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3.xml" ContentType="application/vnd.openxmlformats-officedocument.drawing+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ml.chartshapes+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hidePivotFieldList="1" defaultThemeVersion="166925"/>
  <mc:AlternateContent xmlns:mc="http://schemas.openxmlformats.org/markup-compatibility/2006">
    <mc:Choice Requires="x15">
      <x15ac:absPath xmlns:x15ac="http://schemas.microsoft.com/office/spreadsheetml/2010/11/ac" url="https://colaboramds-my.sharepoint.com/personal/smontevilla_desarrollosocial_cl/Documents/SMONTEVILLA/DESTUDIOS2025/INFORMES/INFORME AL CONGRESO/INFORME AL CONGRESO 2025/informe final 2025/informe y archivos enviados a firma/"/>
    </mc:Choice>
  </mc:AlternateContent>
  <xr:revisionPtr revIDLastSave="0" documentId="8_{4298D4E3-7203-44EB-A83D-F8F14E6F1005}" xr6:coauthVersionLast="47" xr6:coauthVersionMax="47" xr10:uidLastSave="{00000000-0000-0000-0000-000000000000}"/>
  <bookViews>
    <workbookView xWindow="28680" yWindow="-120" windowWidth="29040" windowHeight="15720" tabRatio="432" firstSheet="2" activeTab="4" xr2:uid="{00000000-000D-0000-FFFF-FFFF00000000}"/>
  </bookViews>
  <sheets>
    <sheet name="Índice" sheetId="10" r:id="rId1"/>
    <sheet name="Informe" sheetId="7" r:id="rId2"/>
    <sheet name="Cuadros Generales" sheetId="8" r:id="rId3"/>
    <sheet name="Cuadros Desagregación Regional" sheetId="9" r:id="rId4"/>
    <sheet name="Base Iniciativas de Inversión" sheetId="1" r:id="rId5"/>
    <sheet name="Hoja1" sheetId="13" state="hidden" r:id="rId6"/>
    <sheet name="Hoja6" sheetId="12" state="hidden" r:id="rId7"/>
  </sheets>
  <definedNames>
    <definedName name="_xlnm._FilterDatabase" localSheetId="4" hidden="1">'Base Iniciativas de Inversión'!$A$2:$M$5981</definedName>
  </definedNames>
  <calcPr calcId="191028"/>
  <pivotCaches>
    <pivotCache cacheId="46"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2" i="8" l="1"/>
  <c r="F201" i="12"/>
  <c r="F199" i="12"/>
  <c r="F198" i="12"/>
  <c r="F196" i="12"/>
  <c r="F195" i="12"/>
  <c r="D148" i="12"/>
  <c r="AG40" i="12"/>
  <c r="AF40" i="12"/>
  <c r="AH30" i="12"/>
  <c r="AG30" i="12"/>
  <c r="AH36" i="12"/>
  <c r="AG36" i="12"/>
  <c r="AH33" i="12"/>
  <c r="AG33" i="12"/>
  <c r="AF30" i="12"/>
  <c r="AF31" i="12"/>
  <c r="AF33" i="12"/>
  <c r="AF34" i="12"/>
  <c r="AF36" i="12"/>
  <c r="AF37" i="12"/>
  <c r="AB30" i="12"/>
  <c r="AC30" i="12"/>
  <c r="AB31" i="12"/>
  <c r="AB33" i="12"/>
  <c r="AB34" i="12"/>
  <c r="AB36" i="12"/>
  <c r="AB37" i="12"/>
  <c r="G173" i="12"/>
  <c r="G174" i="12"/>
  <c r="G176" i="12"/>
  <c r="G177" i="12"/>
  <c r="G179" i="12"/>
  <c r="G180" i="12"/>
  <c r="D76" i="12"/>
  <c r="C173" i="12"/>
  <c r="C174" i="12"/>
  <c r="C176" i="12"/>
  <c r="C177" i="12"/>
  <c r="C179" i="12"/>
  <c r="C180" i="12"/>
  <c r="E62" i="8"/>
  <c r="AA72" i="12"/>
  <c r="F19" i="12"/>
  <c r="E60" i="8"/>
  <c r="F56" i="8"/>
  <c r="D106" i="12"/>
  <c r="C106" i="12"/>
  <c r="F64" i="12"/>
  <c r="D64" i="12"/>
  <c r="H16" i="12"/>
  <c r="H15" i="12"/>
  <c r="H14" i="12"/>
  <c r="D81" i="12"/>
  <c r="AE7" i="9"/>
  <c r="E32" i="9" s="1"/>
  <c r="AD7" i="9"/>
  <c r="T6" i="9" l="1"/>
  <c r="AA6" i="9"/>
  <c r="AB6" i="9"/>
  <c r="AC6" i="9"/>
  <c r="Z6" i="9"/>
  <c r="Z7" i="9"/>
  <c r="D32" i="9" s="1"/>
  <c r="AA7" i="9"/>
  <c r="J32" i="9" s="1"/>
  <c r="AB7" i="9"/>
  <c r="M32" i="9" s="1"/>
  <c r="AC7" i="9"/>
  <c r="P32" i="9" s="1"/>
  <c r="AA8" i="9"/>
  <c r="J33" i="9" s="1"/>
  <c r="AB8" i="9"/>
  <c r="AC8" i="9"/>
  <c r="P33" i="9" s="1"/>
  <c r="AA9" i="9"/>
  <c r="J34" i="9" s="1"/>
  <c r="AB9" i="9"/>
  <c r="AC9" i="9"/>
  <c r="P34" i="9" s="1"/>
  <c r="AA10" i="9"/>
  <c r="J35" i="9" s="1"/>
  <c r="AB10" i="9"/>
  <c r="AC10" i="9"/>
  <c r="P35" i="9" s="1"/>
  <c r="AA11" i="9"/>
  <c r="J36" i="9" s="1"/>
  <c r="AB11" i="9"/>
  <c r="AC11" i="9"/>
  <c r="P36" i="9" s="1"/>
  <c r="AA12" i="9"/>
  <c r="J37" i="9" s="1"/>
  <c r="AB12" i="9"/>
  <c r="AC12" i="9"/>
  <c r="P37" i="9" s="1"/>
  <c r="AA13" i="9"/>
  <c r="J38" i="9" s="1"/>
  <c r="AB13" i="9"/>
  <c r="AC13" i="9"/>
  <c r="P38" i="9" s="1"/>
  <c r="AA14" i="9"/>
  <c r="J39" i="9" s="1"/>
  <c r="AB14" i="9"/>
  <c r="AC14" i="9"/>
  <c r="P39" i="9" s="1"/>
  <c r="AA15" i="9"/>
  <c r="J40" i="9" s="1"/>
  <c r="AB15" i="9"/>
  <c r="AC15" i="9"/>
  <c r="P40" i="9" s="1"/>
  <c r="AA16" i="9"/>
  <c r="J41" i="9" s="1"/>
  <c r="AB16" i="9"/>
  <c r="AC16" i="9"/>
  <c r="P41" i="9" s="1"/>
  <c r="AA17" i="9"/>
  <c r="J42" i="9" s="1"/>
  <c r="AB17" i="9"/>
  <c r="AC17" i="9"/>
  <c r="P42" i="9" s="1"/>
  <c r="AA18" i="9"/>
  <c r="J43" i="9" s="1"/>
  <c r="AB18" i="9"/>
  <c r="AC18" i="9"/>
  <c r="P43" i="9" s="1"/>
  <c r="AA19" i="9"/>
  <c r="J44" i="9" s="1"/>
  <c r="AB19" i="9"/>
  <c r="AC19" i="9"/>
  <c r="P44" i="9" s="1"/>
  <c r="AA20" i="9"/>
  <c r="J45" i="9" s="1"/>
  <c r="AB20" i="9"/>
  <c r="AC20" i="9"/>
  <c r="P45" i="9" s="1"/>
  <c r="AA21" i="9"/>
  <c r="J46" i="9" s="1"/>
  <c r="AB21" i="9"/>
  <c r="AC21" i="9"/>
  <c r="P46" i="9" s="1"/>
  <c r="AA22" i="9"/>
  <c r="J47" i="9" s="1"/>
  <c r="AB22" i="9"/>
  <c r="AC22" i="9"/>
  <c r="P47" i="9" s="1"/>
  <c r="AA23" i="9"/>
  <c r="J48" i="9" s="1"/>
  <c r="AB23" i="9"/>
  <c r="AC23" i="9"/>
  <c r="P48" i="9" s="1"/>
  <c r="AA24" i="9"/>
  <c r="J49" i="9" s="1"/>
  <c r="AB24" i="9"/>
  <c r="AC24" i="9"/>
  <c r="P49" i="9" s="1"/>
  <c r="Z18" i="9"/>
  <c r="D43" i="9" s="1"/>
  <c r="Z19" i="9"/>
  <c r="D44" i="9" s="1"/>
  <c r="Z20" i="9"/>
  <c r="D45" i="9" s="1"/>
  <c r="Z21" i="9"/>
  <c r="D46" i="9" s="1"/>
  <c r="Z22" i="9"/>
  <c r="D47" i="9" s="1"/>
  <c r="Z23" i="9"/>
  <c r="D48" i="9" s="1"/>
  <c r="Z24" i="9"/>
  <c r="D49" i="9" s="1"/>
  <c r="Z17" i="9"/>
  <c r="D42" i="9" s="1"/>
  <c r="Z16" i="9"/>
  <c r="D41" i="9" s="1"/>
  <c r="Z8" i="9"/>
  <c r="D33" i="9" s="1"/>
  <c r="Z9" i="9"/>
  <c r="D34" i="9" s="1"/>
  <c r="Z10" i="9"/>
  <c r="D35" i="9" s="1"/>
  <c r="Z11" i="9"/>
  <c r="D36" i="9" s="1"/>
  <c r="Z12" i="9"/>
  <c r="D37" i="9" s="1"/>
  <c r="Z13" i="9"/>
  <c r="D38" i="9" s="1"/>
  <c r="Z14" i="9"/>
  <c r="D39" i="9" s="1"/>
  <c r="Z15" i="9"/>
  <c r="D40" i="9" s="1"/>
  <c r="W7" i="9"/>
  <c r="W24" i="9"/>
  <c r="W23" i="9"/>
  <c r="W22" i="9"/>
  <c r="W21" i="9"/>
  <c r="W20" i="9"/>
  <c r="W19" i="9"/>
  <c r="W18" i="9"/>
  <c r="W17" i="9"/>
  <c r="W16" i="9"/>
  <c r="W15" i="9"/>
  <c r="W14" i="9"/>
  <c r="W13" i="9"/>
  <c r="W12" i="9"/>
  <c r="W11" i="9"/>
  <c r="W10" i="9"/>
  <c r="W9" i="9"/>
  <c r="W8" i="9"/>
  <c r="W6" i="9"/>
  <c r="X7" i="9"/>
  <c r="S7" i="9"/>
  <c r="N7" i="9"/>
  <c r="J7" i="9"/>
  <c r="C32" i="9" s="1"/>
  <c r="I7" i="9"/>
  <c r="R32" i="9" s="1"/>
  <c r="H18" i="9"/>
  <c r="H19" i="9"/>
  <c r="H20" i="9"/>
  <c r="H21" i="9"/>
  <c r="H22" i="9"/>
  <c r="H23" i="9"/>
  <c r="H24" i="9"/>
  <c r="H17" i="9"/>
  <c r="H16" i="9"/>
  <c r="C7" i="9"/>
  <c r="H8" i="9"/>
  <c r="H9" i="9"/>
  <c r="H10" i="9"/>
  <c r="H11" i="9"/>
  <c r="H12" i="9"/>
  <c r="H13" i="9"/>
  <c r="H14" i="9"/>
  <c r="H15" i="9"/>
  <c r="H7" i="9"/>
  <c r="H6" i="9"/>
  <c r="Y16" i="9"/>
  <c r="X18" i="9"/>
  <c r="X19" i="9"/>
  <c r="X20" i="9"/>
  <c r="X21" i="9"/>
  <c r="X22" i="9"/>
  <c r="X23" i="9"/>
  <c r="X24" i="9"/>
  <c r="X17" i="9"/>
  <c r="X16" i="9"/>
  <c r="S15" i="9"/>
  <c r="S14" i="9"/>
  <c r="S18" i="9"/>
  <c r="S19" i="9"/>
  <c r="S20" i="9"/>
  <c r="S21" i="9"/>
  <c r="S22" i="9"/>
  <c r="S23" i="9"/>
  <c r="S24" i="9"/>
  <c r="S17" i="9"/>
  <c r="S16" i="9"/>
  <c r="D16" i="9"/>
  <c r="C24" i="9"/>
  <c r="C17" i="9"/>
  <c r="C18" i="9"/>
  <c r="C19" i="9"/>
  <c r="C20" i="9"/>
  <c r="C21" i="9"/>
  <c r="C22" i="9"/>
  <c r="C23" i="9"/>
  <c r="C16" i="9"/>
  <c r="I16" i="9"/>
  <c r="D7" i="9"/>
  <c r="T7" i="9"/>
  <c r="X8" i="9"/>
  <c r="X9" i="9"/>
  <c r="X10" i="9"/>
  <c r="X11" i="9"/>
  <c r="X12" i="9"/>
  <c r="X13" i="9"/>
  <c r="X14" i="9"/>
  <c r="X15" i="9"/>
  <c r="S8" i="9"/>
  <c r="S9" i="9"/>
  <c r="S10" i="9"/>
  <c r="S11" i="9"/>
  <c r="S12" i="9"/>
  <c r="S13" i="9"/>
  <c r="C8" i="9"/>
  <c r="C9" i="9"/>
  <c r="C10" i="9"/>
  <c r="C11" i="9"/>
  <c r="C12" i="9"/>
  <c r="C13" i="9"/>
  <c r="C14" i="9"/>
  <c r="C15" i="9"/>
  <c r="D50" i="9" l="1"/>
  <c r="S25" i="9"/>
  <c r="W25" i="9"/>
  <c r="H25" i="9"/>
  <c r="C25" i="9"/>
  <c r="C45" i="12" l="1"/>
  <c r="C46" i="12"/>
  <c r="C47" i="12"/>
  <c r="C48" i="12"/>
  <c r="L16" i="12"/>
  <c r="F68" i="12" s="1"/>
  <c r="AC70" i="12" s="1"/>
  <c r="L13" i="12"/>
  <c r="L14" i="12"/>
  <c r="L15" i="12"/>
  <c r="F67" i="12" s="1"/>
  <c r="AC67" i="12" s="1"/>
  <c r="K13" i="12"/>
  <c r="D65" i="12" s="1"/>
  <c r="AA68" i="12" s="1"/>
  <c r="K14" i="12"/>
  <c r="D66" i="12" s="1"/>
  <c r="AA69" i="12" s="1"/>
  <c r="K15" i="12"/>
  <c r="D67" i="12" s="1"/>
  <c r="AA67" i="12" s="1"/>
  <c r="K16" i="12"/>
  <c r="D68" i="12" s="1"/>
  <c r="AA70" i="12" s="1"/>
  <c r="I13" i="12"/>
  <c r="I14" i="12"/>
  <c r="I15" i="12"/>
  <c r="I16" i="12"/>
  <c r="H13" i="12"/>
  <c r="D45" i="12" s="1"/>
  <c r="D46" i="12"/>
  <c r="D47" i="12"/>
  <c r="D15" i="12"/>
  <c r="C55" i="12" l="1"/>
  <c r="Z51" i="12"/>
  <c r="C57" i="12"/>
  <c r="Z54" i="12"/>
  <c r="C53" i="12"/>
  <c r="Z53" i="12"/>
  <c r="C54" i="12"/>
  <c r="Z52" i="12"/>
  <c r="D74" i="12"/>
  <c r="G67" i="12"/>
  <c r="AD67" i="12" s="1"/>
  <c r="M13" i="12"/>
  <c r="F65" i="12"/>
  <c r="AC68" i="12" s="1"/>
  <c r="E65" i="12"/>
  <c r="AB68" i="12" s="1"/>
  <c r="G68" i="12"/>
  <c r="AD70" i="12" s="1"/>
  <c r="G64" i="12"/>
  <c r="E68" i="12"/>
  <c r="AB70" i="12" s="1"/>
  <c r="E64" i="12"/>
  <c r="E67" i="12"/>
  <c r="AB67" i="12" s="1"/>
  <c r="E66" i="12"/>
  <c r="AB69" i="12" s="1"/>
  <c r="M14" i="12"/>
  <c r="F66" i="12"/>
  <c r="AC69" i="12" s="1"/>
  <c r="F47" i="12"/>
  <c r="J15" i="12"/>
  <c r="M16" i="12"/>
  <c r="M12" i="12"/>
  <c r="F48" i="12"/>
  <c r="D57" i="12" s="1"/>
  <c r="J16" i="12"/>
  <c r="J12" i="12"/>
  <c r="M15" i="12"/>
  <c r="F46" i="12"/>
  <c r="D53" i="12" s="1"/>
  <c r="J14" i="12"/>
  <c r="F45" i="12"/>
  <c r="G45" i="12" s="1"/>
  <c r="J13" i="12"/>
  <c r="D55" i="12"/>
  <c r="D48" i="12"/>
  <c r="E48" i="12" l="1"/>
  <c r="AA54" i="12"/>
  <c r="G46" i="12"/>
  <c r="D72" i="12"/>
  <c r="G65" i="12"/>
  <c r="AD68" i="12" s="1"/>
  <c r="G47" i="12"/>
  <c r="D73" i="12"/>
  <c r="G66" i="12"/>
  <c r="AD69" i="12" s="1"/>
  <c r="G48" i="12"/>
  <c r="D54" i="12"/>
  <c r="E45" i="12"/>
  <c r="D71" i="12"/>
  <c r="E46" i="12"/>
  <c r="E47" i="12"/>
  <c r="Y6" i="12" l="1"/>
  <c r="AA5" i="12"/>
  <c r="AA6" i="12" s="1"/>
  <c r="N10" i="9"/>
  <c r="AD14" i="9"/>
  <c r="I22" i="9"/>
  <c r="N23" i="9"/>
  <c r="N16" i="9"/>
  <c r="C51" i="8" l="1"/>
  <c r="AM9" i="12"/>
  <c r="AM4" i="12"/>
  <c r="AM7" i="12"/>
  <c r="AM5" i="12"/>
  <c r="AE24" i="9" l="1"/>
  <c r="E49" i="9" s="1"/>
  <c r="AE18" i="9"/>
  <c r="E43" i="9" s="1"/>
  <c r="AF18" i="9"/>
  <c r="K43" i="9" s="1"/>
  <c r="AG18" i="9"/>
  <c r="AH18" i="9"/>
  <c r="AE19" i="9"/>
  <c r="E44" i="9" s="1"/>
  <c r="AF19" i="9"/>
  <c r="K44" i="9" s="1"/>
  <c r="AG19" i="9"/>
  <c r="AH19" i="9"/>
  <c r="AE20" i="9"/>
  <c r="E45" i="9" s="1"/>
  <c r="AF20" i="9"/>
  <c r="K45" i="9" s="1"/>
  <c r="AG20" i="9"/>
  <c r="AH20" i="9"/>
  <c r="AE21" i="9"/>
  <c r="E46" i="9" s="1"/>
  <c r="AF21" i="9"/>
  <c r="K46" i="9" s="1"/>
  <c r="AG21" i="9"/>
  <c r="AH21" i="9"/>
  <c r="AE22" i="9"/>
  <c r="E47" i="9" s="1"/>
  <c r="AF22" i="9"/>
  <c r="K47" i="9" s="1"/>
  <c r="AG22" i="9"/>
  <c r="AH22" i="9"/>
  <c r="AE23" i="9"/>
  <c r="E48" i="9" s="1"/>
  <c r="AF23" i="9"/>
  <c r="K48" i="9" s="1"/>
  <c r="AG23" i="9"/>
  <c r="AH23" i="9"/>
  <c r="AF24" i="9"/>
  <c r="K49" i="9" s="1"/>
  <c r="AG24" i="9"/>
  <c r="AH24" i="9"/>
  <c r="AF16" i="9"/>
  <c r="K41" i="9" s="1"/>
  <c r="AG16" i="9"/>
  <c r="AH16" i="9"/>
  <c r="AF17" i="9"/>
  <c r="K42" i="9" s="1"/>
  <c r="AG17" i="9"/>
  <c r="AH17" i="9"/>
  <c r="AE17" i="9"/>
  <c r="E42" i="9" s="1"/>
  <c r="AE16" i="9"/>
  <c r="E41" i="9" s="1"/>
  <c r="AD18" i="9"/>
  <c r="AD19" i="9"/>
  <c r="AD20" i="9"/>
  <c r="AD21" i="9"/>
  <c r="AD22" i="9"/>
  <c r="AD23" i="9"/>
  <c r="AD24" i="9"/>
  <c r="AD17" i="9"/>
  <c r="AD16" i="9"/>
  <c r="Y18" i="9"/>
  <c r="Y19" i="9"/>
  <c r="Y20" i="9"/>
  <c r="Y21" i="9"/>
  <c r="Y22" i="9"/>
  <c r="Y23" i="9"/>
  <c r="Y24" i="9"/>
  <c r="Y17" i="9"/>
  <c r="T18" i="9"/>
  <c r="U18" i="9"/>
  <c r="V18" i="9"/>
  <c r="T19" i="9"/>
  <c r="U19" i="9"/>
  <c r="V19" i="9"/>
  <c r="T20" i="9"/>
  <c r="U20" i="9"/>
  <c r="V20" i="9"/>
  <c r="T21" i="9"/>
  <c r="U21" i="9"/>
  <c r="V21" i="9"/>
  <c r="T22" i="9"/>
  <c r="U22" i="9"/>
  <c r="V22" i="9"/>
  <c r="T23" i="9"/>
  <c r="U23" i="9"/>
  <c r="V23" i="9"/>
  <c r="T24" i="9"/>
  <c r="U24" i="9"/>
  <c r="V24" i="9"/>
  <c r="T17" i="9"/>
  <c r="U17" i="9"/>
  <c r="V17" i="9"/>
  <c r="T16" i="9"/>
  <c r="U16" i="9"/>
  <c r="V16" i="9"/>
  <c r="I18" i="9"/>
  <c r="I19" i="9"/>
  <c r="I20" i="9"/>
  <c r="I21" i="9"/>
  <c r="I23" i="9"/>
  <c r="I24" i="9"/>
  <c r="I15" i="9"/>
  <c r="AD8" i="9"/>
  <c r="AE8" i="9"/>
  <c r="E33" i="9" s="1"/>
  <c r="AF8" i="9"/>
  <c r="K33" i="9" s="1"/>
  <c r="AG8" i="9"/>
  <c r="AH8" i="9"/>
  <c r="AD9" i="9"/>
  <c r="AE9" i="9"/>
  <c r="E34" i="9" s="1"/>
  <c r="AF9" i="9"/>
  <c r="K34" i="9" s="1"/>
  <c r="AG9" i="9"/>
  <c r="AH9" i="9"/>
  <c r="AD10" i="9"/>
  <c r="AE10" i="9"/>
  <c r="E35" i="9" s="1"/>
  <c r="AF10" i="9"/>
  <c r="K35" i="9" s="1"/>
  <c r="AG10" i="9"/>
  <c r="AH10" i="9"/>
  <c r="AD11" i="9"/>
  <c r="AE11" i="9"/>
  <c r="E36" i="9" s="1"/>
  <c r="AF11" i="9"/>
  <c r="K36" i="9" s="1"/>
  <c r="AG11" i="9"/>
  <c r="AH11" i="9"/>
  <c r="AD12" i="9"/>
  <c r="AE12" i="9"/>
  <c r="E37" i="9" s="1"/>
  <c r="AF12" i="9"/>
  <c r="K37" i="9" s="1"/>
  <c r="AG12" i="9"/>
  <c r="AH12" i="9"/>
  <c r="AD13" i="9"/>
  <c r="AE13" i="9"/>
  <c r="E38" i="9" s="1"/>
  <c r="AF13" i="9"/>
  <c r="K38" i="9" s="1"/>
  <c r="AG13" i="9"/>
  <c r="AH13" i="9"/>
  <c r="AE14" i="9"/>
  <c r="E39" i="9" s="1"/>
  <c r="AF14" i="9"/>
  <c r="K39" i="9" s="1"/>
  <c r="AG14" i="9"/>
  <c r="AH14" i="9"/>
  <c r="AD15" i="9"/>
  <c r="AE15" i="9"/>
  <c r="E40" i="9" s="1"/>
  <c r="AF15" i="9"/>
  <c r="K40" i="9" s="1"/>
  <c r="AG15" i="9"/>
  <c r="AH15" i="9"/>
  <c r="AE6" i="9"/>
  <c r="Y8" i="9"/>
  <c r="Y9" i="9"/>
  <c r="Y10" i="9"/>
  <c r="Y11" i="9"/>
  <c r="Y12" i="9"/>
  <c r="Y13" i="9"/>
  <c r="Y14" i="9"/>
  <c r="Y15" i="9"/>
  <c r="Y7" i="9"/>
  <c r="S32" i="9" s="1"/>
  <c r="T8" i="9"/>
  <c r="U8" i="9"/>
  <c r="V8" i="9"/>
  <c r="T9" i="9"/>
  <c r="U9" i="9"/>
  <c r="V9" i="9"/>
  <c r="T10" i="9"/>
  <c r="U10" i="9"/>
  <c r="V10" i="9"/>
  <c r="T11" i="9"/>
  <c r="U11" i="9"/>
  <c r="V11" i="9"/>
  <c r="T12" i="9"/>
  <c r="U12" i="9"/>
  <c r="V12" i="9"/>
  <c r="T13" i="9"/>
  <c r="U13" i="9"/>
  <c r="V13" i="9"/>
  <c r="T14" i="9"/>
  <c r="U14" i="9"/>
  <c r="V14" i="9"/>
  <c r="T15" i="9"/>
  <c r="U15" i="9"/>
  <c r="V15" i="9"/>
  <c r="V7" i="9"/>
  <c r="U7" i="9"/>
  <c r="U6" i="9"/>
  <c r="V6" i="9"/>
  <c r="X6" i="9"/>
  <c r="G7" i="9"/>
  <c r="F7" i="9"/>
  <c r="AC25" i="9" l="1"/>
  <c r="X25" i="9"/>
  <c r="AA25" i="9"/>
  <c r="T25" i="9"/>
  <c r="S26" i="9" s="1"/>
  <c r="U25" i="9"/>
  <c r="V25" i="9"/>
  <c r="Y29" i="9"/>
  <c r="AC10" i="12" l="1"/>
  <c r="S4" i="12" l="1"/>
  <c r="W6" i="12" l="1"/>
  <c r="N19" i="9"/>
  <c r="M5984" i="1"/>
  <c r="L5984" i="1"/>
  <c r="K5984" i="1"/>
  <c r="AE122" i="12"/>
  <c r="AF122" i="12"/>
  <c r="A83" i="12"/>
  <c r="C83" i="12" s="1"/>
  <c r="A90" i="12"/>
  <c r="C90" i="12" s="1"/>
  <c r="A86" i="12"/>
  <c r="C86" i="12" s="1"/>
  <c r="A85" i="12"/>
  <c r="C85" i="12" s="1"/>
  <c r="A96" i="12"/>
  <c r="C96" i="12" s="1"/>
  <c r="A98" i="12"/>
  <c r="C98" i="12" s="1"/>
  <c r="A87" i="12"/>
  <c r="C87" i="12" s="1"/>
  <c r="A89" i="12"/>
  <c r="C89" i="12" s="1"/>
  <c r="A92" i="12"/>
  <c r="C92" i="12" s="1"/>
  <c r="A95" i="12"/>
  <c r="C95" i="12" s="1"/>
  <c r="A94" i="12"/>
  <c r="C94" i="12" s="1"/>
  <c r="A91" i="12"/>
  <c r="C91" i="12" s="1"/>
  <c r="A97" i="12"/>
  <c r="C97" i="12" s="1"/>
  <c r="A84" i="12"/>
  <c r="C84" i="12" s="1"/>
  <c r="A93" i="12"/>
  <c r="C93" i="12" s="1"/>
  <c r="A82" i="12"/>
  <c r="C82" i="12" s="1"/>
  <c r="A81" i="12"/>
  <c r="C81" i="12" s="1"/>
  <c r="A88" i="12"/>
  <c r="C88" i="12" s="1"/>
  <c r="AA24" i="12"/>
  <c r="K11" i="12"/>
  <c r="D63" i="12" s="1"/>
  <c r="E63" i="12" s="1"/>
  <c r="AA52" i="12"/>
  <c r="AA53" i="12"/>
  <c r="AA51" i="12"/>
  <c r="H11" i="12"/>
  <c r="H20" i="12" s="1"/>
  <c r="L11" i="12"/>
  <c r="AC51" i="12"/>
  <c r="AC53" i="12"/>
  <c r="AC52" i="12"/>
  <c r="I11" i="12"/>
  <c r="J11" i="12" s="1"/>
  <c r="F15" i="12"/>
  <c r="AC14" i="12" s="1"/>
  <c r="F14" i="12"/>
  <c r="AC15" i="12" s="1"/>
  <c r="F13" i="12"/>
  <c r="AC13" i="12" s="1"/>
  <c r="F12" i="12"/>
  <c r="AC12" i="12" s="1"/>
  <c r="F11" i="12"/>
  <c r="AL7" i="12"/>
  <c r="C57" i="8" s="1"/>
  <c r="AL9" i="12"/>
  <c r="C59" i="8" s="1"/>
  <c r="G59" i="8" s="1"/>
  <c r="AL5" i="12"/>
  <c r="C55" i="8" s="1"/>
  <c r="P6" i="9"/>
  <c r="Q6" i="9"/>
  <c r="R6" i="9"/>
  <c r="O6" i="9"/>
  <c r="E6" i="9"/>
  <c r="F6" i="9"/>
  <c r="G6" i="9"/>
  <c r="D6" i="9"/>
  <c r="AF6" i="9"/>
  <c r="AG6" i="9"/>
  <c r="AH6" i="9"/>
  <c r="AF7" i="9"/>
  <c r="K32" i="9" s="1"/>
  <c r="AG7" i="9"/>
  <c r="N32" i="9" s="1"/>
  <c r="AH7" i="9"/>
  <c r="Q32" i="9" s="1"/>
  <c r="N33" i="9"/>
  <c r="Q33" i="9"/>
  <c r="N34" i="9"/>
  <c r="Q34" i="9"/>
  <c r="N35" i="9"/>
  <c r="Q35" i="9"/>
  <c r="N36" i="9"/>
  <c r="Q36" i="9"/>
  <c r="N37" i="9"/>
  <c r="Q37" i="9"/>
  <c r="N38" i="9"/>
  <c r="Q38" i="9"/>
  <c r="N39" i="9"/>
  <c r="Q39" i="9"/>
  <c r="N40" i="9"/>
  <c r="Q40" i="9"/>
  <c r="N41" i="9"/>
  <c r="Q41" i="9"/>
  <c r="N42" i="9"/>
  <c r="Q42" i="9"/>
  <c r="N43" i="9"/>
  <c r="Q43" i="9"/>
  <c r="N44" i="9"/>
  <c r="Q44" i="9"/>
  <c r="N45" i="9"/>
  <c r="Q45" i="9"/>
  <c r="N46" i="9"/>
  <c r="Q46" i="9"/>
  <c r="N47" i="9"/>
  <c r="Q47" i="9"/>
  <c r="N48" i="9"/>
  <c r="Q48" i="9"/>
  <c r="N49" i="9"/>
  <c r="Q49" i="9"/>
  <c r="T41" i="9"/>
  <c r="T43" i="9"/>
  <c r="T44" i="9"/>
  <c r="T45" i="9"/>
  <c r="T46" i="9"/>
  <c r="T47" i="9"/>
  <c r="T48" i="9"/>
  <c r="T49" i="9"/>
  <c r="T42" i="9"/>
  <c r="M33" i="9"/>
  <c r="M34" i="9"/>
  <c r="M35" i="9"/>
  <c r="M36" i="9"/>
  <c r="M37" i="9"/>
  <c r="M38" i="9"/>
  <c r="M39" i="9"/>
  <c r="M40" i="9"/>
  <c r="M41" i="9"/>
  <c r="M42" i="9"/>
  <c r="M43" i="9"/>
  <c r="M44" i="9"/>
  <c r="M45" i="9"/>
  <c r="M46" i="9"/>
  <c r="M47" i="9"/>
  <c r="M48" i="9"/>
  <c r="M49" i="9"/>
  <c r="S43" i="9"/>
  <c r="S45" i="9"/>
  <c r="S46" i="9"/>
  <c r="S49" i="9"/>
  <c r="S42" i="9"/>
  <c r="P16" i="9"/>
  <c r="Q16" i="9"/>
  <c r="R16" i="9"/>
  <c r="O16" i="9"/>
  <c r="P7" i="9"/>
  <c r="Q7" i="9"/>
  <c r="R7" i="9"/>
  <c r="P8" i="9"/>
  <c r="Q8" i="9"/>
  <c r="R8" i="9"/>
  <c r="P9" i="9"/>
  <c r="Q9" i="9"/>
  <c r="R9" i="9"/>
  <c r="P10" i="9"/>
  <c r="Q10" i="9"/>
  <c r="R10" i="9"/>
  <c r="P11" i="9"/>
  <c r="Q11" i="9"/>
  <c r="R11" i="9"/>
  <c r="P12" i="9"/>
  <c r="Q12" i="9"/>
  <c r="R12" i="9"/>
  <c r="P13" i="9"/>
  <c r="Q13" i="9"/>
  <c r="R13" i="9"/>
  <c r="P14" i="9"/>
  <c r="Q14" i="9"/>
  <c r="R14" i="9"/>
  <c r="P15" i="9"/>
  <c r="Q15" i="9"/>
  <c r="R15" i="9"/>
  <c r="P17" i="9"/>
  <c r="Q17" i="9"/>
  <c r="R17" i="9"/>
  <c r="P18" i="9"/>
  <c r="Q18" i="9"/>
  <c r="R18" i="9"/>
  <c r="P19" i="9"/>
  <c r="Q19" i="9"/>
  <c r="R19" i="9"/>
  <c r="P20" i="9"/>
  <c r="Q20" i="9"/>
  <c r="R20" i="9"/>
  <c r="P21" i="9"/>
  <c r="Q21" i="9"/>
  <c r="R21" i="9"/>
  <c r="P22" i="9"/>
  <c r="Q22" i="9"/>
  <c r="R22" i="9"/>
  <c r="P23" i="9"/>
  <c r="Q23" i="9"/>
  <c r="R23" i="9"/>
  <c r="P24" i="9"/>
  <c r="Q24" i="9"/>
  <c r="R24" i="9"/>
  <c r="O18" i="9"/>
  <c r="O19" i="9"/>
  <c r="O20" i="9"/>
  <c r="O21" i="9"/>
  <c r="O22" i="9"/>
  <c r="O23" i="9"/>
  <c r="O24" i="9"/>
  <c r="O17" i="9"/>
  <c r="N18" i="9"/>
  <c r="N20" i="9"/>
  <c r="N21" i="9"/>
  <c r="N22" i="9"/>
  <c r="N24" i="9"/>
  <c r="N17" i="9"/>
  <c r="K7" i="9"/>
  <c r="I32" i="9" s="1"/>
  <c r="L7" i="9"/>
  <c r="L32" i="9" s="1"/>
  <c r="M7" i="9"/>
  <c r="O32" i="9" s="1"/>
  <c r="K8" i="9"/>
  <c r="I33" i="9" s="1"/>
  <c r="L8" i="9"/>
  <c r="L33" i="9" s="1"/>
  <c r="M8" i="9"/>
  <c r="O33" i="9" s="1"/>
  <c r="K9" i="9"/>
  <c r="I34" i="9" s="1"/>
  <c r="L9" i="9"/>
  <c r="L34" i="9" s="1"/>
  <c r="M9" i="9"/>
  <c r="O34" i="9" s="1"/>
  <c r="K10" i="9"/>
  <c r="I35" i="9" s="1"/>
  <c r="L10" i="9"/>
  <c r="L35" i="9" s="1"/>
  <c r="M10" i="9"/>
  <c r="O35" i="9" s="1"/>
  <c r="K11" i="9"/>
  <c r="I36" i="9" s="1"/>
  <c r="L11" i="9"/>
  <c r="L36" i="9" s="1"/>
  <c r="M11" i="9"/>
  <c r="O36" i="9" s="1"/>
  <c r="K12" i="9"/>
  <c r="I37" i="9" s="1"/>
  <c r="L12" i="9"/>
  <c r="L37" i="9" s="1"/>
  <c r="M12" i="9"/>
  <c r="O37" i="9" s="1"/>
  <c r="K13" i="9"/>
  <c r="I38" i="9" s="1"/>
  <c r="L13" i="9"/>
  <c r="L38" i="9" s="1"/>
  <c r="M13" i="9"/>
  <c r="O38" i="9" s="1"/>
  <c r="K14" i="9"/>
  <c r="I39" i="9" s="1"/>
  <c r="L14" i="9"/>
  <c r="L39" i="9" s="1"/>
  <c r="M14" i="9"/>
  <c r="O39" i="9" s="1"/>
  <c r="K15" i="9"/>
  <c r="I40" i="9" s="1"/>
  <c r="L15" i="9"/>
  <c r="L40" i="9" s="1"/>
  <c r="M15" i="9"/>
  <c r="O40" i="9" s="1"/>
  <c r="K16" i="9"/>
  <c r="I41" i="9" s="1"/>
  <c r="L16" i="9"/>
  <c r="L41" i="9" s="1"/>
  <c r="M16" i="9"/>
  <c r="O41" i="9" s="1"/>
  <c r="K17" i="9"/>
  <c r="I42" i="9" s="1"/>
  <c r="L17" i="9"/>
  <c r="L42" i="9" s="1"/>
  <c r="M17" i="9"/>
  <c r="O42" i="9" s="1"/>
  <c r="K18" i="9"/>
  <c r="I43" i="9" s="1"/>
  <c r="L18" i="9"/>
  <c r="L43" i="9" s="1"/>
  <c r="M18" i="9"/>
  <c r="O43" i="9" s="1"/>
  <c r="K19" i="9"/>
  <c r="I44" i="9" s="1"/>
  <c r="L19" i="9"/>
  <c r="L44" i="9" s="1"/>
  <c r="M19" i="9"/>
  <c r="O44" i="9" s="1"/>
  <c r="K20" i="9"/>
  <c r="I45" i="9" s="1"/>
  <c r="L20" i="9"/>
  <c r="L45" i="9" s="1"/>
  <c r="M20" i="9"/>
  <c r="O45" i="9" s="1"/>
  <c r="K21" i="9"/>
  <c r="I46" i="9" s="1"/>
  <c r="L21" i="9"/>
  <c r="L46" i="9" s="1"/>
  <c r="M21" i="9"/>
  <c r="O46" i="9" s="1"/>
  <c r="K22" i="9"/>
  <c r="I47" i="9" s="1"/>
  <c r="L22" i="9"/>
  <c r="L47" i="9" s="1"/>
  <c r="M22" i="9"/>
  <c r="O47" i="9" s="1"/>
  <c r="K23" i="9"/>
  <c r="I48" i="9" s="1"/>
  <c r="L23" i="9"/>
  <c r="L48" i="9" s="1"/>
  <c r="M23" i="9"/>
  <c r="O48" i="9" s="1"/>
  <c r="K24" i="9"/>
  <c r="I49" i="9" s="1"/>
  <c r="L24" i="9"/>
  <c r="L49" i="9" s="1"/>
  <c r="M24" i="9"/>
  <c r="O49" i="9" s="1"/>
  <c r="J16" i="9"/>
  <c r="C41" i="9" s="1"/>
  <c r="J18" i="9"/>
  <c r="C43" i="9" s="1"/>
  <c r="J19" i="9"/>
  <c r="C44" i="9" s="1"/>
  <c r="J20" i="9"/>
  <c r="C45" i="9" s="1"/>
  <c r="J21" i="9"/>
  <c r="C46" i="9" s="1"/>
  <c r="J22" i="9"/>
  <c r="C47" i="9" s="1"/>
  <c r="J23" i="9"/>
  <c r="C48" i="9" s="1"/>
  <c r="J24" i="9"/>
  <c r="C49" i="9" s="1"/>
  <c r="J17" i="9"/>
  <c r="C42" i="9" s="1"/>
  <c r="R41" i="9"/>
  <c r="R43" i="9"/>
  <c r="R44" i="9"/>
  <c r="R45" i="9"/>
  <c r="R46" i="9"/>
  <c r="R47" i="9"/>
  <c r="R48" i="9"/>
  <c r="R49" i="9"/>
  <c r="I17" i="9"/>
  <c r="R42" i="9" s="1"/>
  <c r="E7" i="9"/>
  <c r="E8" i="9"/>
  <c r="F8" i="9"/>
  <c r="G8" i="9"/>
  <c r="E9" i="9"/>
  <c r="F9" i="9"/>
  <c r="G9" i="9"/>
  <c r="E10" i="9"/>
  <c r="F10" i="9"/>
  <c r="G10" i="9"/>
  <c r="E11" i="9"/>
  <c r="F11" i="9"/>
  <c r="G11" i="9"/>
  <c r="E12" i="9"/>
  <c r="F12" i="9"/>
  <c r="G12" i="9"/>
  <c r="E13" i="9"/>
  <c r="F13" i="9"/>
  <c r="G13" i="9"/>
  <c r="E14" i="9"/>
  <c r="F14" i="9"/>
  <c r="G14" i="9"/>
  <c r="E15" i="9"/>
  <c r="F15" i="9"/>
  <c r="G15" i="9"/>
  <c r="E16" i="9"/>
  <c r="F16" i="9"/>
  <c r="G16" i="9"/>
  <c r="E17" i="9"/>
  <c r="F17" i="9"/>
  <c r="G17" i="9"/>
  <c r="E18" i="9"/>
  <c r="F18" i="9"/>
  <c r="G18" i="9"/>
  <c r="E19" i="9"/>
  <c r="F19" i="9"/>
  <c r="G19" i="9"/>
  <c r="E20" i="9"/>
  <c r="F20" i="9"/>
  <c r="G20" i="9"/>
  <c r="E21" i="9"/>
  <c r="F21" i="9"/>
  <c r="G21" i="9"/>
  <c r="E22" i="9"/>
  <c r="F22" i="9"/>
  <c r="G22" i="9"/>
  <c r="E23" i="9"/>
  <c r="F23" i="9"/>
  <c r="G23" i="9"/>
  <c r="E24" i="9"/>
  <c r="F24" i="9"/>
  <c r="G24" i="9"/>
  <c r="D24" i="9"/>
  <c r="D23" i="9"/>
  <c r="D22" i="9"/>
  <c r="D21" i="9"/>
  <c r="D20" i="9"/>
  <c r="D19" i="9"/>
  <c r="D18" i="9"/>
  <c r="D17" i="9"/>
  <c r="O7" i="9"/>
  <c r="J6" i="9"/>
  <c r="D8" i="9"/>
  <c r="D9" i="9"/>
  <c r="D10" i="9"/>
  <c r="D11" i="9"/>
  <c r="D12" i="9"/>
  <c r="D13" i="9"/>
  <c r="D14" i="9"/>
  <c r="D15" i="9"/>
  <c r="L20" i="12" l="1"/>
  <c r="M11" i="12"/>
  <c r="F16" i="12"/>
  <c r="AC16" i="12" s="1"/>
  <c r="G13" i="12"/>
  <c r="AD13" i="12" s="1"/>
  <c r="G15" i="12"/>
  <c r="AD14" i="12" s="1"/>
  <c r="G25" i="9"/>
  <c r="G88" i="12"/>
  <c r="G106" i="12"/>
  <c r="G92" i="12"/>
  <c r="G115" i="12"/>
  <c r="G139" i="12" s="1"/>
  <c r="G95" i="12"/>
  <c r="G116" i="12"/>
  <c r="G135" i="12" s="1"/>
  <c r="G81" i="12"/>
  <c r="G124" i="12"/>
  <c r="G82" i="12"/>
  <c r="G123" i="12"/>
  <c r="G93" i="12"/>
  <c r="G121" i="12"/>
  <c r="G145" i="12" s="1"/>
  <c r="G84" i="12"/>
  <c r="G120" i="12"/>
  <c r="G144" i="12" s="1"/>
  <c r="G97" i="12"/>
  <c r="G119" i="12"/>
  <c r="G141" i="12" s="1"/>
  <c r="G91" i="12"/>
  <c r="G118" i="12"/>
  <c r="G142" i="12" s="1"/>
  <c r="G94" i="12"/>
  <c r="G117" i="12"/>
  <c r="G137" i="12" s="1"/>
  <c r="C60" i="8"/>
  <c r="D36" i="12"/>
  <c r="F44" i="12"/>
  <c r="D56" i="12" s="1"/>
  <c r="D35" i="12"/>
  <c r="F63" i="12"/>
  <c r="D32" i="12"/>
  <c r="AC11" i="12"/>
  <c r="AB22" i="12"/>
  <c r="AB24" i="12"/>
  <c r="D34" i="12"/>
  <c r="D33" i="12"/>
  <c r="T33" i="9"/>
  <c r="D83" i="12"/>
  <c r="D97" i="12"/>
  <c r="D92" i="12"/>
  <c r="S47" i="9"/>
  <c r="D82" i="12"/>
  <c r="D91" i="12"/>
  <c r="D93" i="12"/>
  <c r="D94" i="12"/>
  <c r="D88" i="12"/>
  <c r="D84" i="12"/>
  <c r="D95" i="12"/>
  <c r="D44" i="12"/>
  <c r="AA50" i="12" s="1"/>
  <c r="AC54" i="12"/>
  <c r="AL8" i="12"/>
  <c r="C58" i="8"/>
  <c r="AL10" i="12"/>
  <c r="I50" i="9"/>
  <c r="T32" i="9"/>
  <c r="S48" i="9"/>
  <c r="S44" i="9"/>
  <c r="S41" i="9"/>
  <c r="P50" i="9"/>
  <c r="Q50" i="9"/>
  <c r="O50" i="9"/>
  <c r="Z25" i="9"/>
  <c r="Y26" i="9" s="1"/>
  <c r="AB25" i="9"/>
  <c r="D37" i="12" l="1"/>
  <c r="G14" i="12"/>
  <c r="AD15" i="12" s="1"/>
  <c r="AC66" i="12"/>
  <c r="D75" i="12"/>
  <c r="G16" i="12"/>
  <c r="AD16" i="12" s="1"/>
  <c r="L19" i="12"/>
  <c r="I19" i="12"/>
  <c r="G12" i="12"/>
  <c r="AD12" i="12" s="1"/>
  <c r="G11" i="12"/>
  <c r="AD11" i="12" s="1"/>
  <c r="G143" i="12"/>
  <c r="AD24" i="12"/>
  <c r="AD22" i="12"/>
  <c r="AC50" i="12"/>
  <c r="G44" i="12"/>
  <c r="AD50" i="12" s="1"/>
  <c r="AA66" i="12"/>
  <c r="AB23" i="12"/>
  <c r="G63" i="12"/>
  <c r="AD66" i="12" s="1"/>
  <c r="AB51" i="12"/>
  <c r="AD54" i="12"/>
  <c r="AD52" i="12"/>
  <c r="AD51" i="12"/>
  <c r="AD53" i="12"/>
  <c r="D54" i="8"/>
  <c r="AC24" i="12" l="1"/>
  <c r="AC23" i="12"/>
  <c r="AD23" i="12"/>
  <c r="AC31" i="12"/>
  <c r="AC37" i="12"/>
  <c r="AC36" i="12"/>
  <c r="AC34" i="12"/>
  <c r="AB54" i="12"/>
  <c r="AB52" i="12"/>
  <c r="E44" i="12"/>
  <c r="AB50" i="12" s="1"/>
  <c r="AB53" i="12"/>
  <c r="AB66" i="12"/>
  <c r="D57" i="8"/>
  <c r="AM8" i="12"/>
  <c r="AM10" i="12"/>
  <c r="D59" i="8"/>
  <c r="AM6" i="12"/>
  <c r="D55" i="8"/>
  <c r="D56" i="8" s="1"/>
  <c r="AC33" i="12" l="1"/>
  <c r="AA23" i="12"/>
  <c r="D60" i="8"/>
  <c r="D58" i="8"/>
  <c r="D25" i="9" l="1"/>
  <c r="C107" i="12" l="1"/>
  <c r="C108" i="12"/>
  <c r="C109" i="12"/>
  <c r="C110" i="12"/>
  <c r="C111" i="12"/>
  <c r="C112" i="12"/>
  <c r="C113" i="12"/>
  <c r="C114" i="12"/>
  <c r="C115" i="12"/>
  <c r="C116" i="12"/>
  <c r="C117" i="12"/>
  <c r="C118" i="12"/>
  <c r="C119" i="12"/>
  <c r="C120" i="12"/>
  <c r="C121" i="12"/>
  <c r="C126" i="12" l="1"/>
  <c r="C44" i="12"/>
  <c r="C56" i="12" s="1"/>
  <c r="D11" i="12"/>
  <c r="D12" i="12"/>
  <c r="D13" i="12"/>
  <c r="D14" i="12"/>
  <c r="AA14" i="12"/>
  <c r="AA22" i="12" s="1"/>
  <c r="C12" i="12"/>
  <c r="C13" i="12"/>
  <c r="C14" i="12"/>
  <c r="C15" i="12"/>
  <c r="C11" i="12"/>
  <c r="AE25" i="9"/>
  <c r="D107" i="12"/>
  <c r="D86" i="12"/>
  <c r="D85" i="12"/>
  <c r="D96" i="12"/>
  <c r="D98" i="12"/>
  <c r="E81" i="12" s="1"/>
  <c r="D87" i="12"/>
  <c r="D89" i="12"/>
  <c r="D115" i="12"/>
  <c r="D117" i="12"/>
  <c r="D118" i="12"/>
  <c r="D119" i="12"/>
  <c r="D121" i="12"/>
  <c r="D123" i="12"/>
  <c r="D124" i="12"/>
  <c r="N8" i="9"/>
  <c r="N9" i="9"/>
  <c r="N11" i="9"/>
  <c r="N12" i="9"/>
  <c r="N13" i="9"/>
  <c r="N14" i="9"/>
  <c r="N15" i="9"/>
  <c r="I8" i="9"/>
  <c r="R33" i="9" s="1"/>
  <c r="I9" i="9"/>
  <c r="R34" i="9" s="1"/>
  <c r="I10" i="9"/>
  <c r="R35" i="9" s="1"/>
  <c r="I11" i="9"/>
  <c r="R36" i="9" s="1"/>
  <c r="I12" i="9"/>
  <c r="R37" i="9" s="1"/>
  <c r="I13" i="9"/>
  <c r="R38" i="9" s="1"/>
  <c r="I14" i="9"/>
  <c r="R39" i="9" s="1"/>
  <c r="R40" i="9"/>
  <c r="K20" i="12" l="1"/>
  <c r="AA11" i="12"/>
  <c r="D16" i="12"/>
  <c r="H19" i="12" s="1"/>
  <c r="C34" i="12"/>
  <c r="C65" i="12"/>
  <c r="C72" i="12" s="1"/>
  <c r="C64" i="12"/>
  <c r="C71" i="12" s="1"/>
  <c r="C33" i="12"/>
  <c r="AA15" i="12"/>
  <c r="AA13" i="12"/>
  <c r="D21" i="12"/>
  <c r="C66" i="12"/>
  <c r="C73" i="12" s="1"/>
  <c r="C36" i="12"/>
  <c r="C35" i="12"/>
  <c r="C67" i="12"/>
  <c r="C74" i="12" s="1"/>
  <c r="AA12" i="12"/>
  <c r="D90" i="12"/>
  <c r="D100" i="12" s="1"/>
  <c r="D101" i="12" s="1"/>
  <c r="AD25" i="9"/>
  <c r="Z13" i="12"/>
  <c r="C63" i="12"/>
  <c r="C75" i="12" s="1"/>
  <c r="Z11" i="12"/>
  <c r="Z14" i="12"/>
  <c r="Z12" i="12"/>
  <c r="Z15" i="12"/>
  <c r="Z50" i="12"/>
  <c r="E98" i="12"/>
  <c r="E86" i="12"/>
  <c r="E82" i="12"/>
  <c r="E88" i="12"/>
  <c r="E83" i="12"/>
  <c r="C25" i="12"/>
  <c r="C23" i="12"/>
  <c r="C24" i="12"/>
  <c r="C32" i="12"/>
  <c r="C21" i="12"/>
  <c r="C22" i="12"/>
  <c r="D25" i="12"/>
  <c r="D23" i="12"/>
  <c r="D22" i="12"/>
  <c r="S39" i="9"/>
  <c r="D108" i="12"/>
  <c r="T34" i="9"/>
  <c r="S38" i="9"/>
  <c r="S34" i="9"/>
  <c r="D111" i="12"/>
  <c r="T37" i="9"/>
  <c r="S35" i="9"/>
  <c r="S37" i="9"/>
  <c r="S33" i="9"/>
  <c r="D114" i="12"/>
  <c r="T40" i="9"/>
  <c r="D110" i="12"/>
  <c r="T36" i="9"/>
  <c r="D112" i="12"/>
  <c r="T38" i="9"/>
  <c r="S40" i="9"/>
  <c r="S36" i="9"/>
  <c r="D113" i="12"/>
  <c r="T39" i="9"/>
  <c r="D109" i="12"/>
  <c r="T35" i="9"/>
  <c r="Y25" i="9"/>
  <c r="K25" i="9"/>
  <c r="M25" i="9"/>
  <c r="P25" i="9"/>
  <c r="AH25" i="9"/>
  <c r="AG25" i="9"/>
  <c r="R25" i="9"/>
  <c r="AF25" i="9"/>
  <c r="AD26" i="9" s="1"/>
  <c r="L25" i="9"/>
  <c r="Q25" i="9"/>
  <c r="D120" i="12"/>
  <c r="D116" i="12"/>
  <c r="D24" i="12"/>
  <c r="D26" i="12" l="1"/>
  <c r="AA16" i="12"/>
  <c r="E11" i="12"/>
  <c r="K19" i="12"/>
  <c r="E16" i="12"/>
  <c r="AB16" i="12" s="1"/>
  <c r="E15" i="12"/>
  <c r="AB14" i="12" s="1"/>
  <c r="E12" i="12"/>
  <c r="AB12" i="12" s="1"/>
  <c r="E13" i="12"/>
  <c r="AB13" i="12" s="1"/>
  <c r="E14" i="12"/>
  <c r="AB15" i="12" s="1"/>
  <c r="AE28" i="9"/>
  <c r="E106" i="12"/>
  <c r="F106" i="12" s="1"/>
  <c r="D126" i="12"/>
  <c r="AC22" i="12"/>
  <c r="Y28" i="9"/>
  <c r="AD28" i="9"/>
  <c r="Z67" i="12"/>
  <c r="Z66" i="12"/>
  <c r="Z69" i="12"/>
  <c r="Z68" i="12"/>
  <c r="E50" i="9"/>
  <c r="F59" i="8"/>
  <c r="F55" i="8"/>
  <c r="H55" i="8" s="1"/>
  <c r="F57" i="8"/>
  <c r="E87" i="12"/>
  <c r="E94" i="12"/>
  <c r="E93" i="12"/>
  <c r="E95" i="12"/>
  <c r="E85" i="12"/>
  <c r="E89" i="12"/>
  <c r="E91" i="12"/>
  <c r="E90" i="12"/>
  <c r="E84" i="12"/>
  <c r="E96" i="12"/>
  <c r="E92" i="12"/>
  <c r="E97" i="12"/>
  <c r="F18" i="12" l="1"/>
  <c r="AB11" i="12"/>
  <c r="AC28" i="9"/>
  <c r="AD34" i="12"/>
  <c r="AD37" i="12"/>
  <c r="AD36" i="12"/>
  <c r="AD33" i="12"/>
  <c r="AD31" i="12"/>
  <c r="AD30" i="12"/>
  <c r="E22" i="12"/>
  <c r="E21" i="12"/>
  <c r="E24" i="12"/>
  <c r="E23" i="12"/>
  <c r="E25" i="12"/>
  <c r="F60" i="8"/>
  <c r="H59" i="8"/>
  <c r="F58" i="8"/>
  <c r="H57" i="8"/>
  <c r="E109" i="12"/>
  <c r="F109" i="12" s="1"/>
  <c r="D140" i="12" s="1"/>
  <c r="E120" i="12"/>
  <c r="F120" i="12" s="1"/>
  <c r="D144" i="12" s="1"/>
  <c r="E116" i="12"/>
  <c r="F116" i="12" s="1"/>
  <c r="D135" i="12" s="1"/>
  <c r="E110" i="12"/>
  <c r="F110" i="12" s="1"/>
  <c r="D131" i="12" s="1"/>
  <c r="E117" i="12"/>
  <c r="F117" i="12" s="1"/>
  <c r="D137" i="12" s="1"/>
  <c r="E119" i="12"/>
  <c r="F119" i="12" s="1"/>
  <c r="D141" i="12" s="1"/>
  <c r="E118" i="12"/>
  <c r="F118" i="12" s="1"/>
  <c r="D142" i="12" s="1"/>
  <c r="E121" i="12"/>
  <c r="F121" i="12" s="1"/>
  <c r="D145" i="12" s="1"/>
  <c r="E114" i="12"/>
  <c r="F114" i="12" s="1"/>
  <c r="D134" i="12" s="1"/>
  <c r="E115" i="12"/>
  <c r="F115" i="12" s="1"/>
  <c r="D139" i="12" s="1"/>
  <c r="E113" i="12"/>
  <c r="F113" i="12" s="1"/>
  <c r="D132" i="12" s="1"/>
  <c r="E112" i="12"/>
  <c r="F112" i="12" s="1"/>
  <c r="D130" i="12" s="1"/>
  <c r="E107" i="12"/>
  <c r="F107" i="12" s="1"/>
  <c r="D133" i="12" s="1"/>
  <c r="E111" i="12"/>
  <c r="F111" i="12" s="1"/>
  <c r="D136" i="12" s="1"/>
  <c r="E122" i="12"/>
  <c r="E123" i="12"/>
  <c r="E124" i="12"/>
  <c r="E108" i="12"/>
  <c r="F108" i="12" s="1"/>
  <c r="D138" i="12" s="1"/>
  <c r="E126" i="12"/>
  <c r="F126" i="12" s="1"/>
  <c r="T6" i="12"/>
  <c r="Q6" i="12"/>
  <c r="F6" i="12"/>
  <c r="C6" i="12"/>
  <c r="E139" i="12" l="1"/>
  <c r="E140" i="12"/>
  <c r="E141" i="12"/>
  <c r="E142" i="12"/>
  <c r="E144" i="12"/>
  <c r="E131" i="12"/>
  <c r="E145" i="12"/>
  <c r="E135" i="12"/>
  <c r="E136" i="12"/>
  <c r="E137" i="12"/>
  <c r="E138" i="12"/>
  <c r="E130" i="12"/>
  <c r="E132" i="12"/>
  <c r="E134" i="12"/>
  <c r="E133" i="12"/>
  <c r="E125" i="12"/>
  <c r="F125" i="12"/>
  <c r="D143" i="12"/>
  <c r="E143" i="12" s="1"/>
  <c r="H108" i="12"/>
  <c r="H112" i="12"/>
  <c r="H116" i="12"/>
  <c r="H120" i="12"/>
  <c r="H107" i="12"/>
  <c r="H119" i="12"/>
  <c r="H109" i="12"/>
  <c r="H113" i="12"/>
  <c r="H117" i="12"/>
  <c r="H121" i="12"/>
  <c r="H111" i="12"/>
  <c r="H110" i="12"/>
  <c r="H114" i="12"/>
  <c r="H118" i="12"/>
  <c r="H106" i="12"/>
  <c r="H115" i="12"/>
  <c r="D147" i="12" l="1"/>
  <c r="O15" i="9"/>
  <c r="J15" i="9"/>
  <c r="C40" i="9" s="1"/>
  <c r="O14" i="9"/>
  <c r="J14" i="9"/>
  <c r="C39" i="9" s="1"/>
  <c r="O13" i="9"/>
  <c r="J13" i="9"/>
  <c r="C38" i="9" s="1"/>
  <c r="O12" i="9"/>
  <c r="J12" i="9"/>
  <c r="C37" i="9" s="1"/>
  <c r="O11" i="9"/>
  <c r="J11" i="9"/>
  <c r="C36" i="9" s="1"/>
  <c r="O10" i="9"/>
  <c r="J10" i="9"/>
  <c r="C35" i="9" s="1"/>
  <c r="O9" i="9"/>
  <c r="J9" i="9"/>
  <c r="C34" i="9" s="1"/>
  <c r="O8" i="9"/>
  <c r="J8" i="9"/>
  <c r="C33" i="9" s="1"/>
  <c r="G85" i="12" l="1"/>
  <c r="G110" i="12"/>
  <c r="G131" i="12" s="1"/>
  <c r="G96" i="12"/>
  <c r="G111" i="12"/>
  <c r="G136" i="12" s="1"/>
  <c r="G98" i="12"/>
  <c r="G112" i="12"/>
  <c r="G130" i="12" s="1"/>
  <c r="G83" i="12"/>
  <c r="G107" i="12"/>
  <c r="G87" i="12"/>
  <c r="G113" i="12"/>
  <c r="G132" i="12" s="1"/>
  <c r="G90" i="12"/>
  <c r="G108" i="12"/>
  <c r="G138" i="12" s="1"/>
  <c r="G89" i="12"/>
  <c r="G114" i="12"/>
  <c r="G134" i="12" s="1"/>
  <c r="G86" i="12"/>
  <c r="G109" i="12"/>
  <c r="G140" i="12" s="1"/>
  <c r="F25" i="9"/>
  <c r="F54" i="8"/>
  <c r="E25" i="9"/>
  <c r="C27" i="9" s="1"/>
  <c r="O25" i="9"/>
  <c r="N26" i="9" s="1"/>
  <c r="J25" i="9"/>
  <c r="I26" i="9" s="1"/>
  <c r="S50" i="9"/>
  <c r="J50" i="9"/>
  <c r="T50" i="9"/>
  <c r="L50" i="9"/>
  <c r="M50" i="9"/>
  <c r="R50" i="9"/>
  <c r="G100" i="12" l="1"/>
  <c r="G133" i="12"/>
  <c r="G125" i="12"/>
  <c r="F62" i="8"/>
  <c r="G126" i="12"/>
  <c r="G147" i="12" s="1"/>
  <c r="I25" i="9"/>
  <c r="K28" i="9" s="1"/>
  <c r="N25" i="9"/>
  <c r="P28" i="9" s="1"/>
  <c r="E59" i="8"/>
  <c r="C50" i="9"/>
  <c r="X28" i="9"/>
  <c r="H54" i="8"/>
  <c r="N50" i="9"/>
  <c r="K50" i="9"/>
  <c r="B8" i="7" l="1"/>
  <c r="E54" i="8"/>
  <c r="B5" i="7" s="1"/>
  <c r="D28" i="9"/>
  <c r="E57" i="8"/>
  <c r="O28" i="9"/>
  <c r="J28" i="9"/>
  <c r="E55" i="8"/>
  <c r="B6" i="7" s="1"/>
  <c r="B7" i="7" l="1"/>
  <c r="G57" i="8"/>
  <c r="G55" i="8"/>
  <c r="E56" i="8"/>
  <c r="E58" i="8"/>
  <c r="AL4" i="12" l="1"/>
  <c r="AL6" i="12" s="1"/>
  <c r="C54" i="8" l="1"/>
  <c r="G54" i="8" s="1"/>
  <c r="C56" i="8" l="1"/>
</calcChain>
</file>

<file path=xl/sharedStrings.xml><?xml version="1.0" encoding="utf-8"?>
<sst xmlns="http://schemas.openxmlformats.org/spreadsheetml/2006/main" count="66490" uniqueCount="12705">
  <si>
    <t>INFORME COMISIÓN MIXTA DE PRESUPUESTOS</t>
  </si>
  <si>
    <r>
      <t xml:space="preserve">INICIATIVAS DE INVERSIÓN ANALIZADAS POR MDSF CON DECRETO, EJECUCIÓN Y RENTABILIDAD SOCIAL POSITIVA </t>
    </r>
    <r>
      <rPr>
        <b/>
        <sz val="18"/>
        <color theme="1" tint="0.34998626667073579"/>
        <rFont val="Calibri"/>
        <family val="2"/>
        <scheme val="minor"/>
      </rPr>
      <t>AÑO PRESUPUESTARIO 2024</t>
    </r>
  </si>
  <si>
    <t>Informe</t>
  </si>
  <si>
    <t>Cuadros Generales</t>
  </si>
  <si>
    <t>Cuadros Desagregación Regional</t>
  </si>
  <si>
    <t>Base Iniciativas de Inversión</t>
  </si>
  <si>
    <t>INICIATIVAS DE INVERSIÓN ANALIZADAS POR MDS CON DECRETO, EJECUCIÓN Y 
RENTABILIDAD SOCIAL POSITIVA</t>
  </si>
  <si>
    <t>Las cifras señaladas no incluyen la inversión decretada y ejecutada de las iniciativas exceptuadas de contar con informe de análisis técnico económico.</t>
  </si>
  <si>
    <t>INVERSIÓN EVALUADA Y EJECUTADA:  PROCESO PRESUPUESTARIO 
AÑO 2024 (en M$)</t>
  </si>
  <si>
    <t>Iniciativas de Inversión analizadas por MDSF, 
 Año presupuestario 2024</t>
  </si>
  <si>
    <t>RATE (1)</t>
  </si>
  <si>
    <t>N° Iniciativas</t>
  </si>
  <si>
    <t>Monto Solicitado en M$</t>
  </si>
  <si>
    <t>RS</t>
  </si>
  <si>
    <t>OT</t>
  </si>
  <si>
    <t>IN</t>
  </si>
  <si>
    <t>CF</t>
  </si>
  <si>
    <t>Total general</t>
  </si>
  <si>
    <t>Iniciativas de Inversión analizadas por MDSF,  con Decreto
Año presupuestario 2024</t>
  </si>
  <si>
    <t>decretado si/no</t>
  </si>
  <si>
    <t>SI</t>
  </si>
  <si>
    <t xml:space="preserve"> Monto Decretado en M$</t>
  </si>
  <si>
    <t>(1) Fuente: BIP del Ministerio de Desarrollo Social y Familia.</t>
  </si>
  <si>
    <t>(2) Fuente: SIGFE de la Dirección de Presupuestos del Ministerio de Hacienda.</t>
  </si>
  <si>
    <t>Iniciativas de Inversión analizadas por MDSF,  con Decreto y Ejecución Año presupuestario 2024</t>
  </si>
  <si>
    <t>devengado si/no</t>
  </si>
  <si>
    <t xml:space="preserve"> RATE (1)</t>
  </si>
  <si>
    <t>N° de Iniciativas</t>
  </si>
  <si>
    <t xml:space="preserve"> Monto Devengado en M$</t>
  </si>
  <si>
    <t>Deflactor dic.2024 / dic.2023</t>
  </si>
  <si>
    <t>Iniciativas de Inversión (IDI)</t>
  </si>
  <si>
    <t>Año 2023</t>
  </si>
  <si>
    <t>Año 2024</t>
  </si>
  <si>
    <t>% variación anual</t>
  </si>
  <si>
    <t>Número (1)</t>
  </si>
  <si>
    <t>Monto MM$ (2)*</t>
  </si>
  <si>
    <t>Monto MM$ (2)</t>
  </si>
  <si>
    <t>Número</t>
  </si>
  <si>
    <t>Monto</t>
  </si>
  <si>
    <t>Analizadas</t>
  </si>
  <si>
    <t>Analizadas con decreto</t>
  </si>
  <si>
    <t>% del total analizado</t>
  </si>
  <si>
    <t>Analizadas con decreto y gasto</t>
  </si>
  <si>
    <t>% del total con decreto y gasto</t>
  </si>
  <si>
    <t>Analizadas RATE RS con decreto y gasto</t>
  </si>
  <si>
    <t>(1) Fuente:  BIP del Ministerio de Desarrollo Social y Familia.</t>
  </si>
  <si>
    <t>(*) valores a precios del año presupuestario del informe</t>
  </si>
  <si>
    <t>El año t-1 se encuentran a precios del año t</t>
  </si>
  <si>
    <r>
      <t xml:space="preserve">Para el cálculo del deflactor del IPC se emplearon los datos de la </t>
    </r>
    <r>
      <rPr>
        <i/>
        <sz val="9"/>
        <rFont val="Arial"/>
        <family val="2"/>
      </rPr>
      <t>"Base de Datos Estadísticos"</t>
    </r>
    <r>
      <rPr>
        <sz val="9"/>
        <rFont val="Arial"/>
        <family val="2"/>
      </rPr>
      <t xml:space="preserve"> del Banco Central.</t>
    </r>
  </si>
  <si>
    <t>MONTOS DECRETADOS Y EJECUTADOS POR REGIÓN, SEGÚN RATE:  PROCESO PRESUPUESTARIO AÑO 2024</t>
  </si>
  <si>
    <t>REGIÓN</t>
  </si>
  <si>
    <t>Total Analizadas</t>
  </si>
  <si>
    <t>Con Decreto</t>
  </si>
  <si>
    <t>Con Gasto Devengado</t>
  </si>
  <si>
    <t>Solicitado Presupuesto 2024</t>
  </si>
  <si>
    <t>Monto Decretado 2024</t>
  </si>
  <si>
    <t>Monto Devengado 2024</t>
  </si>
  <si>
    <t>Total</t>
  </si>
  <si>
    <t>ARICA Y PARINACOTA</t>
  </si>
  <si>
    <t>TARAPACA</t>
  </si>
  <si>
    <t>ANTOFAGASTA</t>
  </si>
  <si>
    <t>ATACAMA</t>
  </si>
  <si>
    <t>COQUIMBO</t>
  </si>
  <si>
    <t>VALPARAISO</t>
  </si>
  <si>
    <t>RM DE SANTIAGO</t>
  </si>
  <si>
    <t>O'HIGGINS</t>
  </si>
  <si>
    <t>MAULE</t>
  </si>
  <si>
    <t>ÑUBLE</t>
  </si>
  <si>
    <t>BIOBÍO</t>
  </si>
  <si>
    <t>LA ARAUCANIA</t>
  </si>
  <si>
    <t>LOS RIOS</t>
  </si>
  <si>
    <t>LOS LAGOS</t>
  </si>
  <si>
    <t>AYSEN</t>
  </si>
  <si>
    <t>MAGALLANES</t>
  </si>
  <si>
    <t>INTERREGIONAL</t>
  </si>
  <si>
    <t>INTERNACIONAL</t>
  </si>
  <si>
    <t>Fuente BIP, Ministerio de Desarrollo Social y Familia; DIPRES, Ministerio de Hacienda.</t>
  </si>
  <si>
    <t>FI</t>
  </si>
  <si>
    <t>Total N° IDI con Decreto</t>
  </si>
  <si>
    <t>Total Monto Decretado MM$</t>
  </si>
  <si>
    <t>Total Monto Devengado MM$</t>
  </si>
  <si>
    <t>N° IDI con decreto</t>
  </si>
  <si>
    <t>Monto Decretado MM$</t>
  </si>
  <si>
    <t>Monto Devengado MM$</t>
  </si>
  <si>
    <t>REGION DE ARICA Y PARINACOTA</t>
  </si>
  <si>
    <t>-</t>
  </si>
  <si>
    <t>REGION DE TARAPACA</t>
  </si>
  <si>
    <t>REGION DE ANTOFAGASTA</t>
  </si>
  <si>
    <t>REGION DE ATACAMA</t>
  </si>
  <si>
    <t>REGION DE COQUIMBO</t>
  </si>
  <si>
    <t>REGION DE VALPARAISO</t>
  </si>
  <si>
    <t>REGION METROPOLITANA DE SANTIAGO</t>
  </si>
  <si>
    <t>REGION DEL LIBERTADOR GENERAL BERNARDO O'HIGGINS</t>
  </si>
  <si>
    <t>REGION DEL MAULE</t>
  </si>
  <si>
    <t>REGION DE ÑUBLE</t>
  </si>
  <si>
    <t>REGION DEL BIOBÍO</t>
  </si>
  <si>
    <t>REGION DE LA ARAUCANIA</t>
  </si>
  <si>
    <t>REGION DE LOS RIOS</t>
  </si>
  <si>
    <t>REGION DE LOS LAGOS</t>
  </si>
  <si>
    <t>REGION DE AYSEN DEL GENERAL CARLOS IBAÑEZ DEL CAMPO</t>
  </si>
  <si>
    <t>REGION DE MAGALLANES Y ANTARTICA CHILENA</t>
  </si>
  <si>
    <t xml:space="preserve"> </t>
  </si>
  <si>
    <t>(Todas)</t>
  </si>
  <si>
    <t>ANALIZADAS</t>
  </si>
  <si>
    <t>Etiquetas de columna</t>
  </si>
  <si>
    <t>N° Iniciativas de Inversión</t>
  </si>
  <si>
    <t xml:space="preserve">     Solicitado Año en M$</t>
  </si>
  <si>
    <t>Total N° Iniciativas de Inversión</t>
  </si>
  <si>
    <t>Total      Solicitado Año en M$</t>
  </si>
  <si>
    <t>REGION DEL BIO BIO</t>
  </si>
  <si>
    <t>REGION DE AYSÉN DEL GENERAL CARLOS IBAÑEZ DEL CAMPO</t>
  </si>
  <si>
    <t>REGION DEL ÑUBLE</t>
  </si>
  <si>
    <t>CON DECRETO</t>
  </si>
  <si>
    <t>Cuenta de Codigo BIP</t>
  </si>
  <si>
    <t>Suma de Monto Decretado en M$</t>
  </si>
  <si>
    <t>Total Cuenta de Codigo BIP</t>
  </si>
  <si>
    <t>Total Suma de Monto Decretado en M$</t>
  </si>
  <si>
    <t>CON DEVENGADO</t>
  </si>
  <si>
    <t xml:space="preserve">                         Devengado en M$</t>
  </si>
  <si>
    <t>Total                          Devengado en M$</t>
  </si>
  <si>
    <t>LISTADO INICIATIVAS DE INVERSIÓN, AÑO PRESUPUESTARIO 2024</t>
  </si>
  <si>
    <t>Codigo BIP</t>
  </si>
  <si>
    <t>Nombre</t>
  </si>
  <si>
    <t>Región</t>
  </si>
  <si>
    <t>Provincia</t>
  </si>
  <si>
    <t>Comuna</t>
  </si>
  <si>
    <t>Año de Postulacion</t>
  </si>
  <si>
    <t>Tipología</t>
  </si>
  <si>
    <t>Sector</t>
  </si>
  <si>
    <t>SubSector</t>
  </si>
  <si>
    <t>Rate Actual</t>
  </si>
  <si>
    <t>Solicitado Año en M$</t>
  </si>
  <si>
    <t>Monto Decretado en M$</t>
  </si>
  <si>
    <t>Monto Devengado en M$</t>
  </si>
  <si>
    <t>20054441-0</t>
  </si>
  <si>
    <t>NORMALIZACION HOSPITAL DR. OSCAR HERNANDEZ ESCOBAR, CURACAUTIN</t>
  </si>
  <si>
    <t>MALLECO</t>
  </si>
  <si>
    <t>CURACAUTIN</t>
  </si>
  <si>
    <t>PROYECTO</t>
  </si>
  <si>
    <t>SALUD</t>
  </si>
  <si>
    <t>BAJA COMPLEJIDAD</t>
  </si>
  <si>
    <t>20059863-0</t>
  </si>
  <si>
    <t>INSTALACION APR GUADABA(S), NAHUELVE, PIVADENCO, NININCO, OTROS, LOS SAUCES</t>
  </si>
  <si>
    <t>LOS SAUCES</t>
  </si>
  <si>
    <t>RECURSOS HIDRICOS</t>
  </si>
  <si>
    <t>AGUA POTABLE</t>
  </si>
  <si>
    <t>NO</t>
  </si>
  <si>
    <t>20075933-0</t>
  </si>
  <si>
    <t>CONSTRUCCION CAMINO PENETRACION CALETA EUGENIA-P.TORO,  NAVARIN</t>
  </si>
  <si>
    <t>ANTARTICA CHILENA</t>
  </si>
  <si>
    <t>CABO DE HORNOS</t>
  </si>
  <si>
    <t>TRANSPORTE</t>
  </si>
  <si>
    <t>TRANSPORTE CAMINERO</t>
  </si>
  <si>
    <t>20079319-0</t>
  </si>
  <si>
    <t>REPOSICION RUTA  148  SECTOR:  CRUCE  RUTA 5 -  PUENTE QUEIME</t>
  </si>
  <si>
    <t>'</t>
  </si>
  <si>
    <t>20080167-0</t>
  </si>
  <si>
    <t>CONSTRUCCION CAMINO PUELO  - PASO EL BOLSON (C.M.T.)</t>
  </si>
  <si>
    <t>LLANQUIHUE</t>
  </si>
  <si>
    <t>20086686-0</t>
  </si>
  <si>
    <t>REPOSICION PARCIAL LICEO POLITECNICO ,  CALBUCO</t>
  </si>
  <si>
    <t>CALBUCO</t>
  </si>
  <si>
    <t>EDUCACION, CULTURA Y PATRIMONIO</t>
  </si>
  <si>
    <t>EDUCACION MEDIA TECNICO</t>
  </si>
  <si>
    <t>20088311-0</t>
  </si>
  <si>
    <t>NORMALIZACION HOSPITAL VILLARRICA</t>
  </si>
  <si>
    <t>CAUTIN</t>
  </si>
  <si>
    <t>VILLARRICA</t>
  </si>
  <si>
    <t>MEDIA COMPLEJIDAD</t>
  </si>
  <si>
    <t>20090722-1</t>
  </si>
  <si>
    <t>MEJORAMIENTO RUTAS   Q-75 - MULCHEN - QUILACO</t>
  </si>
  <si>
    <t>BIO BIO</t>
  </si>
  <si>
    <t>20116678-0</t>
  </si>
  <si>
    <t>INSTALACION SISTEMA AGUA POTABLE RURAL COLICO, CARAHUE</t>
  </si>
  <si>
    <t>CARAHUE</t>
  </si>
  <si>
    <t>20117386-0</t>
  </si>
  <si>
    <t>NORMALIZACION HOSPITAL  G.  FRICKE</t>
  </si>
  <si>
    <t>ALTA COMPLEJIDAD</t>
  </si>
  <si>
    <t>20119065-0</t>
  </si>
  <si>
    <t>REPOSICION HOGAR DE ANCIANOS COMUNA DE SAN IGNACIO</t>
  </si>
  <si>
    <t>DIGUILLIN</t>
  </si>
  <si>
    <t>SAN IGNACIO - REGION DEL ÑUBLE</t>
  </si>
  <si>
    <t>VIVIENDA Y DESARROLLO URBANO</t>
  </si>
  <si>
    <t>VIVIENDA DEFINITIVA</t>
  </si>
  <si>
    <t>20133773-0</t>
  </si>
  <si>
    <t>NORMALIZACION                  HOSPITAL OVALLE</t>
  </si>
  <si>
    <t>LIMARI</t>
  </si>
  <si>
    <t>OVALLE</t>
  </si>
  <si>
    <t>20140221-0</t>
  </si>
  <si>
    <t>REPOSICION POSTA DE SALUD RURAL DE LA ISLA CHELÍN, CASTRO</t>
  </si>
  <si>
    <t>CHILOE</t>
  </si>
  <si>
    <t>CASTRO</t>
  </si>
  <si>
    <t>20144258-0</t>
  </si>
  <si>
    <t>CONSTRUCCION CUARTEL SEGUNDA COMPAÑIA DE BOMBEROS CONSTITUCION</t>
  </si>
  <si>
    <t>TALCA</t>
  </si>
  <si>
    <t>CONSTITUCION</t>
  </si>
  <si>
    <t>SEGURIDAD PUBLICA</t>
  </si>
  <si>
    <t>20144580-0</t>
  </si>
  <si>
    <t>CONSTRUCCION PAR VIAL JUAN MARTINEZ - ARTURO FERNANDEZ, IQUIQUE.</t>
  </si>
  <si>
    <t>IQUIQUE</t>
  </si>
  <si>
    <t>TRANSPORTE URBANO,VIALIDAD PEATONAL</t>
  </si>
  <si>
    <t>20153304-2</t>
  </si>
  <si>
    <t>MEJORAMIENTO RUTAS S-46 ,S-618 SECTOR:  PTO. DOMINGUEZ -  HUALPIN</t>
  </si>
  <si>
    <t>20154068-0</t>
  </si>
  <si>
    <t>REPOSICION CENTRO DE SALUD FAMILIAR DE SAN ESTEBAN</t>
  </si>
  <si>
    <t>LOS ANDES</t>
  </si>
  <si>
    <t>SAN ESTEBAN</t>
  </si>
  <si>
    <t>20156148-0</t>
  </si>
  <si>
    <t>REPOSICION EDIFICIO CONSISTORIAL COMUNA DE TOLTEN</t>
  </si>
  <si>
    <t>TOLTEN</t>
  </si>
  <si>
    <t>MULTISECTORIAL</t>
  </si>
  <si>
    <t>ADMINISTRACION MULTISECTOR</t>
  </si>
  <si>
    <t>20156203-0</t>
  </si>
  <si>
    <t>NORMALIZACION HOSPITAL PITRUFQUEN.</t>
  </si>
  <si>
    <t>PITRUFQUEN</t>
  </si>
  <si>
    <t>20157700-0</t>
  </si>
  <si>
    <t>REPOSICION ESCUELA RURAL DE QUITRIPULLI COMUNA DE CHONCHI</t>
  </si>
  <si>
    <t>CHONCHI</t>
  </si>
  <si>
    <t>EDUCACION BASICA Y MEDIA</t>
  </si>
  <si>
    <t>20158342-0</t>
  </si>
  <si>
    <t>NORMALIZACION HOSPITAL DE LA SERENA</t>
  </si>
  <si>
    <t>ELQUI</t>
  </si>
  <si>
    <t>LA SERENA</t>
  </si>
  <si>
    <t>20159135-0</t>
  </si>
  <si>
    <t>CONSTRUCCION SISTEMA DE RIEGO EMBALSE EMPEDRADO</t>
  </si>
  <si>
    <t>EMPEDRADO</t>
  </si>
  <si>
    <t>RIEGO</t>
  </si>
  <si>
    <t>20160270-0</t>
  </si>
  <si>
    <t>INSTALACION SISTEMA AGUA POTABLE RURAL QUINTRILPE, VILCÚN</t>
  </si>
  <si>
    <t>VILCUN</t>
  </si>
  <si>
    <t>20160278-0</t>
  </si>
  <si>
    <t>INSTALACION SISTEMA AGUA POTABLE RURAL STA CELIA,CAMARONES Y EL MANZANO, CARAHUE</t>
  </si>
  <si>
    <t>20166923-1</t>
  </si>
  <si>
    <t>REPOSICION PAV. RUTA  M - 50  SECTOR: CAUQUENES - CHANCO</t>
  </si>
  <si>
    <t>CAUQUENES</t>
  </si>
  <si>
    <t>20167712-0</t>
  </si>
  <si>
    <t>REPOSICION BIBLIOTECA MUNICIPAL TEODORO SCHMIDT</t>
  </si>
  <si>
    <t>TEODORO SCHMIDT</t>
  </si>
  <si>
    <t>ARTE Y CULTURA</t>
  </si>
  <si>
    <t>20169586-0</t>
  </si>
  <si>
    <t>CONSTRUCCION EDIFICIO CONSISTORIAL DE COQUIMBO</t>
  </si>
  <si>
    <t>20169881-0</t>
  </si>
  <si>
    <t>HABILITACION CIRCUNVALACION SUR DE TALCA</t>
  </si>
  <si>
    <t>20177442-0</t>
  </si>
  <si>
    <t>MEJORAMIENTO RUTA J-55 SECTOR: LA UNION - LOS QUEÑES</t>
  </si>
  <si>
    <t>CURICO</t>
  </si>
  <si>
    <t>ROMERAL</t>
  </si>
  <si>
    <t>20178172-0</t>
  </si>
  <si>
    <t>INSTALACION SISTEMA AGUA POTABLE RURAL MALLOCO LOLENCO, VILLARRICA</t>
  </si>
  <si>
    <t>20178475-0</t>
  </si>
  <si>
    <t>ACTUALIZACION INVENTARIO PATRIMONIO CULTURAL INMUEBLE, REGION DE ANTOFAGASTA</t>
  </si>
  <si>
    <t>ESTUDIO BASICO</t>
  </si>
  <si>
    <t>PATRIMONIO</t>
  </si>
  <si>
    <t>20181355-0</t>
  </si>
  <si>
    <t>MEJORAMIENTO INTERCONEXION VIAL TEMUCO - PADRE LAS CASAS</t>
  </si>
  <si>
    <t>20181416-0</t>
  </si>
  <si>
    <t>REPOSICION POSTA DE SALUD PENASMO, CALBUCO</t>
  </si>
  <si>
    <t>20183209-0</t>
  </si>
  <si>
    <t>CONSTRUCCION CONEXION VIAL RALCO-LONQUIMAY, VIII Y IX REGIONES</t>
  </si>
  <si>
    <t>20183318-0</t>
  </si>
  <si>
    <t>CONSTRUCCION OBRAS DE CONTROL ALUVIONAL EN QUEBRADA CALICHE</t>
  </si>
  <si>
    <t>DEFENSAS FLUVIALES,MARITIMAS Y CAUCES NATURALES</t>
  </si>
  <si>
    <t>20183707-0</t>
  </si>
  <si>
    <t>REPOSICION CENTRO SALUD FAMILIAR, RINCONADA</t>
  </si>
  <si>
    <t>RINCONADA</t>
  </si>
  <si>
    <t>20184423-0</t>
  </si>
  <si>
    <t>REPOSICION PAV. RUTA K-25 SECTOR: MOLINA- LOS ROBLES.</t>
  </si>
  <si>
    <t>MOLINA</t>
  </si>
  <si>
    <t>20184456-0</t>
  </si>
  <si>
    <t>CONSTRUCCION FISCALÍA LOCAL DE CAUQUENES</t>
  </si>
  <si>
    <t>JUSTICIA</t>
  </si>
  <si>
    <t>ADMINISTRACION DE JUSTICIA</t>
  </si>
  <si>
    <t>20187802-0</t>
  </si>
  <si>
    <t>REPOSICION CONSULTORIO LAUTARO Y ADECUACION A CESFAM</t>
  </si>
  <si>
    <t>LAUTARO</t>
  </si>
  <si>
    <t>20187901-0</t>
  </si>
  <si>
    <t>CONSTRUCCION NUEVO PUENTE CAUTIN  EN CAJON</t>
  </si>
  <si>
    <t>20188124-0</t>
  </si>
  <si>
    <t>MEJORAMIENTO AVENIDA COSTANERA DEL MAR , CONSTITUCION</t>
  </si>
  <si>
    <t>20188580-0</t>
  </si>
  <si>
    <t>CONSTRUCCION COLECTOR INTERCEPTOR AGUAS LLUVIAS SANTA ROSA, TEMUCO</t>
  </si>
  <si>
    <t>TEMUCO</t>
  </si>
  <si>
    <t>AGUAS LLUVIAS</t>
  </si>
  <si>
    <t>20189205-0</t>
  </si>
  <si>
    <t>INSTALACION SISTEMA AGUA POTABLE PULLALLAN Y HABILITACIÓN SERVICIO CALOF, SAAVEDRA</t>
  </si>
  <si>
    <t>SAAVEDRA</t>
  </si>
  <si>
    <t>20189588-0</t>
  </si>
  <si>
    <t>CONSTRUCCION MERCADO MUNICIPAL ARAUCO</t>
  </si>
  <si>
    <t>ARAUCO</t>
  </si>
  <si>
    <t>INTERSUBSECTORIAL MULTISECTOR</t>
  </si>
  <si>
    <t>20189906-0</t>
  </si>
  <si>
    <t>RESTAURACION MONUMENTO NACIONAL BODEGAS PORTUARIAS, PUERTO IBAÑEZ</t>
  </si>
  <si>
    <t>REGION DE AISEN DEL GENERAL CARLOS IBAÑEZ DEL CAMPO</t>
  </si>
  <si>
    <t>GENERAL CARRERA</t>
  </si>
  <si>
    <t>RIO IBAÑEZ</t>
  </si>
  <si>
    <t>20190030-0</t>
  </si>
  <si>
    <t>MEJORAMIENTO CONST.C.VIAL T-775.S:CR.T-75(PTO NUEVO)-T-85(QUILLAICO)</t>
  </si>
  <si>
    <t>20191064-0</t>
  </si>
  <si>
    <t>MEJORAMIENTO CAMINO MIRASOL - BIF. QUINTAY, COM. DE ALGARR. Y CASABL</t>
  </si>
  <si>
    <t>20193112-0</t>
  </si>
  <si>
    <t>MEJORAMIENTO CAMINO 64D305 ALTOVALSOL - LAS ROJAS - PELICANA</t>
  </si>
  <si>
    <t>20195427-0</t>
  </si>
  <si>
    <t>REPOSICION FISCALIA LOCAL DE COMBARBALÁ</t>
  </si>
  <si>
    <t>COMBARBALA</t>
  </si>
  <si>
    <t>20195431-0</t>
  </si>
  <si>
    <t>AMPLIACION Y ADQUISICIÓN FISCALÍA LOCAL DE SAN ANTONIO</t>
  </si>
  <si>
    <t>SAN ANTONIO</t>
  </si>
  <si>
    <t>20195455-0</t>
  </si>
  <si>
    <t>MEJORAMIENTO CALLE PADRE HARTER DE PUERTO MONTT</t>
  </si>
  <si>
    <t>PUERTO MONTT</t>
  </si>
  <si>
    <t>20196156-0</t>
  </si>
  <si>
    <t>CONSTRUCCION INFRAESTRUCTURA PORTUARIA EN PTO. NAVARINO</t>
  </si>
  <si>
    <t>TRANSPORTE MARITIMO, FLUVIAL Y LACUSTRE</t>
  </si>
  <si>
    <t>30000650-0</t>
  </si>
  <si>
    <t>CONSTRUCCION Y EQUIPAMIENTO FISCALÍA LOCAL DE PARRAL</t>
  </si>
  <si>
    <t>LINARES</t>
  </si>
  <si>
    <t>PARRAL</t>
  </si>
  <si>
    <t>30002297-0</t>
  </si>
  <si>
    <t>REPOSICION GIMNASIO MUNICIPAL DE COIHUECO</t>
  </si>
  <si>
    <t>PUNILLA</t>
  </si>
  <si>
    <t>COIHUECO - REGION DEL ÑUBLE</t>
  </si>
  <si>
    <t>DEPORTES</t>
  </si>
  <si>
    <t>DEPORTE RECREATIVO</t>
  </si>
  <si>
    <t>30002745-0</t>
  </si>
  <si>
    <t>CONSTRUCCION SISTEMA DE REGADIO LAS VERTIENTES - PUA, REGION DE LA ARAUCANIA</t>
  </si>
  <si>
    <t>30005719-0</t>
  </si>
  <si>
    <t>MEJORAMIENTO RUTA F-30-E S: CEMENTERIO CONCON - ROTONDA CONCON</t>
  </si>
  <si>
    <t>CONCON</t>
  </si>
  <si>
    <t>30005793-0</t>
  </si>
  <si>
    <t>REPOSICION PLAZA ARTURO PRAT DE PUERTO SAAVEDRA, COMUNA DE SAAVEDRA</t>
  </si>
  <si>
    <t>DESARROLLO URBANO</t>
  </si>
  <si>
    <t>30032850-0</t>
  </si>
  <si>
    <t>REPOSICION ESCUELA FUSIONADA LOS LAGOS</t>
  </si>
  <si>
    <t>VALDIVIA - REGION XIV</t>
  </si>
  <si>
    <t>LOS LAGOS - REGION XIV</t>
  </si>
  <si>
    <t>30033690-0</t>
  </si>
  <si>
    <t>MEJORAMIENTO PAR VIAL 1 ORIENTE - 2 PONIENTE Y RED CENTRO EN TALCA</t>
  </si>
  <si>
    <t>30034469-0</t>
  </si>
  <si>
    <t>MEJORAMIENTO EST.BOTROLHUE Y HABILITACION DESCARGA RIO CAUTIN, TCO.</t>
  </si>
  <si>
    <t>30034659-0</t>
  </si>
  <si>
    <t>CONSTRUCCION EMBALSE CHIRONTA VALLE DE LLUTA</t>
  </si>
  <si>
    <t>PARINACOTA - REGION XV</t>
  </si>
  <si>
    <t>30034997-0</t>
  </si>
  <si>
    <t>REPOSICION Y RELOCALIZACION CESFAM HUERTOS FAMILIARES TIL TIL</t>
  </si>
  <si>
    <t>CHACABUCO</t>
  </si>
  <si>
    <t>TIL TIL</t>
  </si>
  <si>
    <t>30035697-0</t>
  </si>
  <si>
    <t>CONSTRUCCION CONEXION VIAL COCHRANE-RIO TRANQUILO-E.MAYER(CMT)</t>
  </si>
  <si>
    <t>30036236-0</t>
  </si>
  <si>
    <t>INSTALACION SISTEMA AGUA POTABLE RURAL LEFUN, VILLARRICA</t>
  </si>
  <si>
    <t>30038126-0</t>
  </si>
  <si>
    <t>INSTALACION SISTEMA AGUA POTABLE RURAL CAIVICO, VILCUN</t>
  </si>
  <si>
    <t>30038628-0</t>
  </si>
  <si>
    <t>CONSTRUCCION FISCALIA REGIONAL Y FISCALÍA LOCAL DE ARICA-PARINACOTA</t>
  </si>
  <si>
    <t>30038634-0</t>
  </si>
  <si>
    <t>CONSTRUCCION FISCALIA LOCAL DE CARAHUE</t>
  </si>
  <si>
    <t>30039513-0</t>
  </si>
  <si>
    <t>NORMALIZACION HOSPITAL  DR. LEOPOLDO ORTEGA R. CHILE CHICO, XI R</t>
  </si>
  <si>
    <t>CHILE CHICO</t>
  </si>
  <si>
    <t>30043498-0</t>
  </si>
  <si>
    <t>MEJORAMIENTO RUTA H-45-G SECTOR:CUESTA CHADA A LIMITE REGIONAL</t>
  </si>
  <si>
    <t>CACHAPOAL</t>
  </si>
  <si>
    <t>MOSTAZAL</t>
  </si>
  <si>
    <t>30043744-0</t>
  </si>
  <si>
    <t>MEJORAMIENTO AVENIDA REPUBLICA, OSORNO.</t>
  </si>
  <si>
    <t>OSORNO</t>
  </si>
  <si>
    <t>30044279-0</t>
  </si>
  <si>
    <t>CONSTRUCCION DEFENSAS FLUVIALES RIO ANDALIEN Y OTROS, CONCEPCION</t>
  </si>
  <si>
    <t>CONCEPCION</t>
  </si>
  <si>
    <t>30044383-0</t>
  </si>
  <si>
    <t>CONSTRUCCION SISTEMA DE AGUA POTABLE RURAL SECTOR DIDAICO-TEMULEMU, COMUNA DE TRAIGUEN</t>
  </si>
  <si>
    <t>TRAIGUEN</t>
  </si>
  <si>
    <t>30044384-0</t>
  </si>
  <si>
    <t>REPOSICION CES FAMILIAR, RIO HURTADO</t>
  </si>
  <si>
    <t>RIO HURTADO</t>
  </si>
  <si>
    <t>INTERSUBSECTORIAL SALUD</t>
  </si>
  <si>
    <t>30044404-0</t>
  </si>
  <si>
    <t>INSTALACION AGUA POTABLE RURAL STA. JUANA LOS ACACIOS, GORBEA</t>
  </si>
  <si>
    <t>GORBEA</t>
  </si>
  <si>
    <t>30045256-0</t>
  </si>
  <si>
    <t>INSTALACION SISTEMA AGUA POTABLE MITRAUQUEN(ALTO Y BAJO), LONQUIMAY</t>
  </si>
  <si>
    <t>LONQUIMAY</t>
  </si>
  <si>
    <t>30045644-0</t>
  </si>
  <si>
    <t>REPOSICION CENTRO DE SALUD JUAN PETRINOVIC BRIONES, RECOLETA</t>
  </si>
  <si>
    <t>SANTIAGO</t>
  </si>
  <si>
    <t>RECOLETA</t>
  </si>
  <si>
    <t>30046029-0</t>
  </si>
  <si>
    <t>REPOSICION PUENTES VILLA CAUTIN, COPIN Y ACCESOS</t>
  </si>
  <si>
    <t>30046819-0</t>
  </si>
  <si>
    <t>REPOSICION TENENCIA DE CARABINEROS SAN JOSE DE LA MARIQUINA</t>
  </si>
  <si>
    <t>SAN JOSE DE LA MARIQUINA - REGION XIV</t>
  </si>
  <si>
    <t>30057795-0</t>
  </si>
  <si>
    <t>CONSTRUCCION CONSULTORIO RURAL PAHUILMO,MELIPILLA</t>
  </si>
  <si>
    <t>MELIPILLA</t>
  </si>
  <si>
    <t>30059193-0</t>
  </si>
  <si>
    <t>CONSTRUCCION LABORATORIO SALUD LABORAL Y AMBIENTAL REGION ATACAMA</t>
  </si>
  <si>
    <t>COPIAPO</t>
  </si>
  <si>
    <t>ADMINISTRACION SALUD</t>
  </si>
  <si>
    <t>30060589-0</t>
  </si>
  <si>
    <t>MEJORAMIENTO HOSPITAL DE  CHAITEN, CHAITEN</t>
  </si>
  <si>
    <t>PALENA</t>
  </si>
  <si>
    <t>CHAITEN</t>
  </si>
  <si>
    <t>30060848-0</t>
  </si>
  <si>
    <t>CONSTRUCCION PAVIMENTO CALLE SEPTIMO DE LINEA, CATEMU</t>
  </si>
  <si>
    <t>SAN FELIPE DE ACONCAGUA</t>
  </si>
  <si>
    <t>CATEMU</t>
  </si>
  <si>
    <t>30062103-0</t>
  </si>
  <si>
    <t>REPOSICION PAV. RUTA M-50 SECTOR: CHANCO-CONSTITUCION</t>
  </si>
  <si>
    <t>30062890-0</t>
  </si>
  <si>
    <t>CONSTRUCCION PUENTE CAU CAU Y ACCESOS, VALDIVIA</t>
  </si>
  <si>
    <t>30062899-0</t>
  </si>
  <si>
    <t>REPOSICION INFRAESTRUCTURA PORTUARIA CALETA CHAÑARAL DE ACEITUNO,  FREIRINA</t>
  </si>
  <si>
    <t>HUASCO</t>
  </si>
  <si>
    <t>FREIRINA</t>
  </si>
  <si>
    <t>PESCA</t>
  </si>
  <si>
    <t>PESCA ARTESANAL</t>
  </si>
  <si>
    <t>30063283-0</t>
  </si>
  <si>
    <t>REPOSICION LICEO POLITÉCNICO C-20, COMUNA DE TALTAL</t>
  </si>
  <si>
    <t>TALTAL</t>
  </si>
  <si>
    <t>EDUCACIÓN</t>
  </si>
  <si>
    <t>30063344-0</t>
  </si>
  <si>
    <t>REPOSICION PAV. RUTA J-60, SECTOR RAUCO-CRUCE RUTA COSTERA</t>
  </si>
  <si>
    <t>30063942-0</t>
  </si>
  <si>
    <t>CONSTRUCCION COLECTOR INTERCEPTOR AGUAS LLUVIAS SAN MARTIN, TEMUCO</t>
  </si>
  <si>
    <t>30064230-0</t>
  </si>
  <si>
    <t>REPOSICION ESTADIO EWALDO KLEIN DE PUERTO VARAS</t>
  </si>
  <si>
    <t>PUERTO VARAS</t>
  </si>
  <si>
    <t>30064663-0</t>
  </si>
  <si>
    <t>MEJORAMIENTO EDIFICIO CONSISTORIAL, OVALLE.</t>
  </si>
  <si>
    <t>ORGANIZACION Y SERVICIOS COMUNALES</t>
  </si>
  <si>
    <t>30064908-0</t>
  </si>
  <si>
    <t>INSTALACION A.P.R.QUILLEM BAJO, ALTO Y QUEBRADA MOLINO, CARAHUE</t>
  </si>
  <si>
    <t>30065433-0</t>
  </si>
  <si>
    <t>REPOSICION PAVIMENTO RUTA G-150: PANAMERICANA- LAMPA</t>
  </si>
  <si>
    <t>LAMPA</t>
  </si>
  <si>
    <t>30065600-0</t>
  </si>
  <si>
    <t>CONSTRUCCION SISTEMA AGUA POTABLE RURAL EL MANZANO, HUALAIHUE</t>
  </si>
  <si>
    <t>HUALAIHUE</t>
  </si>
  <si>
    <t>30065797-0</t>
  </si>
  <si>
    <t>CONSTRUCCION OBRAS DE RELOCALIZACIÓN CALETA PESQUERA ARICA</t>
  </si>
  <si>
    <t>ARICA - REGION XV</t>
  </si>
  <si>
    <t>30067364-0</t>
  </si>
  <si>
    <t>CONSTRUCCION PUENTE EN RIO BIOBIO, SECTOR: CHIGUAYANTE-LAJA VIII REG</t>
  </si>
  <si>
    <t>30067547-0</t>
  </si>
  <si>
    <t>NORMALIZACION HOSPITAL CLAUDIO VICUÑA, SAN ANTONIO</t>
  </si>
  <si>
    <t>30067571-0</t>
  </si>
  <si>
    <t>NORMALIZACION HOSPITAL PROVINCIAL DE CURICÓ</t>
  </si>
  <si>
    <t>30067992-0</t>
  </si>
  <si>
    <t>REPOSICION HOSPITAL COCHRANE, XI REGIÓN</t>
  </si>
  <si>
    <t>CAPITAN PRAT</t>
  </si>
  <si>
    <t>30068174-0</t>
  </si>
  <si>
    <t>REPOSICION SISTEMA APR ICALMA,Y AMPLIACION A SECTOR PEHUENCHE, COMUNA DE LONQUIMAY</t>
  </si>
  <si>
    <t>30068336-0</t>
  </si>
  <si>
    <t>CONSTRUCCION OBRAS DE MEJORAMIENTO CANAL DE LA LUZ EN CHILLÁN</t>
  </si>
  <si>
    <t>CHILLAN - REGION DEL ÑUBLE</t>
  </si>
  <si>
    <t>30068433-0</t>
  </si>
  <si>
    <t>CONSTRUCCION POSTA RURAL MANQUEMAPU, PURRANQUE</t>
  </si>
  <si>
    <t>PURRANQUE</t>
  </si>
  <si>
    <t>30068551-0</t>
  </si>
  <si>
    <t>CONSTRUCCION PUENTE VILUCO- EL VINCULO</t>
  </si>
  <si>
    <t>MAIPO</t>
  </si>
  <si>
    <t>PAINE</t>
  </si>
  <si>
    <t>30068774-0</t>
  </si>
  <si>
    <t>CONSTRUCCION INFRAESTRUCTURA PORTUARIA CALETA BARRANQUILLA. CALDERA</t>
  </si>
  <si>
    <t>CALDERA</t>
  </si>
  <si>
    <t>30069055-0</t>
  </si>
  <si>
    <t>MEJORAMIENTO RUTAS W-135-125. SECTOR: RAMPA CHACAO-LINAO</t>
  </si>
  <si>
    <t>30069070-0</t>
  </si>
  <si>
    <t>MEJORAMIENTO RUTA W-175. SECTOR: LINAO - QUEMCHI</t>
  </si>
  <si>
    <t>30069291-0</t>
  </si>
  <si>
    <t>REPOSICION MEJOR. RUTA B-15-A, OLLAGUE-LIM I REG-COLLAHUASI (CMT)</t>
  </si>
  <si>
    <t>30069463-0</t>
  </si>
  <si>
    <t>CONSTRUCCION VARIANTE POLPAICO EN RUTA G-132, COMUNA DE TILTIL</t>
  </si>
  <si>
    <t>30069507-0</t>
  </si>
  <si>
    <t>REPOSICION C.G.R YERBAS BUENAS.</t>
  </si>
  <si>
    <t>YERBAS BUENAS</t>
  </si>
  <si>
    <t>30069639-0</t>
  </si>
  <si>
    <t>REPOSICION CONSULTORIO JULIO ACUÑA PINZON, LO ESPEJO</t>
  </si>
  <si>
    <t>LO ESPEJO</t>
  </si>
  <si>
    <t>30069739-0</t>
  </si>
  <si>
    <t>REPOSICION RUTA G-78,  SECTOR MELIPILLA-CUNCUMÉN</t>
  </si>
  <si>
    <t>30069841-0</t>
  </si>
  <si>
    <t>NORMALIZACION CONSULTORIO GENERAL  PERQUENCO Y ADECUACIÓN A CESFAM</t>
  </si>
  <si>
    <t>PERQUENCO</t>
  </si>
  <si>
    <t>30069919-0</t>
  </si>
  <si>
    <t>CONSTRUCCION GIMNASIO ESCUELA ORIENTE DE QUELLÓN</t>
  </si>
  <si>
    <t>QUELLON</t>
  </si>
  <si>
    <t>30069977-0</t>
  </si>
  <si>
    <t>AMPLIACION SERVICIO APR LA VEGA-LA VIÑA, COMUNA DE CABILDO</t>
  </si>
  <si>
    <t>PETORCA</t>
  </si>
  <si>
    <t>CABILDO</t>
  </si>
  <si>
    <t>30069980-0</t>
  </si>
  <si>
    <t>AMPLIACION SERVICIO SANITARIO RURAL BARTOLILLO COMUNA DE CABILDO</t>
  </si>
  <si>
    <t>30070093-0</t>
  </si>
  <si>
    <t>NORMALIZACION HOSPITAL DR HUMBERTO ELORZA CORTES ILLAPEL</t>
  </si>
  <si>
    <t>CHOAPA</t>
  </si>
  <si>
    <t>ILLAPEL</t>
  </si>
  <si>
    <t>30070199-0</t>
  </si>
  <si>
    <t>REPOSICION HOSPITAL COMUNITARIO DE HUASCO</t>
  </si>
  <si>
    <t>30070314-0</t>
  </si>
  <si>
    <t>REPOSICION ESCUELA ESTACIÓN NUEVO PORVENIR, PUYEHUE</t>
  </si>
  <si>
    <t>PUYEHUE</t>
  </si>
  <si>
    <t>30070463-0</t>
  </si>
  <si>
    <t>CONSTRUCCION CIRCUNVALACIÓN VALDIVIA Y PTE. STA. ELVIRA</t>
  </si>
  <si>
    <t>30070555-0</t>
  </si>
  <si>
    <t>REPOSICION PARCIAL EDIFICIO CONSISTORIAL, ANGOL</t>
  </si>
  <si>
    <t>ANGOL</t>
  </si>
  <si>
    <t>30070762-0</t>
  </si>
  <si>
    <t>REPOSICION PAVIMENTO RUTA 215-CH. SECTOR: LAS LUMAS - ENTRELAGOS</t>
  </si>
  <si>
    <t>30070862-0</t>
  </si>
  <si>
    <t>REPOSICION LICEO CARMELA CARVAJAL DE PRAT, OSORNO.</t>
  </si>
  <si>
    <t>30070896-0</t>
  </si>
  <si>
    <t>NORMALIZACION HOSPITAL SAN AGUSTIN, COLLIPULLI</t>
  </si>
  <si>
    <t>COLLIPULLI</t>
  </si>
  <si>
    <t>30070917-0</t>
  </si>
  <si>
    <t>NORMALIZACION HOSPITAL COMUNA LONQUIMAY</t>
  </si>
  <si>
    <t>30071034-0</t>
  </si>
  <si>
    <t>CONSTRUCCION IX CESFAM, COMUNA DE  MAIPU</t>
  </si>
  <si>
    <t>MAIPU</t>
  </si>
  <si>
    <t>30071068-0</t>
  </si>
  <si>
    <t>REPOSICION CESFAM CON SAR SAN JOSE DE CHUCHUNCO, ESTACIÓN CENTRAL</t>
  </si>
  <si>
    <t>ESTACION CENTRAL</t>
  </si>
  <si>
    <t>30071084-0</t>
  </si>
  <si>
    <t>MEJORAMIENTO AVENIDA LAS TORRES DE OVALLE</t>
  </si>
  <si>
    <t>30071148-0</t>
  </si>
  <si>
    <t>HABILITACION TEATRO MUNICIPAL CAUQUENES</t>
  </si>
  <si>
    <t>30071172-0</t>
  </si>
  <si>
    <t>REPOSICION CESFAM  CURIMON, SAN FELIPE</t>
  </si>
  <si>
    <t>SAN FELIPE</t>
  </si>
  <si>
    <t>30071218-0</t>
  </si>
  <si>
    <t>MEJORAMIENTO CONEXIÓN SECTOR DIEGO DE ALMAGRO CON EL PALOMAR,COPIAPÓ</t>
  </si>
  <si>
    <t>30071390-0</t>
  </si>
  <si>
    <t>MEJORAMIENTO RUTAS S/ROL, T-981-U S: CRUCERO-ENTRELAGOS</t>
  </si>
  <si>
    <t>30071516-0</t>
  </si>
  <si>
    <t>REPOSICION EDIFICIO CONSISTORIAL DE HUALPEN</t>
  </si>
  <si>
    <t>HUALPEN</t>
  </si>
  <si>
    <t>30071574-0</t>
  </si>
  <si>
    <t>MEJORAMIENTO EJE MAIPU , J. ESPINOZA Y CARMEN  DE LINARES</t>
  </si>
  <si>
    <t>30071800-0</t>
  </si>
  <si>
    <t>MEJORAMIENTO CBI RUTA I-120 KM 0.0 AL 14.7,LA ESTRELLA Y LITUECHE</t>
  </si>
  <si>
    <t>CARDENAL CARO</t>
  </si>
  <si>
    <t>30071878-0</t>
  </si>
  <si>
    <t>REPOSICION  CONSULTORIO DE SALUD RURAL BAHIA MANSA, SAN JUAN DE LA COSTA</t>
  </si>
  <si>
    <t>SAN JUAN DE LA COSTA</t>
  </si>
  <si>
    <t>30071949-0</t>
  </si>
  <si>
    <t>NORMALIZACION HOSPITAL DE QUEILEN, PROVINCIA DE CHILOE</t>
  </si>
  <si>
    <t>QUEILEN</t>
  </si>
  <si>
    <t>30072036-0</t>
  </si>
  <si>
    <t>CONSTRUCCION REGADÍO CUNCUMÉN, COMUNA DE SAN ANTONIO</t>
  </si>
  <si>
    <t>30072051-0</t>
  </si>
  <si>
    <t>CONSTRUCCION UNIFICACIÓN BOCATOMAS PRIMERA SECCIÓN RÍO ACONCAGUA</t>
  </si>
  <si>
    <t>30072326-0</t>
  </si>
  <si>
    <t>REPOSICION AMPLIADA EDIFICIO CONSISTORIAL MUNICIP. SAN NICOLAS</t>
  </si>
  <si>
    <t>SAN NICOLAS - REGION DEL ÑUBLE</t>
  </si>
  <si>
    <t>30072343-0</t>
  </si>
  <si>
    <t>REPOSICION HOSPITAL DE CARAHUE</t>
  </si>
  <si>
    <t>30072350-0</t>
  </si>
  <si>
    <t>NORMALIZACION HOSPITAL COMUNITARIO Y FAMILIAR MAKEWE-PADRE LAS CASAS</t>
  </si>
  <si>
    <t>PADRE LAS CASAS</t>
  </si>
  <si>
    <t>30072398-0</t>
  </si>
  <si>
    <t>REPOSICION Y EQUIPAMIENTO CONSULTORIO RECREO,COMUNA SAN MIGUEL</t>
  </si>
  <si>
    <t>SAN MIGUEL</t>
  </si>
  <si>
    <t>30072676-0</t>
  </si>
  <si>
    <t>MEJORAMIENTO EJE VIAL CALLES PINTO Y SCHMIDT DE VALDIVIA</t>
  </si>
  <si>
    <t>30072725-0</t>
  </si>
  <si>
    <t>REPOSICION RUTAS T-47 Y T-45: CHOSHUENCO-RIÑIHUE</t>
  </si>
  <si>
    <t>30072730-0</t>
  </si>
  <si>
    <t>REPOSICION EDIFICIO MUNICIPAL DE CURACO DE VÉLEZ</t>
  </si>
  <si>
    <t>CURACO DE VELEZ</t>
  </si>
  <si>
    <t>30072731-0</t>
  </si>
  <si>
    <t>MEJORAMIENTO CALLE  ANTONIO VARAS, PUERTO MONTT</t>
  </si>
  <si>
    <t>30072770-0</t>
  </si>
  <si>
    <t>REPOSICION SUBCOMISARÍA PEDRO LEON GALLO, COPIAPÓ</t>
  </si>
  <si>
    <t>30072803-0</t>
  </si>
  <si>
    <t>REPOSICION POSTA SALUD RURAL PICHIPELLAHUEN - LUMACO</t>
  </si>
  <si>
    <t>LUMACO</t>
  </si>
  <si>
    <t>30072828-0</t>
  </si>
  <si>
    <t>REPOSICION PARCIAL LICEO DOMINGO SANTA MARIA, RENAICO</t>
  </si>
  <si>
    <t>RENAICO</t>
  </si>
  <si>
    <t>30073178-0</t>
  </si>
  <si>
    <t>CONSTRUCCION EDIFICIO CONSISTORIAL MUNICIPALIDAD LOS VILOS</t>
  </si>
  <si>
    <t>LOS VILOS</t>
  </si>
  <si>
    <t>30073603-0</t>
  </si>
  <si>
    <t>CONSTRUCCION EDIFICIO INSTITUCIONAL MINVU-SERVIU, REGION DE LA ARAUCANIA</t>
  </si>
  <si>
    <t>ADMINISTRACION VIVIENDA</t>
  </si>
  <si>
    <t>30073648-0</t>
  </si>
  <si>
    <t>MEJORAMIENTO PAVIMENTO RUTA G-814 LEYDA - CUNCUMEN, PROV SAN ANTONIO</t>
  </si>
  <si>
    <t>30073874-0</t>
  </si>
  <si>
    <t>REPOSICION CENTRO DE SALUD CAREN, COMUNA DE MONTE PATRIA</t>
  </si>
  <si>
    <t>MONTE PATRIA</t>
  </si>
  <si>
    <t>30074129-0</t>
  </si>
  <si>
    <t>CONSTRUCCION OBRAS DE VIALIDAD CONEXION TOPATER-EJE BALMACEDA CALAMA</t>
  </si>
  <si>
    <t>EL LOA</t>
  </si>
  <si>
    <t>CALAMA</t>
  </si>
  <si>
    <t>30074253-0</t>
  </si>
  <si>
    <t>REPOSICION RUTA G-25 S. SAN JOSE DE MAIPO- SAN GABRIEL</t>
  </si>
  <si>
    <t>CORDILLERA</t>
  </si>
  <si>
    <t>SAN JOSE DE MAIPO</t>
  </si>
  <si>
    <t>30074607-0</t>
  </si>
  <si>
    <t>NORMALIZACION HOSPITAL COMUNITARIO Y FAM DR EDUARDO GONZALEZ G. CUNCO</t>
  </si>
  <si>
    <t>CUNCO</t>
  </si>
  <si>
    <t>30074840-0</t>
  </si>
  <si>
    <t>REPOSICION EDIFICIO CENTRAL SERVICIO MEDICO LEGAL NACIONAL</t>
  </si>
  <si>
    <t>PEDRO A CERDA</t>
  </si>
  <si>
    <t>30075224-0</t>
  </si>
  <si>
    <t>REPOSICION CESFAM YUMBEL ESTACIÓN</t>
  </si>
  <si>
    <t>YUMBEL</t>
  </si>
  <si>
    <t>30075236-0</t>
  </si>
  <si>
    <t>MEJORAMIENTO CANALES CAUPOLICAN Y BANNEN, LOTA, REGIÓN DEL BIO BIO</t>
  </si>
  <si>
    <t>LOTA</t>
  </si>
  <si>
    <t>30075290-0</t>
  </si>
  <si>
    <t>NORMALIZACION HOSPITAL  COMUNITARIO Y FAMILIAR VILCUN</t>
  </si>
  <si>
    <t>30075677-0</t>
  </si>
  <si>
    <t>MEJORAMIENTO AV. EJÉRCITO ENTRE H. ÁVILA Y RUTA 28, ANTOFAGASTA</t>
  </si>
  <si>
    <t>30075796-0</t>
  </si>
  <si>
    <t>NORMALIZACION HOSPITAL SANTA ISABEL DE LEBU</t>
  </si>
  <si>
    <t>LEBU</t>
  </si>
  <si>
    <t>30075895-0</t>
  </si>
  <si>
    <t>CONSTRUCCION CUARTEL POLICÍA DE INVESTIGACIONES QUILICURA</t>
  </si>
  <si>
    <t>QUILICURA</t>
  </si>
  <si>
    <t>30076162-0</t>
  </si>
  <si>
    <t>RESTAURACION PARROQUIA SAN LUIS DE GONZAGA DE SAUZAL</t>
  </si>
  <si>
    <t>30076163-0</t>
  </si>
  <si>
    <t>RESTAURACION PARROQUIA SAN IGNACIO EMPEDRADO</t>
  </si>
  <si>
    <t>30076167-0</t>
  </si>
  <si>
    <t>REPOSICION HOSPITAL COMUNITARIO DIEGO DE ALMAGRO</t>
  </si>
  <si>
    <t>CHAÑARAL</t>
  </si>
  <si>
    <t>DIEGO DE ALMAGRO</t>
  </si>
  <si>
    <t>30076274-0</t>
  </si>
  <si>
    <t>RESTAURACION CASA GABRIELA MISTRAL EN LAS COMPAÑIAS, LA SERENA</t>
  </si>
  <si>
    <t>30076551-0</t>
  </si>
  <si>
    <t>CONSTRUCCION CESFAM ALTIPLANO NORTE, VALLENAR</t>
  </si>
  <si>
    <t>VALLENAR</t>
  </si>
  <si>
    <t>30076574-0</t>
  </si>
  <si>
    <t>REPOSICION EDIFICIO CONSISTORIAL, LLANQUIHUE</t>
  </si>
  <si>
    <t>30076636-0</t>
  </si>
  <si>
    <t>REPOSICION PUENTE MUCO, LAUTARO</t>
  </si>
  <si>
    <t>30076653-0</t>
  </si>
  <si>
    <t>MEJORAMIENTO RUTA COSTERA VILLA UKIKA-AEROPUERTO, PTO. WILLIAMS</t>
  </si>
  <si>
    <t>30076719-0</t>
  </si>
  <si>
    <t>CONSTRUCCION CENTRO DE SALUD FAMILIAR LA REINA, COLINA</t>
  </si>
  <si>
    <t>COLINA</t>
  </si>
  <si>
    <t>30076886-0</t>
  </si>
  <si>
    <t>NORMALIZACION DEL HOSPITAL DE MEJILLONES</t>
  </si>
  <si>
    <t>MEJILLONES</t>
  </si>
  <si>
    <t>30076949-0</t>
  </si>
  <si>
    <t>REPOSICION ESCUELA DE LA CULTURA, FRIDOLINA BARRIENTOS, CASTRO</t>
  </si>
  <si>
    <t>30077015-0</t>
  </si>
  <si>
    <t>MEJORAMIENTO Y CONSTR. CAMINO CURANILAHUE-NACIMIENTO POR B. LOS RIOS</t>
  </si>
  <si>
    <t>30077029-0</t>
  </si>
  <si>
    <t>CONSTRUCCION SEGUNDO ACCESO A SAN JOSE DE LA MARIQUINA</t>
  </si>
  <si>
    <t>30077061-0</t>
  </si>
  <si>
    <t>REPOSICION RUTA 11 CH, S: ARICA TAMBO QUEMADO KM 170 AL 192</t>
  </si>
  <si>
    <t>30077144-0</t>
  </si>
  <si>
    <t>MEJORAMIENTO RUTA 7: SECTOR  CRUCE RUTA 240 VILLA ORTEGA</t>
  </si>
  <si>
    <t>COYHAIQUE</t>
  </si>
  <si>
    <t>30077182-0</t>
  </si>
  <si>
    <t>REPOSICION CUARTEL INVESTIGACIONES PUERTO VARAS</t>
  </si>
  <si>
    <t>30077481-0</t>
  </si>
  <si>
    <t>RESTAURACION IGLESIA N. S. DE LA CANDELARIA DE CARELMAPU, MAULLIN</t>
  </si>
  <si>
    <t>MAULLIN</t>
  </si>
  <si>
    <t>30077611-0</t>
  </si>
  <si>
    <t>ACTUALIZACION PLANO REGULADOR COMUNA IQUIQUE</t>
  </si>
  <si>
    <t>30077630-0</t>
  </si>
  <si>
    <t>MEJORAMIENTO CAMINO COSTERO NORTE, S: BOYERUCA-CR. RUTA J-60</t>
  </si>
  <si>
    <t>30077932-0</t>
  </si>
  <si>
    <t>MEJORAMIENTO  INTERCONEXIÓN VIAL, FRUTILLAR ALTO Y BAJO</t>
  </si>
  <si>
    <t>FRUTILLAR</t>
  </si>
  <si>
    <t>30078232-0</t>
  </si>
  <si>
    <t>NORMALIZACION HOSPITAL SAN JOSE, CASABLANCA</t>
  </si>
  <si>
    <t>CASABLANCA</t>
  </si>
  <si>
    <t>30078323-0</t>
  </si>
  <si>
    <t>REPOSICION RUTA 11-CH, ARICA-TAMBO QUEMADO, EL AGUILA - C. CARDONE</t>
  </si>
  <si>
    <t>30078400-0</t>
  </si>
  <si>
    <t>MEJORAMIENTO RUTA L-45, SECTOR ESCUELA LLEPO-EL PEÑASCO</t>
  </si>
  <si>
    <t>30078506-0</t>
  </si>
  <si>
    <t>REPOSICION PARQUE DEPORTIVO Y RECREATIVO DEL PACÍFICO SAN ANTONIO</t>
  </si>
  <si>
    <t>30078622-0</t>
  </si>
  <si>
    <t>RESTAURACION CAPILLA LO VICUÑA, COMUNA DE PUTAENDO.</t>
  </si>
  <si>
    <t>PUTAENDO</t>
  </si>
  <si>
    <t>30078797-0</t>
  </si>
  <si>
    <t>CONSTRUCCION CENTRO CERRADO X REGION DE LOS LAGOS</t>
  </si>
  <si>
    <t>ASISTENCIA DE MENORES</t>
  </si>
  <si>
    <t>30079302-0</t>
  </si>
  <si>
    <t>CONSTRUCCION TORRE DE DETECCIÓN - VIVIENDA DE TORREROS, LA UNIÓN</t>
  </si>
  <si>
    <t>RANCO</t>
  </si>
  <si>
    <t>LA UNION - REGION XIV</t>
  </si>
  <si>
    <t>RECURSOS NATURALES Y MEDIO AMBIENTE</t>
  </si>
  <si>
    <t>ADMINISTRACION SILVOAGROPECUARIO</t>
  </si>
  <si>
    <t>30080082-0</t>
  </si>
  <si>
    <t>RESTAURACION Y HABILITACION BIBLIOTECA REGIONAL EX FFCC ARICA LA PAZ</t>
  </si>
  <si>
    <t>30080451-0</t>
  </si>
  <si>
    <t>MEJORAMIENTO SIST. EV.A.LLUVIAS GRAN VALPO, COLECTOR CERRO BARÓN</t>
  </si>
  <si>
    <t>30080482-0</t>
  </si>
  <si>
    <t>MEJORAMIENTO AVDA. LINDEROS (ANTARTICA - CAPITAN AVALOS), ARICA</t>
  </si>
  <si>
    <t>30080507-0</t>
  </si>
  <si>
    <t>REPOSICION PAVIMENTO RUTA 215-CH. SECTOR: ADUANA - LIMITE</t>
  </si>
  <si>
    <t>30080556-0</t>
  </si>
  <si>
    <t>MEJORAMIENTO AVENIDA BERNARDO O´HIGGINS CIUDAD DE LAUTARO</t>
  </si>
  <si>
    <t>30080581-0</t>
  </si>
  <si>
    <t>INSTALACION SISTEMA AGUA POTABLE DOLLINCO ALHUECO, LAUTARO</t>
  </si>
  <si>
    <t>30080601-0</t>
  </si>
  <si>
    <t>REPOSICION PAV. RUTA T-85 S:RIO BUENO-CAYURRUCA</t>
  </si>
  <si>
    <t>RIO BUENO - REGION XIV</t>
  </si>
  <si>
    <t>30080632-0</t>
  </si>
  <si>
    <t>MEJORAMIENTO RUTA E-253 LONGOTOMA - ARTIFICIO, PROVINCIA DE PETORCA</t>
  </si>
  <si>
    <t>LA LIGUA</t>
  </si>
  <si>
    <t>30080729-0</t>
  </si>
  <si>
    <t>REPOSICION CENTRO DE SALUD FAMILIAR Y SAR  ANGELMO, PUERTO MONTT</t>
  </si>
  <si>
    <t>30080831-0</t>
  </si>
  <si>
    <t>REPOSICION RUTA 181-CH CURACAUTIN MALALCAHUELLO</t>
  </si>
  <si>
    <t>30080833-0</t>
  </si>
  <si>
    <t>MEJORAMIENTO ACCESIBILIDAD Y CONECTIVIDAD EN LA CIUDAD DE IQUIQUE</t>
  </si>
  <si>
    <t>30080850-0</t>
  </si>
  <si>
    <t>HABILITACION NUDO A DESNIVEL FF.CC - 5 DE ABRIL</t>
  </si>
  <si>
    <t>30080921-0</t>
  </si>
  <si>
    <t>REPOSICION POSTA  RURAL DE PIEDRA  AZUL, PUERTO MONTT</t>
  </si>
  <si>
    <t>30080922-0</t>
  </si>
  <si>
    <t>REPOSICION POSTA DE SALUD  RURAL DE HUELMO, PUERTO MONTT</t>
  </si>
  <si>
    <t>30080938-0</t>
  </si>
  <si>
    <t>MEJORAMIENTO PARQUE FEDERICO ERRAZURIZ DEL HUIQUE, PALMILLA</t>
  </si>
  <si>
    <t>COLCHAGUA</t>
  </si>
  <si>
    <t>PALMILLA</t>
  </si>
  <si>
    <t>30080989-0</t>
  </si>
  <si>
    <t>AMPLIACION REPOSICION RUTA 115 CH, SECTOR TALCA - SAN CLEMENTE</t>
  </si>
  <si>
    <t>30081108-0</t>
  </si>
  <si>
    <t>MEJORAMIENTO RUTA C-46, VALLENAR HUASCO</t>
  </si>
  <si>
    <t>30081182-0</t>
  </si>
  <si>
    <t>MEJORAMIENTO RUTA I-310 I-318 E I-330 PERALILLO-LOS CARDOS,PERALILL</t>
  </si>
  <si>
    <t>PERALILLO</t>
  </si>
  <si>
    <t>30081246-0</t>
  </si>
  <si>
    <t>CONSTRUCCION BY PASS MELIPILLA, REGION METROPOLITANA</t>
  </si>
  <si>
    <t>30081316-0</t>
  </si>
  <si>
    <t>MEJORAMIENTO RUTA L-32, SECTOR PTE. MARIMAURA-CRUCE RUTA 126</t>
  </si>
  <si>
    <t>30081378-0</t>
  </si>
  <si>
    <t>REPOSICION PAV. RUTA L-111-11, SECTOR COLBUN-PANIMAVIDA-LINARES</t>
  </si>
  <si>
    <t>30081385-0</t>
  </si>
  <si>
    <t>MEJORAMIENTO PAVIMENTO RUTA S-20 TEMUCO-CHOLCHOL</t>
  </si>
  <si>
    <t>30081497-0</t>
  </si>
  <si>
    <t>CONSTRUCCION CONEXION VIAL 1 NORTE CON RUTA G-505, COMUNA PAINE</t>
  </si>
  <si>
    <t>30081505-0</t>
  </si>
  <si>
    <t>CONSTRUCCION CONEXIÓN VIAL R.5(ARTIF)-RUTA F-366(ROJAS),COM.QUILLOTA</t>
  </si>
  <si>
    <t>QUILLOTA</t>
  </si>
  <si>
    <t>30081531-0</t>
  </si>
  <si>
    <t>MEJORAMIENTO CIRCUITO VIAL RUTA F-360 COLMO - F-366 LO ROJAS</t>
  </si>
  <si>
    <t>30081565-0</t>
  </si>
  <si>
    <t>CONSTRUCCION INFRAESTRUCTURA PORTUARIA BAHIA FILDES, ANTART CHILENA</t>
  </si>
  <si>
    <t>30081585-0</t>
  </si>
  <si>
    <t>REPOSICION RETEN DE CARABINEROS CHAÑARAL ALTO, MONTE PATRIA</t>
  </si>
  <si>
    <t>30081870-0</t>
  </si>
  <si>
    <t>MEJORAMIENTO HOSPITAL PSIQUIATRICO PHILLIPE PINEL PUTAENDO</t>
  </si>
  <si>
    <t>30082059-0</t>
  </si>
  <si>
    <t>MEJORAMIENTO RUTA K-275, SECTOR LAS TRANCAS-PARQUE INGLES</t>
  </si>
  <si>
    <t>30082374-0</t>
  </si>
  <si>
    <t>INSTALACION SISTEMA DE AGUA POTABLE RURAL PEDREGOSO, FREIRE</t>
  </si>
  <si>
    <t>FREIRE</t>
  </si>
  <si>
    <t>30082497-0</t>
  </si>
  <si>
    <t>MEJORAMIENTO AVENIDA PRESIDENTE IBÁÑEZ LÍNARES</t>
  </si>
  <si>
    <t>30083002-0</t>
  </si>
  <si>
    <t>MEJORAMIENTO PASADA URBANA POR SANTA CRUZ DIVERSAS RUTAS</t>
  </si>
  <si>
    <t>SANTA CRUZ</t>
  </si>
  <si>
    <t>30083016-0</t>
  </si>
  <si>
    <t>REPOSICION PUENTE ESPERANZA EN RUTA G-68, COMUNA PADRE HURTADO</t>
  </si>
  <si>
    <t>TALAGANTE</t>
  </si>
  <si>
    <t>PADRE HURTADO</t>
  </si>
  <si>
    <t>30083093-0</t>
  </si>
  <si>
    <t>MEJORAMIENTO RUTA R-925-S CURACAUTIN-CONGUILLIO S:HUEÑIVALES-CAPTREN</t>
  </si>
  <si>
    <t>30083248-0</t>
  </si>
  <si>
    <t>REPOSICION RUTA A - 133, SECTOR EL BUITRE - LAS MAITAS</t>
  </si>
  <si>
    <t>30083300-0</t>
  </si>
  <si>
    <t>NORMALIZACION HOSPITAL DE ANCUD, PROVINCIA DE CHILOE</t>
  </si>
  <si>
    <t>30083334-0</t>
  </si>
  <si>
    <t>MEJORAMIENTO ESPACIO PUBLICO  PATRIA VIEJA, HUALPEN</t>
  </si>
  <si>
    <t>30083335-0</t>
  </si>
  <si>
    <t>NORMALIZACION HOSPITAL DE QUELLON, PROVINCIA DE CHILOE</t>
  </si>
  <si>
    <t>30083365-0</t>
  </si>
  <si>
    <t>REPOSICION CONSULTORIO EDUARDO FREI MONTALVA COMUNA DE LA CISTERNA</t>
  </si>
  <si>
    <t>LA CISTERNA</t>
  </si>
  <si>
    <t>30083427-0</t>
  </si>
  <si>
    <t>HABILITACION SENDA DE PENETRACIÓN CARITAYA - MUYURI</t>
  </si>
  <si>
    <t>30083432-0</t>
  </si>
  <si>
    <t>MEJORAMIENTO RUTA K-705, SECTOR CR. RUTA K-715-VILCHES ALTO</t>
  </si>
  <si>
    <t>SAN CLEMENTE</t>
  </si>
  <si>
    <t>30083665-0</t>
  </si>
  <si>
    <t>CONSTRUCCION PUENTE DALCAHUE EN RUTA W-59,  QUINCHAO</t>
  </si>
  <si>
    <t>30083903-0</t>
  </si>
  <si>
    <t>REPOSICION RETEN ROZAS BUGUEÑO, VALLENAR</t>
  </si>
  <si>
    <t>30084551-0</t>
  </si>
  <si>
    <t>NORMALIZACION CESFAM CONSULTORIO GENERAL DE TROVOLHUE</t>
  </si>
  <si>
    <t>30084724-0</t>
  </si>
  <si>
    <t>CONSTRUCCION NUEVO AERODROMO DE PELDEHUE, COLINA</t>
  </si>
  <si>
    <t>TRANSPORTE AEREO</t>
  </si>
  <si>
    <t>30084949-0</t>
  </si>
  <si>
    <t>REPOSICION Y EQUIPAMIENTO CUARTEL  PDI LINARES</t>
  </si>
  <si>
    <t>30084956-0</t>
  </si>
  <si>
    <t>INSTALACION AGUA POTABLE CALLE DEL MEDIO SECTOR LOS TEMOS, LAUTARO</t>
  </si>
  <si>
    <t>30085125-0</t>
  </si>
  <si>
    <t>REPOSICION POSTA DE SALUD RURAL PASO EL LEON, COCHAMO</t>
  </si>
  <si>
    <t>COCHAMO</t>
  </si>
  <si>
    <t>30085173-0</t>
  </si>
  <si>
    <t>MEJORAMIENTO CAMINO IGNAO-VIVANCO-TRAPI, REGION DE LOS RIOS.</t>
  </si>
  <si>
    <t>30085253-0</t>
  </si>
  <si>
    <t>REPOSICION CESFAM DE PUCHUNCAVI</t>
  </si>
  <si>
    <t>PUCHUNCAVI</t>
  </si>
  <si>
    <t>30085259-0</t>
  </si>
  <si>
    <t>REPOSICION ESCUELA ARTURO ALESSANDRI PALMA FRUTILLAR</t>
  </si>
  <si>
    <t>30085388-0</t>
  </si>
  <si>
    <t>REPOSICION TENENCIA PAIHUANO COMUNA PAIHUANO</t>
  </si>
  <si>
    <t>PAIHUANO</t>
  </si>
  <si>
    <t>30085480-0</t>
  </si>
  <si>
    <t>REPOSICION Y EQUIPAMIENTO  SERVICIO MEDICO LEGAL TALCA</t>
  </si>
  <si>
    <t>30085488-0</t>
  </si>
  <si>
    <t>CONSTRUCCION ESTADIO POLIDEPORTIVO DEL BICENTENARIO MACUL</t>
  </si>
  <si>
    <t>MACUL</t>
  </si>
  <si>
    <t>30085715-0</t>
  </si>
  <si>
    <t>RESTAURACION TEATRO MUNICIPAL DE COLLIPULLI</t>
  </si>
  <si>
    <t>30085906-0</t>
  </si>
  <si>
    <t>CONSTRUCCION EDIFICIO ESPECIALIDADES CARABINEROS ARICA PARINACOTA</t>
  </si>
  <si>
    <t>30086036-0</t>
  </si>
  <si>
    <t>CONSTRUCCION OBRAS ALUVIONALES EN QUEBRADAS DE IQUIQUE Y ALTO HOSPIC</t>
  </si>
  <si>
    <t>30086180-0</t>
  </si>
  <si>
    <t>RESTAURACION Y PUESTA EN VALOR TEATRO GALIA DE LANCO</t>
  </si>
  <si>
    <t>LANCO - REGION XIV</t>
  </si>
  <si>
    <t>30086459-0</t>
  </si>
  <si>
    <t>MEJORAMIENTO AV. BALMACEDA, ENTRE CALLES CHORRILLOS Y FRAY BENITO DELGADO, RÍO BUENO</t>
  </si>
  <si>
    <t>30086714-0</t>
  </si>
  <si>
    <t>RESTAURACION Y AMPLIACIÓN DEL MUSEO DE ARTE CONTEMPORÁNEO VALDIVIA</t>
  </si>
  <si>
    <t>30086885-0</t>
  </si>
  <si>
    <t>REPOSICION DIAMANTE DE BEISBOL, TOCOPILLA</t>
  </si>
  <si>
    <t>TOCOPILLA</t>
  </si>
  <si>
    <t>INTERSUBSECTORIAL DEPORTES</t>
  </si>
  <si>
    <t>30086926-0</t>
  </si>
  <si>
    <t>CONSTRUCCION ESTADIO MUNICIPAL DE CANELA, CANELA</t>
  </si>
  <si>
    <t>CANELA</t>
  </si>
  <si>
    <t>30086978-0</t>
  </si>
  <si>
    <t>CONSTRUCCION OBRA DE REGULACION Y SEDIMENTACION EN RIO ANDALIEN</t>
  </si>
  <si>
    <t>30087304-0</t>
  </si>
  <si>
    <t>REPOSICION POSTA RURAL DE PEULLA, PUERTO VARAS</t>
  </si>
  <si>
    <t>30087400-0</t>
  </si>
  <si>
    <t>REPOSICION CON RELOCALIZACIÓN 2ª COMISARÍA CORONEL, COMUNA CORONEL</t>
  </si>
  <si>
    <t>CORONEL</t>
  </si>
  <si>
    <t>30088281-0</t>
  </si>
  <si>
    <t>REPOSICION 4ª COMISARIA QUILLOTA, PLAN CUADRANTE COMUNA QUILLOTA</t>
  </si>
  <si>
    <t>30089047-0</t>
  </si>
  <si>
    <t>REPOSICION CUARTEL DE BOMBEROS MALALHUE</t>
  </si>
  <si>
    <t>30089494-0</t>
  </si>
  <si>
    <t>HABILITACION SUMINISTRO EE.EE. SECTORES HUICHA, TEPUHUEICO Y OTROS, CHONCHI</t>
  </si>
  <si>
    <t>ENERGIA</t>
  </si>
  <si>
    <t>DISTRIBUCION Y CONEXION FINAL USUARIOS</t>
  </si>
  <si>
    <t>30090001-0</t>
  </si>
  <si>
    <t>REPOSICION INFRAESTRUCTURA PORTUARIA CALETA SAN MARCOS, IQUIQUE</t>
  </si>
  <si>
    <t>30090837-0</t>
  </si>
  <si>
    <t>CONSTRUCCION PUENTE CIRUELO EN RIO SAN PEDRO, COMUNA DE LOS LAGOS.</t>
  </si>
  <si>
    <t>30091009-0</t>
  </si>
  <si>
    <t>REPOSICION Y MEJORAMIENTO PATIOS DE ESTIBA PLAZAS FIJAS DE PESAJE</t>
  </si>
  <si>
    <t>30091212-0</t>
  </si>
  <si>
    <t>REPOSICION RUTA F-30-E SECTOR: LA LAGUNA - PUCHUNCAVI</t>
  </si>
  <si>
    <t>30091237-0</t>
  </si>
  <si>
    <t>AMPLIACION CAMINO PADRE HURTADO RUTA G-45</t>
  </si>
  <si>
    <t>SAN BERNARDO</t>
  </si>
  <si>
    <t>30091314-0</t>
  </si>
  <si>
    <t>MEJORAMIENTO RUTA K-635/573, SECTOR DUAO-SAN DIEGO-CRUCE RUTA 115-CH</t>
  </si>
  <si>
    <t>30091326-0</t>
  </si>
  <si>
    <t>REPOSICION CUARTEL PREFECTURA PROVINCIAL LOS ANDES</t>
  </si>
  <si>
    <t>30091524-0</t>
  </si>
  <si>
    <t>REPOSICION OFICINA PROVINCIAL Y TALLER DE VIALIDAD P.VALDIVIA</t>
  </si>
  <si>
    <t>ADMINISTRACION TRANSPORTE</t>
  </si>
  <si>
    <t>30091584-0</t>
  </si>
  <si>
    <t>MEJORAMIENTO AVDA ALONSO DE ERCILLA, COMUNA DE RENGO</t>
  </si>
  <si>
    <t>RENGO</t>
  </si>
  <si>
    <t>30091783-0</t>
  </si>
  <si>
    <t>REPOSICION LICEO SAN JOSE DEL CARMEN, PALMILLA</t>
  </si>
  <si>
    <t>30091815-0</t>
  </si>
  <si>
    <t>MEJORAMIENTO PARQUE URBANO AVENIDA SUR, COMBARBALA</t>
  </si>
  <si>
    <t>30091981-0</t>
  </si>
  <si>
    <t>INSTALACION AGUA POTABLE CINCO LAURELES,TROMEN BAJO Y ALTO, TEMUCO</t>
  </si>
  <si>
    <t>30092104-0</t>
  </si>
  <si>
    <t>MEJORAMIENTO INTERCONEXIION VIAL CENTRO PONIENTE, PUERTO MONTT</t>
  </si>
  <si>
    <t>30092729-0</t>
  </si>
  <si>
    <t>CONSTRUCCION RED NACIONAL LABORATORIOS AMBIENTALES - IQUIQUE</t>
  </si>
  <si>
    <t>30092740-0</t>
  </si>
  <si>
    <t>REPOSICION SERVICIO MÉDICO LEGAL DE SAN ANTONIO</t>
  </si>
  <si>
    <t>30092751-0</t>
  </si>
  <si>
    <t>CONSTRUCCION RED NACIONAL LABORATORIOS AMBIENTALES - QUINTA REGION</t>
  </si>
  <si>
    <t>30092765-0</t>
  </si>
  <si>
    <t>CONSTRUCCION RED NACIONAL DE LABORATORIOS AMBIENTALES - TEMUCO</t>
  </si>
  <si>
    <t>SALUD PUBLICA</t>
  </si>
  <si>
    <t>30093205-0</t>
  </si>
  <si>
    <t>CONSTRUCCION EDIFICIO DIRECCIÓN GENERAL DE CARABINEROS DE CHILE</t>
  </si>
  <si>
    <t>30093222-0</t>
  </si>
  <si>
    <t>MEJORAMIENTO CONEXIÓN VIAL PASADA POR CORRAL</t>
  </si>
  <si>
    <t>CORRAL - REGION XIV</t>
  </si>
  <si>
    <t>30093342-0</t>
  </si>
  <si>
    <t>RESTAURACION Y PUESTA EN VALOR TORREONES DE FORTIFICACION VALDIVIA</t>
  </si>
  <si>
    <t>30093406-0</t>
  </si>
  <si>
    <t>CONSTRUCCION CONEXIÓN VIAL LAGO VERDE - LA TAPERA, COMUNA LAGO VERDE</t>
  </si>
  <si>
    <t>LAGO VERDE</t>
  </si>
  <si>
    <t>30093450-0</t>
  </si>
  <si>
    <t>CONSTRUCCION MEJOR. RUTA 201-CH SECTOR: COÑARIPE - PELLAIFA</t>
  </si>
  <si>
    <t>30094162-0</t>
  </si>
  <si>
    <t>REPOSICION CESFAM CON SAR  NUEVA AURORA, VIÑA DEL MAR</t>
  </si>
  <si>
    <t>VIÑA DEL MAR</t>
  </si>
  <si>
    <t>30094237-0</t>
  </si>
  <si>
    <t>REPOSICION Y AMPLIACION SISTEMA DE AGUA POTABLE RURAL MOLLULCO, TEMUCO.</t>
  </si>
  <si>
    <t>30094344-0</t>
  </si>
  <si>
    <t>RESTAURACION IGLESIA DE SOTOCA, HUARA, PROVINCIA DEL TAMARUGAL</t>
  </si>
  <si>
    <t>TAMARUGAL</t>
  </si>
  <si>
    <t>HUARA (PROV. TAMARUGAL)</t>
  </si>
  <si>
    <t>CULTURA Y PATRIMONIO</t>
  </si>
  <si>
    <t>30094627-0</t>
  </si>
  <si>
    <t>CONSTRUCCION REDES DE AGUA POTABLE Y ALCANTARILLADO SECTOR LA GLORIA, COMUNA DE LIMACHE</t>
  </si>
  <si>
    <t>MARGA MARGA</t>
  </si>
  <si>
    <t>LIMACHE</t>
  </si>
  <si>
    <t>ADMINISTRACION AGUA POTABLE Y ALCANTARILLADO</t>
  </si>
  <si>
    <t>30094632-0</t>
  </si>
  <si>
    <t>CONSTRUCCION SISTEMA DE AGUA POTABLE RURAL PEHUENCO, VICTORIA</t>
  </si>
  <si>
    <t>VICTORIA</t>
  </si>
  <si>
    <t>30094637-0</t>
  </si>
  <si>
    <t>REPOSICION CUARTEL 2DA. COMPAÑIA DE BOMBEROS DE LA COMUNA DE BUIN</t>
  </si>
  <si>
    <t>BUIN</t>
  </si>
  <si>
    <t>30094658-0</t>
  </si>
  <si>
    <t>REPOSICION CESFAM DR. HERNAN ALESSANDRI, COMUNA DE PROVIDENCIA</t>
  </si>
  <si>
    <t>PROVIDENCIA</t>
  </si>
  <si>
    <t>30094950-0</t>
  </si>
  <si>
    <t>CONSTRUCCION CESFAM URBANO QUINTERO</t>
  </si>
  <si>
    <t>QUINTERO</t>
  </si>
  <si>
    <t>30095104-0</t>
  </si>
  <si>
    <t>MEJORAMIENTO GESTION VIAL AV. OHIGGINS Y DILLMAN BULLOCK, ANGOL</t>
  </si>
  <si>
    <t>30095197-0</t>
  </si>
  <si>
    <t>MEJORAMIENTO AV. P. DE VALDIVIA ENTRE AV. EL ORBITAL Y PRIETO NORTE</t>
  </si>
  <si>
    <t>30095321-0</t>
  </si>
  <si>
    <t>REPOSICION POSTA DE SALUD RURAL VEGAS DE ITATA, COMUNA DE COELEMU</t>
  </si>
  <si>
    <t>ITATA</t>
  </si>
  <si>
    <t>COELEMU - REGION DEL ÑUBLE</t>
  </si>
  <si>
    <t>30095333-0</t>
  </si>
  <si>
    <t>REPOSICION ESTADIO MUNICIPAL DE CURACO DE VÉLEZ</t>
  </si>
  <si>
    <t>30095440-0</t>
  </si>
  <si>
    <t>REPOSICION POSTA DE SALUD RURAL DE YALDAD, QUELLON</t>
  </si>
  <si>
    <t>30095442-0</t>
  </si>
  <si>
    <t>REPOSICION CENTRO DE SALUD FAMILIAR Y SAR D. TRUJILLO SAN CARLOS</t>
  </si>
  <si>
    <t>SAN CARLOS - REGION DEL ÑUBLE</t>
  </si>
  <si>
    <t>30095452-0</t>
  </si>
  <si>
    <t>CONSTRUCCION ALCANTARILLADO DE ANTILHUE, LOS LAGOS</t>
  </si>
  <si>
    <t>EVACUACION DISPOSICION FINAL AGUAS SERVIDAS</t>
  </si>
  <si>
    <t>30095513-0</t>
  </si>
  <si>
    <t>REPOSICION CGR CURARREHUE Y ADECUACION A CESFAM, CURARREHUE</t>
  </si>
  <si>
    <t>CURARREHUE</t>
  </si>
  <si>
    <t>30095528-0</t>
  </si>
  <si>
    <t>REPOSICION POSTA DE ALEPUE, COMUNA DE MARIQUINA</t>
  </si>
  <si>
    <t>30095863-0</t>
  </si>
  <si>
    <t>REPOSICION POSTA DE SALUD CRUCERO, COMUNA DE RÍO BUENO</t>
  </si>
  <si>
    <t>30096057-0</t>
  </si>
  <si>
    <t>RESTAURACION Y PUESTA EN VALOR FUERTE DE SANTA JUANA DE GUADALCAZAR</t>
  </si>
  <si>
    <t>SANTA JUANA</t>
  </si>
  <si>
    <t>30096102-0</t>
  </si>
  <si>
    <t>CONSTRUCCION OBRAS DE CIERRE VERTEDERO MUNICIPAL - PUREN</t>
  </si>
  <si>
    <t>PUREN</t>
  </si>
  <si>
    <t>MEDIO AMBIENTE</t>
  </si>
  <si>
    <t>30096105-0</t>
  </si>
  <si>
    <t>REPOSICION CENTRO DE SALUD FAMILIAR Y SAR  ULTRAESTACIÓN, CHILLÁN</t>
  </si>
  <si>
    <t>30096128-0</t>
  </si>
  <si>
    <t>REPOSICION EDIFICIO CONSISTORIAL, TIERRA AMARILLA</t>
  </si>
  <si>
    <t>TIERRA AMARILLA</t>
  </si>
  <si>
    <t>30096178-0</t>
  </si>
  <si>
    <t>MEJORAMIENTO Y AMPLIACIÓN SISTEMA APR PLACILLA HACIA LA LEONERA</t>
  </si>
  <si>
    <t>LICANTEN</t>
  </si>
  <si>
    <t>30096340-0</t>
  </si>
  <si>
    <t>CONSTRUCCION CONEXIONES VIALES SECTOR LA NEGRA, ALTO HOSPICIO</t>
  </si>
  <si>
    <t>ALTO HOSPICIO</t>
  </si>
  <si>
    <t>30096407-0</t>
  </si>
  <si>
    <t>REPOSICION POSTA SALUD RURAL DEL SECTOR DE RULO, NUEVA IMPERIAL</t>
  </si>
  <si>
    <t>NUEVA IMPERIAL</t>
  </si>
  <si>
    <t>30096430-0</t>
  </si>
  <si>
    <t>REPOSICION CESFAM REQUINOA, DR. JOAQUIN CONTRERAS</t>
  </si>
  <si>
    <t>REQUINOA</t>
  </si>
  <si>
    <t>30096778-0</t>
  </si>
  <si>
    <t>INSTALACION SISTEMA AGUA POTABLE RURAL ALPEHUE  Y CASABLANCA, MELIPEUCO</t>
  </si>
  <si>
    <t>MELIPEUCO</t>
  </si>
  <si>
    <t>30096781-0</t>
  </si>
  <si>
    <t>CONSTRUCCION SISTEMA AGUA POTABLE RURAL EL SOL Y GUACOLDA,  PERQUENCO</t>
  </si>
  <si>
    <t>30096856-0</t>
  </si>
  <si>
    <t>MEJORAMIENTO AVENIDA ERCILLA, ERCILLA</t>
  </si>
  <si>
    <t>ERCILLA</t>
  </si>
  <si>
    <t>30096892-0</t>
  </si>
  <si>
    <t>CONSTRUCCION CENTRO INFORMACIÓN  AMBIENTAL Y CULTURAL CONAF, PUNUCAPA VALDIVIA</t>
  </si>
  <si>
    <t>30097529-0</t>
  </si>
  <si>
    <t>NORMALIZACION TERCERA ETAPA Y FINAL HOSPITAL LAS HIGUERAS</t>
  </si>
  <si>
    <t>30098093-0</t>
  </si>
  <si>
    <t>CONSTRUCCION INFR. PESQUERA CALETA PUERTO MANSO, CANELA</t>
  </si>
  <si>
    <t>30098257-0</t>
  </si>
  <si>
    <t>CONSTRUCCION CANALES SECUNDARIOS Y TERCIARIOS SISTEMA REGADÍO COMUY</t>
  </si>
  <si>
    <t>30098568-0</t>
  </si>
  <si>
    <t>MEJORAMIENTO RUTA 243 CH, SECTOR: CALLE VICTORIA-ESC.AGRICOLA</t>
  </si>
  <si>
    <t>30099347-0</t>
  </si>
  <si>
    <t>MEJORAMIENTO CAMINO ITROPULLI - SAN PEDRO, RUTAS T-695 Y T-699</t>
  </si>
  <si>
    <t>PAILLACO - REGION XIV</t>
  </si>
  <si>
    <t>30099413-0</t>
  </si>
  <si>
    <t>CONSTRUCCION OBRAS FLUVIALES RÍO LUMACO - LUMACO</t>
  </si>
  <si>
    <t>30099436-0</t>
  </si>
  <si>
    <t>CONSTRUCCION BORDE COSTERO ENTRE EL DURAZNO-CUEVA EL PIRATA,QUINTERO</t>
  </si>
  <si>
    <t>BORDE COSTERO,PASEOS PEATONALES, PLAYAS</t>
  </si>
  <si>
    <t>30099535-0</t>
  </si>
  <si>
    <t>REPOSICION RUTA N-59-Q, SECTOR: CHILLAN - YUNGAY</t>
  </si>
  <si>
    <t>30099652-0</t>
  </si>
  <si>
    <t>MEJORAMIENTO TORO BAYO-CURIÑANCO EN RUTA T-340, COMUNA DE VALDIVIA</t>
  </si>
  <si>
    <t>30099881-0</t>
  </si>
  <si>
    <t>REPOSICION HOSPITAL MISION SAN JUAN DE LA COSTA</t>
  </si>
  <si>
    <t>30100036-0</t>
  </si>
  <si>
    <t>MEJORAMIENTO AREA DE MOVIMIENTO AEROPUERTO PRESIDENTE IBÁÑEZ. R 12</t>
  </si>
  <si>
    <t>PUNTA ARENAS</t>
  </si>
  <si>
    <t>30100107-0</t>
  </si>
  <si>
    <t>REPOSICION CONSULTORIO DE SALUD RURAL DE HUISCAPI COMUNA LONCOCHE</t>
  </si>
  <si>
    <t>LONCOCHE</t>
  </si>
  <si>
    <t>30100262-0</t>
  </si>
  <si>
    <t>REPOSICION SUBCOMISARIA PLAYA BLANCA, COMUNA DE ANTOFAGASTA</t>
  </si>
  <si>
    <t>30100264-0</t>
  </si>
  <si>
    <t>REPOSICION JARDIN INFANTIL LUCERO COMUNA RANCAGUA</t>
  </si>
  <si>
    <t>RANCAGUA</t>
  </si>
  <si>
    <t>EDUCACION PREBASICA</t>
  </si>
  <si>
    <t>30100340-0</t>
  </si>
  <si>
    <t>CONSTRUCCION SISTEMA AGUA POTABLE RURAL PIEDRA ALTA, SAAVEDRA</t>
  </si>
  <si>
    <t>30100481-0</t>
  </si>
  <si>
    <t>MEJORAMIENTO SISTEMA DE DRENAJES AEROPUERTO AMB, REGION METROPOLITANA</t>
  </si>
  <si>
    <t>30100763-0</t>
  </si>
  <si>
    <t>REPOSICION CUARTEL DE BOMBEROS DE PLACILLA</t>
  </si>
  <si>
    <t>PLACILLA</t>
  </si>
  <si>
    <t>30100820-0</t>
  </si>
  <si>
    <t>MEJORAMIENTO RUTA L-31, SECTOR LA FLORESTA-QUERI</t>
  </si>
  <si>
    <t>30100931-0</t>
  </si>
  <si>
    <t>CONSTRUCCION 2° PUENTE DE ACCESO VALDIVIA CENTRO - ISLA TEJA</t>
  </si>
  <si>
    <t>30101424-0</t>
  </si>
  <si>
    <t>CONSTRUCCION ACCESO PONIENTE A VICUÑA, PROVINCIA ELQUI</t>
  </si>
  <si>
    <t>30101508-0</t>
  </si>
  <si>
    <t>MEJORAMIENTO PARQUE GUACARHUE Y CIRCUITO PEATONAL QUINTA DE TILCOCO</t>
  </si>
  <si>
    <t>QUINTA DE TILCOCO</t>
  </si>
  <si>
    <t>30101754-0</t>
  </si>
  <si>
    <t>CONSTRUCCION LABORATORIO DE CRIMINALISTICA CENTRAL PDI</t>
  </si>
  <si>
    <t>30101767-0</t>
  </si>
  <si>
    <t>REPOSICION COMPLEJO POLICIAL PDI VIÑA DEL MAR</t>
  </si>
  <si>
    <t>30101997-0</t>
  </si>
  <si>
    <t>CONSTRUCCION OBRAS FLUVIALES RIO CRUCES Y ESTERO LONCOCHE URBANO</t>
  </si>
  <si>
    <t>30102049-0</t>
  </si>
  <si>
    <t>CONSTRUCCION HOSPITAL DE ALTO HOSPICIO</t>
  </si>
  <si>
    <t>30102353-0</t>
  </si>
  <si>
    <t>CONSTRUCCION RELLENO SANITARIO CHILE CHICO</t>
  </si>
  <si>
    <t>30102525-0</t>
  </si>
  <si>
    <t>REPOSICION OFICINA REGISTRO CIVIL DE SANTA FE, LOS ÁNGELES</t>
  </si>
  <si>
    <t>LOS ANGELES</t>
  </si>
  <si>
    <t>30102625-0</t>
  </si>
  <si>
    <t>CONSTRUCCION ALCANTARILLADO Y P.T.A.S. DE MEHUIN-MARIQUINA</t>
  </si>
  <si>
    <t>30102693-0</t>
  </si>
  <si>
    <t>CONSTRUCCION SISTEMA AGUA POTABLE RURAL YAUYAGUEN, P. LAS CASAS</t>
  </si>
  <si>
    <t>30102710-0</t>
  </si>
  <si>
    <t>RESTAURACION ARQUITECTONICA TEATRO MUNICIPAL, IQUIQUE</t>
  </si>
  <si>
    <t>30102779-0</t>
  </si>
  <si>
    <t>CONSTRUCCION TERMINAL DE BUSES COMUNA DE FUTALEUFÚ</t>
  </si>
  <si>
    <t>FUTALEUFU</t>
  </si>
  <si>
    <t>30102786-0</t>
  </si>
  <si>
    <t>REPOSICION POSTA DE SALUD RURAL LOS PIQUES, LOS MUERMOS</t>
  </si>
  <si>
    <t>LOS MUERMOS</t>
  </si>
  <si>
    <t>30102927-0</t>
  </si>
  <si>
    <t>CONSTRUCCION COLECTOR AGUAS LLUVIAS AV.SANTA RAQUEL, LA FLORIDA</t>
  </si>
  <si>
    <t>LA FLORIDA</t>
  </si>
  <si>
    <t>30102928-0</t>
  </si>
  <si>
    <t>CONSTRUCCION CENTRO SALUD FAMILIAR EL MANZANO. LAS CABRAS</t>
  </si>
  <si>
    <t>LAS CABRAS</t>
  </si>
  <si>
    <t>30103018-0</t>
  </si>
  <si>
    <t>RESTAURACION Y MUSEOGRAFÍA CASA ANWANDTER VALDIVIA</t>
  </si>
  <si>
    <t>30103038-0</t>
  </si>
  <si>
    <t>MEJORAMIENTO AVENIDA COLIUMO, COMUNA DE TOMÉ</t>
  </si>
  <si>
    <t>TOME</t>
  </si>
  <si>
    <t>30103541-0</t>
  </si>
  <si>
    <t>REPOSICION EDIFICIO MUNICIPAL DE CHAITEN</t>
  </si>
  <si>
    <t>30103660-0</t>
  </si>
  <si>
    <t>MEJORAMIENTO PLAZA DE ARMAS, COMUNA DE BULNES</t>
  </si>
  <si>
    <t>BULNES - REGION DEL ÑUBLE</t>
  </si>
  <si>
    <t>30103833-0</t>
  </si>
  <si>
    <t>REPOSICION CESFAM ELEUTERIO RAMIREZ CURANILAHUE</t>
  </si>
  <si>
    <t>CURANILAHUE</t>
  </si>
  <si>
    <t>30103834-0</t>
  </si>
  <si>
    <t>RESTAURACION IGLESIA NUESTRA SEÑORA DEL ROSARIO DE CUREPTO</t>
  </si>
  <si>
    <t>CUREPTO</t>
  </si>
  <si>
    <t>30103883-0</t>
  </si>
  <si>
    <t>HABILITACION ESTADIO MUNICIPAL DE PUREN</t>
  </si>
  <si>
    <t>30103888-0</t>
  </si>
  <si>
    <t>RESTAURACION ESCUELA PRESIDENTE JOSÉ MANUEL BALMACEDA CURICO</t>
  </si>
  <si>
    <t>30103935-0</t>
  </si>
  <si>
    <t>CONSTRUCCION SISTEMA AGUA POTABLE MONOPAINE CHAPOD, PADRE LAS CASAS</t>
  </si>
  <si>
    <t>30104061-0</t>
  </si>
  <si>
    <t>RESTAURACION Y PUESTA EN VALOR VILLA CULTURAL HUILQUILEMU. TALCA</t>
  </si>
  <si>
    <t>30104076-0</t>
  </si>
  <si>
    <t>CONSTRUCCION SISTEMA AGUA POTABLE RURAL MARIAÑIR, P. LAS CASAS</t>
  </si>
  <si>
    <t>30104105-0</t>
  </si>
  <si>
    <t>RESTAURACION Y PUESTA EN VALOR INTENDENCIA REGIONAL DEL MAULE-TALCA</t>
  </si>
  <si>
    <t>30104149-0</t>
  </si>
  <si>
    <t>MEJORAMIENTO RUTA F-190 S: VALLE ALEGRE-PUCHUNCAVI, PROV. VALPO.</t>
  </si>
  <si>
    <t>30104173-0</t>
  </si>
  <si>
    <t>REPOSICION ESCUELA DE SUBOFICIALES S.O.M FABRICIANO GONZÁLEZ URZÚA</t>
  </si>
  <si>
    <t>30104209-0</t>
  </si>
  <si>
    <t>MEJORAMIENTO GIMNASIO MUNICIPAL, EMPEDRADO</t>
  </si>
  <si>
    <t>30104322-0</t>
  </si>
  <si>
    <t>REPOSICION POSTA SALUD RURAL TEMULEMU - TRAIGUEN</t>
  </si>
  <si>
    <t>30104345-0</t>
  </si>
  <si>
    <t>AMPLIACION RED AGUAS SERVIDAS LABRANZA CENTRO, TEMUCO.</t>
  </si>
  <si>
    <t>30104584-0</t>
  </si>
  <si>
    <t>REPOSICION 4ª COMISARÍA CURANILAHUE, BAJO IMPLEMENTACIÓN PCSP</t>
  </si>
  <si>
    <t>30104659-0</t>
  </si>
  <si>
    <t>REPOSICION DE LA 3ª COMISARIA LIMACHE COMO IMPLEMENTACION DEL PCSP</t>
  </si>
  <si>
    <t>30104682-0</t>
  </si>
  <si>
    <t>REPOSICION 4ª COMISARÍA CAUQUENES COMO IMPLEMENTACIÓN DEL PCSP</t>
  </si>
  <si>
    <t>30104703-0</t>
  </si>
  <si>
    <t>CONSTRUCCION PARQUE BORDE FLUVIAL CIUDAD DE CONSTITUCIO</t>
  </si>
  <si>
    <t>30104708-0</t>
  </si>
  <si>
    <t>MEJORAMIENTO EJE CALLE 26 SUR DE TALCA</t>
  </si>
  <si>
    <t>30104734-0</t>
  </si>
  <si>
    <t>REPOSICION DE LA 2ª COMISARIA CARTAGENA</t>
  </si>
  <si>
    <t>CARTAGENA</t>
  </si>
  <si>
    <t>30104953-0</t>
  </si>
  <si>
    <t>REPOSICION DE LA PREFECTURA ACONCAGUA Y LA 2ª COMISARIA SAN FELIPE</t>
  </si>
  <si>
    <t>30105536-0</t>
  </si>
  <si>
    <t>HABILITACION MUSEO UNIVERSITARIO DEL GRABADO, VALPARAÍSO</t>
  </si>
  <si>
    <t>30105664-0</t>
  </si>
  <si>
    <t>REPOSICION TEATRO MUNICIPAL,CONSTITUCION</t>
  </si>
  <si>
    <t>30105724-0</t>
  </si>
  <si>
    <t>CONSTRUCCION OBRAS CONTROL ALUVIONAL Y CRECIDAS LIQUIDAS QUEB. RAMÓN</t>
  </si>
  <si>
    <t>30106138-0</t>
  </si>
  <si>
    <t>MEJORAMIENTO T-346, ACCESO SUR MÁFIL</t>
  </si>
  <si>
    <t>30106239-0</t>
  </si>
  <si>
    <t>REPOSICION CON RELOCALIZACION 1ª COMPAÑIA DE BOMBEROS SAN BERNARDO</t>
  </si>
  <si>
    <t>30106302-0</t>
  </si>
  <si>
    <t>MEJORAMIENTO Y CONSTRUCCIÓN RUTA CORRAL-VALDIVIA(PENÍNSULA SN.RAMON)</t>
  </si>
  <si>
    <t>30106340-0</t>
  </si>
  <si>
    <t>CONSTRUCCION Y MEJORAMIENTO T-415, SECTOR ÑANCUL-RIÑIHUE</t>
  </si>
  <si>
    <t>30106344-0</t>
  </si>
  <si>
    <t>RESTAURACION IGLESIA DEL SANTISIMO SACRAMENTO, SANTIAGO</t>
  </si>
  <si>
    <t>30106369-0</t>
  </si>
  <si>
    <t>MEJORAMIENTO RUTA F-840 LAS DICHAS-MIRASOL COM. CASABLANCA-ALGARROBO</t>
  </si>
  <si>
    <t>30106452-0</t>
  </si>
  <si>
    <t>MEJORAMIENTO RUTA F-300 S:LA CALERA-PACHACAMA-OCOA PROV.QUILLOTA</t>
  </si>
  <si>
    <t>30106468-0</t>
  </si>
  <si>
    <t>REPOSICION ESCUELA RURAL LAGUNITAS COMUNA DE PUERTO MONTT</t>
  </si>
  <si>
    <t>30106548-0</t>
  </si>
  <si>
    <t>CONSTRUCCION SISTEMA AGUA POTABLE RURAL RANCO, SAAVEDRA</t>
  </si>
  <si>
    <t>30106557-0</t>
  </si>
  <si>
    <t>CONSTRUCCION COMPLEJO POLICIA DE INVESTIGACIONES OCCIDENTE, PUDAHUEL</t>
  </si>
  <si>
    <t>PUDAHUEL</t>
  </si>
  <si>
    <t>30106619-0</t>
  </si>
  <si>
    <t>REPOSICION RUTA 15-CH, S: APACHETA C.-Q. CASOXALLA POR SECT, HUARA</t>
  </si>
  <si>
    <t>30106643-0</t>
  </si>
  <si>
    <t>AMPLIACION INFRAESTRUCTURA BAHIA CUMBERLAND, JUAN FERNANDEZ</t>
  </si>
  <si>
    <t>JUAN FERNANDEZ</t>
  </si>
  <si>
    <t>30106660-0</t>
  </si>
  <si>
    <t>REPOSICION EDIFICIO CONSISTORIAL DE RIO IBANEZ</t>
  </si>
  <si>
    <t>30106685-0</t>
  </si>
  <si>
    <t>CONSTRUCCION CONEXION VIAL RUTA 128 Y RUTA 126, SECTOR CAUQUENES</t>
  </si>
  <si>
    <t>30107026-0</t>
  </si>
  <si>
    <t>AMPLIACION RUTA F-30-E S:CRUCE  RUTA F-20 - CONCON,PROV.VALPARAISO</t>
  </si>
  <si>
    <t>30107046-0</t>
  </si>
  <si>
    <t>CONSTRUCCION CONEXION VIAL LAGO COLICO-PLAYA BLANCA CABURGUA</t>
  </si>
  <si>
    <t>30107156-0</t>
  </si>
  <si>
    <t>REPOSICION POSTA DE SALUD RURAL DE MINCHA NORTE, CANELA</t>
  </si>
  <si>
    <t>30107157-0</t>
  </si>
  <si>
    <t>MEJORAMIENTO  RUTA R-86 SECTOR: LOS SAUCES-TRAIGUEN</t>
  </si>
  <si>
    <t>30107162-0</t>
  </si>
  <si>
    <t>MEJORAMIENTO RUTA S-75 S:COLICO-CABURGUA NORTE</t>
  </si>
  <si>
    <t>30107176-0</t>
  </si>
  <si>
    <t>MEJORAMIENTO RUTA R-444 LOS SAUCES LUMACO POR LAS ROZAS</t>
  </si>
  <si>
    <t>30107398-0</t>
  </si>
  <si>
    <t>CONSTRUCCION NUEVO COMPLEJO HOSPITALARIO PROVINCIA DE ÑUBLE</t>
  </si>
  <si>
    <t>30107547-0</t>
  </si>
  <si>
    <t>MEJORAMIENTO RUTA J-80, S: CR. J-60(HUALAÑE)-CR. RUTA COSTERA</t>
  </si>
  <si>
    <t>30108048-0</t>
  </si>
  <si>
    <t>REPOSICION POSTA RURAL PEINE COMUNA DE SAN PEDRO DE ATACAMA</t>
  </si>
  <si>
    <t>SAN PEDRO DE ATACAMA</t>
  </si>
  <si>
    <t>30108094-0</t>
  </si>
  <si>
    <t>MEJORAMIENTO DEL RIEGO DE LA CUENCA DEL RIO TENO, REGION DEL MAULE</t>
  </si>
  <si>
    <t>30108360-0</t>
  </si>
  <si>
    <t>MEJORAMIENTO ESTADIO GOLONDRINAS,HUALPEN</t>
  </si>
  <si>
    <t>30108463-0</t>
  </si>
  <si>
    <t>CONSTRUCCION COMPLEJO DEPORTIVO, CHIGUAYANTE</t>
  </si>
  <si>
    <t>CHIGUAYANTE</t>
  </si>
  <si>
    <t>DEPORTE FORMATIVO</t>
  </si>
  <si>
    <t>30108583-0</t>
  </si>
  <si>
    <t>CONSTRUCCION CENTRO SALUD FAMILIAR COMUNA IQUIQUE</t>
  </si>
  <si>
    <t>30108840-0</t>
  </si>
  <si>
    <t>REPOSICION PUENTE DICHATO, COMUNA TOME</t>
  </si>
  <si>
    <t>30108890-0</t>
  </si>
  <si>
    <t>MEJORAMIENTO CALLE PEREZ ROSALES , VALDIVIA</t>
  </si>
  <si>
    <t>30108960-0</t>
  </si>
  <si>
    <t>AMPLIACION  RUTA H-27 CARRETERA EL COBRE, RANCAGUA-MACHALI</t>
  </si>
  <si>
    <t>30109253-0</t>
  </si>
  <si>
    <t>CONSTRUCCION CESFAM CATAPILCO, ZAPALLAR</t>
  </si>
  <si>
    <t>ZAPALLAR</t>
  </si>
  <si>
    <t>30109406-0</t>
  </si>
  <si>
    <t>MEJORAMIENTO CALLE LOS CIPRESES FUTRONO</t>
  </si>
  <si>
    <t>FUTRONO - REGION XIV</t>
  </si>
  <si>
    <t>30109452-0</t>
  </si>
  <si>
    <t>CONSTRUCCION COLECTORES RED PRIMARIA DE AGUAS LLUVIAS PUERTO AYSÉN</t>
  </si>
  <si>
    <t>30109508-0</t>
  </si>
  <si>
    <t>CONSTRUCCION  Y HABILITACIÓN DE EDIFICIO CONSISTORIAL, LEBU</t>
  </si>
  <si>
    <t>30109564-0</t>
  </si>
  <si>
    <t>CONSTRUCCION INFRAESTRUCTURA SANITARIA ESTACION MARIQUINA, MARIQUINA</t>
  </si>
  <si>
    <t>SOLUCION HABITACIONAL PARCIAL O COMPLEMENTARIA</t>
  </si>
  <si>
    <t>30109822-0</t>
  </si>
  <si>
    <t>CONSTRUCCION TERMINAL DE BUSES, COMUNA DE  FUTRONO</t>
  </si>
  <si>
    <t>30109832-0</t>
  </si>
  <si>
    <t>REPOSICION COLEGIO YUNGAY DE EDUCACION ESPECIAL OVALLE</t>
  </si>
  <si>
    <t>EDUCACION DIFERENCIAL Y ESPECIAL</t>
  </si>
  <si>
    <t>30109834-0</t>
  </si>
  <si>
    <t>REPOSICION ESCUELA BASICA EL CRISOL, OVALLE</t>
  </si>
  <si>
    <t>30109871-0</t>
  </si>
  <si>
    <t>CONSTRUCCION AV. SIMPSON, ENTRE PICARTE Y ECUADOR, VALDIVIA</t>
  </si>
  <si>
    <t>30109942-0</t>
  </si>
  <si>
    <t>REPOSICION EDIFICIO CONSISTORIAL DE LANCO</t>
  </si>
  <si>
    <t>30109984-0</t>
  </si>
  <si>
    <t>REPOSICION BRIGADA INCENDIOS FORESTALES SAN JOSÉ DE LA MARIQUINA</t>
  </si>
  <si>
    <t>30110052-0</t>
  </si>
  <si>
    <t>AMPLIACION COMPLEJO DEPORTIVO DE GULTRO COMUNA DE OLIVAR</t>
  </si>
  <si>
    <t>OLIVAR</t>
  </si>
  <si>
    <t>30110133-0</t>
  </si>
  <si>
    <t>CONSTRUCCION ARCHIVO  REGIONAL  DE  TARAPACA</t>
  </si>
  <si>
    <t>30110277-0</t>
  </si>
  <si>
    <t>CONSTRUCCION POSTA DE SALUD RURAL DE CARIQUIMA,COMUNA DE COLCHANE</t>
  </si>
  <si>
    <t>COLCHANE(PROV. TAMARUGAL)</t>
  </si>
  <si>
    <t>30110324-0</t>
  </si>
  <si>
    <t>MEJORAMIENTO INTERCONEXION VIAL EJE M.E.BALAGUER- REPUBLICA- MACHALI</t>
  </si>
  <si>
    <t>30110361-0</t>
  </si>
  <si>
    <t>MEJORAMIENTO PAVIMENTOS VARIAS CALLES COMUNA DE PEUMO</t>
  </si>
  <si>
    <t>PEUMO</t>
  </si>
  <si>
    <t>30110364-0</t>
  </si>
  <si>
    <t>CONSTRUCCION PARQUE COMUNAL QUEBRADA DE BRICEÑO DE COYA COMUNA DE MACHALI</t>
  </si>
  <si>
    <t>MACHALI</t>
  </si>
  <si>
    <t>30110492-0</t>
  </si>
  <si>
    <t>REPOSICION CON RELOCALIZACIÓN DE HOSPITAL EXEQUIEL GONZÁLEZ CORTÉS</t>
  </si>
  <si>
    <t>30111219-0</t>
  </si>
  <si>
    <t>CONSTRUCCION PLANTA REGIONAL DE RECICLAJE, LOS RIOS</t>
  </si>
  <si>
    <t>30112052-0</t>
  </si>
  <si>
    <t>REPOSICION CENTRO DE SALUD MENTAL NORTE ANTOFAGASTA (COSAM)</t>
  </si>
  <si>
    <t>30112096-0</t>
  </si>
  <si>
    <t>REPOSICION CESFAM RURAL, CURACO DE VELEZ</t>
  </si>
  <si>
    <t>30112219-0</t>
  </si>
  <si>
    <t>REPOSICION PUENTES MAYORES REGIÓN DE LOS LAGOS GRUPO 1</t>
  </si>
  <si>
    <t>30112463-0</t>
  </si>
  <si>
    <t>MEJORAMIENTO RED CENTRO DE LOTA Y VIALIDAD ASOCIADA</t>
  </si>
  <si>
    <t>30112465-0</t>
  </si>
  <si>
    <t>MEJORAMIENTO PAR VIAL COLLAO / GENERAL NOVOA, CONCEPCION</t>
  </si>
  <si>
    <t>30112517-0</t>
  </si>
  <si>
    <t>CONSTRUCCION COSTANERA SUR PONIENTE ENTRE BALMACEDA Y VESPUCIO</t>
  </si>
  <si>
    <t>30112875-0</t>
  </si>
  <si>
    <t>NORMALIZACION HOSPITAL BASE DE LINARES</t>
  </si>
  <si>
    <t>30112916-0</t>
  </si>
  <si>
    <t>CONSTRUCCION ÁREA VERDE GABRIELA MISTRAL, CONCEPCIÓN</t>
  </si>
  <si>
    <t>30112980-0</t>
  </si>
  <si>
    <t>MEJORAMIENTO CALLE 3 PONIENTE ENTRE 1 NORTE Y LOS CONQUISTADORES-TCO</t>
  </si>
  <si>
    <t>30113025-0</t>
  </si>
  <si>
    <t>CONSTRUCCION SISTEMA FOTOVOLTAICOS INDIVIDUALES COMUNA DE CURANILAHUE</t>
  </si>
  <si>
    <t>AUTOGENERACION</t>
  </si>
  <si>
    <t>30113031-0</t>
  </si>
  <si>
    <t>REPOSICION EDIFICIO CONSISTORIAL COMUNA DE YUMBEL</t>
  </si>
  <si>
    <t>30113065-0</t>
  </si>
  <si>
    <t>HABILITACION TRIBUNAL DE FAMILIA, CIVILES 1°,2,3 Y LABORAL DE TEMUCO</t>
  </si>
  <si>
    <t>30113143-0</t>
  </si>
  <si>
    <t>CONSTRUCCION VIVIENDAS TUTELADAS ADULTO MAYOR HUALAÑE</t>
  </si>
  <si>
    <t>HUALAÑE</t>
  </si>
  <si>
    <t>30113149-0</t>
  </si>
  <si>
    <t>CONSTRUCCION CONDOMINIO DE VIVIENDAS TUTELADAS REGION ANTOFAGASTA</t>
  </si>
  <si>
    <t>30113459-0</t>
  </si>
  <si>
    <t>MEJORAMIENTO VEREDAS SECTOR SOL DE SEPTIEMBRE LAMPA</t>
  </si>
  <si>
    <t>30113518-0</t>
  </si>
  <si>
    <t>MEJORAMIENTO POLIDEPORTIVO LAS CRUCES, COMUNA EL TABO</t>
  </si>
  <si>
    <t>EL TABO</t>
  </si>
  <si>
    <t>30113737-0</t>
  </si>
  <si>
    <t>CONSTRUCCION CONEXION VIAL RÍO TRANQUILO-LAGO BROWN-FRONTERA,XI REG</t>
  </si>
  <si>
    <t>COCHRANE</t>
  </si>
  <si>
    <t>30113786-0</t>
  </si>
  <si>
    <t>MEJORAMIENTO BORDE COSTERO EN PUERTO WILLIAMS, CABO DE HORNOS - ETAPA 1</t>
  </si>
  <si>
    <t>30114347-0</t>
  </si>
  <si>
    <t>CONSTRUCCION VICUÑA- YENDEGAIA S: CALETA 2 DE MAYO-CORDILLERA DARWIN</t>
  </si>
  <si>
    <t>30114484-0</t>
  </si>
  <si>
    <t>MEJORAMIENTO SISTEMA CANAL GAETE TALCAHUANO REGIÓN DEL BIOBÍO</t>
  </si>
  <si>
    <t>TALCAHUANO</t>
  </si>
  <si>
    <t>30114635-0</t>
  </si>
  <si>
    <t>REPOSICION ESTADIO MUNICIPAL EL TABO</t>
  </si>
  <si>
    <t>30114689-0</t>
  </si>
  <si>
    <t>MEJORAMIENTO EJE SIMÓN BOLIVAR (AV), VIÑA DEL MAR</t>
  </si>
  <si>
    <t>30114721-0</t>
  </si>
  <si>
    <t>CONSTRUCCION BY PASS CASTRO EN CHILOE</t>
  </si>
  <si>
    <t>30114962-0</t>
  </si>
  <si>
    <t>CONSTRUCCION C. JUDICIAL TRIB. FAMILIA, LABORAL Y LETRAS LOS ANGELE</t>
  </si>
  <si>
    <t>30115295-0</t>
  </si>
  <si>
    <t>REPOSICION Y AMPLIACION CUARTEL 1° COMPAÑIA DE BOMBEROS DE PALENA</t>
  </si>
  <si>
    <t>30115395-0</t>
  </si>
  <si>
    <t>CONSTRUCCION CUARTEL OCTAVA COMPAÑIA DE BOMBEROS, PUERTO MONTT</t>
  </si>
  <si>
    <t>30115485-0</t>
  </si>
  <si>
    <t>REPOSICION ELÉCTRICA Y DE CLIMATIZACIÓN HCSBA</t>
  </si>
  <si>
    <t>30115547-0</t>
  </si>
  <si>
    <t>MEJORAMIENTO RUTA 7 SECTOR: HORNOPIREN-PICHANCO. COMUNA DE HUALAIHUE</t>
  </si>
  <si>
    <t>30115918-0</t>
  </si>
  <si>
    <t>NORMALIZACION HOSPITAL G. FRICKE II ETAPA</t>
  </si>
  <si>
    <t>30116040-0</t>
  </si>
  <si>
    <t>REPOSICION BODEGA Y GALPON MUNICIPAL, PALENA</t>
  </si>
  <si>
    <t>30116086-0</t>
  </si>
  <si>
    <t>REPOSICION POSTA TOCONAO, COMUNA SAN PEDRO DE ATACAMA</t>
  </si>
  <si>
    <t>30116442-0</t>
  </si>
  <si>
    <t>CONSTRUCCION CENTRO JUDICIAL DE VALLENAR</t>
  </si>
  <si>
    <t>30116443-0</t>
  </si>
  <si>
    <t>REPOSICION EDIFICIO PARA LA CORTE DE APELACIONES DE PUERTO MONTT</t>
  </si>
  <si>
    <t>30116548-0</t>
  </si>
  <si>
    <t>REPOSICION Y RELOCALIZACION CESFAM EL MONTE</t>
  </si>
  <si>
    <t>EL MONTE</t>
  </si>
  <si>
    <t>30116610-0</t>
  </si>
  <si>
    <t>AMPLIACION INTERCONEXIÓN VIAL CIRCUNVALACIÓN NORTE Y SUR EN TALCA</t>
  </si>
  <si>
    <t>30116752-0</t>
  </si>
  <si>
    <t>CONSTRUCCION EJE SARGENTO MENADIER, COMUNA DE PUENTE ALTO</t>
  </si>
  <si>
    <t>PUENTE ALTO</t>
  </si>
  <si>
    <t>30116812-0</t>
  </si>
  <si>
    <t>REPOSICION PUESTA EN VALOR CENTRO CULTURAL CASA FURNIEL RIO BUENO</t>
  </si>
  <si>
    <t>30116934-0</t>
  </si>
  <si>
    <t>MEJORAMIENTO PAVIMENTACION AVENIDA COSTANERA,PANGUIPULLI</t>
  </si>
  <si>
    <t>PANGUIPULLI - REGION XIV</t>
  </si>
  <si>
    <t>30117049-0</t>
  </si>
  <si>
    <t>CONSTRUCCION CESFAM ERASMO ESCALA COMUNA DE SANTIAGO</t>
  </si>
  <si>
    <t>30117055-0</t>
  </si>
  <si>
    <t>MEJORAMIENTO CALLE EL MOLINO, COMUNA DE LAGO RANCO</t>
  </si>
  <si>
    <t>LAGO RANCO - REGION XIV</t>
  </si>
  <si>
    <t>30117141-0</t>
  </si>
  <si>
    <t>REPOSICION  SUBCOMISARÍA HUASCO (M), COMUNA DE HUASCO</t>
  </si>
  <si>
    <t>30117210-0</t>
  </si>
  <si>
    <t>MEJORAMIENTO CALLE RENE SCHNEIDER / VALDIVIA</t>
  </si>
  <si>
    <t>30117232-0</t>
  </si>
  <si>
    <t>MEJORAMIENTO AVDA. SAN LUIS / VALDIVIA</t>
  </si>
  <si>
    <t>30117346-0</t>
  </si>
  <si>
    <t>MEJORAMIENTO CALLE ISABEL RODAS / MATTA - VALDIVIA</t>
  </si>
  <si>
    <t>30117378-0</t>
  </si>
  <si>
    <t>MEJORAMIENTO CALLE LAS ZINNIAS - VALDIVIA</t>
  </si>
  <si>
    <t>30117624-0</t>
  </si>
  <si>
    <t>CONSTRUCCION CESFAM MALLOCO, COMUNA DE PENAFLOR</t>
  </si>
  <si>
    <t>PEÑAFLOR</t>
  </si>
  <si>
    <t>30118748-0</t>
  </si>
  <si>
    <t>AMPLIACION AVENIDA BAQUEDANO, RANCAGUA</t>
  </si>
  <si>
    <t>30119212-0</t>
  </si>
  <si>
    <t>REPOSICION POSTA RURAL RALCO LEPOY,COMUNA ALTO BIOBIO</t>
  </si>
  <si>
    <t>ALTO BIOBIO</t>
  </si>
  <si>
    <t>30119286-0</t>
  </si>
  <si>
    <t>REPOSICION CESFAM FEDERICO PUGA BORNE, CHILLAN VIEJO</t>
  </si>
  <si>
    <t>CHILLAN VIEJO - REGION DEL ÑUBLE</t>
  </si>
  <si>
    <t>30119440-0</t>
  </si>
  <si>
    <t>NORMALIZACION  HOSPITAL GUILLERMO GRANT BENAVENTE CONCEPCION</t>
  </si>
  <si>
    <t>30119520-0</t>
  </si>
  <si>
    <t>REPOSICION CENTRO DE SALUD FAMILIAR LOS CERROS COMUNA DE TALCAHUANO</t>
  </si>
  <si>
    <t>30119680-0</t>
  </si>
  <si>
    <t>NORMALIZACION UNIDAD DE IMAGENOLOGÍA HOSPITAL CURANILAHUE</t>
  </si>
  <si>
    <t>30119792-0</t>
  </si>
  <si>
    <t>REPOSICION CESFAM TALCAHUANO SUR, COMUNA DE HUALPEN</t>
  </si>
  <si>
    <t>30119846-0</t>
  </si>
  <si>
    <t>REPOSICION HOSPITAL PEDRO MORALES DE YUNGAY</t>
  </si>
  <si>
    <t>30120090-0</t>
  </si>
  <si>
    <t>CONSTRUCCION SISTEMA DE AGUAS LLUVIAS QUILQUE, LOS ANGELES, VIII REGIÓN</t>
  </si>
  <si>
    <t>30120147-0</t>
  </si>
  <si>
    <t>CONSTRUCCION INFRAESTRUCTURA CUEVA DE LAS MANOS SECTOR JEINIMENI P. N. PATAGONIA</t>
  </si>
  <si>
    <t>30120194-0</t>
  </si>
  <si>
    <t>REPOSICION JARDÍN INFANTIL LAS AVELLANITAS, LAUTARO</t>
  </si>
  <si>
    <t>30120266-0</t>
  </si>
  <si>
    <t>MEJORAMIENTO CALETA DE PESCADORES DE NIEBLA COMUNA DE VALDIVIA</t>
  </si>
  <si>
    <t>30120941-0</t>
  </si>
  <si>
    <t>CONSTRUCCION HOSPITAL PROVINCIAL MARGA MARGA</t>
  </si>
  <si>
    <t>30120947-0</t>
  </si>
  <si>
    <t>CONSTRUCCION HOSPITAL BI-PROVINCIAL QUILLOTA PETORCA</t>
  </si>
  <si>
    <t>30121105-0</t>
  </si>
  <si>
    <t>REPOSICION Y AMPLIACION HOGAR DE ANCIANOS SAN CAMILO, LINARES</t>
  </si>
  <si>
    <t>ASISTENCIA Y SERVICIO SOCIAL</t>
  </si>
  <si>
    <t>30121190-0</t>
  </si>
  <si>
    <t>MEJORAMIENTO INTEGRAL CAMINOS INTERIORES PARQUE N. TORRES DEL PAINE</t>
  </si>
  <si>
    <t>ULTIMA ESPERANZA</t>
  </si>
  <si>
    <t>TORRES DEL PAINE</t>
  </si>
  <si>
    <t>30121205-0</t>
  </si>
  <si>
    <t>REPOSICION PUENTES EL MONTE Y YERBAS BUENAS, RUTA I-660 COMUNA DE MARCHIGUE</t>
  </si>
  <si>
    <t>MARCHIGUE</t>
  </si>
  <si>
    <t>30121216-0</t>
  </si>
  <si>
    <t>REPOSICION PUENTE RAPEL EN RUTA G-80-I, COMUNA DE SANTO DOMINGO</t>
  </si>
  <si>
    <t>30121237-0</t>
  </si>
  <si>
    <t>CONSTRUCCION RED CONTRA INCENDIOS EN CENTRO PENITENCIARIO DE PUERTO AYSÉN</t>
  </si>
  <si>
    <t>REHABILITACION ADULTOS</t>
  </si>
  <si>
    <t>30121373-0</t>
  </si>
  <si>
    <t>CONSTRUCCION COMPLEJO DEPORTIVO CARDENAL SILVA HENRIQUEZ, ARICA</t>
  </si>
  <si>
    <t>DEPORTE COMPETITIVO</t>
  </si>
  <si>
    <t>30121431-0</t>
  </si>
  <si>
    <t>CONSTRUCCION PASO DESNIVELADO  GULTRO - LO CONTI, OLIVAR</t>
  </si>
  <si>
    <t>30121509-0</t>
  </si>
  <si>
    <t>REPOSICION ESCUELA ESPECIAL ÑIELOL DE TEMUCO</t>
  </si>
  <si>
    <t>30121518-0</t>
  </si>
  <si>
    <t>MEJORAMIENTO ESPACIOS PÚBLICOS 09 NODOS, COMUNA DE LA FLORIDA</t>
  </si>
  <si>
    <t>30121997-0</t>
  </si>
  <si>
    <t>REPOSICION PUENTE QUILO EN RUTA W-20,COMUNA DE ANCUD</t>
  </si>
  <si>
    <t>ANCUD</t>
  </si>
  <si>
    <t>30122001-0</t>
  </si>
  <si>
    <t>CONSTRUCCION RUTA PRECORD. S: RUTA L-11-RUTA L-535 Y PTE. ACHIBUENO</t>
  </si>
  <si>
    <t>30122047-0</t>
  </si>
  <si>
    <t>DIAGNOSTICO PLAN MAESTRO AGUAS LLUVIAS QUELLON</t>
  </si>
  <si>
    <t>30122082-0</t>
  </si>
  <si>
    <t>REPOSICION Y EQUIPAMIENTO SML QUILLOTA - LA CALERA</t>
  </si>
  <si>
    <t>30122160-0</t>
  </si>
  <si>
    <t>MEJORAMIENTO RUTA I-45 SECTOR PUENTE NEGRO - LA RUFINA</t>
  </si>
  <si>
    <t>SAN FERNANDO</t>
  </si>
  <si>
    <t>30122170-0</t>
  </si>
  <si>
    <t>REPOSICION RUTA 215-CH SECTOR ENTRELAGOS-ADUANA PAJARITOS; PUYEHU</t>
  </si>
  <si>
    <t>30122189-0</t>
  </si>
  <si>
    <t>CONSTRUCCION RUTA PRECORDILLER. S: RUTA L-535-COLVINDO Y 4 PUENTES</t>
  </si>
  <si>
    <t>30123182-0</t>
  </si>
  <si>
    <t>CONSTRUCCION PARQUE HOTT DE OSORNO</t>
  </si>
  <si>
    <t>30123307-0</t>
  </si>
  <si>
    <t>REPOSICION PUENTE PENITENTE EN RUTA 9, COMUNA DE LAGUNA BLANCA</t>
  </si>
  <si>
    <t>LAGUNA BLANCA</t>
  </si>
  <si>
    <t>30123520-0</t>
  </si>
  <si>
    <t>MEJORAMIENTO RUTA L-45, SECTOR EL PEÑASCO-RETEN LOS HUALLES</t>
  </si>
  <si>
    <t>30123602-0</t>
  </si>
  <si>
    <t>REPOSICION DE VARIOS PUENTES REGION DE MAGALLANES</t>
  </si>
  <si>
    <t>30123633-0</t>
  </si>
  <si>
    <t>CONSTRUCCION CORREDOR TRANSP. PUBLICO COLON: PERALES - ALESSANDRI</t>
  </si>
  <si>
    <t>30123640-0</t>
  </si>
  <si>
    <t>MEJORAMIENTO CIRCUNVALACIÓN CALAMA S: YALQUINCHA - POBL TUCNAR HUASI</t>
  </si>
  <si>
    <t>30123644-0</t>
  </si>
  <si>
    <t>CONSTRUCCION POLIDEPORTIVO COMUNA YERBAS BUENAS</t>
  </si>
  <si>
    <t>30123647-0</t>
  </si>
  <si>
    <t>CONSTRUCCION CORREDOR TRANSP. PUBLICO 21 DE MAYO: ALESSANDRI-VICUÑA</t>
  </si>
  <si>
    <t>30123699-0</t>
  </si>
  <si>
    <t>REPOSICION POSTA DE SALUD RURAL EL DURAZNO, COMBARBALA</t>
  </si>
  <si>
    <t>30123771-0</t>
  </si>
  <si>
    <t>MEJORAMIENTO RUTA T-345,LO AGUILA-MALIHUE,COMUNAS DE MAFIL-LOS LAGOS</t>
  </si>
  <si>
    <t>30123830-0</t>
  </si>
  <si>
    <t>MEJORAMIENTO RUTA F-50 LO OROZCO-QUILPUÉ ETAPA III, COM. CASABLANCA</t>
  </si>
  <si>
    <t>30123847-0</t>
  </si>
  <si>
    <t>CONSTRUCCION CONEXIÓN VIAL TABOLANGO - QUILPUE - VILLA ALEMANA</t>
  </si>
  <si>
    <t>30123950-0</t>
  </si>
  <si>
    <t>CONSTRUCCION PUENTE MULPUN, COMUNAS MÁFIL Y LOS LAGOS</t>
  </si>
  <si>
    <t>30123960-0</t>
  </si>
  <si>
    <t>MEJORAMIENTO PLAZA DE ARMAS DE PEUMO, PEUMO</t>
  </si>
  <si>
    <t>30124249-0</t>
  </si>
  <si>
    <t>CONSTRUCCION FISCALÍA LOCAL DE ALTO HOSPICIO</t>
  </si>
  <si>
    <t>30124429-0</t>
  </si>
  <si>
    <t>MEJORAMIENTO RUTA C-495 SECTOR LA FRAGUA-JUNTA DE VALERIANO, ALTO DEL CARMEN</t>
  </si>
  <si>
    <t>ALTO DEL CARMEN</t>
  </si>
  <si>
    <t>30124440-0</t>
  </si>
  <si>
    <t>AMPLIACION PASEO SEMIPEATONAL CALLE J.T. URMENETA, ANDACOLLO</t>
  </si>
  <si>
    <t>ANDACOLLO</t>
  </si>
  <si>
    <t>30124586-0</t>
  </si>
  <si>
    <t>CONSTRUCCION PROLONGACIÓN DOBLE VÍA AVDA. EL PALOMAR, COPIAPÓ</t>
  </si>
  <si>
    <t>30124596-0</t>
  </si>
  <si>
    <t>CONSTRUCCION PARQUE COMUNITARIO RENE  SCHNEIDER</t>
  </si>
  <si>
    <t>30124722-0</t>
  </si>
  <si>
    <t>CONSTRUCCION ALCANTARILLADO Y CASETAS SANITARIAS PUERTO BERTRAND</t>
  </si>
  <si>
    <t>30124738-0</t>
  </si>
  <si>
    <t>MEJORAMIENTO PASO FRONTERIZO PIRCAS NEGRAS S:LOS CASTAÑOS- PIRCAS NEGRAS, TIERRA AMARILLA</t>
  </si>
  <si>
    <t>30124739-0</t>
  </si>
  <si>
    <t>MEJORAMIENTO RUTA C-35 SECTOR: LOS LOROS(KM 53)-JUNTAS(KM 88), TIERRA AMARILLA</t>
  </si>
  <si>
    <t>30124912-0</t>
  </si>
  <si>
    <t>REPOSICION RUTA S-31 CAJÓN - VILCÚN - REFUGIO LLAIMA</t>
  </si>
  <si>
    <t>30125002-0</t>
  </si>
  <si>
    <t>RESTAURACION Y PUESTA EN VALOR CAPILLA SAN SEBASTIÁN DE LOS ÁNGELES</t>
  </si>
  <si>
    <t>30125021-0</t>
  </si>
  <si>
    <t>CONSTRUCCION PUENTE SOBRE EL CANAL CHACAO Y ACCESOS</t>
  </si>
  <si>
    <t>30125055-0</t>
  </si>
  <si>
    <t>MEJORAMIENTO RUTA R-60-P, LOS SAUCES - PURÉN - LÍMITE REGIONAL</t>
  </si>
  <si>
    <t>30125216-0</t>
  </si>
  <si>
    <t>CONSTRUCCION CONEXIÓN MATEO DE TORO Y ZAMBRANO-C. VIDELA, PARENAS</t>
  </si>
  <si>
    <t>30125282-0</t>
  </si>
  <si>
    <t>CONSTRUCCION EMBALSE DE RIEGO EN RÍO CHILLÁN</t>
  </si>
  <si>
    <t>30125305-0</t>
  </si>
  <si>
    <t>MEJORAMIENTO SISTEMA DE RIEGO ESTERO CODEGUA</t>
  </si>
  <si>
    <t>30125637-0</t>
  </si>
  <si>
    <t>CONSTRUCCION CAMINO VICUÑA-YENDEGAIA, S. AFL. RIO TOLEDO-RIO CONDOR</t>
  </si>
  <si>
    <t>TIERRA DEL FUEGO</t>
  </si>
  <si>
    <t>30125711-0</t>
  </si>
  <si>
    <t>MEJORAMIENTO EE.PP ZONA INDUSTRIAL,ÁREA 3 POLIMETALES,ARICA_ETAPA I</t>
  </si>
  <si>
    <t>30125776-0</t>
  </si>
  <si>
    <t>CONSTRUCCION CENTRO DE DIÁLISIS, PURRANQUE</t>
  </si>
  <si>
    <t>30125824-0</t>
  </si>
  <si>
    <t>AMPLIACION Y REMODELACION INTEGRAL CONSISTORIAL LOS MUERMOS</t>
  </si>
  <si>
    <t>30125885-0</t>
  </si>
  <si>
    <t>CONSTRUCCION SERVICIO APR TERMAS DE RALUN, PUERTO VARAS</t>
  </si>
  <si>
    <t>30125908-0</t>
  </si>
  <si>
    <t>RESTAURACION Y NORMALIZACIÓN PRIMERA COMPAÑÍA DE BOMBEROS, PUNTA ARE</t>
  </si>
  <si>
    <t>30126159-0</t>
  </si>
  <si>
    <t>CONSTRUCCION COMPLEJO ASISTENCIAL PADRE LAS CASAS</t>
  </si>
  <si>
    <t>30126487-0</t>
  </si>
  <si>
    <t>REPOSICION ESCUELA RURAL DE HUILLINCO COMUNA DE CHONCHI</t>
  </si>
  <si>
    <t>30126506-0</t>
  </si>
  <si>
    <t>CONSTRUCCION CUARTEL 2° COMPAÑIA BOMBEROS DE LA COMUNA DE CHONCHI</t>
  </si>
  <si>
    <t>30126600-0</t>
  </si>
  <si>
    <t>CONSTRUCCION HIDROPARQUE LA AGUADA ETAPA II, REGION METROPOLITANA</t>
  </si>
  <si>
    <t>30126622-0</t>
  </si>
  <si>
    <t>REPOSICION CENTRO SALUD FAMILIAR, VICTORIA</t>
  </si>
  <si>
    <t>30126632-0</t>
  </si>
  <si>
    <t>CONSTRUCCION POSTA DE SALUD RURAL QUINQUEN, LONQUIMAY</t>
  </si>
  <si>
    <t>30126681-0</t>
  </si>
  <si>
    <t>RESTAURACION CASONA EYHERAMENDY DE LOS ÁLAMOS</t>
  </si>
  <si>
    <t>LOS ALAMOS</t>
  </si>
  <si>
    <t>INTERSUBSECTORIAL EDUCACION, CULTURA Y PATRIMONIO</t>
  </si>
  <si>
    <t>30126701-0</t>
  </si>
  <si>
    <t>REPOSICION POSTA SALUD RURAL QUECHEREGUAS, TRAIGUÉN</t>
  </si>
  <si>
    <t>30126883-0</t>
  </si>
  <si>
    <t>MEJORAMIENTO AVENIDA HUAMBALI, CHILLAN</t>
  </si>
  <si>
    <t>30126884-0</t>
  </si>
  <si>
    <t>MEJORAMIENTO AVENIDA DIAGONAL LAS TERMAS, CHILLAN</t>
  </si>
  <si>
    <t>30126885-0</t>
  </si>
  <si>
    <t>MEJORAMIENTO Y AMPLIACIÓN PARQUE LOS ESPAÑOLES, COMUNA CONCEPCION</t>
  </si>
  <si>
    <t>30126886-0</t>
  </si>
  <si>
    <t>MEJORAMIENTO PASO SOBRE NIVEL ESMERALDA Y VIALIDAD ASOCIADA, CONCEPC</t>
  </si>
  <si>
    <t>30126910-0</t>
  </si>
  <si>
    <t>MEJORAMIENTO PARQUE URBANO DE RAPEL, COMUNA DE NAVIDAD</t>
  </si>
  <si>
    <t>NAVIDAD</t>
  </si>
  <si>
    <t>30126944-0</t>
  </si>
  <si>
    <t>MEJORAMIENTO ESPACIO PUBLICO PATRIMONIAL AV. 18  SEPTIEMBRE, CHEPICA</t>
  </si>
  <si>
    <t>CHEPICA</t>
  </si>
  <si>
    <t>30127010-0</t>
  </si>
  <si>
    <t>MEJORAMIENTO CALLE EL TENIENTE, BARRIO INDUSTRIAL DE PUERTO MONTT</t>
  </si>
  <si>
    <t>30127944-0</t>
  </si>
  <si>
    <t>CONSTRUCCION CESFAM COYHAIQUE CON SAR ADOSADO</t>
  </si>
  <si>
    <t>30128024-0</t>
  </si>
  <si>
    <t>REPOSICION Y EQUIPAMIENTO SERVICIO MÉDICO LEGAL DE CHILLÁN</t>
  </si>
  <si>
    <t>30128140-0</t>
  </si>
  <si>
    <t>NORMALIZACION CENTRO SALUD FAMILIAR ALERCE, COMUNA DE PUERTO MONTT</t>
  </si>
  <si>
    <t>30128277-0</t>
  </si>
  <si>
    <t>CONSTRUCCION CUARTEL PREFECTURA PROVINCIAL TOCOPILLA - PDI</t>
  </si>
  <si>
    <t>30128290-0</t>
  </si>
  <si>
    <t>MEJORAMIENTO RUTA 7, SECTOR LAS PULGAS - QUEULAT - BIF. CISNES</t>
  </si>
  <si>
    <t>CISNES</t>
  </si>
  <si>
    <t>30128440-0</t>
  </si>
  <si>
    <t>REPOSICION COMPLEJO ASISTENCIAL DR. SOTERO DEL RIO</t>
  </si>
  <si>
    <t>30128661-0</t>
  </si>
  <si>
    <t>NORMALIZACION CESFAM 18 DE SEPTIEMBRE PUNTA ARENAS</t>
  </si>
  <si>
    <t>30128849-0</t>
  </si>
  <si>
    <t>CONSTRUCCION GIMNASIO COMUNITARIO NELTUME, COMUNA DE PANGUPULLI</t>
  </si>
  <si>
    <t>30128880-0</t>
  </si>
  <si>
    <t>REPOSICION CESFAM FELIX DE AMESTI, COMUNA DE MACUL</t>
  </si>
  <si>
    <t>30128998-0</t>
  </si>
  <si>
    <t>REPOSICION CESFAM HAYDEE LOPEZ DE LA COMUNA DEL BOSQUE</t>
  </si>
  <si>
    <t>EL BOSQUE</t>
  </si>
  <si>
    <t>30129020-0</t>
  </si>
  <si>
    <t>CONSTRUCCION CON RELOCALIZACION EDIFICIO CONSISTORIAL,  CALAMA</t>
  </si>
  <si>
    <t>30129117-0</t>
  </si>
  <si>
    <t>CONSTRUCCION CONDOMINIO DE VIVIENDAS TUTELADAS, ARICA</t>
  </si>
  <si>
    <t>30129366-0</t>
  </si>
  <si>
    <t>AMPLIACION AVENIDA LA COMPAÑÍA, RANCAGUA</t>
  </si>
  <si>
    <t>30129509-0</t>
  </si>
  <si>
    <t>CONSTRUCCION TENENCIA PANQUEHUE, COMUNA DE PANQUEHUE</t>
  </si>
  <si>
    <t>PANQUEHUE</t>
  </si>
  <si>
    <t>30129766-0</t>
  </si>
  <si>
    <t>RESTAURACION Y PUESTA EN VALOR LICEO VIEJO DE TENO</t>
  </si>
  <si>
    <t>TENO</t>
  </si>
  <si>
    <t>30129912-0</t>
  </si>
  <si>
    <t>CONSTRUCCION CENTRO CIVICO DALCAHUE</t>
  </si>
  <si>
    <t>DALCAHUE</t>
  </si>
  <si>
    <t>30129952-0</t>
  </si>
  <si>
    <t>MEJORAMIENTO  PLAZA DE ARMAS, COMUNA DE PETORCA</t>
  </si>
  <si>
    <t>30130132-0</t>
  </si>
  <si>
    <t>INSTALACION SISTEMA AGUA POTABLE RURAL ÑERECO, LAUTARO</t>
  </si>
  <si>
    <t>30130385-0</t>
  </si>
  <si>
    <t>CONSTRUCCION Y MEJORAMIENTO RUTA N-114, O-14 COBQUECURA-DICHATO</t>
  </si>
  <si>
    <t>30130586-0</t>
  </si>
  <si>
    <t>CONSTRUCCION SISTEMA AGUA POTABLE RURAL PICHIQUEPE, P. LAS CASAS</t>
  </si>
  <si>
    <t>30130674-0</t>
  </si>
  <si>
    <t>REPOSICION ESCUELA ARMANDO ARANCIBIA OLIVOS, ISLA MOCHA - LEBU</t>
  </si>
  <si>
    <t>30130936-0</t>
  </si>
  <si>
    <t>REPOSICION 2ª COM. PTO. NATALES COMO IMPLEMENTACIÓN PCSP NATALES</t>
  </si>
  <si>
    <t>30130944-0</t>
  </si>
  <si>
    <t>REPOSICION RUTA 9, TRAMO AEROPUERTO PTA. ARENAS - GOB. PHILLIPI</t>
  </si>
  <si>
    <t>30130956-0</t>
  </si>
  <si>
    <t>REPOSICION Y CONSTR PTES Y LOSAS, PROV. CHACABUCO, MELIP Y TALAGAN</t>
  </si>
  <si>
    <t>30131282-0</t>
  </si>
  <si>
    <t>MEJORAMIENTO RUTA 1 SECTOR: MICHILLA - CALETA BUENA</t>
  </si>
  <si>
    <t>30131326-0</t>
  </si>
  <si>
    <t>ACTUALIZACION PLAN REGULADOR COMUNAL DE QUINTERO</t>
  </si>
  <si>
    <t>30131463-0</t>
  </si>
  <si>
    <t>REPOSICION RUTA 1 SECTOR: TOCOPILLA - CALETA URCO</t>
  </si>
  <si>
    <t>30131496-0</t>
  </si>
  <si>
    <t>MEJORAMIENTO RUTA 240, SECTOR COYHAIQUE-PUENTE EL MORO</t>
  </si>
  <si>
    <t>30131556-0</t>
  </si>
  <si>
    <t>MEJORAMIENTO CAMINO BASICO INTERMEDIO LAUTARO LA COLONIA</t>
  </si>
  <si>
    <t>30131594-0</t>
  </si>
  <si>
    <t>MEJORAMIENTO RUTA C-13. SECTOR: DIEGO DE ALMAGRO - LLANTA, DIEGO DE ALMAGRO</t>
  </si>
  <si>
    <t>30131608-0</t>
  </si>
  <si>
    <t>ACTUALIZACION PLAN DE DESARROLLO COMUNAL DE PAPUDO</t>
  </si>
  <si>
    <t>PAPUDO</t>
  </si>
  <si>
    <t>30131624-0</t>
  </si>
  <si>
    <t>CONSTRUCCION PARQUE URBANO FINLANDIA, ENTRE AVDA COSTANERA Y GENOVA</t>
  </si>
  <si>
    <t>30131636-0</t>
  </si>
  <si>
    <t>CONSTRUCCION PARQUE URBANO ESCOCIA ENTRE BUCAREST Y GENOVA, HUALPEN</t>
  </si>
  <si>
    <t>30131640-0</t>
  </si>
  <si>
    <t>MEJORAMIENTO ESPACIO PUBLICO ALEMANIA, HUALPEN</t>
  </si>
  <si>
    <t>30131751-0</t>
  </si>
  <si>
    <t>CONSTRUCCION RED DE COLECTORES DE AGUAS LLUVIA DE FREIRE</t>
  </si>
  <si>
    <t>30131830-0</t>
  </si>
  <si>
    <t>NORMALIZACION HOSPITAL GERIATRICO PAZ DE LA TARDE, LIMACHE</t>
  </si>
  <si>
    <t>30131841-0</t>
  </si>
  <si>
    <t>CONSTRUCCION CESFAM NUEVO AMANECER, TEMUCO</t>
  </si>
  <si>
    <t>30131861-0</t>
  </si>
  <si>
    <t>MEJORAMIENTO RUTAS W-160; W-120. S. HUICHA-CAULIN, CHILOE.</t>
  </si>
  <si>
    <t>30131955-0</t>
  </si>
  <si>
    <t>CONSTRUCCION OBRAS DE CONTROL ALUVIONAL PARQUE VICENTE PEREZ ROSALES, PUERTO VARAS</t>
  </si>
  <si>
    <t>30131977-0</t>
  </si>
  <si>
    <t>AMPLIACION REPOSICION RUTA 90 (EX I-50) S: SAN FDO-CR RUTA I-860</t>
  </si>
  <si>
    <t>30132033-0</t>
  </si>
  <si>
    <t>AMPLIACION EDIFICIO MOP ATACAMA</t>
  </si>
  <si>
    <t>30132075-0</t>
  </si>
  <si>
    <t>REPOSICION RUTA 11-CH; ARICA TAMBO QUEMAD, S: C. CARDONE ZAPAHUIRA</t>
  </si>
  <si>
    <t>30132090-0</t>
  </si>
  <si>
    <t>CONSTRUCCION NUEVO CEMENTERIO MUNICIPAL, VALLENAR</t>
  </si>
  <si>
    <t>30132117-0</t>
  </si>
  <si>
    <t>REPOSICION RUTA 11-CH, ARICA - TAMBO QUEMADO; S: ROSARIO -  GUANTA</t>
  </si>
  <si>
    <t>30132180-0</t>
  </si>
  <si>
    <t>REPOSICION PLAZA DE ARMAS MANUEL ANTONIO MATTA, CHAÑARAL</t>
  </si>
  <si>
    <t>30132335-0</t>
  </si>
  <si>
    <t>REPOSICION LICEO JOSÉ DE LA CRUZ MIRANDA, CAÑETE</t>
  </si>
  <si>
    <t>CAÑETE</t>
  </si>
  <si>
    <t>30132368-0</t>
  </si>
  <si>
    <t>MEJORAMIENTO AVDA. VICENTE MENDEZ, PAUL HARRIS Y LAS ROSAS, CHILLAN.</t>
  </si>
  <si>
    <t>30132448-0</t>
  </si>
  <si>
    <t>MEJORAMIENTO RUTA 208 LA UNION -RAPACO</t>
  </si>
  <si>
    <t>30132529-0</t>
  </si>
  <si>
    <t>REPOSICION CESFAM DE CARAMPANGUE, COMUNA DE ARAUCO</t>
  </si>
  <si>
    <t>30132606-0</t>
  </si>
  <si>
    <t>MEJORAMIENTO RUTA B-241,EJE LICANCABUR,PASADA URBANA SPA</t>
  </si>
  <si>
    <t>30132620-0</t>
  </si>
  <si>
    <t>MEJORAMIENTO Y REPOS. RUTA K-16; S: LONTUE-SAG. FAMILIA; PRV. CURICO</t>
  </si>
  <si>
    <t>30132633-0</t>
  </si>
  <si>
    <t>REPOSICION PUENTE COLORADO EN RUTA J-615 KM 0,80</t>
  </si>
  <si>
    <t>30132689-0</t>
  </si>
  <si>
    <t>CONSTRUCCION INTERCONEXIÓN VIAL DICHATO, FLORIDA Y HUALQUI</t>
  </si>
  <si>
    <t>30132690-0</t>
  </si>
  <si>
    <t>REPOSICION JARDIN INFANTIL Y SALA CUNA GOLONDRINA DE VALPARAÍSO</t>
  </si>
  <si>
    <t>30132719-0</t>
  </si>
  <si>
    <t>REPOSICION  EDIFICIO CONSISTORIAL, EL CARMEN</t>
  </si>
  <si>
    <t>EL CARMEN - REGION DEL ÑUBLE</t>
  </si>
  <si>
    <t>30132761-0</t>
  </si>
  <si>
    <t>MEJORAMIENTO RUTA 181-CH SECTOR: VICTORIA-CURACAUTIN</t>
  </si>
  <si>
    <t>30132982-0</t>
  </si>
  <si>
    <t>MEJORAMIENTO TALUDES C-527, SECTOR ACCESO NORTE A VALLENAR</t>
  </si>
  <si>
    <t>30133084-0</t>
  </si>
  <si>
    <t>REPOSICION OFICINA DEL REGISTRO CIVIL DE ARAUCO</t>
  </si>
  <si>
    <t>30133087-0</t>
  </si>
  <si>
    <t>REPOSICION CON RELOCALIZACION CESFAM DE SANTA CLARA, BULNES</t>
  </si>
  <si>
    <t>30133146-0</t>
  </si>
  <si>
    <t>REPOSICION DEL CUARTEL DEL G.O.P.E. O' HIGGINS</t>
  </si>
  <si>
    <t>30133178-0</t>
  </si>
  <si>
    <t>MEJORAMIENTO ACCESO NORTE, COMUNA DE MULCHEN</t>
  </si>
  <si>
    <t>MULCHEN</t>
  </si>
  <si>
    <t>30133205-0</t>
  </si>
  <si>
    <t>CONSTRUCCION DEFENSAS RIO CACHAPOAL,SECTORES MONTE LORENZO E IDAHUE</t>
  </si>
  <si>
    <t>30133352-0</t>
  </si>
  <si>
    <t>REPOSICION MERCADO DE TALCAHUANO</t>
  </si>
  <si>
    <t>TURISMO Y COMERCIO</t>
  </si>
  <si>
    <t>INTERSUBSECTORIAL COMERCIO Y TURISMO</t>
  </si>
  <si>
    <t>30133366-0</t>
  </si>
  <si>
    <t>REPOSICION CON RELOCALIZACION GIMNASIO MUNICIPAL DE YUMBEL, YUMBEL</t>
  </si>
  <si>
    <t>30133463-0</t>
  </si>
  <si>
    <t>CONSTRUCCION CESFAM COMUNA DE GRANEROS</t>
  </si>
  <si>
    <t>GRANEROS</t>
  </si>
  <si>
    <t>30133502-0</t>
  </si>
  <si>
    <t>REPOSICION ESCUELA DE CHACAYES - MACHALÍ</t>
  </si>
  <si>
    <t>30133565-0</t>
  </si>
  <si>
    <t>MEJORAMIENTO TEATRO MUNICIPAL DE TUCAPEL</t>
  </si>
  <si>
    <t>TUCAPEL</t>
  </si>
  <si>
    <t>30133616-0</t>
  </si>
  <si>
    <t>REPOSICION BASE BRIGADA INCENDIOS FORESTALES TRANCALCO - LEBU</t>
  </si>
  <si>
    <t>30133684-0</t>
  </si>
  <si>
    <t>REPOSICION BASE BRIGADA INCENDIOS FORESTALES DUQUECO - LOS ANGELES</t>
  </si>
  <si>
    <t>30133852-0</t>
  </si>
  <si>
    <t>CONSTRUCCION SISTEMA DE DRENAJE URBANO ZONA SUR PONIENTE DE SANTIAGO</t>
  </si>
  <si>
    <t>30133958-0</t>
  </si>
  <si>
    <t>CONSTRUCCION INFRAESTRUCTURA SANITARIA ISLA HUAPI, COMUNA DE FUTRONO</t>
  </si>
  <si>
    <t>30133970-0</t>
  </si>
  <si>
    <t>REPOSICION ALUMBRADO PUBLICO DIVERSOS SECTORES, ARAUCO.</t>
  </si>
  <si>
    <t>ALUMBRADO PUBLICO</t>
  </si>
  <si>
    <t>30134002-0</t>
  </si>
  <si>
    <t>MEJORAMIENTO COSTANERA PEDRO MONTT NORTE, PUERTO NATALES</t>
  </si>
  <si>
    <t>NATALES</t>
  </si>
  <si>
    <t>30134013-0</t>
  </si>
  <si>
    <t>REPOSICION ESCUELA TEHUACO - QUETALCO COMUNA DE DALCAHUE</t>
  </si>
  <si>
    <t>30134056-0</t>
  </si>
  <si>
    <t>REPOSICION PLAZA DE LOS HEROES, PITRUFQUEN</t>
  </si>
  <si>
    <t>30134120-0</t>
  </si>
  <si>
    <t>REPOSICION PARQUE SESQUICENTENARIO, OVALLE</t>
  </si>
  <si>
    <t>30134244-0</t>
  </si>
  <si>
    <t>CONSTRUCCION COSTANERA QUILQUE ORIENTE, LOS ANGELES</t>
  </si>
  <si>
    <t>30134246-0</t>
  </si>
  <si>
    <t>CONSTRUCCION CORREDOR TRANSP. PUBLICO CORONEL: LABOREOS - P. AGUIRRE</t>
  </si>
  <si>
    <t>30134352-0</t>
  </si>
  <si>
    <t>MEJORAMIENTO ÁREA VERDE COSTANERA ALDERETE - LOS LAGOS</t>
  </si>
  <si>
    <t>30134389-0</t>
  </si>
  <si>
    <t>CONSTRUCCION 15 VIVIENDAS ADULTO MAYOR COMUNA SAN JUAN DE LA COSTA</t>
  </si>
  <si>
    <t>30134399-0</t>
  </si>
  <si>
    <t>MEJORAMIENTO Y CONSTRUCCION EJE CIVICO CURANILAHUE</t>
  </si>
  <si>
    <t>30134465-0</t>
  </si>
  <si>
    <t>REPOSICION PUENTE ARTURO PRAT, COMUNA DE CURANILAHUE</t>
  </si>
  <si>
    <t>30134655-0</t>
  </si>
  <si>
    <t>CONSTRUCCION PLAZA LOS INMIGRANTES, COMUNA DE VALPARAISO</t>
  </si>
  <si>
    <t>30134714-0</t>
  </si>
  <si>
    <t>CONSTRUCCION ESTADIO MUNICIPAL ANFUR, COMUNA DE FRESIA</t>
  </si>
  <si>
    <t>FRESIA</t>
  </si>
  <si>
    <t>30134854-0</t>
  </si>
  <si>
    <t>MEJORAMIENTO ESPACIO PUBLICO AVDA. ABATE MOLINA , VILLA ALEGRE</t>
  </si>
  <si>
    <t>VILLA ALEGRE</t>
  </si>
  <si>
    <t>30134856-0</t>
  </si>
  <si>
    <t>MEJORAMIENTO PARQUE PUMAITEN, ROMERAL.</t>
  </si>
  <si>
    <t>30134866-0</t>
  </si>
  <si>
    <t>MEJORAMIENTO PASEO PATRIMONIAL DE LORA</t>
  </si>
  <si>
    <t>30134894-0</t>
  </si>
  <si>
    <t>MEJORAMIENTO AVDA COPAYAPU RUTA 31 CH, COPIAPO</t>
  </si>
  <si>
    <t>30135321-0</t>
  </si>
  <si>
    <t>CONSTRUCCION SISTEMA APR COM. JUAN PAINEN Y FCO.QUEUPUMIL, P.L.CASAS</t>
  </si>
  <si>
    <t>30135425-0</t>
  </si>
  <si>
    <t>MEJORAMIENTO ACERAS CALLE HERMANOS CARRERA, LITUECHE</t>
  </si>
  <si>
    <t>LITUECHE</t>
  </si>
  <si>
    <t>30135427-0</t>
  </si>
  <si>
    <t>MEJORAMIENTO ESPACIO PÚBLICO VILLA CENTRO CHEPICA URBANO</t>
  </si>
  <si>
    <t>30135429-0</t>
  </si>
  <si>
    <t>CONSTRUCCION VIA PEATONAL VALDIVIA Y  PLAZOLETA M.RODRÍGUEZ, SN. FDO</t>
  </si>
  <si>
    <t>30135440-0</t>
  </si>
  <si>
    <t>CONSTRUCCION PASEO SAN FRANCISCO, FREIRINA</t>
  </si>
  <si>
    <t>30135456-0</t>
  </si>
  <si>
    <t>MEJORAMIENTO PLAZA DE ARMAS Y ENTORNO , COINCO</t>
  </si>
  <si>
    <t>COINCO</t>
  </si>
  <si>
    <t>30135536-0</t>
  </si>
  <si>
    <t>CONSTRUCCION CICLOVIAS VI ETAPA, REGION DE O'HIGGINS</t>
  </si>
  <si>
    <t>30135589-0</t>
  </si>
  <si>
    <t>CONSTRUCCION PARQUE LÚDICO ESTERO QUILPUE SAN FELIPE ETAPAS 2,3 Y 4</t>
  </si>
  <si>
    <t>30135597-0</t>
  </si>
  <si>
    <t>REPOSICION CONSULTORIO RURAL DE PENCAHUE</t>
  </si>
  <si>
    <t>PENCAHUE</t>
  </si>
  <si>
    <t>30135625-0</t>
  </si>
  <si>
    <t>CONSTRUCCION SISTEMA APR COLBÚN ALTO-LA GUARDIA, COLBÚN</t>
  </si>
  <si>
    <t>COLBUN</t>
  </si>
  <si>
    <t>30135630-0</t>
  </si>
  <si>
    <t>REPOSICION ESCUELA RURAL DE COMPU, COMUNA DE QUELLON</t>
  </si>
  <si>
    <t>30135685-0</t>
  </si>
  <si>
    <t>REPOSICION  LICEO GREGORIO URRUTIA, GALVARINO</t>
  </si>
  <si>
    <t>GALVARINO</t>
  </si>
  <si>
    <t>30135733-0</t>
  </si>
  <si>
    <t>AMPLIACION  DEPOSITO QUEBRADA ENCANTADA, ARICA</t>
  </si>
  <si>
    <t>30135746-0</t>
  </si>
  <si>
    <t>REPOSICION CENTRO CERRADO DE ANTOFAGASTA</t>
  </si>
  <si>
    <t>30135806-0</t>
  </si>
  <si>
    <t>CONSTRUCCION PARQUE PUERTA NORTE DE CHILE_ARICA</t>
  </si>
  <si>
    <t>30136075-0</t>
  </si>
  <si>
    <t>MEJORAMIENTO MANUEL RODRÍGUEZ Y CALLE EL BOSQUE, LINARES</t>
  </si>
  <si>
    <t>30136104-0</t>
  </si>
  <si>
    <t>MEJORAMIENTO CONEXIÓN CAMINO A HUAPI, LINARES</t>
  </si>
  <si>
    <t>30136109-0</t>
  </si>
  <si>
    <t>MEJORAMIENTO EJE AVENIDA DIEGO PORTALES 2° ETAPA, CURICO</t>
  </si>
  <si>
    <t>30136162-0</t>
  </si>
  <si>
    <t>NORMALIZACION E INTEGRACION DE SEMAFOROS COQUIMBO - LA SERENA</t>
  </si>
  <si>
    <t>30136315-0</t>
  </si>
  <si>
    <t>REPOSICION IGLESIA SAN JUAN EVANGELISTA, PITRUFQUEN.</t>
  </si>
  <si>
    <t>30136329-0</t>
  </si>
  <si>
    <t>CONSTRUCCION SISTEMA AGUA POTABLE RURAL ÑANCUL NORTE, VILLARRICA</t>
  </si>
  <si>
    <t>30136383-0</t>
  </si>
  <si>
    <t>CONSTRUCCION INFRAESTRUCTURA SANITARIA CAUPOLICAN ALTO, LA UNION</t>
  </si>
  <si>
    <t>INTERSUBSECTORIAL RECURSOS HIDRICOS</t>
  </si>
  <si>
    <t>30136611-0</t>
  </si>
  <si>
    <t>MEJORAMIENTO CBI 2DA. FAJA EL VOLCAN, VILLARRICA</t>
  </si>
  <si>
    <t>30136723-0</t>
  </si>
  <si>
    <t>CONSTRUCCION FISCALÍA LOCAL DE CASTRO</t>
  </si>
  <si>
    <t>30136947-0</t>
  </si>
  <si>
    <t>MEJORAMIENTO RUTA CURANILAHUE - TRONGOL BAJO, CURANILAHUE</t>
  </si>
  <si>
    <t>30136961-0</t>
  </si>
  <si>
    <t>NORMALIZACION ESCUELA RAMON BARROS LUCO, VALPARAISO</t>
  </si>
  <si>
    <t>30136983-0</t>
  </si>
  <si>
    <t>REPOSICION PARCIAL SISTEMA DE AGUA POTABLE SELVA OSCURA - VICTORIA</t>
  </si>
  <si>
    <t>30136996-0</t>
  </si>
  <si>
    <t>MEJORAMIENTO AGUA SANTA, DE ALVARES A AV.LAS PALMAS, VIÑA DEL MAR</t>
  </si>
  <si>
    <t>30137010-0</t>
  </si>
  <si>
    <t>CONSTRUCCION SISTEMA ALCANTARILLADO QUEBRADA HERRERA, PUTAENDO</t>
  </si>
  <si>
    <t>30137224-0</t>
  </si>
  <si>
    <t>CONSTRUCCION INFRAEST. PORTUARIA MULTIPROPOSITO PUERTO WILLIAMS</t>
  </si>
  <si>
    <t>30137226-0</t>
  </si>
  <si>
    <t>REPOSICION CUARTEL UNDÉCIMA COMPAÑÍA DE BOMBEROS CAJÓN</t>
  </si>
  <si>
    <t>30137246-0</t>
  </si>
  <si>
    <t>CONSTRUCCION CONEXIÓN VIAL ACCESO NORTE A SAN ANTONIO</t>
  </si>
  <si>
    <t>30137382-0</t>
  </si>
  <si>
    <t>REPOSICION COLEGIO JOSE MANUEL BALMACEDA</t>
  </si>
  <si>
    <t>30137533-0</t>
  </si>
  <si>
    <t>REPOSICION JARDIN INFANTIL COMUNA MARIA ELENA</t>
  </si>
  <si>
    <t>MARIA ELENA</t>
  </si>
  <si>
    <t>30137553-0</t>
  </si>
  <si>
    <t>REPOSICION DE LA OFICINA SAG VILLARRICA, REGION DE LA ARAUCANIA</t>
  </si>
  <si>
    <t>30137590-0</t>
  </si>
  <si>
    <t>CONSTRUCCION RUTA 7. SECTOR: VODUDAHUE - LEPTEPU (CMT)</t>
  </si>
  <si>
    <t>30137598-0</t>
  </si>
  <si>
    <t>MEJORAMIENTO ENLACE RUTA K 610 CON RUTA 120</t>
  </si>
  <si>
    <t>30137674-0</t>
  </si>
  <si>
    <t>CONSTRUCCION ESTADIO NIEBLA, VALDIVIA</t>
  </si>
  <si>
    <t>30137703-0</t>
  </si>
  <si>
    <t>REPOSICION CESFAM NIEBLA, VALDIVIA</t>
  </si>
  <si>
    <t>30137818-0</t>
  </si>
  <si>
    <t>CONSTRUCCION CUARTEL TERCERA COMPAÑIA BOMBEROS, PUCON</t>
  </si>
  <si>
    <t>PUCON</t>
  </si>
  <si>
    <t>30137944-0</t>
  </si>
  <si>
    <t>MEJORAMIENTO RUTA 9, CERRO CASTILLO - BIFURCACION RUTA Y-150</t>
  </si>
  <si>
    <t>30140173-0</t>
  </si>
  <si>
    <t>REPOSICION ESCUELA BASICA CANELA ALTA, CANELA</t>
  </si>
  <si>
    <t>30142422-0</t>
  </si>
  <si>
    <t>MEJORAMIENTO COMPLEJO DEPORTIVO MUNICIPAL, COMUNA DE COLBUN</t>
  </si>
  <si>
    <t>30145872-0</t>
  </si>
  <si>
    <t>MEJORAMIENTO RUTA Q-30, LA MONA-ALAMO HUACHO, LOS ANGELES</t>
  </si>
  <si>
    <t>30149176-0</t>
  </si>
  <si>
    <t>REPOSICION RESIDENCIA DISCAPACIDAD SENAME COQUIMBO</t>
  </si>
  <si>
    <t>30151372-0</t>
  </si>
  <si>
    <t>MEJORAMIENTO AGUA POTABLE SSR DE PACHACAMA, COMUNA DE LA CALERA</t>
  </si>
  <si>
    <t>LA CALERA</t>
  </si>
  <si>
    <t>30153222-0</t>
  </si>
  <si>
    <t>REPOSICION CON RELOCALIZACIÓN TENENCIA OLLAGUE (F)</t>
  </si>
  <si>
    <t>OLLAGUE</t>
  </si>
  <si>
    <t>30155873-0</t>
  </si>
  <si>
    <t>CONSTRUCCION SISTEMA AGUA POTABLE VOIPIR,RAYENCO CALFUTUE,VILLARRICA</t>
  </si>
  <si>
    <t>30156826-0</t>
  </si>
  <si>
    <t>REPOSICION CALLE COMERCIO RIO BUENO</t>
  </si>
  <si>
    <t>30157272-0</t>
  </si>
  <si>
    <t>REPOSICION CALLE PEDRO LAGOS, COMUNA DE RIO BUENO</t>
  </si>
  <si>
    <t>30158072-0</t>
  </si>
  <si>
    <t>MEJORAMIENTO HOSPITAL PUERTO OCTAY</t>
  </si>
  <si>
    <t>PUERTO OCTAY</t>
  </si>
  <si>
    <t>30161474-0</t>
  </si>
  <si>
    <t>CONSTRUCCION COMISARÍA CERRILLOS Y JEFATURA ZONAL OESTE, CERRILLOS</t>
  </si>
  <si>
    <t>CERRILLOS</t>
  </si>
  <si>
    <t>30166074-0</t>
  </si>
  <si>
    <t>REPOSICION JARDÍN INFANTIL PRINCIPITO, COMUNA DE LA SERENA</t>
  </si>
  <si>
    <t>30167472-0</t>
  </si>
  <si>
    <t>CONSTRUCCION RELLENO SANITARIO, COMUNA DE SIERRA GORDA</t>
  </si>
  <si>
    <t>SIERRA GORDA</t>
  </si>
  <si>
    <t>30170122-0</t>
  </si>
  <si>
    <t>REPOSICION CUARTEL POLICIAL EN LA LOCALIDAD DE CANCOSA</t>
  </si>
  <si>
    <t>30171875-0</t>
  </si>
  <si>
    <t>REPOSICION POSTA DE SALUD RURAL COLIGUAL, PURRANQUE</t>
  </si>
  <si>
    <t>30171923-0</t>
  </si>
  <si>
    <t>REPOSICION POSTA DE SALUD RURAL HUEYUSCA, PURRANQUE</t>
  </si>
  <si>
    <t>30171924-0</t>
  </si>
  <si>
    <t>REPOSICION POSTA RURAL COLONIA PONCE, PURRANQUE</t>
  </si>
  <si>
    <t>30172125-0</t>
  </si>
  <si>
    <t>MEJORAMIENTO CONEXIÓN VIAL CONCEPCION-CHIGUAYANTE, ETAPA 1</t>
  </si>
  <si>
    <t>30176672-0</t>
  </si>
  <si>
    <t>REPOSICION CUARTEL CUERPO DE BOMBEROS DE LA HIGUERA</t>
  </si>
  <si>
    <t>LA HIGUERA</t>
  </si>
  <si>
    <t>30176826-0</t>
  </si>
  <si>
    <t>CONSTRUCCION PLANTA DE COMPOSTAJE, CASABLANCA</t>
  </si>
  <si>
    <t>30177123-0</t>
  </si>
  <si>
    <t>CONSTRUCCION  SISTEMA DE AGUA POTABLE RURAL MOLCO MEDIO, VILLARRICA</t>
  </si>
  <si>
    <t>30181672-0</t>
  </si>
  <si>
    <t>MEJORAMIENTO RUTA S-138  S: TRANAPUENTE-LIMITE REG. NORTE</t>
  </si>
  <si>
    <t>30183073-0</t>
  </si>
  <si>
    <t>CONSTRUCCION INFRAESTRUCTURA SANITARIA RIÑINAHUE - LAGO RANCO</t>
  </si>
  <si>
    <t>30184622-0</t>
  </si>
  <si>
    <t>REPOSICION CUARTEL DE BOMBEROS 2ª COMPAÑIA LOS ANDES</t>
  </si>
  <si>
    <t>30190522-0</t>
  </si>
  <si>
    <t>CONSTRUCCION SISTEMA REGADIO EMBALSE ZAPALLAR, RIO DIGUILLIN, ÑUBLE</t>
  </si>
  <si>
    <t>30194922-0</t>
  </si>
  <si>
    <t>REPOSICION CUARTEL SEXTA COMPAÑÍA BOMBEROS CONCÓN</t>
  </si>
  <si>
    <t>30198972-0</t>
  </si>
  <si>
    <t>CONSTRUCCION ALCANTARILLADO SECTOR RINCONADA DE SILVA, PUTAENDO</t>
  </si>
  <si>
    <t>30202824-0</t>
  </si>
  <si>
    <t>REPOSICION CENTRO DE SALUD FAMILIAR SAN FABIAN DE ALICO</t>
  </si>
  <si>
    <t>SAN FABIAN - REGION DEL ÑUBLE</t>
  </si>
  <si>
    <t>30204522-0</t>
  </si>
  <si>
    <t>REPOSICION CUARTEL SEXTA COMPAÑIA DE BOMBEROS, PUERTO VARAS</t>
  </si>
  <si>
    <t>30207272-0</t>
  </si>
  <si>
    <t>CONSTRUCCION CENTRO CULTURAL DE HUECHURABA</t>
  </si>
  <si>
    <t>HUECHURABA</t>
  </si>
  <si>
    <t>30207422-0</t>
  </si>
  <si>
    <t>REPOSICION Y AMPLIACION DEPENDENCIAS EDIFICIO CONSISTORIAL, COMUNA DE COIHUECO</t>
  </si>
  <si>
    <t>30208572-0</t>
  </si>
  <si>
    <t>CONSTRUCCION PARQUE CULTURAL MAPUCHE CERRO COLO COLO</t>
  </si>
  <si>
    <t>30211072-0</t>
  </si>
  <si>
    <t>MEJORAMIENTO PLAYA DE HUAYQUIQUE, IQUIQUE</t>
  </si>
  <si>
    <t>30213122-0</t>
  </si>
  <si>
    <t>CONSTRUCCION FISCALÍA LOCAL DE LA LIGUA</t>
  </si>
  <si>
    <t>30213422-0</t>
  </si>
  <si>
    <t>MEJORAMIENTO RUTA D-605, SECTOR MANQUEHUA-SORUCO</t>
  </si>
  <si>
    <t>30214722-0</t>
  </si>
  <si>
    <t>REPOSICION CON RELOCALIZACIÓN POSTA SALUD RURAL DE GUABUN, ANCUD</t>
  </si>
  <si>
    <t>30215722-0</t>
  </si>
  <si>
    <t>CONSTRUCCION PREFECTURA PROVINCIAL IQUIQUE, PDI.</t>
  </si>
  <si>
    <t>30217374-0</t>
  </si>
  <si>
    <t>CONSTRUCCION CUARTEL POLICIAL PDI, HUECHURABA</t>
  </si>
  <si>
    <t>30218272-0</t>
  </si>
  <si>
    <t>AMPLIACION RUTA 62 SECTOR QUILLOTA - CR. RUTA F-390, COM. QUILLOTA</t>
  </si>
  <si>
    <t>30219228-0</t>
  </si>
  <si>
    <t>REPOSICION CENTRO DE SALUD DE ATENCION PRIMARIA FRUTILLAR</t>
  </si>
  <si>
    <t>30219274-0</t>
  </si>
  <si>
    <t>AMPLIACION RUTA F-210, ACCESO A QUINTERO</t>
  </si>
  <si>
    <t>30220022-0</t>
  </si>
  <si>
    <t>HABILITACION CONSTRUCCIÓN ARCHIVO Y BIBLIOTECA REGIONAL PUNTA ARENAS</t>
  </si>
  <si>
    <t>30221173-0</t>
  </si>
  <si>
    <t>MEJORAMIENTO CAMINO BASICO INTERMEDIO CAMINO ANTIGUO TRAIGUEN</t>
  </si>
  <si>
    <t>30224674-0</t>
  </si>
  <si>
    <t>MEJORAMIENTO CBI STA ELVIRA - EL ARENAL - SAN JAVIER</t>
  </si>
  <si>
    <t>30231173-0</t>
  </si>
  <si>
    <t>MEJORAMIENTO CAMINOS VARIOS EN COMUNA DE COYHAIQUE</t>
  </si>
  <si>
    <t>30231223-0</t>
  </si>
  <si>
    <t>MEJORAMIENTO CAMINOS VARIOS EN COMUNA DE AYSEN</t>
  </si>
  <si>
    <t>30231576-0</t>
  </si>
  <si>
    <t>MEJORAMIENTO  RUTA 265 SECTOR ACCESO BAHIA JARA - CHILE CHICO</t>
  </si>
  <si>
    <t>30231672-0</t>
  </si>
  <si>
    <t>AMPLIACION RUTA S-839 (SEGUNDA FAJA AL VOLCAN) VILLARRICA</t>
  </si>
  <si>
    <t>30236022-0</t>
  </si>
  <si>
    <t>REPOSICION PLAZA ARTURO PRAT, PERQUENCO</t>
  </si>
  <si>
    <t>30239372-0</t>
  </si>
  <si>
    <t>REPOSICION RUTA 11 CH ARICA T.QUEMADO; ZAPAHUIRA PUTRE(KM 100-127)</t>
  </si>
  <si>
    <t>PUTRE - REGION XV</t>
  </si>
  <si>
    <t>30240872-0</t>
  </si>
  <si>
    <t>MEJORAMIENTO Y AMPLIACIÓN SISTEMA SANITARIO RURAL  BOSQUE SAN RAMON, RANCAGUA</t>
  </si>
  <si>
    <t>30241072-0</t>
  </si>
  <si>
    <t>REPOSICION PUENTE QUIAHUE 1, RUTA  I-572, KM 4.3, LOLOL</t>
  </si>
  <si>
    <t>LOLOL</t>
  </si>
  <si>
    <t>30241272-0</t>
  </si>
  <si>
    <t>MEJORAMIENTO RUTA A-27, SECTOR KM 32 AL KM 40,2, XV REGIÓN</t>
  </si>
  <si>
    <t>30241923-0</t>
  </si>
  <si>
    <t>CONSTRUCCION PARQUE URBANO PRICE, HUALPEN</t>
  </si>
  <si>
    <t>30242122-0</t>
  </si>
  <si>
    <t>MEJORAMIENTO ESPACIO PUBLICO CERRO AMARILLO, HUALPEN</t>
  </si>
  <si>
    <t>30243873-0</t>
  </si>
  <si>
    <t>MEJORAMIENTO ACCESIBILIDAD SECTOR CAMINO A ZAPALLAR, CURICO</t>
  </si>
  <si>
    <t>30244022-0</t>
  </si>
  <si>
    <t>MEJORAMIENTO RUTA 11 CH ARICA T.QUEMADO; CR.RUTA 5-ROSARIO,KM 0-18</t>
  </si>
  <si>
    <t>30244322-0</t>
  </si>
  <si>
    <t>REPOSICION  CUARTEL  5ª CIA DE BOMBEROS CURIMON, SAN FELIPE</t>
  </si>
  <si>
    <t>30248573-0</t>
  </si>
  <si>
    <t>CONSTRUCCION POLIDEPORTIVO, CAÑETE</t>
  </si>
  <si>
    <t>30249672-0</t>
  </si>
  <si>
    <t>REPOSICION ESCUELA MARTIN ALONQUEO, GENERAL LOPEZ, VILCUN</t>
  </si>
  <si>
    <t>30250322-0</t>
  </si>
  <si>
    <t>CONSTRUCCION  Y EQUIPAMIENTO CUARTEL PDI CABRERO</t>
  </si>
  <si>
    <t>CABRERO</t>
  </si>
  <si>
    <t>30250422-0</t>
  </si>
  <si>
    <t>REPOSICION CON RELOCALIZACIÓN Y EQUIP. PREFECTURA PDI ARAUCO</t>
  </si>
  <si>
    <t>30250572-0</t>
  </si>
  <si>
    <t>CONSTRUCCION BY PASS A LA CIUDAD DE TALAGANTE</t>
  </si>
  <si>
    <t>30255172-0</t>
  </si>
  <si>
    <t>REPOSICION BIBLIOTECA MUNICIPAL N° 114 COMUNA DE PUNTA ARENAS</t>
  </si>
  <si>
    <t>30255173-0</t>
  </si>
  <si>
    <t>CONSTRUCCION CAMINO BAHIA TALCAHUANO-ESTERO WORSLEY- II ETAPA (CMT)</t>
  </si>
  <si>
    <t>30255323-0</t>
  </si>
  <si>
    <t>REPOSICION PUENTE PINUER EN CAMINO X-614, COMUNA DE COYHAIQUE</t>
  </si>
  <si>
    <t>30256122-0</t>
  </si>
  <si>
    <t>CONSTRUCCION CUARTEL DE BOMBEROS BRIGADA DE METRENCO, PLC</t>
  </si>
  <si>
    <t>ADMINISTRACION SEGURIDAD PUBLICA</t>
  </si>
  <si>
    <t>30257572-0</t>
  </si>
  <si>
    <t>REPOSICION PUENTE PALENA Y PUENTE ROSSELOT, RUTA 7, XIR</t>
  </si>
  <si>
    <t>30257623-0</t>
  </si>
  <si>
    <t>CONSTRUCCION PLAZA PEAJE SAN ROQUE,RUTA 156 DE LA MADERA, R BIOBIO</t>
  </si>
  <si>
    <t>30257872-0</t>
  </si>
  <si>
    <t>CONSTRUCCION CONEXIÓN VIAL PUERTO VARAS - LLANQUIHUE</t>
  </si>
  <si>
    <t>30258123-0</t>
  </si>
  <si>
    <t>CONSTRUCCION Y EQUIPAMIENTO CUARTEL PDI CORONEL</t>
  </si>
  <si>
    <t>30259523-0</t>
  </si>
  <si>
    <t>MEJORAMIENTO RUTA Q-806 CRUCE RUTA 5 MULCHÉN-NEGRETE,PROV. BIOBIO</t>
  </si>
  <si>
    <t>30259623-0</t>
  </si>
  <si>
    <t>CONSTRUCCION DE CICLOVIAS Y OBRAS ANEXAS VARIAS RUTAS REG DEL BIOBIO</t>
  </si>
  <si>
    <t>30259972-0</t>
  </si>
  <si>
    <t>CONSTRUCCION CENTRO INTERPRETACIÓN AMBIENTAL PARQUE NACIONAL LLANOS  DE  CHALLE HUASCO</t>
  </si>
  <si>
    <t>30264278-0</t>
  </si>
  <si>
    <t>CONSTRUCCION    PLAZA    LIBERTAD COMUNA DE MELIPILLA</t>
  </si>
  <si>
    <t>30264723-0</t>
  </si>
  <si>
    <t>NORMALIZACION HOSPITAL BARROS LUCO TRUDEAU</t>
  </si>
  <si>
    <t>30267380-0</t>
  </si>
  <si>
    <t>REPOSICION INTEGRAL ESTADIO MUNICIPAL, COMUNA DE COLLIPULLI</t>
  </si>
  <si>
    <t>30270022-0</t>
  </si>
  <si>
    <t>MEJORAMIENTO PARQUE CHINCHORRO ORIENTE, ARICA</t>
  </si>
  <si>
    <t>30270222-0</t>
  </si>
  <si>
    <t>REPOSICION POSTA RURAL DE CORRENTOSO, PUERTO MONTT</t>
  </si>
  <si>
    <t>30270922-0</t>
  </si>
  <si>
    <t>HABILITACION CIRCUITO DE ACCESO A CERRO COLO COLO, ARAUCO</t>
  </si>
  <si>
    <t>30271072-0</t>
  </si>
  <si>
    <t>MEJORAMIENTO RUTA 7 SUR. SECTOR: CERRO CASTILLO-ALCANTARILLA CASCADA</t>
  </si>
  <si>
    <t>30271572-0</t>
  </si>
  <si>
    <t>CONSTRUCCION CICLOVIA CARAMPANGUE-LA MESETA, COMUNA DE ARAUCO</t>
  </si>
  <si>
    <t>30271623-0</t>
  </si>
  <si>
    <t>CONSTRUCCION PASEO COSTANERA DE LLICO, COMUNA DE ARAUCO</t>
  </si>
  <si>
    <t>30271873-0</t>
  </si>
  <si>
    <t>REPOSICION POSTA DE SALUD RURAL AÑILCO, VILLARRICA</t>
  </si>
  <si>
    <t>30271874-0</t>
  </si>
  <si>
    <t>REPOSICION PLAZA COSTANERA CURANIPE, PELLUHUE</t>
  </si>
  <si>
    <t>PELLUHUE</t>
  </si>
  <si>
    <t>30273178-0</t>
  </si>
  <si>
    <t>MEJORAMIENTO INTEGRAL PLAZA GABRIELA MISTRAL, MOLINA</t>
  </si>
  <si>
    <t>30273576-0</t>
  </si>
  <si>
    <t>MEJORAMIENTO PAR VIAL HÉROES DE LA CONCEPCIÓN-OSCAR BONILLA, IQUIQUE</t>
  </si>
  <si>
    <t>30273579-0</t>
  </si>
  <si>
    <t>CONSTRUCCION PUENTE Y ACCESO A PIEDRAS JUNTAS, ALTO DEL CARMEN</t>
  </si>
  <si>
    <t>30274622-0</t>
  </si>
  <si>
    <t>MEJORAMIENTO ESPACIO PUBLICO PASADA URBANA GUACOLDA COMUNA LAUTARO - ETAPA 1</t>
  </si>
  <si>
    <t>30275622-0</t>
  </si>
  <si>
    <t>CONSTRUCCION CENTRO BIOTECNOLOGÍA DE ALIMENTOS U.DEL BÍO-BÍO CHILLÁN</t>
  </si>
  <si>
    <t>AGRICULTURA</t>
  </si>
  <si>
    <t>30276122-0</t>
  </si>
  <si>
    <t>MEJORAMIENTO RUTA S-70 S:POCOYAN-PUENTE PEULE</t>
  </si>
  <si>
    <t>30278623-0</t>
  </si>
  <si>
    <t>MEJORAMIENTO DIEGO PORTALES - FRANCISCO RAMIREZ, CHILLAN</t>
  </si>
  <si>
    <t>30280673-0</t>
  </si>
  <si>
    <t>CONSTRUCCION POSTA SALUD RURAL CHAN CHAN, RIO NEGRO</t>
  </si>
  <si>
    <t>RIO NEGRO</t>
  </si>
  <si>
    <t>30280722-0</t>
  </si>
  <si>
    <t>CONSTRUCCION SENDA DE PENETRACION CALAFATE - RUSSFIN, T. DEL FUEGO</t>
  </si>
  <si>
    <t>30282333-0</t>
  </si>
  <si>
    <t>CONSTRUCCION 20 VIVIENDAS TUTELADAS PARA ADULTO MAYOR, CHIGUAYANTE</t>
  </si>
  <si>
    <t>30282472-0</t>
  </si>
  <si>
    <t>CONSTRUCCION VIVIENDAS TUTELADAS PARA ADULTO MAYOR, LEBU</t>
  </si>
  <si>
    <t>30283072-0</t>
  </si>
  <si>
    <t>REPOSICION ACCESO ORIENTE A MAULE CENTRO</t>
  </si>
  <si>
    <t>30283174-0</t>
  </si>
  <si>
    <t>MEJORAMIENTO RUTA 7 SUR EL MANZANO-COCHRANE, SECTOR CONFLUENCIA-PUENTE CHACABUCO</t>
  </si>
  <si>
    <t>30283222-0</t>
  </si>
  <si>
    <t>MEJORAMIENTO RUTA 7 SUR. SECTOR: MURTA-PUERTO RÍO TRANQUILO</t>
  </si>
  <si>
    <t>30283224-0</t>
  </si>
  <si>
    <t>MEJORAMIENTO RUTA 7 SUR. SECTOR: ALCANTARILLA CASCADA - COCHRANE</t>
  </si>
  <si>
    <t>30283230-0</t>
  </si>
  <si>
    <t>MEJORAMIENTO AVDA. EJERCITO, TRAMO YURASZECK-SEMINARIO, PUERTO MONTT</t>
  </si>
  <si>
    <t>30283474-0</t>
  </si>
  <si>
    <t>MEJORAMIENTO AVDA. PTE IBAÑEZ DE PTO MONTT, TRAMO CARDONAL-INDUSTRIA</t>
  </si>
  <si>
    <t>30284822-0</t>
  </si>
  <si>
    <t>CONSTRUCCION CONECTIVIDAD VIAL MAIHUE-PUERTO FUY- PUERTO PIRIHUEICO</t>
  </si>
  <si>
    <t>30285173-0</t>
  </si>
  <si>
    <t>MEJORAMIENTO RUTA 265: CRUCE EL MAITÉN-GUADAL</t>
  </si>
  <si>
    <t>30285272-0</t>
  </si>
  <si>
    <t>MEJORAMIENTO BORDE  COSTERO PASEO DEL MAR, SANTO DOMINGO</t>
  </si>
  <si>
    <t>SANTO DOMINGO</t>
  </si>
  <si>
    <t>30285772-0</t>
  </si>
  <si>
    <t>CONSTRUCCION ESPACIO PÚBLICO VILLA EL BOSQUE, PADRE LAS CASAS</t>
  </si>
  <si>
    <t>30287426-0</t>
  </si>
  <si>
    <t>CONSTRUCCION CONEX VIAL CR RUTA 231 CH-A. NORTE L. ESPOLON-FUTALEUFU</t>
  </si>
  <si>
    <t>30287522-0</t>
  </si>
  <si>
    <t>REPOSICION ACERAS  E ILUMINACION CALLE CHACABUCO, CONCEPCION</t>
  </si>
  <si>
    <t>30288722-0</t>
  </si>
  <si>
    <t>REPOSICION CESFAM OHIGGINS DE CONCEPCION</t>
  </si>
  <si>
    <t>30289022-0</t>
  </si>
  <si>
    <t>RESTAURACION TEMPLO CATOLICO PARROQUIAL COMUNA DE PEMUCO</t>
  </si>
  <si>
    <t>PEMUCO - REGION DEL ÑUBLE</t>
  </si>
  <si>
    <t>30289024-0</t>
  </si>
  <si>
    <t>REPOSICION Y REUBICACION CUARTEL BOMBEROS 2DA COMPAÑÍA CABRERO</t>
  </si>
  <si>
    <t>30290173-0</t>
  </si>
  <si>
    <t>MEJORAMIENTO RUTA Q-45, ABANICO-PASO INTERNACIONAL PICHACHEN, ANTUCO</t>
  </si>
  <si>
    <t>30290175-0</t>
  </si>
  <si>
    <t>MEJORAMIENTO RUTA ALTIPLANICA DIEGO DE  ALMAGRO - ALTAMIRA - RUTA 5</t>
  </si>
  <si>
    <t>30291073-0</t>
  </si>
  <si>
    <t>CONSTRUCCION POSTA DE SALUD RURAL PUCATRIHUE, SAN JUAN DE LA COSTA</t>
  </si>
  <si>
    <t>30291122-0</t>
  </si>
  <si>
    <t>CONSTRUCCION CENTRO COMUNITARIO UNION COMUNAL ADULTO MAYOR, COMUNA DE CABILDO</t>
  </si>
  <si>
    <t>30291173-0</t>
  </si>
  <si>
    <t>MEJORAMIENTO INTERCONEX ALERCE-PTO MONTT, SENDA CENTRAL-AV AUSTRAL, PUERTO MONTT</t>
  </si>
  <si>
    <t>30291323-0</t>
  </si>
  <si>
    <t>MEJORAMIENTO CALLE YERBAS BUENAS, VALDIVIA</t>
  </si>
  <si>
    <t>30291346-0</t>
  </si>
  <si>
    <t>PREVENCION Y ATENCIÓN A MUJERES VICTIMAS DE VIOLENCIA, LOS LAGOS</t>
  </si>
  <si>
    <t>PROGRAMA</t>
  </si>
  <si>
    <t>30291922-0</t>
  </si>
  <si>
    <t>CONSTRUCCION CANCHA SINTETICA ESTADIO MUNICIPAL DE LANCO</t>
  </si>
  <si>
    <t>30292472-0</t>
  </si>
  <si>
    <t>CONSTRUCCION PUENTE NUEVO LA COMPAÑIA-LA SERENA, REGION DE COQUIMBO</t>
  </si>
  <si>
    <t>30292973-0</t>
  </si>
  <si>
    <t>CONSTRUCCION CUARTEL BRIGADA FUNDO EL CARMEN, TEMUCO.</t>
  </si>
  <si>
    <t>30293972-0</t>
  </si>
  <si>
    <t>REPOSICION MERCADO MUNICIPAL DE LA CIUDAD DE CONCEPCION</t>
  </si>
  <si>
    <t>30294123-0</t>
  </si>
  <si>
    <t>CONSTRUCCION AV. DEL TREN, ALTO LABRANZA, TEMUCO</t>
  </si>
  <si>
    <t>30295722-0</t>
  </si>
  <si>
    <t>MEJORAMIENTO Y NORMALIZACIÓN PLAZA DE COBQUECURA</t>
  </si>
  <si>
    <t>COBQUECURA - REGION DEL ÑUBLE</t>
  </si>
  <si>
    <t>30298072-0</t>
  </si>
  <si>
    <t>MEJORAMIENTO AVENIDA PEDRO AGUIRRE CERDA, LO MIRANDA DOÑIHUE,</t>
  </si>
  <si>
    <t>DOÑIHUE</t>
  </si>
  <si>
    <t>30298074-0</t>
  </si>
  <si>
    <t>MEJORAMIENTO PARQUE CAMPESINO DE LOLOL</t>
  </si>
  <si>
    <t>30298422-0</t>
  </si>
  <si>
    <t>REPOSICION PLAZA BRASIL, IQUIQUE</t>
  </si>
  <si>
    <t>30298424-0</t>
  </si>
  <si>
    <t>REPOSICION PLAZA MIRADOR SUR, IQUIQUE</t>
  </si>
  <si>
    <t>30300972-0</t>
  </si>
  <si>
    <t>CONSTRUCCION BY PASS Y REPOS RED VIAL ANDINA, S:CR 11 CH-KM 12 (CMT)</t>
  </si>
  <si>
    <t>30301322-0</t>
  </si>
  <si>
    <t>MEJORAMIENTO RED VIAL RUTA A-15, XV REGIÓN</t>
  </si>
  <si>
    <t>30301475-0</t>
  </si>
  <si>
    <t>CONSTRUCCION APR FOLILCO,QUETROCO,RUCAHUE,RUCATRARO, HUENTE,  FREIRE</t>
  </si>
  <si>
    <t>30301572-0</t>
  </si>
  <si>
    <t>CONSTRUCCION SISTEMA DE AGUA POTABLE RURAL ARAUCO, CHUMPULLI, GUIÑIMO, FREIRE</t>
  </si>
  <si>
    <t>30301973-0</t>
  </si>
  <si>
    <t>CONSTRUCCION COMPLEJO DEPORTIVO SAN GREGORIO ETAPA 1, COMUNA DE LA GRANJA</t>
  </si>
  <si>
    <t>LA GRANJA</t>
  </si>
  <si>
    <t>30302723-0</t>
  </si>
  <si>
    <t>HABILITACION DE TERRENOS FCO COLOANE Y CERRO MORADO, PUENTE ALTO,</t>
  </si>
  <si>
    <t>30302873-0</t>
  </si>
  <si>
    <t>RESTAURACION TEATRO PEDRO DE LA BARRA, ANTOFAGASTA</t>
  </si>
  <si>
    <t>30305725-0</t>
  </si>
  <si>
    <t>AMPLIACION INFRAESTRUCTURA PORTUARIA DE CONEXIÓN PUERTO YUNGAY</t>
  </si>
  <si>
    <t>30305772-0</t>
  </si>
  <si>
    <t>CONSTRUCCION INFRAESTRUCTURA PORTUARIA EN PUERTO TORO,CABO DE HORNOS</t>
  </si>
  <si>
    <t>30305872-0</t>
  </si>
  <si>
    <t>CONSTRUCCION PUENTE RAUL MARIN BALMACEDA, COMUNA DE CISNES</t>
  </si>
  <si>
    <t>30306673-0</t>
  </si>
  <si>
    <t>REPOSICION TRIBUNAL DE FAMILIA CONCEPCIÓN</t>
  </si>
  <si>
    <t>30308732-0</t>
  </si>
  <si>
    <t>REPOSICION TRIBUNAL GARANTÍA Y TOP DE OSORNO</t>
  </si>
  <si>
    <t>30309675-0</t>
  </si>
  <si>
    <t>MEJORAMIENTO RUTA 7. SECTOR: CALETA GONZALO-LAGO NEGRO (PUENTE MANUEL FELIU), CHAITEN</t>
  </si>
  <si>
    <t>30309676-0</t>
  </si>
  <si>
    <t>MEJORAMIENTO RUTA 7, SECTOR LAGO NEGRO (PUENTE MANUEL FELIU)- PUENTE BONITO, CHAITEN</t>
  </si>
  <si>
    <t>30309972-0</t>
  </si>
  <si>
    <t>AMPLIACION SEGUNDA ETAPA EDIFICIO MOP VALDIVIA</t>
  </si>
  <si>
    <t>30310626-0</t>
  </si>
  <si>
    <t>CONSTRUCCION CENTRO GABRIELA MISTRAL ETAPA 2</t>
  </si>
  <si>
    <t>30311772-0</t>
  </si>
  <si>
    <t>CONSTRUCCION CENTRO DE SALUD CONTAO, COMUNA HUALAIHUE</t>
  </si>
  <si>
    <t>30313722-0</t>
  </si>
  <si>
    <t>REPOSICION CUARTEL DE BOMBEROS QUINTA COMPAÑÍA DE NEHUENTUE</t>
  </si>
  <si>
    <t>30314372-0</t>
  </si>
  <si>
    <t>REPOSICION POSTA SALUD RURAL DE CALETA ANDRADE, AYSEN</t>
  </si>
  <si>
    <t>30316123-0</t>
  </si>
  <si>
    <t>CONSTRUCCION INFRAESTRUCTURA DE USO PUBLICO PARQUE NACIONAL QUEULAT - REGION DE AYSEN</t>
  </si>
  <si>
    <t>30316322-0</t>
  </si>
  <si>
    <t>CONSTRUCCION CENTRO JUDICIAL DE CHILLÁN</t>
  </si>
  <si>
    <t>30316825-0</t>
  </si>
  <si>
    <t>MEJORAMIENTO INTEGRAL CLUB DEPORTIVO DEFENSOR CRISTO REY SAN ANTONIO</t>
  </si>
  <si>
    <t>30317478-0</t>
  </si>
  <si>
    <t>CONSTRUCCION SALA CUNA Y NIVELES MEDIOS SANTA JULIA, VIÑA DEL MAR</t>
  </si>
  <si>
    <t>30319122-0</t>
  </si>
  <si>
    <t>MEJORAMIENTO RUTAW-883,C:CR.LONG.DIAZ LIRA,S:PUREO-APECHE, QUEILEN</t>
  </si>
  <si>
    <t>30328277-0</t>
  </si>
  <si>
    <t>CONSTRUCCION SALA CUNA Y NIVEL MEDIO AUGUSTO D'HALMAR, LO ESPEJO</t>
  </si>
  <si>
    <t>30328827-0</t>
  </si>
  <si>
    <t>REPOSICION CUARTEL DE BOMBEROS NOVENA COMPAÑIA DE QUEPE</t>
  </si>
  <si>
    <t>30331122-0</t>
  </si>
  <si>
    <t>CONSTRUCCION SALA CUNA Y JARDIN INFANTIL LAS GALAXIAS, HUALQUI</t>
  </si>
  <si>
    <t>HUALQUI</t>
  </si>
  <si>
    <t>30333822-0</t>
  </si>
  <si>
    <t>CONSTRUCCION NUEVO CENTRO DE SALUD FAMILIAR. COMUNA DE PADRE HURTADO</t>
  </si>
  <si>
    <t>30337973-0</t>
  </si>
  <si>
    <t>CONSTRUCCION SALAS CUNAS Y NIVELES MEDIOS EN BELLAVISTA, SAN ANTONIO</t>
  </si>
  <si>
    <t>30338024-0</t>
  </si>
  <si>
    <t>CONSTRUCCION SISTEMA DE APR PUNTILLA PICHICOLO, HUALAIHUE</t>
  </si>
  <si>
    <t>30338523-0</t>
  </si>
  <si>
    <t>CONSTRUCCION SISTEMA AGUA POTABLE RURAL SECTOR CHOLGO, HUALAIHUE</t>
  </si>
  <si>
    <t>30339624-0</t>
  </si>
  <si>
    <t>CONSTRUCCION SALA CUNA Y JARDIN INFANTIL VICTORIA,  LA CISTERNA</t>
  </si>
  <si>
    <t>30342673-0</t>
  </si>
  <si>
    <t>CONSTRUCCION CAMINO RUTA W-807,SECTOR:PTE.NEGRO-PTE.AQUELLAS,CHAITEN</t>
  </si>
  <si>
    <t>30342722-0</t>
  </si>
  <si>
    <t>CONSTRUCCION CESFAM MAS SAR SECTOR PONIENTE COMUNA SAN FERNANDO</t>
  </si>
  <si>
    <t>30343539-0</t>
  </si>
  <si>
    <t>REPOSICION CESFAM HUEQUEN, ANGOL</t>
  </si>
  <si>
    <t>30343880-0</t>
  </si>
  <si>
    <t>NORMALIZACION CON EQUIPAMIENTO ESCUELA CARLOS SALINAS LAGOS, TALCA</t>
  </si>
  <si>
    <t>30343923-0</t>
  </si>
  <si>
    <t>NORMALIZACION CON EQUIP ESC. JOSE MANUEL BALMACEDA Y FERNÁNDEZ, TALCA</t>
  </si>
  <si>
    <t>30344426-0</t>
  </si>
  <si>
    <t>RESTAURACION MUSEO MUNICIPAL DE MEJILLONES</t>
  </si>
  <si>
    <t>30345674-0</t>
  </si>
  <si>
    <t>REPOSICION CON RELOCALIZACIÓN DEL RETÉN ALEMANIA (MC)</t>
  </si>
  <si>
    <t>30347022-0</t>
  </si>
  <si>
    <t>CONSTRUCCION TALLER MONTAJE INDUSTRIAL LICEO SAN ESTEBAN</t>
  </si>
  <si>
    <t>30347124-0</t>
  </si>
  <si>
    <t>CONSTRUCCION EDIFICIO INSTITUCIONAL SEREMI - SERVIU REG DE COQUIMBO</t>
  </si>
  <si>
    <t>30347126-0</t>
  </si>
  <si>
    <t>CONSTRUCCION CUARTEL DE BOMBEROS PRIMERA COMPAÑIA CARAHUE</t>
  </si>
  <si>
    <t>30347722-0</t>
  </si>
  <si>
    <t>MEJORAMIENTO DE SERVICIOS ESTUDIANTILES UNIVERSITARIOS, REGION DE ARICA Y PARINACOTA</t>
  </si>
  <si>
    <t>EDUCACION SUPERIOR</t>
  </si>
  <si>
    <t>30347822-0</t>
  </si>
  <si>
    <t>CONSTRUCCION CENTRO  ARTÍSTICO CULTURAL Y PATRIMONIAL PUTAENDO</t>
  </si>
  <si>
    <t>CULTURA</t>
  </si>
  <si>
    <t>30348429-0</t>
  </si>
  <si>
    <t>MEJORAMIENTO PARQUE CENTENARIO ETAPA 2 -SKATE PARK, ARICA</t>
  </si>
  <si>
    <t>30348575-0</t>
  </si>
  <si>
    <t>REPOSICION  CECOSF EL RETIRO, ANGOL</t>
  </si>
  <si>
    <t>30348891-0</t>
  </si>
  <si>
    <t>REPOSICION CONSULTORIO EXTERNO DE VALDIVIA, SSV</t>
  </si>
  <si>
    <t>30349028-0</t>
  </si>
  <si>
    <t>REPOSICION POSTA DE SALUD RURAL EL ROSARIO, VICTORIA</t>
  </si>
  <si>
    <t>30349031-0</t>
  </si>
  <si>
    <t>ACTUALIZACION PLAN REGULADOR COMUNAL, VILLA ALEMANA</t>
  </si>
  <si>
    <t>VILLA ALEMANA</t>
  </si>
  <si>
    <t>30349326-0</t>
  </si>
  <si>
    <t>MEJORAMIENTO CALLE PEDRO DE VALDIVIA COMUNA DE FUTRONO</t>
  </si>
  <si>
    <t>30349395-0</t>
  </si>
  <si>
    <t>CONSTRUCCION INFRAESTRUCTURA SANITARIA CHOSHUENCO, PANGUIPULLI</t>
  </si>
  <si>
    <t>30349480-0</t>
  </si>
  <si>
    <t>CONSTRUCCION CESFAM LAUTARO CARO RIOS, PAILLACO.</t>
  </si>
  <si>
    <t>30350623-0</t>
  </si>
  <si>
    <t>CONSTRUCCION SIST SANEAMIENTO SANITARIO ANTIHUALA Y OTROS,LOS ALAMOS</t>
  </si>
  <si>
    <t>30351005-0</t>
  </si>
  <si>
    <t>MEJORAMIENTO ACCESO A LA CIUDAD DE PTO. NATALES, AV. ULT. ESPERANZA</t>
  </si>
  <si>
    <t>30351015-0</t>
  </si>
  <si>
    <t>CONSTRUCCION CES HUASCO BAJO, HUASCO.</t>
  </si>
  <si>
    <t>30351325-0</t>
  </si>
  <si>
    <t>REPOSICION JUZGADO DE LETRAS Y GARANTÍA DE PUERTO AYSÉN</t>
  </si>
  <si>
    <t>30352173-0</t>
  </si>
  <si>
    <t>REPOSICION CENTRO SALUD FAMILIAR METODISTA (MILLARAY), TEMUCO</t>
  </si>
  <si>
    <t>30352328-0</t>
  </si>
  <si>
    <t>MEJORAMIENTO BORDE COSTERO DE QUELLÓN</t>
  </si>
  <si>
    <t>30352373-0</t>
  </si>
  <si>
    <t>MEJORAMIENTO BORDE  COSTERO QUEILEN</t>
  </si>
  <si>
    <t>30352430-0</t>
  </si>
  <si>
    <t>CONSTRUCCION PARQUE MUNICIPAL DE FUTALEUFÚ</t>
  </si>
  <si>
    <t>30352477-0</t>
  </si>
  <si>
    <t>MEJORAMIENTO BORDE COSTERO DE ANCUD</t>
  </si>
  <si>
    <t>30353176-0</t>
  </si>
  <si>
    <t>MEJORAMIENTO ESPACIOS PÚBLICOS ACERAS CALLE CAPITÁN REBOLLEDO Y ADYA</t>
  </si>
  <si>
    <t>30353324-0</t>
  </si>
  <si>
    <t>CONSTRUCCION RED NACIONAL LABORATORIOS AMBIENTALES - SANTIAGO</t>
  </si>
  <si>
    <t>30354106-0</t>
  </si>
  <si>
    <t>CONSTRUCCION ESPACIO PÚBLICO MIRAMAR SUR II, ARICA</t>
  </si>
  <si>
    <t>30354128-0</t>
  </si>
  <si>
    <t>MEJORAMIENTO BORDE COSTERO ACHAO COMUNA DE QUINCHAO</t>
  </si>
  <si>
    <t>QUINCHAO</t>
  </si>
  <si>
    <t>30354173-0</t>
  </si>
  <si>
    <t>CONSTRUCCION CAMINO RIO HOLLEMBERG - RIO PEREZ, ETAPA I,  XII REGIÓN</t>
  </si>
  <si>
    <t>30354782-0</t>
  </si>
  <si>
    <t>CONSTRUCCION PLAZA FUERTE BULNES, POBL. RAUL SILVA HENRIQUEZ, ARICA.</t>
  </si>
  <si>
    <t>30354827-0</t>
  </si>
  <si>
    <t>CONSTRUCCION PLAZA TAMBO QUEMADO, PANAMERICANA SUR, ARICA</t>
  </si>
  <si>
    <t>30355582-0</t>
  </si>
  <si>
    <t>CONSTRUCCION CENTRO RECREATIVO PARA EL ADULTO MAYOR, VALDIVIA</t>
  </si>
  <si>
    <t>30356131-0</t>
  </si>
  <si>
    <t>CONSTRUCCION SISTEMA AGUA POTABLE LAFKENCHE DE HUEÑALIHUEN, CARAHUE</t>
  </si>
  <si>
    <t>30356277-0</t>
  </si>
  <si>
    <t>DIAGNOSTICO PLAN MAESTRO DE AGUAS LLUVIAS CIUDAD DE LA UNION Y RÍO BUENO</t>
  </si>
  <si>
    <t>30356572-0</t>
  </si>
  <si>
    <t>CONSTRUCCION MUSEO REGIONAL DE ATACAMA, COPIAPO</t>
  </si>
  <si>
    <t>30357172-0</t>
  </si>
  <si>
    <t>CONSTRUCCION SALA CUNA Y JARDIN INFANTIL MANUEL FORD, SAN VICENTE</t>
  </si>
  <si>
    <t>SAN VICENTE DE TAGUA TAGUA</t>
  </si>
  <si>
    <t>30358572-0</t>
  </si>
  <si>
    <t>CONSTRUCCION SALA CUNA Y JARDIN INFANTIL LOS TORUNOS, GRANEROS</t>
  </si>
  <si>
    <t>30359922-0</t>
  </si>
  <si>
    <t>AMPLIACION HABILITACION SALA CUNA Y JARDIN CENTINELA II, THNO.</t>
  </si>
  <si>
    <t>30359925-0</t>
  </si>
  <si>
    <t>MEJORAMIENTO PAVIMENTO CIRCUITO AVDA  12 DE FEBRERO, CALLE DUCO, CALLE DARDIGNAC, SAN FELIPE</t>
  </si>
  <si>
    <t>30360227-0</t>
  </si>
  <si>
    <t>MEJORAMIENTO DE LAS DEPENDENCIAS DE LA ASOCIACIÓN DE MUNICIPALIDADES</t>
  </si>
  <si>
    <t>30360375-0</t>
  </si>
  <si>
    <t>CONSTRUCCION POSTA DE SALUD RURAL GUINDO CHICO, LOS SAUCES</t>
  </si>
  <si>
    <t>30360378-0</t>
  </si>
  <si>
    <t>REPOSICION POSTA DE SALUD RURAL TRINTRE, LOS SAUCES</t>
  </si>
  <si>
    <t>30361046-0</t>
  </si>
  <si>
    <t>NORMALIZACION URGENCIA HOSPITAL HERNAN HENRIQUEZ ARAVENA, TEMUCO</t>
  </si>
  <si>
    <t>30361529-0</t>
  </si>
  <si>
    <t>MEJORAMIENTO SISTEMA APR CAÑITAS-RIO FRIO, LOS MUERMOS</t>
  </si>
  <si>
    <t>30361824-0</t>
  </si>
  <si>
    <t>NORMALIZACION DE SEMAFOROS REGION DE OHIGGINS IV ETAPA - SAN VICENTE</t>
  </si>
  <si>
    <t>30362077-0</t>
  </si>
  <si>
    <t>REPOSICION POSTA DE SALUD RURAL MAICA, COLLIPULLI</t>
  </si>
  <si>
    <t>30362274-0</t>
  </si>
  <si>
    <t>CONSTRUCCION SALA CUNA Y JARDIN INFANTIL LA EXPLORADORA, TALTAL</t>
  </si>
  <si>
    <t>30362427-0</t>
  </si>
  <si>
    <t>CONSTRUCCION PARQUE CIVICO DE MAULE</t>
  </si>
  <si>
    <t>30362974-0</t>
  </si>
  <si>
    <t>CONSTRUCCION JARDÍN INFANTIL LAS FLORES, OJANCOS. TIERRA AMARILLA</t>
  </si>
  <si>
    <t>30363130-0</t>
  </si>
  <si>
    <t>CONSTRUCCION SALA CUNA Y JARDÍN INFANTIL VILLA SANTA MARIA MACHALI</t>
  </si>
  <si>
    <t>30363280-0</t>
  </si>
  <si>
    <t>CONSTRUCCION 3° COMPAÑIA DE BOMBEROS DE PUERTO DOMINGUEZ-SAAVEDRA</t>
  </si>
  <si>
    <t>30363881-0</t>
  </si>
  <si>
    <t>CONSTRUCCION JARDIN INFANTIL JUNJI LIRCAY, COMUNA DE TALCA</t>
  </si>
  <si>
    <t>30364023-0</t>
  </si>
  <si>
    <t>CONSTRUCCION BORDE COSTERO SECTOR LAS TORPEDERAS VALPARAISO</t>
  </si>
  <si>
    <t>30364272-0</t>
  </si>
  <si>
    <t>CONSTRUCCION CESFAM MAULE NORTE, COMUNA DE MAULE</t>
  </si>
  <si>
    <t>30364289-0</t>
  </si>
  <si>
    <t>MEJORAMIENTO RUTA A-143, SECTOR CRUCE RUTA 11 CH - CRUCE RUTA A-191</t>
  </si>
  <si>
    <t>30364290-0</t>
  </si>
  <si>
    <t>MEJORAMIENTO RUTA A-191, SECTOR CRUCE RUTA A-143 - CRUCE RUTA A-27</t>
  </si>
  <si>
    <t>30364305-0</t>
  </si>
  <si>
    <t>AMPLIACION Y MEJORAMIENTO INSTITUTO TELETON, PUERTO MONTT</t>
  </si>
  <si>
    <t>30364322-0</t>
  </si>
  <si>
    <t>REPOSICION CON RELOCALIZACION CESFAM COMUNA DE VICHUQUEN</t>
  </si>
  <si>
    <t>VICHUQUEN</t>
  </si>
  <si>
    <t>30364922-0</t>
  </si>
  <si>
    <t>CONSTRUCCION RED NACIONAL LABORATORIOS AMBIENTALES - VALDIVIA</t>
  </si>
  <si>
    <t>30366422-0</t>
  </si>
  <si>
    <t>CONSTRUCCION HOSPITAL ZONA NORTE - METROPOLITANA</t>
  </si>
  <si>
    <t>30366823-0</t>
  </si>
  <si>
    <t>MEJORAMIENTO PARQUE LAS AMERICAS, COMUNA DE CONCHALI</t>
  </si>
  <si>
    <t>CONCHALI</t>
  </si>
  <si>
    <t>30366878-0</t>
  </si>
  <si>
    <t>RESTAURACION MERCADO CENTRAL MUNICIPAL DE TALCA</t>
  </si>
  <si>
    <t>30366992-0</t>
  </si>
  <si>
    <t>CONSTRUCCION RELLENO SANITARIO, REGION DE LOS RIOS</t>
  </si>
  <si>
    <t>30367427-0</t>
  </si>
  <si>
    <t>CONSTRUCCION SIST.AGUA POTABLE BUDI LOS TRONCOS PIDENCO, T.SCHMIDT</t>
  </si>
  <si>
    <t>30367477-0</t>
  </si>
  <si>
    <t>MEJORAMIENTO EJE MANUEL RODRIGUEZ - CORTES ISLA CENTRO.ISLA DE MAIPO</t>
  </si>
  <si>
    <t>ISLA DE MAIPO</t>
  </si>
  <si>
    <t>30368072-0</t>
  </si>
  <si>
    <t>REPOSICION COMPLEJO PISCINA MUNICIPAL DE LA CALERA</t>
  </si>
  <si>
    <t>30369324-0</t>
  </si>
  <si>
    <t>CONSTRUCCION RED ALCANTARILLADO SECTOR EL BORO PONIENTE</t>
  </si>
  <si>
    <t>30369426-0</t>
  </si>
  <si>
    <t>REPOSICION DECIMA COMPAÑÍA DE BOMBEROS, CONCEPCION</t>
  </si>
  <si>
    <t>30369628-0</t>
  </si>
  <si>
    <t>CONSTRUCCION SISTEMA DE AGUA POTABLE RURAL CHESQUE BAJO, VILLARRICA</t>
  </si>
  <si>
    <t>30369676-0</t>
  </si>
  <si>
    <t>AMPLIACION CALETA DE PESCADORES MELINKA</t>
  </si>
  <si>
    <t>GUAITECAS</t>
  </si>
  <si>
    <t>30370325-0</t>
  </si>
  <si>
    <t>MEJORAMIENTO INTEGRAL AERODROMO LAS MISIONES DE CAÑETE</t>
  </si>
  <si>
    <t>30370354-0</t>
  </si>
  <si>
    <t>REPOSICION SEDE SOCIAL LOS INDUSTRIALES III, ARICA</t>
  </si>
  <si>
    <t>30370382-0</t>
  </si>
  <si>
    <t>CONSTRUCCION SENDERO TURÍSTICO MAIPÚ, PUTRE</t>
  </si>
  <si>
    <t>30370407-0</t>
  </si>
  <si>
    <t>CONSTRUCCION JARDIN INFANTIL SECTOR BONIFACIO DE VALDIVIA</t>
  </si>
  <si>
    <t>30370421-0</t>
  </si>
  <si>
    <t>CONSTRUCCION  CIERRE VERTEDERO MUNICIPAL DE CONSTITUCION</t>
  </si>
  <si>
    <t>30370522-0</t>
  </si>
  <si>
    <t>MEJORAMIENTO CBI VARIAS RUTAS - REGIÓN DE VALPARAÍSO</t>
  </si>
  <si>
    <t>30370779-0</t>
  </si>
  <si>
    <t>CONSTRUCCION SALA CUNA Y JARDÍN INFANTIL - MOISES GONZALEZ- BUIN.</t>
  </si>
  <si>
    <t>30370825-0</t>
  </si>
  <si>
    <t>MEJORAMIENTO Y PROLONGACIÓN AVENIDA ANDRÉS SABELLA, ANTOFAGASTA</t>
  </si>
  <si>
    <t>30370976-0</t>
  </si>
  <si>
    <t>AMPLIACION Y MEJORAMIENTO PUEBLO ARTESANAL, NATALES</t>
  </si>
  <si>
    <t>TURISMO</t>
  </si>
  <si>
    <t>30371072-0</t>
  </si>
  <si>
    <t>REPOSICION CUARTEL GENERAL Y PRIMERA COMPANIA DE BOMBEROS DE PUERTO CISNES</t>
  </si>
  <si>
    <t>30371276-0</t>
  </si>
  <si>
    <t>MEJORAMIENTO BORDE COSTERO ANTOFAGASTA, SECTOR LOS PINARES-TROCADERO</t>
  </si>
  <si>
    <t>30371429-0</t>
  </si>
  <si>
    <t>NORMALIZACION HOSPITAL DR. JUAN HEPP DE  PURRANQUE</t>
  </si>
  <si>
    <t>30371622-0</t>
  </si>
  <si>
    <t>CONSTRUCCION CENTRO DE SALUD FAMILIAR MOLINA</t>
  </si>
  <si>
    <t>30371723-0</t>
  </si>
  <si>
    <t>CONSTRUCCION  CANAL TRONCAL SAN FRANCISCO</t>
  </si>
  <si>
    <t>30371772-0</t>
  </si>
  <si>
    <t>CONSTRUCCION EJE JUANITA-LA PLATINA COMUNA DE LA PINTANA</t>
  </si>
  <si>
    <t>30371977-0</t>
  </si>
  <si>
    <t>REPOSICION ESCUELA DE FORMACIÓN DE CARABINEROS, GRUPO CONCEPCIÓN</t>
  </si>
  <si>
    <t>30372776-0</t>
  </si>
  <si>
    <t>NORMALIZACION INSTITUTO NACIONAL DEL CÁNCER</t>
  </si>
  <si>
    <t>30373173-0</t>
  </si>
  <si>
    <t>REPOSICION VEREDAS Y ELEMENTOS URBANOS AGUSTÍN BESOAIN DE ILOCA</t>
  </si>
  <si>
    <t>30373372-0</t>
  </si>
  <si>
    <t>NORMALIZACION SANEAMIENTO SANITARIO SECTOR LA PAZ-FLORIDA</t>
  </si>
  <si>
    <t>FLORIDA</t>
  </si>
  <si>
    <t>30374172-0</t>
  </si>
  <si>
    <t>CONSTRUCCION SAR QUEBRADA VERDE, VALPARAISO</t>
  </si>
  <si>
    <t>30375174-0</t>
  </si>
  <si>
    <t>REPOSICION CON RELOCAL. LABOR.TBC Y CENTRO BRONCOPULMONAR RED SSMC</t>
  </si>
  <si>
    <t>30375625-0</t>
  </si>
  <si>
    <t>CONSTRUCCION S CUNA Y J. INFANTIL A. PEREZ CANTO, COMUNA LAS CABRAS</t>
  </si>
  <si>
    <t>30375924-0</t>
  </si>
  <si>
    <t>CONSTRUCCION EJE MOVILIDAD PAJARITO INTERMEDIO, COMUNA MAIPU</t>
  </si>
  <si>
    <t>30375950-0</t>
  </si>
  <si>
    <t>REPOSICION CUARTEL BICRIM OVALLE</t>
  </si>
  <si>
    <t>30376489-0</t>
  </si>
  <si>
    <t>CONSTRUCCION BIBLIOTECA REGIONAL DE LA ARAUCANIA</t>
  </si>
  <si>
    <t>30376492-0</t>
  </si>
  <si>
    <t>CONSTRUCCION EJE MOVILIDAD VICUÑA MACKENNA EXTENSION, PUENTE ALTO</t>
  </si>
  <si>
    <t>30376528-0</t>
  </si>
  <si>
    <t>REPOSICION DE ESTADIO LA MONTURA, COMUNA DE SAN MIGUEL</t>
  </si>
  <si>
    <t>30376572-0</t>
  </si>
  <si>
    <t>ACTUALIZACION PLAN MAESTRO AGUAS LLUVIAS PUERTO MONTT</t>
  </si>
  <si>
    <t>30376573-0</t>
  </si>
  <si>
    <t>ACTUALIZACION PLAN MAESTRO AGUAS LLUVIAS OSORNO</t>
  </si>
  <si>
    <t>30376622-0</t>
  </si>
  <si>
    <t>CONSTRUCCION COLECTOR RED PRIMARIA ZURITA DE ALERCE PUERTO MONTT</t>
  </si>
  <si>
    <t>30376623-0</t>
  </si>
  <si>
    <t>CONSTRUCCION COLECTOR RED PRIMARIA LOS COIGUES DE ALERCE, PUERTO. MONTT</t>
  </si>
  <si>
    <t>30376625-0</t>
  </si>
  <si>
    <t>MEJORAMIENTO RUTA 597, SECTOR: CARÉN-TULAHUÉN, PROV.LIMARÍ, IV REG.</t>
  </si>
  <si>
    <t>30376825-0</t>
  </si>
  <si>
    <t>REPOSICION MERCADO MUNICIPAL DE TOCOPILLA</t>
  </si>
  <si>
    <t>COMERCIO</t>
  </si>
  <si>
    <t>30377072-0</t>
  </si>
  <si>
    <t>MEJORAMIENTO BORDE COSTERO SECTOR ENSENADA PUERTO VARAS</t>
  </si>
  <si>
    <t>30377073-0</t>
  </si>
  <si>
    <t>MEJORAMIENTO BORDE COSTERO  SECTOR IANSA, LLANQUIHUE</t>
  </si>
  <si>
    <t>30377222-0</t>
  </si>
  <si>
    <t>CONSTRUCCION POSTA DE SALUD RURAL VILLA ESPERANZA, COLLIPULLI</t>
  </si>
  <si>
    <t>30377277-0</t>
  </si>
  <si>
    <t>CONSTRUCCION SALAS CUNA Y JARDIN INFANTIL FRANCIA, MELIPILLA</t>
  </si>
  <si>
    <t>30377522-0</t>
  </si>
  <si>
    <t>CONSTRUCCION JARDIN INFANTIL JUNJI DOÑA ESTELA, SAN CLEMENTE</t>
  </si>
  <si>
    <t>30378823-0</t>
  </si>
  <si>
    <t>CONSTRUCCION ESTABLECIMIENTO LARGA ESTADIA, POZO ALMONTE</t>
  </si>
  <si>
    <t>POZO ALMONTE (PROV. TAMARUGAL)</t>
  </si>
  <si>
    <t>30378922-0</t>
  </si>
  <si>
    <t>REPOSICION CENTRO DE SALUD INTERCULTURAL BOROA FILULAWEN, N. IMPERIAL</t>
  </si>
  <si>
    <t>30379323-0</t>
  </si>
  <si>
    <t>CONSTRUCCION SIST. AGUA POTABLE CHUCAUCO, SANTA PAULA Y NUEVE DE JULIO, FREIRE</t>
  </si>
  <si>
    <t>30379328-0</t>
  </si>
  <si>
    <t>CONSTRUCCION COMPLEJO DE PISCINAS MUNICIPALES VILLA OLIMPICA.QUILPUÉ</t>
  </si>
  <si>
    <t>QUILPUE</t>
  </si>
  <si>
    <t>30379829-0</t>
  </si>
  <si>
    <t>CONSTRUCCION INFRAESTRUCTURA DE USO PÚBLICO SECTOR TAMANGO P. N. PATAGONIA, COCHRANE</t>
  </si>
  <si>
    <t>30380327-0</t>
  </si>
  <si>
    <t>RESTAURACION MUELLE HISTORICO TALTAL</t>
  </si>
  <si>
    <t>30380331-0</t>
  </si>
  <si>
    <t>CONSTRUCCION  Y HABILITACION CENTRO DE DIALISIS HOSPITAL CALBUCO</t>
  </si>
  <si>
    <t>30380728-0</t>
  </si>
  <si>
    <t>REPOSICION CON RELOCALIZACIÓN HOSPITAL DE MELIPILLA</t>
  </si>
  <si>
    <t>30380923-0</t>
  </si>
  <si>
    <t>CONSTRUCCION SALA CUNA Y JARDIN INF. PROF. JUAN CABRERA- MELIPILLA</t>
  </si>
  <si>
    <t>30381122-0</t>
  </si>
  <si>
    <t>CONSTRUCCION PLAZA ALTOS DEL BOSQUE, COMUNA VIÑA DEL MAR</t>
  </si>
  <si>
    <t>30381175-0</t>
  </si>
  <si>
    <t>CONSTRUCCION CANCHA Y PISTA ATLETICA CANCHA RAYADA DE CASTRO</t>
  </si>
  <si>
    <t>30382122-0</t>
  </si>
  <si>
    <t>NORMALIZACION HOSPITAL DE PICHILEMU</t>
  </si>
  <si>
    <t>PICHILEMU</t>
  </si>
  <si>
    <t>30383327-0</t>
  </si>
  <si>
    <t>CONSTRUCCION SALA CUNA Y JARDÍN INFANTIL MAVIDAHUE, PENCO</t>
  </si>
  <si>
    <t>PENCO</t>
  </si>
  <si>
    <t>30383674-0</t>
  </si>
  <si>
    <t>MEJORAMIENTO ESPACIO PÚBLICO AVENIDA ABATE MOLINA VILLA ALEGRE, 2DA. ETAPA</t>
  </si>
  <si>
    <t>30383677-0</t>
  </si>
  <si>
    <t>CONSTRUCCION SALAS CUNA Y JARDIN INFANTIL,SAN PEDRO- PUENTE ALTO</t>
  </si>
  <si>
    <t>30383978-0</t>
  </si>
  <si>
    <t>MEJORAMIENTO EJE LO OVALLE - LO ERRAZURIZ</t>
  </si>
  <si>
    <t>30384429-0</t>
  </si>
  <si>
    <t>MEJORAMIENTO RUTA V-69, SECTOR PUELO(FIN PAV.)-PUELCHE, COCHAMO</t>
  </si>
  <si>
    <t>30384677-0</t>
  </si>
  <si>
    <t>MEJORAMIENTO RUTA 235-CH SECTOR V. S. LUCIA-P. RAMIREZ, PROV. PALENA</t>
  </si>
  <si>
    <t>30384722-0</t>
  </si>
  <si>
    <t>REPOSICION ESCUELA BASICA LICANCURA, CURARREHUE</t>
  </si>
  <si>
    <t>30384726-0</t>
  </si>
  <si>
    <t>REPOSICION JUZGADO LETRAS-COMPETENCIA GARANTIA Y FAMILIA PORVENIR</t>
  </si>
  <si>
    <t>PORVENIR</t>
  </si>
  <si>
    <t>30385123-0</t>
  </si>
  <si>
    <t>CONSTRUCCION PARQUE URBANO CERRO GRANDE I ETAPA, LA SERENA</t>
  </si>
  <si>
    <t>30385677-0</t>
  </si>
  <si>
    <t>REPOSICION POSTA DE SALUD RURAL LA TAPERA, LAGO VERDE</t>
  </si>
  <si>
    <t>30385981-0</t>
  </si>
  <si>
    <t>REPOSICION TENENCIA FLORIDA, COMUNA DE FLORIDA</t>
  </si>
  <si>
    <t>30386411-0</t>
  </si>
  <si>
    <t>REPOSICION LICEO A-17 COMUNA DE YUNGAY</t>
  </si>
  <si>
    <t>YUNGAY - REGION DEL ÑUBLE</t>
  </si>
  <si>
    <t>30386473-0</t>
  </si>
  <si>
    <t>CONSTRUCCION OBRAS CONTROL SEDIMENTOLOGICO RIO LAS MINAS,P. ARENAS</t>
  </si>
  <si>
    <t>30386524-0</t>
  </si>
  <si>
    <t>CONSTRUCCION SALA CUNA Y NIVEL MEDIO VENTISCA QUILPUE</t>
  </si>
  <si>
    <t>30386572-0</t>
  </si>
  <si>
    <t>MEJORAMIENTO Y AMPLIACIÓN SISTEMA APR LA CUARTA MESAMÁVIDA, LONGAVÍ</t>
  </si>
  <si>
    <t>LONGAVI</t>
  </si>
  <si>
    <t>30386885-0</t>
  </si>
  <si>
    <t>CONSTRUCCION SALA CUNA Y NIVEL MEDIO TIERRAS ROJAS QUILPUE</t>
  </si>
  <si>
    <t>30386922-0</t>
  </si>
  <si>
    <t>CONSTRUCCION SALAS CUNAS Y NIVELES MEDIOS VENTANAS II PUCHUNCAVI</t>
  </si>
  <si>
    <t>30386924-0</t>
  </si>
  <si>
    <t>CONSTRUCCION SALAS CUNA Y JARDÍN INFANTIL, EST. LA OBRA-PUENTE ALTO</t>
  </si>
  <si>
    <t>30387092-0</t>
  </si>
  <si>
    <t>REPOSICION RUTA 5 SECTOR ENLACE TRAVESÍA - COPIAPÓ</t>
  </si>
  <si>
    <t>30387097-0</t>
  </si>
  <si>
    <t>MEJORAMIENTO RUTA O-60 SECTOR YUMBEL - RERE, YUMBEL</t>
  </si>
  <si>
    <t>30387726-0</t>
  </si>
  <si>
    <t>NORMALIZACION DE LA RADIOFARMACIA COMISION CHILENA DE ENERGIA NUCLEAR</t>
  </si>
  <si>
    <t>ADMINISTRACION ENERGIA</t>
  </si>
  <si>
    <t>30387773-0</t>
  </si>
  <si>
    <t>CONSTRUCCION CENTRO DE GESTIÓN DE RESIDUOS SÓLIDOS, TIERRA DEL FUEGO</t>
  </si>
  <si>
    <t>30388173-0</t>
  </si>
  <si>
    <t>AMPLIACION Y MEJORAMIENTO DE APR CAMPUSANO-LA ESTANCILLA, BUIN</t>
  </si>
  <si>
    <t>30388473-0</t>
  </si>
  <si>
    <t>CONSTRUCCION RUTA B-207 S: RIO GRANDE-MACHUCA REGION DE ANTOFAGASTA</t>
  </si>
  <si>
    <t>30388735-0</t>
  </si>
  <si>
    <t>MEJORAMIENTO ACCESO NORPONIENTE A PADRE LAS CASAS</t>
  </si>
  <si>
    <t>30388972-0</t>
  </si>
  <si>
    <t>MEJORAMIENTO PASO SAN  FRANCISCO S: BIF. POTRERILLOS - PEDERNALES, DIEGO DE ALMAGRO</t>
  </si>
  <si>
    <t>30389026-0</t>
  </si>
  <si>
    <t>CONSTRUCCION A.P.R.RUCACURA,PORMA,CHAICHAYEN,FILULAFQUEN, T.SCHMIDT</t>
  </si>
  <si>
    <t>30389072-0</t>
  </si>
  <si>
    <t>HABILITACION PASEO PEATONAL CALLE DOMINGO LEAL COMUNA DE PELARCO</t>
  </si>
  <si>
    <t>PELARCO</t>
  </si>
  <si>
    <t>30389273-0</t>
  </si>
  <si>
    <t>CONSTRUCCION POSTA DE SALUD RURAL PALMA ROSA, COMUNA DE PARRAL</t>
  </si>
  <si>
    <t>30389672-0</t>
  </si>
  <si>
    <t>CONSTRUCCION PARQUE RECREATIVO Y BALNEARIO MUNICIPAL DE MAIPU</t>
  </si>
  <si>
    <t>30390475-0</t>
  </si>
  <si>
    <t>REPOSICION PUENTE QUILLAGUA EN RUTA 5, REGIÓN DE ANTOFAGASTA</t>
  </si>
  <si>
    <t>30390722-0</t>
  </si>
  <si>
    <t>REPOSICION CON AMPLIACIÓN LICEO ENTRE RIOS, SAN CLEMENTE</t>
  </si>
  <si>
    <t>30391825-0</t>
  </si>
  <si>
    <t>REPOSICION CONSULTORIO GENERAL RURAL CHOLCHOL Y ADECUACIÓN A CESFAM, CHOLCHOL</t>
  </si>
  <si>
    <t>CHOLCHOL</t>
  </si>
  <si>
    <t>30391922-0</t>
  </si>
  <si>
    <t>REPOSICION PISTA BMX QUILAMAPU, CHILLÁN.</t>
  </si>
  <si>
    <t>30392073-0</t>
  </si>
  <si>
    <t>MEJORAMIENTO PLAZA DE ARMAS, COMUNA DE LOS SAUCES</t>
  </si>
  <si>
    <t>30392334-0</t>
  </si>
  <si>
    <t>MEJORAMIENTO VIAS DE EVACUACIÓN LOCALIDADES COSTERAS REGION COQUIMBO</t>
  </si>
  <si>
    <t>30392925-0</t>
  </si>
  <si>
    <t>CONSTRUCCION CENTRO GESTIÓN DE RESIDUOS SÓLIDOS COCHRANE-TORTEL</t>
  </si>
  <si>
    <t>30393272-0</t>
  </si>
  <si>
    <t>CONSTRUCCION ESPACIO PUBLICO RECREATIVO SECTOR LOS CASTANOS SBARBARA</t>
  </si>
  <si>
    <t>SANTA BARBARA</t>
  </si>
  <si>
    <t>30393277-0</t>
  </si>
  <si>
    <t>MEJORAMIENTO PLAZA DE POLCURA, COMUNA DE TUCAPEL</t>
  </si>
  <si>
    <t>30393933-0</t>
  </si>
  <si>
    <t>REPOSICION CECOSF BAJO TRAIGUEN, VICTORIA</t>
  </si>
  <si>
    <t>30394079-0</t>
  </si>
  <si>
    <t>CONSTRUCCION CENTRO ANTARTICO INTERNACIONAL, XII REGIÓN</t>
  </si>
  <si>
    <t>30394375-0</t>
  </si>
  <si>
    <t>REPOSICION Y NORMALIZACION PTE. CHORRILLO VAPOR, R:Y-50, RIO VERDE</t>
  </si>
  <si>
    <t>RIO VERDE</t>
  </si>
  <si>
    <t>30394679-0</t>
  </si>
  <si>
    <t>CONSTRUCCION OBRAS FLUVIALES Y MANEJO DE CAUCES EN RIO COPIAPO</t>
  </si>
  <si>
    <t>30394680-0</t>
  </si>
  <si>
    <t>CONSTRUCCION O. FLUVIALES Y C. ALUVIONAL RÍO COPIAPÓ TIERRA AMARILLA</t>
  </si>
  <si>
    <t>30394728-0</t>
  </si>
  <si>
    <t>CONSTRUCCION OBRAS FLUVIALES Y CONTROL ALUVIONAL RÍO SALADO</t>
  </si>
  <si>
    <t>30394729-0</t>
  </si>
  <si>
    <t>CONSTRUCCION OBRAS FLUVIALES Y CONTROL ALUVIONAL QUEBRADA PAIPOTE, COPIAPO</t>
  </si>
  <si>
    <t>30394731-0</t>
  </si>
  <si>
    <t>CONSTRUCCION O. FLUVIALES  RIO COPIAPO Y O.CONTROL A QDA. AFLUENTES, COPIAPO</t>
  </si>
  <si>
    <t>30395227-0</t>
  </si>
  <si>
    <t>REPOSICION DIRECCION PROVINCIAL VIALIDAD CHANARAL MOP ATACAMA</t>
  </si>
  <si>
    <t>30395625-0</t>
  </si>
  <si>
    <t>MEJORAMIENTO RUTA P-721; P-722 SECTOR TIRUA-LONCOTRIPAY-LOS MAQUIS</t>
  </si>
  <si>
    <t>30396076-0</t>
  </si>
  <si>
    <t>MEJORAMIENTO CALLE RANCAGUA, COMUNA DE SAN FERNANDO</t>
  </si>
  <si>
    <t>30396472-0</t>
  </si>
  <si>
    <t>REPOSICION CUARTEL 3A CIA. CUERPO DE BOMBEROS DE NAVIDAD, PUPUYA</t>
  </si>
  <si>
    <t>30396674-0</t>
  </si>
  <si>
    <t>REPOSICION ESCUELA UNIÓN MUJERES AMERICANAS, BUCALEMU</t>
  </si>
  <si>
    <t>PAREDONES</t>
  </si>
  <si>
    <t>30397336-0</t>
  </si>
  <si>
    <t>CONSTRUCCION CENTRO INTEGRAL DEL ADULTO MAYOR. QUILPUÉ</t>
  </si>
  <si>
    <t>30397338-0</t>
  </si>
  <si>
    <t>CONSTRUCCION 20 VIVIENDAS ADULTO MAYOR, COMUNA MAULLÍN</t>
  </si>
  <si>
    <t>30397547-0</t>
  </si>
  <si>
    <t>CONSTRUCCION  PARQUE URBANO  HUMEDAL ESTERO  QUILPUE</t>
  </si>
  <si>
    <t>30397976-0</t>
  </si>
  <si>
    <t>MEJORAMIENTO MIRADORES PEDRO MONTT Y CONDELL, VIÑA DEL MAR</t>
  </si>
  <si>
    <t>30398025-0</t>
  </si>
  <si>
    <t>MEJORAMIENTO  ESPACIO PUBLICO CALLE COCHRANE, CHIGUAYANTE</t>
  </si>
  <si>
    <t>30398026-0</t>
  </si>
  <si>
    <t>MEJORAMIENTO MIRADOR O´HIGGINS,  COMUNA DE VALPARAÍSO</t>
  </si>
  <si>
    <t>30398027-0</t>
  </si>
  <si>
    <t>CONSTRUCCION  PLANETARIO REGIONAL DEL BIOBIO</t>
  </si>
  <si>
    <t>30398283-0</t>
  </si>
  <si>
    <t>CONSTRUCCION EXTENSIÓN ELECTRIFICACIÓN RURAL COMUNIDADES ALTO BIOBIO</t>
  </si>
  <si>
    <t>30398835-0</t>
  </si>
  <si>
    <t>MEJORAMIENTO ESTAB. DE TALUDES RUTA 115-CH S: LA MINA-LTE. INTERNAC</t>
  </si>
  <si>
    <t>30398852-0</t>
  </si>
  <si>
    <t>MEJORAMIENTO RUTA 1 SECTOR EL LOA-CUESTA GUANILLOS, REG DE TARAPACÁ</t>
  </si>
  <si>
    <t>30399028-0</t>
  </si>
  <si>
    <t>CONSTRUCCION ESTADIO COMUNA DE LOS ÁNGELES</t>
  </si>
  <si>
    <t>30399282-0</t>
  </si>
  <si>
    <t>CONSTRUCCION PUENTE RÍO PUTAGAN EN RUTA L-214 KM 2,26</t>
  </si>
  <si>
    <t>30399482-0</t>
  </si>
  <si>
    <t>REPOSICION CENTRO DE SALUD FAMILIAR CHIGUAYANTE</t>
  </si>
  <si>
    <t>30399498-0</t>
  </si>
  <si>
    <t>DIAGNOSTICO PLAN DE DESARROLLO TURISTICO COMUNA DE ARAUCO</t>
  </si>
  <si>
    <t>30399499-0</t>
  </si>
  <si>
    <t>MEJORAMIENTO CANCHA DE FÚTBOL SECTOR SUR, CAÑETE</t>
  </si>
  <si>
    <t>30399823-0</t>
  </si>
  <si>
    <t>MEJORAMIENTO RUTA V-30, CRUCE RUTA 5 (TOTORAL) - COLEGUAL - FRESIA</t>
  </si>
  <si>
    <t>30399945-0</t>
  </si>
  <si>
    <t>REPOSICION CENTRO COMUNITARIO QUENUIR, COMUNA DE MAULLIN</t>
  </si>
  <si>
    <t>30400047-0</t>
  </si>
  <si>
    <t>CONSTRUCCION COMPLEJO FRONTERIZO PICHACHEN</t>
  </si>
  <si>
    <t>30400090-0</t>
  </si>
  <si>
    <t>MEJORAMIENTO CBI RUTA R-150-P, ANGOL- PARQUE NACIONAL NAHUELBUTA</t>
  </si>
  <si>
    <t>30400114-0</t>
  </si>
  <si>
    <t>REPOSICION COMPLEJO EDUCACIONAL MELINKA, COMUNA DE GUAITECAS</t>
  </si>
  <si>
    <t>30400279-0</t>
  </si>
  <si>
    <t>REPOSICION PUENTE EDUARDO FREI MONTALVA Y ACCESOS, CARAHUE</t>
  </si>
  <si>
    <t>30400725-0</t>
  </si>
  <si>
    <t>CONSTRUCCION CENTRO DE SALUD AMBIENTAL, COMUNA DE ARICA</t>
  </si>
  <si>
    <t>30401573-0</t>
  </si>
  <si>
    <t>REPOSICION  Y AMPLIACIÓN SALAS CUNA Y NM  VISTA ALEGRE, CERRILLOS</t>
  </si>
  <si>
    <t>30402087-0</t>
  </si>
  <si>
    <t>REPOSICION  PUENTES Y LOSAS PROV. MELIPILLA Y TALAGANTE</t>
  </si>
  <si>
    <t>30402182-0</t>
  </si>
  <si>
    <t>REPOSICION Y CONSTRUCCIÓN PUENTES Y LOSAS RM</t>
  </si>
  <si>
    <t>30402480-0</t>
  </si>
  <si>
    <t>CONSTRUCCION BODEGA DE FARMACIA CENTRO ATENCION DEL NORTE</t>
  </si>
  <si>
    <t>30402483-0</t>
  </si>
  <si>
    <t>CONSTRUCCION VIVIENDAS TUTELADAS ADULTO MAYOR SAN CLEMENTE</t>
  </si>
  <si>
    <t>30402732-0</t>
  </si>
  <si>
    <t>CONSTRUCCION VIVIENDAS TUTELADAS ADULTO MAYOR SAN JAVIER</t>
  </si>
  <si>
    <t>SAN JAVIER</t>
  </si>
  <si>
    <t>30402825-0</t>
  </si>
  <si>
    <t>MEJORAMIENTO RUTA 231-CH. S:PUERTO RAMÍREZ-FUTALEUFÚ</t>
  </si>
  <si>
    <t>30403029-0</t>
  </si>
  <si>
    <t>CONSTRUCCION SALA CUNA Y JARDIN INFANTIL MEXICO., COQUIMBO</t>
  </si>
  <si>
    <t>30403479-0</t>
  </si>
  <si>
    <t>MEJORAMIENTO RUTA X-608, CRUCE TTE. VIDAL-LAGO ATRAVESADO, COMUNA DE COYHAIQUE</t>
  </si>
  <si>
    <t>30403823-0</t>
  </si>
  <si>
    <t>REPOSICION CESFAM MANUEL RODRIGUEZ, COPIAPÓ</t>
  </si>
  <si>
    <t>30404138-0</t>
  </si>
  <si>
    <t>ANALISIS A PARTIR DE CONSTR MODEL. FIS. RIO LAS MINAS PTA ARENAS</t>
  </si>
  <si>
    <t>30404146-0</t>
  </si>
  <si>
    <t>HABILITACION MACRO CENTRO REGULADOR ARAUCANIA</t>
  </si>
  <si>
    <t>30404227-0</t>
  </si>
  <si>
    <t>MEJORAMIENTO  BORDE COSTERO SECTOR LA BOCA DE RAPEL NAVIDAD</t>
  </si>
  <si>
    <t>30404274-0</t>
  </si>
  <si>
    <t>NORMALIZACION  INFRAESTRUCTURA PORTUARIA RIO BUENO PROVINCIA OSORNO</t>
  </si>
  <si>
    <t>30404477-0</t>
  </si>
  <si>
    <t>AMPLIACION Y REMODELACIÓN DELEGACIÓN SERVIU BIOBÍO, LOS ANGELES</t>
  </si>
  <si>
    <t>30404773-0</t>
  </si>
  <si>
    <t>MEJORAMIENTO RUTA A-653 S: CR. A-65 -BY PASS CUESTA DUPLIJSA</t>
  </si>
  <si>
    <t>30405274-0</t>
  </si>
  <si>
    <t>CONSTRUCCION ALCANTARILLADO NUEVO  RENACER, VALLE DEL REAL LOS ANDES</t>
  </si>
  <si>
    <t>30406023-0</t>
  </si>
  <si>
    <t>CONSTRUCCION CENTRO COMUNITARIO, VILLA EL MIRADOR, QUILPUE.</t>
  </si>
  <si>
    <t>30407030-0</t>
  </si>
  <si>
    <t>MEJORAMIENTO ÁREA IMAGENOLOGIA COMPLEJA  HGGB</t>
  </si>
  <si>
    <t>30407223-0</t>
  </si>
  <si>
    <t>REPOSICION CENTRO SALUD FAMILIAR, LOS SAUCES</t>
  </si>
  <si>
    <t>30407375-0</t>
  </si>
  <si>
    <t>CONSTRUCCION PUENTE PRIMER CORRAL CAMINO PUELO-EL BOLSON, COCHAMO</t>
  </si>
  <si>
    <t>30407378-0</t>
  </si>
  <si>
    <t>MEJORAMIENTO ACCESO CIUDAD DE CAÑETE</t>
  </si>
  <si>
    <t>30407381-0</t>
  </si>
  <si>
    <t>REPOSICION PUENTE TUCAPEL, CAÑETE</t>
  </si>
  <si>
    <t>30407424-0</t>
  </si>
  <si>
    <t>CONSTRUCCION DESNIVEL CAMINO PARQUE LANTAÑO, CHILLAN</t>
  </si>
  <si>
    <t>30407980-0</t>
  </si>
  <si>
    <t>MEJORAMIENTO Y AMPLIACIÓN PARQUE METROPOLITANO CERRO CHENA, ETAPA 1</t>
  </si>
  <si>
    <t>30408372-0</t>
  </si>
  <si>
    <t>NORMALIZACION Y AMPLIACIÓN JUZGADOS DEL PODER JUDICIAL</t>
  </si>
  <si>
    <t>30408872-0</t>
  </si>
  <si>
    <t>NORMALIZACION  DEL SERVICIO DE IMAGENOLOGÍA</t>
  </si>
  <si>
    <t>30408972-0</t>
  </si>
  <si>
    <t>CONSTRUCCION URBANIZACION POBLACION AURORA DE CHILE, CONCEPCION</t>
  </si>
  <si>
    <t>30409030-0</t>
  </si>
  <si>
    <t>REPOSICION GIMNASIO LICEO VICENTE  PEREZ  ROSALES, RIO BUENO</t>
  </si>
  <si>
    <t>30409423-0</t>
  </si>
  <si>
    <t>CONSTRUCCION S CUNA Y J INFANTIL JARDÍN PARRAL DE PUREN, COLTAUCO</t>
  </si>
  <si>
    <t>COLTAUCO</t>
  </si>
  <si>
    <t>30409574-0</t>
  </si>
  <si>
    <t>CONSTRUCCION MUSEO REGIONAL DE LA MEMORIA Y LOS DDHH</t>
  </si>
  <si>
    <t>30409780-0</t>
  </si>
  <si>
    <t>REPOSICION COMPLEJO FRONTERIZO CARDENAL SAMORE, PROV. OSORNO</t>
  </si>
  <si>
    <t>30409922-0</t>
  </si>
  <si>
    <t>REPOSICION CUARTEL DE BOMBEROS LONQUIMAY</t>
  </si>
  <si>
    <t>30410576-0</t>
  </si>
  <si>
    <t>AMPLIACION  Y NORMALIZACIÓN PABELLONES QUIRÚRGICOS, HHHA DE TEMUCO</t>
  </si>
  <si>
    <t>30411174-0</t>
  </si>
  <si>
    <t>CONSTRUCCION SALAS CUNA Y JARDIN INFANTIL STOS.DUMONT- INDEPENDENCIA</t>
  </si>
  <si>
    <t>INDEPENDENCIA</t>
  </si>
  <si>
    <t>30411325-0</t>
  </si>
  <si>
    <t>CONSTRUCCION SALAS CUNA Y JARDIN INFANTIL - SANTA ROSA- LA PINTANA</t>
  </si>
  <si>
    <t>LA PINTANA</t>
  </si>
  <si>
    <t>30412728-0</t>
  </si>
  <si>
    <t>REPOSICION PARCIAL ESC.FORMACIÓN CARABINEROS, GRUPO VIÑA DEL MAR</t>
  </si>
  <si>
    <t>30412840-0</t>
  </si>
  <si>
    <t>CONSTRUCCION PARQUE DE MITIGACIÓN DE INUNDACIONES BANDURRIAS COPIAPÓ</t>
  </si>
  <si>
    <t>30413025-0</t>
  </si>
  <si>
    <t>CONSTRUCCION S. CUNA Y J. INFANTIL LA GAMBOINA - PARC 2 RANCAGUA</t>
  </si>
  <si>
    <t>30413094-0</t>
  </si>
  <si>
    <t>CONSTRUCCION EJE MOVILIDAD INDEPENDENCIA</t>
  </si>
  <si>
    <t>30413440-0</t>
  </si>
  <si>
    <t>CONSTRUCCION SALAS CUNA Y JARDIN INFANTIL - MANUEL SANCHEZ-MACUL</t>
  </si>
  <si>
    <t>30413483-0</t>
  </si>
  <si>
    <t>MEJORAMIENTO PLAZA PÚBLICA DE TICNAMAR, COMUNA DE PUTRE</t>
  </si>
  <si>
    <t>30414078-0</t>
  </si>
  <si>
    <t>REPOSICION JUZGADO DE LETRAS Y GARANTIA DE LEBU</t>
  </si>
  <si>
    <t>30414623-0</t>
  </si>
  <si>
    <t>CONSTRUCCION CENTRO DE SALUD FAMILIAR LEBU SUR</t>
  </si>
  <si>
    <t>30414777-0</t>
  </si>
  <si>
    <t>CONSTRUCCION FISCALÍA LOCAL DE RÍO NEGRO</t>
  </si>
  <si>
    <t>30415029-0</t>
  </si>
  <si>
    <t>CONSTRUCCION CENTRO DE DÍA ADULTO MAYOR PUERTO MONTT</t>
  </si>
  <si>
    <t>30415423-0</t>
  </si>
  <si>
    <t>CONSTRUCCION CAMINO RIO HOLLEMBERG - RIO PEREZ, ETAPA II, XII REGIÓN</t>
  </si>
  <si>
    <t>30415525-0</t>
  </si>
  <si>
    <t>AMPLIACION ESCUELA FORMACIÓN DE CARABINEROS, GRUPO OVALLE</t>
  </si>
  <si>
    <t>30415581-0</t>
  </si>
  <si>
    <t>ANALISIS DESARROLLO DE SISTEMA DE ALERTA DE CRECIDAS RÍO BIOBÍO</t>
  </si>
  <si>
    <t>30416124-0</t>
  </si>
  <si>
    <t>MEJORAMIENTO CBI RUTA V-155,FRUTILLAR BAJO(F.PAV)-QUILANTO,FRUTILLAR</t>
  </si>
  <si>
    <t>30416872-0</t>
  </si>
  <si>
    <t>CONSTRUCCION SISTEMA ALCANTARILLADO RURAL LO CAMPO PANQUEHUE</t>
  </si>
  <si>
    <t>30417325-0</t>
  </si>
  <si>
    <t>CONSTRUCCION JUZGADO DE LETRAS Y FAMILIA DE ALTO HOSPICIO</t>
  </si>
  <si>
    <t>30417623-0</t>
  </si>
  <si>
    <t>REPOSICION CASAS DE HUÉSPEDES PARA FUNCIONARIOS MUNICIPALES, DE LA SALUD Y EDUCACION</t>
  </si>
  <si>
    <t>CAMIÑA (PROV. TAMARUGAL)</t>
  </si>
  <si>
    <t>30418022-0</t>
  </si>
  <si>
    <t>HABILITACION Y MEJORAMIENTO DE LA RED ONCOLÓGICA DE TARAPACÁ</t>
  </si>
  <si>
    <t>30418483-0</t>
  </si>
  <si>
    <t>CONSTRUCCION PUENTES LA PALMILLA Y LOS MAQUIS, COMUNA DE PICHILEMU,</t>
  </si>
  <si>
    <t>30418828-0</t>
  </si>
  <si>
    <t>CONSTRUCCION S. CUNA Y J. INFANTIL BAQUEDANO, RANCAGUA</t>
  </si>
  <si>
    <t>30419226-0</t>
  </si>
  <si>
    <t>MEJORAMIENTO GESTIÓN VIAL Y PEATONAL RENGO</t>
  </si>
  <si>
    <t>30419694-0</t>
  </si>
  <si>
    <t>REPOSICION ESCUELA RURAL CALETA EL MANZANO, HUALAIHUE</t>
  </si>
  <si>
    <t>30419785-0</t>
  </si>
  <si>
    <t>ACTUALIZACION PLAN DE TRANSPORTE URBANO DE TALCA Y MAULE</t>
  </si>
  <si>
    <t>30420572-0</t>
  </si>
  <si>
    <t>CONSTRUCCION CENTRO DE JUSTICIA DE VALDIVIA</t>
  </si>
  <si>
    <t>30421513-0</t>
  </si>
  <si>
    <t>CONSTRUCCION COMPLEJO PENITENCIARIO DE CALAMA</t>
  </si>
  <si>
    <t>30421972-0</t>
  </si>
  <si>
    <t>REPOSICION JUZGADO DE LETRAS DE VICUÑA</t>
  </si>
  <si>
    <t>VICUÑA</t>
  </si>
  <si>
    <t>30422488-0</t>
  </si>
  <si>
    <t>REPOSICION ESCUELA BÁSICA LA PEÑA, COMUNA DE NOGALES</t>
  </si>
  <si>
    <t>NOGALES</t>
  </si>
  <si>
    <t>30422522-0</t>
  </si>
  <si>
    <t>REPOSICION ESCUELA MALALCHE BAJO G-383, CHOLCHOL</t>
  </si>
  <si>
    <t>30422695-0</t>
  </si>
  <si>
    <t>CONSTRUCCION SALA CUNA JARDÍN INFANTIL LAS TERRAZAS DE HUASCO</t>
  </si>
  <si>
    <t>30422981-0</t>
  </si>
  <si>
    <t>REPOSICION POSTA DE SALUD RURAL LOS ESTEROS, LA UNIÓN</t>
  </si>
  <si>
    <t>30423923-0</t>
  </si>
  <si>
    <t>CONSTRUCCION RUTA DE ACCESO CALETA DE HUENTELAUQUÉN, CHOAPA</t>
  </si>
  <si>
    <t>30424073-0</t>
  </si>
  <si>
    <t>REPOSICION POSTA SALUD RURAL CERRO CASTILLO, RIO IBÁNEZ</t>
  </si>
  <si>
    <t>30424276-0</t>
  </si>
  <si>
    <t>NORMALIZACION COLEGIO GALVARINO LOMAS COLORADAS</t>
  </si>
  <si>
    <t>SAN PEDRO DE LA PAZ</t>
  </si>
  <si>
    <t>30424528-0</t>
  </si>
  <si>
    <t>CONSTRUCCION S. CUNA Y J. INFANTIL VILLA ARAUCARIA,RANCAGUA</t>
  </si>
  <si>
    <t>30426579-0</t>
  </si>
  <si>
    <t>CONSTRUCCION CENTRO DE ENTRENAMIENTO EN OPERACIONES POLICIALES, PUERTO MONTT</t>
  </si>
  <si>
    <t>30426830-0</t>
  </si>
  <si>
    <t>CONSTRUCCION INFR. PESQUERA ARTESANAL CALETA PTO. OSCURO, CANELA</t>
  </si>
  <si>
    <t>30426876-0</t>
  </si>
  <si>
    <t>CONSTRUCCION INFR. PESQUERA ARTESANAL CALETA TALQUILLA, OVALLE</t>
  </si>
  <si>
    <t>30427024-0</t>
  </si>
  <si>
    <t>MEJORAMIENTO RUTA B-385, B-367 Y B-355 HASTA PEINE, REG. ANTOFAGASTA</t>
  </si>
  <si>
    <t>30427824-0</t>
  </si>
  <si>
    <t>REPOSICION DE LA COSTANERA DE COQUIMBO, REGION DE COQUIMBO</t>
  </si>
  <si>
    <t>30428594-0</t>
  </si>
  <si>
    <t>MEJORAMIENTO CANCHA SINTÉTICA Y ESTADIO DE CIRUELOS, COMUNA MARIQUINA</t>
  </si>
  <si>
    <t>30428596-0</t>
  </si>
  <si>
    <t>MEJORAMIENTO CANCHA SINTÉTICA Y ESTADIO ANFA, COMUNA DE MARIQUINA</t>
  </si>
  <si>
    <t>30429074-0</t>
  </si>
  <si>
    <t>REPOSICION MUSEO TRINGLO COMUNA DE LAGO RANCO</t>
  </si>
  <si>
    <t>30429223-0</t>
  </si>
  <si>
    <t>CONSTRUCCION RED AGUA POT. Y ALC. POB P. AGUIRRE CERDA VILLA ALEMANA</t>
  </si>
  <si>
    <t>30429472-0</t>
  </si>
  <si>
    <t>ACTUALIZACION ENCUESTA ORIGEN DESTINO CHILLÁN Y CHILLÁN VIEJO</t>
  </si>
  <si>
    <t>30429673-0</t>
  </si>
  <si>
    <t>CONSTRUCCION CUARTEL DE  BOMBEROS 2° COMPAÑÍA, LOS LAGOS.</t>
  </si>
  <si>
    <t>30429675-0</t>
  </si>
  <si>
    <t>MEJORAMIENTO ESTANDAR URBANO  COSTANERA DEL ESTRECHO P.A.</t>
  </si>
  <si>
    <t>30430122-0</t>
  </si>
  <si>
    <t>CONSTRUCCION CESFAM CON SAR CHUYACA, OSORNO</t>
  </si>
  <si>
    <t>30430722-0</t>
  </si>
  <si>
    <t>MEJORAMIENTO PLAZA CÍVICA COMUNA DE LAJA</t>
  </si>
  <si>
    <t>LAJA</t>
  </si>
  <si>
    <t>30431822-0</t>
  </si>
  <si>
    <t>REPOSICION JARDIN INFANTIL PICHICHE DE QUILPUÉ</t>
  </si>
  <si>
    <t>30431877-0</t>
  </si>
  <si>
    <t>REPOSICION CESFAM PLACILLA, VALPARAÍSO</t>
  </si>
  <si>
    <t>30432987-0</t>
  </si>
  <si>
    <t>REPOSICION CON RELOCALIZACION CESFAM OSCAR BONILLA, LINARES</t>
  </si>
  <si>
    <t>30432990-0</t>
  </si>
  <si>
    <t>REPOSICION CON RELOCALIZACION CESFAM SAGRADA FAMILIA</t>
  </si>
  <si>
    <t>SAGRADA FAMILIA</t>
  </si>
  <si>
    <t>30433375-0</t>
  </si>
  <si>
    <t>MEJORAMIENTO Y PUESTA EN VALOR CONJUNTO PLAZA SOTOMAYOR, VALPARAISO</t>
  </si>
  <si>
    <t>30433475-0</t>
  </si>
  <si>
    <t>REPOSICION POSTA SALUD RURAL ANIÑIR- TRAIGUEN</t>
  </si>
  <si>
    <t>30434375-0</t>
  </si>
  <si>
    <t>CONSTRUCCION SALA CUNA Y JARDIN INFANTIL LAS ROJAS,  LA SERENA</t>
  </si>
  <si>
    <t>30434772-0</t>
  </si>
  <si>
    <t>CONSTRUCCION ESTADIO CONDOR PANGUIPULLI</t>
  </si>
  <si>
    <t>30435025-0</t>
  </si>
  <si>
    <t>ACTUALIZACION PLAN DE TRANSPORTE DE LA CIUDAD DE LINARES</t>
  </si>
  <si>
    <t>30435474-0</t>
  </si>
  <si>
    <t>CONSTRUCCION APR COIHUECO,PELEHUE,PUNTA RIEL,PONHUITO, T.SCHMIDT</t>
  </si>
  <si>
    <t>30435476-0</t>
  </si>
  <si>
    <t>MEJORAMIENTO SISTEMA APR SAN ISIDRO CALINGASTA, COMUNA DE VICUÃ¿A</t>
  </si>
  <si>
    <t>30436139-0</t>
  </si>
  <si>
    <t>REPOSICION ESCUELA DIFERENCIAL DESPERTAR, COMUNA DE AYSEN</t>
  </si>
  <si>
    <t>30436172-0</t>
  </si>
  <si>
    <t>NORMALIZACION RED SEMAFORICA PTO. VARAS-ALERCE, P. DE LLANQUIHUE</t>
  </si>
  <si>
    <t>30436222-0</t>
  </si>
  <si>
    <t>NORMALIZACION E INTEGRACION DE SEMAFOROS SCAT RANCAGUA V ETAPA</t>
  </si>
  <si>
    <t>30436326-0</t>
  </si>
  <si>
    <t>MEJORAMIENTO PAVIMENTO Y ATRAVIESOS CALLE I.CARRERA PINTO, LLAY-LLAY</t>
  </si>
  <si>
    <t>LLAY LLAY</t>
  </si>
  <si>
    <t>30436372-0</t>
  </si>
  <si>
    <t>REPOSICION ESTADIO MUNICIPAL LASTARRIA, GORBEA</t>
  </si>
  <si>
    <t>30436779-0</t>
  </si>
  <si>
    <t>CONSTRUCCION CALLE PONTON LORD LONSDALE, PUNTA ARENAS</t>
  </si>
  <si>
    <t>30436823-0</t>
  </si>
  <si>
    <t>CONSTRUCCION SIST. DRENAJE URBANO ZONA NORTE STGO.CANAL LOS CHOROS</t>
  </si>
  <si>
    <t>30437131-0</t>
  </si>
  <si>
    <t>REPOSICION ESCUELA DIFERENCIAL ESPAÑA DE COYHAIQUE</t>
  </si>
  <si>
    <t>30437436-0</t>
  </si>
  <si>
    <t>CONSTRUCCION RED CORTO PLAZO DE CICLOVÍAS PARA LA COMUNA DE MOLINA</t>
  </si>
  <si>
    <t>30437437-0</t>
  </si>
  <si>
    <t>CONSTRUCCION RED CORTO PLAZO DE CICLOVÍAS COMUNA DE CONSTITUCIÓN</t>
  </si>
  <si>
    <t>30437440-0</t>
  </si>
  <si>
    <t>CONSTRUCCION RED CORTO PLAZO DE CICLOVIAS PARA LA COMUNA DE PARRAL</t>
  </si>
  <si>
    <t>30437442-0</t>
  </si>
  <si>
    <t>CONSTRUCCION RED CORTO PLAZO DE CICLOVÍAS COMUNA DE CAUQUENES</t>
  </si>
  <si>
    <t>30437572-0</t>
  </si>
  <si>
    <t>REPOSICION JUZGADO DE LETRAS COMPETENCIA COMUN Y GARANTÍA DE LAJA</t>
  </si>
  <si>
    <t>30438723-0</t>
  </si>
  <si>
    <t>REPOSICION 5TA. COMISARÍA YUMBEL, PCSP 2013</t>
  </si>
  <si>
    <t>30439372-0</t>
  </si>
  <si>
    <t>HABILITACION CENTRO CULTURAL LA CALERA</t>
  </si>
  <si>
    <t>30439724-0</t>
  </si>
  <si>
    <t>ACTUALIZACION PLAN REGULADOR, COMUNA DE PUCHUNCAVI</t>
  </si>
  <si>
    <t>30439937-0</t>
  </si>
  <si>
    <t>REPOSICION PARCIAL DE RECINTOS ESCUELA REPUBLICA DE FRANCIA COMUNA DE REQUINOA</t>
  </si>
  <si>
    <t>30440524-0</t>
  </si>
  <si>
    <t>NORMALIZACION LICEO TUCAPEL, COMUNA DE TUCAPEL</t>
  </si>
  <si>
    <t>INTERSUBSECTORIAL EDUCACION</t>
  </si>
  <si>
    <t>30440745-0</t>
  </si>
  <si>
    <t>REPOSICION INFRAESTRUCTURA DE SEMAFOROS COPIAPO</t>
  </si>
  <si>
    <t>30441475-0</t>
  </si>
  <si>
    <t>CONSTRUCCION SISTEMA DE AGUA POTABLE RURAL  JUAN COLIPE, TEMUCO.</t>
  </si>
  <si>
    <t>30442877-0</t>
  </si>
  <si>
    <t>MEJORAMIENTO ESCUELA DE BELLAS ARTES MUNICIPALES, VALPARAISO</t>
  </si>
  <si>
    <t>30443027-0</t>
  </si>
  <si>
    <t>MEJORAMIENTO ESPACIO PUBLICO AVENIDA BRASIL, COMUNA DE VALPARAISO</t>
  </si>
  <si>
    <t>30443523-0</t>
  </si>
  <si>
    <t>CONSTRUCCION SAR LA REINA, COMUNA DE LA REINA</t>
  </si>
  <si>
    <t>LA REINA</t>
  </si>
  <si>
    <t>30443725-0</t>
  </si>
  <si>
    <t>CONSTRUCCION SAR SANTA ANSELMA, COMUNA DE LA CISTERNA</t>
  </si>
  <si>
    <t>30444076-0</t>
  </si>
  <si>
    <t>CONSTRUCCION Y HABILITACIÓN SAR GUSTAVO MOLINA, PUDAHUEL</t>
  </si>
  <si>
    <t>30444722-0</t>
  </si>
  <si>
    <t>REPOSICION PUENTE CARES, CURARREHUE</t>
  </si>
  <si>
    <t>30445072-0</t>
  </si>
  <si>
    <t>REPOSICION TRIBUNALES DE JUSTICIA DE COPIAPO</t>
  </si>
  <si>
    <t>30445322-0</t>
  </si>
  <si>
    <t>MEJORAMIENTO CAM.BÁSICO INTERM.,RUTA Q-689 RALCO-PALMUCHO,A. BIOBIO</t>
  </si>
  <si>
    <t>30445726-0</t>
  </si>
  <si>
    <t>MEJORAMIENTO INTEGRAL PARTICIPATIVO DE PARQUE COMUNAL CERRO NAVIA</t>
  </si>
  <si>
    <t>CERRO NAVIA</t>
  </si>
  <si>
    <t>30446273-0</t>
  </si>
  <si>
    <t>MEJORAMIENTO  RUTA T-851 S: CAYURRUCA -LAGO RANCO-ILIHUE</t>
  </si>
  <si>
    <t>30446422-0</t>
  </si>
  <si>
    <t>MEJORAMIENTO INTEGRAL AERÓDROMO EL BOLDO DE CAUQUENES, VII REGION</t>
  </si>
  <si>
    <t>30446424-0</t>
  </si>
  <si>
    <t>CONSTRUCCION COSTANERA NORTE Y AMPLIACIÓN CONEXIONES, COPIAPÓ</t>
  </si>
  <si>
    <t>30446772-0</t>
  </si>
  <si>
    <t>REPOSICION CESFAM VALLE LOS LIBERTADORES,  PUTAENDO</t>
  </si>
  <si>
    <t>30447522-0</t>
  </si>
  <si>
    <t>CONSTRUCCION PARQUE CHAÑARAL ALTO, COMUNA DE MTE. PATRIA</t>
  </si>
  <si>
    <t>30447672-0</t>
  </si>
  <si>
    <t>CONSTRUCCION PUENTE LEIVA, CAÑETE</t>
  </si>
  <si>
    <t>30447933-0</t>
  </si>
  <si>
    <t>CONSTRUCCION SAR CARDENAL RAUL SILVA HENRIQUEZ, PUENTE ALTO</t>
  </si>
  <si>
    <t>30449124-0</t>
  </si>
  <si>
    <t>ACTUALIZACION PLAN DESARROLLO COMUNAL , CHILLAN VIEJO</t>
  </si>
  <si>
    <t>30449527-0</t>
  </si>
  <si>
    <t>CONSTRUCCION SISTEMA DE EVAC, DE A.LL. COLECTOR CHOAPA-LOA, CURICÓ</t>
  </si>
  <si>
    <t>30450222-0</t>
  </si>
  <si>
    <t>CONSTRUCCION SEDE  PARA CLUB DEPORTIVO ESTRELLA AUSTRAL,PUNTA ARENAS</t>
  </si>
  <si>
    <t>30450227-0</t>
  </si>
  <si>
    <t>CONSTRUCCION  SALAS CUNA Y  JARDIN INFANTIL LISZT, SAN JOAQUÍN</t>
  </si>
  <si>
    <t>SAN JOAQUIN</t>
  </si>
  <si>
    <t>30450772-0</t>
  </si>
  <si>
    <t>DIAGNOSTICO PLAN MAESTRO DE AGUAS LLUVIAS, CIUDAD DE LOS LAGOS</t>
  </si>
  <si>
    <t>30451072-0</t>
  </si>
  <si>
    <t>AMPLIACION REPOSICION RUTA 90  S:CR. I-860 (MANANTI)-ACC.PLACILLA</t>
  </si>
  <si>
    <t>30451323-0</t>
  </si>
  <si>
    <t>MEJORAMIENTO RUTA N-66-O SAN IGNACIO DE PALOMARES-RAFAEL, ÑUBLE</t>
  </si>
  <si>
    <t>30451574-0</t>
  </si>
  <si>
    <t>HABILITACION PLAZA Y FERIA LIBRE EMILIO BASTIAS, SAN CARLOS</t>
  </si>
  <si>
    <t>30452677-0</t>
  </si>
  <si>
    <t>REPOSICION ESCUELA REINO DE NORUEGA, QUINTA NORMAL</t>
  </si>
  <si>
    <t>QUINTA NORMAL</t>
  </si>
  <si>
    <t>30452924-0</t>
  </si>
  <si>
    <t>CONSTRUCCION CENTRO DE SALUD, REHABILITACIÓN  DROGAS CALAMA</t>
  </si>
  <si>
    <t>30453826-0</t>
  </si>
  <si>
    <t>NORMALIZACION SUPERFICIE LIMITADORA DE OBSTACULOS AD. PICHOY</t>
  </si>
  <si>
    <t>30453829-0</t>
  </si>
  <si>
    <t>RESTAURACION ASCENSOR ARTILLERÍA, COMUNA DE VALPARAISO</t>
  </si>
  <si>
    <t>30453874-0</t>
  </si>
  <si>
    <t>RESTAURACION ASCENSOR VILLASECA, COMUNA DE VALPARAISO</t>
  </si>
  <si>
    <t>30453924-0</t>
  </si>
  <si>
    <t>CONSTRUCCION COMPLEJO DEPORTIVO, COMUNA DE LO BARNECHEA</t>
  </si>
  <si>
    <t>BARNECHEA</t>
  </si>
  <si>
    <t>30455272-0</t>
  </si>
  <si>
    <t>REPOSICION PUENTE NICOLAS NARANJO EN RUTA C-495, ALTO DEL CARMEN</t>
  </si>
  <si>
    <t>30455523-0</t>
  </si>
  <si>
    <t>CONSTRUCCION CECOSF CABURGUA, PUCÒN</t>
  </si>
  <si>
    <t>30455588-0</t>
  </si>
  <si>
    <t>CONSTRUCCION INFRAESTRUCTURA SANITARIAS NELTUME, PANGUIPULLI</t>
  </si>
  <si>
    <t>30455673-0</t>
  </si>
  <si>
    <t>CONSTRUCCION ESPACIO MUJER, COMUNA DE CONCHALI</t>
  </si>
  <si>
    <t>30456822-0</t>
  </si>
  <si>
    <t>MEJORAMIENTO BORDE COSTERO RINCONADA DE TAUCU, COBQUECURA</t>
  </si>
  <si>
    <t>30457123-0</t>
  </si>
  <si>
    <t>MEJORAMIENTO VARIOS PUENTES DE LA REGION DE ATACAMA</t>
  </si>
  <si>
    <t>30457323-0</t>
  </si>
  <si>
    <t>CONSTRUCCION EXTENSIÓN ALCANTARILLADO TEODORO ZENTENO, SAN ESTEBAN</t>
  </si>
  <si>
    <t>30457528-0</t>
  </si>
  <si>
    <t>REPOSICION SERVICIO QUEMADOS, HGGB</t>
  </si>
  <si>
    <t>30457582-0</t>
  </si>
  <si>
    <t>CONSTRUCCION PASO BAJO NIVEL 6 SUR Y OBRAS COMPL PAR VIAL TALCA</t>
  </si>
  <si>
    <t>30457676-0</t>
  </si>
  <si>
    <t>AMPLIACION RED DE AGUA POTABLE LA CHIMBA ALTA, ANTOFAGASTA</t>
  </si>
  <si>
    <t>30457895-0</t>
  </si>
  <si>
    <t>REPOSICION PUENTES Y MEJORAMIENTO RUTA G-16: SECTOR LAMPA, TILTIL,</t>
  </si>
  <si>
    <t>30458053-0</t>
  </si>
  <si>
    <t>MEJORAMIENTO RUTA 226 SECTOR: RUTA 5 - LAGUNITAS, PUERTO MONTT</t>
  </si>
  <si>
    <t>30458146-0</t>
  </si>
  <si>
    <t>MEJORAMIENTO COSTANERA DE PANGUIPULLI</t>
  </si>
  <si>
    <t>30458378-0</t>
  </si>
  <si>
    <t>MEJORAMIENTO RUTA 15 CH; SECTOR:HUARA-ACCESO TARAPACA; REG. TARAPACA</t>
  </si>
  <si>
    <t>30458426-0</t>
  </si>
  <si>
    <t>MEJORAMIENTO RUTA 15-CH; S:ALTO USMAGAMA -ALTO CHUSMIZA, R. TARAPACA</t>
  </si>
  <si>
    <t>30458536-0</t>
  </si>
  <si>
    <t>REPOSICION CENTRO DE FAENAMIENTO PARA AUTOCONSUMO, PUERTO IBAÑEZ</t>
  </si>
  <si>
    <t>PECUARIO</t>
  </si>
  <si>
    <t>30458537-0</t>
  </si>
  <si>
    <t>MEJORAMIENTO CBI RUTA S-464 QUEPE-BOROA, FREIRE</t>
  </si>
  <si>
    <t>30458777-0</t>
  </si>
  <si>
    <t>MEJORAMIENTO Y AMPLIACIÓN AGUA POTABLE SERVICIO SANITARIO RURAL LARMAHUE, PICHIDEGUA</t>
  </si>
  <si>
    <t>PICHIDEGUA</t>
  </si>
  <si>
    <t>30458834-0</t>
  </si>
  <si>
    <t>REPOSICION  PAVIMENTO RUTA 5 S: CARMEN ALTO-LIMITE PROVINCIAL</t>
  </si>
  <si>
    <t>30458839-0</t>
  </si>
  <si>
    <t>REPOSICION RUTA 126: SECTOR QUIRIHUE- PUENTE ITATA</t>
  </si>
  <si>
    <t>30458842-0</t>
  </si>
  <si>
    <t>AMPLIACION RUTAS 210 Y T-71 LA UNIÓN - RÍO BUENO. REG DE LOS RÍOS</t>
  </si>
  <si>
    <t>30458843-0</t>
  </si>
  <si>
    <t>MEJORAMIENTO RUTA 23-CH SECTOR: CALAMA - SAN PEDRO DE ATACAMA</t>
  </si>
  <si>
    <t>30458845-0</t>
  </si>
  <si>
    <t>CONSTRUCCION CONEXIÓN VIAL SECTOR LICAN-RUTA 215-CH REG LOS RIOS</t>
  </si>
  <si>
    <t>30458860-0</t>
  </si>
  <si>
    <t>MEJORAMIENTO RUTA T-350 VALDIVIA - NIEBLA</t>
  </si>
  <si>
    <t>30458861-0</t>
  </si>
  <si>
    <t>REPOSICION PUENTE COLLILELFU 2 Y ACCESOS EN CIUDAD DE LOS LAGOS</t>
  </si>
  <si>
    <t>30458866-0</t>
  </si>
  <si>
    <t>CONSTRUCCION SAR SEGISMUNDO ITURRA, SAN FELIPE</t>
  </si>
  <si>
    <t>30458869-0</t>
  </si>
  <si>
    <t>MEJORAMIENTO RUTA 5. S: MOLULCO-COLONIA YUNGAY (3AS PISTAS Y BERMAS)</t>
  </si>
  <si>
    <t>30458870-0</t>
  </si>
  <si>
    <t>REPOSICION PAV. RUTA U-40, S:OSORNO-INTERS. RUTA U-52, PROV OSORNO</t>
  </si>
  <si>
    <t>30458872-0</t>
  </si>
  <si>
    <t>MEJORAMIENTO  W-883. SECTOR: APECHE - CRUCE RUTA W-853,QUEILEN</t>
  </si>
  <si>
    <t>30458874-0</t>
  </si>
  <si>
    <t>MEJORAMIENTO RUTA P-950-R TIRÚA- RELUN POR LA CAMPANA</t>
  </si>
  <si>
    <t>TIRUA</t>
  </si>
  <si>
    <t>30458877-0</t>
  </si>
  <si>
    <t>MEJORAMIENTO RUTA 31-CH SECTORES CUESTA CODOCEO Y EL SALTO</t>
  </si>
  <si>
    <t>30458882-0</t>
  </si>
  <si>
    <t>MEJORAMIENTO PASO FRONTERIZO R 9-253-CH,S:AVDA.ULTIMA ESPERANZA-CASAS VIEJAS</t>
  </si>
  <si>
    <t>30458889-0</t>
  </si>
  <si>
    <t>MEJORAMIENTO DE CAMINOS BASICOS INTERMEDIOS REGION XV A. Y. P.</t>
  </si>
  <si>
    <t>30458972-0</t>
  </si>
  <si>
    <t>CONSTRUCCION INTERCONEXION VIAL RUTAS 181-CH Y S-11-R, CURACAUTÍN</t>
  </si>
  <si>
    <t>30458988-0</t>
  </si>
  <si>
    <t>MEJORAMIENTO CBI  MAQUEHUE BOROA- PUENTE RAGNINTULEUFU, P. LAS CASAS</t>
  </si>
  <si>
    <t>30459001-0</t>
  </si>
  <si>
    <t>REPOSICION PUENTE FUTA Y ACCESOS COMUNA DE CORRAL</t>
  </si>
  <si>
    <t>30459123-0</t>
  </si>
  <si>
    <t>CONSTRUCCION NUEVO RELLENO SANITARIO MANCOMUNADO</t>
  </si>
  <si>
    <t>30459161-0</t>
  </si>
  <si>
    <t>MEJORAMIENTO CBI RUTA T-780 S: CRUCE RUTA 210 LA UNION - CUDICO</t>
  </si>
  <si>
    <t>30459183-0</t>
  </si>
  <si>
    <t>AMPLIACION RUTA 5,SECTOR: BIF. AEROPUERTO- COMPLEJO CHACALLUTA</t>
  </si>
  <si>
    <t>30459231-0</t>
  </si>
  <si>
    <t>CONSTRUCCION CAMINO PENETRACIÓN RUTA 7-RUTA X-91 PTO YUNGAY -R BRAVO</t>
  </si>
  <si>
    <t>30459289-0</t>
  </si>
  <si>
    <t>NORMALIZACION Y MEJORAMIENTO RUTA 9 S: RIO STA MARIA- RIO SAN PEDRO</t>
  </si>
  <si>
    <t>30459291-0</t>
  </si>
  <si>
    <t>REPOSICION Y NORM. PTE. RUBENS Y ACCESOS, PROV. DE ULT,. ESPERANZA</t>
  </si>
  <si>
    <t>30459428-0</t>
  </si>
  <si>
    <t>MEJORAMIENTO Y AMPL. ESC. DIFERENCIAL NICOLAS MLADINIC , NATALES</t>
  </si>
  <si>
    <t>30459566-0</t>
  </si>
  <si>
    <t>CONSTRUCCION GIMNASIO TALLER VILLA EL ROSARIO SAN PEDRO DE LA PAZ</t>
  </si>
  <si>
    <t>30459579-0</t>
  </si>
  <si>
    <t>HABILITACION SAR EN CESFAM N° 1,  COMUNA DE SANTIAGO</t>
  </si>
  <si>
    <t>30459736-0</t>
  </si>
  <si>
    <t>REPOSICION RUTA 11-CH, ARICA - TAMBO QUEMADO SECTOR: KM 147-KM 170</t>
  </si>
  <si>
    <t>30459759-0</t>
  </si>
  <si>
    <t>CONSTRUCCION RED AGUA POTABLE CALLEJÓN LOS JIMENEZ SAN ESTEBAN</t>
  </si>
  <si>
    <t>30459763-0</t>
  </si>
  <si>
    <t>CONSTRUCCION SISTEMA COLECTIVO DE AGUAS SERVIDAS SECTOR SAN MIGUEL, COMUNA DE SAN IGNACIO</t>
  </si>
  <si>
    <t>30459773-0</t>
  </si>
  <si>
    <t>CONSTRUCCION CONEXIÓN VIAL MACHALÍ - RUTA 5 - H-10</t>
  </si>
  <si>
    <t>30459830-0</t>
  </si>
  <si>
    <t>RESTAURACION IGLESIA Y CONVENTO SAN FRANCISCO DEL BARÓN, VALPARAÍSO</t>
  </si>
  <si>
    <t>30459832-0</t>
  </si>
  <si>
    <t>MEJORAMIENTO SISTEMA SANITARIO RURAL SAN LORENZO COMUNA DE CABILDO</t>
  </si>
  <si>
    <t>30459937-0</t>
  </si>
  <si>
    <t>CONSTRUCCION SISTEMA DE ALCANTARILLADO SECTOR RIECILLO LOS ANDES</t>
  </si>
  <si>
    <t>30459960-0</t>
  </si>
  <si>
    <t>CONSTRUCCION CENTRO CULTURAL COMUNA DE CONCON</t>
  </si>
  <si>
    <t>30459970-0</t>
  </si>
  <si>
    <t>REPOSICION  PUENTES LOS TALAVERAS Y SANTA ROSA, PROVINCIA DE CHACABUCO</t>
  </si>
  <si>
    <t>30459998-0</t>
  </si>
  <si>
    <t>CONSTRUCCION INTERCONEXIÓN VIAL S: CHAIHUÍN- LÍMITE REGIONAL</t>
  </si>
  <si>
    <t>30460144-0</t>
  </si>
  <si>
    <t>CONSTRUCCION EMBALSE LA CHUPALLA - REGIÓN DEVALPARAISO</t>
  </si>
  <si>
    <t>30460155-0</t>
  </si>
  <si>
    <t>CONSTRUCCION CONEXIÓN VIAL BALSAS RÍO TOLTÉN</t>
  </si>
  <si>
    <t>30460172-0</t>
  </si>
  <si>
    <t>MEJORAMIENTO RUTA S-95-T SECTOR:VILLARRICA - LICAN RAY</t>
  </si>
  <si>
    <t>30460322-0</t>
  </si>
  <si>
    <t>REPOSICION ESCUELA G-512 MOLLULCO DE TEMUCO</t>
  </si>
  <si>
    <t>30460679-0</t>
  </si>
  <si>
    <t>CONSTRUCCION RUTA COSTERA, SECTOR: LIMITE IV REGIÓN - HUASCO</t>
  </si>
  <si>
    <t>30460853-0</t>
  </si>
  <si>
    <t>MEJORAMIENTO GIMNASIO MUNICIPAL RANQUILHUE -COMUNA  PUMANQUE</t>
  </si>
  <si>
    <t>PUMANQUE</t>
  </si>
  <si>
    <t>30460859-0</t>
  </si>
  <si>
    <t>CONSTRUCCION MERCADO MUNICIPAL DE SANTA BARBARA</t>
  </si>
  <si>
    <t>30461075-0</t>
  </si>
  <si>
    <t>MEJORAMIENTO RUTA S-61 SECTOR: MELIPEUCO - ICALMA - PASO ICALMA</t>
  </si>
  <si>
    <t>30461122-0</t>
  </si>
  <si>
    <t>CONSTRUCCION CAMINO ESTERO WORSLEY - FIORDO STAINES - I ETAPA (CMT)</t>
  </si>
  <si>
    <t>30461288-0</t>
  </si>
  <si>
    <t>ACTUALIZACION PLAN DE DESARROLLO COMUNAL CORONEL 2018 2022</t>
  </si>
  <si>
    <t>30461922-0</t>
  </si>
  <si>
    <t>MEJORAMIENTO PARQUE ROSS, COMUNA DE PICHILEMU</t>
  </si>
  <si>
    <t>30462077-0</t>
  </si>
  <si>
    <t>MEJORAMIENTO ESPACIO PÚBLICO SECTOR ORIENTE LA CAÑADA ROMERAL</t>
  </si>
  <si>
    <t>30462082-0</t>
  </si>
  <si>
    <t>MEJORAMIENTO EJE PATRIMONIAL LOS CAÑONES, AV. EL HUIQUE, F. ERRAZURIZ,  EL NARANJAL, PALMILLA</t>
  </si>
  <si>
    <t>30462122-0</t>
  </si>
  <si>
    <t>REPOSICION POSTA DE SALUD RURAL EL DURAZNO, LOS ANGELES.</t>
  </si>
  <si>
    <t>30462177-0</t>
  </si>
  <si>
    <t>NORMALIZACION DEL INSTITUTO DE SALUD PUBLICA</t>
  </si>
  <si>
    <t>30462245-0</t>
  </si>
  <si>
    <t>MEJORAMIENTO PLAZA LA VICTORIA, SECTOR CANDELARIA, SAN PEDRO DE LA PAZ</t>
  </si>
  <si>
    <t>30462272-0</t>
  </si>
  <si>
    <t>MEJORAMIENTO ALUMBRADO PUBLICO DIFERENTES VIAS DE CURANILAHUE</t>
  </si>
  <si>
    <t>30462481-0</t>
  </si>
  <si>
    <t>CONSTRUCCION MURO DE CONTENCIÓN Y MEJORAMIENTO CALLE CHIPANA, COMUNA DE YUNGAY</t>
  </si>
  <si>
    <t>30462597-0</t>
  </si>
  <si>
    <t>REPOSICION PLAZA EDMUNDO FLORES, ARICA</t>
  </si>
  <si>
    <t>30462600-0</t>
  </si>
  <si>
    <t>REPOSICION PLAZA LOS LEONES MAGISTERIO, ARICA</t>
  </si>
  <si>
    <t>30462672-0</t>
  </si>
  <si>
    <t>MEJORAMIENTO ACCESOS Y MIRADORES SECTOR CARLOS MANHS, TOMÉ</t>
  </si>
  <si>
    <t>30462674-0</t>
  </si>
  <si>
    <t>REPOSICION CENTRO DE SALUD FAMILIAR URBANO CHEPICA.</t>
  </si>
  <si>
    <t>30462675-0</t>
  </si>
  <si>
    <t>REPOSICION CESFAM COMUNA DE RAUCO</t>
  </si>
  <si>
    <t>RAUCO</t>
  </si>
  <si>
    <t>30462937-0</t>
  </si>
  <si>
    <t>CONSTRUCCION SAR EDUARDO FREI, VILLA ALEMANA</t>
  </si>
  <si>
    <t>30462938-0</t>
  </si>
  <si>
    <t>CONSTRUCCION SAR MIRAFLORES, VIÑA DEL MAR</t>
  </si>
  <si>
    <t>30462949-0</t>
  </si>
  <si>
    <t>MEJORAMIENTO ESPACIO PUBLICO EJES RIO CLARO Y GENERAL CRUZ, CABRERO</t>
  </si>
  <si>
    <t>30462955-0</t>
  </si>
  <si>
    <t>MEJORAMIENTO ACCESIBILIDAD SECTOR SURORIENTE CHILLÁN - CHILLÁN VIEJO</t>
  </si>
  <si>
    <t>30462972-0</t>
  </si>
  <si>
    <t>CONSTRUCCION SAR ARTIFICIO, LA CALERA</t>
  </si>
  <si>
    <t>30463123-0</t>
  </si>
  <si>
    <t>MEJORAMIENTO PARQUE ALBERTO HURTADO, BELLOTO SUR, QUILPUE</t>
  </si>
  <si>
    <t>30463128-0</t>
  </si>
  <si>
    <t>MEJORAMIENTO   INFRAESTRUCTURA PEATONAL CALLE MANUEL MONTT, COMUNA DE LOS MUERMOS</t>
  </si>
  <si>
    <t>30463144-0</t>
  </si>
  <si>
    <t>MEJORAMIENTO CALLE LAUTARO - VALDIVIA</t>
  </si>
  <si>
    <t>30463168-0</t>
  </si>
  <si>
    <t>MEJORAMIENTO AVENIDA ALMIRANTE LATORRE COMUNA SANTA MARIA</t>
  </si>
  <si>
    <t>SANTA MARIA</t>
  </si>
  <si>
    <t>30463319-0</t>
  </si>
  <si>
    <t>CONSTRUCCION COLECTOR AGUAS LLUVIAS LAS PALOMAS, VIÑA DEL MAR</t>
  </si>
  <si>
    <t>30463374-0</t>
  </si>
  <si>
    <t>MEJORAMIENTO BARRIO COMERCIAL 18 DE SEPTIEMBRE, PUNTA ARENAS</t>
  </si>
  <si>
    <t>30463385-0</t>
  </si>
  <si>
    <t>CONSTRUCCION MACROINFRAESTRUCTURA URBANA ARTIFICIO, LA CALERA</t>
  </si>
  <si>
    <t>30463387-0</t>
  </si>
  <si>
    <t>MEJORAMIENTO CALLE BLANCO BARRIO COMERCIAL, QUILPUE</t>
  </si>
  <si>
    <t>30463388-0</t>
  </si>
  <si>
    <t>MEJORAMIENTO PLAZA KATHERINE ARCE, ALTO HOSPICIO</t>
  </si>
  <si>
    <t>30463391-0</t>
  </si>
  <si>
    <t>MEJORAMIENTO INTEGRAL ESPACIOS PUBLICOS ACCESO NORPONIENTE, POZO ALM</t>
  </si>
  <si>
    <t>30463398-0</t>
  </si>
  <si>
    <t>MEJORAMIENTO PAR VIAL CALLE DIEGO PORTALES H. FUENZALIDA, IQUIQUE</t>
  </si>
  <si>
    <t>30463399-0</t>
  </si>
  <si>
    <t>MEJORAMIENTO  U. EUROPEA - R. LAGOS Y  D. CUBILLOS, ALTO HOSPICIO</t>
  </si>
  <si>
    <t>30463413-0</t>
  </si>
  <si>
    <t>CONSTRUCCION PASEO SEMIPEATONAL MERCADO - BARRIO EL MORRO, IQUIQUE</t>
  </si>
  <si>
    <t>30463425-0</t>
  </si>
  <si>
    <t>CONSTRUCCION PLAZA SOL NACIENTE, ALTO HOSPICIO</t>
  </si>
  <si>
    <t>30463433-0</t>
  </si>
  <si>
    <t>REPOSICION ALUMBRADO PUBLICO COMUNA DE PARRAL</t>
  </si>
  <si>
    <t>30463623-0</t>
  </si>
  <si>
    <t>MEJORAMIENTO SIST. ALL. M. RODRIGUEZ CON ANIBAL PINTO, CONCEPCION</t>
  </si>
  <si>
    <t>30463626-0</t>
  </si>
  <si>
    <t>INSTALACION SISTEMA APR MARIMENUCO ALTO, LONQUIMAY</t>
  </si>
  <si>
    <t>30463627-0</t>
  </si>
  <si>
    <t>MEJORAMIENTO SIST. ALL. MALAQUIAS CONCHA Y BARRIO CHINO, LIRQUEN</t>
  </si>
  <si>
    <t>30463650-0</t>
  </si>
  <si>
    <t>REPOSICION TRIBUNAL DE LETRAS Y GARANTIA DE RIO BUENO</t>
  </si>
  <si>
    <t>30463675-0</t>
  </si>
  <si>
    <t>INSTALACION SISTEMA APR  PEHUENCO, LONQUIMAY</t>
  </si>
  <si>
    <t>30463800-0</t>
  </si>
  <si>
    <t>REPOSICION HOSPEDERIA HOGAR DE CRISTO, OSORNO</t>
  </si>
  <si>
    <t>30463822-0</t>
  </si>
  <si>
    <t>MEJORAMIENTO  PARQUE LLANOS DE OLLANTAY, COPIAPO</t>
  </si>
  <si>
    <t>30463917-0</t>
  </si>
  <si>
    <t>AMPLIACION SISTEMA APR PASO EL SOLDADO A VALLE HIDANGO,LITUECHE</t>
  </si>
  <si>
    <t>30463925-0</t>
  </si>
  <si>
    <t>MEJORAMIENTO PLAZA BARROS ARANA, COMUNA DE TEODORO SCHMIDT</t>
  </si>
  <si>
    <t>30463995-0</t>
  </si>
  <si>
    <t>MEJORAMIENTO BARRIO COMERCIAL ICTINOS COMUNA DE PEÑALOLEN</t>
  </si>
  <si>
    <t>PEÑALOLEN</t>
  </si>
  <si>
    <t>30464008-0</t>
  </si>
  <si>
    <t>CONSTRUCCION 40 VIVIENDAS ADULTO MAYOR, LIMACHE</t>
  </si>
  <si>
    <t>30464197-0</t>
  </si>
  <si>
    <t>CONSTRUCCION CUARTEL DE BOMBEROS SEGUNDA FAJA ,VILLARRICA</t>
  </si>
  <si>
    <t>30464304-0</t>
  </si>
  <si>
    <t>REPOSICION CON EQUIPAMIENTO LICEO T-P PEDRO AGUIRRE CERDA RBD 3540 CAUQUENES</t>
  </si>
  <si>
    <t>30464322-0</t>
  </si>
  <si>
    <t>REPOSICION CUARTEL DUODECIMA COMPAÑÍA DE BOMBEROS VALPARAISO</t>
  </si>
  <si>
    <t>30464534-0</t>
  </si>
  <si>
    <t>AMPLIACION AGUA POTABLE SSR EL CARPINTERO COMUNA DE CASABLANCA</t>
  </si>
  <si>
    <t>30464684-0</t>
  </si>
  <si>
    <t>CONSTRUCCION SAR DIPUTADO MANUEL BUSTOS, SAN ANTONIO</t>
  </si>
  <si>
    <t>30464687-0</t>
  </si>
  <si>
    <t>CONSTRUCCION PARQUE HUMEDAL EL CULEBRON, COQUIMBO</t>
  </si>
  <si>
    <t>30464945-0</t>
  </si>
  <si>
    <t>CONSTRUCCION SUBCOMISARÍA EL BELLOTO, COMUNA DE QUILPUÉ</t>
  </si>
  <si>
    <t>30465045-0</t>
  </si>
  <si>
    <t>REPOSICION JUZGADO DE LETRAS DE LA CALERA</t>
  </si>
  <si>
    <t>30465403-0</t>
  </si>
  <si>
    <t>CONSTRUCCION APR SECTORES CUESTA LA VACA Y HUAUTRUNES, LOS MUERMOS</t>
  </si>
  <si>
    <t>30465404-0</t>
  </si>
  <si>
    <t>CONSTRUCCION SALAS CUNAS Y NIVELES MEDIOS ESCUELA HOGAR SAN FELIPE</t>
  </si>
  <si>
    <t>30465434-0</t>
  </si>
  <si>
    <t>MEJORAMIENTO PASEO CALLE VALPARAÍSO PONIENTE DE VIÑA DEL MAR</t>
  </si>
  <si>
    <t>30465533-0</t>
  </si>
  <si>
    <t>CONSTRUCCION EMBARCADERO MATTA SECTOR LAS ÁNIMAS COMUNA DE VALDIVIA</t>
  </si>
  <si>
    <t>30465636-0</t>
  </si>
  <si>
    <t>MEJORAMIENTO INTEGRAL AVENIDA ARGENTINA COMUNA DE VALPARAISO</t>
  </si>
  <si>
    <t>30465788-0</t>
  </si>
  <si>
    <t>AMPLIACION AERÓDROMO CAÑAL BAJO, OSORNO</t>
  </si>
  <si>
    <t>30465839-0</t>
  </si>
  <si>
    <t>RESTAURACION SEGUNDO TRAMO CALLE COMERCIO PUTAENDO</t>
  </si>
  <si>
    <t>30466033-0</t>
  </si>
  <si>
    <t>MEJORAMIENTO PASADA URBANA RUTA S-95-T EN LA CIUDAD DE VILLARRICA</t>
  </si>
  <si>
    <t>30466383-0</t>
  </si>
  <si>
    <t>CONSTRUCCION SALA CUNA Y NIVEL MEDIO TRALCAMAHUIDA EL QUISCO</t>
  </si>
  <si>
    <t>EL QUISCO</t>
  </si>
  <si>
    <t>30466405-0</t>
  </si>
  <si>
    <t>MEJORAMIENTO RUTA D-605, SECTOR PUNITAQUI - MANQUEHUA</t>
  </si>
  <si>
    <t>30466542-0</t>
  </si>
  <si>
    <t>MEJORAMIENTO PASADA URBANA RUTAS 5 Y A-27 S: ROT ARENAS-LU ORIENTE</t>
  </si>
  <si>
    <t>30466935-0</t>
  </si>
  <si>
    <t>CONSTRUCCION SALAS CUNA Y JARDIN INFANTIL VALPARAISO- RECOLETA</t>
  </si>
  <si>
    <t>30467188-0</t>
  </si>
  <si>
    <t>CONSTRUCCION EDIFICIO INSTITUCIONAL SAG QUILLOTA</t>
  </si>
  <si>
    <t>30467433-0</t>
  </si>
  <si>
    <t>REPOSICION TERMINAL DE BUSES HUALPÍN, COMUNA T.SCHMIDT</t>
  </si>
  <si>
    <t>INTERSUBSECTORIAL TRANSPORTE</t>
  </si>
  <si>
    <t>30467599-0</t>
  </si>
  <si>
    <t>REPOSICION COMPLEJO FRONTERIZO RÍO DON GUILLERMO</t>
  </si>
  <si>
    <t>30467604-0</t>
  </si>
  <si>
    <t>REPOSICION PARQUE ESTADIO MUNICIPAL DE LAUTARO</t>
  </si>
  <si>
    <t>30467698-0</t>
  </si>
  <si>
    <t>CONSTRUCCION SALAS CUNAS Y NIVELES MEDIOS PILOTO PARDO, QUILPUÉ</t>
  </si>
  <si>
    <t>30467736-0</t>
  </si>
  <si>
    <t>CONSTRUCCION SALA CUNA Y JARDIN INFANTIL BUCALEMU, RENCA</t>
  </si>
  <si>
    <t>RENCA</t>
  </si>
  <si>
    <t>30468194-0</t>
  </si>
  <si>
    <t>CONSTRUCCION SALA CUNA JARDÍN INFANTIL NVA. CASTILLA VALLENAR</t>
  </si>
  <si>
    <t>30468383-0</t>
  </si>
  <si>
    <t>HABILITACION PUENTE CAU CAU EN LA CIUDAD DE VALDIVIA</t>
  </si>
  <si>
    <t>30468388-0</t>
  </si>
  <si>
    <t>AMPLIACION ÁREA DE MOVIMIENTO PEQUEÑO AERÓDROMO ALTO PALENA, PALENA</t>
  </si>
  <si>
    <t>30468440-0</t>
  </si>
  <si>
    <t>CONSTRUCCION S. CUNA Y N. MEDIO LAS LOMAS DE SAN ISIDRO PERALILLO</t>
  </si>
  <si>
    <t>30468786-0</t>
  </si>
  <si>
    <t>CONSTRUCCION 20 VIV. TUTELADAS ADULTO MAYOR COMUNA QUINTA DE TILCOCO</t>
  </si>
  <si>
    <t>30468944-0</t>
  </si>
  <si>
    <t>CONSTRUCCION PLAN DE CIERRE VERTEDERO ANGOL</t>
  </si>
  <si>
    <t>30469338-0</t>
  </si>
  <si>
    <t>CONSTRUCCION TUNEL LA GRUPA 2, PROV. PETORCA</t>
  </si>
  <si>
    <t>30469634-0</t>
  </si>
  <si>
    <t>REPOSICION MULTICANCHA ESCUELA BUCALEMU, SAN FELIPE</t>
  </si>
  <si>
    <t>30469687-0</t>
  </si>
  <si>
    <t>CONSTRUCCION SALA CUNA Y NIVEL MEDIO, CAROLINA OCAMPO SAN FELIPE</t>
  </si>
  <si>
    <t>30469789-0</t>
  </si>
  <si>
    <t>CONSTRUCCION PASEO BORDE COSTERO SECTOR PRIMERAS PIEDRAS</t>
  </si>
  <si>
    <t>30469884-0</t>
  </si>
  <si>
    <t>DIAGNOSTICO PARA EL DESARROLLO DE UN PLAN DE QUEBRADAS</t>
  </si>
  <si>
    <t>30469945-0</t>
  </si>
  <si>
    <t>CONSTRUCCION COMISARIA PROVIDENCIA SUR, PROVIDENCIA</t>
  </si>
  <si>
    <t>30470088-0</t>
  </si>
  <si>
    <t>CONSTRUCCION SALA CUNA Y JARDIN INFANTIL MIGUEL ASTROZA, PUCON</t>
  </si>
  <si>
    <t>30470140-0</t>
  </si>
  <si>
    <t>MEJORAMIENTO SSR LAS SALINAS COMUNA DE PAPUDO</t>
  </si>
  <si>
    <t>30470393-0</t>
  </si>
  <si>
    <t>CONSTRUCCION SALA CUNA Y JARDIN INFANTIL VILLA CORDILLERA,TUCAPEL</t>
  </si>
  <si>
    <t>30470443-0</t>
  </si>
  <si>
    <t>REPOSICION ESTACIONES COMUNITARIAS DE SALUD RURAL, COMUNA ANGOL</t>
  </si>
  <si>
    <t>30470444-0</t>
  </si>
  <si>
    <t>REPOSICION ESTACIONES COMUNITARIAS DE SALUD RURAL, COLLIPULLI</t>
  </si>
  <si>
    <t>30470633-0</t>
  </si>
  <si>
    <t>REPOSICION DE 5 ESTACIONES COMUNITARIAS DE SALUD RURAL, COMUNA LONQUIMAY</t>
  </si>
  <si>
    <t>30470837-0</t>
  </si>
  <si>
    <t>CONSTRUCCION DE POLIDEPORTIVO LIMACHE.</t>
  </si>
  <si>
    <t>30470901-0</t>
  </si>
  <si>
    <t>MEJORAMIENTO PAVIMENTO Y ATRAVIESO CALLE EL PORVENIR, LLAY-LLAY</t>
  </si>
  <si>
    <t>30470906-0</t>
  </si>
  <si>
    <t>REPOSICION TENENCIA DE CARABINEROS MALLOCO, COMUNA PEÑAFLOR</t>
  </si>
  <si>
    <t>30470986-0</t>
  </si>
  <si>
    <t>REPOSICION SUBCOMISARÍA LLAYLLAY, COMUNA DE LLAYLLAY</t>
  </si>
  <si>
    <t>30471034-0</t>
  </si>
  <si>
    <t>REPOSICION ESTADIO ANFA PUERTO AYSÉN- COMUNA DE AYSÉN</t>
  </si>
  <si>
    <t>30471335-0</t>
  </si>
  <si>
    <t>CONSTRUCCION SAR CAJON, COMUNA VILCUN</t>
  </si>
  <si>
    <t>30471436-0</t>
  </si>
  <si>
    <t>CONSTRUCCION SERVICIO DE ALTA RESOLUCIÓN JOSÉ BAUZÁ FRAU DE LAMPA</t>
  </si>
  <si>
    <t>30471441-0</t>
  </si>
  <si>
    <t>CONSTRUCCION SALAS CUNA Y JARDÍN INFANTIL BALLESTEROS, LA CISTERNA</t>
  </si>
  <si>
    <t>30471442-0</t>
  </si>
  <si>
    <t>REPOSICION Y AMPLIACIÓN SALAS CUNA Y NM VILLA PORTALES, E. CENTRAL</t>
  </si>
  <si>
    <t>30471444-0</t>
  </si>
  <si>
    <t>CONSTRUCCION SALAS CUNAS Y NIVELES MEDIOS INGENIERO HYATT, QUILPUE</t>
  </si>
  <si>
    <t>30471738-0</t>
  </si>
  <si>
    <t>ACTUALIZACION PLAN DE TRANSPORTE URBANO DE COYHAIQUE</t>
  </si>
  <si>
    <t>30471852-0</t>
  </si>
  <si>
    <t>INSTALACION SISTEMA APR LOCALIDAD RURAL DE AGUAS BUENAS, ANCUD</t>
  </si>
  <si>
    <t>30471938-0</t>
  </si>
  <si>
    <t>REPOSICION JARDÍN INFANTIL ISABEL RIQUELME COMUNA DE ÑUÑOA</t>
  </si>
  <si>
    <t>ÑUÑOA</t>
  </si>
  <si>
    <t>30471983-0</t>
  </si>
  <si>
    <t>REPOSICION PISTA AEROPUERTO EL TEPUAL - PUERTO MONTT</t>
  </si>
  <si>
    <t>30472935-0</t>
  </si>
  <si>
    <t>MEJORAMIENTO AGUA POTABLE SSR LOS ALMENDROS COMUNA DE QUILLOTA.</t>
  </si>
  <si>
    <t>30473136-0</t>
  </si>
  <si>
    <t>DIAGNOSTICO DEFICIT DE SANEAMIENTO COMUNAL, PUCHUNCAVÍ</t>
  </si>
  <si>
    <t>30473483-0</t>
  </si>
  <si>
    <t>CONSTRUCCION SALA CUNA Y NIVEL MEDIO VILLA WISCONSIN, LA LIGUA</t>
  </si>
  <si>
    <t>30473498-0</t>
  </si>
  <si>
    <t>CONSTRUCCION FERIA CENTRAL DE VALDIVIA</t>
  </si>
  <si>
    <t>30473536-0</t>
  </si>
  <si>
    <t>REPOSICION RETÉN CARABINEROS TACORA (F)</t>
  </si>
  <si>
    <t>GENERAL LAGOS - REGION XV</t>
  </si>
  <si>
    <t>30473688-0</t>
  </si>
  <si>
    <t>CONSTRUCCION EXTENSIÓN REDES PÚBLICAS DE ALCANTARILLADO, SECTOR CASUTO, RINCONADA</t>
  </si>
  <si>
    <t>30473790-0</t>
  </si>
  <si>
    <t>CONSTRUCCION SALA CUNA Y NIVEL MEDIO JOSÉ SALINAS, PUTAENDO</t>
  </si>
  <si>
    <t>30474133-0</t>
  </si>
  <si>
    <t>REPOSICION JARDÍN INFANTIL BAMBI DE CERRO NAVIA</t>
  </si>
  <si>
    <t>30474690-0</t>
  </si>
  <si>
    <t>REPARACION DIRECCIÓN REGIONAL Y OFICINA REGISTRO CIVIL DE CONCEPCIÓN</t>
  </si>
  <si>
    <t>30474734-0</t>
  </si>
  <si>
    <t>CONSTRUCCION JARDÍN INFANTIL Y SALA CUNA LA PAMPA, ALTO HOSPICIO</t>
  </si>
  <si>
    <t>30474735-0</t>
  </si>
  <si>
    <t>CONSTRUCCION SALA CUNA Y JARDIN INFANTIL VICTOR JARA, ANTOFAGASTA</t>
  </si>
  <si>
    <t>30475595-0</t>
  </si>
  <si>
    <t>CONSTRUCCION S.CUNA Y J. INFANTIL SANTA ROSA DE PELEQUEN- MALLOA</t>
  </si>
  <si>
    <t>MALLOA</t>
  </si>
  <si>
    <t>30475641-0</t>
  </si>
  <si>
    <t>MEJORAMIENTO PARQUE CERRO EL MANZANO DE LA COMUNA DE QUINTA DE TILCOCO</t>
  </si>
  <si>
    <t>30476592-0</t>
  </si>
  <si>
    <t>AMPLIACION DE RECINTO DEPORTIVO LAS REJAS, COMUNA DE ESTACION CENTRAL</t>
  </si>
  <si>
    <t>30476688-0</t>
  </si>
  <si>
    <t>REPOSICION POSTA SALUD RURAL CUCAO, COMUNA CHONCHI</t>
  </si>
  <si>
    <t>30476884-0</t>
  </si>
  <si>
    <t>CONSTRUCCION MUSEO ANTROPOLOGICO SAN MIGUEL DE AZAPA, REG. A Y P.</t>
  </si>
  <si>
    <t>30476991-0</t>
  </si>
  <si>
    <t>REPOSICION RETÉN CARABINEROS CHILCAYA (F)</t>
  </si>
  <si>
    <t>30477089-0</t>
  </si>
  <si>
    <t>MEJORAMIENTO PAVIMENTACION AVDA LAS SALINAS DE PULLALLY, ETAPA 1, COMUNA DE PAPUDO</t>
  </si>
  <si>
    <t>30477693-0</t>
  </si>
  <si>
    <t>MEJORAMIENTO CALLE PABLO RAMIREZ. QUILPUÉ</t>
  </si>
  <si>
    <t>30477696-0</t>
  </si>
  <si>
    <t>MEJORAMIENTO PARQUE CLAUDIO ARRAU, COMUNA DE COLINA</t>
  </si>
  <si>
    <t>30478003-0</t>
  </si>
  <si>
    <t>REPOSICION Y AMPLIACIÓN  ESCUELA PAMPA ALGODONAL, ARICA.</t>
  </si>
  <si>
    <t>30478136-0</t>
  </si>
  <si>
    <t>INSTALACION AGUA POTABLE MANZANO,CASTAÑOS,LOMAS,VOLCANES,BRASIL,C.SEGUNDO LEVIU, VILCUN</t>
  </si>
  <si>
    <t>30478237-0</t>
  </si>
  <si>
    <t>MEJORAMIENTO SISTEMA APR TULAHUEN, COMUNA MONTE PATRIA</t>
  </si>
  <si>
    <t>30478246-0</t>
  </si>
  <si>
    <t>MEJORAMIENTO SISTEMA APR COQUIMBITO ALTOVALSOL, COMUNA DE LA SERENA</t>
  </si>
  <si>
    <t>30478299-0</t>
  </si>
  <si>
    <t>REPOSICION CENTRO DE REHABILITACION TELETON VALPARAISO</t>
  </si>
  <si>
    <t>30478937-0</t>
  </si>
  <si>
    <t>CONSTRUCCION BARRIO COMERCIAL COSTERO MERINO JARPA, CHAÑARAL</t>
  </si>
  <si>
    <t>30478990-0</t>
  </si>
  <si>
    <t>AMPLIACION Y REPOSICION  PARCIAL ESCUELA J. LADRILLERO, NATALES</t>
  </si>
  <si>
    <t>30479188-0</t>
  </si>
  <si>
    <t>CONSTRUCCION SALAS CUNA Y JARDÍN INFANTIL, CORONA SUECA, PUDAHUEL</t>
  </si>
  <si>
    <t>30479286-0</t>
  </si>
  <si>
    <t>CONSTRUCCION SERVICIO AGUA POTABLE RURAL ISLA QUENU, COMUNA DE CALBUCO.</t>
  </si>
  <si>
    <t>30479794-0</t>
  </si>
  <si>
    <t>CONSTRUCCION SALA CUNA Y NIVEL MEDIO COLON, COMUNA DE QUINTERO</t>
  </si>
  <si>
    <t>30479797-0</t>
  </si>
  <si>
    <t>CONSTRUCCION SALA CUNA Y NIVEL MEDIO CERRO NEGRO, COMUNA DE CABILDO.</t>
  </si>
  <si>
    <t>30479809-0</t>
  </si>
  <si>
    <t>CONSTRUCCION PUENTE EL COIGUE EN RUTA L-45, KM. 25,34.</t>
  </si>
  <si>
    <t>30479846-0</t>
  </si>
  <si>
    <t>REPOSICION S. CUNA Y J. INFANTIL CENTRAL LO HERMIDA DE PEÑALOLÉN</t>
  </si>
  <si>
    <t>30479894-0</t>
  </si>
  <si>
    <t>CONSTRUCCION SEMAFORIZ. INTERSEC AV.BRASIL-CONSTITUCIÓN Y OTROS,CHILLAN</t>
  </si>
  <si>
    <t>30479895-0</t>
  </si>
  <si>
    <t>MEJORAMIENTO PARQUE SARITA GAJARDO, CHILLAN</t>
  </si>
  <si>
    <t>30479905-0</t>
  </si>
  <si>
    <t>MEJORAMIENTO APR CAPILLA COX, CHILLÁN</t>
  </si>
  <si>
    <t>30480046-0</t>
  </si>
  <si>
    <t>CONSTRUCCION SALA CUNA Y JARDIN INFANTIL BROTES DE SAN IGNACIO, COMUNA SAN IGNACIO</t>
  </si>
  <si>
    <t>30480150-0</t>
  </si>
  <si>
    <t>REPOSICION DE LA 1RA COMPAÑÍA DE BOMBEROS DE VILLA ALEMANA</t>
  </si>
  <si>
    <t>30480155-0</t>
  </si>
  <si>
    <t>CONSTRUCCION SEDE COMUNITARIA ECOLOGICA EL ARRAYAN, PALMILLA</t>
  </si>
  <si>
    <t>30480157-0</t>
  </si>
  <si>
    <t>CONSTRUCCION SALA CUNA Y JARDIN INFANTIL MIRAFLORES, CHIMBARONGO</t>
  </si>
  <si>
    <t>CHIMBARONGO</t>
  </si>
  <si>
    <t>30480199-0</t>
  </si>
  <si>
    <t>HABILITACION IMAGENOLOGIA COMPLEJA HOSPITAL EDUARDO PEREIRA, VALPO</t>
  </si>
  <si>
    <t>30480246-0</t>
  </si>
  <si>
    <t>CONSTRUCCION SALA CUNA Y JARDIN INFANTIL NUEVA GENERACIÓN, TEMUCO</t>
  </si>
  <si>
    <t>30480264-0</t>
  </si>
  <si>
    <t>CONSTRUCCION SALA CUNA Y JARDIN INFANTIL VIAL RECABARREN, ILLAPEL</t>
  </si>
  <si>
    <t>30480266-0</t>
  </si>
  <si>
    <t>CONSTRUCCION BY PASS RUTA E-85, TRAMO URBANO CIUDAD DE LOS ANDES</t>
  </si>
  <si>
    <t>30480380-0</t>
  </si>
  <si>
    <t>CONSTRUCCION SALA CUNA Y JARDIN INFANTIL FRANCISCO COLOANE, SAN PEDRO DE LA PAZ</t>
  </si>
  <si>
    <t>30480605-0</t>
  </si>
  <si>
    <t>REPOSICION CON RELOCALIZACION 1°, 2° JUZGADO LETRAS DEL TRABAJO Y
DE COBRANZA LABORAL Y PREVISIONAL SANTIAGO</t>
  </si>
  <si>
    <t>30480665-0</t>
  </si>
  <si>
    <t>REPOSICION CUARTEL DE BOMBEROS PEHUEN, LEBU</t>
  </si>
  <si>
    <t>30480673-0</t>
  </si>
  <si>
    <t>CONSTRUCCION SALA CUNA Y JARDÍN INFANTIL AITUE, QUELLON</t>
  </si>
  <si>
    <t>30480682-0</t>
  </si>
  <si>
    <t>CONSTRUCCION APERTURA Y PAVIMENTACIÓN CALLE SCHLEYER, CHILLÁN</t>
  </si>
  <si>
    <t>30480687-0</t>
  </si>
  <si>
    <t>CONSTRUCCION CARPETA PASTO SINTETICO Y CIERRE PERIMETRAL CANCHA DE RECINTO, COMUNA DE PINTO</t>
  </si>
  <si>
    <t>PINTO - REGION DEL ÑUBLE</t>
  </si>
  <si>
    <t>30480706-0</t>
  </si>
  <si>
    <t>REPOSICION JARDÍN INFANTIL LOS MUÑEQUITOS DE CAUQUENES</t>
  </si>
  <si>
    <t>30480711-0</t>
  </si>
  <si>
    <t>ACTUALIZACION PLAN REGULADOR COMUNA SAN ROSENDO</t>
  </si>
  <si>
    <t>SAN ROSENDO</t>
  </si>
  <si>
    <t>30480777-0</t>
  </si>
  <si>
    <t>DIAGNOSTICO HIDROLOGICO E HIDROGEOLÓGICO ISLA SANTA MARIA Y MOCHA</t>
  </si>
  <si>
    <t>30480795-0</t>
  </si>
  <si>
    <t>MEJORAMIENTO CANCHA FUTBOL SECTOR POB. OHIGGINS , CORONEL</t>
  </si>
  <si>
    <t>30480804-0</t>
  </si>
  <si>
    <t>MEJORAMIENTO CANCHA DE FUTBOL SECTOR POB. LAURIE, CORONEL</t>
  </si>
  <si>
    <t>30480861-0</t>
  </si>
  <si>
    <t>MEJORAMIENTO  CEMENTERIO MUNICIPAL, CORONEL</t>
  </si>
  <si>
    <t>30480867-0</t>
  </si>
  <si>
    <t>REPOSICION JARDÍN INFANTIL GLOBITO DE CURICO</t>
  </si>
  <si>
    <t>30480901-0</t>
  </si>
  <si>
    <t>REPOSICION TALLER DE MAQUINARIAS DIRECCIÓN DE VIALIDAD PROVINCIA DE CAUTÍN,</t>
  </si>
  <si>
    <t>30480922-0</t>
  </si>
  <si>
    <t>REPOSICION PUENTE CHILLAN , LOS ÁNGELES</t>
  </si>
  <si>
    <t>30480962-0</t>
  </si>
  <si>
    <t>CONSTRUCCION DE CICLOVIAS EN RED VIAL REGION DE LOS RIOS</t>
  </si>
  <si>
    <t>30480972-0</t>
  </si>
  <si>
    <t>CONSTRUCCION CECOSF VILLA GENESIS, LOS ANGELES</t>
  </si>
  <si>
    <t>30480980-0</t>
  </si>
  <si>
    <t>MEJORAMIENTO CBI RUTA T-931:CRUCE T-87(CHANCO)-CRUCE T-975-U(CARIMALLIN) COMUNA DE RIO BUENO</t>
  </si>
  <si>
    <t>30480981-0</t>
  </si>
  <si>
    <t>MEJORAMIENTO T-210: CRUCE RUTA 5-CIRUELOS- PUREO</t>
  </si>
  <si>
    <t>30480983-0</t>
  </si>
  <si>
    <t>MEJORAMIENTO CBI RUTA T-255 (ANCACOMOE) Y RUTA T-189 (MELEFQUEN) COMUNA DE PANGUIPULLI</t>
  </si>
  <si>
    <t>30480995-0</t>
  </si>
  <si>
    <t>MEJORAMIENTO RUTA T-34; T-334 Y T-324 COMUNA DE MÁFIL</t>
  </si>
  <si>
    <t>30481028-0</t>
  </si>
  <si>
    <t>REPOSICION CESFAM CON SAR RAHUE ALTO, OSORNO</t>
  </si>
  <si>
    <t>30481078-0</t>
  </si>
  <si>
    <t>MEJORAMIENTO  Y HERMOSEAMIENTO CALLE WALKER MARTINEZ HUEPIL, TUCAPEL</t>
  </si>
  <si>
    <t>30481208-0</t>
  </si>
  <si>
    <t>AMPLIACION CUARTEL DE BOMBEROS COMUNA SAN ESTEBAN</t>
  </si>
  <si>
    <t>30481300-0</t>
  </si>
  <si>
    <t>CONSTRUCCION SALA CUNA Y JARDIN INFANTIL INES DE BAZAN, COMUNA DE CASTRO</t>
  </si>
  <si>
    <t>30481313-0</t>
  </si>
  <si>
    <t>CONSTRUCCION SALA CUNA Y JARDIN INFANTIL PORTAL SAN FRANCISCO, TEMUCO</t>
  </si>
  <si>
    <t>30481521-0</t>
  </si>
  <si>
    <t>RESTAURACION ESTRUCTURAL IGLESIA SAN VICENTE FERRER, OVALLE</t>
  </si>
  <si>
    <t>30481623-0</t>
  </si>
  <si>
    <t>CONSTRUCCION NUEVO CEMENTERIO MUNICIPAL, CALAMA</t>
  </si>
  <si>
    <t>30481656-0</t>
  </si>
  <si>
    <t>ACTUALIZACION PLAN DE DESARROLLO COMUNAL COMUNA DE TOCOPILLA</t>
  </si>
  <si>
    <t>30481728-0</t>
  </si>
  <si>
    <t>CONSTRUCCION RECINTO COMUNITARIO LOS CIPRESES VILLA ALEMANA</t>
  </si>
  <si>
    <t>30481760-0</t>
  </si>
  <si>
    <t>CONSTRUCCION PUENTE MAITENCILLO Y ACCESOS, FREIRINA</t>
  </si>
  <si>
    <t>30481771-0</t>
  </si>
  <si>
    <t>CONSTRUCCION MUROS DE CONTENCIÓN FINAL SAN SEBASTIAN Y NORTE PLAYA BLANCA</t>
  </si>
  <si>
    <t>30481815-0</t>
  </si>
  <si>
    <t>REPOSICION Y AMPLIACION JARDINES CORCOVADO, CORONEL</t>
  </si>
  <si>
    <t>30481823-0</t>
  </si>
  <si>
    <t>CONSTRUCCION SALA CUNA Y JARDIN INFANTIL SAN JOSE, COMUNA DE CODEGUA</t>
  </si>
  <si>
    <t>CODEGUA</t>
  </si>
  <si>
    <t>30482208-0</t>
  </si>
  <si>
    <t>CONSTRUCCION SAR JUAN ANTONIO RIOS COMUNA INDEPENDENCIA</t>
  </si>
  <si>
    <t>30482320-0</t>
  </si>
  <si>
    <t>MEJORAMIENTO BORDE FLUVIAL SECTOR CENDYR NAUTICO DE CARAHUE</t>
  </si>
  <si>
    <t>30482321-0</t>
  </si>
  <si>
    <t>MEJORAMIENTO BORDE COSTERO CALETA LA BARRA</t>
  </si>
  <si>
    <t>30482391-0</t>
  </si>
  <si>
    <t>CONSTRUCCION PROYECTO INTEGRAL DE CICLOVIAS ETAPA II, REG VALPARAISO</t>
  </si>
  <si>
    <t>30482512-0</t>
  </si>
  <si>
    <t>CONSTRUCCION CANAL TIERRAS COLORADAS, CONCEPCION</t>
  </si>
  <si>
    <t>30482607-0</t>
  </si>
  <si>
    <t>CONSTRUCCION MULTICANCHA VILLA PEDRO DE VALDIVIA, COMUNA DE SAN FELIPE</t>
  </si>
  <si>
    <t>30482675-0</t>
  </si>
  <si>
    <t>CONSTRUCCION CEMENTERIO MUNICIPAL, COMUNA DE PENCO</t>
  </si>
  <si>
    <t>30482839-0</t>
  </si>
  <si>
    <t>REPOSICION ALUMBRADO PUBLICO CON TECNOLOGÍA LED COMUNA DE COLCHANE</t>
  </si>
  <si>
    <t>30482856-0</t>
  </si>
  <si>
    <t>AMPLIACION Y MEJORAMIENTO  DE APR SAN MANUEL,MELIPILLA</t>
  </si>
  <si>
    <t>30482927-0</t>
  </si>
  <si>
    <t>CONSTRUCCION VIVIENDAS JUDICIALES DE CHAITÉN</t>
  </si>
  <si>
    <t>30482963-0</t>
  </si>
  <si>
    <t>MEJORAMIENTO PAVIMENTO RUTA S-51, TRAMO PADRE LAS CASAS-CUNCO</t>
  </si>
  <si>
    <t>30483001-0</t>
  </si>
  <si>
    <t>CONSTRUCCION SALA CUNA Y JARDIN INFANTIL UBALDO MANCILLA, COMUNA DE CASTRO</t>
  </si>
  <si>
    <t>30483079-0</t>
  </si>
  <si>
    <t>MEJORAMIENTO INTERCONEXIÓN VIAL RUTA A-27 - CRUCE RUTA 11CH</t>
  </si>
  <si>
    <t>30483081-0</t>
  </si>
  <si>
    <t>HABILITACION CASA PRAIS PROVINCIA DE ARAUCO</t>
  </si>
  <si>
    <t>30483094-0</t>
  </si>
  <si>
    <t>REPOSICION SEDE COMUNITARIA VILLA CORDILLERA, COMUNA DE SAN FELIPE</t>
  </si>
  <si>
    <t>30483134-0</t>
  </si>
  <si>
    <t>MEJORAMIENTO CBI CAMINO PUENTE PAYA-HUIÑOCO, LONCOCHE</t>
  </si>
  <si>
    <t>30483135-0</t>
  </si>
  <si>
    <t>CONSTRUCCION PUENTE PALENA Nº 2, PALENA</t>
  </si>
  <si>
    <t>30483136-0</t>
  </si>
  <si>
    <t>CONSTRUCCION RUPUMEICA ALTO-RUPUMEICA BAJO</t>
  </si>
  <si>
    <t>30483144-0</t>
  </si>
  <si>
    <t>MEJORAMIENTO RUTA 24  SECTOR : CUESTA MONTECRISTO - CHUQUICAMATA</t>
  </si>
  <si>
    <t>30483148-0</t>
  </si>
  <si>
    <t>MEJORAMIENTO PASO FRONTERIZO RUTA 21-CH SECTOR: CEBOLLAR - OLLAGUE</t>
  </si>
  <si>
    <t>30483167-0</t>
  </si>
  <si>
    <t>REPOSICION PUENTE MALLECO Y ACCESOS EN RUTA R-152 ANGOL</t>
  </si>
  <si>
    <t>30483189-0</t>
  </si>
  <si>
    <t>MEJORAMIENTO RUTA C-489 S: ALTO DEL CARMEN - EL CORRAL</t>
  </si>
  <si>
    <t>30483236-0</t>
  </si>
  <si>
    <t>CONSTRUCCION CONEXION VIAL RIBERA NORTE LAGO VILLARRICA. S: LAGUNA LAS RANAS-RIO PLATA</t>
  </si>
  <si>
    <t>30483261-0</t>
  </si>
  <si>
    <t>REPOSICION RUTA K-15, SECTOR: RUTA 5(LONTUE)-MOLINA, PROV. CURICO</t>
  </si>
  <si>
    <t>30483325-0</t>
  </si>
  <si>
    <t>CONSTRUCCION DEPENDENCIAS EQUIPO CANES ADIESTRADOS C.P. VALPARAÍSO</t>
  </si>
  <si>
    <t>30483353-0</t>
  </si>
  <si>
    <t>MEJORAMIENTO RUTA B-243 S:CR 27-CH-PASO HITO CAJON REGION DE ANTOFAGASTA</t>
  </si>
  <si>
    <t>30483354-0</t>
  </si>
  <si>
    <t>MEJORAMIENTO EJE MARGA MARGA, QUILPUE</t>
  </si>
  <si>
    <t>30483419-0</t>
  </si>
  <si>
    <t>CONSTRUCCION SALA CUNA Y JARDIN INFANTIL PUERTA SUR, PUERTO MONTT</t>
  </si>
  <si>
    <t>30483435-0</t>
  </si>
  <si>
    <t>REPOSICION DE ÁREA VERDE PLAZA LAS TRES AMÉRICAS, SAN RAMÓN</t>
  </si>
  <si>
    <t>SAN RAMON</t>
  </si>
  <si>
    <t>30483438-0</t>
  </si>
  <si>
    <t>CONSTRUCCION ESTACION DE TRANSFERENCIA DE RESIDUOS SOLIDOS COMUNA DE CABILDO</t>
  </si>
  <si>
    <t>30483452-0</t>
  </si>
  <si>
    <t>MEJORAMIENTO PASADA URBANA POR GALVARINO DIVERSAS RUTAS</t>
  </si>
  <si>
    <t>30483469-0</t>
  </si>
  <si>
    <t>REPOSICION 5ª COMISARÍA QUIRIHUE, COMUNA DE QUIIRIHUE</t>
  </si>
  <si>
    <t>QUIRIHUE</t>
  </si>
  <si>
    <t>30483482-0</t>
  </si>
  <si>
    <t>REPOSICION INSTITUTO DE REHABILITACION PEDRO AGUIRRE CERDA, PEÑALOLEN</t>
  </si>
  <si>
    <t>30483517-0</t>
  </si>
  <si>
    <t>REPOSICION ACERAS Y ESPACIO PUBLICO  EJE SUR-PONIENTE  AV. ARRIETA, PEÑALOLEN</t>
  </si>
  <si>
    <t>30483534-0</t>
  </si>
  <si>
    <t>CONSTRUCCION  PLAZA LONGITUDINAL, SANTA ROSA, COMUNA DE SALAMANCA</t>
  </si>
  <si>
    <t>SALAMANCA</t>
  </si>
  <si>
    <t>30483536-0</t>
  </si>
  <si>
    <t>DIAGNOSTICO PLAN MAESTRO AGUAS LLUVIA SAN FELIPE, COMUNA SAN FELIPE</t>
  </si>
  <si>
    <t>30483558-0</t>
  </si>
  <si>
    <t>CONSTRUCCION CIRCUNVALACIÓN TEMUCO</t>
  </si>
  <si>
    <t>30483580-0</t>
  </si>
  <si>
    <t>CONSTRUCCION SAR PLACILLA, VALPARAISO</t>
  </si>
  <si>
    <t>30483664-0</t>
  </si>
  <si>
    <t>REPOSICION SUBCOMISARÍA SAN LUIS, COMUNA DE PEÑALOLEN</t>
  </si>
  <si>
    <t>30483803-0</t>
  </si>
  <si>
    <t>CONSTRUCCION ENLACE EL VERGEL RUTA 60 CH (CAMINO LA PÓLVORA)</t>
  </si>
  <si>
    <t>30483861-0</t>
  </si>
  <si>
    <t>ACTUALIZACION  PLAN SECCIONAL SERRANO Y CASTILLO, COMUNA TORRES DEL  PAYNE</t>
  </si>
  <si>
    <t>30483947-0</t>
  </si>
  <si>
    <t>MEJORAMIENTO PLAZA SERGIO SILVA, LOS VILOS.</t>
  </si>
  <si>
    <t>30483969-0</t>
  </si>
  <si>
    <t>CONSTRUCCION  PARQUE VILLA ALTOS DEL MAR, SECTOR EL ALTO, ARICA</t>
  </si>
  <si>
    <t>30484023-0</t>
  </si>
  <si>
    <t>CONSTRUCCION SALA CUNA Y JARDIN INFANTIL VILLA EVANGELISTA, SAN PEDRO DE LA PAZ</t>
  </si>
  <si>
    <t>30484026-0</t>
  </si>
  <si>
    <t>MEJORAMIENTO RUTA T-350 S: CUTIPAY - ACCESO NORTE A NIEBLA</t>
  </si>
  <si>
    <t>30484043-0</t>
  </si>
  <si>
    <t>CONSTRUCCION PASEO KOM TRAWULEN AMULEYIÑ, ALTO BIOBÍO</t>
  </si>
  <si>
    <t>30484096-0</t>
  </si>
  <si>
    <t>CONSTRUCCION PARQUE DEPORTIVO VELODOROMO REGIONAL VILLA ALEMANA</t>
  </si>
  <si>
    <t>30484152-0</t>
  </si>
  <si>
    <t>REPOSICION JARDIN INFANTIL SALA CUNA BLANCA NIEVES OLMUÉ</t>
  </si>
  <si>
    <t>OLMUE</t>
  </si>
  <si>
    <t>30484183-0</t>
  </si>
  <si>
    <t>REPOSICION CENTRO DE SALUD FAMILIAR EL PALQUI, COMUNA DE MONTE PATRIA</t>
  </si>
  <si>
    <t>30484186-0</t>
  </si>
  <si>
    <t>CONSTRUCCION  DE OBRAS DE URBANIZACIÓN LOCALIDAD DE PEDREGAL,  MONTE PATRIA</t>
  </si>
  <si>
    <t>30484211-0</t>
  </si>
  <si>
    <t>REPOSICION CUARTEL 1° COMPAÑIA DE BOMBEROS, SINDEMPART, COQUIMBO</t>
  </si>
  <si>
    <t>30484245-0</t>
  </si>
  <si>
    <t>REPOSICION CON RELOCALIZACION BRIGADA DE INVESTIGACION CRIMINAL PDI, SAN RAMON</t>
  </si>
  <si>
    <t>30484292-0</t>
  </si>
  <si>
    <t>REPOSICION PRIMERA COMPAÑÍA DE BOMBEROS, PUERTO NATALES</t>
  </si>
  <si>
    <t>30484298-0</t>
  </si>
  <si>
    <t>CONSTRUCCION Y EQUIPAMIENTO FERIA HORTICOLA, PUERTO AYSÉN</t>
  </si>
  <si>
    <t>30484306-0</t>
  </si>
  <si>
    <t>MEJORAMIENTO ESTANDAR URBANO AREAS VERDES BARRIO CARDENAL RAUL SILVA HENRIQUEZ, NATALES</t>
  </si>
  <si>
    <t>30484343-0</t>
  </si>
  <si>
    <t>AMPLIACION MEJORAMIENTO RUTA S-40. SECTOR: LABRANZA-IMPERIAL-CARAHUE</t>
  </si>
  <si>
    <t>30484345-0</t>
  </si>
  <si>
    <t>AMPLIACION Y MEJORAMIENTO SAPR DE PICHIRROPULLI, COMUNA DE PAILLACO</t>
  </si>
  <si>
    <t>30484386-0</t>
  </si>
  <si>
    <t>CONSTRUCCION CIRCUNVALACION NORTE, LOS ANGELES</t>
  </si>
  <si>
    <t>30484387-0</t>
  </si>
  <si>
    <t>MEJORAMIENTO PAR VIAL VILLAGRAN - ALMAGRO, LOS ANGELES</t>
  </si>
  <si>
    <t>30484396-0</t>
  </si>
  <si>
    <t>CONSTRUCCION SERVICIO DE ALTA RESOLUTIVIDAD(SAR) COMUNA QUILICURA</t>
  </si>
  <si>
    <t>30484402-0</t>
  </si>
  <si>
    <t>CONSTRUCCION CICLOVIAS URBANAS DE CHILLAN</t>
  </si>
  <si>
    <t>30484411-0</t>
  </si>
  <si>
    <t>CONSTRUCCION CICLOVIA CAMINO LENGA DE HUALPÉN</t>
  </si>
  <si>
    <t>30484425-0</t>
  </si>
  <si>
    <t>CONSTRUCCION CUARTEL BOMBEROS SEGUNDA  COMPAÑÍA CHIMBARONGO</t>
  </si>
  <si>
    <t>30484435-0</t>
  </si>
  <si>
    <t>CONSTRUCCION PLAYA ARTIFICIAL Y CALETA DE PESCADORES LA CHIMBA</t>
  </si>
  <si>
    <t>30484442-0</t>
  </si>
  <si>
    <t>MEJORAMIENTO PLAZA DE ARMAS DE VILLA ÑIREHUAO, COMUNA DE COYHAIQUE</t>
  </si>
  <si>
    <t>30484455-0</t>
  </si>
  <si>
    <t>REPOSICION PLAZA DE ARMAS DE CONTAO, HUALAIHUE</t>
  </si>
  <si>
    <t>30484467-0</t>
  </si>
  <si>
    <t>CONSTRUCCION HOSPITAL PROVINCIA CORDILLERA, PUENTE ALTO</t>
  </si>
  <si>
    <t>30484483-0</t>
  </si>
  <si>
    <t>REPOSICION PLAZA ACCESO PRINCIPAL, PERQUENCO</t>
  </si>
  <si>
    <t>30484489-0</t>
  </si>
  <si>
    <t>REPOSICION CON RELOCALIZACIÓN CESFAM BAEZA GOÑI COMUNA DE SAN JOAQUIN</t>
  </si>
  <si>
    <t>30484503-0</t>
  </si>
  <si>
    <t>CONSTRUCCION MUROS DE CONTENCIÓN VIVIENDAS SECTOR FARELLÓN COSTERO COMUNA IQUIQUE</t>
  </si>
  <si>
    <t>30484519-0</t>
  </si>
  <si>
    <t>MEJORAMIENTO CALLE MANUEL MENÉNDEZ, PUNTA ARENAS</t>
  </si>
  <si>
    <t>30484525-0</t>
  </si>
  <si>
    <t>MEJORAMIENTO CALLE JOSE DIAZ BARRIA, PUNTA ARENAS</t>
  </si>
  <si>
    <t>30484533-0</t>
  </si>
  <si>
    <t>MEJORAMIENTO RED AGUAS LLUVIAS SECTOR PARQUE CENTRAL HUALPEN</t>
  </si>
  <si>
    <t>30484535-0</t>
  </si>
  <si>
    <t>MEJORAMIENTO PLAZAS JOHN WALL, ARICA</t>
  </si>
  <si>
    <t>30484569-0</t>
  </si>
  <si>
    <t>HABILITACION ANTIGUO HOSPITAL DE ANGOL PARA BIBLIOTECA MUNICIPAL</t>
  </si>
  <si>
    <t>30484581-0</t>
  </si>
  <si>
    <t>CONSTRUCCION SENDERO Y MIRADOR CUMBRE PARQUE METROPOLITANO CERROS DE RENCA</t>
  </si>
  <si>
    <t>30484602-0</t>
  </si>
  <si>
    <t>CONSTRUCCION CALLE MESANA, VALPARAISO</t>
  </si>
  <si>
    <t>30484603-0</t>
  </si>
  <si>
    <t>MEJORAMIENTO AVDA ALEMANIA ETAPA 2, VALPARAISO</t>
  </si>
  <si>
    <t>30484608-0</t>
  </si>
  <si>
    <t>REPOSICION SALA CUNA Y JARDIN INFANTIL BRISAS DEL MAR, TOMÉ</t>
  </si>
  <si>
    <t>30484760-0</t>
  </si>
  <si>
    <t>CONSTRUCCION SISTEMA DE AGUA POTABLE RURAL  CHUSMIZA Y USMAGAMA, REGIÓN DE TARAPACÁ</t>
  </si>
  <si>
    <t>30484762-0</t>
  </si>
  <si>
    <t>HABILITACION CASA DUHALDE PARA CENTRO CULTURAL COMUNA DE LA UNION</t>
  </si>
  <si>
    <t>30484874-0</t>
  </si>
  <si>
    <t>MEJORAMIENTO PLAZA LOCALIDAD DE PUA, VICTORIA</t>
  </si>
  <si>
    <t>30484904-0</t>
  </si>
  <si>
    <t>CONSTRUCCION CICLOVIA RUTA I-870 E  I-890  SECTOR CUESTA LO GONZALEZ CHIMBARONGO</t>
  </si>
  <si>
    <t>30484906-0</t>
  </si>
  <si>
    <t>CONSTRUCCION SISTEMA AGUA POTABLE RURAL MONTRE LLANCAMIL,  PERQUENCO</t>
  </si>
  <si>
    <t>30484917-0</t>
  </si>
  <si>
    <t>CONSTRUCCION PARQUE EL ALTO, SECTOR EL ALTO SUR, ARICA</t>
  </si>
  <si>
    <t>30484946-0</t>
  </si>
  <si>
    <t>CONSTRUCCION ACCESO ORIENTE POBLACIÓN TORREBLANCA, VALLENAR</t>
  </si>
  <si>
    <t>30484956-0</t>
  </si>
  <si>
    <t>CONSTRUCCION PARQUE URBANO DE COCHRANE</t>
  </si>
  <si>
    <t>30484959-0</t>
  </si>
  <si>
    <t>CONSTRUCCION CENTRO DEPORTIVO MUNICIPAL COMUNA DE CHONCHI</t>
  </si>
  <si>
    <t>30484974-0</t>
  </si>
  <si>
    <t>CONSTRUCCION NUEVO TERMINAL DE BUSES, IQUIQUE</t>
  </si>
  <si>
    <t>30485033-0</t>
  </si>
  <si>
    <t>CONSTRUCCION VIVIENDAS TUTELADAS PARA ADULTO MAYOR - FUTRONO</t>
  </si>
  <si>
    <t>30485034-0</t>
  </si>
  <si>
    <t>AMPLIACION Y MEJORAMIENTO GIMNASIO NATALES</t>
  </si>
  <si>
    <t>30485037-0</t>
  </si>
  <si>
    <t>CONSTRUCCION ESPACIO PÚBLICO RIBEREÑO SECTOR OJANCOS, TIERRA AMARILLA</t>
  </si>
  <si>
    <t>30485043-0</t>
  </si>
  <si>
    <t>CONSTRUCCION ESPACIO PÚBLICO QUEBRADA CABRITO CHAÑARAL</t>
  </si>
  <si>
    <t>30485115-0</t>
  </si>
  <si>
    <t>CONSTRUCCION SERVICIO DE APR SECTOR BALMACEDA-PARAGUAY, FRUTILLAR</t>
  </si>
  <si>
    <t>30485121-0</t>
  </si>
  <si>
    <t>CONSTRUCCION PROYECTO ELECTRICO PERIURBANO PONIENTE SECTOR ANDINO</t>
  </si>
  <si>
    <t>30485126-0</t>
  </si>
  <si>
    <t>CONSTRUCCION 20 VIVIENDAS TUTELADAS, NUEVA IMPERIAL</t>
  </si>
  <si>
    <t>30485128-0</t>
  </si>
  <si>
    <t>MEJORAMIENTO RUTA I-45 S: LA RUFINA - ACCESO A TERMAS DEL FLACO, PROV. COLCHAGUA</t>
  </si>
  <si>
    <t>30485129-0</t>
  </si>
  <si>
    <t>CONSTRUCCION 16 VIVIENDAS TUTELADAS GORBEA</t>
  </si>
  <si>
    <t>30485133-0</t>
  </si>
  <si>
    <t>CONSTRUCCION SISTEMA DE AGUA POTABLE RURAL SECTOR PEDERNAL,  FRUTILLAR</t>
  </si>
  <si>
    <t>30485134-0</t>
  </si>
  <si>
    <t>AMPLIACION Y NORMALIZACION ESTADIO LA GRANJA, CURICÓ</t>
  </si>
  <si>
    <t>30485139-0</t>
  </si>
  <si>
    <t>CONSTRUCCION SERVICIO DE APR SECTOR PICHILOPEZ,  FRUTILLAR</t>
  </si>
  <si>
    <t>30485186-0</t>
  </si>
  <si>
    <t>AMPLIACION AVDA.P.AGUIRRE CERDA TRAMO LOS TAMARUGOS-ROTONDA, AFTA</t>
  </si>
  <si>
    <t>30485199-0</t>
  </si>
  <si>
    <t>MEJORAMIENTO EE.PP ZONA INDUSTRIAL,ÁREA 3 POLIMETALES, ARICA_ETAPA II</t>
  </si>
  <si>
    <t>30485220-0</t>
  </si>
  <si>
    <t>CONSTRUCCION COMPLEJO DEPORTIVO COMUNAL, REQUÍNOA</t>
  </si>
  <si>
    <t>30485223-0</t>
  </si>
  <si>
    <t>REPOSICION CUARTEL 3RA COMPAÑIA DE BOMBEROS EL ABRA, REQUINOA</t>
  </si>
  <si>
    <t>30485225-0</t>
  </si>
  <si>
    <t>MEJORAMIENTO DE ACERAS CASCO HISTÓRICO URBANO, COMUNA DE MACHALI</t>
  </si>
  <si>
    <t>30485246-0</t>
  </si>
  <si>
    <t>CONSTRUCCION FACULTAD DE INGENIERÍA UNIVERSIDAD REGIONAL DE O'HIGGINS, CAMPUS RENGO</t>
  </si>
  <si>
    <t>30485268-0</t>
  </si>
  <si>
    <t>CONSTRUCCION ALCANTARILLADO PUBLICO SECTOR SAN CARLOS, COMUNA DE NOGALES</t>
  </si>
  <si>
    <t>30485293-0</t>
  </si>
  <si>
    <t>RESTAURACION PLAZA BALMACEDA LA CALERA</t>
  </si>
  <si>
    <t>30485310-0</t>
  </si>
  <si>
    <t>REPOSICION PASO SUPERIOR  RUTA 5 - ALAMEDA, RANCAGUA</t>
  </si>
  <si>
    <t>30485331-0</t>
  </si>
  <si>
    <t>MEJORAMIENTO PARQUE CERRO PHILIPPI PUERTO VARAS</t>
  </si>
  <si>
    <t>30485336-0</t>
  </si>
  <si>
    <t>REPOSICION POSTA SALUD RURAL RADALCO, COMUNA DE CURACAUTIN</t>
  </si>
  <si>
    <t>30485355-0</t>
  </si>
  <si>
    <t>REPOSICION TOTAL SALA CUNA Y JARDIN INFANTIL OSITO PANDY COMUNA DE TALCA</t>
  </si>
  <si>
    <t>30485368-0</t>
  </si>
  <si>
    <t>REPOSICION CENTRO REHABILITACION  CLUB DE LEONES COMUNA DE ANCUD</t>
  </si>
  <si>
    <t>30485416-0</t>
  </si>
  <si>
    <t>MEJORAMIENTO RUTA Y-65, PORVENIR - MANANTIALES, TIERRA DEL FUEGO, ETAPA II</t>
  </si>
  <si>
    <t>30485466-0</t>
  </si>
  <si>
    <t>MEJORAMIENTO RUTA Y-71, PORVENIR- ONAISSIN, TRAMO II, PROVINCIA DE TIERRA DEL FUEGO</t>
  </si>
  <si>
    <t>30485475-0</t>
  </si>
  <si>
    <t>REPOSICION ÁREAS DAÑADAS CENTRO CULTURAL , ALTO HOSPICIO</t>
  </si>
  <si>
    <t>30485513-0</t>
  </si>
  <si>
    <t>CONSTRUCCION PARQUE MIRAVALLE VILLA ALEMANA</t>
  </si>
  <si>
    <t>30485565-0</t>
  </si>
  <si>
    <t>CONSTRUCCION CENTRO PLANETARIO COMUNA DE CALLE LARGA</t>
  </si>
  <si>
    <t>CALLE LARGA</t>
  </si>
  <si>
    <t>30485668-0</t>
  </si>
  <si>
    <t>CONSTRUCCION CIRCUITO PATRIMONIAL, COLLIPULLI</t>
  </si>
  <si>
    <t>30485752-0</t>
  </si>
  <si>
    <t>MEJORAMIENTO PLAZA PEDRO LAGOS MARCHANT, COMUNA DE CHILLAN</t>
  </si>
  <si>
    <t>30485764-0</t>
  </si>
  <si>
    <t>MEJORAMIENTO  Y AMPLIACIÓN PARQUE LA TOMA,  RÍO NEGRO</t>
  </si>
  <si>
    <t>30485780-0</t>
  </si>
  <si>
    <t>MEJORAMIENTO ESPACIO PUBLICO, BANDEJON CENTRAL AVENIDA COLLIN, CHILLAN</t>
  </si>
  <si>
    <t>30485803-0</t>
  </si>
  <si>
    <t>HABILITACION CONEXION VIAL PUERTO SAN VICENTE RUTA INTERPORTUARIA</t>
  </si>
  <si>
    <t>30485816-0</t>
  </si>
  <si>
    <t>MEJORAMIENTO BORDE COSTERO SCHWAGER, CORONEL</t>
  </si>
  <si>
    <t>30485875-0</t>
  </si>
  <si>
    <t>REPOSICION HOSPITAL SANTA JUANA,COMUNA SANTA JUANA</t>
  </si>
  <si>
    <t>30485885-0</t>
  </si>
  <si>
    <t>CONSTRUCCION SISTEMA APR PUENTE BASA GRANDE, COMUNA DE CURARREHUE</t>
  </si>
  <si>
    <t>30485932-0</t>
  </si>
  <si>
    <t>MEJORAMIENTO INTEGRAL AERÓDROMO DE VICTORIA, IX REGIÓN.</t>
  </si>
  <si>
    <t>30485940-0</t>
  </si>
  <si>
    <t>CONSTRUCCION PASEO MIRADOR DEL PACIFICO SECTOR LA BOCA, NAVIDAD</t>
  </si>
  <si>
    <t>30486089-0</t>
  </si>
  <si>
    <t>MEJORAMIENTO BORDE COSTERO PLAYA BLANCA, CORONEL - LOTA</t>
  </si>
  <si>
    <t>30486100-0</t>
  </si>
  <si>
    <t>MEJORAMIENTO BORDE COSTERO COLCURA, LOTA</t>
  </si>
  <si>
    <t>30486108-0</t>
  </si>
  <si>
    <t>RESTAURACION BASILICA CORAZON DE MARIA DE ANTOFAGASTA</t>
  </si>
  <si>
    <t>30486121-0</t>
  </si>
  <si>
    <t>REPOSICION HOSPEDERÍA HOGAR DE CRISTO, CALAMA</t>
  </si>
  <si>
    <t>30486144-0</t>
  </si>
  <si>
    <t>CONSTRUCCION BORDE FLUVIAL RIO LINGUE, SECTOR MEHUIN COMUNA MARIQUINA</t>
  </si>
  <si>
    <t>30486351-0</t>
  </si>
  <si>
    <t>REPOSICION SEDE COMUNITARIA  EL TAMBO,  COMUNA SAN FELIPE</t>
  </si>
  <si>
    <t>30486360-0</t>
  </si>
  <si>
    <t>ANALISIS DINAMICA DE SEDIMENTOS CANAL DE ACCESO BAHÍA CHILOTA, PORVENIR</t>
  </si>
  <si>
    <t>30486453-0</t>
  </si>
  <si>
    <t>REPOSICION CONSULTORIO GENERAL RURAL CURANIPE, COMUNA PELLUHUE</t>
  </si>
  <si>
    <t>30486471-0</t>
  </si>
  <si>
    <t>REPOSICION DE LA PLAYA  EN LOS VILOS, COMUNA DE LOS VILOS</t>
  </si>
  <si>
    <t>30486473-0</t>
  </si>
  <si>
    <t>REPOSICION PUENTE MARQUESA EN RUTA D-215, COMUNA VICUÑA, REGION DE COQUIMBO</t>
  </si>
  <si>
    <t>30486596-0</t>
  </si>
  <si>
    <t>CONSTRUCCION SISTEMA AGUA POTABLE RURAL ROMOPULLI, SAAVEDRA</t>
  </si>
  <si>
    <t>30486598-0</t>
  </si>
  <si>
    <t>MEJORAMIENTO CIRCUNVALACION NORTE - LOS PEPINOS, ALTO HOSPICIO</t>
  </si>
  <si>
    <t>30486611-0</t>
  </si>
  <si>
    <t>REPOSICION  CUARTEL 3RA. COMPAÑÍA DE BOMBEROS CHILLEPIN, SALAMANCA</t>
  </si>
  <si>
    <t>30486614-0</t>
  </si>
  <si>
    <t>CONSTRUCCION DE PUNTOS LIMPIOS EN LA REGIÓN DE LA ARAUCANÍA</t>
  </si>
  <si>
    <t>30486649-0</t>
  </si>
  <si>
    <t>REPOSICION UNIDAD DEL SII - MAIPU</t>
  </si>
  <si>
    <t>30486680-0</t>
  </si>
  <si>
    <t>MEJORAMIENTO  RECINTO   DEPORTIVO  ESTADIO  MANTILHUE ,COMUNA DE RIO BUENO</t>
  </si>
  <si>
    <t>30486718-0</t>
  </si>
  <si>
    <t>REPOSICION EDIFICIO INSTITUCIONAL DIRECCIÓN REGIONAL METROPOLITANA DEL IND</t>
  </si>
  <si>
    <t>ADMINISTRACION DEPORTES Y RECREACION</t>
  </si>
  <si>
    <t>30486775-0</t>
  </si>
  <si>
    <t>CONSTRUCCION FISCALÍA LOCAL DE QUELLÓN</t>
  </si>
  <si>
    <t>30486787-0</t>
  </si>
  <si>
    <t>REPOSICION JARDIN INFANTIL Y SALA CUNA PINOCHO TEMUCO</t>
  </si>
  <si>
    <t>30486807-0</t>
  </si>
  <si>
    <t>MEJORAMIENTO VEREDAS CENTRO DE BARRANCAS, COMUNA DE SAN ANTONIO</t>
  </si>
  <si>
    <t>30486917-0</t>
  </si>
  <si>
    <t>REPOSICION SC Y JI SEMILLITAS, ESTACIÓN CENTRAL</t>
  </si>
  <si>
    <t>30486923-0</t>
  </si>
  <si>
    <t>REPOSICION CLUB DE BOXEO ARTURO GODOY, VALDIVIA</t>
  </si>
  <si>
    <t>30486958-0</t>
  </si>
  <si>
    <t>REPOSICION POSTA RURAL RIÑIHUE, LOS LAGOS.</t>
  </si>
  <si>
    <t>30486959-0</t>
  </si>
  <si>
    <t>REPOSICION SC Y JI NUESTRO MUNDO, ESTACIÓN CENTRAL</t>
  </si>
  <si>
    <t>30486965-0</t>
  </si>
  <si>
    <t>REPOSICION CUARTEL SEGUNDA COMPAÑIA BOMBEROS DE NELTUME</t>
  </si>
  <si>
    <t>30486972-0</t>
  </si>
  <si>
    <t>CONSTRUCCION COMPLEJO DEPORTIVO LAUREANO ROSALES, COMUNA DE FUTRONO</t>
  </si>
  <si>
    <t>30486987-0</t>
  </si>
  <si>
    <t>MEJORAMIENTO CALLE ENRIQUE HUALA COMUNA DE FUTRONO</t>
  </si>
  <si>
    <t>30487016-0</t>
  </si>
  <si>
    <t>MEJORAMIENTO RECINTO CLUB DEPORTIVO LOS HUSARES, COMUNA DE SANTA MARIA</t>
  </si>
  <si>
    <t>30487025-0</t>
  </si>
  <si>
    <t>REPOSICION CUARTEL SEGUNDA COMPAÑIA DE BOMBEROS COIGUE   COMUNA DE NEGRETE</t>
  </si>
  <si>
    <t>NEGRETE</t>
  </si>
  <si>
    <t>30487054-0</t>
  </si>
  <si>
    <t>RESTAURACION Y PUESTA EN VALOR IGLESIA NUESTRA SEÑORA DE LOURDES DE REUMEN, PAILLACO</t>
  </si>
  <si>
    <t>30487087-0</t>
  </si>
  <si>
    <t>AMPLIACION  CEMENTERIO MUNICIPAL, PAILLACO</t>
  </si>
  <si>
    <t>30487094-0</t>
  </si>
  <si>
    <t>MEJORAMIENTO PLAZA PEDRO DE VALDIVIA Y PLAZA CHILE, VALDIVIA</t>
  </si>
  <si>
    <t>30487155-0</t>
  </si>
  <si>
    <t>MEJORAMIENTO RUTA C-13 S: CRUCE RUTA 5 - EL SALADO - D. DE ALMAGRO</t>
  </si>
  <si>
    <t>30487216-0</t>
  </si>
  <si>
    <t>CONSTRUCCION HANGAR BRIGADA AEREOPOLICIAL ANTOFAGASTA</t>
  </si>
  <si>
    <t>30487269-0</t>
  </si>
  <si>
    <t>REPOSICION COMPLEJO POLICIAL PDI CURICO</t>
  </si>
  <si>
    <t>30487280-0</t>
  </si>
  <si>
    <t>NORMALIZACION HOSPITAL BASE VALDIVIA</t>
  </si>
  <si>
    <t>30487374-0</t>
  </si>
  <si>
    <t>CONSTRUCCION CENTRO DE REHABILITACIÓN VILLA MAÑIHUALES</t>
  </si>
  <si>
    <t>30487411-0</t>
  </si>
  <si>
    <t>REPOSICION SALAS  CUNA PICHICHE RUKA, PUENTE ALTO</t>
  </si>
  <si>
    <t>30487765-0</t>
  </si>
  <si>
    <t>CONSTRUCCION SALA CUNA Y MEJORAMIENTO DEL SERVICIO DE URGENCIA Y REHABILTACION H. MAULLIN</t>
  </si>
  <si>
    <t>30488157-0</t>
  </si>
  <si>
    <t>CONSTRUCCION EDIFICIO SECTOR JUSTICIA REGION DEL LIBERTADOR BERNARDO OHIGGINS</t>
  </si>
  <si>
    <t>30488426-0</t>
  </si>
  <si>
    <t>INSTALACION SISTEMA AGUA POTABLE RURAL ISLA LAITEC, QUELLON</t>
  </si>
  <si>
    <t>30488443-0</t>
  </si>
  <si>
    <t>CONSTRUCCION AGUA POTABLE Y ALCANTARILLADO MAITENCILLO ETAPA Nº1, COMUNA DE PUCHUNCAVÍ</t>
  </si>
  <si>
    <t>30488457-0</t>
  </si>
  <si>
    <t>RESTAURACION FACHADAS CALLE BAQUEDANO, ZONA TÍPICA DE IQUIQUE</t>
  </si>
  <si>
    <t>30488514-0</t>
  </si>
  <si>
    <t>PROSPECCION GEOFÍSICA EN SECTOR RURAL DÉFICIT HÍDRICO VALLE DEL ITATA II</t>
  </si>
  <si>
    <t>30488828-0</t>
  </si>
  <si>
    <t>REPOSICION SC Y JI DUENDECITOS Y DUENDECITAS PUENTE ALTO</t>
  </si>
  <si>
    <t>30488890-0</t>
  </si>
  <si>
    <t>REPOSICION PAVIMENTO CALLE BELISARIO MONTENEGRO, SAN FELIPE</t>
  </si>
  <si>
    <t>40000019-0</t>
  </si>
  <si>
    <t>CONSTRUCCION SUBCOMISARIA FORESTAL ALTO, COMUNA DE VIÑA DEL MAR</t>
  </si>
  <si>
    <t>40000086-0</t>
  </si>
  <si>
    <t>CONSTRUCCION SISTEMA DE AGUA POTABLE RURAL BOQUIPULLI ALTO Y BAJO, VILLARRICA</t>
  </si>
  <si>
    <t>40000118-0</t>
  </si>
  <si>
    <t>MEJORAMIENTO CBI EL NARANJO - MALLIN DEL TRAILE, LONQUIMAY.</t>
  </si>
  <si>
    <t>40000148-0</t>
  </si>
  <si>
    <t>ANALISIS  FIJACIÓN DESLINDES RÍOS ACONCAGUA, LIGUA, PETORCA Y PUTAENDO.</t>
  </si>
  <si>
    <t>40000150-0</t>
  </si>
  <si>
    <t>CONSTRUCCION V CESFAM COMUNA DE RENCA</t>
  </si>
  <si>
    <t>40000178-0</t>
  </si>
  <si>
    <t>INSTALACION SISTEMA APR SECTORES CHAILDAD-CHANCO-YATEHUE, QUELLÓN</t>
  </si>
  <si>
    <t>40000210-0</t>
  </si>
  <si>
    <t>REPOSICION CON RELOCALIZACION CORTE DE APELACIONES DE SANTIAGO</t>
  </si>
  <si>
    <t>40000269-0</t>
  </si>
  <si>
    <t>REPOSICION SC Y JI ESTRELLA DE LOS MORROS, EL BOSQUE</t>
  </si>
  <si>
    <t>40000277-0</t>
  </si>
  <si>
    <t>REPOSICION JARDÍN INFANTIL ZAPATITO AZUL DE LA COMUNA DE EL BOSQUE</t>
  </si>
  <si>
    <t>40000278-0</t>
  </si>
  <si>
    <t>REPOSICION SALA CUNA Y JARDÍN INFANTIL MIS RAÍCES DE LA COMUNA DEL BOSQUE</t>
  </si>
  <si>
    <t>40000294-0</t>
  </si>
  <si>
    <t>ACTUALIZACION PLAN REGULADOR COMUNAL SAN FABIAN</t>
  </si>
  <si>
    <t>40000335-0</t>
  </si>
  <si>
    <t>CONSTRUCCION CENTRO COMUNITARIO ADULTO MAYOR ALGARROBO</t>
  </si>
  <si>
    <t>ALGARROBO</t>
  </si>
  <si>
    <t>40000339-0</t>
  </si>
  <si>
    <t>REPOSICION MEDIALUNA Y DEPENDENCIAS CLUB DE RODEO CHILE CHICO</t>
  </si>
  <si>
    <t>40000375-0</t>
  </si>
  <si>
    <t>FORESTACION Y RECUPERACIÓN ARBOLADO URBANO, LA REINA</t>
  </si>
  <si>
    <t>40000458-0</t>
  </si>
  <si>
    <t>REPOSICION CUARTEL POLICÍA DE INVESTIGACIONES (PDI), VALLENAR</t>
  </si>
  <si>
    <t>40000474-0</t>
  </si>
  <si>
    <t>MEJORAMIENTO EJE CALLE LIBERTAD - LANCO</t>
  </si>
  <si>
    <t>40000508-0</t>
  </si>
  <si>
    <t>DIAGNOSTICO TRANSPORTE PUBLICO CONURBACION COQUIMBO - LA SERENA</t>
  </si>
  <si>
    <t>40000533-0</t>
  </si>
  <si>
    <t>CONSTRUCCION GIMNASIO COMUNAL PANQUEHUE</t>
  </si>
  <si>
    <t>40000540-0</t>
  </si>
  <si>
    <t>CONSTRUCCION INFRAESTRUCTURA PORTUARIA CALETA TOTORAL BAJO, COPIAPO</t>
  </si>
  <si>
    <t>40000596-0</t>
  </si>
  <si>
    <t>MEJORAMIENTO ESTABILIZACION   TALUD CALLE  BEAUCHEF ENTRE AV PRAT Y PUENTE CONTRA</t>
  </si>
  <si>
    <t>40000604-0</t>
  </si>
  <si>
    <t>REPOSICION SC Y JI PAIDAHUE, LA REINA</t>
  </si>
  <si>
    <t>40000654-0</t>
  </si>
  <si>
    <t>CONSTRUCCION OBRAS DE URBANIZACIÓN BELLAVISTA - CERES- QUEBRADA DE MONÁRDEZ, LA SERENA</t>
  </si>
  <si>
    <t>40000770-0</t>
  </si>
  <si>
    <t>CONSTRUCCION POSTA DE SALUD RURAL DE CURRIÑE, COMUNA DE FUTRONO</t>
  </si>
  <si>
    <t>40000806-0</t>
  </si>
  <si>
    <t>CONSTRUCCION AVDA PANORÁMICA TRAMO CANTERA  - LOS CLARINES, COQUIMBO</t>
  </si>
  <si>
    <t>40000834-0</t>
  </si>
  <si>
    <t>REPOSICION CUARTEL DE INVESTIGACIÓN CRIMINAL LIMACHE</t>
  </si>
  <si>
    <t>40000897-0</t>
  </si>
  <si>
    <t>REPOSICION TOTAL COLEGIO ARTÍSTICO SANTA TERESA DE MACHALÍ</t>
  </si>
  <si>
    <t>40000905-0</t>
  </si>
  <si>
    <t>REPOSICION SALA CUNA Y JARDÍN INFANTIL CEPILLÍN DE LA COMUNA DE LA GRANJA</t>
  </si>
  <si>
    <t>40000938-0</t>
  </si>
  <si>
    <t>REPOSICION CUARTEL SEGUNDA COMPAÑIA DE BOMBEROS, NUEVA IMPERIAL</t>
  </si>
  <si>
    <t>40000942-0</t>
  </si>
  <si>
    <t>CONSTRUCCION SISTEMA DE CÃMARAS DE TELEVIGILANCIA MUNICIPAL COMUNA DE ALTO HOSPICIO</t>
  </si>
  <si>
    <t>40000979-0</t>
  </si>
  <si>
    <t>AMPLIACION Y MEJORAMIENTO INSTITUTO TELETÓN ARICA</t>
  </si>
  <si>
    <t>40000983-0</t>
  </si>
  <si>
    <t>REPOSICION ALUMBRADO COMUNA DE DIEGO DE ALMAGRO</t>
  </si>
  <si>
    <t>40001003-0</t>
  </si>
  <si>
    <t>MEJORAMIENTO CONEXIONES VIALES SECTOR ORIENTE RANCAGUA</t>
  </si>
  <si>
    <t>40001169-0</t>
  </si>
  <si>
    <t>CONSTRUCCION SISTEMA CONTROL DE TRÁNSITO SCAT LOS ÁNGELES</t>
  </si>
  <si>
    <t>40001192-0</t>
  </si>
  <si>
    <t>RESTAURACION ARQUITECTONICA Y CONSOLIDACION  ESTRUCTURAL  TORRE RELOJ PLAZA PRAT IQUIQUE</t>
  </si>
  <si>
    <t>40001274-0</t>
  </si>
  <si>
    <t>RESTAURACION TEMPLO CENTENARIO CORAZÓN DE MARÍA DE LINARES</t>
  </si>
  <si>
    <t>40001293-0</t>
  </si>
  <si>
    <t>CONSTRUCCION SISTEMA DE AGUA POTABLE RURAL LOTEO VRSALOVIC Y OJO BUENO, PUNTA ARENAS</t>
  </si>
  <si>
    <t>40001311-0</t>
  </si>
  <si>
    <t>AMPLIACION ANATOMÍA PATOLÓGICA HOSPITAL ERNESTO TORRES G.</t>
  </si>
  <si>
    <t>40001344-0</t>
  </si>
  <si>
    <t>HABILITACION SALA CUNA Y OTRAS DEPENDENCIAS DE APOYO HOSPITAL DR. ERNESTO TORRES GALDAMES</t>
  </si>
  <si>
    <t>40001353-0</t>
  </si>
  <si>
    <t>REPOSICION CON RELOCALIZACION CENTRO DE SALUD   CAMIÑA</t>
  </si>
  <si>
    <t>40001433-0</t>
  </si>
  <si>
    <t>CONSTRUCCION BIBLIOTECA PUBLICA PUTAENDO</t>
  </si>
  <si>
    <t>40001444-0</t>
  </si>
  <si>
    <t>CONSTRUCCION ALCANTARILLADO Y P.E.A.S SECTOR CALLE ANCHA COMUNA DE SANTA MARIA</t>
  </si>
  <si>
    <t>40001462-0</t>
  </si>
  <si>
    <t>REPOSICION POSTA SALUD RURAL CURINANCO</t>
  </si>
  <si>
    <t>40001514-0</t>
  </si>
  <si>
    <t>MEJORAMIENTO INFRAESTRUCTURA HABITACIONAL DE MONTAÑA EN  PNTP</t>
  </si>
  <si>
    <t>40001569-0</t>
  </si>
  <si>
    <t>REPOSICION SALA CUNA  Y JARDÍN INFANTIL TERNURA DE QUINTA NORMAL</t>
  </si>
  <si>
    <t>40001573-0</t>
  </si>
  <si>
    <t>REPOSICION DE CENTRO DE SALUD FAMILIAR (CESFAM) DE SAN GREGORIO, COMUNA ÑIQUEN</t>
  </si>
  <si>
    <t>NIQUEN - REGION DEL ÑUBLE</t>
  </si>
  <si>
    <t>40001634-0</t>
  </si>
  <si>
    <t>CONSTRUCCION CANCHA DE FÚTBOL OFICIAL Y OTRAS OBRAS, PARQUE DEPORTIVO BARRIO SUR, P. ARENAS</t>
  </si>
  <si>
    <t>40001729-0</t>
  </si>
  <si>
    <t>REPOSICION POSTA SALUD RURAL PUNUCAPA</t>
  </si>
  <si>
    <t>40001758-0</t>
  </si>
  <si>
    <t>CONSTRUCCION EDIFICIO INSTITUCIONAL MINVU ATACAMA, COPIAPÓ</t>
  </si>
  <si>
    <t>40001791-0</t>
  </si>
  <si>
    <t>HABILITACION TERMINAL DE BUSES INTERURBANOS CIUDAD DE CURACAUTIN</t>
  </si>
  <si>
    <t>40001793-0</t>
  </si>
  <si>
    <t>MEJORAMIENTO PAR VIAL 1 ORIENTE - 2 PONIENTE ENTRE 18 SUR Y ESTERO CAJÓN</t>
  </si>
  <si>
    <t>40001803-0</t>
  </si>
  <si>
    <t>RESTAURACION IGLESIA NUESTRA SEÑORA DE LA MERCED, COMUNA DE CODEGUA</t>
  </si>
  <si>
    <t>40001870-0</t>
  </si>
  <si>
    <t>REPOSICION CUARTEL 6º COMPAÑÍA DE BOMBEROS DE PANQUEHUE</t>
  </si>
  <si>
    <t>40001895-0</t>
  </si>
  <si>
    <t>CONSTRUCCION SEDE CLUB ADULTO MAYOR DESEO DE VIVIR, COMUNA DE ALTO HOSPICIO</t>
  </si>
  <si>
    <t>40001916-0</t>
  </si>
  <si>
    <t>ACTUALIZACION  PLAN REGULADOR COMUNA DE QUIRIHUE</t>
  </si>
  <si>
    <t>QUIRIHUE - REGION DEL ÑUBLE</t>
  </si>
  <si>
    <t>40001933-0</t>
  </si>
  <si>
    <t>HABILITACION BIBLIOTECA MUNICIPAL, CHIGUAYANTE</t>
  </si>
  <si>
    <t>40001954-0</t>
  </si>
  <si>
    <t>CONSTRUCCION UNIDAD DE DIÁLISIS, HOSPITAL LA LIGUA</t>
  </si>
  <si>
    <t>40001955-0</t>
  </si>
  <si>
    <t>MEJORAMIENTO ESPACIO PÚBLICO CALLES LOS NOTROS, NAHUELBUTA Y MILLARAY, CONTULMO</t>
  </si>
  <si>
    <t>CONTULMO</t>
  </si>
  <si>
    <t>40001979-0</t>
  </si>
  <si>
    <t>MEJORAMIENTO PAVIMENTACION Y HERMOSEAMIENTO CALLE RUSTICO MOLINA DE TUCAPEL</t>
  </si>
  <si>
    <t>40002015-0</t>
  </si>
  <si>
    <t>MEJORAMIENTO PLAZOLETAS SECTOR SUR I, PUNTA ARENAS</t>
  </si>
  <si>
    <t>40002029-0</t>
  </si>
  <si>
    <t>NORMALIZACION , SINCRONISMO Y CONSTRUCCIÓN SEMÁFOROS AVDA. VICUÑA MACKENNA, LOS ÁNGELES</t>
  </si>
  <si>
    <t>40002038-0</t>
  </si>
  <si>
    <t>ACTUALIZACION PLAN REGULADOR COMUNAL DE MULCHÉN</t>
  </si>
  <si>
    <t>40002092-0</t>
  </si>
  <si>
    <t>CONSTRUCCION DE SENDAS Y ESCALERAS EN CERRO BUENA VISTA, ZAROR, DAVID FUENTES Y CORNOU, THNO.</t>
  </si>
  <si>
    <t>40002098-0</t>
  </si>
  <si>
    <t>REPOSICION CUARTEL DE BOMBEROS 10 COMPAÑIA, MIRAFLORES DE VIÑA DEL MAR</t>
  </si>
  <si>
    <t>40002122-0</t>
  </si>
  <si>
    <t>MEJORAMIENTO CALLE ABRAHAM ROMERO, CHIGUAYANTE</t>
  </si>
  <si>
    <t>40002220-0</t>
  </si>
  <si>
    <t>REPOSICION  ESCUELA FRONTERIZA E970, RALCO</t>
  </si>
  <si>
    <t>40002239-0</t>
  </si>
  <si>
    <t>REPOSICION CENTRO COMUNITARIO ESPACIO HIGUERAS, TALCAHUANO</t>
  </si>
  <si>
    <t>40002270-0</t>
  </si>
  <si>
    <t>AMPLIACION LICEO INTERCULTURAL BILINGUE RALCO, COMUNA ALTO BIO BIO</t>
  </si>
  <si>
    <t>40002287-0</t>
  </si>
  <si>
    <t>MEJORAMIENTO CALLE PITRANTU ENTRE AV. P. DE VALDIVIA Y YAUPI, TEMUCO</t>
  </si>
  <si>
    <t>40002288-0</t>
  </si>
  <si>
    <t>CONSTRUCCION AREA VERDE LAGUNILLAS NORTE, CORONEL.</t>
  </si>
  <si>
    <t>40002330-0</t>
  </si>
  <si>
    <t>MEJORAMIENTO PLANTA DE TRATAMIENTO AS CAMPANARIO, COMUNA DE YUNGAY</t>
  </si>
  <si>
    <t>40002386-0</t>
  </si>
  <si>
    <t>MEJORAMIENTO INTEGRAL ESTADIO MUNICIPAL DE QUEILEN</t>
  </si>
  <si>
    <t>40002399-0</t>
  </si>
  <si>
    <t>AMPLIACION REMODELACIÓN JUZGADO DE GARANTÍA Y TRIBUNAL DE JUICIO ORAL DE SANTA CRUZ</t>
  </si>
  <si>
    <t>40002478-0</t>
  </si>
  <si>
    <t>CONSTRUCCION 20 VIVIENDAS TUTELADAS ADULTO MAYOR COMUNA RANCAGUA</t>
  </si>
  <si>
    <t>40002479-0</t>
  </si>
  <si>
    <t>CONSTRUCCION 15 VIVIENDAS TUTELADAS ADULTO MAYOR COMUNA RANCAGUA</t>
  </si>
  <si>
    <t>40002493-0</t>
  </si>
  <si>
    <t>MEJORAMIENTO PAVIMENTACIÓN CALLE PERFECTO DE LA FUENTE, RINCONADA</t>
  </si>
  <si>
    <t>40002520-0</t>
  </si>
  <si>
    <t>CONSTRUCCION OBRAS DE CONTENCIÓN DE SUELO Y PASAJES, SECTOR SAN JUAN, COMUNA DE TOMÉ</t>
  </si>
  <si>
    <t>40002533-0</t>
  </si>
  <si>
    <t>NORMALIZACION HOSPITAL DE NIÑOS DR. ROBERTO DEL RÍO</t>
  </si>
  <si>
    <t>40002537-0</t>
  </si>
  <si>
    <t>DIAGNOSTICO PLAN DE MANEJO Y DESLINDES LOS CIERVOS, LEÑADURA, LA MANO Y LLAULLAU, PTA ARENAS</t>
  </si>
  <si>
    <t>40002588-0</t>
  </si>
  <si>
    <t>MEJORAMIENTO CBI RUTA T-525: LAS HUELLAS Y RUTA T-661 QUIMAN, COMUNAS DE FUTRONO Y LOS LAGOS</t>
  </si>
  <si>
    <t>40002601-0</t>
  </si>
  <si>
    <t>MEJORAMIENTO CAMINO BASICO INTERMEDIO RUTA T-400 MORROMPULLI - RIO FUTA, COMUNA DE CORRAL</t>
  </si>
  <si>
    <t>40002627-0</t>
  </si>
  <si>
    <t>MEJORAMIENTO PUENTE VEHICULAR CALLE CONDELL ESQUINA LIMA, VILLA ALEMANA</t>
  </si>
  <si>
    <t>40002634-0</t>
  </si>
  <si>
    <t>MEJORAMIENTO SISTEMA DE AGUA POTABLE RURAL POBLACION 9 DE OCTUBRE, PANQUEHUE</t>
  </si>
  <si>
    <t>40002657-0</t>
  </si>
  <si>
    <t>CONSTRUCCION CENTRO COMUNITARIO COMUNA DE IQUIQUE</t>
  </si>
  <si>
    <t>40002717-0</t>
  </si>
  <si>
    <t>REPOSICION INFRAESTRUCTURA PORTUARIA  EN CALETA TORTEL</t>
  </si>
  <si>
    <t>TORTEL</t>
  </si>
  <si>
    <t>40002799-0</t>
  </si>
  <si>
    <t>ANALISIS PLAN MAESTRO RIO CAUTIN Y SUS BORDES,TEMUCO, PADRE LAS CASAS Y VILCUN</t>
  </si>
  <si>
    <t>40002812-0</t>
  </si>
  <si>
    <t>MEJORAMIENTO SISTEMA APR ROMA SAN JOSÉ LOS LINGUES, SAN FERNANDO</t>
  </si>
  <si>
    <t>40002833-0</t>
  </si>
  <si>
    <t>REPOSICION ESTADIO MUNICIPAL DE SAN PEDRO</t>
  </si>
  <si>
    <t>SAN PEDRO</t>
  </si>
  <si>
    <t>40002840-0</t>
  </si>
  <si>
    <t>MEJORAMIENTO VARADERO PUERTO PESQUERO DE QUELLÓN</t>
  </si>
  <si>
    <t>40002853-0</t>
  </si>
  <si>
    <t>MEJORAMIENTO SISTEMA APP RINCONADA DE YAQUIL, SANTA CRUZ</t>
  </si>
  <si>
    <t>40002869-0</t>
  </si>
  <si>
    <t>REPOSICION GIMNASIO MUNICIPAL DE TEODORO SCHMIDT</t>
  </si>
  <si>
    <t>40002891-0</t>
  </si>
  <si>
    <t>MEJORAMIENTO UNIDAD IMAGENOLOGÍA HOSPITAL DE NIÑOS DR ROBERTO DEL RÍO CENTRO ADT</t>
  </si>
  <si>
    <t>40002892-0</t>
  </si>
  <si>
    <t>CONSTRUCCION PAVIMENTACIÓN Y AGUAS LLUVIAS CONEXIÓN QUEBRADA LAS CASAS, COMUNA DE ALGARROBO</t>
  </si>
  <si>
    <t>40002908-0</t>
  </si>
  <si>
    <t>REPOSICION PAVIMENTOS VIAS LOCALES. COMUNA DE RECOLETA.</t>
  </si>
  <si>
    <t>40002933-0</t>
  </si>
  <si>
    <t>CONSTRUCCION SISTEMA DE AGUA POTABLE RURAL CAMINO VIEJO LO CAMPO, PANQUEHUE</t>
  </si>
  <si>
    <t>40002953-0</t>
  </si>
  <si>
    <t>CONSTRUCCION SISTEMA ALCANTARILLADO PARTICULAR EL SAUCE II ETAPA, LOS ANDES</t>
  </si>
  <si>
    <t>40002970-0</t>
  </si>
  <si>
    <t>REPOSICION CUARTEL 9ª COMPAÑIA DE BOMBEROS, TALCAHUANO</t>
  </si>
  <si>
    <t>40002995-0</t>
  </si>
  <si>
    <t>MEJORAMIENTO RUTA 7 SUR EL MANZANO-COCHRANE, SECTOR CUESTA EL TRARO - ACCESO SUR COCHRANE</t>
  </si>
  <si>
    <t>40003006-0</t>
  </si>
  <si>
    <t>MEJORAMIENTO CALLE JUAN JOSÉ LATORRE (AVDA. EL RETIRO - BRUSELAS), EL RETIRO. QUILPPUÉ</t>
  </si>
  <si>
    <t>40003014-0</t>
  </si>
  <si>
    <t>REPOSICION PUENTES POBLACION, CANAL S. CRUZ Y CHOMEDAHUE 2, RUTA I760, COMUNA DE SANTA CRUZ</t>
  </si>
  <si>
    <t>40003036-0</t>
  </si>
  <si>
    <t>REPOSICION Y CONSTRUCCIÓN VEREDAS UNIDAD VECINAL N° 5 GENERAL BULNES, PUNTA ARENAS</t>
  </si>
  <si>
    <t>40003040-0</t>
  </si>
  <si>
    <t>CONSTRUCCION SANEAMIENTO SANITARIO DOMICILIARIO DE DIVERSOS SECTORES DE LA CIUDAD DE VALDIVIA</t>
  </si>
  <si>
    <t>40003050-0</t>
  </si>
  <si>
    <t>MEJORAMIENTO  AVENIDA ALESSANDRI, PUTAENDO</t>
  </si>
  <si>
    <t>40003060-0</t>
  </si>
  <si>
    <t>REPOSICION CUARTEL PRIMERA COMPAÑIA DE BOMBEROS DE QUINTERO</t>
  </si>
  <si>
    <t>40003066-0</t>
  </si>
  <si>
    <t>MEJORAMIENTO PUENTE CAPUCHINOS Y ENTORNO, AVDA. ESPAÑA, VIÑA DEL MAR</t>
  </si>
  <si>
    <t>40003115-0</t>
  </si>
  <si>
    <t>CONSTRUCCION DE CALZADAS Y ACERAS  EN NIRIVILO URBANO, COMUNA DE SAN JAVIER</t>
  </si>
  <si>
    <t>40003142-0</t>
  </si>
  <si>
    <t>MEJORAMIENTO Y EXTENSIÓN COSTANERA S: CALLE SCHAUB - RUTA O-60, CHIGUAYANTE</t>
  </si>
  <si>
    <t>40003144-0</t>
  </si>
  <si>
    <t>MEJORAMIENTO GIMNASIO LICEO LOS ANDES, MELIPEUCO</t>
  </si>
  <si>
    <t>40003160-0</t>
  </si>
  <si>
    <t>RESTAURACION EX CÁRCEL DE PISAGUA, PARA EL CENTRO DE INTERPRETACIÓN HISTÓRICA</t>
  </si>
  <si>
    <t>40003168-0</t>
  </si>
  <si>
    <t>CONSTRUCCION COMPLEJO DEPORTIVO COMUNAL DE PUTRE, ETAPA I</t>
  </si>
  <si>
    <t>40003274-0</t>
  </si>
  <si>
    <t>MEJORAMIENTO SISTEMA DE AGUA POTABLE RURAL PALOMAR INTERIOR, PANQUEHUE</t>
  </si>
  <si>
    <t>40003275-0</t>
  </si>
  <si>
    <t>RESTAURACION EDIFICIO SOCIEDAD PROTECTORA DE EMPLEADOS DE TARAPACÁ, MHN</t>
  </si>
  <si>
    <t>40003276-0</t>
  </si>
  <si>
    <t>AMPLIACION CONEXIÓN VIAL CONCEPCIÓN-CHIGUAYANTE, ETAPA 2</t>
  </si>
  <si>
    <t>40003295-0</t>
  </si>
  <si>
    <t>MEJORAMIENTO  SIST. DE AGUA POTABLE RURAL LOC. DE TRES ESQUINAS SAN CARLOS</t>
  </si>
  <si>
    <t>40003348-0</t>
  </si>
  <si>
    <t>REPOSICION DIRECCION PROVINCIAL DE VIALIDAD HUASCO</t>
  </si>
  <si>
    <t>40003356-0</t>
  </si>
  <si>
    <t>AMPLIACION Y REMODELACION JUZGADOS, LEY N° 21.017 (110 JUECES) ETAPA II.</t>
  </si>
  <si>
    <t>40003386-0</t>
  </si>
  <si>
    <t>CONSTRUCCION BASE SAMU EN CASTRO Y SUBCENTRO DE DESPACHO PROVINCIA DE CHILOE</t>
  </si>
  <si>
    <t>40003392-0</t>
  </si>
  <si>
    <t>MEJORAMIENTO RUTA 235-CH SECTOR PUERTO RAMIREZ - PALENA</t>
  </si>
  <si>
    <t>40003396-0</t>
  </si>
  <si>
    <t>MEJORAMIENTO RUTA V-69 SECTOR COCHAMO PTE PUCHEGUIN, COCHAMO</t>
  </si>
  <si>
    <t>40003402-0</t>
  </si>
  <si>
    <t>MEJORAMIENTO CONEXIÓN VIAL S: TALCAMAVIDA -SAN ROSENDO. REGION DEL BIOBIO</t>
  </si>
  <si>
    <t>40003407-0</t>
  </si>
  <si>
    <t>CONSTRUCCION INTERCONEXIÓN VIAL RUTAS T-225 A T-255 PANGUIPULLI S: HUELLAHUE CR COZCOZ</t>
  </si>
  <si>
    <t>40003435-0</t>
  </si>
  <si>
    <t>MEJORAMIENTO RUTA W-800, S.CRUCE RUTA 5 (NOTUCO)-HUILLINCO-CUCAO-CHANQUIN</t>
  </si>
  <si>
    <t>40003463-0</t>
  </si>
  <si>
    <t>CONSTRUCCION SISTEMA DE AGUA POTABLE RURAL LA RESERVA, COMUNA DE COYHAIQUE</t>
  </si>
  <si>
    <t>40003476-0</t>
  </si>
  <si>
    <t>CONSTRUCCION CONEXION VIAL RUTA 23-CH  - RUTA  B-385</t>
  </si>
  <si>
    <t>40003478-0</t>
  </si>
  <si>
    <t>CONSTRUCCION PUENTE SOBRE ESTERO PUNITAQUI  EN RUTA D-607</t>
  </si>
  <si>
    <t>PUNITAQUI</t>
  </si>
  <si>
    <t>40003559-0</t>
  </si>
  <si>
    <t>AMPLIACION REPOSICION RUTA V-85. SECTOR: HUITO-CALBUCO</t>
  </si>
  <si>
    <t>40003653-0</t>
  </si>
  <si>
    <t>CONSTRUCCION SEGUNDA COMPAÑÍA DE BOMBEROS DE CALDERA</t>
  </si>
  <si>
    <t>40003669-0</t>
  </si>
  <si>
    <t>MEJORAMIENTO PASADA URBANA  RUTA T-551 EN FUTRONO</t>
  </si>
  <si>
    <t>40003702-0</t>
  </si>
  <si>
    <t>REPOSICION SALA CUNA  Y JARDIN INFANTIL LAS ARDILLITAS DE CONCHALI</t>
  </si>
  <si>
    <t>40003729-0</t>
  </si>
  <si>
    <t>MEJORAMIENTO INTERCONEXIÓN VIAL NORTE PONIENTE, TEMUCO</t>
  </si>
  <si>
    <t>40003752-0</t>
  </si>
  <si>
    <t>REPOSICION PRIMERA COMPAÑÍA DE BOMBEROS COMUNA DE LAS CABRAS</t>
  </si>
  <si>
    <t>40003760-0</t>
  </si>
  <si>
    <t>RESTAURACION MONUMENTO NACIONAL CASONA FUNDACIONAL ALTO RÍO CISNES, COMUNA DE LAGO VERDE</t>
  </si>
  <si>
    <t>40003761-0</t>
  </si>
  <si>
    <t>REPOSICION SALA CUNA Y JARDÍN INFANTIL RAYITO DE SOL DE LA COMUNA DE CONCHALÍ</t>
  </si>
  <si>
    <t>40003772-0</t>
  </si>
  <si>
    <t>CONSTRUCCION PUENTE POCOYAN Y ACCESOS EN RUTA S-648 ENTRE RUTAS S-60 Y S-70; TOLTEN</t>
  </si>
  <si>
    <t>40003839-0</t>
  </si>
  <si>
    <t>REPOSICION ESPACIO PÚBLICO VILLA SAN RAMÓN, PIRQUE</t>
  </si>
  <si>
    <t>PIRQUE</t>
  </si>
  <si>
    <t>40003861-0</t>
  </si>
  <si>
    <t>MEJORAMIENTO CONECTIVIDAD 2º ACCESO A PIRQUE</t>
  </si>
  <si>
    <t>40003863-0</t>
  </si>
  <si>
    <t>CONSTRUCCION ALCANTARILLADO Y PLANTA DE TRATAMIENTO PARA VILLA LORETO, TALAGANTE.</t>
  </si>
  <si>
    <t>40003873-0</t>
  </si>
  <si>
    <t>MEJORAMIENTO ESPACIOS PUBLICOS ACERAS BERNARDO O´HIGGINS Y 21 DE MAYO, NIRIVILO</t>
  </si>
  <si>
    <t>40003912-0</t>
  </si>
  <si>
    <t>CONSTRUCCION CUARTEL 4TA COMPAÑIA DE BOMBEROS DE LA COMUNA DE TOCOPILLA</t>
  </si>
  <si>
    <t>40003927-0</t>
  </si>
  <si>
    <t>MEJORAMIENTO ACERAS Y AREAS VERDES AVDA. OBISPO EDUARDO LARRAIN, LITUECHE URBANO</t>
  </si>
  <si>
    <t>40003930-0</t>
  </si>
  <si>
    <t>REPOSICION JARDÍN INFANTIL Y SALA CUNA LOBITO MARINO, COMUNA DE IQUIQUE.</t>
  </si>
  <si>
    <t>40003934-0</t>
  </si>
  <si>
    <t>CONSTRUCCION CENTRO DE ALMACENAJE Y EMERGENCIAS, ALTO DEL CARMEN</t>
  </si>
  <si>
    <t>40003945-0</t>
  </si>
  <si>
    <t>MEJORAMIENTO SISTEMA DE AGUA POTABLE RURAL VILLA LO CAMPO, PANQUEHUE</t>
  </si>
  <si>
    <t>40003986-0</t>
  </si>
  <si>
    <t>MEJORAMIENTO RUTA A-750, SECTOR: CRUCE RUTA 1 - CRUCE RUTA A-760, REGION DE  TARAPACA</t>
  </si>
  <si>
    <t>40003998-0</t>
  </si>
  <si>
    <t>MEJORAMIENTO ESPACIO PUBLICO CENTRO DE CUREPTO</t>
  </si>
  <si>
    <t>40004012-0</t>
  </si>
  <si>
    <t>REPOSICION DEFENSORÍA REGIONAL ARAUCANÍA Y LOCAL TEMUCO</t>
  </si>
  <si>
    <t>40004014-0</t>
  </si>
  <si>
    <t>CONSTRUCCION Y HABILITACIÓN  SALA CUNA Y JARDÍN INFANTIL LOS CHIQUITINES, TALCA.</t>
  </si>
  <si>
    <t>40004031-0</t>
  </si>
  <si>
    <t>MEJORAMIENTO URBANO CALLE LAUREANO CORNEJO, MARCHIGUE</t>
  </si>
  <si>
    <t>40004064-0</t>
  </si>
  <si>
    <t>REPOSICION CAPILLA Y COMEDOR SOCIAL SAN LORENZO, EL SALADO, CHAÑARAL</t>
  </si>
  <si>
    <t>40004065-0</t>
  </si>
  <si>
    <t>CONSTRUCCION MIRADOR PUNTILLA SANFUENTES, QUINTERO</t>
  </si>
  <si>
    <t>40004072-0</t>
  </si>
  <si>
    <t>MEJORAMIENTO RUTA COSTERA S: TALTAL - CALETA CIFUNCHO</t>
  </si>
  <si>
    <t>40004077-0</t>
  </si>
  <si>
    <t>MEJORAMIENTO PLAZA VICTORIA, SECTOR BAQUEDANO, COQUIMBO</t>
  </si>
  <si>
    <t>40004098-0</t>
  </si>
  <si>
    <t>MEJORAMIENTO CIRCUITO ESPACIOS PÚBLICOS  CENTRO URBANO, CABILDO.</t>
  </si>
  <si>
    <t>40004128-0</t>
  </si>
  <si>
    <t>CONSTRUCCION DE UN SISTEMA DE TELEFÉRICO EN LOS CERROS DE TALCAHUANO</t>
  </si>
  <si>
    <t>40004155-0</t>
  </si>
  <si>
    <t>MEJORAMIENTO CAMINO BASICO INTERMEDIO RUTA K-20, SECTOR GUALLECO - CARRIZAL.</t>
  </si>
  <si>
    <t>40004174-0</t>
  </si>
  <si>
    <t>MEJORAMIENTO PASO FRONTERIZO OLLAGUE, RUTA 21 CH, SECTOR :CHIU CHIU  ASCOTAN</t>
  </si>
  <si>
    <t>40004175-0</t>
  </si>
  <si>
    <t>MEJORAMIENTO CAMINOS BÁSICOS INTERMEDIOS CONEXIÓN RUTA N-335,N-447 A N-31,ÑUBLE</t>
  </si>
  <si>
    <t>40004194-0</t>
  </si>
  <si>
    <t>MEJORAMIENTO RUTA 1 SECTOR: PASO MALO CALETA URCO</t>
  </si>
  <si>
    <t>40004196-0</t>
  </si>
  <si>
    <t>CONSTRUCCION ESCUELA MARCOS RIGOBERTO PIZARRO, SAN JULIAN, OVALLE</t>
  </si>
  <si>
    <t>40004200-0</t>
  </si>
  <si>
    <t>MEJORAMIENTO PLAZA PEDEGUA. COMUNA DE PETORCA.</t>
  </si>
  <si>
    <t>40004256-0</t>
  </si>
  <si>
    <t>MEJORAMIENTO RUTA 1 SECTOR: PASADA POR TALTAL</t>
  </si>
  <si>
    <t>40004279-0</t>
  </si>
  <si>
    <t>CONSTRUCCION PARQUE MIRADOR DE LA VIRGEN, CERRO LA CRUZ, ARICA</t>
  </si>
  <si>
    <t>40004286-0</t>
  </si>
  <si>
    <t>MEJORAMIENTO SISTEMA DE AGUA POTABLE RURAL LOS LIBERTADORES, PANQUEHUE</t>
  </si>
  <si>
    <t>40004289-0</t>
  </si>
  <si>
    <t>MEJORAMIENTO CAMINO BASICO INTERMEDIO RUTA N-773 DEL KM 0.3 AL KM 23.4, ÑUBLE</t>
  </si>
  <si>
    <t>40004292-0</t>
  </si>
  <si>
    <t>CONSTRUCCION SISTEMA DE VIGILANCIA COMUNAL DE POZO ALMONTE</t>
  </si>
  <si>
    <t>40004298-0</t>
  </si>
  <si>
    <t>MEJORAMIENTO PLAZA PÚBLICA DE LA ISLA, COMBARBALÁ</t>
  </si>
  <si>
    <t>40004311-0</t>
  </si>
  <si>
    <t>MEJORAMIENTO PASO FRONTERIZO SICO, RUTA 23-CH, SECTOR: SOCAIRE - SALAR CAPUR</t>
  </si>
  <si>
    <t>40004314-0</t>
  </si>
  <si>
    <t>MEJORAMIENTO RUTA 41-CH S: SAN ISIDRO/CALINGASTA-RIVADAVIA,COMUNA DE VICUÑA</t>
  </si>
  <si>
    <t>40004341-0</t>
  </si>
  <si>
    <t>MEJORAMIENTO COSTANERA ENTRE LAGOS, PUYEHUE</t>
  </si>
  <si>
    <t>40004378-0</t>
  </si>
  <si>
    <t>REPOSICION PLAZA DE ARMAS Y SU ENTORNO, COMUNA DE PELARCO</t>
  </si>
  <si>
    <t>40004434-0</t>
  </si>
  <si>
    <t>REPOSICION ESCUELA SAN ANTONIO DE LA VILLA, BARRAZA, COMUNA DE OVALLE</t>
  </si>
  <si>
    <t>40004447-0</t>
  </si>
  <si>
    <t>MEJORAMIENTO PAVIMENTACION CIRCUITO CALLES SWEET, PRIETO, ESMERALDA Y BLANCO ENCALADA, OLMUE</t>
  </si>
  <si>
    <t>40004502-0</t>
  </si>
  <si>
    <t>MEJORAMIENTO ESPACIO PUBLICO BORDE ESTERO,  YUMBEL</t>
  </si>
  <si>
    <t>40004538-0</t>
  </si>
  <si>
    <t>MEJORAMIENTO PUENTE LOS GUINDOS, FREIRINA</t>
  </si>
  <si>
    <t>40004548-0</t>
  </si>
  <si>
    <t>MEJORAMIENTO PUENTE EL TOME EN RUTA D-517, COMUNA DE MONTE PATRIA</t>
  </si>
  <si>
    <t>40004549-0</t>
  </si>
  <si>
    <t>MEJORAMIENTO CBI RUTA V-860, SECTOR CRUCE RUTA V-60 (FIN PAVIMENTO)-CRUCE RUTA V-840</t>
  </si>
  <si>
    <t>40004556-0</t>
  </si>
  <si>
    <t>REPOSICION ESPACIO PUBLICO PLAZA DE CABRERO</t>
  </si>
  <si>
    <t>40004582-0</t>
  </si>
  <si>
    <t>REPOSICION DE CUARTEL DE BOMBEROS CON RELOCALIZACION  DE LA 1ª CIA DE MELIPILLA</t>
  </si>
  <si>
    <t>40004598-0</t>
  </si>
  <si>
    <t>REPOSICION CENTRO CULTURAL, COMUNA LOS MUERMOS</t>
  </si>
  <si>
    <t>40004633-0</t>
  </si>
  <si>
    <t>ACTUALIZACION PLAN MAESTRO DE GESTIÓN DE TRÁNSITO PUERTO AYSEN</t>
  </si>
  <si>
    <t>40004635-0</t>
  </si>
  <si>
    <t>MEJORAMIENTO PASEO DIEGO PORTALES, CERRO BARÓN VALPARAÍSO</t>
  </si>
  <si>
    <t>40004637-0</t>
  </si>
  <si>
    <t>CONSTRUCCION PASEO MARIMAN RIBERA BIOBIO, NEGRETE</t>
  </si>
  <si>
    <t>40004657-0</t>
  </si>
  <si>
    <t>MEJORAMIENTO MIRADORES Y VEREDAS CALLE DINAMARCA, VALPARAISO</t>
  </si>
  <si>
    <t>40004668-0</t>
  </si>
  <si>
    <t>MEJORAMIENTO PASEO LOS HEROES Y VEREDAS ADYACENTES, VILLA ALEMANA</t>
  </si>
  <si>
    <t>40004673-0</t>
  </si>
  <si>
    <t>REPOSICION SISTEMA DE AGUA POTABLE RURAL POBLACION BULNES, PANQUEHUE</t>
  </si>
  <si>
    <t>40004674-0</t>
  </si>
  <si>
    <t>REPOSICION PARQUE RECREATIVO Y CULTURAL RANCHO ATACAMA, COMUNA DE FREIRINA, ETAPA I</t>
  </si>
  <si>
    <t>40004685-0</t>
  </si>
  <si>
    <t>MEJORAMIENTO PLAZA IQUIQUE, COMUNA DE YUNGAY</t>
  </si>
  <si>
    <t>40004690-0</t>
  </si>
  <si>
    <t>MEJORAMIENTO INSTALACIONES ATLÉTICAS VILLA OLÍMPICA, OSORNO</t>
  </si>
  <si>
    <t>40004699-0</t>
  </si>
  <si>
    <t>REPOSICION OFICINA REGISTRO CIVIL DE QUILPUÉ</t>
  </si>
  <si>
    <t>40004712-0</t>
  </si>
  <si>
    <t>CONSTRUCCION PLAZA LOS PASIONISTAS, VILLA ALEMANA</t>
  </si>
  <si>
    <t>40004713-0</t>
  </si>
  <si>
    <t>MEJORAMIENTO PLAZA BERNARDO O'HIGGINS, PUERTO WILLIAMS</t>
  </si>
  <si>
    <t>40004719-0</t>
  </si>
  <si>
    <t>MEJORAMIENTO PARQUE EL PRETIL I ETAPA, COPIAPÓ</t>
  </si>
  <si>
    <t>40004727-0</t>
  </si>
  <si>
    <t>ACTUALIZACION PROSECUCIÓN Y TRAMITACIÓN PLAN REGULADOR COMUNA DE PORVENIR</t>
  </si>
  <si>
    <t>40004732-0</t>
  </si>
  <si>
    <t>MEJORAMIENTO GESTIÓN DE TRANSITO CALLE MANANTIALES, ENTRE CHAÑARCILLO Y RÍO DE ORO, CONCÓN</t>
  </si>
  <si>
    <t>40004743-0</t>
  </si>
  <si>
    <t>MEJORAMIENTO PLAZA DE ARMAS DE SAN FELIPE</t>
  </si>
  <si>
    <t>40004785-0</t>
  </si>
  <si>
    <t>MEJORAMIENTO ESPACIO PÚBLICO CALLE BERNARDO O´HIGGINS - FUTRONO</t>
  </si>
  <si>
    <t>40004789-0</t>
  </si>
  <si>
    <t>REPOSICION ESPACIO PÚBLICO BANDEJÓN CENTRAL AV. COLÓN - MARIQUINA</t>
  </si>
  <si>
    <t>40004793-0</t>
  </si>
  <si>
    <t>CONSTRUCCION PASEO SAN MARTÍN Y ENTORNO - LOS LAGOS</t>
  </si>
  <si>
    <t>40004814-0</t>
  </si>
  <si>
    <t>REPOSICION SEDE SOCIAL JOSE MIGUEL CARRERA, DIEGO DE ALMAGRO</t>
  </si>
  <si>
    <t>40004824-0</t>
  </si>
  <si>
    <t>REPOSICION ESCUELA ICALMA, LONQUIMAY</t>
  </si>
  <si>
    <t>40004829-0</t>
  </si>
  <si>
    <t>REPOSICION SEDE SOCIAL VILLA POTRERILLOS, DIEGO DE ALMAGRO</t>
  </si>
  <si>
    <t>40004832-0</t>
  </si>
  <si>
    <t>REPOSICION CALZADA AV. O´HIGGINS, VICTORIA</t>
  </si>
  <si>
    <t>40004941-0</t>
  </si>
  <si>
    <t>REPOSICION CUARTEL GENERAL Y SEGUNDA COMPAÑÍA DE BOMBEROS, PANGUIPULLI</t>
  </si>
  <si>
    <t>40004958-0</t>
  </si>
  <si>
    <t>AMPLIACION Y MEJORAMIENTO SERVICIO DE AGUA POTABLE SECTOR CUN CUN, COMUNA DE FUTRONO</t>
  </si>
  <si>
    <t>40004989-0</t>
  </si>
  <si>
    <t>REPOSICION CUARTEL SEGUNDA COMPAÑIA DE BOMBEROS DE FUTRONO</t>
  </si>
  <si>
    <t>40005057-0</t>
  </si>
  <si>
    <t>CONSTRUCCION CRUCE FERROVIARIO DESNIVELADO SANTA SOFÍA - CHIGUAYANTE</t>
  </si>
  <si>
    <t>TRANSPORTE FERROVIARIO</t>
  </si>
  <si>
    <t>40005071-0</t>
  </si>
  <si>
    <t>CONSTRUCCION MACRO INFRAESTRUCTURA URBANA TERRENOS SERVIU 2018, CABO DE HORNOS</t>
  </si>
  <si>
    <t>INTERSUBSECTORIAL VIVIENDA Y DESARROLLO URBANO</t>
  </si>
  <si>
    <t>40005076-0</t>
  </si>
  <si>
    <t>HABILITACION  ANGIOGRAFO HOSPITAL BASE DE OSORNO</t>
  </si>
  <si>
    <t>40005104-0</t>
  </si>
  <si>
    <t>INSTALACION SISTEMA DE AGUA POTABLE RURAL SECTOR MARILEO, LAUTARO</t>
  </si>
  <si>
    <t>40005165-0</t>
  </si>
  <si>
    <t>MEJORAMIENTO ESPACIOS PÚBLICOS POBLACIÓN LAS VICUÑAS, ARICA</t>
  </si>
  <si>
    <t>40005223-0</t>
  </si>
  <si>
    <t>MEJORAMIENTO DE VÍAS URBANAS EN DISTINTOS SECTORES DE ARICA</t>
  </si>
  <si>
    <t>40005241-0</t>
  </si>
  <si>
    <t>REPOSICION Y MEJORAMIENTO SEDE SOCIAL JUNTA DE VECINOS GOBERNADOR PHILIPPI, PUNTA ARENAS</t>
  </si>
  <si>
    <t>40005256-0</t>
  </si>
  <si>
    <t>REPOSICION POSTA DE SALUD RURAL DE PITRIUCO, COMUNA DE LAGO RANCO</t>
  </si>
  <si>
    <t>40005274-0</t>
  </si>
  <si>
    <t>MEJORAMIENTO ESPACIO PUBLICO CALLE PEDRO AGUIRRE CERDA, CHONCHI</t>
  </si>
  <si>
    <t>40005289-0</t>
  </si>
  <si>
    <t>MEJORAMIENTO ESPACIO PÚBLICO HUMEDAL EL LOTO, LLANQUIHUE</t>
  </si>
  <si>
    <t>40005328-0</t>
  </si>
  <si>
    <t>MEJORAMIENTO CALLES DR. IBAR Y EJÉRCITO PONIENTE, COYHAIQUE</t>
  </si>
  <si>
    <t>40005330-0</t>
  </si>
  <si>
    <t>REPOSICION PLAZA TEATRO MUNICIPAL Y ENTORNO PLAZA DE ARMAS ANTOFAGASTA</t>
  </si>
  <si>
    <t>40005331-0</t>
  </si>
  <si>
    <t>CONSTRUCCION MIRADOR FAMILIAR SECTOR ALTO BARROS ARANA, TOCOPILLA</t>
  </si>
  <si>
    <t>40005336-0</t>
  </si>
  <si>
    <t>REPOSICION CONSULTORIO GENERAL URBANO DE MIRAFLORES, TEMUCO</t>
  </si>
  <si>
    <t>40005352-0</t>
  </si>
  <si>
    <t>REPOSICION POSTA DE SALUD RURAL DE TENAÚN, COMUNA DE DALCAHUE</t>
  </si>
  <si>
    <t>40005381-0</t>
  </si>
  <si>
    <t>MEJORAMIENTO ACCESO NORTE, COMUNA DE CURANILAHUE</t>
  </si>
  <si>
    <t>40005382-0</t>
  </si>
  <si>
    <t>CONSTRUCCION PROLONGACIÓN RICARDO VICUÑA PONIENTE, LOS ÁNGELES</t>
  </si>
  <si>
    <t>40005413-0</t>
  </si>
  <si>
    <t>CONSTRUCCION PLANTA ELEVADORA E IMPULSION DE AGUAS SERVIDAS SECTOR SUR, CHAITEN</t>
  </si>
  <si>
    <t>40005428-0</t>
  </si>
  <si>
    <t>NORMALIZACION ESCUELA MUNICIPAL VILLA AMENGUAL, COMUNA DE LAGO VERDE</t>
  </si>
  <si>
    <t>40005432-0</t>
  </si>
  <si>
    <t>CONSTRUCCION PARQUE URBANO KAUKARI 3RA ETAPA A, CON REDISEÑO FLUVIAL, RIO COPIAPO</t>
  </si>
  <si>
    <t>40005507-0</t>
  </si>
  <si>
    <t>REPOSICION CUARTEL BICRIM PDI, VILLA ALEMANA</t>
  </si>
  <si>
    <t>40005512-0</t>
  </si>
  <si>
    <t>CONSTRUCCION APERTURA CAMINO CINTURA Y CONEXIONES, COPIAPÓ</t>
  </si>
  <si>
    <t>40005516-0</t>
  </si>
  <si>
    <t>MEJORAMIENTO BANDEJONES AVDA. SCHLEYER, TRAMO AVDA. LYNCH Y CAMALEZ NORTE, FREIRE</t>
  </si>
  <si>
    <t>40005518-0</t>
  </si>
  <si>
    <t>CONSTRUCCION ESPACIO PUBLICO PLAZA VICUÑA MACKENNA, RANCAGUA</t>
  </si>
  <si>
    <t>40005519-0</t>
  </si>
  <si>
    <t>CONSTRUCCION CALLE EL LITORAL, TRAMO AVDA. LA VICTORIA Y CALLE CONSTANZA, RANCAGUA</t>
  </si>
  <si>
    <t>40005541-0</t>
  </si>
  <si>
    <t>REPOSICION CON RELOCALIZACION CESFAM DE PERALILLO</t>
  </si>
  <si>
    <t>40005630-0</t>
  </si>
  <si>
    <t>MEJORAMIENTO INTEGRAL ACERAS CENTRICAS II ETAPA CONSTITUCIÓN</t>
  </si>
  <si>
    <t>40005658-0</t>
  </si>
  <si>
    <t>REPOSICION RECINTO CENTRO COMUNITARIO ESCUADRA II, COMUNA DE SAN FELIPE.</t>
  </si>
  <si>
    <t>40005672-0</t>
  </si>
  <si>
    <t>REPOSICION CUARTEL CUERPO DE BOMBEROS DE LAS ESTRELLA</t>
  </si>
  <si>
    <t>LA ESTRELLA</t>
  </si>
  <si>
    <t>40005673-0</t>
  </si>
  <si>
    <t>MEJORAMIENTO DE VEREDAS VARIOS SECTORES DE PÉUMO</t>
  </si>
  <si>
    <t>40005682-0</t>
  </si>
  <si>
    <t>REPOSICION CANCHA ESTADIO MUNICIPAL DE CAJON, VILCUN</t>
  </si>
  <si>
    <t>40005721-0</t>
  </si>
  <si>
    <t>CAPACITACION DESARROLLO COMUNITARIO PARA REGENERACION CONJUNTOS HABITACIONALES R.M.</t>
  </si>
  <si>
    <t>40005723-0</t>
  </si>
  <si>
    <t>MEJORAMIENTO AV. PABLO NERUDA Y SIMON BOLIVAR / IMPERIAL, TEMUCO</t>
  </si>
  <si>
    <t>40005756-0</t>
  </si>
  <si>
    <t>MEJORAMIENTO ESPACIO PÚBLICO AVENIDA O'HIGGINS, GORBEA</t>
  </si>
  <si>
    <t>40005789-0</t>
  </si>
  <si>
    <t>CONSTRUCCION SISTEMA DE EVACUACION AGUAS LLUVIAS SECTOR CALLE COLO COLO, VALPARAISO</t>
  </si>
  <si>
    <t>40005794-0</t>
  </si>
  <si>
    <t>REPOSICION ESCUELA NICOLAS PEREZ, COLLIPULLI</t>
  </si>
  <si>
    <t>40005798-0</t>
  </si>
  <si>
    <t>MEJORAMIENTO AV. BARROS ARANA ENTRE LIMITE URBANO NORTE Y BALMACEDA, TEMUCO</t>
  </si>
  <si>
    <t>40005800-0</t>
  </si>
  <si>
    <t>REPOSICION POSTA DE SALUD RURAL DE MISQUIHUE, MAULLIN</t>
  </si>
  <si>
    <t>40005818-0</t>
  </si>
  <si>
    <t>MEJORAMIENTO CALLE LAS ROSAS ORIENTE ENTRE HEROES DE LA CONCEPCION Y VIA PAVIMENTADA, ANGOL</t>
  </si>
  <si>
    <t>40005835-0</t>
  </si>
  <si>
    <t>CONSTRUCCION PLAZA  ESMERALDA, COMUNA DE PICA</t>
  </si>
  <si>
    <t>PICA (PROV. TAMARUGAL)</t>
  </si>
  <si>
    <t>40005843-0</t>
  </si>
  <si>
    <t>CONSTRUCCION CENTRO COMUNITARIO DE SALUD FAMILIAR (CECOSF)  LAS CASCADAS,  PUERTO OCTAY</t>
  </si>
  <si>
    <t>40005861-0</t>
  </si>
  <si>
    <t>CONSTRUCCION AVDA. LOS PERALES , COMUNA DE LA SERENA</t>
  </si>
  <si>
    <t>40005895-0</t>
  </si>
  <si>
    <t>CONSTRUCCION 30 VIVIENDAS ADULTO MAYOR ALERCE NORTE, PUERTO MONTT</t>
  </si>
  <si>
    <t>40005912-0</t>
  </si>
  <si>
    <t>CONSTRUCCION RED DE SEMAFOROS Y SINCRONISMOS CIUDAD DE PUNTA ARENAS</t>
  </si>
  <si>
    <t>40005914-0</t>
  </si>
  <si>
    <t>CONSTRUCCION CENTRO DE CONTROL INTEGRADO Y SISTEMA SCAT PUNTA ARENAS</t>
  </si>
  <si>
    <t>40005945-0</t>
  </si>
  <si>
    <t>CONSTRUCCION VIVIENDAS TUTELADAS PUNTA ARENAS</t>
  </si>
  <si>
    <t>40005957-0</t>
  </si>
  <si>
    <t>REPOSICION MUSEO MUNICIPAL Y BIBLIOTECA PUBLICA, CASTRO</t>
  </si>
  <si>
    <t>40006048-0</t>
  </si>
  <si>
    <t>CONSTRUCCION PAVIMENTACIÓN CALLE SALAS,QUINTERO</t>
  </si>
  <si>
    <t>40006083-0</t>
  </si>
  <si>
    <t>CONSTRUCCION UNIDAD DE ONCOLOGÍA INTEGRAL REGIÓN DE LA ARAUCANÍA</t>
  </si>
  <si>
    <t>40006108-0</t>
  </si>
  <si>
    <t>REPOSICION PLAZA CEREMONIAL SAN LORENZO DE TARAPACÁ Y SU ENTORNO INMEDIATO, COMUNA HUARA</t>
  </si>
  <si>
    <t>40006109-0</t>
  </si>
  <si>
    <t>HABILITACION UNIDAD DE   MEDICINA NUCLEAR HOSPITAL SAN JUAN DE DIOS ,SSMOC</t>
  </si>
  <si>
    <t>40006123-0</t>
  </si>
  <si>
    <t>CONSTRUCCION PASEO PEATONAL CALLE COMERCIO SURPONIENTE POZO ALMONTE</t>
  </si>
  <si>
    <t>40006136-0</t>
  </si>
  <si>
    <t>CONSTRUCCION PUENTE CERRO NEGRO, COMUNAS DE QUILLÓN Y BULNES</t>
  </si>
  <si>
    <t>QUILLON - REGION DEL ÑUBLE</t>
  </si>
  <si>
    <t>40006206-0</t>
  </si>
  <si>
    <t>CONSTRUCCION RED DE AGUA POTABLE Y ALCANTARILLADO VIÑA FUNDO EL BOSQUE ETAPA 1 VILLA ALEMANA</t>
  </si>
  <si>
    <t>40006318-0</t>
  </si>
  <si>
    <t>CONSTRUCCION CENTRO DE LA MUJER Y CASA DE ACOGIDA PUNTA ARENAS</t>
  </si>
  <si>
    <t>INTERSUBSECTORIAL JUSTICIA</t>
  </si>
  <si>
    <t>40006337-0</t>
  </si>
  <si>
    <t>CONSTRUCCION PLAZA CÍVICA ZONA SUR PUNTA ARENAS</t>
  </si>
  <si>
    <t>40006345-0</t>
  </si>
  <si>
    <t>REPOSICION SISTEMA APR LLAULLAU Y AMPLIACIÓN HACIA EL SECTOR EL PIRAO,  VILLARRICA</t>
  </si>
  <si>
    <t>40006352-0</t>
  </si>
  <si>
    <t>REPOSICION CENTRO COMUNITARIO DE REHABILITACION, COMUNA DE MONTE PATRIA</t>
  </si>
  <si>
    <t>40006396-0</t>
  </si>
  <si>
    <t>CONSTRUCCION PARQUE INTERCOMUNAL DE QUILPUE, ETAPA 1/3, COMUNA DE QUILPUE</t>
  </si>
  <si>
    <t>40006492-0</t>
  </si>
  <si>
    <t>REPOSICION DE PAVIMENTOS CALLE LAS ACACIAS, SAN BERNARDO</t>
  </si>
  <si>
    <t>40006541-0</t>
  </si>
  <si>
    <t>REPOSICION JUZGADOS DE GARANTÃA, TJOP, FAMILIA, 1Â° Y 2Â° LETRAS SAN ANTONIO</t>
  </si>
  <si>
    <t>40006563-0</t>
  </si>
  <si>
    <t>MEJORAMIENTO Y AMPLIACIÓN SISTEMA APR CORINTO, PENCAHUE</t>
  </si>
  <si>
    <t>40006611-0</t>
  </si>
  <si>
    <t>CONSTRUCCION CENTRO MACROREGIONAL DE CANCER, NORM HOSPITAL EDUARDO PEREIRA ETAPA 1, VALPO</t>
  </si>
  <si>
    <t>40006613-0</t>
  </si>
  <si>
    <t>NORMALIZACION LICEO POLITÉCNICO COMUNA LLAY LLAY</t>
  </si>
  <si>
    <t>40006752-0</t>
  </si>
  <si>
    <t>NORMALIZACION HOSPITAL CLÍNICO SAN BORJA ARRIÁRÁN</t>
  </si>
  <si>
    <t>40006757-0</t>
  </si>
  <si>
    <t>CONSTRUCCION RED DE ALCANTARILLADO Y PLANTA DE TRATAMIENTO DE AGUAS SERVIDAS LAGO VERDE</t>
  </si>
  <si>
    <t>40006759-0</t>
  </si>
  <si>
    <t>MEJORAMIENTO SERVICIO HEMATOLOGÍA INTENSIVA HOSPITAL GUILLERMO GRANT BENAVENTE</t>
  </si>
  <si>
    <t>40006827-0</t>
  </si>
  <si>
    <t>CONSTRUCCION PARQUE URBANO OASIS CALAMA</t>
  </si>
  <si>
    <t>40006840-0</t>
  </si>
  <si>
    <t>AMPLIACION Y MEJORAMIENTO AERÓDROMO DESIERTO DE ATACAMA, CALDERA</t>
  </si>
  <si>
    <t>40006863-0</t>
  </si>
  <si>
    <t>REPOSICION ESCUELA JUAN SOLER MANFREDINI, COCHAMO</t>
  </si>
  <si>
    <t>40006872-0</t>
  </si>
  <si>
    <t>NORMALIZACION HOSPITAL DE ACHAO, QUINCHAO</t>
  </si>
  <si>
    <t>40006910-0</t>
  </si>
  <si>
    <t>CONSTRUCCION APR EL TACO, COMUNA DE LAMPA</t>
  </si>
  <si>
    <t>40007052-0</t>
  </si>
  <si>
    <t>REPOSICION CECOSF EL ENCANTO, COMUNA DE PUYEHUE</t>
  </si>
  <si>
    <t>40007060-0</t>
  </si>
  <si>
    <t>REPOSICION PUENTE RABUCO EN RUTA F-300, COMUNA DE HIJUELAS</t>
  </si>
  <si>
    <t>40007081-0</t>
  </si>
  <si>
    <t>REPOSICION SISTEMA APR CHIHUIMPILLI Y AMPLIACION A IMILCO,MILLALI, LAS QUILAS, FREIRE</t>
  </si>
  <si>
    <t>40007100-0</t>
  </si>
  <si>
    <t>CONSTRUCCION Y DESARROLLO DE LA RED HIDROMÉTRICA NACIONAL</t>
  </si>
  <si>
    <t>40007108-0</t>
  </si>
  <si>
    <t>CONSTRUCCION RED ALCANTARILLADO PUBLICO AV. LAS PARCELAS Y PJES COLECTORES, ALTO HOSPICIO</t>
  </si>
  <si>
    <t>40007181-0</t>
  </si>
  <si>
    <t>RESTAURACION ARQUITECTÓNICA EX ADUANA DE IQUIQUE</t>
  </si>
  <si>
    <t>40007261-0</t>
  </si>
  <si>
    <t>MEJORAMIENTO INTEGRAL SISTEMA DE AGUA POTABLE RURAL DE SOCOROMA, COMUNA DE PUTRE</t>
  </si>
  <si>
    <t>40007337-0</t>
  </si>
  <si>
    <t>MEJORAMIENTO PUENTE MONTE GRANDE RUTA D-487 COMUNA DE PAIHUANO</t>
  </si>
  <si>
    <t>40007448-0</t>
  </si>
  <si>
    <t>MEJORAMIENTO Y REPOSICIÓN DEL SISTEMA DE AGUA POTABLE MUNICIPAL  EL MELÓN, NOGALES</t>
  </si>
  <si>
    <t>40007451-0</t>
  </si>
  <si>
    <t>AMPLIACION Y MEJORAMIENTO AERÓDROMO VIÑA DEL MAR REGIÓN DE VALPARAÍSO</t>
  </si>
  <si>
    <t>40007464-0</t>
  </si>
  <si>
    <t>REPOSICION PUENTE CANCURA EN RUTA U-55-V COMUNAS DE PUERTO OCTAY Y OSORNO</t>
  </si>
  <si>
    <t>40007482-0</t>
  </si>
  <si>
    <t>NORMALIZACION CONEXIÓN SCAT SAN ANTONIO</t>
  </si>
  <si>
    <t>40007501-0</t>
  </si>
  <si>
    <t>MEJORAMIENTO JEFATURA NACIONAL DE INTELIGENCIA POLICIAL PDI ÑUÑOA</t>
  </si>
  <si>
    <t>40007550-0</t>
  </si>
  <si>
    <t>REPOSICION JARDIN INFANTIL Y SALA CUNA TORTEL</t>
  </si>
  <si>
    <t>40007618-0</t>
  </si>
  <si>
    <t>CONSTRUCCION PAVIMENTO CALLE HIGUERILLAS ENTRE COSTANERA Y PAVIMENTO EXISTENTE, CONCÓN</t>
  </si>
  <si>
    <t>40007647-0</t>
  </si>
  <si>
    <t>CONSTRUCCION CENDYR NAUTICO, QUILLÓN</t>
  </si>
  <si>
    <t>40007650-0</t>
  </si>
  <si>
    <t>CONSTRUCCION GIMNASIO ZAVATTARO, PORVENIR, TIERRA DEL FUEGO</t>
  </si>
  <si>
    <t>40007743-0</t>
  </si>
  <si>
    <t>REPOSICION CENTRO EDUCACIONAL DE ADULTOS, COMUNA DE QUELLON</t>
  </si>
  <si>
    <t>EDUCACION PARA ADULTOS</t>
  </si>
  <si>
    <t>40007789-0</t>
  </si>
  <si>
    <t>REPOSICION CUARTA COMPAÑÍA DE BOMBEROS CALAMA</t>
  </si>
  <si>
    <t>40007811-0</t>
  </si>
  <si>
    <t>HABILITACION PABELLONES CIRUGIA MAYOR AMBULATORIA HOSPITAL HIGUERAS</t>
  </si>
  <si>
    <t>40007826-0</t>
  </si>
  <si>
    <t>REPOSICION CON RELOCALIZACION  DEL CONSULTORIO OSSANDON COMUNA DE LA REINA</t>
  </si>
  <si>
    <t>40007853-0</t>
  </si>
  <si>
    <t>MEJORAMIENTO CENTRO CÍVICO COMUNA DE SANTA CRUZ</t>
  </si>
  <si>
    <t>40007893-0</t>
  </si>
  <si>
    <t>CONSTRUCCION PARQUE URBANO VILLA LA UNIÓN PISCO ELQUI, COMUNA DE PAIHUANO</t>
  </si>
  <si>
    <t>40008006-0</t>
  </si>
  <si>
    <t>CONSTRUCCION ALCANTARILLADO Y AGUA POTABLE CHINCOLCO CENTRO, PETORCA</t>
  </si>
  <si>
    <t>40008038-0</t>
  </si>
  <si>
    <t>HABILITACION PASEO URBANO FLUVIAL LECHO  RIO MAPOCHO, COMUNA DE SANTIAGO Y PROVIDENCIA</t>
  </si>
  <si>
    <t>40008050-0</t>
  </si>
  <si>
    <t>MEJORAMIENTO BORDE COSTERO PLAYA LAS MACHAS</t>
  </si>
  <si>
    <t>40008118-0</t>
  </si>
  <si>
    <t>MEJORAMIENTO PLAZA IQUIQUE POBLACIÓN CAMILO HENRIQUEZ, ARICA</t>
  </si>
  <si>
    <t>40008163-0</t>
  </si>
  <si>
    <t>CONSTRUCCION RED ALCANTARILLADO SECTOR CAI CAI ALTO, OLMUE</t>
  </si>
  <si>
    <t>40008179-0</t>
  </si>
  <si>
    <t>MEJORAMIENTO PLAZA DE JUEGOS J.V. "VILLA MARDONES", PUNTA ARENAS</t>
  </si>
  <si>
    <t>40008180-0</t>
  </si>
  <si>
    <t>MEJORAMIENTO INTEGRAL DEL SISTEMA DE TRATAMIENTO APR DE CHANAVAYITA, COMUNA DE IQUIQUE</t>
  </si>
  <si>
    <t>40008246-0</t>
  </si>
  <si>
    <t>MEJORAMIENTO DE RECINTOS DEPORTIVOS EN LA REGIÓN METROPOLITANA DE SANTIAGO</t>
  </si>
  <si>
    <t>40008257-0</t>
  </si>
  <si>
    <t>DIAGNOSTICO PLAN DE DESARROLLO TURISTICO, COMUNA DE SAN FELIPE.</t>
  </si>
  <si>
    <t>40008282-0</t>
  </si>
  <si>
    <t>REPOSICION SEXTA COMPAÑÍA DE BOMBEROS DE OSORNO</t>
  </si>
  <si>
    <t>40008286-0</t>
  </si>
  <si>
    <t>CONSTRUCCION CESFAM VILLA OLIMPICA, OLMUE</t>
  </si>
  <si>
    <t>40008320-0</t>
  </si>
  <si>
    <t>REPARACION Y HABILITACIÓN SALÓN MUNICIPAL DE ACTOS, LOS ÁNGELES</t>
  </si>
  <si>
    <t>40008322-0</t>
  </si>
  <si>
    <t>CONSTRUCCION CUARTEL 3A. COMPAÑÍA BOMBEROS ANCUD</t>
  </si>
  <si>
    <t>40008369-0</t>
  </si>
  <si>
    <t>AMPLIACION  Y MEJORAMIENTO MUSEO HISTÓRICO NACIONAL DE SANTIAGO</t>
  </si>
  <si>
    <t>40008370-0</t>
  </si>
  <si>
    <t>CONSTRUCCION POSTA DE SALUD RURAL COSTA RIO BLANCO, COMUNA DE RIO NEGRO</t>
  </si>
  <si>
    <t>40008373-0</t>
  </si>
  <si>
    <t>MEJORAMIENTO DEL ESPACIO PÚBLICO  EJE CÍVICO AV. CENTRAL ETAPA I,COMUNA DE LO ESPEJO</t>
  </si>
  <si>
    <t>40008387-0</t>
  </si>
  <si>
    <t>MEJORAMIENTO ESPACIO PUBLICO Y ACEQUIAS DEL CASCO HISTORICO DE BUIN</t>
  </si>
  <si>
    <t>40008439-0</t>
  </si>
  <si>
    <t>REPOSICION SEDE SOCIAL J.V. 52 VILLA MARDONES, PUNTA ARENAS</t>
  </si>
  <si>
    <t>40008481-0</t>
  </si>
  <si>
    <t>REPOSICION SISTEMA AGUA POTABLE RURAL EL NARANJO, LONQUIMAY</t>
  </si>
  <si>
    <t>40008485-0</t>
  </si>
  <si>
    <t>REPOSICION LUMINARIAS PÚBLICAS EN QUINQUIMO, PLACILLA, Y LA CHIMBA, COMUNA DE LA LIGUA</t>
  </si>
  <si>
    <t>40008497-0</t>
  </si>
  <si>
    <t>DIAGNOSTICO BIODIVERSIDAD COSTERA DE TARAPACA</t>
  </si>
  <si>
    <t>40008559-0</t>
  </si>
  <si>
    <t>CONSTRUCCION PARQUE LOS GLACIARES, SECTOR ESCUELA AGRÍCOLA - COYHAIQUE</t>
  </si>
  <si>
    <t>40008583-0</t>
  </si>
  <si>
    <t>REPOSICION DE LUMINARIAS PUBLICAS SECTOR VALLE HERMOSO, COMUNA DE LA LIGUA</t>
  </si>
  <si>
    <t>40008614-0</t>
  </si>
  <si>
    <t>CONSTRUCCION SUBCOMISARÍA SOBERANÍA, COMUNA DE TALCAHUANO</t>
  </si>
  <si>
    <t>40008635-0</t>
  </si>
  <si>
    <t>CONSTRUCCION RED CICLO-RUTAS 60K PUNTA ARENAS</t>
  </si>
  <si>
    <t>40008749-0</t>
  </si>
  <si>
    <t>CONSTRUCCION TELEFÉRICO TURÍSTICO PARQUE METROPOLITANO CERRO CARACOL</t>
  </si>
  <si>
    <t>40008775-0</t>
  </si>
  <si>
    <t>NORMALIZACION HOSPITAL  ADRIANA COUSIÑO, QUINTERO</t>
  </si>
  <si>
    <t>40008803-0</t>
  </si>
  <si>
    <t>REPOSICION CESFAM MAIPÚ, COMUNA DE MAIPÚ</t>
  </si>
  <si>
    <t>40008808-0</t>
  </si>
  <si>
    <t>CONSTRUCCION FERIA MUNICIPAL DE PRODUCTORES LOCALES, COMUNA DE PIRQUE</t>
  </si>
  <si>
    <t>40008858-0</t>
  </si>
  <si>
    <t>REPOSICION PUENTES MAYORES REGIÓN DE LOS LAGOS GRUPO 2</t>
  </si>
  <si>
    <t>40008921-0</t>
  </si>
  <si>
    <t>REPOSICION PUENTE LA LIGUA, RUTA I-510 PAREDONES</t>
  </si>
  <si>
    <t>40008952-0</t>
  </si>
  <si>
    <t>CONSTRUCCION PARADEROS RURALES COMUNA DE CABILDO</t>
  </si>
  <si>
    <t>40008956-0</t>
  </si>
  <si>
    <t>REPOSICION DE LA 3RA COMPAÑÍA DE BOMBEROS DE VILLA ALEMANA</t>
  </si>
  <si>
    <t>40009039-0</t>
  </si>
  <si>
    <t>AMPLIACION AREA  TERMINAL AERÓDROMO GAMA. ZAÑARTU DE PTO. WILLIAMS</t>
  </si>
  <si>
    <t>40009042-0</t>
  </si>
  <si>
    <t>MEJORAMIENTO HOSPITAL  DE QUINTERO</t>
  </si>
  <si>
    <t>40009164-0</t>
  </si>
  <si>
    <t>AMPLIACION Y MEJORAMIENTO ÁREA TERMINAL AERÓDROMO PICHOY, VALDIVIA</t>
  </si>
  <si>
    <t>40009196-0</t>
  </si>
  <si>
    <t>MEJORAMIENTO PAVIMENTO CALLE HUANHUALÍ ENTRE CALLE NIEBLA Y TRONCAL SUR, VILLA ALEMANA</t>
  </si>
  <si>
    <t>40009199-0</t>
  </si>
  <si>
    <t>MEJORAMIENTO  ESTADIO MUNICIPAL DE NINHUE</t>
  </si>
  <si>
    <t>NINHUE - REGION DEL ÑUBLE</t>
  </si>
  <si>
    <t>40009222-0</t>
  </si>
  <si>
    <t>MEJORAMIENTO ESPACIOS PÚBLICOS POBLACIÓN EMPART, COMUNA DE ARICA</t>
  </si>
  <si>
    <t>40009326-0</t>
  </si>
  <si>
    <t>AMPLIACION CENTRO DE REINSERCION SOCIAL DE  TALCA</t>
  </si>
  <si>
    <t>40009365-0</t>
  </si>
  <si>
    <t>CONSTRUCCION PARQUE URBANO DEL PACÍFICO, SAN ANTONIO</t>
  </si>
  <si>
    <t>40009402-0</t>
  </si>
  <si>
    <t>REPOSICION QUIMIOTERAPIA CENTRO ONCOLÓGICO  DEL NORTE, ANTOFAGASTA</t>
  </si>
  <si>
    <t>40009482-0</t>
  </si>
  <si>
    <t>REPOSICION INSTALACIONES DEPORTIVAS PARQUE VISTA AL MAR, COMUNA CONCÓN</t>
  </si>
  <si>
    <t>40009529-0</t>
  </si>
  <si>
    <t>REPOSICION OFICINA REGISTRO CIVIL DE DIEGO DE ALMAGRO</t>
  </si>
  <si>
    <t>40009552-0</t>
  </si>
  <si>
    <t>RESTAURACION DEL CONJUNTO TORRE BAUER, VICUÑA</t>
  </si>
  <si>
    <t>40009602-0</t>
  </si>
  <si>
    <t>CONSTRUCCION INFRA REGIONAL, BIBLIOTECA, ARCHIVO Y DEPÓSITO DE COLECCIONES, COMUNA VALDIVIA</t>
  </si>
  <si>
    <t>40009604-0</t>
  </si>
  <si>
    <t>MEJORAMIENTO SISTEMA APR LA CHIMBA, RENGO</t>
  </si>
  <si>
    <t>40009653-0</t>
  </si>
  <si>
    <t>REPOSICION PUENTE TRINIDAD EN CAMINO INTERIOR TRINIDAD KM 0,71DE SAGRADA FAMILIA</t>
  </si>
  <si>
    <t>40009707-0</t>
  </si>
  <si>
    <t>MEJORAMIENTO CAMINOS BÁSICOS INTERMEDIOS SUR Y OESTE, REGIÓN DE LA ARAUCANÍA</t>
  </si>
  <si>
    <t>40009709-0</t>
  </si>
  <si>
    <t>CONSTRUCCION PARQUE COLCHAGUA, SANTA CRUZ.</t>
  </si>
  <si>
    <t>40009728-0</t>
  </si>
  <si>
    <t>NORMALIZACION ÁREA DE MOVIMIENTO AERÓDROMO CARRIEL SUR, CONCEPCIÓN</t>
  </si>
  <si>
    <t>40009760-0</t>
  </si>
  <si>
    <t>CONSTRUCCION CENTRO DE GESTIÓN DE RES. SÓLIDOS, CUENCA GRAL. CARRERA, CHILE CHICO-RÍO IBÁÑEZ</t>
  </si>
  <si>
    <t>40009784-0</t>
  </si>
  <si>
    <t>REPOSICION LUMINARIAS PUBLICAS VIAS COLECTORAS, COMUNA DE QUILLOTA</t>
  </si>
  <si>
    <t>40009792-0</t>
  </si>
  <si>
    <t>CONSTRUCCION JARDÍN INFANTIL Y SALA CUNA LA VARA, PUERTO MONTT</t>
  </si>
  <si>
    <t>40009827-0</t>
  </si>
  <si>
    <t>MEJORAMIENTO CANCHA DE FUTBOL SECTOR NUEVO AMANECER, CORONEL</t>
  </si>
  <si>
    <t>40009831-0</t>
  </si>
  <si>
    <t>MEJORAMIENTO CANCHA DE FUTBOL SECTOR CORCOVADO, CORONEL</t>
  </si>
  <si>
    <t>40009841-0</t>
  </si>
  <si>
    <t>CONSTRUCCION  ESPACIO PÚBLICO POBLACIÓN GABRIELA MISTRAL, CORONEL</t>
  </si>
  <si>
    <t>40009866-0</t>
  </si>
  <si>
    <t>CONSTRUCCION COMPLEJO DEPORTIVO MUNICIPAL, COMUNA DE LA CRUZ</t>
  </si>
  <si>
    <t>LA CRUZ</t>
  </si>
  <si>
    <t>40009964-0</t>
  </si>
  <si>
    <t>CONSTRUCCION CUARTEL DE BOMBEROS SEGUNDA COMPAÑIA DE LA COMUNA DE TALAGANTE</t>
  </si>
  <si>
    <t>40009984-0</t>
  </si>
  <si>
    <t>ACTUALIZACION PLADECO COMUNA DE JUAN FERNANDEZ</t>
  </si>
  <si>
    <t>40009987-0</t>
  </si>
  <si>
    <t>MEJORAMIENTO AVENIDA MARIA DOLORES-OROMPELLO, LOS ANGELES</t>
  </si>
  <si>
    <t>40010090-0</t>
  </si>
  <si>
    <t>CONSTRUCCION SERVICIO SANITARIO RURAL  AURORA DE ENERO, MULCHÉN</t>
  </si>
  <si>
    <t>40010103-0</t>
  </si>
  <si>
    <t>CONSTRUCCION CECOSF URBANO CHIFIN, COMUNA DE RIO NEGRO</t>
  </si>
  <si>
    <t>40010160-0</t>
  </si>
  <si>
    <t>ADQUISICION LETREROS DE MENSAJERIA VARIABLE PARA EL CENTRO DE CONTROL DE TRANSITO ANTOFAGAST</t>
  </si>
  <si>
    <t>40010237-0</t>
  </si>
  <si>
    <t>MEJORAMIENTO PASEO SEMIPEATONAL SAN MARTÍN - LASTRA, NACIMIENTO.</t>
  </si>
  <si>
    <t>NACIMIENTO</t>
  </si>
  <si>
    <t>40010247-0</t>
  </si>
  <si>
    <t>REPOSICION PAVIMENTO CALLE COLON, CHIGUAYANTE</t>
  </si>
  <si>
    <t>40010356-0</t>
  </si>
  <si>
    <t>DIAGNOSTICO AUSCULTACION PAV. AEROPORTUARIO  RED PRIMARIA ZONA CENTRO.</t>
  </si>
  <si>
    <t>40010362-0</t>
  </si>
  <si>
    <t>AMPLIACION Y MEJORAMIENTO FISCALIA REGIONAL DE MAGALLANES Y LA ANTARTICA CHILENA</t>
  </si>
  <si>
    <t>40010390-0</t>
  </si>
  <si>
    <t>CONSTRUCCION EXTENSIÓN REDES PÚBLICAS DE ALCANTARILLADO Y EEAS, VILLA RINCONADA, RINCONADA</t>
  </si>
  <si>
    <t>40010398-0</t>
  </si>
  <si>
    <t>CONSTRUCCION LABORATORIO REGIONAL SAG REGIÓN DE ÑUBLE</t>
  </si>
  <si>
    <t>40010434-0</t>
  </si>
  <si>
    <t>CONSTRUCCION CENTRO DE SERVICIOS  ESTACION PAIPOTE, COPIAPO</t>
  </si>
  <si>
    <t>40010443-0</t>
  </si>
  <si>
    <t>CONSTRUCCION ESPACIO PUBLICO MIRADOR CERRO LA CRUZ  ESTACION PAIPOTE COPIAPO</t>
  </si>
  <si>
    <t>40010448-0</t>
  </si>
  <si>
    <t>REPOSICION DE ALUMBRADO PUBLICO INTERIOR, COMUNA DE PICHILEMU</t>
  </si>
  <si>
    <t>40010450-0</t>
  </si>
  <si>
    <t>REPOSICION DEL ALUMBRADO PUBLICO ZONA COSTERA  COMUNA DE PICHILEMU</t>
  </si>
  <si>
    <t>40010470-0</t>
  </si>
  <si>
    <t>REPOSICION COMPLEJO POLICIAL REGIÓN DE ÑUBLE - PDI</t>
  </si>
  <si>
    <t>40010496-0</t>
  </si>
  <si>
    <t>ANALISIS SECTOR BAHIA PUNTA CARRERA, PUNTA ARENAS</t>
  </si>
  <si>
    <t>40010502-0</t>
  </si>
  <si>
    <t>MEJORAMIENTO Y AMPLIACION CALETA PESCADORES ARTESANALES DE PUERTO NATALES</t>
  </si>
  <si>
    <t>40010504-0</t>
  </si>
  <si>
    <t>CONSTRUCCION PARQUE URBANO SECTOR EL LITRE, COMUNA DE ALGARROBO</t>
  </si>
  <si>
    <t>40010536-0</t>
  </si>
  <si>
    <t>REPOSICION CUARTEL 1ERA COMPAÑIA DE BOMBEROS, SAN PEDRO DE LA PAZ</t>
  </si>
  <si>
    <t>40010566-0</t>
  </si>
  <si>
    <t>CONSTRUCCION RED DE PUNTOS LIMPIOS REGION DE TARAPACA</t>
  </si>
  <si>
    <t>40010574-0</t>
  </si>
  <si>
    <t>AMPLIACION RELICITACION CONCESION RUTA 5 TEMUCO - RIO BUENO (ESTUDIO INTEGRALES)</t>
  </si>
  <si>
    <t>40010575-0</t>
  </si>
  <si>
    <t>AMPLIACION RELICITACION CONCESION RUTA 5 CHILLAN - COLLIPULLI (ESTUDIO INTEGRALES)</t>
  </si>
  <si>
    <t>40010576-0</t>
  </si>
  <si>
    <t>AMPLIACION RELICITACION CONCESION RUTA 68 SANTIAGO - VALPARAISO (ESTUDIO INTEGRALES)</t>
  </si>
  <si>
    <t>40010601-0</t>
  </si>
  <si>
    <t>MEJORAMIENTO CALLE SILVESTRE URIZAR, SAN CLEMENTE</t>
  </si>
  <si>
    <t>40010615-0</t>
  </si>
  <si>
    <t>MEJORAMIENTO BANDEJONES AVENIDA SUIZA, SEGUNDA ETAPA, TRAIGUÉN</t>
  </si>
  <si>
    <t>40010695-0</t>
  </si>
  <si>
    <t>CONSTRUCCION 29° LLAMADO PROGRAMA DE PAVIMENTACIÓN PARTICIPATIVA, VALPARAISO</t>
  </si>
  <si>
    <t>40010705-0</t>
  </si>
  <si>
    <t>NORMALIZACION POSTA SALUD RURAL SALTOS DEL LAJA, LOS ÃNGELES</t>
  </si>
  <si>
    <t>40010741-0</t>
  </si>
  <si>
    <t>DIAGNOSTICO Y PLAN MANEJO  EXTRACCIÓN DE ÁRIDOS  RÍO TINGUIRIRICA Y CACHAPOAL</t>
  </si>
  <si>
    <t>40010743-0</t>
  </si>
  <si>
    <t>AMPLIACION SISTEMA DE ALUMBRADO PÚBLICO PEATONAL DE DIVERSAS VÍAS, COMUNA DE LA FLORIDA</t>
  </si>
  <si>
    <t>40010780-0</t>
  </si>
  <si>
    <t>DIAGNOSTICO ESTADO DE LOS INMUEBLES MOP REGIÓN DE LOS LAGOS</t>
  </si>
  <si>
    <t>40010800-0</t>
  </si>
  <si>
    <t>MEJORAMIENTO EFICIENCIA ENERGETICA  HOSPITAL HANGA ROA</t>
  </si>
  <si>
    <t>40010846-0</t>
  </si>
  <si>
    <t>CONSTRUCCION BORDE COSTERO PLAYA EL TABO CENTRO, COMUNA EL TABO</t>
  </si>
  <si>
    <t>40010862-0</t>
  </si>
  <si>
    <t>REPOSICION ESTADIO MUNICIPAL DE LA JUNTA, COMUNA DE CISNES</t>
  </si>
  <si>
    <t>40010873-0</t>
  </si>
  <si>
    <t>CONSTRUCCION COLECTOR RED PRIMARIA CAJON SAN FRANCISCO Y REDES SECUNDARIAS PTO VARAS</t>
  </si>
  <si>
    <t>40010874-0</t>
  </si>
  <si>
    <t>REPOSICION COLECTOR RED PRIMARIA DE AGUAS LLUVIAS CAJÓN GRAMADO COMUNA DE PUERTO VARAS</t>
  </si>
  <si>
    <t>40010901-0</t>
  </si>
  <si>
    <t>CONSTRUCCION POLIDEPORTIVO MUNICIPAL DE CASABLANCA</t>
  </si>
  <si>
    <t>40010919-0</t>
  </si>
  <si>
    <t>REPOSICION CON RELOCALIZACION CLINICA VETERINARIA COMUNA DE SAN JOAQUIN</t>
  </si>
  <si>
    <t>40010943-0</t>
  </si>
  <si>
    <t>ACTUALIZACION PLANES MAESTROS DE CICLORUTAS CURICO Y LINARES</t>
  </si>
  <si>
    <t>40011022-0</t>
  </si>
  <si>
    <t>ACTUALIZACION PLAN MAESTRO DE AGUAS LLUVIAS RANCAGUA- MACHALI</t>
  </si>
  <si>
    <t>40011106-0</t>
  </si>
  <si>
    <t>REPOSICION  PUENTE EL PARRON EN RUTA Q-901-N COMUNA DE YUNGAY</t>
  </si>
  <si>
    <t>40011110-0</t>
  </si>
  <si>
    <t>MEJORAMIENTO RUTA C-33 S: PAIPOTE-TIERRA AMARILLA</t>
  </si>
  <si>
    <t>40011142-0</t>
  </si>
  <si>
    <t>ANALISIS  Y CARACTERIZACIÓN DEL ACUIFERO DE LA CUENCA DEL RIO ITATA</t>
  </si>
  <si>
    <t>40011184-0</t>
  </si>
  <si>
    <t>MEJORAMIENTO EJE JUAN ANTONIO RÍOS, ETAPA II: SANTA MARÍA-LAS GREDAS, ARICA</t>
  </si>
  <si>
    <t>40011201-0</t>
  </si>
  <si>
    <t>NORMALIZACION CUARTEL PRIMERA COMPAÑÍA. DE BOMBEROS, LLAY-LLAY</t>
  </si>
  <si>
    <t>40011223-0</t>
  </si>
  <si>
    <t>ACTUALIZACION PLAN DE DESARROLLO COMUNAL DE ARAUCO</t>
  </si>
  <si>
    <t>40011235-0</t>
  </si>
  <si>
    <t>CONSTRUCCION CENTRO COMUNITARIO DOÑA ROSA, CHILLAN</t>
  </si>
  <si>
    <t>40011257-0</t>
  </si>
  <si>
    <t>MEJORAMIENTO RUTA 156 (RUTA DE LA MADERA) TRAMO PATAGUAL - PURGATORIO (POR SECTORES)</t>
  </si>
  <si>
    <t>40011260-0</t>
  </si>
  <si>
    <t>DIAGNOSTICO PUENTES E IMPLEMENTACION SISTEMA GESTION PARA CONSERV. ETAPA II</t>
  </si>
  <si>
    <t>40011261-0</t>
  </si>
  <si>
    <t>AMPLIACION AVENIDA LAS INDUSTRIAS EN LA CIUDAD DE LOS ANGELES</t>
  </si>
  <si>
    <t>40011354-0</t>
  </si>
  <si>
    <t>HABILITACION NUEVA OFICINA DEL SERVICIO DE REGISTRO CIVIL E IDENTIFICACION DE VICUÑA</t>
  </si>
  <si>
    <t>40011368-0</t>
  </si>
  <si>
    <t>CONSTRUCCION DE VARIOS DESNIVELES EN CRUCES CON LÍNEA FÉRREA  REGIÓN METROPOLITANA</t>
  </si>
  <si>
    <t>40011380-0</t>
  </si>
  <si>
    <t>REPOSICION BASE OPERATIVA LA PATAGÜILLA DE LA DIRECCIÓN DE VIALIDAD,  CURACAVÍ</t>
  </si>
  <si>
    <t>CURACAVI</t>
  </si>
  <si>
    <t>40011384-0</t>
  </si>
  <si>
    <t>CONSTRUCCION CENTRO ARTESANAL DE COYHAIQUE</t>
  </si>
  <si>
    <t>40011410-0</t>
  </si>
  <si>
    <t>RESTAURACION IGLESIA SAGRADO CORAZÓN, ARICA</t>
  </si>
  <si>
    <t>40011488-0</t>
  </si>
  <si>
    <t>ACTUALIZACION PLAN REGULADOR COMUNAL, COMUNA EL TABO</t>
  </si>
  <si>
    <t>40011494-0</t>
  </si>
  <si>
    <t>MEJORAMIENTO CBI RUTA D-597, SECTOR TULAHUÉN-PEJERREYES PROVICIA DE LIMARÍ</t>
  </si>
  <si>
    <t>40011575-0</t>
  </si>
  <si>
    <t>NORMALIZACION Y ADECUACION EDIFICIO MOP REGIÓN DEL BIOBÍO</t>
  </si>
  <si>
    <t>40011593-0</t>
  </si>
  <si>
    <t>AMPLIACION Y MEJORAMIENTO AEROPUERTO EL TEPUAL REGIÓN DE LOS LAGOS</t>
  </si>
  <si>
    <t>40011602-0</t>
  </si>
  <si>
    <t>CONSTRUCCION TELEFERICO PIO NONO, PARQUE METROPOLITANO DE SANTIAGO</t>
  </si>
  <si>
    <t>40011616-0</t>
  </si>
  <si>
    <t>CONSTRUCCION CALLES  DE RODAJE  AEROPUERTO ARTURO MERINO BENITEZ - REGIÓN METROPOLITANA</t>
  </si>
  <si>
    <t>40011683-0</t>
  </si>
  <si>
    <t>MEJORAMIENTO Y AMPLIACIÓN SISTEMA APR BUENOS AIRES, SAN CLEMENTE</t>
  </si>
  <si>
    <t>40011697-0</t>
  </si>
  <si>
    <t>HABILITACION DE TERRENOS POBLACIÓN VILLA FUTURO, CHIGUAYANTE</t>
  </si>
  <si>
    <t>40011741-0</t>
  </si>
  <si>
    <t>MEJORAMIENTO CAMINO BÁSICO INTERMEDIO RUTA C-462, PTE. LOS GUINDOS-LA ARENA, PROV. DE HUASCO</t>
  </si>
  <si>
    <t>40011749-0</t>
  </si>
  <si>
    <t>CONSTRUCCION PAVIMENTOS VILLA SAN LUIS DE ALQUIHUE, COMUNA DE SAN JAVIER</t>
  </si>
  <si>
    <t>40011764-0</t>
  </si>
  <si>
    <t>CONSTRUCCION CONEXION AGUA VERDE - ALTAMIRA - LIMITE REGIONAL ATACAMA</t>
  </si>
  <si>
    <t>40011769-0</t>
  </si>
  <si>
    <t>REPOSICION PUENTE MONTE PATRIA EN RUTA D-55, MONTE PATRIA</t>
  </si>
  <si>
    <t>40011774-0</t>
  </si>
  <si>
    <t>REPOSICION PUENTE LAS ROJAS EN RUTA D-325, PROV. DEL ELQUI, REGION DE COQUIMBO</t>
  </si>
  <si>
    <t>40011781-0</t>
  </si>
  <si>
    <t>MEJORAMIENTO PUENTE EL PERAL EN RUTA D-867, COMUNA DE ILLAPEL</t>
  </si>
  <si>
    <t>40011784-0</t>
  </si>
  <si>
    <t>MEJORAMIENTO RUTA 47 SECTOR CUESTA CAVILOLEN, REGIÓN DE COQUIMBO</t>
  </si>
  <si>
    <t>40011794-0</t>
  </si>
  <si>
    <t>MEJORAMIENTO RUTA F-301-E, COMUNAS  NOGALES, HIJUELAS Y CATEMU</t>
  </si>
  <si>
    <t>40011806-0</t>
  </si>
  <si>
    <t>REPOSICION CINCO PUENTES MENORES, REGIÓN DEL MAULE</t>
  </si>
  <si>
    <t>40011827-0</t>
  </si>
  <si>
    <t>CONSTRUCCION CONEXION VIAL PUREY- LOS LAGOS</t>
  </si>
  <si>
    <t>40011842-0</t>
  </si>
  <si>
    <t>REPOSICION PUENTE CUNCUMEN EN RUTA D-835, SALAMANCA, PROVINCIA DE CHOAPA</t>
  </si>
  <si>
    <t>40011881-0</t>
  </si>
  <si>
    <t>ACTUALIZACION PLAN MAESTRO DE GESTIÓN DE TRÁNSITO, PUERTO NATALES</t>
  </si>
  <si>
    <t>40011923-0</t>
  </si>
  <si>
    <t>REPOSICION SEDE SOCIAL LOCALIDAD DE PACHICA</t>
  </si>
  <si>
    <t>40012018-0</t>
  </si>
  <si>
    <t>HABILITACION CENTRO DE ARTE Y CULTURA "ESPACIO ESTACIÓN", VICUÑA.</t>
  </si>
  <si>
    <t>40012035-0</t>
  </si>
  <si>
    <t>CONSTRUCCION Y MEJORAMIENTO CRUCERO-COLLIGUAY-TILTIL, PASO INTERREGIONAL ENTRE RM Y RV</t>
  </si>
  <si>
    <t>40012083-0</t>
  </si>
  <si>
    <t>CONSTRUCCION CESFAM NUEVA BRAUNAU, PUERTO VARAS</t>
  </si>
  <si>
    <t>40012097-0</t>
  </si>
  <si>
    <t>AMPLIACION SERVICIO DE URGENCIA HOSPITAL DE COMBARBALA</t>
  </si>
  <si>
    <t>40012113-0</t>
  </si>
  <si>
    <t>REPOSICION PUENTES MAYORES REGIÓN DE LOS LAGOS GRUPO 3</t>
  </si>
  <si>
    <t>40012124-0</t>
  </si>
  <si>
    <t>CONSTRUCCION PASARELA RUTA 5 CRUCE GRANEROS - RAMPAS SECTOR LA CABAÑA</t>
  </si>
  <si>
    <t>40012126-0</t>
  </si>
  <si>
    <t>CONSTRUCCION PASARELA  RUTA 5 SECTOR LOS LIRIOS</t>
  </si>
  <si>
    <t>40012170-0</t>
  </si>
  <si>
    <t>MEJORAMIENTO Y AMPLIACIÓN SISTEMA APR MEMBRILLO LOS TRICAHUES, LOLOL</t>
  </si>
  <si>
    <t>40012268-0</t>
  </si>
  <si>
    <t>CONSTRUCCION PARQUE  CENTRAL DIAGONAL  ENTRE PUENTES, COPIAPO</t>
  </si>
  <si>
    <t>40012279-0</t>
  </si>
  <si>
    <t>REPOSICION PAVIMENTOS LOS PENSAMIENTOS (QUEBR. EXISTENTE-LAGO VILLARICA, REÑACA ALTO, VIÑA</t>
  </si>
  <si>
    <t>40012311-0</t>
  </si>
  <si>
    <t>MEJORAMIENTO PLAZA ARTURO PRAT, NINHUE</t>
  </si>
  <si>
    <t>40012457-0</t>
  </si>
  <si>
    <t>REPOSICION PUENTE ALLIPEN Y ACCESOS EN RUTA S-69. SECTOR: LOS LAURELES-PEDREGOSO, CUNCO</t>
  </si>
  <si>
    <t>40012473-0</t>
  </si>
  <si>
    <t>MEJORAMIENTO AVENIDA ESPAÑA S: CALLE PEDRO AGUIRRE CERDA- CAMINO CABO BLANCO VALDIVIA</t>
  </si>
  <si>
    <t>40012482-0</t>
  </si>
  <si>
    <t>MEJORAMIENTO RUTA R-95, LIUCURA-ICALMA, LONQUIMAY</t>
  </si>
  <si>
    <t>40012484-0</t>
  </si>
  <si>
    <t>REPOSICION RUTA 9 SECTOR PUENTE TRES PASOS-CERRO CASTILLO, TORRES DEL PAINE</t>
  </si>
  <si>
    <t>40012539-0</t>
  </si>
  <si>
    <t>CONSTRUCCION CENTRO NACIONAL DE RADIOTERAPIA INFANTO-JUVENIL HEGC</t>
  </si>
  <si>
    <t>40012596-0</t>
  </si>
  <si>
    <t>MEJORAMIENTO  RUTA 7 NORTE, SECTOR PORTEZUELO QUEULAT-BIFURCACIÓN CISNES, COMUNA DE CISNES</t>
  </si>
  <si>
    <t>40012651-0</t>
  </si>
  <si>
    <t>CONSTRUCCION MACROURBANIZACION DE 30,82 HAS EN SECTOR LICEO AGRICOLA OVALLE, REGION COQUIMBO</t>
  </si>
  <si>
    <t>40012727-0</t>
  </si>
  <si>
    <t>MEJORAMIENTO Y REPOSICION DE PISTA  DEL AEROPUERTO DIEGO ARACENA, REGION DE  TARAPACÁ</t>
  </si>
  <si>
    <t>40012729-0</t>
  </si>
  <si>
    <t>CONSTRUCCION CENTRO COMUNITARIO DIGNIDAD, VALLENAR</t>
  </si>
  <si>
    <t>40012734-0</t>
  </si>
  <si>
    <t>REPOSICION AVDA. J. M. BALMACEDA ENTRE AVDA. VILLARRICA Y CALLE M. BULNES, LONCOCHE</t>
  </si>
  <si>
    <t>40012751-0</t>
  </si>
  <si>
    <t>MEJORAMIENTO ESPACIO PÚBLICO 21 DE MAYO, PURRANQUE</t>
  </si>
  <si>
    <t>40012757-0</t>
  </si>
  <si>
    <t>REPOSICION PLAZA DE ARMAS DE HUALQUI</t>
  </si>
  <si>
    <t>40012834-0</t>
  </si>
  <si>
    <t>MEJORAMIENTO PLAZA GUARELLO, SAN BERNARDO</t>
  </si>
  <si>
    <t>40012856-0</t>
  </si>
  <si>
    <t>MEJORAMIENTO ACCESO PRINCIPAL A BALNEARIO LORETO, CALDERA</t>
  </si>
  <si>
    <t>40012935-0</t>
  </si>
  <si>
    <t>MEJORAMIENTO CIRCUITO CALLES FLORENCIA, LUIS URIBE Y SAN ENRIQUE, EL RETIRO. QUILPUÉ</t>
  </si>
  <si>
    <t>40012976-0</t>
  </si>
  <si>
    <t>REPOSICION POSTA ALTO QUILANTAHUE, TIRÚA</t>
  </si>
  <si>
    <t>40012995-0</t>
  </si>
  <si>
    <t>REPOSICION SUBCOMISARIA LONGAVI, COMUNA LONGAVÍ</t>
  </si>
  <si>
    <t>40013006-0</t>
  </si>
  <si>
    <t>AMPLIACION RED DE MONITOREO DE POZOS DE AGUA SUBTERRÁNEA DE LA REGION DE LOS RIOS</t>
  </si>
  <si>
    <t>40013010-0</t>
  </si>
  <si>
    <t>CONSTRUCCION DE SEMAFOROS EN INTERSECCIONES CRITICAS DE LA RED VIAL DEL GRAN SANTIAGO</t>
  </si>
  <si>
    <t>40013031-0</t>
  </si>
  <si>
    <t>REPOSICION POSTA DE SALUD RURAL NATRI, CHONCHI</t>
  </si>
  <si>
    <t>40013068-0</t>
  </si>
  <si>
    <t>REPOSICION POSTA DE SALUD RURAL VILLA CHAULINEC, ISLA CHAULINEC - QUINCHAO</t>
  </si>
  <si>
    <t>40013103-0</t>
  </si>
  <si>
    <t>REPOSICION POSTA DE SALUD RURAL HUILMA, COMUNA DE RIO NEGRO</t>
  </si>
  <si>
    <t>40013107-0</t>
  </si>
  <si>
    <t>MEJORAMIENTO  MULTICANCHA LUIS ADDUARD, COMUNA DE MEJILLONES</t>
  </si>
  <si>
    <t>40013114-0</t>
  </si>
  <si>
    <t>CONSTRUCCION ELECTRIFICACION FOTOVOLTAICA LUMACO, CANCAGUAL, TRES CHIFLONES Y CADILLAL</t>
  </si>
  <si>
    <t>40013127-0</t>
  </si>
  <si>
    <t>ANALISIS Y DESARROLLO PLAN MAESTRO DE MOVILIDAD URBANA PURRANQUE Y CORTE ALTO</t>
  </si>
  <si>
    <t>40013144-0</t>
  </si>
  <si>
    <t>CONSTRUCCION SISTEMA DE EVACUACIÓN DE AGUAS LLUVIAS COMUNA DE LA FLORIDA, SANTIAGO, RM</t>
  </si>
  <si>
    <t>40013279-0</t>
  </si>
  <si>
    <t>MEJORAMIENTO CAMINO COSTERO REÑACA-CONCON, ETAPA 1 COMUNA DE CONCON</t>
  </si>
  <si>
    <t>40013356-0</t>
  </si>
  <si>
    <t>CONSTRUCCION CENTRO DE SALUD MENTAL COMUNITARIA ALERCE</t>
  </si>
  <si>
    <t>40013412-0</t>
  </si>
  <si>
    <t>REPOSICION POSTA DE SALUD RURAL CASMA, FRUTILLAR</t>
  </si>
  <si>
    <t>40013431-0</t>
  </si>
  <si>
    <t>MEJORAMIENTO PLAZA DE ARMAS, CONTULMO</t>
  </si>
  <si>
    <t>40013459-0</t>
  </si>
  <si>
    <t>CONSTRUCCION CENTRO DE RECICLAJE Y PUNTOS LIMPIOS DEL COMPLEJO PENITENCIARIO DE ARICA</t>
  </si>
  <si>
    <t>40013523-0</t>
  </si>
  <si>
    <t>CONSTRUCCION PROGRAMA PAVIMENTOS PARTICIPATIVOS 29° LLAMADO, REGIÓN DEL MAULE</t>
  </si>
  <si>
    <t>40013530-0</t>
  </si>
  <si>
    <t>MEJORAMIENTO PLAZA CIVICO CULTURAL COMUNA DE ANTUCO</t>
  </si>
  <si>
    <t>ANTUCO</t>
  </si>
  <si>
    <t>40013536-0</t>
  </si>
  <si>
    <t>CONSTRUCCION CENTRO DE ESTIMULACIÓN TEMPRANA PARA NIÑOS/AS CON SINDROME DE DOWN, LA SERENA</t>
  </si>
  <si>
    <t>40013556-0</t>
  </si>
  <si>
    <t>CONSTRUCCION CAMINO INTERNACIONAL, SECTOR: RUTA 5 - AVDA. EJERCITO LIBERTADOR</t>
  </si>
  <si>
    <t>40013565-0</t>
  </si>
  <si>
    <t>REPOSICION RED ELECTRICA LOCALIDAD DE QUILLAGUA</t>
  </si>
  <si>
    <t>40013605-0</t>
  </si>
  <si>
    <t>CONSTRUCCION SEDE ORGANIZACIONES COMUNITARIAS DE PENCAHUE</t>
  </si>
  <si>
    <t>40013659-0</t>
  </si>
  <si>
    <t>REPOSICION RETÉN HORCÓN, COMUNA DE PUCHUNCAVÍ</t>
  </si>
  <si>
    <t>40013759-0</t>
  </si>
  <si>
    <t>AMPLIACION Y MEJORAMIENTO APR LA PALMA DE IBACACHE COMUNA DE MARIA PINTO</t>
  </si>
  <si>
    <t>MARIA PINTO</t>
  </si>
  <si>
    <t>40013760-0</t>
  </si>
  <si>
    <t>REPOSICION CUARTEL DE BOMBEROS 5° COMPAÑIA DE CHILLAN</t>
  </si>
  <si>
    <t>40013827-0</t>
  </si>
  <si>
    <t>MEJORAMIENTO  PLAZA DEL PUEBLO, PASAJE BOULEVARD VICTORIA Y ENTORNO COMUNA DE VALPARAISO</t>
  </si>
  <si>
    <t>40013831-0</t>
  </si>
  <si>
    <t>MEJORAMIENTO ESPACIO PÚBLICO AVDA. FRANCIA ENTRE AVDAS. ERRÁZURIZ Y BAQUEDANO, VALPARAÍSO</t>
  </si>
  <si>
    <t>40013876-0</t>
  </si>
  <si>
    <t>CONSTRUCCION PAVIMENTOS PARTICIPATIVOS 29 LLAMADO, REGION DE COQUIMBO</t>
  </si>
  <si>
    <t>40013932-0</t>
  </si>
  <si>
    <t>CONSTRUCCION PAVIMENTOS PARTICIPATIVOS 29° LLAMADO REGION ANTOFAGASTA</t>
  </si>
  <si>
    <t>40013939-0</t>
  </si>
  <si>
    <t>MEJORAMIENTO BORDE COSTERO VENTANAS COMUNA DE PUCHUNCAVI</t>
  </si>
  <si>
    <t>40013959-0</t>
  </si>
  <si>
    <t>CONSTRUCCION PROG. PAV. PART. VIGESIMONOVENO LLAMADO REGIÓN DEL BIOBÍO</t>
  </si>
  <si>
    <t>40013978-0</t>
  </si>
  <si>
    <t>MEJORAMIENTO ESPACIO PUBLICO AVENIDA CENTENARIO YERBAS BUENAS</t>
  </si>
  <si>
    <t>40014040-0</t>
  </si>
  <si>
    <t>MEJORAMIENTO AVENIDA ARTURO PRAT-ENTORNO MHN, CONJUNTO ESTACIÓN MÁFIL</t>
  </si>
  <si>
    <t>MAFIL - REGION XIV</t>
  </si>
  <si>
    <t>40014055-0</t>
  </si>
  <si>
    <t>CONSTRUCCION  ALCANTARILLADO Y AGUA POTABLE  SECTOR EL MÉDANO, COMUNA PUCHUNCAVÍ</t>
  </si>
  <si>
    <t>40014060-0</t>
  </si>
  <si>
    <t>CONSTRUCCION PASEO RIBEREÑO LA HIGUERA , COMUNA DE QUILACO</t>
  </si>
  <si>
    <t>QUILACO</t>
  </si>
  <si>
    <t>40014079-0</t>
  </si>
  <si>
    <t>CONSTRUCCION SALA CUNA Y UNIDADES DE APOYO HOSPITAL PADRE HURTADO</t>
  </si>
  <si>
    <t>40014085-0</t>
  </si>
  <si>
    <t>CONSTRUCCION SEDE VECINAL MARÍA LUISA BOMBAL, VIÑA DEL MAR</t>
  </si>
  <si>
    <t>40014091-0</t>
  </si>
  <si>
    <t>HABILITACION  DE TERRENO POBLACION VOLCAN SAN JOSE III MANZANA E, COMUNA DE PUENTE ALTO</t>
  </si>
  <si>
    <t>40014125-0</t>
  </si>
  <si>
    <t>CONSTRUCCION PARQUE URBANO QUEBRADA MATADERO, OVALLE</t>
  </si>
  <si>
    <t>40014162-0</t>
  </si>
  <si>
    <t>MEJORAMIENTO DE VEREDAS DE VILLA BETANIA. COMUNA DE PADRE HURTADO</t>
  </si>
  <si>
    <t>40014177-0</t>
  </si>
  <si>
    <t>AMPLIACION RED DE SERVICIOS BÁSICOS  CALLES PANGAL Y O’HIGGINS DE PUERTO AYSÉN</t>
  </si>
  <si>
    <t>40014180-0</t>
  </si>
  <si>
    <t>CONSTRUCCION COLECTOR SECUNDARIO AGUAS LLUVIA LOS ALGARROBOS, ALERCE, PTO. MONTT</t>
  </si>
  <si>
    <t>40014202-0</t>
  </si>
  <si>
    <t>CONSTRUCCION  ALCANTARILLADO Y AGUA POTABLE SECTOR LAS CATITAS, COMUNA PUCHUNCAVÍ</t>
  </si>
  <si>
    <t>40014206-0</t>
  </si>
  <si>
    <t>CONSTRUCCION PASEO GASTRONOMICO CHANCHOQUI, PAIHUANO</t>
  </si>
  <si>
    <t>ADMINISTRACION, COMERCIO Y TURISMO</t>
  </si>
  <si>
    <t>40014215-0</t>
  </si>
  <si>
    <t>CONSTRUCCION MACROURBANIZACIÓN PUH LOMAS DE MACHALÍ, COMUNA MACHALÍ</t>
  </si>
  <si>
    <t>40014243-0</t>
  </si>
  <si>
    <t>REPOSICION SEÑALETICAS Y DEMARCACIÓN VIAL, COMUNA DE PUENTE ALTO.</t>
  </si>
  <si>
    <t>40014304-0</t>
  </si>
  <si>
    <t>CONSTRUCCION INFRAESTRUCTURA PARA NAVEGACIÓN TURÍSTICA RIO BUENO COMUNA DE RIO BUENO</t>
  </si>
  <si>
    <t>40014308-0</t>
  </si>
  <si>
    <t>CONSTRUCCION BORDE FLUVIAL SECTOR COCULE, COMUNA DE LA UNIÓN</t>
  </si>
  <si>
    <t>40014322-0</t>
  </si>
  <si>
    <t>MEJORAMIENTO CALLE CAPITAN DAVILA , LOS MARCOS- MOSTAZAL</t>
  </si>
  <si>
    <t>40014324-0</t>
  </si>
  <si>
    <t>MEJORAMIENTO VIA PIV ETAPA 6 AVDA CONCON-REÑACA ORIENTE Y AVDA MANANTIALES, CONCON</t>
  </si>
  <si>
    <t>40014331-0</t>
  </si>
  <si>
    <t>MEJORAMIENTO SISTEMA  LUMINARIAS PÚBLICAS COMUNA DE PEDRO AGUIRRE CERDA</t>
  </si>
  <si>
    <t>40014362-0</t>
  </si>
  <si>
    <t>HABILITACION CIRCUITO PEATONAL Y ESPACIO PÚBLICO PARA EL ADULTO MAYOR JUAN SCHLEYER, CHILLÁN</t>
  </si>
  <si>
    <t>40014368-0</t>
  </si>
  <si>
    <t>MEJORAMIENTO CICLOVÍA COMUNA DE REQUINOA</t>
  </si>
  <si>
    <t>40014427-0</t>
  </si>
  <si>
    <t>CAPACITACION DESARROLLO COMUNITARIO TERRITORIOS EN REGENERACIÓN DE CONJUNTOS HABITACIONALES</t>
  </si>
  <si>
    <t>40014572-0</t>
  </si>
  <si>
    <t>CONSTRUCCION Y MEJORAMIENTO AVENIDA CIRCUNVALACIÓN ORIENTE DE TALCA</t>
  </si>
  <si>
    <t>40014623-0</t>
  </si>
  <si>
    <t>MEJORAMIENTO AREAS VERDES AV. ESPAÑA (AV. INDEPENDENCIA - AV. COLON), PUNTA ARENAS</t>
  </si>
  <si>
    <t>40014625-0</t>
  </si>
  <si>
    <t>MEJORAMIENTO PASEO PUBLICO CERRO CASTILLO, TORRES DEL PAINE</t>
  </si>
  <si>
    <t>40014632-0</t>
  </si>
  <si>
    <t>MEJORAMIENTO  PLAZA ALTO DEL CARMEN</t>
  </si>
  <si>
    <t>40014638-0</t>
  </si>
  <si>
    <t>CONSTRUCCION PASEO COSTUMBRISTA Y CULTURAL OLLAGUE</t>
  </si>
  <si>
    <t>40014685-0</t>
  </si>
  <si>
    <t>CONSTRUCCION MACRO INFRAESTRUCTURA PLAN MAESTRO, PUH EL OLIVAR, VIÑA DEL MAR</t>
  </si>
  <si>
    <t>40014686-0</t>
  </si>
  <si>
    <t>MEJORAMIENTO EJE CONECTOR BIO BIO, BARRIO MATADERO FRANKLIN BIOBIO, COMUNA DE SANTIAGO</t>
  </si>
  <si>
    <t>40014687-0</t>
  </si>
  <si>
    <t>DIAGNOSTICO PLAN MAESTRO CICLOVIAS CONURBACION LA SERENA-COQUIMBO</t>
  </si>
  <si>
    <t>40014724-0</t>
  </si>
  <si>
    <t>MEJORAMIENTO VIA PIV ETAPA 2, AVDA BALMACEDA REÑACA CENTRO, VIÑA DEL MAR</t>
  </si>
  <si>
    <t>40014727-0</t>
  </si>
  <si>
    <t>MEJORAMIENTO AVDA ALEMANIA ETAPA 3, VALPARAISO</t>
  </si>
  <si>
    <t>40014766-0</t>
  </si>
  <si>
    <t>MEJORAMIENTO CIRCUITO PATRIMONIAL ACHAO, COMUNA QUINCHAO</t>
  </si>
  <si>
    <t>40014768-0</t>
  </si>
  <si>
    <t>MEJORAMIENTO PLAZA DE LA IGLESIA, DALCAHUE</t>
  </si>
  <si>
    <t>40014807-0</t>
  </si>
  <si>
    <t>MEJORAMIENTO TEATRO MUNICIPAL, LLAY-LLAY</t>
  </si>
  <si>
    <t>40014812-0</t>
  </si>
  <si>
    <t>REPOSICION CENTRO DEPORTIVO FORTIN FERROVIARIO,  COMUNA DE LLAY-LLAY</t>
  </si>
  <si>
    <t>40014824-0</t>
  </si>
  <si>
    <t>CONSTRUCCION PLAZA Y BANDEJON ARABE SIRIA, CERRO PLAYA ANCHA VALPARAISO</t>
  </si>
  <si>
    <t>40014862-0</t>
  </si>
  <si>
    <t>MEJORAMIENTO SISTEMA DE LUMINARIAS PUBLICAS COMUNA DE PADRE HURTADO</t>
  </si>
  <si>
    <t>40014879-0</t>
  </si>
  <si>
    <t>MEJORAMIENTO AVENIDA PLAYA ANCHA VALPARAÍSO</t>
  </si>
  <si>
    <t>40014933-0</t>
  </si>
  <si>
    <t>CONSTRUCCION CENTRO COMUNITARIO LOS CHUNCHOS CON LAS DIABLADAS, COMUNA DE IQUIQUE</t>
  </si>
  <si>
    <t>40014942-0</t>
  </si>
  <si>
    <t>REPOSICION CENTRO COMUNITARIO NUEVA VICTORIA</t>
  </si>
  <si>
    <t>40014943-0</t>
  </si>
  <si>
    <t>CONSTRUCCION PLAZA BORDE INTEGRAL HUANHUALÍ, VILLA ALEMANA</t>
  </si>
  <si>
    <t>40015011-0</t>
  </si>
  <si>
    <t>ADQUISICION ANGIÓGRAFO BIPLANO PARA NEURORRADIOLOGÍA, HOSPITAL CARLOS VAN BUREN, VALPARAÍSO</t>
  </si>
  <si>
    <t>40015105-0</t>
  </si>
  <si>
    <t>NORMALIZACION CENTRO DE IMAGENOLOGÍA MAMARIA (CMIM) REINALDA PEREIRA PLAZA</t>
  </si>
  <si>
    <t>40015130-0</t>
  </si>
  <si>
    <t>CONSTRUCCION POLIDEPORTIVO DE LA COMUNA DE PUENTE ALTO</t>
  </si>
  <si>
    <t>40015132-0</t>
  </si>
  <si>
    <t>CONSTRUCCION CEMENTERIO MUNICIPAL DE COIHUECO</t>
  </si>
  <si>
    <t>40015138-0</t>
  </si>
  <si>
    <t>MEJORAMIENTO CBI VICTORIA LAS CARDAS SELVA OSCURA</t>
  </si>
  <si>
    <t>40015151-0</t>
  </si>
  <si>
    <t>HABILITACION UHCIP INFANTO - ADOLESCENTE, COMUNA ARICA</t>
  </si>
  <si>
    <t>40015265-0</t>
  </si>
  <si>
    <t>MEJORAMIENTO PAVIMENTACION AVENIDA PEÑABLANCA, COMUNA DE ALGARROBO</t>
  </si>
  <si>
    <t>40015277-0</t>
  </si>
  <si>
    <t>ACTUALIZACION PLAN DE DESARROLLO COMUNAL LA CALERA 2021-2024</t>
  </si>
  <si>
    <t>40015285-0</t>
  </si>
  <si>
    <t>REPOSICION Y RELOCALIZACIÓN CESFAM ISLA DE MAIPO</t>
  </si>
  <si>
    <t>40015295-0</t>
  </si>
  <si>
    <t>MEJORAMIENTO BORDE COSTERO LLICO, COMUNA DE VICHUQUEN</t>
  </si>
  <si>
    <t>40015303-0</t>
  </si>
  <si>
    <t>CONSTRUCCION DEFENSAS FLUVIALES, CENTROS PENITENCIARIOS DE ACHA, ARICA</t>
  </si>
  <si>
    <t>40015346-0</t>
  </si>
  <si>
    <t>REPOSICION SUBCOMISARÍA HUAMBALÍ</t>
  </si>
  <si>
    <t>40015349-0</t>
  </si>
  <si>
    <t>REPOSICION SUBCOMISARIA DE CARABINEROS GENERAL OSCAR CRISTI GALLO</t>
  </si>
  <si>
    <t>40015360-0</t>
  </si>
  <si>
    <t>REPOSICION JARDIN INFANTIL MI PEQUEÑO TESORO ILLAPEL,  COMUNA DE ILLAPEL</t>
  </si>
  <si>
    <t>40015369-0</t>
  </si>
  <si>
    <t>CONSTRUCCION AVDA. 4 ESQUINAS TRAMO I MAS CALLE LOS ARRAYANES, LA SERENA</t>
  </si>
  <si>
    <t>40015372-0</t>
  </si>
  <si>
    <t>REPOSICION OCTAVA COMPAÑÍA DE BOMBEROS DE RANCAGUA</t>
  </si>
  <si>
    <t>40015379-0</t>
  </si>
  <si>
    <t>MEJORAMIENTO DEL CANAL EGAÑA DE TOMÉ</t>
  </si>
  <si>
    <t>40015395-0</t>
  </si>
  <si>
    <t>REPOSICION HOGAR DE ANCIANOS PADRE ANTONIO RONCHI, COYHAIQUE</t>
  </si>
  <si>
    <t>40015396-0</t>
  </si>
  <si>
    <t>REPOSICION JUZGADOS DE POLICÍA LOCAL, OSORNO</t>
  </si>
  <si>
    <t>40015398-0</t>
  </si>
  <si>
    <t>MEJORAMIENTO CANCHA DE FÚTBOL POBLACIÓN CARLOS CONDELL, OSORNO</t>
  </si>
  <si>
    <t>40015420-0</t>
  </si>
  <si>
    <t>REPOSICION SEDE SOCIAL JJ.VV POBLACION NUEVA ESPERANZA, LLAY-LLAY</t>
  </si>
  <si>
    <t>40015433-0</t>
  </si>
  <si>
    <t>REPOSICION Y RELOCALIZACION  DEL CUARTEL 3° COMPAÑÍA DE BOMBEROS DE  MACHALI</t>
  </si>
  <si>
    <t>40015502-0</t>
  </si>
  <si>
    <t>REPOSICION VEREDAS E INSTALACION DE ILUMINACION PEATONAL, ETAPA II, LA PINTANA</t>
  </si>
  <si>
    <t>40015510-0</t>
  </si>
  <si>
    <t>MEJORAMIENTO PLAZAS COMUNALES COMUNA DE LA REINA</t>
  </si>
  <si>
    <t>40015517-0</t>
  </si>
  <si>
    <t>MEJORAMIENTO CALLE ELEUTERIO RAMÍREZ, LOCALIDAD DE HUARA</t>
  </si>
  <si>
    <t>40015528-0</t>
  </si>
  <si>
    <t>REPOSICION POSTA DE SALUD RURAL LLANADA GRANDE, COMUNA COCHAMO</t>
  </si>
  <si>
    <t>40015537-0</t>
  </si>
  <si>
    <t>CONSTRUCCION DE ESTACIÓN INTERMODAL EN LA R.M.</t>
  </si>
  <si>
    <t>40015545-0</t>
  </si>
  <si>
    <t>ACTUALIZACION DIAGNOSTICO DEL S.T.U. DE LA CIUDAD DE ARICA</t>
  </si>
  <si>
    <t>40015582-0</t>
  </si>
  <si>
    <t>ACTUALIZACION DIAGNOSTICO SISTEMA TRANSPORTE URBANO, OVALLE</t>
  </si>
  <si>
    <t>40015583-0</t>
  </si>
  <si>
    <t>MEJORAMIENTO AMPLIACIÓN DIAGONAL SUR Y PAR VIAL COPIAPÓ-21 DE MAYO, ANTOFAGASTA</t>
  </si>
  <si>
    <t>40015587-0</t>
  </si>
  <si>
    <t>MEJORAMIENTO GESTION DE TRANSITO VIÑA DEL MAR Y HABILITACIÓN SUBIDA MIRAFLORES</t>
  </si>
  <si>
    <t>40015589-0</t>
  </si>
  <si>
    <t>CONSTRUCCION PARQUE BARON, COMUNA DE  VALPARAISO</t>
  </si>
  <si>
    <t>40015613-0</t>
  </si>
  <si>
    <t>CONSTRUCCION CIRCUITO DE LAS SOMBRAS NORPONIENTE, POZO ALMONTE</t>
  </si>
  <si>
    <t>40015643-0</t>
  </si>
  <si>
    <t>CONSTRUCCION SEDES SOCIALES SUSTENTABLES EN LA COMUNA DE ARICA BELEN 1 Y VILLA MAGISTERIO</t>
  </si>
  <si>
    <t>40015654-0</t>
  </si>
  <si>
    <t>HABILITACION SUMINISTRO E.ELECTRICA SECTOR QUILLOIMO COMPLEMENTARIO, SAN JUAN DE LA COSTA</t>
  </si>
  <si>
    <t>40015662-0</t>
  </si>
  <si>
    <t>REPOSICION ALUMBRADO PUBLICO AVENIDAS COMUNA DE ARICA</t>
  </si>
  <si>
    <t>40015705-0</t>
  </si>
  <si>
    <t>DIAGNOSTICO ESPECIFICACIONES TECNICAS M. C. (V-5) ACTUALIZACION POR DESEMPEÑO</t>
  </si>
  <si>
    <t>40015725-0</t>
  </si>
  <si>
    <t>REPOSICION ACELERADOR LINEAL Y BUNKER HCVB</t>
  </si>
  <si>
    <t>40015729-0</t>
  </si>
  <si>
    <t>MEJORAMIENTO PAVIMENTO CALLE NUEVA HIPÓDROMO, VILLA ALEMANA</t>
  </si>
  <si>
    <t>40015736-0</t>
  </si>
  <si>
    <t>REPOSICION CUARTEL SEGUNDA COMPAÑÍA DE BOMBEROS DE RÍO BUENO</t>
  </si>
  <si>
    <t>40015747-0</t>
  </si>
  <si>
    <t>CONSTRUCCION CENTRO DE DIAGNÓSTICO TERAPÉUTICO, REGIÓN DE ARICA Y PARINACOTA</t>
  </si>
  <si>
    <t>40015801-0</t>
  </si>
  <si>
    <t>REPOSICION ESCUELA RURAL CAPITAN DE BANDADA CARLOS RODRIGUEZ PARIS, LLANADA GRANDE, COCHAMO</t>
  </si>
  <si>
    <t>40015880-0</t>
  </si>
  <si>
    <t>CONSTRUCCION SERVICIO MÉDICO LEGAL DE ARICA</t>
  </si>
  <si>
    <t>40015930-0</t>
  </si>
  <si>
    <t>CONSTRUCCION CENTRO INTEGRAL DE VALORIZACIÓN DE RSD, COMUNA DE NOGALES</t>
  </si>
  <si>
    <t>40016019-0</t>
  </si>
  <si>
    <t>CONSTRUCCION BIBLIOTECA PUBLICA MUNICIPAL DE PUTRE</t>
  </si>
  <si>
    <t>ADMINISTRACION  EDUCACION, CULTURA Y PATRIMONIO</t>
  </si>
  <si>
    <t>40016158-0</t>
  </si>
  <si>
    <t>MEJORAMIENTO EEPP SECTOR PUNTA NORTE, 6 VILLAS (LOS ANDES-VILLARRICA-ZAPIGA-LINDEROS), ARICA</t>
  </si>
  <si>
    <t>40016208-0</t>
  </si>
  <si>
    <t>CONSTRUCCION ALCANTARILLADO TOCORNAL, COMUNA  DE SANTA MARIA</t>
  </si>
  <si>
    <t>40016221-0</t>
  </si>
  <si>
    <t>ACTUALIZACION PLAN REGULADOR COMUNAL DE ALTO HOSPICIO</t>
  </si>
  <si>
    <t>40016268-0</t>
  </si>
  <si>
    <t>MEJORAMIENTO CAMINO BASICO INTERMEDIO CHUFQUEN QUINO R-850</t>
  </si>
  <si>
    <t>40016287-0</t>
  </si>
  <si>
    <t>HABILITACION SALA CUNA Y OTRAS DEPENDENCIAS DE APOYO HOSPITAL EL PINO</t>
  </si>
  <si>
    <t>40016298-0</t>
  </si>
  <si>
    <t>CONSTRUCCION PLANTA TRATAMIENTO DE AGUAS MINA CHIFLON DEL DIABLO LOTA</t>
  </si>
  <si>
    <t>40016315-0</t>
  </si>
  <si>
    <t>RESTAURACION IGLESIA SAN MARCOS DE MAMIÑA, COMUNA POZO ALMONTE</t>
  </si>
  <si>
    <t>40016324-0</t>
  </si>
  <si>
    <t>CONSTRUCCION CUARTEL USAR FT-1 CUERPO DE BOMBEROS DE VIÑA DEL MAR</t>
  </si>
  <si>
    <t>40016326-0</t>
  </si>
  <si>
    <t>REPOSICION OFICINA DEL REGISTRO CIVIL DE PUENTE ALTO</t>
  </si>
  <si>
    <t>40016332-0</t>
  </si>
  <si>
    <t>MEJORAMIENTO Y AMPLIACIÓN SEDE JV 18 "12 DE OCTUBRE", PUNTA ARENAS</t>
  </si>
  <si>
    <t>40016353-0</t>
  </si>
  <si>
    <t>MEJORAMIENTO ESPACIOS PÚBLICOS, POBLACIÓN TUCAPEL, ARICA</t>
  </si>
  <si>
    <t>40016355-0</t>
  </si>
  <si>
    <t>MEJORAMIENTO ESPACIOS PÚBLICOS POBLACIÓN RADIO EL MORRO, ARICA</t>
  </si>
  <si>
    <t>40016367-0</t>
  </si>
  <si>
    <t>CONSTRUCCION PARQUE MAPOCHO RIO - CERRO NAVIA Y QUINTA NORMAL.</t>
  </si>
  <si>
    <t>40016396-0</t>
  </si>
  <si>
    <t>CONSTRUCCION OBRAS DE URBANIZACION, LOCALIDAD LOS MORALES, MONTE PATRIA</t>
  </si>
  <si>
    <t>40016397-0</t>
  </si>
  <si>
    <t>CONSTRUCCION OBRAS DE URBANIZACIÓN, CHAÑARAL DE CARÉN, MONTE PATRIA</t>
  </si>
  <si>
    <t>40016415-0</t>
  </si>
  <si>
    <t>REPOSICION  POSTA DE SALUD RURAL HUINTIL, COMUNA DE ILLAPEL</t>
  </si>
  <si>
    <t>40016451-0</t>
  </si>
  <si>
    <t>CONSTRUCCION PAVIMENTACIÓN CALLE JOSE BRITO,QUINTERO</t>
  </si>
  <si>
    <t>40016532-0</t>
  </si>
  <si>
    <t>CONSTRUCCION RETÉN DE CARABINEROS LAS ÁNIMAS, COMUNA VALDIVIA</t>
  </si>
  <si>
    <t>40016546-0</t>
  </si>
  <si>
    <t>MEJORAMIENTO CAMINO BASICO INTERMEDIO LAS HORTENSIAS QUECHEREHUE COLICO, COMUNA CUNCO</t>
  </si>
  <si>
    <t>40016564-0</t>
  </si>
  <si>
    <t>HABILITACION CENTRO PENITENCIARIO FEMENINO DE BULNES</t>
  </si>
  <si>
    <t>40016644-0</t>
  </si>
  <si>
    <t>REPOSICION DE POSTA SALUD RURAL ISLA DEL REY</t>
  </si>
  <si>
    <t>40016653-0</t>
  </si>
  <si>
    <t>CONSTRUCCION SISTEMA APR PEJERREY-LOS HUALLES, LINARES</t>
  </si>
  <si>
    <t>40016698-0</t>
  </si>
  <si>
    <t>CONSTRUCCION CENTRO ONCOLÓGICO DE LA REGIÓN DE ATACAMA</t>
  </si>
  <si>
    <t>40016707-0</t>
  </si>
  <si>
    <t>REPOSICION  CIRCUITO CALLE LOS AROMOS - EL BOLDO VIÑA DEL MAR</t>
  </si>
  <si>
    <t>40016735-0</t>
  </si>
  <si>
    <t>RESTAURACION CENTRO CULTURAL SOFÍA HOTT, OSORNO</t>
  </si>
  <si>
    <t>40016754-0</t>
  </si>
  <si>
    <t>INSTALACION  DE SISTEMA DE AGUA POTABLE RURAL VILLA DISPUTADA, COMUNA DE NOGALES</t>
  </si>
  <si>
    <t>40016783-0</t>
  </si>
  <si>
    <t>REPOSICION CUARTEL PDI QUILLOTA</t>
  </si>
  <si>
    <t>40016792-0</t>
  </si>
  <si>
    <t>REPOSICION PASO SUPERIOR LOS LIRIOS PONIENTE, COMUNA DE REQUINOA</t>
  </si>
  <si>
    <t>40016812-0</t>
  </si>
  <si>
    <t>NORMALIZACION COLEGIO CUMBRES DE BOCO, QUILLOTA</t>
  </si>
  <si>
    <t>40016862-0</t>
  </si>
  <si>
    <t>CONSTRUCCION SISTEMA APR PULUTAUCO, DALCAHUE</t>
  </si>
  <si>
    <t>40016874-0</t>
  </si>
  <si>
    <t>MEJORAMIENTO  INTEGRAL ACCESO SUR COMUNA DE ILLAPEL</t>
  </si>
  <si>
    <t>40016879-0</t>
  </si>
  <si>
    <t>ACTUALIZACION EST HIDROLÓGICO  Y DIS HIDRAULICO EN M.C. CAMBIO CLIMÁTICO</t>
  </si>
  <si>
    <t>40016947-0</t>
  </si>
  <si>
    <t>CONSTRUCCION SISTEMA DE AGUA POTABLE RURAL ARTURO PRAT, PANQUEHUE</t>
  </si>
  <si>
    <t>40017055-0</t>
  </si>
  <si>
    <t>ACTUALIZACION PLADECO 2023 2027 COMUNA DE PUTAENDO</t>
  </si>
  <si>
    <t>40017092-0</t>
  </si>
  <si>
    <t>CONSTRUCCION SISTEMA ALCANTARILLADO SECTORES VILCUYA-BOCATOMA, LOS ANDES</t>
  </si>
  <si>
    <t>40017094-0</t>
  </si>
  <si>
    <t>MEJORAMIENTO SISTEMA APR OLIVAR BAJO, RINCÓN EL ABRA, OLIVAR</t>
  </si>
  <si>
    <t>40017124-0</t>
  </si>
  <si>
    <t>DIAGNOSTICO PUENTE JUAN PABLO II, PROVINCIA DE CONCEPCION</t>
  </si>
  <si>
    <t>40017130-0</t>
  </si>
  <si>
    <t>CONSTRUCCION ALCANTARILLADO SECTOR LAS PARCELAS - CALLE YUNGAY, COMUNA CARTAGENA</t>
  </si>
  <si>
    <t>40017131-0</t>
  </si>
  <si>
    <t>MEJORAMIENTO LICEO INDUSTRIAL JOSE SANTOS OSSA, VALLENAR</t>
  </si>
  <si>
    <t>40017155-0</t>
  </si>
  <si>
    <t>ANALISIS Y DESARROLLO PLANES DE GT Y MOVILIDAD, COCHRANE Y CHILE CHICO.</t>
  </si>
  <si>
    <t>40017161-0</t>
  </si>
  <si>
    <t>CONSTRUCCION PARQUE HÉROES DE LA CONCEPCIÓN, SALAMANCA</t>
  </si>
  <si>
    <t>40017172-0</t>
  </si>
  <si>
    <t>AMPLIACION PUENTE LO GALLARDO EN RUTA 66, PROVINCIA DE SAN ANTONIO</t>
  </si>
  <si>
    <t>40017175-0</t>
  </si>
  <si>
    <t>REPOSICION AVENIDA IGNACIO SILVA, COMUNA DE ILLAPEL</t>
  </si>
  <si>
    <t>40017179-0</t>
  </si>
  <si>
    <t>AMPLIACION SISTEMA CÁMARAS FISCALIZACIÓN VÍAS PRIORITARIAS DEL GRAN SANTIAGO</t>
  </si>
  <si>
    <t>40017201-0</t>
  </si>
  <si>
    <t>REPOSICION TENENCIA REÑACA, COMUNA DE VIÑA DEL MAR</t>
  </si>
  <si>
    <t>40017202-0</t>
  </si>
  <si>
    <t>CONSTRUCCION CAMINO COSTERO SECTOR: PUEBLO HUNDIDO - BIF. CHOVELLEN, ETAPA 1</t>
  </si>
  <si>
    <t>40017209-0</t>
  </si>
  <si>
    <t>ANALISIS Y DESARROLLO PLAN MAESTRO GESTIÓN DE TRÁNSITO, COMUNA DE DALCAHUE</t>
  </si>
  <si>
    <t>40017211-0</t>
  </si>
  <si>
    <t>REPOSICION CON RELOCALIZACIÓN 5TA. COMISARÍA PEUMO</t>
  </si>
  <si>
    <t>40017277-0</t>
  </si>
  <si>
    <t>MEJORAMIENTO RUTA S-192, GALVARINO - RUCATRARO, TRAMO DM 0 A DM 12</t>
  </si>
  <si>
    <t>40017327-0</t>
  </si>
  <si>
    <t>AMPLIACION SISTEMA DE A.P.R. DE PUAUCHO COIHUERIA COMUNA DE SAN JUAN DE LA COSTA</t>
  </si>
  <si>
    <t>40017345-0</t>
  </si>
  <si>
    <t>HABILITACION SISTEMA DE RESPALDO ENERGÉTICO DE SEMÁFOROS EN OSORNO Y PUERTO MONTT</t>
  </si>
  <si>
    <t>40017347-0</t>
  </si>
  <si>
    <t>CONSTRUCCION CENTRO OPERATIVO DE VEHÍCULOS DE EMERGENCIA DE INCENDIOS FORESTALES,  VALPARAÍSO</t>
  </si>
  <si>
    <t>40017755-0</t>
  </si>
  <si>
    <t>ANALISIS  PELIGRO DE REMOCIÓN EN MASA</t>
  </si>
  <si>
    <t>40017769-0</t>
  </si>
  <si>
    <t>AMPLIACION Y MEJORAMIENTO DEL AERODROMO DE MOCOPULLI, DALCAHUE CHILOE</t>
  </si>
  <si>
    <t>40017781-0</t>
  </si>
  <si>
    <t>MEJORAMIENTO PAVIMENTACION AVENIDA SANTA TERESITA, COMUNA DE ALGARROBO</t>
  </si>
  <si>
    <t>40017785-0</t>
  </si>
  <si>
    <t>CONSTRUCCION CESFAM SECTOR VILLA NOCEDAL PUENTE ALTO</t>
  </si>
  <si>
    <t>40017825-0</t>
  </si>
  <si>
    <t>REPOSICION  ESPACIOS PUBLICOS,ESTACION PAIPOTE COPIAPO</t>
  </si>
  <si>
    <t>40017867-0</t>
  </si>
  <si>
    <t>AMPLIACION RUTA 41 - CH SECTOR: LA SERENA - LAS ROJAS TRAMO I, REGION DE COQUIMBO</t>
  </si>
  <si>
    <t>40017878-0</t>
  </si>
  <si>
    <t>CONSTRUCCION SISTEMA APR SECTOR PUPETRA, DALCAHUE</t>
  </si>
  <si>
    <t>40017907-0</t>
  </si>
  <si>
    <t>CONSTRUCCION INFRAESTRUCTURA PORTUARIA PARA PESCADORES EX-SUDAMERICANA. VALPARAISO</t>
  </si>
  <si>
    <t>40018056-0</t>
  </si>
  <si>
    <t>ANALISIS IMPLEMENTACIÓN DE UNA PLATAFORMA LOGÍSTICA EN LA CIUDAD DE VALDIVIA</t>
  </si>
  <si>
    <t>40018099-0</t>
  </si>
  <si>
    <t>REPOSICION PUENTE LOS BARROS, RUTA I-904, COMUNA DE PAREDONES</t>
  </si>
  <si>
    <t>40018101-0</t>
  </si>
  <si>
    <t>REPOSICION PUENTE COLHUE 2 Y ACCESOS, RUTA RP I-1054, COMUNA DE PUMANQUE</t>
  </si>
  <si>
    <t>40018104-0</t>
  </si>
  <si>
    <t>REPOSICION PUENTE TUMUÑAN, RUTA RPI-487, COMUNA DE SAN FERNANDO</t>
  </si>
  <si>
    <t>40018108-0</t>
  </si>
  <si>
    <t>MEJORAMIENTO Y AMPLIACIÓN  SISTEMA DE LUMINARIAS PÚBLICAS COMUNA DE LO ESPEJO</t>
  </si>
  <si>
    <t>40018139-0</t>
  </si>
  <si>
    <t>REPOSICION SUBCOMISARIA EL QUISCO, COMUNA EL QUISCO</t>
  </si>
  <si>
    <t>40018228-0</t>
  </si>
  <si>
    <t>REPOSICION 2ª COMISARÍA DE CARABINEROS ANTOFAGASTA, COMUNA DE ANTOFAGASTA</t>
  </si>
  <si>
    <t>40018285-0</t>
  </si>
  <si>
    <t>REPOSICION JUZGADO DE LETRAS CON COMPETENCIA COMÚN SAN CARLOS</t>
  </si>
  <si>
    <t>40018298-0</t>
  </si>
  <si>
    <t>ANALISIS Y DESARROLLO PLAN MAESTRO DE GESTIÓN DE TRÁNSITO COMUNA DE PORVENIR</t>
  </si>
  <si>
    <t>40018324-0</t>
  </si>
  <si>
    <t>HABILITACION DE TERRENOS POBL. MARTA BRUNET, ETAPA B, SECTOR BAJOS DE MENA, PTE. ALTO</t>
  </si>
  <si>
    <t>40018335-0</t>
  </si>
  <si>
    <t>MEJORAMIENTO INTEGRAL DE ACERAS SECTOR 15, TALCA</t>
  </si>
  <si>
    <t>40018349-0</t>
  </si>
  <si>
    <t>AMPLIACION RED AGUA POTABLE, AGUAS SERVIDAS Y PEAS, VILLA LOS ARTESANOS COMUNA DE NINHUE</t>
  </si>
  <si>
    <t>40018374-0</t>
  </si>
  <si>
    <t>AMPLIACION ALCANTARILLADO DE AGUAS SERVIDAS COSTANERA CONDELL, PUERTO AYSÉN</t>
  </si>
  <si>
    <t>40018404-0</t>
  </si>
  <si>
    <t>REPOSICION VARIOS PUENTES DE LA REGIÓN DE O´HIGGINS V ETAPA</t>
  </si>
  <si>
    <t>40018408-0</t>
  </si>
  <si>
    <t>CONSTRUCCION PASARELAS LA PALMA CHICA Y LA PALMA GRANDE, COMUNA DE RANCAGUA</t>
  </si>
  <si>
    <t>40018467-0</t>
  </si>
  <si>
    <t>REPOSICION CON RELOCALIZACION CESFAM BAJOS DE SAN AGUSTIN CALERA DE TANGO</t>
  </si>
  <si>
    <t>CALERA DE TANGO</t>
  </si>
  <si>
    <t>40018485-0</t>
  </si>
  <si>
    <t>AMPLIACION Y MEJORAMIENTO CEMENTERIO MUNICIPAL DE PUERTO AYSEN</t>
  </si>
  <si>
    <t>40018527-0</t>
  </si>
  <si>
    <t>CONSTRUCCION SISTEMA DE AGUA POTABLE RURAL SECTOR CHEÑUE PUNTA PIUTIL, HUALAIHUE</t>
  </si>
  <si>
    <t>40018637-0</t>
  </si>
  <si>
    <t>MEJORAMIENTO CBI IMPERIAL CARAHUE POR EL BAJO</t>
  </si>
  <si>
    <t>40018735-0</t>
  </si>
  <si>
    <t>CONSTRUCCION SISTEMA DE ILUMINACIÓN RECINTO CD BOCA JUNIORS, COMUNA DE SANTA MARIA</t>
  </si>
  <si>
    <t>40018773-0</t>
  </si>
  <si>
    <t>AMPLIACION SISTEMA AGUA POTABLE RURAL ÑADI PICHIDAMAS, PUYEHUE</t>
  </si>
  <si>
    <t>40018779-0</t>
  </si>
  <si>
    <t>CONSTRUCCION SISTEMA DE DRENAJE ZONA SUR PONIENTE ETAPA 1, CANAL SANTA MARTA, MAIPÚ</t>
  </si>
  <si>
    <t>40018804-0</t>
  </si>
  <si>
    <t>REPOSICION CUARTEL  DE BOMBEROS DE LA  7MA COMPAÑIA DE VILLA MAÑIHUALES, AYSÉN</t>
  </si>
  <si>
    <t>40018811-0</t>
  </si>
  <si>
    <t>REPOSICION CINCO ASCENSORES DEL HOSPITAL CARLOS VAN BUREN DEL SSVSA, VALPARAÍSO</t>
  </si>
  <si>
    <t>40018853-0</t>
  </si>
  <si>
    <t>CONSTRUCCION ARCHIVO REGIONAL DE VALPARAISO</t>
  </si>
  <si>
    <t>40018900-0</t>
  </si>
  <si>
    <t>REPOSICION Y RELOCALIZACIÓN COMPLEJO EDUCATIVO, LOCALIDAD SIERRA GORDA</t>
  </si>
  <si>
    <t>40018909-0</t>
  </si>
  <si>
    <t>REPOSICION CON RELOCALIZACIÓN TENENCIA SARMIENTO, COMUNA CURICÓ</t>
  </si>
  <si>
    <t>40018913-0</t>
  </si>
  <si>
    <t>MEJORAMIENTO RED VIAL BASICA SECTOR GUACAMAYO</t>
  </si>
  <si>
    <t>40018967-0</t>
  </si>
  <si>
    <t>REPOSICION OFICINA REGISTRO CIVIL DE PICA</t>
  </si>
  <si>
    <t>40019022-0</t>
  </si>
  <si>
    <t>REPOSICION VEREDAS POBLACIÓN ANGULO COMUNA OSORNO</t>
  </si>
  <si>
    <t>40019026-0</t>
  </si>
  <si>
    <t>REPOSICION DE VEREDAS SECTOR CENTRO NORTE, OSORNO</t>
  </si>
  <si>
    <t>40019080-0</t>
  </si>
  <si>
    <t>CONSTRUCCION CICLO VÍAS URBANAS, MEJILLONES</t>
  </si>
  <si>
    <t>40019107-0</t>
  </si>
  <si>
    <t>CONSTRUCCION SUM. ENERGIA FOTOVOLTAICA  EL MANSO-L V GORMAZ-L T. TAGUA-LOS GUINDOS, COCHAMO</t>
  </si>
  <si>
    <t>40019115-0</t>
  </si>
  <si>
    <t>CONSTRUCCION CONEXIÓN ZENTENO- MONTEVIDEO, ANTOFAGASTA</t>
  </si>
  <si>
    <t>40019238-0</t>
  </si>
  <si>
    <t>AMPLIACION DEL SISTEMA APR CURANUE, COMUNA DE QUELLON</t>
  </si>
  <si>
    <t>40019320-0</t>
  </si>
  <si>
    <t>MEJORAMIENTO Y AMPLIACIÓN SISTEMA APR LA FINCA, SANTA CRUZ</t>
  </si>
  <si>
    <t>40019376-0</t>
  </si>
  <si>
    <t>DIAGNOSTICO PLAN MAESTRO AGUAS LLUVIAS COMUNA DE LLANQUIHUE</t>
  </si>
  <si>
    <t>40019383-0</t>
  </si>
  <si>
    <t>CONSTRUCCION ACERAS PARA LA COMUNA DE CHONCHI</t>
  </si>
  <si>
    <t>40019433-0</t>
  </si>
  <si>
    <t>REPOSICION CON RELOCALIZACIÓN RETEN DE CARABINEROS CENTRAL RAPEL</t>
  </si>
  <si>
    <t>40019434-0</t>
  </si>
  <si>
    <t>CONSTRUCCION SISTEMA DE ILUMINACION RECINTO CD ALIANZA CATOLICA, COMUNA DE SANTA MARIA</t>
  </si>
  <si>
    <t>40019524-0</t>
  </si>
  <si>
    <t>CONSTRUCCION INFRAESTRUCTURA BRIGADA HELITRANSPORTADA, AERÓDROMO BERNARDO O´HIGGINS, CHILLÁN</t>
  </si>
  <si>
    <t>40019529-0</t>
  </si>
  <si>
    <t>REPOSICION PUENTE QUILACAHUIN EN RUTA U-166 COMUNA DE SAN PABLO</t>
  </si>
  <si>
    <t>SAN PABLO</t>
  </si>
  <si>
    <t>40019540-0</t>
  </si>
  <si>
    <t>MEJORAMIENTO EJE ANÍBAL PINTO ENTRE BUERAS Y LORD COCHRANE, VALDIVIA</t>
  </si>
  <si>
    <t>40019575-0</t>
  </si>
  <si>
    <t>MEJORAMIENTO ACCESO VILLA HUMBERTO TORO, QUEPE, FREIRE</t>
  </si>
  <si>
    <t>40019576-0</t>
  </si>
  <si>
    <t>MEJORAMIENTO COSTANERA JUAN SOLER, TRAMO COPIAPO - CHORRILLOS, PUERTO MONTT</t>
  </si>
  <si>
    <t>40019588-0</t>
  </si>
  <si>
    <t>MEJORAMIENTO ESPACIO PÚBLICO ACCESO VILLA VERDE, CAPITÁN PASTENE</t>
  </si>
  <si>
    <t>40019598-0</t>
  </si>
  <si>
    <t>MEJORAMIENTO CBI ALLIPÉN FOLILCO LAFQUÉN, FREIRE</t>
  </si>
  <si>
    <t>40019687-0</t>
  </si>
  <si>
    <t>DIAGNOSTICO PLAN MAESTRO DEL BIR VILLA PUERTO OCTAY COMUNA PUERTO OCTAY</t>
  </si>
  <si>
    <t>40019726-0</t>
  </si>
  <si>
    <t>MEJORAMIENTO CANCHA DE FUTBOL POBLACION BERTA , CORONEL</t>
  </si>
  <si>
    <t>40019728-0</t>
  </si>
  <si>
    <t>CONSTRUCCION PARQUE LONQUIMAY, CORONEL</t>
  </si>
  <si>
    <t>40019729-0</t>
  </si>
  <si>
    <t>CONSTRUCCION ESPACIO PUBLICO VILLA LA POSADA , CORONEL</t>
  </si>
  <si>
    <t>40019737-0</t>
  </si>
  <si>
    <t>MEJORAMIENTO PASAJES VIALIDAD LOCAL URBANIZACIÓN ETAPA 1 A LOTEO MANUEL BUSTOS, VIÑA DEL MAR</t>
  </si>
  <si>
    <t>40019783-0</t>
  </si>
  <si>
    <t>MEJORAMIENTO DE LA ESCUELA E-77 GUSTAVO VASQUEZ DIAZ, LOS SAUCES</t>
  </si>
  <si>
    <t>40019790-0</t>
  </si>
  <si>
    <t>CONSTRUCCION SERVICIO DE ALTA RESOLUTIVIDAD, SAR FUTRONO</t>
  </si>
  <si>
    <t>40019858-0</t>
  </si>
  <si>
    <t>MEJORAMIENTO PARQUE AVENIDA ARGENTINA COMUNA DE LOS ANDES</t>
  </si>
  <si>
    <t>40019874-0</t>
  </si>
  <si>
    <t>RESTAURACION TEMPLO PARROQUIAL DEL SAGRADO CORAZÓN DE JESÚS, PUERTO VARAS</t>
  </si>
  <si>
    <t>40019880-0</t>
  </si>
  <si>
    <t>CONSTRUCCION TRIBUNALES DE FAMILIA Y LABORAL DE ARICA</t>
  </si>
  <si>
    <t>40019910-0</t>
  </si>
  <si>
    <t>AMPLIACION Y MEJORAMIENTO  AERÓDROMO DE PUCÓN</t>
  </si>
  <si>
    <t>40019922-0</t>
  </si>
  <si>
    <t>REPOSICION PUENTE RÍO LOS PALOS, RUTA X-528, COMUNA DE AYSÉN</t>
  </si>
  <si>
    <t>40019930-0</t>
  </si>
  <si>
    <t>REPOSICION PUENTE LAS ARAÑAS, RUTA I-320-H, COMUNA DE PALMILLA</t>
  </si>
  <si>
    <t>40019951-0</t>
  </si>
  <si>
    <t>HABILITACION SERVICIOS PÚBLICOS PROVINCIALES EN EX HOSPITAL, PUERTO NATALES</t>
  </si>
  <si>
    <t>40019952-0</t>
  </si>
  <si>
    <t>REPOSICION DEL MUSEO DE RAPA NUI (ISLA DE PASCUA), REGIÓN DE VALPARAISO</t>
  </si>
  <si>
    <t>40019961-0</t>
  </si>
  <si>
    <t>REPOSICION CON RELOCALIZACIÓN JUZ. DE GTÍA. Y TRIB. DE JUICIO ORAL EN LO PENAL DE MELIPILLA</t>
  </si>
  <si>
    <t>40019968-0</t>
  </si>
  <si>
    <t>CONSTRUCCION COLECTORES EVAC. Y DRENAJE DE AALL, SIST. EMS, CHORRILLO MAGDALENA, P.ARENAS</t>
  </si>
  <si>
    <t>40019978-0</t>
  </si>
  <si>
    <t>CONSTRUCCION PLAZA CAROL URZUA, BARRIO PABLO NERUDA, MEJILLONES</t>
  </si>
  <si>
    <t>40019979-0</t>
  </si>
  <si>
    <t>CONSTRUCCION PLAZA LA SIRENITA, MEJILLONES</t>
  </si>
  <si>
    <t>40019993-0</t>
  </si>
  <si>
    <t>MEJORAMIENTO PAVIMENTO EJE VIAL AVDA. ALESSANDRI - AVDA. STA. TERESA COMUNA DE SAN ESTEBAN</t>
  </si>
  <si>
    <t>40019999-0</t>
  </si>
  <si>
    <t>MEJORAMIENTO AVDA. GALVARINO RIVEROS NORTE DE CASTRO</t>
  </si>
  <si>
    <t>40020021-0</t>
  </si>
  <si>
    <t>MEJORAMIENTO VARIANTE ZANJA KM 0 AL 2, PADRE LAS CASAS</t>
  </si>
  <si>
    <t>40020032-0</t>
  </si>
  <si>
    <t>MEJORAMIENTO RUTA V-613 S: RIO PESCADO - COLONIA RIO SUR, REGION DE LOS LAGOS</t>
  </si>
  <si>
    <t>40020035-0</t>
  </si>
  <si>
    <t>MEJORAMIENTO RUTA U-911 SECTOR CR. U-55-V - CR. U-981-T, PUERTO OCTAY</t>
  </si>
  <si>
    <t>40020039-0</t>
  </si>
  <si>
    <t>MEJORAMIENTO ESPACIO PUBLICO AVENIDA URUGUAY, ALMENDRAL VALPARAISO</t>
  </si>
  <si>
    <t>40020047-0</t>
  </si>
  <si>
    <t>MEJORAMIENTO SISTEMA DE AGUA POTABLE SERVICIO SANITARIO RURAL EL ABRA, COMUNA DE REQUÍNOA</t>
  </si>
  <si>
    <t>40020052-0</t>
  </si>
  <si>
    <t>ACTUALIZACION Y DESARROLLO PLAN REGULADOR COMUNAL DE LLAY-LLAY</t>
  </si>
  <si>
    <t>40020098-0</t>
  </si>
  <si>
    <t>REPOSICION ACERAS ETAPA VII COMUNA DE SAN JOAQUIN</t>
  </si>
  <si>
    <t>40020114-0</t>
  </si>
  <si>
    <t>AMPLIACION CALETA PESQUERA ARTESANAL DE ANAHUAC</t>
  </si>
  <si>
    <t>40020186-0</t>
  </si>
  <si>
    <t>MEJORAMIENTO CBI INSPECTOR FERNÁNDEZ - LAGUNA MALLECO S: PUENTE COLO-V.  OHIGGINS, VICTORIA</t>
  </si>
  <si>
    <t>40020208-0</t>
  </si>
  <si>
    <t>CONSTRUCCION POSTA DE SALUD RURAL CHAIHUIN</t>
  </si>
  <si>
    <t>40020211-0</t>
  </si>
  <si>
    <t>MEJORAMIENTO CBI PUTUE BAJO RINCONADA Y CRUCE RUTA S-91 RINCONADA, VILLARRICA</t>
  </si>
  <si>
    <t>40020220-0</t>
  </si>
  <si>
    <t>DIAGNOSTICO RIESGO GEOLÓGICO Y MITIGACIÓN EN CUEVAS DE ANZOTA</t>
  </si>
  <si>
    <t>40020225-0</t>
  </si>
  <si>
    <t>MEJORAMIENTO  BORDE COSTERO SECTOR EX ISLA DEL ALACRÁN (ETAPAS 3 Y 4)</t>
  </si>
  <si>
    <t>40020233-0</t>
  </si>
  <si>
    <t>CONSTRUCCION MUSEO REGIONAL DE ÑUBLE</t>
  </si>
  <si>
    <t>40020242-0</t>
  </si>
  <si>
    <t>DIAGNOSTICO OBRAS MEJORAMIENTO CALIDAD AGUA RÍO AZUFRE</t>
  </si>
  <si>
    <t>40020264-0</t>
  </si>
  <si>
    <t>ACTUALIZACION INVENTARIO PATRIMONIO CULTURAL INMUEBLE, REGIÓN ARICA Y PARINACOTA</t>
  </si>
  <si>
    <t>40020272-0</t>
  </si>
  <si>
    <t>CONSTRUCCION ESTANQUE SEMIENTERRADO 100 M3  APR MONTE LAS MERCEDES, COMUNA ISLA DE MAIPO</t>
  </si>
  <si>
    <t>40020278-0</t>
  </si>
  <si>
    <t>CONSTRUCCION SISTEMA SSR SECTOR PAMPA CONCORDIA, COMUNA DE ARICA</t>
  </si>
  <si>
    <t>40020282-0</t>
  </si>
  <si>
    <t>MEJORAMIENTO INTEGRAL SISTEMA SSR CHAPISCA-MOLINO-SORA, REGION XV</t>
  </si>
  <si>
    <t>40020289-0</t>
  </si>
  <si>
    <t>MEJORAMIENTO INTEGRAL SISTEMA SSR SAN MIGUEL DE AZAPA, COMUNA DE ARICA</t>
  </si>
  <si>
    <t>40020297-0</t>
  </si>
  <si>
    <t>MEJORAMIENTO AGUA POTABLE SERVICIO SANITARIO RURAL LO GAMBOA COMUNA DE LIMACHE.</t>
  </si>
  <si>
    <t>40020313-0</t>
  </si>
  <si>
    <t>ANALISIS DE RECURSOS HÍDRICOS SUBTERRÁNEOS EN LA PROVINCIA DE ÚLTIMA ESPERANZA</t>
  </si>
  <si>
    <t>40020323-0</t>
  </si>
  <si>
    <t>CONSTRUCCION SISTEMA DOMICILIARIO FOTOVOLTAICO ISLA HUAPI SEGUNDA ETAPA</t>
  </si>
  <si>
    <t>40020326-0</t>
  </si>
  <si>
    <t>CONSTRUCCION PUENTE PIE DE GALLO EN RUTA C-489,  ALTO DEL CARMEN</t>
  </si>
  <si>
    <t>40020330-0</t>
  </si>
  <si>
    <t>REPOSICION PUENTE MANFLAS EN RUTA C-393, TIERRA AMARILLA</t>
  </si>
  <si>
    <t>40020335-0</t>
  </si>
  <si>
    <t>REPOSICION RETEN DE CARABINEROS LOS LIRIOS, REQUINOA</t>
  </si>
  <si>
    <t>40020356-0</t>
  </si>
  <si>
    <t>CONSTRUCCION SERVICIO SANITARIO RURAL DE ARRAYAN - LAS VIOLETAS, LOS ANGELES</t>
  </si>
  <si>
    <t>40020364-0</t>
  </si>
  <si>
    <t>CONSTRUCCION SERVICIO SANITARIO RURAL DE TUCAPEL ALTO, CAÑETE</t>
  </si>
  <si>
    <t>40020367-0</t>
  </si>
  <si>
    <t>CONSTRUCCION SERVICIO SANITARIO RURAL DE TRICAUCO - PELÚN, SANTA JUANA</t>
  </si>
  <si>
    <t>40020379-0</t>
  </si>
  <si>
    <t>REPOSICION 2DA. COMISARÍA PUERTO MONTT</t>
  </si>
  <si>
    <t>40020380-0</t>
  </si>
  <si>
    <t>CONSTRUCCION PASARELA RUTA 5, SECTOR LOS ALPES, COMUNA DE RANCAGUA</t>
  </si>
  <si>
    <t>40020394-0</t>
  </si>
  <si>
    <t>NORMALIZACION DE CICLOVÍAS SUBESTÁNDAR EXISTENTES A ALTO ESTÁNDAR, ARICA</t>
  </si>
  <si>
    <t>40020521-0</t>
  </si>
  <si>
    <t>MEJORAMIENTO RUTA 1 SECTOR PATACHE-PATILLO</t>
  </si>
  <si>
    <t>40020567-0</t>
  </si>
  <si>
    <t>CONSTRUCCION RUTA HISTORICA CULTURAL CHAÑARAL</t>
  </si>
  <si>
    <t>40020569-0</t>
  </si>
  <si>
    <t>CONSTRUCCION EXPLANADA DE ENCUENTRO CIUDADANO MERINO JARPA, ETAPA 1, CHAÑARAL</t>
  </si>
  <si>
    <t>40020575-0</t>
  </si>
  <si>
    <t>MEJORAMIENTO Y AMPLIACIÓN SISTEMA DE AGUA POTABLE SERVICIO SANITARIO RURAL  PUPUYA, NAVIDAD</t>
  </si>
  <si>
    <t>40020590-0</t>
  </si>
  <si>
    <t>MEJORAMIENTO SISTEMA ILUMINACION TUNEL GALLEGUILLOS</t>
  </si>
  <si>
    <t>40020599-0</t>
  </si>
  <si>
    <t>CONSTRUCCION MUROS DE CONTENCIÓN CALLE LA HUAYCA, COMUNA IQUIQUE</t>
  </si>
  <si>
    <t>40020617-0</t>
  </si>
  <si>
    <t>MEJORAMIENTO CONECTIVIDAD VIAL INTERIOR ENTRE LIM REG LOS RÍOS-LIM PROV LLANQUIHUE SUR</t>
  </si>
  <si>
    <t>40020632-0</t>
  </si>
  <si>
    <t>REPOSICION CUARTEL CUERPO DE BOMBEROS MULCHÉN</t>
  </si>
  <si>
    <t>40020660-0</t>
  </si>
  <si>
    <t>ACTUALIZACION INVENTARIO PATRIMONIO CULTURAL INMUEBLES, REGIÓN DE O'HIGGINS</t>
  </si>
  <si>
    <t>40020693-0</t>
  </si>
  <si>
    <t>MEJORAMIENTO BARRIO VILLA EL PALQUI, COMUNA DE MONTE PATRIA</t>
  </si>
  <si>
    <t>40020710-0</t>
  </si>
  <si>
    <t>CONSTRUCCION SERVICIO SANITARIO RURAL DE EL ROSAL - VILLA ALEGRE, COMUNA DE LOS ANGELES</t>
  </si>
  <si>
    <t>40020712-0</t>
  </si>
  <si>
    <t>CONSTRUCCION PROGRAMA PAVIMENTOS PARTICIPATIVOS 30Â° LLAMADO RM</t>
  </si>
  <si>
    <t>40020808-0</t>
  </si>
  <si>
    <t>DIAGNOSTICO PLAN MARCO DESARROLLO TERRITORIAL SUBTERRITORIOS SAN ROSENDO</t>
  </si>
  <si>
    <t>40020833-0</t>
  </si>
  <si>
    <t>MEJORAMIENTO CIRCUITO  AV. COSTANERA Y CALLE VICENTE PEREZ ROSALES, COMUNA DE ALGARROBO</t>
  </si>
  <si>
    <t>40020846-0</t>
  </si>
  <si>
    <t>REPOSICION HOSPITAL LUIS CALVO MACKENNA</t>
  </si>
  <si>
    <t>40020856-0</t>
  </si>
  <si>
    <t>RESTAURACION IGLESIA, CONVENTO Y MUSEO COLONIAL SAN FRANCISCO DE CURIMÓN, SAN FELIPE</t>
  </si>
  <si>
    <t>40020860-0</t>
  </si>
  <si>
    <t>DIAGNOSTICO CONDICIONES DE BORDE RÍO SECTOR VALDIVIA CENTRO E ISLA TEJA</t>
  </si>
  <si>
    <t>40020885-0</t>
  </si>
  <si>
    <t>MEJORAMIENTO Y AMPLIACION CENTRO DEPORTIVO ADEM, CHILE CHICO</t>
  </si>
  <si>
    <t>40020926-0</t>
  </si>
  <si>
    <t>REPOSICION  CUARTEL DE LA 3° CIA. DE BOMBEROS DE LOS ÁLAMOS</t>
  </si>
  <si>
    <t>40020972-0</t>
  </si>
  <si>
    <t>REPOSICION PABELLONES Y UPC INSTITUTO TRAUMATOLOGICO, SSMOC</t>
  </si>
  <si>
    <t>40021022-0</t>
  </si>
  <si>
    <t>NORMALIZACION Y MEJORAMIENTO RUTAS PEATONALES REGIÓN DE AYSEN</t>
  </si>
  <si>
    <t>40021062-0</t>
  </si>
  <si>
    <t>CONSTRUCCION CENTRO DE ENTRENAMIENTO HOCKEY CÉSPED, ESTADIO NACIONAL</t>
  </si>
  <si>
    <t>DEPORTE ALTO RENDIMIENTO</t>
  </si>
  <si>
    <t>40021079-0</t>
  </si>
  <si>
    <t>CONSTRUCCION Y MEJORAMIENTO NUEVA RUTA PERIFERICA VALPARAISO</t>
  </si>
  <si>
    <t>40021091-0</t>
  </si>
  <si>
    <t>ACTUALIZACION INVENTARIO PATRIMONIO CULTURAL INMUEBLE REGIÓN DEL BIOBÍO</t>
  </si>
  <si>
    <t>40021104-0</t>
  </si>
  <si>
    <t>REPOSICION SALA CUNA Y JARDÍN INFANTIL RUISEÑOR DEL ALBA COMUNA DE RENCA</t>
  </si>
  <si>
    <t>40021121-0</t>
  </si>
  <si>
    <t>CONSTRUCCION SISTEMA APR EL OLIVO, COMUNA DE OVALLE</t>
  </si>
  <si>
    <t>40021127-0</t>
  </si>
  <si>
    <t>CONSTRUCCION SISTEMA DE AGUA POTABLE RURAL RADALCO, CURACAUTIN</t>
  </si>
  <si>
    <t>40021138-0</t>
  </si>
  <si>
    <t>NORMALIZACION Y MEJORAMIENTO DE RUTAS PEATONALES REGIÓN DE LOS RÍOS</t>
  </si>
  <si>
    <t>40021160-0</t>
  </si>
  <si>
    <t>RESTAURACION MONUMENTO NACIONAL PASO SAN CARLOS, COCHRANE</t>
  </si>
  <si>
    <t>40021162-0</t>
  </si>
  <si>
    <t>NORMALIZACION Y MEJORAMIENTO DE RUTAS PEATONALES, REGIÓN ARICA Y PARINACOTA</t>
  </si>
  <si>
    <t>40021163-0</t>
  </si>
  <si>
    <t>AMPLIACION SISTEMA AGUA POTABLE  SAN RAMON, A COLLIMALLIN, PENCHUCON Y NIGUEN, LONCOCHE</t>
  </si>
  <si>
    <t>40021193-0</t>
  </si>
  <si>
    <t>CONSTRUCCION CUARTEL DE BOMBEROS 3ª COMPAÑÍA, EL RETIRO, QUILPUE..</t>
  </si>
  <si>
    <t>40021201-0</t>
  </si>
  <si>
    <t>CONSTRUCCION POLIDEPORTIVO CENTRO ELIGE VIVIR SANO, COMUNA DE IQUIQUE</t>
  </si>
  <si>
    <t>40021204-0</t>
  </si>
  <si>
    <t>REPOSICION CENTRO DE ENTRENAMIENTO DE LOS DEPORTES ACUATICOS - ESTADIO NACIONAL</t>
  </si>
  <si>
    <t>40021209-0</t>
  </si>
  <si>
    <t>REPOSICION CENTRO DE ENTRENAMIENTO DEL ATLETISMO M. RECORDÓN, ESTADIO NACIONAL</t>
  </si>
  <si>
    <t>40021210-0</t>
  </si>
  <si>
    <t>CONSTRUCCION POLIDEPORTIVO CENTRO DE DEPORTES DE CONTACTO, ESTADIO NACIONAL</t>
  </si>
  <si>
    <t>40021217-0</t>
  </si>
  <si>
    <t>CONSTRUCCION CENTRO DE ENTRENAMIENTO DE DEPORTES COLECTIVOS Y EXPLANADA DE DEPORTES URBANOS</t>
  </si>
  <si>
    <t>40021218-0</t>
  </si>
  <si>
    <t>MEJORAMIENTO CENTRO DE ENTRENAMIENTO DEL TENIS Y DEPORTES DE RAQUETAS, ESTADIO NACIONAL</t>
  </si>
  <si>
    <t>40021278-0</t>
  </si>
  <si>
    <t>ACTUALIZACION PLADECO PERIODO 2020-2024, COMUNA MOSTAZAL</t>
  </si>
  <si>
    <t>40021285-0</t>
  </si>
  <si>
    <t>NORMALIZACION Y MEJORAMIENTO RUTAS PEATONALES CASCO HISTORICO ANTOFAGASTA</t>
  </si>
  <si>
    <t>40021288-0</t>
  </si>
  <si>
    <t>NORMALIZACION Y MEJORAMIENTO DE RUTAS PEATONALES REGIÓN DE LA ARAUCANÍA</t>
  </si>
  <si>
    <t>40021352-0</t>
  </si>
  <si>
    <t>REPOSICION INFRAESTRUCTURA PORTUARIA CALETA PISAGUA, COMUNA HUARA</t>
  </si>
  <si>
    <t>40021370-0</t>
  </si>
  <si>
    <t>CONSTRUCCION 30° LLAMADO PROGRAMA DE PAVIMENTACIÓN PARTICIPATIVA, VALPARAISO</t>
  </si>
  <si>
    <t>40021378-0</t>
  </si>
  <si>
    <t>NORMALIZACION RUTA Y-340 S: PTO NATALES - LAGO BALMACEDA - RIO PRIMERO</t>
  </si>
  <si>
    <t>40021389-0</t>
  </si>
  <si>
    <t>ANALISIS LIMITACIÓN DEL CAUCE DEL RÍO SAN JOSÉ, REGIÓN DE ARICA Y PARINACOTA</t>
  </si>
  <si>
    <t>40021402-0</t>
  </si>
  <si>
    <t>MEJORAMIENTO CONEXIÓN RUTA T-230 Y RUTA T-20, COMUNA DE MARIQUINA</t>
  </si>
  <si>
    <t>40021408-0</t>
  </si>
  <si>
    <t>REPOSICION PUENTES CHAMIL Y LA PLATA EN RUTA T-60 COMUNA DE PAILLACO</t>
  </si>
  <si>
    <t>40021412-0</t>
  </si>
  <si>
    <t>DIAGNOSTICO PUENTES CALLE CALLE 1 Y 2, VALDIVIA.</t>
  </si>
  <si>
    <t>40021415-0</t>
  </si>
  <si>
    <t>RESTAURACION VIVIENDA ZONA TÍPICA DE BAQUEDANO, EN ANÍBAL PINTO DEL 770 AL 792, IQUIQUE</t>
  </si>
  <si>
    <t>40021416-0</t>
  </si>
  <si>
    <t>MEJORAMIENTO CBI REGIÓN DE LOS RIOS IV PARTE</t>
  </si>
  <si>
    <t>40021417-0</t>
  </si>
  <si>
    <t>REPOSICION DEFENSA FLUVIAL DEL ESTERO LA TOMA, COMUNA DE ANCUD</t>
  </si>
  <si>
    <t>40021418-0</t>
  </si>
  <si>
    <t>MEJORAMIENTO RIPIO RUTA R-791; SECTOR: PTE CONTRACO-TROYO-LONQUIMAY (FIN PAV EXISTENTE)</t>
  </si>
  <si>
    <t>40021422-0</t>
  </si>
  <si>
    <t>MEJORAMIENTO INTERCONEXION VIAL DICHATO-TOME</t>
  </si>
  <si>
    <t>40021423-0</t>
  </si>
  <si>
    <t>CONSTRUCCION CICLOVIAS EN RED VIAL REGION DE LOS RIOS II ETAPA</t>
  </si>
  <si>
    <t>40021441-0</t>
  </si>
  <si>
    <t>CONSTRUCCION CONEXIÓN VIAL RUTA COSTERA CALETA HORNOS - LIMITE REGIONAL ATACAMA</t>
  </si>
  <si>
    <t>40021443-0</t>
  </si>
  <si>
    <t>ANALISIS Y DESARROLLO DE REDES DE TRANSPORTE MASIVO EN EL GRAN SANTIAGO, ETAPA I</t>
  </si>
  <si>
    <t>40021463-0</t>
  </si>
  <si>
    <t>CONSTRUCCION SERVICIO DE AGUA POTABLE RURAL DE LAS CARMELITAS - LAS NIEVES, COMUNA DE BULNES</t>
  </si>
  <si>
    <t>40021482-0</t>
  </si>
  <si>
    <t>REPOSICION PUENTE VILLASECA EN CAMINO ROL L-600, COMUNA DE RETIRO</t>
  </si>
  <si>
    <t>RETIRO</t>
  </si>
  <si>
    <t>40021487-0</t>
  </si>
  <si>
    <t>NORMALIZACION Y MEJORAMIENTO DE RUTAS PEATONALES REGION VALPARAISO</t>
  </si>
  <si>
    <t>40021516-0</t>
  </si>
  <si>
    <t>CONSTRUCCION ACCESO A PARQUE NACIONAL PUYEHUE COMUNA LAGO RANCO</t>
  </si>
  <si>
    <t>40021568-0</t>
  </si>
  <si>
    <t>NORMALIZACION Y MEJORAMIENTO DE RUTAS PEATONALES REGIÓN DEL MAULE</t>
  </si>
  <si>
    <t>40021575-0</t>
  </si>
  <si>
    <t>REPOSICION JARDIN INFANTIL PULGARCITO, ESTACIÓN PAIPOTE, COPIAPO</t>
  </si>
  <si>
    <t>40021580-0</t>
  </si>
  <si>
    <t>HABILITACION PLAN DE CIERRE Y ABANDONO DE ANTIGUO COMPLEJO FRONTERIZO CHUNGARA</t>
  </si>
  <si>
    <t>40021586-0</t>
  </si>
  <si>
    <t>MEJORAMIENTO ESPACIO PUBLICO LONGITUDINAL AVENIDA CURAUMA, VALPARAISO</t>
  </si>
  <si>
    <t>40021603-0</t>
  </si>
  <si>
    <t>MEJORAMIENTO RUTA G-30 CERRILLOS - LONQUEN. SEGUNDA ETAPA TRAMO A</t>
  </si>
  <si>
    <t>40021667-0</t>
  </si>
  <si>
    <t>CONSTRUCCION UNIDAD DE CUIDADOS PEDIÁTRICOS DE APOYO HOSPITAL HHA, TEMUCO</t>
  </si>
  <si>
    <t>40021670-0</t>
  </si>
  <si>
    <t>ANALISIS Y EVALUACIÓN DE INFRAESTRUCTURA DE CONECTIVIDAD PARA PROVINCIA DE CAPITÁN PRAT</t>
  </si>
  <si>
    <t>40021721-0</t>
  </si>
  <si>
    <t>ACTUALIZACION PLADECO 2021-2025, COMUNA LA ESTRELLA</t>
  </si>
  <si>
    <t>40021731-0</t>
  </si>
  <si>
    <t>CONSTRUCCION CONSTRUCCIÓN PROGRAMA DE PAVIMENTOS PARTICIPATIVOS 30 LLAMADO REGIÓN DE LOS RÍOS</t>
  </si>
  <si>
    <t>40021817-0</t>
  </si>
  <si>
    <t>REPOSICION LUMINARIAS PÚBLICAS LOS VILOS Y PICHIDANGUI, COMUNA LOS VILOS</t>
  </si>
  <si>
    <t>40021842-0</t>
  </si>
  <si>
    <t>REPOSICION AREAS VERDES SECTOR JUAN PABLO II, SECTOR ALTO, COPIAPO</t>
  </si>
  <si>
    <t>40021843-0</t>
  </si>
  <si>
    <t>REPOSICION AREAS VERDES VILLA EL TAMBO-LOS ESCRITORES SECTOR ALTO, COPIAPO</t>
  </si>
  <si>
    <t>40021853-0</t>
  </si>
  <si>
    <t>REPOSICION AREAS VERDES SECTOR LOS MINERALES, SECTOR ALTO, COPIAPO</t>
  </si>
  <si>
    <t>40021869-0</t>
  </si>
  <si>
    <t>AMPLIACION SISTEMA DE APR LA COLONIA  HACIA EL SECTOR SOLOYO, LAUTARO</t>
  </si>
  <si>
    <t>40021925-0</t>
  </si>
  <si>
    <t>REPOSICION ESTADIO MUNICIPAL, COMUNA DE QUELLON</t>
  </si>
  <si>
    <t>40022296-0</t>
  </si>
  <si>
    <t>CONSTRUCCION POSTA SALUD RURAL EL PORVENIR LLAY LLAY</t>
  </si>
  <si>
    <t>40022320-0</t>
  </si>
  <si>
    <t>CONSTRUCCION SERVICIO DE AGUA POTABLE RURAL DE CARÁN-EL ROSARIO, COMUNA DE SAN CARLOS</t>
  </si>
  <si>
    <t>40022430-0</t>
  </si>
  <si>
    <t>MEJORAMIENTO CALLE DOS ORIENTE, COMUNA DE LOS LAGOS</t>
  </si>
  <si>
    <t>40022472-0</t>
  </si>
  <si>
    <t>ACTUALIZACION PLAN REGULADOR COMUNA DE OLMUE</t>
  </si>
  <si>
    <t>40022485-0</t>
  </si>
  <si>
    <t>CAPACITACION PARA PROFESIONALES DE LA ZONA CENTRO EN GESTIÓN DEL RECURSO HÍDRICO</t>
  </si>
  <si>
    <t>40022498-0</t>
  </si>
  <si>
    <t>CONSTRUCCION PROG. PAV. PART. TRIGÉSIMO LLAMADO REGIÓN DEL BIOBÍO</t>
  </si>
  <si>
    <t>40022523-0</t>
  </si>
  <si>
    <t>CONSTRUCCION PAVIMENTACION CALLE DR. HERRERA Y CANCHA DE CARRERA, COMUNA DE LICANTEN</t>
  </si>
  <si>
    <t>40022541-0</t>
  </si>
  <si>
    <t>HABILITACION OFICINA HISTÓRICA CODPA</t>
  </si>
  <si>
    <t>CAMARONES - REGION XV</t>
  </si>
  <si>
    <t>40022544-0</t>
  </si>
  <si>
    <t>HABILITACION ARCHIVO HISTÓRICO OFICINA PUTRE</t>
  </si>
  <si>
    <t>40022566-0</t>
  </si>
  <si>
    <t>AMPLIACION AVENIDA ECUADOR ENTRE BALMACEDA Y AVDA. GRANADEROS, CALAMA</t>
  </si>
  <si>
    <t>40022597-0</t>
  </si>
  <si>
    <t>CONSTRUCCION SERVICIO SANITARIO RURAL SAN LUIS DE ARIZONA, COMUNA DE SAN CARLOS</t>
  </si>
  <si>
    <t>40022600-0</t>
  </si>
  <si>
    <t>MEJORAMIENTO Y AMPLIACIÓN SSR LIUCURA BAJO, COMUNA DE QUILLON</t>
  </si>
  <si>
    <t>40022696-0</t>
  </si>
  <si>
    <t>CONSTRUCCION MACROINFRAESTRUCTURA AVDA. PARQUE PORTAL ORIENTE Y TRAMO LAS AMERICAS</t>
  </si>
  <si>
    <t>40022764-0</t>
  </si>
  <si>
    <t>REPOSICION SISTEMA DE SERVICIO SANITARIO RURAL MIQUILJAWA, COMUNA DE COLCHANE</t>
  </si>
  <si>
    <t>40022847-0</t>
  </si>
  <si>
    <t>CONSTRUCCION JUZGADO DE FAMILIA DE QUILLOTA</t>
  </si>
  <si>
    <t>40022849-0</t>
  </si>
  <si>
    <t>CONSTRUCCION PAV. Y MUROS DE CONTENCIÓN CALLE BELLAVISTA Y PASAJE RAÚL SANCHEZ, LA LIGUA</t>
  </si>
  <si>
    <t>40022850-0</t>
  </si>
  <si>
    <t>CONSTRUCCION PAVIMENTACION Y MUROS DE CONTENCION CALLE 5 SUR, COMUNA DE LA LIGUA</t>
  </si>
  <si>
    <t>40022913-0</t>
  </si>
  <si>
    <t>CONSTRUCCION DEL SERVICIO APR EL RESPLANDOR, COMUNA DE LAMPA</t>
  </si>
  <si>
    <t>40022919-0</t>
  </si>
  <si>
    <t>MEJORAMIENTO BARRIO BORDE PAMPA, COMUNA DE ARICA</t>
  </si>
  <si>
    <t>40022921-0</t>
  </si>
  <si>
    <t>MEJORAMIENTO PARQUE CERRO EL CALVARIO, COMUNA DE COBQUECURA</t>
  </si>
  <si>
    <t>40022923-0</t>
  </si>
  <si>
    <t>CONSTRUCCION PAVIMENTOS PARTICIPATIVOS LLAMADO 30, REGION DE COQUIMBO</t>
  </si>
  <si>
    <t>40022941-0</t>
  </si>
  <si>
    <t>MEJORAMIENTO EE.PP BARRIO JALLALLA, COMUNA DE ARICA</t>
  </si>
  <si>
    <t>40022955-0</t>
  </si>
  <si>
    <t>REPOSICION PAVIMENTO CALLE MANUEL RODRIGUEZ, LLAY LLAY</t>
  </si>
  <si>
    <t>40022970-0</t>
  </si>
  <si>
    <t>MEJORAMIENTO BARRIO POBLACION LAUTARO, COMUNA DE ANTOFAGASTA</t>
  </si>
  <si>
    <t>40022986-0</t>
  </si>
  <si>
    <t>MEJORAMIENTO RUTA 11-CH, ARICA -TAMBO QUEMADO  S : PUTRE - CRUCE RUTA A -235</t>
  </si>
  <si>
    <t>40023008-0</t>
  </si>
  <si>
    <t>CONSTRUCCION PASEO MIRADOR HUMEDAL BARRIO EL TABLÓN, QUIRIHUE</t>
  </si>
  <si>
    <t>40023066-0</t>
  </si>
  <si>
    <t>REPOSICION CUARTEL PRIMERA COMPAÑÍA CUERPO DE BOMBEROS COYHAIQUE</t>
  </si>
  <si>
    <t>40023087-0</t>
  </si>
  <si>
    <t>CONSTRUCCION COMISARIA CARABINEROS SECTOR LA FARFANA, COMUNA MAIPÚ</t>
  </si>
  <si>
    <t>40023120-0</t>
  </si>
  <si>
    <t>CONSTRUCCION SEDE FUNDACION DEPORTISTAS POR UN SUEÑO, COMUNA DE LA FLORIDA</t>
  </si>
  <si>
    <t>40023121-0</t>
  </si>
  <si>
    <t>MEJORAMIENTO VIAL Y PEATONAL INTERSECCIONES VIALES , COMUNA DE LA REINA</t>
  </si>
  <si>
    <t>40023207-0</t>
  </si>
  <si>
    <t>REPOSICION PAVIMENTO CALLE BORJA GARCIA HUIDOBRO, CATEMU</t>
  </si>
  <si>
    <t>40023311-0</t>
  </si>
  <si>
    <t>MEJORAMIENTO PARQUE COMUNAL PAMPA LIMA DE CHEPICA</t>
  </si>
  <si>
    <t>40023322-0</t>
  </si>
  <si>
    <t>REPOSICION 1RA. COMISARIA OSORNO</t>
  </si>
  <si>
    <t>40023341-0</t>
  </si>
  <si>
    <t>MEJORAMIENTO ACERAS 13 SUR A 31 SUR-AVENIDA COLÍN A 25 PONIENTE, COMUNA DE TALCA.</t>
  </si>
  <si>
    <t>40023343-0</t>
  </si>
  <si>
    <t>MEJORAMIENTO DE ACERAS 17 NORTE A AVDA. SAN MIGUEL - LINEA FÉRREA Y CIRC. ORIENTE, TALCA</t>
  </si>
  <si>
    <t>40023351-0</t>
  </si>
  <si>
    <t>MEJORAMIENTO PROYECCION CALLE  LAS TORRES COMUNA MOSTAZAL</t>
  </si>
  <si>
    <t>40023354-0</t>
  </si>
  <si>
    <t>CONSTRUCCION PROGRAMA DE PAVIMENTACIÓN PARTICIPATIVA 30°LLAMADO, VI REGIÓN</t>
  </si>
  <si>
    <t>40023406-0</t>
  </si>
  <si>
    <t>NORMALIZACION Y MEJORAMIENTO RUTAS PEATONALES REGIÓN DE ÑUBLE</t>
  </si>
  <si>
    <t>40023426-0</t>
  </si>
  <si>
    <t>MEJORAMIENTO ESPACIO PÚBLICO ACERAS CALLE DIEGO PORTALES, HUERTA DE MAULE, SAN JAVIER</t>
  </si>
  <si>
    <t>40023482-0</t>
  </si>
  <si>
    <t>CONSTRUCCION PROGRAMA PAVIMENTACION PARTICIPATIVA, 30° LLAMADO, REGION DE NUBLE</t>
  </si>
  <si>
    <t>40023486-0</t>
  </si>
  <si>
    <t>CONSTRUCCION CIRCUITO ESPACIOS PUBLICOS BARRIO CHUQUICAMATA, ANTOFAGASTA</t>
  </si>
  <si>
    <t>40023489-0</t>
  </si>
  <si>
    <t>MEJORAMIENTO Y AMPLIACION SISTEMA APR CATILLO, PARRAL</t>
  </si>
  <si>
    <t>40023494-0</t>
  </si>
  <si>
    <t>MEJORAMIENTO PAVIMENTO Y ATRAVIESO AVENIDA FERROCARRIL , ETAPA 2, COMUNA LLAY LLAY</t>
  </si>
  <si>
    <t>40023531-0</t>
  </si>
  <si>
    <t>CONSTRUCCION URBANIZACIÓN SECTOR PIDEY, COMUNA DE MÁFIL</t>
  </si>
  <si>
    <t>40023548-0</t>
  </si>
  <si>
    <t>CONSTRUCCION PAVIMENTOS PARTICIPATIVOS 30° LLAMADO ATACAMA</t>
  </si>
  <si>
    <t>40023564-0</t>
  </si>
  <si>
    <t>CONSTRUCCION MACROINFRAESTRUCTURA CHACRA MAIPON, CHILLÁN</t>
  </si>
  <si>
    <t>40023565-0</t>
  </si>
  <si>
    <t>MEJORAMIENTO Y NORMALIZACION RUTAS PEATONALES EN LA REGION DE ATACAMA</t>
  </si>
  <si>
    <t>40023570-0</t>
  </si>
  <si>
    <t>CONSTRUCCION PROGRAMA PAVIMENTOS PARTICIPATIVOS 30° LLAMADO, REGIÓN DEL MAULE</t>
  </si>
  <si>
    <t>40023574-0</t>
  </si>
  <si>
    <t>CONSTRUCCION COLECTOR SECUNDARIO AGUAS LLUVIA CHACAY, ALERCE, PTO. MONTT</t>
  </si>
  <si>
    <t>40023586-0</t>
  </si>
  <si>
    <t>CONSTRUCCION PAVIMENTOS PARTICIPATIVOS, 30 PROCESO, REGION DE LA ARAUCANIA</t>
  </si>
  <si>
    <t>40023588-0</t>
  </si>
  <si>
    <t>NORMALIZACION Y MEJORAMIENTO RUTAS PEATONALES REGION DEL BIOBIO</t>
  </si>
  <si>
    <t>40023608-0</t>
  </si>
  <si>
    <t>REPOSICION SALA CUNA Y JARDÍN INFANTIL CHINKOWE TEMUCO</t>
  </si>
  <si>
    <t>40023609-0</t>
  </si>
  <si>
    <t>CONSTRUCCION CONECTIVIDAD CALLE DR. EDUARDO AHUÉS, SECTOR SAN ANTONIO QUELLÓN</t>
  </si>
  <si>
    <t>40023610-0</t>
  </si>
  <si>
    <t>MEJORAMIENTO CONEXION VIAL SECTOR RAHUE BAJO-OVEJERIA, OSORNO</t>
  </si>
  <si>
    <t>40023631-0</t>
  </si>
  <si>
    <t>CONSTRUCCION CICLOVIA EJE GRAL BAQUEDANO-JOSE RAMIREZ-NUEVO AMANECER, COMUNA DE RENGO</t>
  </si>
  <si>
    <t>40023648-0</t>
  </si>
  <si>
    <t>REPOSICION ESCUELA F-732 CHOROMBO ALTO COMUNA  MARÍA PINTO</t>
  </si>
  <si>
    <t>40023660-0</t>
  </si>
  <si>
    <t>NORMALIZACION Y MEJORAMIENTO RUTAS PEATONALES DE LA REGION DE TARAPACA</t>
  </si>
  <si>
    <t>40023690-0</t>
  </si>
  <si>
    <t>NORMALIZACION Y MEJORAMIENTO RUTAS PEATONALES REGIÓN DE LOS LAGOS</t>
  </si>
  <si>
    <t>40023698-0</t>
  </si>
  <si>
    <t>CONSTRUCCION PAVIMENTACIÓN CALLES, PASAJES Y ACERAS EN COMUNAS DEL PDZR REGIÓN DE VALPARAÍSO</t>
  </si>
  <si>
    <t>40023733-0</t>
  </si>
  <si>
    <t>NORMALIZACION Y MEJORAMIENTO RUTAS PEATONALES REGION METROPOLITANA</t>
  </si>
  <si>
    <t>40023739-0</t>
  </si>
  <si>
    <t>CONSTRUCCION PAVIMENTOS PARTICIPATIVOS 30° LLAMADO REGION ANTOFAGASTA</t>
  </si>
  <si>
    <t>40023743-0</t>
  </si>
  <si>
    <t>MEJORAMIENTO PLAZA MAYOR, COMUNA DE RENCA</t>
  </si>
  <si>
    <t>40023774-0</t>
  </si>
  <si>
    <t>MEJORAMIENTO BARRIO ESPERANZA LAS PALMAS, VIÑA DEL MAR</t>
  </si>
  <si>
    <t>40023778-0</t>
  </si>
  <si>
    <t>MEJORAMIENTO BARRIO CANTERA, QUILPUÉ</t>
  </si>
  <si>
    <t>40023782-0</t>
  </si>
  <si>
    <t>MEJORAMIENTO BARRIO POBLACIÓN ARGENTINA ALTO / VALENCIA ALTO, QUILPUÉ</t>
  </si>
  <si>
    <t>40023797-0</t>
  </si>
  <si>
    <t>MEJORAMIENTO BARRIO ALMENDRAL PIE DE CERRO, COMUNA DE VALPARAÍSO</t>
  </si>
  <si>
    <t>40023802-0</t>
  </si>
  <si>
    <t>MEJORAMIENTO BARRIO SECTOR POBLACIÓN FEDERICO SANTA MARIA, CERRO NAVIA</t>
  </si>
  <si>
    <t>40023814-0</t>
  </si>
  <si>
    <t>MEJORAMIENTO BARRIO CLARA SOLOVERA I - II, COMUNA DE TALAGANTE</t>
  </si>
  <si>
    <t>40023815-0</t>
  </si>
  <si>
    <t>MEJORAMIENTO BARRIO ENEAS GONEL SECTOR 2, CONCHALI</t>
  </si>
  <si>
    <t>40023822-0</t>
  </si>
  <si>
    <t>MEJORAMIENTO BARRIO CACIQUE CALOLANQUE, CURACAVI</t>
  </si>
  <si>
    <t>40023827-0</t>
  </si>
  <si>
    <t>MEJORAMIENTO BARRIO SECTOR EL LLANO, MELIPILLA</t>
  </si>
  <si>
    <t>40023829-0</t>
  </si>
  <si>
    <t>MEJORAMIENTO BARRIO POBLACION SAN JOAQUIN, PEDRO AGUIRRE CERDA</t>
  </si>
  <si>
    <t>40023850-0</t>
  </si>
  <si>
    <t>CONSTRUCCION PARQUE LA AGUADA EL PAJONAL ETAPA 1 COMUNAS DE MAIPÚ Y CERRILLOS</t>
  </si>
  <si>
    <t>40023851-0</t>
  </si>
  <si>
    <t>CONSTRUCCION PARQUE LA PLATINA ETAPA 1 COMUNA DE LA PINTANA</t>
  </si>
  <si>
    <t>40023852-0</t>
  </si>
  <si>
    <t>MEJORAMIENTO BARRIO TIERRA DE TU CORAZON, COMUNA DE CALAMA</t>
  </si>
  <si>
    <t>40023862-0</t>
  </si>
  <si>
    <t>NORMALIZACION  Y MEJORAMIENTO RUTAS PEATONALES REGIÓN DE COQUIMBO</t>
  </si>
  <si>
    <t>40023873-0</t>
  </si>
  <si>
    <t>MEJORAMIENTO BARRIO ERARDO WERNER, COMUNA DE LLANQUIHUE</t>
  </si>
  <si>
    <t>40023902-0</t>
  </si>
  <si>
    <t>MEJORAMIENTO BARRIO PURRANTUNUL, PURRANQUE</t>
  </si>
  <si>
    <t>40023907-0</t>
  </si>
  <si>
    <t>MEJORAMIENTO BARRIO PICHI PELLUCO, PUERTO MONTT</t>
  </si>
  <si>
    <t>40023914-0</t>
  </si>
  <si>
    <t>MEJORAMIENTO BARRIO BERNARDO OHIGGINS, PUERTO MONTT</t>
  </si>
  <si>
    <t>40023917-0</t>
  </si>
  <si>
    <t>MEJORAMIENTO BARRIO DALCAHUE, DALCAHUE</t>
  </si>
  <si>
    <t>40023919-0</t>
  </si>
  <si>
    <t>MEJORAMIENTO BARRIO NUEVA PANTANOSA, FRUTILLAR</t>
  </si>
  <si>
    <t>40023929-0</t>
  </si>
  <si>
    <t>MEJORAMIENTO BARRIO EL ESFUERZO, CASTRO</t>
  </si>
  <si>
    <t>40023933-0</t>
  </si>
  <si>
    <t>MEJORAMIENTO BARRIO CAICUMEO, ANCUD</t>
  </si>
  <si>
    <t>40023942-0</t>
  </si>
  <si>
    <t>MEJORAMIENTO ACERAS EJE MANUEL RODRIGUEZ- JUAN IGNACIO VIDAL, LA ESTRELLA</t>
  </si>
  <si>
    <t>40023963-0</t>
  </si>
  <si>
    <t>HABILITACION DE TERRENOS CONJUNTO HABITACIONAL VILLA NACIMIENTO, LA PINTANA</t>
  </si>
  <si>
    <t>40023967-0</t>
  </si>
  <si>
    <t>MEJORAMIENTO INTERCONEXIÓN VIAL PEDRO DE VALDIVIA NORTE, TEMUCO</t>
  </si>
  <si>
    <t>40023984-0</t>
  </si>
  <si>
    <t>ACTUALIZACION INVENTARIO PATRIMONIO CULTURAL INMUEBLE, REGION DE MAGALLANES</t>
  </si>
  <si>
    <t>40023990-0</t>
  </si>
  <si>
    <t>DIAGNOSTICO SISTEMA DE TRANSPORTE URBANO CIUDAD DE PUERTO VARAS, ETAPA I</t>
  </si>
  <si>
    <t>40023995-0</t>
  </si>
  <si>
    <t>REPOSICION PUENTE RIO PEREZ, COMUNA DE RIO VERDE, XII REGION</t>
  </si>
  <si>
    <t>40024006-0</t>
  </si>
  <si>
    <t>MEJORAMIENTO ZONA TÍPICA, BARRIO PLAZA CHACABUCO COMUNA DE INDEPENDENCIA</t>
  </si>
  <si>
    <t>40024013-0</t>
  </si>
  <si>
    <t>CONSTRUCCION EXTENSIÓN RED ALCANTARILLADO SECTOR EL CANELO, COMUNA DE ALGARROBO</t>
  </si>
  <si>
    <t>40024026-0</t>
  </si>
  <si>
    <t>MEJORAMIENTO Y AMPLIACIÓN SISTEMA APR LA DEHESA, PLACILLA</t>
  </si>
  <si>
    <t>40024032-0</t>
  </si>
  <si>
    <t>CONSTRUCCION PAVIMENTACIÓN DE CALLES CENTRALES Y SECUNDARIAS LOCALIDAD DE OLLAGUE</t>
  </si>
  <si>
    <t>40024037-0</t>
  </si>
  <si>
    <t>CONSTRUCCION HITO  ACCESO COMUNA DE OLLAGUE</t>
  </si>
  <si>
    <t>40024079-0</t>
  </si>
  <si>
    <t>CONSTRUCCION POLIDEPORTIVO CENTRO ELIGE VIVIR SANO, COMUNA DE QUINTERO</t>
  </si>
  <si>
    <t>40024088-0</t>
  </si>
  <si>
    <t>CONSTRUCCION POLIDEPORTIVO CENTRO ELIGE VIVIR SANO, COMUNA DE SANTA CRUZ</t>
  </si>
  <si>
    <t>40024099-0</t>
  </si>
  <si>
    <t>DIAGNOSTICO CONDUCENTE A UNA MACRO INFRAESTRUCTURA SECTOR EX-ENAMI FASE 2</t>
  </si>
  <si>
    <t>40024102-0</t>
  </si>
  <si>
    <t>CONSTRUCCION POLIDEPORTIVO CENTRO ELIGE VIVIR SANO,  COMUNA DE LOS ANDES</t>
  </si>
  <si>
    <t>40024120-0</t>
  </si>
  <si>
    <t>CONSTRUCCION VIVIENDAS TUTELADAS PARA ADULTO MAYOR, CABRERO</t>
  </si>
  <si>
    <t>40024125-0</t>
  </si>
  <si>
    <t>CONSTRUCCION VIVIENDAS TUTELADAS PARA ADULTO MAYOR, CONCEPCION</t>
  </si>
  <si>
    <t>40024157-0</t>
  </si>
  <si>
    <t>CONSTRUCCION CICLOVÍAS EJES O'HIGGINS - AV. ALEMANIA Y S. BUERAS- HAVERBECK, VALDIVIA</t>
  </si>
  <si>
    <t>40024183-0</t>
  </si>
  <si>
    <t>MEJORAMIENTO AV. MIRAFLORES ENTRE VILLA ALEGRE Y LAS TORRES, VICTORIA</t>
  </si>
  <si>
    <t>40024260-0</t>
  </si>
  <si>
    <t>CONSTRUCCION SOLUCIONES SANITARIAS SECTOR CATILLO, PARRAL</t>
  </si>
  <si>
    <t>40024266-0</t>
  </si>
  <si>
    <t>CONSTRUCCION RED DE ALCANTARILLADO PÚBLICO, LOCALIDAD DE ILLAPATA, COMUNA DE CAMARONES</t>
  </si>
  <si>
    <t>40024329-0</t>
  </si>
  <si>
    <t>REPOSICION PLAZA ARTURO PRAT, CALAMA</t>
  </si>
  <si>
    <t>40024333-0</t>
  </si>
  <si>
    <t>CONSTRUCCION CALLE EL OCASO (TIERRAS ROJAS - TRONCOS VIEJOS), BELLOTO SUR. QUILPUÉ</t>
  </si>
  <si>
    <t>40024372-0</t>
  </si>
  <si>
    <t>ANALISIS ACTUALIZACION VOLUMEN 1 MANUAL DE CARRETERAS</t>
  </si>
  <si>
    <t>40024373-0</t>
  </si>
  <si>
    <t>ACTUALIZACION LEVANTAMIENTO DE CENSO DE TRANSITO DE LA RED VIAL</t>
  </si>
  <si>
    <t>40024375-0</t>
  </si>
  <si>
    <t>ACTUALIZACION Y COMPLEMENTO INSUMOS APLICACIÓN HDM-4 EN EVALUACION Y GESTION VIAL</t>
  </si>
  <si>
    <t>40024381-0</t>
  </si>
  <si>
    <t>DIAGNOSTICO AUSCULTACION AUTOMATIZADA DE PAVIMENTOS</t>
  </si>
  <si>
    <t>40024413-0</t>
  </si>
  <si>
    <t>INSTALACION SISTEMA DE AGUA POTABLE  CHIGUAICO, VILLARRICA</t>
  </si>
  <si>
    <t>40024420-0</t>
  </si>
  <si>
    <t>MEJORAMIENTO BARRIO HUMBERTO TORO, COMUNA DE FREIRE</t>
  </si>
  <si>
    <t>40024421-0</t>
  </si>
  <si>
    <t>MEJORAMIENTO BARRIO BAJO TRAIGUEN, COMUNA DE VICTORIA</t>
  </si>
  <si>
    <t>40024454-0</t>
  </si>
  <si>
    <t>MEJORAMIENTO PASEO AVDA DIEGO PORTALES ETAPA 2, C° BARÓN, VALPARAISO</t>
  </si>
  <si>
    <t>40024540-0</t>
  </si>
  <si>
    <t>MEJORAMIENTO BARRIO ALTO CARAHUE 1, COMUNA DE CARAHUE</t>
  </si>
  <si>
    <t>40024541-0</t>
  </si>
  <si>
    <t>MEJORAMIENTO BARRIO PABLO NERUDA, COMUNA DE COLLIPULLI</t>
  </si>
  <si>
    <t>40024575-0</t>
  </si>
  <si>
    <t>AMPLIACION Y MEJORAMIENTO APR MAITENES DE ULMÉN COMUNA MELIPILLA</t>
  </si>
  <si>
    <t>40024610-0</t>
  </si>
  <si>
    <t>REPOSICION UMBRAL 14 AERODROMO ROBINSON CRUSOE</t>
  </si>
  <si>
    <t>40024633-0</t>
  </si>
  <si>
    <t>CONSTRUCCION SERVICIO DE APR DE LOS MOLINOS ALTOS, VALDIVIA</t>
  </si>
  <si>
    <t>40024702-0</t>
  </si>
  <si>
    <t>CONSTRUCCION CICLOVIA  SECTOR BARRIALES COMUNA DE SANTA CRUZ</t>
  </si>
  <si>
    <t>40024730-0</t>
  </si>
  <si>
    <t>CONSTRUCCION ALCANTARILLADO OSVALDO MARIN, COMUNA DE EL TABO</t>
  </si>
  <si>
    <t>40024741-0</t>
  </si>
  <si>
    <t>CONSTRUCCION JARDIN INFANTIL Y SALA CUNA LAS RAMADAS, COMUNA DE PUNITAQUI</t>
  </si>
  <si>
    <t>40024770-0</t>
  </si>
  <si>
    <t>CONSTRUCCION JARDÍN INFANTIL Y SALA CUNA MARÍA INES CORRAL, OVALLE</t>
  </si>
  <si>
    <t>40024776-0</t>
  </si>
  <si>
    <t>CONSTRUCCION ELECTRIFICACION RURAL RUTA 9 NORTE - CRUCE RUTA 250 CH, NATALES</t>
  </si>
  <si>
    <t>40024785-0</t>
  </si>
  <si>
    <t>ACTUALIZACION DEL INVENTARIO DE PATRIMONIO CULTURAL INMUEBLE DE LA REGIÓN DEL MAULE</t>
  </si>
  <si>
    <t>40024786-0</t>
  </si>
  <si>
    <t>CONSTRUCCION PLAZA DE LA MOVILIDAD FLOR DEL INCA</t>
  </si>
  <si>
    <t>40024856-0</t>
  </si>
  <si>
    <t>CONSTRUCCION PLAZAS SECTOR PONIENTE CALAMA</t>
  </si>
  <si>
    <t>40024911-0</t>
  </si>
  <si>
    <t>REPOSICION POSTA DE SALUD RURAL LOS QUILLAYES, COMUNA DE SAGRADA FAMILIA</t>
  </si>
  <si>
    <t>40024913-0</t>
  </si>
  <si>
    <t>REPOSICION POSTA SALUD RURAL LOMAS DE PUTAGAN, COMUNA DE COLBUN</t>
  </si>
  <si>
    <t>40024915-0</t>
  </si>
  <si>
    <t>REPOSICION POSTA SALUD RURAL SAN RAMON, COMUNA DE CONSTITUCION</t>
  </si>
  <si>
    <t>40024918-0</t>
  </si>
  <si>
    <t>REPOSICION POSTA SALUD RURAL LAS LOMAS, COMUNA DE CUREPTO</t>
  </si>
  <si>
    <t>40024939-0</t>
  </si>
  <si>
    <t>MEJORAMIENTO Y AMPLIACION CONCESION RUTA 57, SANTIAGO COLINA LOS ANDES</t>
  </si>
  <si>
    <t>40024945-0</t>
  </si>
  <si>
    <t>REPOSICION POSTA DE SALUD RURAL  CUMBRE ALTA, LOS MUERMOS</t>
  </si>
  <si>
    <t>40025014-0</t>
  </si>
  <si>
    <t>MEJORAMIENTO TRES PLAZAS SECTOR NUEVO NORTE, ARICA</t>
  </si>
  <si>
    <t>40025017-0</t>
  </si>
  <si>
    <t>CONSTRUCCION PLAZA FUERTE CIUDADELA NORTE, ARICA</t>
  </si>
  <si>
    <t>40025047-0</t>
  </si>
  <si>
    <t>MEJORAMIENTO PUENTE COPIAPO, COMUNA DE HIJUELAS</t>
  </si>
  <si>
    <t>HIJUELAS</t>
  </si>
  <si>
    <t>40025051-0</t>
  </si>
  <si>
    <t>CONSTRUCCION ELECTRIFICACION RURAL DIVERSOS SECTORES ZONA NORTE, LEBU</t>
  </si>
  <si>
    <t>40025069-0</t>
  </si>
  <si>
    <t>MEJORAMIENTO RUTAS Y-150, Y-156 E Y-160; CR. RUTA 9 - GUARD. SARMIENTO Y LAGUNA AMARGA, XIIR</t>
  </si>
  <si>
    <t>40025087-0</t>
  </si>
  <si>
    <t>REPOSICION INFRAESTRUCTURA DEPORTIVA Y SOCIAL COMPLEJO HERNÁN VILLANUEVA, IQUIQUE</t>
  </si>
  <si>
    <t>40025097-0</t>
  </si>
  <si>
    <t>CONSTRUCCION EXTENSIÓN REDES ALCANTARILLADO Y AGUA POTABLE, CALLE LOS ARRAYANES, V ALEMANA</t>
  </si>
  <si>
    <t>40025123-0</t>
  </si>
  <si>
    <t>MEJORAMIENTO AREAS VERDES SECTOR 3 PONIENTE CENTRO A, PUNTA ARENAS</t>
  </si>
  <si>
    <t>40025147-0</t>
  </si>
  <si>
    <t>CONSTRUCCION PASARELAS LONGITUDINALES PEATONALES EN BADENES VARIAS REGIONES</t>
  </si>
  <si>
    <t>40025156-0</t>
  </si>
  <si>
    <t>MEJORAMIENTO PAVIMENTACION CIRCUITO  LOS CASTAÃ¿OS Y PESCADORES PONIENTE COMUNA DE ALGARROBO</t>
  </si>
  <si>
    <t>40025159-0</t>
  </si>
  <si>
    <t>AMPLIACION SISTEMA DE CONTROL DE TRANSITO REGION DE VALPARAISO ETAPA IV</t>
  </si>
  <si>
    <t>40025202-0</t>
  </si>
  <si>
    <t>REPOSICION JARDIN INFANTIL Y SALA CUNA PIN PON, COMUNA DE COQUIMBO</t>
  </si>
  <si>
    <t>40025257-0</t>
  </si>
  <si>
    <t>MEJORAMIENTO RUTA J-25, SECTOR EL MANZANO, TRAMO KM. 18,77 AL KM. 23,77; PROVINCIA DE CURICO</t>
  </si>
  <si>
    <t>40025270-0</t>
  </si>
  <si>
    <t>REPOSICION CONTROL ADUANERO EL LOA</t>
  </si>
  <si>
    <t>40025344-0</t>
  </si>
  <si>
    <t>CONSTRUCCION SISTEMA APR SECTOR LOS BAJOS, FRESIA</t>
  </si>
  <si>
    <t>40025350-0</t>
  </si>
  <si>
    <t>REPOSICION COMPLEJO POLICIAL PDI CAUQUENES</t>
  </si>
  <si>
    <t>40025378-0</t>
  </si>
  <si>
    <t>CONSTRUCCION PLAZA LOS AROMOS, OSORNO</t>
  </si>
  <si>
    <t>40025410-0</t>
  </si>
  <si>
    <t>CONSTRUCCION INFRAESTRUCTURA TURÍSTICA LAGO RANCO, COMUNA DE LAGO RANCO</t>
  </si>
  <si>
    <t>40025411-0</t>
  </si>
  <si>
    <t>CONSTRUCCION RAMPA BOTADERO LAGO RANCO, SECTOR LLIFÉN, COMUNA DE FUTRONO</t>
  </si>
  <si>
    <t>40025446-0</t>
  </si>
  <si>
    <t>MEJORAMIENTO INTEGRAL EJE PRAT, PLAZA MANUEL MONTT Y PARQUE TENIENTE MERINO DE OLMUÉ</t>
  </si>
  <si>
    <t>40025507-0</t>
  </si>
  <si>
    <t>CONSTRUCCION CIERRE VERTEDERO MUNICIPAL EL LEPÚN, COMUNA DE LAGO RANCO</t>
  </si>
  <si>
    <t>40025508-0</t>
  </si>
  <si>
    <t>MEJORAMIENTO RUTA INTERCOMUNAL DE SECANO INTERIOR DE ÑUBLE</t>
  </si>
  <si>
    <t>40025518-0</t>
  </si>
  <si>
    <t>CONSTRUCCION CONEXIÓN VIAL PUENTE BICENTENARIO - AVDA. CHACABUCO</t>
  </si>
  <si>
    <t>40025524-0</t>
  </si>
  <si>
    <t>CONSTRUCCION ESPACIO PÚBLICO EL ALFALFAL, PAINE</t>
  </si>
  <si>
    <t>40025612-0</t>
  </si>
  <si>
    <t>REPOSICION PLANTA DE TRATAMIENTO DE AGUAS SERVIDAS CHOROMBO, MARIA PINTO</t>
  </si>
  <si>
    <t>40025619-0</t>
  </si>
  <si>
    <t>AMPLIACION RED DE AGUA POTABLE Y ALCANTARILLADO VILLA LOS AROMOS Y RÍO PUDETO, ANCUD</t>
  </si>
  <si>
    <t>40025655-0</t>
  </si>
  <si>
    <t>NORMALIZACION ESCALERAS DE EMERGENCIA EDIFICIOS SERVIU RM, SANTIAGO</t>
  </si>
  <si>
    <t>40025671-0</t>
  </si>
  <si>
    <t>CONSTRUCCION  PLAZA LASTARRIA,  IQUIQUE</t>
  </si>
  <si>
    <t>40025724-0</t>
  </si>
  <si>
    <t>REPOSICION CUARTEL POLICIAL PDI PARRAL</t>
  </si>
  <si>
    <t>40025765-0</t>
  </si>
  <si>
    <t>DIAGNOSTICO ELABORACION PLAN DE DESARROLLO TURISTICO COMUNA DE YUNGAY</t>
  </si>
  <si>
    <t>40025778-0</t>
  </si>
  <si>
    <t>REPOSICION PUENTES MENORES PROVINCIAS DE SAN FELIPE  Y LOS ANDES</t>
  </si>
  <si>
    <t>40025779-0</t>
  </si>
  <si>
    <t>CONSTRUCCION EXTENSIÓN RED ALCANTARILLADO AVDA. LOS CLAVELES, COMUNA DE ALGARROBO</t>
  </si>
  <si>
    <t>40025786-0</t>
  </si>
  <si>
    <t>ACTUALIZACION PLAN DE DESARROLLO COMUNAL DE NACIMIENTO</t>
  </si>
  <si>
    <t>40025787-0</t>
  </si>
  <si>
    <t>REPOSICION SISTEMA DE AGUAS LLUVIA CAPITÁN GORY SECTOR LO ROJAS, CORONEL</t>
  </si>
  <si>
    <t>40025792-0</t>
  </si>
  <si>
    <t>CONSTRUCCION COLECTOR ALMAGRO TRONCO, COMUNA DE OSORNO</t>
  </si>
  <si>
    <t>40025810-0</t>
  </si>
  <si>
    <t>DIAGNOSTICO ELABORACIÓN PLAN REGULADOR COMUNA DE QUILACO</t>
  </si>
  <si>
    <t>40025817-0</t>
  </si>
  <si>
    <t>REPOSICION 4° COMPAÑIA DE BOMBEROS LARAQUETE, COMUNA DE ARAUCO</t>
  </si>
  <si>
    <t>40025840-0</t>
  </si>
  <si>
    <t>ACTUALIZACION PLAN REGULADOR COMUNAL SANTA BÁRBARA</t>
  </si>
  <si>
    <t>40025844-0</t>
  </si>
  <si>
    <t>MEJORAMIENTO CAMINO BÁSICO INTERMEDIO  ACCESO QUILAS BAJAS, FREIRE</t>
  </si>
  <si>
    <t>40025855-0</t>
  </si>
  <si>
    <t>REPOSICION PUENTE CHICHINTAHUE, ALTO BIOBÍO</t>
  </si>
  <si>
    <t>40025872-0</t>
  </si>
  <si>
    <t>REPOSICION RETEN NEHUENTUE, COMUNA DE CARAHUE</t>
  </si>
  <si>
    <t>40025882-0</t>
  </si>
  <si>
    <t>HABILITACION SALA CUNA Y OTRAS DEPENDENCIAS DE APOYO PARA HOSPITAL  DE TOME</t>
  </si>
  <si>
    <t>40025885-0</t>
  </si>
  <si>
    <t>CONSTRUCCION ALCANTARILLADO SECTOR SAN CARLOS, COMUNA EL TABO</t>
  </si>
  <si>
    <t>40025889-0</t>
  </si>
  <si>
    <t>MEJORAMIENTO AVENIDA. TENIENTE LUIS CRUZ MARTÍNEZ, COMUNA DE SANTO DOMINGO</t>
  </si>
  <si>
    <t>40025899-0</t>
  </si>
  <si>
    <t>CONSTRUCCION PUENTE LA RECOVA DE TROCHA ANGOSTA EN RUTA L-45, KM. 24,067, PROVINCIA LINARES</t>
  </si>
  <si>
    <t>40025927-0</t>
  </si>
  <si>
    <t>REPOSICION POSTA DE SALUD RURAL DE PUERTO GUADAL, COMUNA CHILE CHICO</t>
  </si>
  <si>
    <t>40025962-0</t>
  </si>
  <si>
    <t>AMPLIACION RED DE GASES CLINICOS Y ELECTRICAS MONOBLOCK HGGB</t>
  </si>
  <si>
    <t>40025963-0</t>
  </si>
  <si>
    <t>AMPLIACION POTENCIA  ELECTRICA SUBESTACION TPC -MNB, HGGB</t>
  </si>
  <si>
    <t>40025966-0</t>
  </si>
  <si>
    <t>AMPLIACION AVENIDA BALMACEDA, SAN JAVIER</t>
  </si>
  <si>
    <t>40026003-0</t>
  </si>
  <si>
    <t>CONSTRUCCION SEDE JJ.VV VILLA SANTA MARÍA Y MEJORAMIENTO DE ENTORNO, COMUNA DE IQUIQUE"</t>
  </si>
  <si>
    <t>40026029-0</t>
  </si>
  <si>
    <t>REPOSICION ACERAS SECTOR CENTRO DE LA COMUNA DE PUNTA ARENAS</t>
  </si>
  <si>
    <t>40026030-0</t>
  </si>
  <si>
    <t>MEJORAMIENTO PLAZOLETA Y ESCALERA SECTOR RIO DE LA MANO, PUNTA ARENAS</t>
  </si>
  <si>
    <t>40026031-0</t>
  </si>
  <si>
    <t>CONSTRUCCION SEDE SOCIAL JV LOS SUEÑOS DEL ANDINO, PUNTA ARENAS</t>
  </si>
  <si>
    <t>40026101-0</t>
  </si>
  <si>
    <t>MEJORAMIENTO CIRCUITO VIAL RUTAS F-382 Y F-326 COMUNA QUILLOTA Y LA CRUZ.</t>
  </si>
  <si>
    <t>40026103-0</t>
  </si>
  <si>
    <t>CONSTRUCCION OBRAS DE URBANIZACION CAMPAMENTO JAIME SIERRA CASTILLO, COPIAPO</t>
  </si>
  <si>
    <t>40026107-0</t>
  </si>
  <si>
    <t>REPOSICION PUENTE COLMO EN RUTA F-190, COMUNA DE QUILLOTA</t>
  </si>
  <si>
    <t>40026108-0</t>
  </si>
  <si>
    <t>CONSTRUCCION PASADA URBANA POR ALGARROBO</t>
  </si>
  <si>
    <t>40026114-0</t>
  </si>
  <si>
    <t>MEJORAMIENTO RUTA C-17, REGION DE ATACAMA</t>
  </si>
  <si>
    <t>40026159-0</t>
  </si>
  <si>
    <t>MEJORAMIENTO  INTERCONEXION VIAL LAGO NELTUME LIQUIÑE, COMUNA DE PANGUIPULLI.</t>
  </si>
  <si>
    <t>40026162-0</t>
  </si>
  <si>
    <t>MEJORAMIENTO GIMNASIO MUNICIPAL SAN FERNANDO</t>
  </si>
  <si>
    <t>40026163-0</t>
  </si>
  <si>
    <t>CONSTRUCCION  NUEVA RUTA ORBITAL NORPONIENTE</t>
  </si>
  <si>
    <t>40026169-0</t>
  </si>
  <si>
    <t>NORMALIZACION AREA DE MOVIMIENTO AERODROMO DE BALMACEDA</t>
  </si>
  <si>
    <t>40026201-0</t>
  </si>
  <si>
    <t>DIAGNOSTICO PLAN MAESTRO RÍO ELICURA Y AFLUENTES, COMUNA DE CONTULMO, REGIÓN BIO BÍO</t>
  </si>
  <si>
    <t>40026216-0</t>
  </si>
  <si>
    <t>CONSTRUCCION APR SAN JUAN DE PIRQUE, COMUNA DE PIRQUE</t>
  </si>
  <si>
    <t>40026218-0</t>
  </si>
  <si>
    <t>DIAGNOSTICO PLAN MAESTRO EVACUACIÓN Y DRENAJE DE AGUAS LLUVIAS PARRAL, R. DEL MAULE</t>
  </si>
  <si>
    <t>40026255-0</t>
  </si>
  <si>
    <t>REPOSICION ACERAS CALLE ARLEGUI PONIENTE COMUNA DE VIÑA DEL MAR</t>
  </si>
  <si>
    <t>40026276-0</t>
  </si>
  <si>
    <t>REPOSICION INSTITUTO NACIONAL DEL TÓRAX</t>
  </si>
  <si>
    <t>40026294-0</t>
  </si>
  <si>
    <t>MEJORAMIENTO CAMINO BY PASS SAAVEDRA</t>
  </si>
  <si>
    <t>40026430-0</t>
  </si>
  <si>
    <t>MEJORAMIENTO PAVIMENTO Y AGUAS LLUVIAS CALLE O'HIGGINS, COMUNA DE LA CALERA</t>
  </si>
  <si>
    <t>40026436-0</t>
  </si>
  <si>
    <t>CONSTRUCCION SOMBREADERO CALLE ESTACIÓN, POZO ALMONTE</t>
  </si>
  <si>
    <t>40026451-0</t>
  </si>
  <si>
    <t>MEJORAMIENTO BARRIO MANUEL RODRÍGUEZ COMUNA DE COPIAPÓ</t>
  </si>
  <si>
    <t>40026514-0</t>
  </si>
  <si>
    <t>MEJORAMIENTO PARQUE QUINTIL VALPARAÃSO</t>
  </si>
  <si>
    <t>40026516-0</t>
  </si>
  <si>
    <t>MEJORAMIENTO CRUCE VIAL RUTAS G-80-I CON G-876, COMUNA DE SANTO DOMINGO</t>
  </si>
  <si>
    <t>40026520-0</t>
  </si>
  <si>
    <t>CONSTRUCCION RED DE ALCANTARILLADO PÚBLICO, LOCALIDAD DE ESQUIÑA, COMUNA DE CAMARONES</t>
  </si>
  <si>
    <t>40026545-0</t>
  </si>
  <si>
    <t>MEJORAMIENTO ESPACIO PUBLICO CALLE ANGEL PARRA, DE CHILLAN VIEJO</t>
  </si>
  <si>
    <t>40026549-0</t>
  </si>
  <si>
    <t>MEJORAMIENTO CALLE MANUEL AGUILAR PONIENTE, COMUNA PUNTA ARENAS</t>
  </si>
  <si>
    <t>40026579-0</t>
  </si>
  <si>
    <t>CONSTRUCCION ALCANTARILLADO Y A.P, MALLIN GRANDE, COMUNA DE CHILE CHICO</t>
  </si>
  <si>
    <t>40026617-0</t>
  </si>
  <si>
    <t>CONSTRUCCION OBRAS MARÍTIMAS Y TERRESTRES CALETA HORCÓN, PUCHUNCAVI</t>
  </si>
  <si>
    <t>40026641-0</t>
  </si>
  <si>
    <t>CONSTRUCCION JARDIN INFANTIL CON SALAS CUNA EL ALTO, ARICA</t>
  </si>
  <si>
    <t>40026646-0</t>
  </si>
  <si>
    <t>MEJORAMIENTO CALLE EUSEBIO LILLO SUR, COMUNA PUNTA ARENAS</t>
  </si>
  <si>
    <t>40026667-0</t>
  </si>
  <si>
    <t>MEJORAMIENTO PAVIMENTACION CALLE MADRID, COMUNA DE CARTAGENA</t>
  </si>
  <si>
    <t>40026683-0</t>
  </si>
  <si>
    <t>CONSTRUCCION MACROINFRAESTRUCTURA URBANA ARTIFICIO ETAPA 2, LA CALERA</t>
  </si>
  <si>
    <t>40026698-0</t>
  </si>
  <si>
    <t>REPOSICION PARCIAL SAPR IMPERIALITO Y AMPLIACION HACIA LOLOCURA, NVA. IMPERIAL</t>
  </si>
  <si>
    <t>40026755-0</t>
  </si>
  <si>
    <t>REPOSICION POSTA RURAL DE POCURA, COMUNA DE LAGO RANCO</t>
  </si>
  <si>
    <t>40026775-0</t>
  </si>
  <si>
    <t>MEJORAMIENTO CALLE GRAL. ESTANISLAO DEL CANTO, COMUNA PUNTA ARENAS.</t>
  </si>
  <si>
    <t>40026785-0</t>
  </si>
  <si>
    <t>CONSTRUCCION  TERMINAL DE BUSES ALTO BIOBIO</t>
  </si>
  <si>
    <t>40026815-0</t>
  </si>
  <si>
    <t>NORMALIZACION HOSPITAL PADRE HURTADO, COMUNA SAN RAMÓN</t>
  </si>
  <si>
    <t>40026854-0</t>
  </si>
  <si>
    <t>MEJORAMIENTO CALLE CARLOS CONDELL PONIENTE, COMUNA PUNTA ARENAS.</t>
  </si>
  <si>
    <t>40026872-0</t>
  </si>
  <si>
    <t>MEJORAMIENTO ACCESIBILIDAD BARRIO PUERTO, CIUDAD DE PUERTO MONTT</t>
  </si>
  <si>
    <t>40026906-0</t>
  </si>
  <si>
    <t>MEJORAMIENTO RUTA CRUCE S-52 (CANCURA) -BOLDO HUACHO - CRUCE S-482, NUEVA IMPERIAL</t>
  </si>
  <si>
    <t>40026916-0</t>
  </si>
  <si>
    <t>CONSTRUCCION SALA CUNA Y JARDÍN INFANTIL QUETROLEUFU, COMUNA DE PUCÓN</t>
  </si>
  <si>
    <t>40026929-0</t>
  </si>
  <si>
    <t>CONSTRUCCION POSTA DE SALUD RURAL PIDIMA</t>
  </si>
  <si>
    <t>40026957-0</t>
  </si>
  <si>
    <t>MEJORAMIENTO CONEXIÓN VIAL RUTA 5 - RUTA U-500, ACCESO NORTE OSORNO</t>
  </si>
  <si>
    <t>40026987-0</t>
  </si>
  <si>
    <t>NORMALIZACION COLEGIO T.P. MERCEDES MATURANA GALLARDO, CATAPILCO, COMUNA DE ZAPALLAR</t>
  </si>
  <si>
    <t>40026995-0</t>
  </si>
  <si>
    <t>REPOSICION SALA CUNA Y JARDÍN INFANTIL ESTRELLITA, TEMUCO</t>
  </si>
  <si>
    <t>40027004-0</t>
  </si>
  <si>
    <t>CONSTRUCCION VEREDAS URBANAS DIVERSOS SECTORES, COMUNAS DE LA PROVINCIA DE PUNILLA</t>
  </si>
  <si>
    <t>40027008-0</t>
  </si>
  <si>
    <t>CONSTRUCCION SALA CUNA Y JARDÍN INFANTIL CRUCERO, COMUNA DE RÍO BUENO</t>
  </si>
  <si>
    <t>40027038-0</t>
  </si>
  <si>
    <t>HABILITACION PABELLÓN CIRUGÍA MENOR EN INCÁNCER</t>
  </si>
  <si>
    <t>40027042-0</t>
  </si>
  <si>
    <t>CONSTRUCCION CICLOVIA RUTA Q-503, SECTOR CRUCE LONGITUDINAL (LOS ANGELES) - EL PERAL</t>
  </si>
  <si>
    <t>40027067-0</t>
  </si>
  <si>
    <t>MEJORAMIENTO Y AMPLIACIÓN  SISTEMA APR LOS ROMOS - LA PEDRINA, PICHIDEGUA</t>
  </si>
  <si>
    <t>40027071-0</t>
  </si>
  <si>
    <t>MEJORAMIENTO CRUCE VIAL RUTA E-30-F CON RUTA F-170, SECTOR LOS PESCADORES, COMUNA PUCHUNCAVI</t>
  </si>
  <si>
    <t>40027073-0</t>
  </si>
  <si>
    <t>CONSTRUCCION JARDÍN INFANTIL Y SALA CUNA POBL. SAN JOSE - LOS MUERMOS</t>
  </si>
  <si>
    <t>40027131-0</t>
  </si>
  <si>
    <t>ANALISIS Y DETERMINACIÓN DE BRECHAS DISPOSICION DE A.P. Y ALC. PROV. OSORNO Y LLANQUIHUE</t>
  </si>
  <si>
    <t>40027158-0</t>
  </si>
  <si>
    <t>CONSTRUCCION SISTEMA DE RIEGO PARA DESARROLLO AGRÍCOLA CANAL IMPERIAL, REGION DE LA ARAUCANIA</t>
  </si>
  <si>
    <t>40027197-0</t>
  </si>
  <si>
    <t>DIAGNOSTICO PLAN DE MOVILIDAD ACTIVA Y CONECTIVIDAD, COMUNA DE RENGO</t>
  </si>
  <si>
    <t>40027202-0</t>
  </si>
  <si>
    <t>MEJORAMIENTO CANAL PAPEN TRAMO EL NOGAL - SANTA JUSTINA, CHIGUAYANTE</t>
  </si>
  <si>
    <t>40027215-0</t>
  </si>
  <si>
    <t>NORMALIZACION AERÓDROMO LA FLORIDA</t>
  </si>
  <si>
    <t>40027217-0</t>
  </si>
  <si>
    <t>REPOSICION PUENTE HUEPIL EN RUTA Q-975, COMUNA DE TUCAPEL</t>
  </si>
  <si>
    <t>40027218-0</t>
  </si>
  <si>
    <t>REPOSICION PUENTE EL ARENAL EN RUTA S/R O-726, COMUNA DE HUALQUI</t>
  </si>
  <si>
    <t>40027219-0</t>
  </si>
  <si>
    <t>REPOSICION PUENTE CUPAÑO EN RUTA P-464, PROVINCIA DE ARAUCO</t>
  </si>
  <si>
    <t>40027221-0</t>
  </si>
  <si>
    <t>REPOSICION ESCUELA RURAL DE ALAO, QUINCHAO</t>
  </si>
  <si>
    <t>40027255-0</t>
  </si>
  <si>
    <t>REPOSICION CUARTEL DE BOMBEROS TERCERA COMPAÑIA COMUNA DE TALAGANTE</t>
  </si>
  <si>
    <t>40027285-0</t>
  </si>
  <si>
    <t>MEJORAMIENTO RUTA  A - 27 , SECTOR :SAN MIGUEL DE AZAPA - KM 32</t>
  </si>
  <si>
    <t>40027334-0</t>
  </si>
  <si>
    <t>REPOSICION CON RELOCALIZACIÓN TENENCIA MEJILLONES, COMUNA MEJILLONES</t>
  </si>
  <si>
    <t>40027401-0</t>
  </si>
  <si>
    <t>AMPLIACION Y MEJORAMIENTO DEL SAPR EL LABRADOR, TALAGANTE</t>
  </si>
  <si>
    <t>40027404-0</t>
  </si>
  <si>
    <t>MEJORAMIENTO CRUCE VIAL RUTA E-411 CON RUTA E-525, SECTOR EL TÁRTARO , COMUNA DE PUTAENDO</t>
  </si>
  <si>
    <t>40027430-0</t>
  </si>
  <si>
    <t>CONSTRUCCION DE REDES CONTRA INCENDIOS CDP CALAMA</t>
  </si>
  <si>
    <t>40027431-0</t>
  </si>
  <si>
    <t>CONSTRUCCION DE REDES CONTRA INCENDIOS CPF ANTOFAGASTA</t>
  </si>
  <si>
    <t>40027432-0</t>
  </si>
  <si>
    <t>CONSTRUCCION REDES CONTRA INCENDIO CDP TOCOPILLA</t>
  </si>
  <si>
    <t>40027433-0</t>
  </si>
  <si>
    <t>CONSTRUCCION REDES CONTRA INCENDIO CDP TALTAL</t>
  </si>
  <si>
    <t>40027461-0</t>
  </si>
  <si>
    <t>CONSTRUCCION PARQUE INTERCOMUNAL ORTUZANO EJE VIDA ACTIVA  ESTAC. CENTRAL, MAIPÚ Y CERRILLOS</t>
  </si>
  <si>
    <t>40027468-0</t>
  </si>
  <si>
    <t>MEJORAMIENTO COMPLEJO DEPORTIVO RAHUE ALTO, OSORNO</t>
  </si>
  <si>
    <t>40027490-0</t>
  </si>
  <si>
    <t>MEJORAMIENTO CRUCE VIAL RUTA E-35 CON RUTA E-375, SECTOR CHINCOLCO, COMUNA DE PETORCA</t>
  </si>
  <si>
    <t>40027510-0</t>
  </si>
  <si>
    <t>REPOSICION RETÉN DE CARABINEROS ÑIPAS, COMUNA DE RÁNQUIL</t>
  </si>
  <si>
    <t>RANQUIL - REGION DEL ÑUBLE</t>
  </si>
  <si>
    <t>40027511-0</t>
  </si>
  <si>
    <t>CONSTRUCCION EXTENSION DE REDES AGUA POTABLE Y ALCANTARILLADO LA LAGUNA, COMUNA DE ZAPALLAR</t>
  </si>
  <si>
    <t>40027523-0</t>
  </si>
  <si>
    <t>MEJORAMIENTO  Y AMPLIACION SERVICIO APR LAS CANTERAS, COLINA</t>
  </si>
  <si>
    <t>40027544-0</t>
  </si>
  <si>
    <t>CONSTRUCCION UNIDAD DE DIALISIS PARA EL HOSPITAL DE VILCUN</t>
  </si>
  <si>
    <t>40027562-0</t>
  </si>
  <si>
    <t>CONSTRUCCION JARDIN INFANTIL JUNJI VOLCAN ANTUCO, COMUNA DE CURICO</t>
  </si>
  <si>
    <t>40027563-0</t>
  </si>
  <si>
    <t>CONSTRUCCION JARDIN INFANTIL JUNJI CORRALONES, COMUNA DE SAN CLEMENTE</t>
  </si>
  <si>
    <t>40027574-0</t>
  </si>
  <si>
    <t>MEJORAMIENTO AV. GABRIELA MISTRAL ENTRE AV. ANDES Y PABLO NERUDA, TEMUCO</t>
  </si>
  <si>
    <t>40027590-0</t>
  </si>
  <si>
    <t>REPOSICION PUENTE GRAN PANGAL RUTA X-544, PUERTO AYSEN</t>
  </si>
  <si>
    <t>40027606-0</t>
  </si>
  <si>
    <t>MEJORAMIENTO CALLE RIO MALLECO, POBL. INGENIERO HYATT, DE LA COMUNA DE QUILPUE</t>
  </si>
  <si>
    <t>40027620-0</t>
  </si>
  <si>
    <t>MEJORAMIENTO PAVIMENTACION CALLE VICENTE HUIDOBRO, COMUNA DE CARTAGENA</t>
  </si>
  <si>
    <t>40027622-0</t>
  </si>
  <si>
    <t>CONSTRUCCION SALA CUNA Y JARDIN INFANTIL COSTANERA JORGE TEILLIER, TEMUCO</t>
  </si>
  <si>
    <t>40027634-0</t>
  </si>
  <si>
    <t>MEJORAMIENTO Y AMPLIACION DEL SERVICO DE APR CHOROMBO, COMUNA DE MARIA PINTO</t>
  </si>
  <si>
    <t>40027665-0</t>
  </si>
  <si>
    <t>CONSTRUCCION SOLUCIONES ELÉCTRICAS FOTOVOLTAICAS VARIOS SECTORES COMUNA DE AYSÉN</t>
  </si>
  <si>
    <t>40027703-0</t>
  </si>
  <si>
    <t>MEJORAMIENTO SISTEMA APR PUNTA DE CHOROS, COMUNA LA HIGUERA</t>
  </si>
  <si>
    <t>40027711-0</t>
  </si>
  <si>
    <t>CONSTRUCCION RED DE ALC. Y PTAS - SECTORES LAS MERCEDES, EL ROSARIO Y EL REDIL, MARIA PINTO</t>
  </si>
  <si>
    <t>40027775-0</t>
  </si>
  <si>
    <t>MEJORAMIENTO Y AMPLIACIÓN SISTEMA APR PULIN, LITUECHE</t>
  </si>
  <si>
    <t>40027788-0</t>
  </si>
  <si>
    <t>CONSTRUCCION PTAS Y RED ALCANTARILLADO VILLORRIO LOS ÁLAMOS DEL LLANO, COMUNA DE PIRQUE</t>
  </si>
  <si>
    <t>40027816-0</t>
  </si>
  <si>
    <t>REPOSICION JARDÍN INFANTIL AÑAÑUCAS, COPIAPÓ</t>
  </si>
  <si>
    <t>40027859-0</t>
  </si>
  <si>
    <t>REPOSICION CUARTEL SEXTA COMPAÑIA DE BOMBEROS DE MAIPU</t>
  </si>
  <si>
    <t>40027867-0</t>
  </si>
  <si>
    <t>MEJORAMIENTO CALLE CAPITÁN JUAN GUILLERMOS, COMUNA PUNTA ARENAS.</t>
  </si>
  <si>
    <t>40027872-0</t>
  </si>
  <si>
    <t>MEJORAMIENTO CALLE CORONEL JOSÉ DE LOS SANTOS MARDONES, COMUNA PUNTA ARENAS.</t>
  </si>
  <si>
    <t>40027908-0</t>
  </si>
  <si>
    <t>MEJORAMIENTO BORDE COSTERO SECTOR LAS ALMEJAS, COMUNA DE ANTOFAGASTA</t>
  </si>
  <si>
    <t>40027936-0</t>
  </si>
  <si>
    <t>MEJORAMIENTO URBANO EJE MAC-IVER, COMUNA DE PADRE LAS CASAS</t>
  </si>
  <si>
    <t>40027997-0</t>
  </si>
  <si>
    <t>REPOSICION PUENTES MAYORES REGIÓN DE LOS LAGOS GRUPO 4</t>
  </si>
  <si>
    <t>40028023-0</t>
  </si>
  <si>
    <t>CONSTRUCCION MURO DE CONTENCIÒN EN CALLE PADRE HURTADO, VIÑA DEL MAR</t>
  </si>
  <si>
    <t>40028047-0</t>
  </si>
  <si>
    <t>AMPLIACION CORTE DE APELACIONES DE TEMUCO</t>
  </si>
  <si>
    <t>40028171-0</t>
  </si>
  <si>
    <t>CONSTRUCCION  CIRCUITO: CALLE YUNGAY, HUAYLAS Y BORDE COSTERO.COMUNA DE QUINTERO</t>
  </si>
  <si>
    <t>40028231-0</t>
  </si>
  <si>
    <t>CONSTRUCCION ALCANTARILLADO PUNTA DE TRALCA SECTOR 2, COMUNA DE EL QUISCO</t>
  </si>
  <si>
    <t>40028237-0</t>
  </si>
  <si>
    <t>CONSTRUCCION SISTEMA DE ALCANTARILLADO Y P.T.A.S LOCALIDAD DE SAN FABIAN DE ALICO</t>
  </si>
  <si>
    <t>40028273-0</t>
  </si>
  <si>
    <t>REPOSICION VARIOS PUENTES DE LA REGION DE O´HIGGINS VI ETAPA</t>
  </si>
  <si>
    <t>40028324-0</t>
  </si>
  <si>
    <t>MEJORAMIENTO Y AMPLIACIÓN APR NUEVO PORVENIR DE LA COMUNA DE LAMPA</t>
  </si>
  <si>
    <t>40028344-0</t>
  </si>
  <si>
    <t>REPOSICION LUMINARIAS PUBLICAS VARIOS SECTORES, QUILLOTA</t>
  </si>
  <si>
    <t>40028345-0</t>
  </si>
  <si>
    <t>MEJORAMIENTO Y AMPLIACIÓN SISTEMA APR SAN LUIS VILLA ALEGRE, PLACILLA</t>
  </si>
  <si>
    <t>40028387-0</t>
  </si>
  <si>
    <t>AMPLIACION MEJORAMIENTO CONCESION RUTA 5 TRAMO CHACAO CHONCHI(CONSULTA  ASUNTOS INDIGENAS)</t>
  </si>
  <si>
    <t>40028428-0</t>
  </si>
  <si>
    <t>MEJORAMIENTO INTEGRAL SISTEMA SSR LAS MAITAS, COMUNA DE ARICA</t>
  </si>
  <si>
    <t>40028433-0</t>
  </si>
  <si>
    <t>MEJORAMIENTO INTEGRAL SISTEMA SANITARIO RURAL DE TIGNAMAR REGION XV</t>
  </si>
  <si>
    <t>40028434-0</t>
  </si>
  <si>
    <t>MEJORAMIENTO INTEGRAL SISTEMA SSR  CODPA, COMUNA DE CAMARONES</t>
  </si>
  <si>
    <t>40028442-0</t>
  </si>
  <si>
    <t>REPOSICION POSTA DE SALUD RURAL DE DETIF, PUQUELDON</t>
  </si>
  <si>
    <t>PUQUELDON</t>
  </si>
  <si>
    <t>40028448-0</t>
  </si>
  <si>
    <t>CONSTRUCCION SISTEMA SSR PAGO GÓMEZ NORTE, COMUNA DE ARICA</t>
  </si>
  <si>
    <t>40028460-0</t>
  </si>
  <si>
    <t>CONSTRUCCION SISTEMA SSR PAMPA SAN MARTIN, COMUNA DE ARICA</t>
  </si>
  <si>
    <t>40028503-0</t>
  </si>
  <si>
    <t>REPOSICION ALUMBRADO PUBLICO LUMINARIAS LED COPIAPO</t>
  </si>
  <si>
    <t>40028891-0</t>
  </si>
  <si>
    <t>MEJORAMIENTO PARQUE SANTA LUCÍA COLLIPULLI</t>
  </si>
  <si>
    <t>40028920-0</t>
  </si>
  <si>
    <t>ACTUALIZACION  PLADECO COMUNA DE SANTA JUANA</t>
  </si>
  <si>
    <t>40028928-0</t>
  </si>
  <si>
    <t>MEJORAMIENTO CBI RUTA D-215, SECTOR MARQUESA - TALCUNA ORIENTE, VICUÑA</t>
  </si>
  <si>
    <t>40028984-0</t>
  </si>
  <si>
    <t>MEJORAMIENTO PLAZA LOS PINOS, OSORNO</t>
  </si>
  <si>
    <t>40029034-0</t>
  </si>
  <si>
    <t>CONSTRUCCION Y REPOSICIÓN VEREDAS SECTOR 4-A, COMUNA SAN MIGUEL</t>
  </si>
  <si>
    <t>40029075-0</t>
  </si>
  <si>
    <t>DIAGNOSTICO PLAN DE MANEJO Y EST DESLIND RÍO LAS MINAS, SEC PONIENTE AV CIRCUNV. PTA ARENAS</t>
  </si>
  <si>
    <t>40029080-0</t>
  </si>
  <si>
    <t>MEJORAMIENTO RUTA U-55-V SECTOR CRUCE NOCHACO-CASCADA, PUERTO OCTAY</t>
  </si>
  <si>
    <t>40029138-0</t>
  </si>
  <si>
    <t>CONSTRUCCION SERVICIO SANITARIO RURAL PAMPA BAHAMONDE, COMUNA DE COYHAIQUE</t>
  </si>
  <si>
    <t>40029163-0</t>
  </si>
  <si>
    <t>REPOSICION 1RA COMISARIA CARABINEROS PUNTA ARENAS</t>
  </si>
  <si>
    <t>40029171-0</t>
  </si>
  <si>
    <t>REPOSICION SALA DE REHABILITACION CESFAM VICTOR MANUEL FERNANDEZ, CONCEPCION</t>
  </si>
  <si>
    <t>40029177-0</t>
  </si>
  <si>
    <t>ACTUALIZACION PLAN REGULADOR COMUNA DE NOGALES</t>
  </si>
  <si>
    <t>40029181-0</t>
  </si>
  <si>
    <t>CONSTRUCCION CENTRO DE ACOPIO RESIDUOS RECICLABLES, BELLOTO NORTE, COMUNA DE QUILPUÉ.</t>
  </si>
  <si>
    <t>40029187-0</t>
  </si>
  <si>
    <t>CONSTRUCCION AVDA. CIRCUNVALACIÓN ,TRAMO GRAL. DEL CANTO-CAP. GUILLERMOS, PUNTA ARENAS.</t>
  </si>
  <si>
    <t>40029205-0</t>
  </si>
  <si>
    <t>AMPLIACION JUZGADO DE LETRAS Y GARANTIA DE PUCON</t>
  </si>
  <si>
    <t>40029221-0</t>
  </si>
  <si>
    <t>REPOSICION HOSPITAL DE QUIRIHUE</t>
  </si>
  <si>
    <t>40029228-0</t>
  </si>
  <si>
    <t>REPOSICION HOSPITAL DE LA COMUNA  DE BULNES</t>
  </si>
  <si>
    <t>40029230-0</t>
  </si>
  <si>
    <t>MEJORAMIENTO  DEL SERVICIO APR MIRAFLORES, COMUNA CURACAVI</t>
  </si>
  <si>
    <t>40029247-0</t>
  </si>
  <si>
    <t>DIAGNOSTICO DE TERRENOS FISCALES DE LA RM</t>
  </si>
  <si>
    <t>40029291-0</t>
  </si>
  <si>
    <t>MEJORAMIENTO SISTEMA DE AGUA POTABLE RURAL DE CAROLINA MICHILLA</t>
  </si>
  <si>
    <t>40029293-0</t>
  </si>
  <si>
    <t>CONSTRUCCION BASE SAMU RAHUE, OSORNO</t>
  </si>
  <si>
    <t>40029327-0</t>
  </si>
  <si>
    <t>MEJORAMIENTO GIMNASIO MUNICIPAL CAMPOS DEPORTIVOS , TEMUCO</t>
  </si>
  <si>
    <t>40029348-0</t>
  </si>
  <si>
    <t>CONSTRUCCION EE.PP POBL. ROBINSON ROJAS, SECTOR CHINCHORRO ORIENTE I, ARICA</t>
  </si>
  <si>
    <t>40029376-0</t>
  </si>
  <si>
    <t>CONSTRUCCION MULTICANCHA TECHADA POBLACIÓN PUYUHUAPI JOVEN, COMUNA DE CISNES</t>
  </si>
  <si>
    <t>40029386-0</t>
  </si>
  <si>
    <t>REPOSICION DE HOSPITAL COMUNITARIO DE SALUD FAMILIAR DE COELEMU</t>
  </si>
  <si>
    <t>40029410-0</t>
  </si>
  <si>
    <t>REPOSICION 1A COMISARIA CALAMA, COMUNA DE CALAMA</t>
  </si>
  <si>
    <t>40029431-0</t>
  </si>
  <si>
    <t>DIAGNOSTICO DE SOLUCIONES DE ELECTRIFICACION PARA HUARA, COLCHANE, PICA Y POZO ALMONTE</t>
  </si>
  <si>
    <t>40029480-0</t>
  </si>
  <si>
    <t>DIAGNOSTICO ESTABILIZACIÓN BERMAS Y BANDEJONES EN LA PROVINCIA DE SANTIAGO</t>
  </si>
  <si>
    <t>40029511-0</t>
  </si>
  <si>
    <t>CONSTRUCCION MURO DE CONTENCIÓN CALLE LAPISLAZULI, VIÑA DEL MAR</t>
  </si>
  <si>
    <t>40029525-0</t>
  </si>
  <si>
    <t>MEJORAMIENTO RUTA U-350 SECTOR CUQUIMO - CUNAMO, PROVINCIA DE OSORNO</t>
  </si>
  <si>
    <t>40029545-0</t>
  </si>
  <si>
    <t>MEJORAMIENTO SISTEMA AGUA POTABLE RURAL DOMEYKO, VALLENAR</t>
  </si>
  <si>
    <t>40029550-0</t>
  </si>
  <si>
    <t>MEJORAMIENTO SERVICIO AGUA POTABLE RURAL RASTROJOS,  SAN VICENTE DE TT</t>
  </si>
  <si>
    <t>40029552-0</t>
  </si>
  <si>
    <t>HABILITACION NUEVA FUENTE SISTEMA APR EL HUIQUE, PALMILLA</t>
  </si>
  <si>
    <t>40029581-0</t>
  </si>
  <si>
    <t>MEJORAMIENTO S. DE AGUA POTABLE RURAL SECTOR PORTAL DE LA LUNA, SAN NICOLAS</t>
  </si>
  <si>
    <t>40029601-0</t>
  </si>
  <si>
    <t>REPOSICION SERVICIO MEDICO LEGAL DE CALAMA</t>
  </si>
  <si>
    <t>40029606-0</t>
  </si>
  <si>
    <t>ANALISIS PARA DEFINIR EL IMPACTO AMBIENTAL DE LÍNEA SOTERRADA DEL SING GENERAL LAGOS</t>
  </si>
  <si>
    <t>40029648-0</t>
  </si>
  <si>
    <t>MEJORAMIENTO AUTOPISTA CONCEPCIÓN - TALCAHUANO: ENLACE PERALES</t>
  </si>
  <si>
    <t>40029691-0</t>
  </si>
  <si>
    <t>REPOSICION PAVIMENTO RUTA U-40 OSORNO - B MANSA, S: LOMA DE LA PIEDRA-B.MANSA, SN J COSTA</t>
  </si>
  <si>
    <t>40029707-0</t>
  </si>
  <si>
    <t>MEJORAMIENTO RAMPA PUELO COMUNA DE COCHAMO</t>
  </si>
  <si>
    <t>40029708-0</t>
  </si>
  <si>
    <t>CONSTRUCCION INFRAESTRUCTURA PORTUARIA EN ISLA TENGLO, PUERTO MONTT</t>
  </si>
  <si>
    <t>40029709-0</t>
  </si>
  <si>
    <t>REPOSICION RAMPA POYO, CHAITEN</t>
  </si>
  <si>
    <t>40029713-0</t>
  </si>
  <si>
    <t>CONSTRUCCION MACROURBANIZACIÓN HÉROES DE LA CONCEPCIÓN, SECTOR LA CHIMBA</t>
  </si>
  <si>
    <t>40029728-0</t>
  </si>
  <si>
    <t>CONSTRUCCION SERVICIO DE APR DE SECTORES UNIDOS, LA UNIÓN</t>
  </si>
  <si>
    <t>40029750-0</t>
  </si>
  <si>
    <t>MEJORAMIENTO PUESTA EN VALOR EX PARQUE ADUANA, ARICA</t>
  </si>
  <si>
    <t>40029752-0</t>
  </si>
  <si>
    <t>CONSTRUCCION CEMENTERIO MUNICIPAL, FLORIDA</t>
  </si>
  <si>
    <t>40029760-0</t>
  </si>
  <si>
    <t>CONSTRUCCION CALETA DE PESCADORES DE QUENUIR, MAULLIN</t>
  </si>
  <si>
    <t>40029761-0</t>
  </si>
  <si>
    <t>ACTUALIZACION PLADECO COMUNA DE HUALQUI</t>
  </si>
  <si>
    <t>40029776-0</t>
  </si>
  <si>
    <t>CONSTRUCCION SISTEMA DE AGUA POTABLE RURAL CHALIHUE, COMUNA PUQUELDON</t>
  </si>
  <si>
    <t>40029795-0</t>
  </si>
  <si>
    <t>HABILITACION SITIO DE MEMORIA CONJUNTO EX CÁRCEL PÚBLICA DE VALPARAÍSO”</t>
  </si>
  <si>
    <t>40029803-0</t>
  </si>
  <si>
    <t>CONSTRUCCION PLANTA DE HIDROGENO VERDE PARA APLICACIONES INDUSTRIALES EN LA REGION DEL BIOBIO</t>
  </si>
  <si>
    <t>40029814-0</t>
  </si>
  <si>
    <t>REPOSICION POSTA SALUD RURAL PUYUHUAPI, COMUNA DE CISNES</t>
  </si>
  <si>
    <t>40029818-0</t>
  </si>
  <si>
    <t>MEJORAMIENTO PARQUE PASEO LA LOBERÍA, COMUNA COBQUECURA</t>
  </si>
  <si>
    <t>40029858-0</t>
  </si>
  <si>
    <t>MEJORAMIENTO RUTA F-100-G, SECTOR PELUMPEN (RUTA F-660) - PUENTE LO CHAPARRO, COM. OLMUE</t>
  </si>
  <si>
    <t>40029864-0</t>
  </si>
  <si>
    <t>CONSTRUCCION CENTRO DE ABASTOS  ALTO BIOBIO</t>
  </si>
  <si>
    <t>40029906-0</t>
  </si>
  <si>
    <t>REPARACION Y CONSOLIDACIÓN ESTRUCTURAL PIQUE CARLOS 1 Y 2 Y CABRIAS, MH CHAMBEQUE, LOTA</t>
  </si>
  <si>
    <t>40029911-0</t>
  </si>
  <si>
    <t>MEJORAMIENTO BARRIO LOS VIÑEDOS I, II Y III, BUIN, CONCURSO 2019</t>
  </si>
  <si>
    <t>40029915-0</t>
  </si>
  <si>
    <t>MEJORAMIENTO REMODELACIÓN PANAMERICANA NORTE, UV N°4, CONCHALÍ, CONCURSO 2019</t>
  </si>
  <si>
    <t>40029928-0</t>
  </si>
  <si>
    <t>REPOSICION Y CONSTRUCCIÓN VEREDAS DE DIVERSAS VÍAS SECTOR SUR, PUNTA ARENAS</t>
  </si>
  <si>
    <t>40029933-0</t>
  </si>
  <si>
    <t>NORMALIZACION CHORRILLO MAGDALENA SECTOR VILLA GENEROSA, COMUNA PTA ARENAS</t>
  </si>
  <si>
    <t>40029953-0</t>
  </si>
  <si>
    <t>MEJORAMIENTO BARRIO MONTE VERDE, EL MONTE</t>
  </si>
  <si>
    <t>40029956-0</t>
  </si>
  <si>
    <t>MEJORAMIENTO BARRIO POBLACIÓN ZELADA, ESTACIÓN CENTRAL, CONCURSO 2019</t>
  </si>
  <si>
    <t>40029958-0</t>
  </si>
  <si>
    <t>MEJORAMIENTO INTERCONEXIÓN VIAL SECTOR ALTO CENTRO, COPIAPÓ</t>
  </si>
  <si>
    <t>40029964-0</t>
  </si>
  <si>
    <t>MEJORAMIENTO BARRIO GABRIELA MISTRAL, LA PINTANA</t>
  </si>
  <si>
    <t>40029970-0</t>
  </si>
  <si>
    <t>MEJORAMIENTO BARRIO BATUCO, LAMPA</t>
  </si>
  <si>
    <t>40029972-0</t>
  </si>
  <si>
    <t>MEJORAMIENTO BARRIO CAUPOLICÁN - LAS TORRES UV N°15, MACUL, CONCURSO 2019</t>
  </si>
  <si>
    <t>40029994-0</t>
  </si>
  <si>
    <t>MEJORAMIENTO BARRIO EL LLANO II, MELIPILLA, CONCURSO 2019</t>
  </si>
  <si>
    <t>40029998-0</t>
  </si>
  <si>
    <t>MEJORAMIENTO BARRIO MAGALLANES, PEDRO AGUIRRE CERDA</t>
  </si>
  <si>
    <t>40030024-0</t>
  </si>
  <si>
    <t>MEJORAMIENTO BARRIO RÍO ACONCAGUA, PADRE HURTADO, CONCURSO 2019</t>
  </si>
  <si>
    <t>40030025-0</t>
  </si>
  <si>
    <t>MEJORAMIENTO BARRIO FUNDACIONAL DE PAINE, CONCURSO 2019</t>
  </si>
  <si>
    <t>40030047-0</t>
  </si>
  <si>
    <t>MEJORAMIENTO BARRIO CARMELA MIRA, SAN MIGUEL, CONCURSO 2019</t>
  </si>
  <si>
    <t>40030052-0</t>
  </si>
  <si>
    <t>DIAGNOSTICO REUSO AGUAS SERVIDAS TRATADAS RIEGO RURAL</t>
  </si>
  <si>
    <t>40030053-0</t>
  </si>
  <si>
    <t>MEJORAMIENTO BARRIO LA ISLA, TIL TIL, CONCURSO 2019</t>
  </si>
  <si>
    <t>40030068-0</t>
  </si>
  <si>
    <t>CONSTRUCCION SISTEMA INTERCONECTADO DE ABASTECIMIENTO SSR DE LAS CUENCAS PELUMPÉN Y LLIU LLIU</t>
  </si>
  <si>
    <t>40030080-0</t>
  </si>
  <si>
    <t>CONSTRUCCION CONEXIONES ORIENTE-PONIENTE, COPIAPÓ</t>
  </si>
  <si>
    <t>40030114-0</t>
  </si>
  <si>
    <t>MEJORAMIENTO CASA DE LA CULTURA, FREIRINA</t>
  </si>
  <si>
    <t>40030148-0</t>
  </si>
  <si>
    <t>NORMALIZACION ÁREA DE MOVIMIENTO AERÓDROMO LOS CONFINES DE ANGOL</t>
  </si>
  <si>
    <t>40030191-0</t>
  </si>
  <si>
    <t>CONSTRUCCION CENTRO INTERPRETACIÓN AMBIENTAL LAGUNA SANTA ROSA, P NEVADO TRES CRUCES, COPIAPO</t>
  </si>
  <si>
    <t>40030203-0</t>
  </si>
  <si>
    <t>HABILITACION UNIDADES PARA DGTO Y TTMTO ONCOLOGICO SSMSO</t>
  </si>
  <si>
    <t>40030205-0</t>
  </si>
  <si>
    <t>CONSTRUCCION E IMPLEMENTACION DE CENTRO AMBULATORIO DE RADIOTERAPIA SSMSO</t>
  </si>
  <si>
    <t>40030212-0</t>
  </si>
  <si>
    <t>CONSTRUCCION CICLO RUTAS URBANAS ANTOFAGASTA III ETAPA</t>
  </si>
  <si>
    <t>40030218-0</t>
  </si>
  <si>
    <t>NORMALIZACION JARDIN INFANTIL Y SALA CUNA AYELEN, CONCEPCION</t>
  </si>
  <si>
    <t>40030231-0</t>
  </si>
  <si>
    <t>MEJORAMIENTO INTERCONEXIÓN GÓMEZ CARREÑO-JARDÍN DEL MAR-REÑACA, VIÑA DEL MAR</t>
  </si>
  <si>
    <t>40030257-0</t>
  </si>
  <si>
    <t>REPOSICION SALA CUNA Y JARDÍN INFANTIL MILLANTÚN DE LA PINTANA</t>
  </si>
  <si>
    <t>40030330-0</t>
  </si>
  <si>
    <t>DIAGNOSTICO DE CAPACIDAD DE PLAYAS  Y USO DE BORDE COSTERO,  COMUNA DE IQUIQUE</t>
  </si>
  <si>
    <t>40030355-0</t>
  </si>
  <si>
    <t>CONSTRUCCION PARQUE GEOLÓGICO CORDÓN DEL CAULLE, LAGO RANCO</t>
  </si>
  <si>
    <t>40030369-0</t>
  </si>
  <si>
    <t>REPOSICION RUTA O-274, SECTOR COCHOLGUE,  COMUNA DE TOMÉ</t>
  </si>
  <si>
    <t>40030384-0</t>
  </si>
  <si>
    <t>MEJORAMIENTO RUTA P-436, CRUCE RUTA 160 (LOS RIOS) - CRUCE RUTA P-424 (TRONGOL BAJO)</t>
  </si>
  <si>
    <t>40030393-0</t>
  </si>
  <si>
    <t>MEJORAMIENTO CBI RUTA Q340, CRUCE RUTA Q380 (PTE. BAUTMANN) - CRUCE RUTA Q350 , NACIMIENTO</t>
  </si>
  <si>
    <t>40030430-0</t>
  </si>
  <si>
    <t>CONSTRUCCION SISTEMA DE ESTABILIDAD DE TALUDES CONJUNTO HABITACIONAL LORD COCHRANE, TOMÉ.</t>
  </si>
  <si>
    <t>40030451-0</t>
  </si>
  <si>
    <t>MEJORAMIENTO RUTA 41 CH, SECTOR PTE. LA LAGUNA - PTE. GARGANTA DEL DIABLO, VICUÑA</t>
  </si>
  <si>
    <t>40030482-0</t>
  </si>
  <si>
    <t>ACTUALIZACION PLAN DE DESARROLLO COMUNAL DE CABILDO</t>
  </si>
  <si>
    <t>40030487-0</t>
  </si>
  <si>
    <t>CONSTRUCCION JARDIN INFANTIL PUERTO CHACABUCO</t>
  </si>
  <si>
    <t>40030497-0</t>
  </si>
  <si>
    <t>REPOSICION JARDÍN INFANTIL VILLA PUENTE ALTO, COMUNA DE PUENTE ALTO</t>
  </si>
  <si>
    <t>40030505-0</t>
  </si>
  <si>
    <t>REPOSICION SALA CUNA Y JARDÍN CAPULLITO DE TERNURA, COMUNA DE RENCA</t>
  </si>
  <si>
    <t>40030506-0</t>
  </si>
  <si>
    <t>MEJORAMIENTO CONEXIÓN VIAL RUTA 1 - RUTA 16 EN IQUIQUE</t>
  </si>
  <si>
    <t>40030544-0</t>
  </si>
  <si>
    <t>REPOSICION SALA CUNA Y JARDÍN INFANTIL WE XIPANTU, COMUNA DE PEDRO AGUIRRE CERDA</t>
  </si>
  <si>
    <t>40030551-0</t>
  </si>
  <si>
    <t>REPOSICION Y NORMALIZACION DE PUENTES GRUPO I EN REGION DE O’HIGGINS.</t>
  </si>
  <si>
    <t>40030566-0</t>
  </si>
  <si>
    <t>CONSTRUCCION FISCALÍA LOCAL DE YUNGAY</t>
  </si>
  <si>
    <t>40030569-0</t>
  </si>
  <si>
    <t>REPOSICION JARDIN INFANTIL MEDIA LUNA, QUILLOTA</t>
  </si>
  <si>
    <t>40030599-0</t>
  </si>
  <si>
    <t>MEJORAMIENTO CALLE BELLAVISTA (BULNES - MENA). QUILPUÉ</t>
  </si>
  <si>
    <t>40030688-0</t>
  </si>
  <si>
    <t>REPOSICION PUENTE ÑIPAS EN RUTA N-122, REGION DE ÑUBLE</t>
  </si>
  <si>
    <t>40030692-0</t>
  </si>
  <si>
    <t>REPOSICION TENENCIA CABILDO, COMUNA DE CABILDO</t>
  </si>
  <si>
    <t>40030703-0</t>
  </si>
  <si>
    <t>REPOSICION Y RELOCALIZACIÓN PLANTA TRATAMIENTO AGUAS SERVIDAS PUA, VICTORIA</t>
  </si>
  <si>
    <t>40030792-0</t>
  </si>
  <si>
    <t>MEJORAMIENTO PAVIMENTACION DE LA AVENIDA PLAYA CHICA, COMUNA DE CARTAGENA</t>
  </si>
  <si>
    <t>40030870-0</t>
  </si>
  <si>
    <t>REPOSICION JARDIN INFANTIL Y SALA CUNA PELUSITAS DEL BRILLADOR, LA SERENA</t>
  </si>
  <si>
    <t>40030881-0</t>
  </si>
  <si>
    <t>REPOSICION JARDIN INFANTIL Y SALA CUNA ALEGRE DESPERTAR DE LA CALERA</t>
  </si>
  <si>
    <t>40030937-0</t>
  </si>
  <si>
    <t>NORMALIZACION ESCUELA NUESTRO MUNDO, QUILLOTA</t>
  </si>
  <si>
    <t>40030954-0</t>
  </si>
  <si>
    <t>CONSTRUCCION PROGRAMA PAVIMENTOS PARTICIPATIVOS 31 LLAMADO RM</t>
  </si>
  <si>
    <t>40030956-0</t>
  </si>
  <si>
    <t>REPOSICION JARDÍN INFANTIL Y SALA CUNA LOS CARIÑOSITOS, COMUNA DE ESTACIÓN CENTRAL</t>
  </si>
  <si>
    <t>40030969-0</t>
  </si>
  <si>
    <t>REPOSICION SISTEMA DE AGUA POTABLE RURAL SANTA JULIA, CURACAUTÍN</t>
  </si>
  <si>
    <t>40030970-0</t>
  </si>
  <si>
    <t>REPOSICION JARDÍN INFANTIL Y SALA CUNA NIDO DE CONDORES, COMUNA DE PEÑALOLEN</t>
  </si>
  <si>
    <t>40030971-0</t>
  </si>
  <si>
    <t>MEJORAMIENTO RUTA A-135 SECTOR ACCESO CENTRAL - CORONEL ALCERRECA CMT</t>
  </si>
  <si>
    <t>40030981-0</t>
  </si>
  <si>
    <t>MEJORAMIENTO Y AMPLIACIÓN SISTEMA APR LA SEXTA-SAN JOSÉ-ESPERANZA PLAN, LONGAVÍ</t>
  </si>
  <si>
    <t>40030988-0</t>
  </si>
  <si>
    <t>MEJORAMIENTO CALLE TENIENTE MERINO ORIENTE, PUERTO AYSÉN</t>
  </si>
  <si>
    <t>40030991-0</t>
  </si>
  <si>
    <t>CONSTRUCCION SENDA MULTIPROPOSITO PARA PEATONES Y VEHICULOS NO MOTORIZADOS , COMUNA DE PINTO.</t>
  </si>
  <si>
    <t>40030997-0</t>
  </si>
  <si>
    <t>CONSTRUCCION PASADAS URBANAS QUIRIHUE-TREHUACO-COELEMU RUTA 126</t>
  </si>
  <si>
    <t>40030998-0</t>
  </si>
  <si>
    <t>CONSTRUCCION CONEXION VIAL REGION DEL MAULE, SECTOR: RIO MAULE ENTRE RUTA 5 Y RUTA COSTERA</t>
  </si>
  <si>
    <t>40031002-0</t>
  </si>
  <si>
    <t>MEJORAMIENTO RUTA 23-CH SECTOR: TOCONAO - SOCAIRE</t>
  </si>
  <si>
    <t>40031003-0</t>
  </si>
  <si>
    <t>MEJORAMIENTO RUTA Y-655 SECTOR CERRO SOMBRERO-BAHIA FELIPE, PROVINCIA DE TIERRA DEL FUEGO</t>
  </si>
  <si>
    <t>PRIMAVERA</t>
  </si>
  <si>
    <t>40031004-0</t>
  </si>
  <si>
    <t>CONSTRUCCION CONEXION VIAL SECTOR PAN DE AZUCAR-AGUAS CALIENTES-CR. RUTA 5 CMT</t>
  </si>
  <si>
    <t>40031012-0</t>
  </si>
  <si>
    <t>REPOSICION RUTA 5 SECTOR CRUCERO - IBERIA EN REGIÓN DE ANTOFAGASTA</t>
  </si>
  <si>
    <t>40031015-0</t>
  </si>
  <si>
    <t>MEJORAMIENTO CBI RUTA A-755 SECTOR PINTADOS - PICA, PROV. DEL TAMARUAL, REGIÓN DE TARAPACA</t>
  </si>
  <si>
    <t>40031020-0</t>
  </si>
  <si>
    <t>REPOSICION PUENTE CHAGRES EN RUTA E-661 COMUNA DE CATEMU</t>
  </si>
  <si>
    <t>40031025-0</t>
  </si>
  <si>
    <t>REPOSICION  PUENTE LOS MILITARES EN RUTA E-767 PROVINCIA DE LOS ANDES</t>
  </si>
  <si>
    <t>40031033-0</t>
  </si>
  <si>
    <t>NORMALIZACION VARIOS PUENTES REGION DE VALPARAISO (ACT SISMICA)</t>
  </si>
  <si>
    <t>40031046-0</t>
  </si>
  <si>
    <t>MEJORAMIENTO CONEXIÓN VIAL RUTAS T-345 Y T-34, COMUNA DE MÀFIL, REGIÓN DE LOS RÍOS.</t>
  </si>
  <si>
    <t>40031049-0</t>
  </si>
  <si>
    <t>MEJORAMIENTO RUTA T-985 S: CHINCHIN-LICAN, COMUNA DE RIO BUENO</t>
  </si>
  <si>
    <t>40031052-0</t>
  </si>
  <si>
    <t>DIAGNOSTICO ESTRUCTURAL VARIOS PUENTES PATRIMONIALES COMUNA DE RIO BUENO</t>
  </si>
  <si>
    <t>40031053-0</t>
  </si>
  <si>
    <t>CONSTRUCCION PUNTO DE POSADA PARA HELICOPTEROS ISLA LEMUY,  PUQUELDON</t>
  </si>
  <si>
    <t>40031078-0</t>
  </si>
  <si>
    <t>CONSTRUCCION SEDE CLUB  ADULTO MAYOR NUEVA ESPERANZA DEL NORTE, ALTO HOSPICIO</t>
  </si>
  <si>
    <t>40031083-0</t>
  </si>
  <si>
    <t>DIAGNOSTICO ACTUALIZACION INVENTARIO PATRIMONIO CULTURAL INMUEBLE R. DE LOS LAGOS</t>
  </si>
  <si>
    <t>40031094-0</t>
  </si>
  <si>
    <t>REPOSICION Y AMPLIACION SISTEMA DE AGUA POTABLE RURAL TROMEN QUEPE, PADRE LAS CASAS</t>
  </si>
  <si>
    <t>40031108-0</t>
  </si>
  <si>
    <t>MEJORAMIENTO Y AMPLIACIÓN SSR DE ANTIHUALA-TEMUCO CHICO-LA ARAUCANA, LOS ÁLAMOS</t>
  </si>
  <si>
    <t>40031139-0</t>
  </si>
  <si>
    <t>DIAGNOSTICO PLAN MAESTRO DE AGUAS LLUVIAS BUIN Y PAINE, PROV DEL MAIPO, R.M.</t>
  </si>
  <si>
    <t>40031145-0</t>
  </si>
  <si>
    <t>REPOSICION  DE 3 PUENTES EN PROVINCIAS: MELIPILLA, MAIPO Y CORDILLERA, R.M.</t>
  </si>
  <si>
    <t>40031146-0</t>
  </si>
  <si>
    <t>MEJORAMIENTO CONEXION VIAL TALAGANTE-ISLA DE MAIPO, REGION METROPOLITANA</t>
  </si>
  <si>
    <t>40031158-0</t>
  </si>
  <si>
    <t>CONSTRUCCION CIRCUNVALACION EXTERIOR SUR, SANTIAGO</t>
  </si>
  <si>
    <t>40031161-0</t>
  </si>
  <si>
    <t>CONSTRUCCION SERVICIO SANITARIO RURAL RIO LOS PALOS, COMUNA DE AYSEN</t>
  </si>
  <si>
    <t>40031165-0</t>
  </si>
  <si>
    <t>REPOSICION SERVICIO SANITARIO RURAL RIO TRANQUILO, COMUNA RÍO IBAÑEZ</t>
  </si>
  <si>
    <t>40031188-0</t>
  </si>
  <si>
    <t>ANALISIS Y DESARROLLO PLAN MAESTRO CICLOVIAS IQUIQUE</t>
  </si>
  <si>
    <t>40031194-0</t>
  </si>
  <si>
    <t>MEJORAMIENTO CBI VARIOS CAMINOS LA ARAUCANIA ETAPA 1</t>
  </si>
  <si>
    <t>40031198-0</t>
  </si>
  <si>
    <t>ACTUALIZACION PLADECO SAN FELIPE 2021-2025</t>
  </si>
  <si>
    <t>40031204-0</t>
  </si>
  <si>
    <t>MEJORAMIENTO CALLES LOS GLADIOLOS, LOS AMARANTOS Y LOS JACINTOS DE PUEBLO SECO, SAN IGNACIO</t>
  </si>
  <si>
    <t>40031211-0</t>
  </si>
  <si>
    <t>REPOSICION PUENTE PUPIO EN RUTA 47, LOS VILOS - ILLAPEL</t>
  </si>
  <si>
    <t>40031219-0</t>
  </si>
  <si>
    <t>HABILITACION SALA CUNA Y OTRAS DEPENDENCIAS DE APOYO PARA EL HOSPITAL PROVINCIAL DEL HUASCO,</t>
  </si>
  <si>
    <t>40031223-0</t>
  </si>
  <si>
    <t>CONSTRUCCION SISTEMA APR ENTRE PUENTES, RAUCO</t>
  </si>
  <si>
    <t>40031272-0</t>
  </si>
  <si>
    <t>REPOSICION JARDIN INFANTIL Y SALA CUNA CAPULLITO, VALPARAISO</t>
  </si>
  <si>
    <t>40031278-0</t>
  </si>
  <si>
    <t>CONSTRUCCION RELLENO SANITARIO DE CHAÑARAL</t>
  </si>
  <si>
    <t>40031297-0</t>
  </si>
  <si>
    <t>MEJORAMIENTO ACCESIBILIDAD SECTOR SUR, ARICA</t>
  </si>
  <si>
    <t>40031314-0</t>
  </si>
  <si>
    <t>CONSTRUCCION NUEVO CEMENTERIO MUNICIPAL COMUNA IQUIQUE</t>
  </si>
  <si>
    <t>40031323-0</t>
  </si>
  <si>
    <t>REPOSICION JARDÍN INFANTIL CARACOLITOS I, ANTOFAGASTA</t>
  </si>
  <si>
    <t>40031332-0</t>
  </si>
  <si>
    <t>CONSTRUCCION PAVIMENTACIÓN PARTICIPATIVA 31 LLAMADO, R. MAGALLANES Y DE LA ANTARTICA CHILENA.</t>
  </si>
  <si>
    <t>40031343-0</t>
  </si>
  <si>
    <t>MEJORAMIENTO AGUA POTABLE SERVICIO SANITARIO RURAL PATAGUA ORILLA,PICHIDEGUA</t>
  </si>
  <si>
    <t>40031344-0</t>
  </si>
  <si>
    <t>MEJORAMIENTO INTERCONEXIÓN AV. PICARTE - LAS ÁNIMAS - PUENTE CALLE CALLE, VALDIVIA</t>
  </si>
  <si>
    <t>40031372-0</t>
  </si>
  <si>
    <t>REPOSICION JARDIN INFANTIL Y SALA CUNA PETETE, COMUNA DE RENCA</t>
  </si>
  <si>
    <t>40031378-0</t>
  </si>
  <si>
    <t>REPOSICION JARDÍN INFANTIL Y SALA CUNA RAYITO DE SOL, COMUNA DE SAN JOAQUÍN</t>
  </si>
  <si>
    <t>40031416-0</t>
  </si>
  <si>
    <t>REPOSICION JARDÍN INFANTIL Y SALA CUNA ARBOLIRIS, VILLA MAÑIHUALES, COMUNA DE AYSÉN</t>
  </si>
  <si>
    <t>40031418-0</t>
  </si>
  <si>
    <t>CONSTRUCCION PROG. PAV. PART. TRIGÉSIMO PRIMER LLAMADO REGIÓN DEL BIOBÍO</t>
  </si>
  <si>
    <t>40031419-0</t>
  </si>
  <si>
    <t>REPOSICION DE SALA CUNA Y JARDÍN INFANTIL FANTASÍA, COMUNA DE CERRO NAVIA</t>
  </si>
  <si>
    <t>40031425-0</t>
  </si>
  <si>
    <t>CONSTRUCCION SERVICIOS DE AP Y ALCANT. DE SEC. CENTENARIO Y PROLONGACIÓN P. A. CERDA, CHONCHI</t>
  </si>
  <si>
    <t>40031449-0</t>
  </si>
  <si>
    <t>MEJORAMIENTO VÍAS URBANAS, SECTOR BORDE PAMPA, ARICA</t>
  </si>
  <si>
    <t>40031464-0</t>
  </si>
  <si>
    <t>MEJORAMIENTO DE LAS VIAS AV. LLICO, EL DIRIGENTE Y  EXT. SAN MARTIN, LOS MUERMOS</t>
  </si>
  <si>
    <t>40031493-0</t>
  </si>
  <si>
    <t>REPOSICION PUENTE PUYEHUE, LASTARRIA, COMUNA DE GORBEA</t>
  </si>
  <si>
    <t>40031526-0</t>
  </si>
  <si>
    <t>REPOSICION JARDIN INFANTIL SIRENITA, ANTOFAGASTA</t>
  </si>
  <si>
    <t>40031551-0</t>
  </si>
  <si>
    <t>CONSTRUCCION PROGRAMA PAVIMENTACION PARTICIPATIVA, 31° LLAMADO, REGIÓN DE ÑUBLE</t>
  </si>
  <si>
    <t>40031561-0</t>
  </si>
  <si>
    <t>CONSTRUCCION COLECTORES DE AGUAS LLUVIAS PRIMARIOS RENGO CENTRO SUR, COMUNA RENGO</t>
  </si>
  <si>
    <t>40031573-0</t>
  </si>
  <si>
    <t>REPOSICION SALA CUNA Y JARDÍN INFANTIL MIS PRIMEROS PASOS, COMUNA PEDRO AGUIRRE CERDA</t>
  </si>
  <si>
    <t>40031575-0</t>
  </si>
  <si>
    <t>CONSTRUCCION PAVIMENTOS PARTICIPATIVOS 31° LLAMADO REGIÓN DE LOS LAGOS</t>
  </si>
  <si>
    <t>40031610-0</t>
  </si>
  <si>
    <t>AMPLIACION Y MEJORAMIENTO AERÓDROMO TENIENTE RODOLFO MARSH MARTIN</t>
  </si>
  <si>
    <t>40031614-0</t>
  </si>
  <si>
    <t>CONSTRUCCION PUENTE CLONQUI Y ACCESOS, EN RUTA H-265, COMUNA DE MACHALI</t>
  </si>
  <si>
    <t>40031625-0</t>
  </si>
  <si>
    <t>ANALISIS  DE PROYECTOS DE RIEGO CON CAMBIO CLIMÁTICO</t>
  </si>
  <si>
    <t>40031630-0</t>
  </si>
  <si>
    <t>AMPLIACION AV. CIRCUNVALACION RIO CLARO TALCA</t>
  </si>
  <si>
    <t>40031680-0</t>
  </si>
  <si>
    <t>REPOSICION SISTEMA DE AGUA POTABLE RURAL LOICA PULON, PITRUFQUEN</t>
  </si>
  <si>
    <t>40031686-0</t>
  </si>
  <si>
    <t>DIAGNOSTICO PMDT SUBTERRITORIO 6 GENERAL LAGOS ORIENTE</t>
  </si>
  <si>
    <t>40031704-0</t>
  </si>
  <si>
    <t>REPOSICION SUBCOMISARIA CASAS VIEJAS (F), COMUNA NATALES</t>
  </si>
  <si>
    <t>40031708-0</t>
  </si>
  <si>
    <t>REPOSICION ACERAS BARRIO BRASIL ANTOFAGASTA</t>
  </si>
  <si>
    <t>40031734-0</t>
  </si>
  <si>
    <t>REPOSICION BORDE COSTERO SECTOR SUR PLAYA GRANDE, CHAÑARAL</t>
  </si>
  <si>
    <t>40031736-0</t>
  </si>
  <si>
    <t>REPOSICION  SEDE SOCIAL MULTIPRÓPOSITO J.V. Nº4 BELÉN</t>
  </si>
  <si>
    <t>40031754-0</t>
  </si>
  <si>
    <t>ACTUALIZACION  PLAN DE TRANSPORTE DEL GRAN CONCEPCIÓN, ETAPA II</t>
  </si>
  <si>
    <t>40031758-0</t>
  </si>
  <si>
    <t>MEJORAMIENTO CALLE POPAYAN (MENA - BULNES). QUILPUE</t>
  </si>
  <si>
    <t>40031779-0</t>
  </si>
  <si>
    <t>CONSTRUCCION PARQUE JUAN SCHLEYER, CHILLÁN</t>
  </si>
  <si>
    <t>40031781-0</t>
  </si>
  <si>
    <t>CONSTRUCCION PAVIMENTOS PARTICIPATIVOS 31 LLAMADO REGIÓN DE AYSÉN</t>
  </si>
  <si>
    <t>40031792-0</t>
  </si>
  <si>
    <t>CONSTRUCCION DEL SERVICIO DE APR QUINCANQUE COMUNA DE SAN PEDRO</t>
  </si>
  <si>
    <t>40031802-0</t>
  </si>
  <si>
    <t>MEJORAMIENTO Y AMPLIACION RUTA 5  TRAMO RIO BUENO-PUERTO MONTT</t>
  </si>
  <si>
    <t>40031815-0</t>
  </si>
  <si>
    <t>REPOSICION CON RELOCALIZACION JARDIN INFANTIL  Y SALA CUNA PIQUEÑITOS, COMUNA DE PICA</t>
  </si>
  <si>
    <t>40031825-0</t>
  </si>
  <si>
    <t>CONSTRUCCION PROGRAMA DE PAVIMENTACIÓN PARTICIPATIVA 31 LLAMADO, VI REGIÓN</t>
  </si>
  <si>
    <t>40031826-0</t>
  </si>
  <si>
    <t>CONSTRUCCION PAVIMENTOS PARTICIPATIVOS LLAMADO 31 , REGION DE COQUIMBO</t>
  </si>
  <si>
    <t>40031834-0</t>
  </si>
  <si>
    <t>CONSTRUCCION PAVIMENTOS PARTICIPATIVOS 31  LLAMADO REGION ANTOFAGASTA</t>
  </si>
  <si>
    <t>40031842-0</t>
  </si>
  <si>
    <t>CONSTRUCCION PROGRAMA PAVIMENTOS PARTICIPATIVOS 31 LLAMADO, REGIÓN DEL MAULE</t>
  </si>
  <si>
    <t>40031847-0</t>
  </si>
  <si>
    <t>CONSTRUCCION PAVIMENTOS PARTICIPATIVOS, 31 PROCESO, REGIÓN DE LA ARAUCANÍA</t>
  </si>
  <si>
    <t>40031859-0</t>
  </si>
  <si>
    <t>CONSTRUCCION 31 LLAMADO PROGRAMA DE PAVIMENTACION PARTICIPATIVA, VALPARAISO</t>
  </si>
  <si>
    <t>40031886-0</t>
  </si>
  <si>
    <t>CONSTRUCCION PROGRAMA DE PAVIMENTACIÓN PARTICIPATIVA 31 LLAMADO, REGIÓN TARAPACÁ</t>
  </si>
  <si>
    <t>40031887-0</t>
  </si>
  <si>
    <t>CONSTRUCCION PROGRAMA DE PAVIMENTOS PARTICIPATIVOS 31 LLAMADO REGION DE LOS RÍOS</t>
  </si>
  <si>
    <t>40031920-0</t>
  </si>
  <si>
    <t>MEJORAMIENTO PARQUE REPUBLICA DE BRASIL ETAPA 2, COMUNA DE LA GRANJA</t>
  </si>
  <si>
    <t>40031959-0</t>
  </si>
  <si>
    <t>MEJORAMIENTO PAVIMENTACION CALLE LOS SUSPIROS, COMUNA DE CARTAGENA</t>
  </si>
  <si>
    <t>40031970-0</t>
  </si>
  <si>
    <t>MEJORAMIENTO INFRAESTRUCTURA PEATONAL CALLE O´HIGGINS, COMUNA FUTALEUFÚ.</t>
  </si>
  <si>
    <t>40031984-0</t>
  </si>
  <si>
    <t>CONSTRUCCION AVENIDA CENTENARIO, ENTRE RUTA 5 Y VICUÑA MACKENNA</t>
  </si>
  <si>
    <t>40032030-0</t>
  </si>
  <si>
    <t>REPOSICION  PLAZA NUEVO CHILE-PADRE HURTADO</t>
  </si>
  <si>
    <t>40032046-0</t>
  </si>
  <si>
    <t>REPOSICION SALA CUNA Y JARDÍN INFANTIL CAMPANITA, COMUNA DE OVALLE</t>
  </si>
  <si>
    <t>40032060-0</t>
  </si>
  <si>
    <t>CONSTRUCCION  MACROINFRAESTRUCTURA URBANA BELLAVISTA SAN ANTONIO</t>
  </si>
  <si>
    <t>40032066-0</t>
  </si>
  <si>
    <t>CONSTRUCCION CONDOMINIO 20 VIVIENDAS TUTELADEAS, COMUNA DE LA CALERA</t>
  </si>
  <si>
    <t>40032094-0</t>
  </si>
  <si>
    <t>REPOSICION JARDÍN INFANTIL LA ARAUCARIA, COMUNA DE HUECHURABA</t>
  </si>
  <si>
    <t>40032097-0</t>
  </si>
  <si>
    <t>CONSTRUCCION ASCENSORES SECTOR CENTRO - CAR - EDIFICIO CONSISTORIAL, PUERTO MONTT</t>
  </si>
  <si>
    <t>40032124-0</t>
  </si>
  <si>
    <t>NORMALIZACION JARDÍN INFANTIL Y SALA CUNA LAS AMAPOLAS, COMUNA DE ÑUÑOA</t>
  </si>
  <si>
    <t>40032131-0</t>
  </si>
  <si>
    <t>MEJORAMIENTO INTERCONEXIÓN ORIENTE TEMUCO PADRE LAS CASAS</t>
  </si>
  <si>
    <t>40032166-0</t>
  </si>
  <si>
    <t>REPARACION MAYOR DE LAS DEPENDENCIAS DE LOS RECINTOS  DEL CDT Y PLACA DEL HCSBA</t>
  </si>
  <si>
    <t>40032183-0</t>
  </si>
  <si>
    <t>REPOSICION MONUMENTO NACIONAL EX TEATRO ALHAMBRA, TALTAL</t>
  </si>
  <si>
    <t>40032185-0</t>
  </si>
  <si>
    <t>REPOSICION VARIOS PUENTES DE LA REGION DE O´HIGGINS VII ETAPA</t>
  </si>
  <si>
    <t>40032210-0</t>
  </si>
  <si>
    <t>REPOSICION MUROS CONTENCIÓN VILLA LOS ANDES, SECTOR 1, ANGOL.</t>
  </si>
  <si>
    <t>40032217-0</t>
  </si>
  <si>
    <t>MEJORAMIENTO RUTA 1, SECTOR: CALETA URCO-ADUANA, TRAMO III, EN REGIÓN DE ANTOFAGASTA</t>
  </si>
  <si>
    <t>40032238-0</t>
  </si>
  <si>
    <t>MEJORAMIENTO PASEO MIRADOR PEDRO MONTT LOCALIDAD DE SAN ROSENDO</t>
  </si>
  <si>
    <t>40032254-0</t>
  </si>
  <si>
    <t>MEJORAMIENTO PLAZA OSORNO LA MAYOR, OSORNO</t>
  </si>
  <si>
    <t>40032256-0</t>
  </si>
  <si>
    <t>MEJORAMIENTO PASADAS URBANAS POR LA CIUDAD DE LA UNIÓN</t>
  </si>
  <si>
    <t>40032264-0</t>
  </si>
  <si>
    <t>NORMALIZACION DE SEGURIDAD VIAL EN RUTA 90 COMUNAS SAN FERNANDO CHIMBARONGO Y PLACILLA</t>
  </si>
  <si>
    <t>40032274-0</t>
  </si>
  <si>
    <t>AMPLIACION SISTEMA DE CONTROL DE TRÁNSITO LOS RIOS: LA UNIÓN</t>
  </si>
  <si>
    <t>40032290-0</t>
  </si>
  <si>
    <t>HABILITACION DE TERRENOS SECTOR LA LEGUA, COMUNA DE SAN JOAQUIN</t>
  </si>
  <si>
    <t>40032293-0</t>
  </si>
  <si>
    <t>HABILITACION DE TERRENOS EN EL ENTORNO DE AVDA 9 DE AGOSTO, SECTOR BAJOS DE MENA, PUENTE ALTO</t>
  </si>
  <si>
    <t>40032294-0</t>
  </si>
  <si>
    <t>MEJORAMIENTO ESPACIOS PUBLICOS, BARRIO HÉROES DE LA CONCEPCIÓN, ARICA</t>
  </si>
  <si>
    <t>40032301-0</t>
  </si>
  <si>
    <t>HABILITACION DE TERRENOS POBLACIÓN PARINACOTA, ETAPA II, COMUNA DE QUILICURA</t>
  </si>
  <si>
    <t>40032309-0</t>
  </si>
  <si>
    <t>MEJORAMIENTO PLAZA COMUNA DE SANTA JUANA</t>
  </si>
  <si>
    <t>40032337-0</t>
  </si>
  <si>
    <t>CONSTRUCCION PARQUE URBANO SECTOR LAS ANIMAS - VALDIVIA</t>
  </si>
  <si>
    <t>40032344-0</t>
  </si>
  <si>
    <t>MEJORAMIENTO DE RAMPA DEL ACCESO PRINCIPAL DE ISLA PULUQUI, CALBUCO</t>
  </si>
  <si>
    <t>40032362-0</t>
  </si>
  <si>
    <t>MEJORAMIENTO RAMPA AUCHAC, QUELLON</t>
  </si>
  <si>
    <t>40032454-0</t>
  </si>
  <si>
    <t>CONSTRUCCION SIST. ALL CALLE GAMERO, CHILLAN</t>
  </si>
  <si>
    <t>40032499-0</t>
  </si>
  <si>
    <t>MEJORAMIENTO CIRCUITO PEATONAL AVDA ERRAZURIZ, ENTRE CALLE ADRIANO DIAZ Y SANFURGO, STA. CRUZ</t>
  </si>
  <si>
    <t>40032524-0</t>
  </si>
  <si>
    <t>MEJORAMIENTO BORDE COSTERO ICHUAC, PUQUELDON</t>
  </si>
  <si>
    <t>40032527-0</t>
  </si>
  <si>
    <t>REPOSICION SALA CUNA Y JARDÍN INFANTIL SEMILLITA COMUNA LO ESPEJO</t>
  </si>
  <si>
    <t>40032529-0</t>
  </si>
  <si>
    <t>MEJORAMIENTO RUTAS PEATONALES DE LOTA</t>
  </si>
  <si>
    <t>40032534-0</t>
  </si>
  <si>
    <t>CONSTRUCCION RED DE CICLOVIAS DE MULCHÉN</t>
  </si>
  <si>
    <t>40032535-0</t>
  </si>
  <si>
    <t>CONSTRUCCION RED DE CICLOVIAS DE LEBU</t>
  </si>
  <si>
    <t>40032536-0</t>
  </si>
  <si>
    <t>CONSTRUCCION CICLOVIA PLAYA BLANCA, CORONEL-LOTA</t>
  </si>
  <si>
    <t>40032572-0</t>
  </si>
  <si>
    <t>DIAGNOSTICO SEG VIAL VARIAS RUTAS  DE LAS REG TARAPACA, ANTOFAGASTA Y ATACAMA.</t>
  </si>
  <si>
    <t>40032573-0</t>
  </si>
  <si>
    <t>DIAGNOSTICO DEL SISTEMA DE CONTENCION DE PUENTES DE LA RED VIAL ETAPA 1. REGION V</t>
  </si>
  <si>
    <t>40032578-0</t>
  </si>
  <si>
    <t>MEJORAMIENTO PARQUE CADETE ARTURO PRAT CHACON, COMUNA DE SAN CARLOS</t>
  </si>
  <si>
    <t>40032580-0</t>
  </si>
  <si>
    <t>REPOSICION SISTEMA APR  VILLA TRINTRE Y AMPLIACIÓN A COLONIA MIRAFLORES, LOS SAUCES</t>
  </si>
  <si>
    <t>40032587-0</t>
  </si>
  <si>
    <t>ACTUALIZACION VOLUMEN 3 MANUAL DE CARRETERAS DISEÑO SÍSMICO</t>
  </si>
  <si>
    <t>40032589-0</t>
  </si>
  <si>
    <t>CONSTRUCCION  MACROURBANIZACIÓN  PUH PUNTA ARENAS MAGALLANES</t>
  </si>
  <si>
    <t>40032594-0</t>
  </si>
  <si>
    <t>CONSTRUCCION ESPACIO PUBLICO Y EQUIPAMIENTO URBANO ENLACES PUENTE LLACOLÉN, CONCEPCIÓN</t>
  </si>
  <si>
    <t>40032595-0</t>
  </si>
  <si>
    <t>MEJORAMIENTO CIRCUITO PEDRO DEL RÍO ZAÑARTU DE CONCEPCIÓN</t>
  </si>
  <si>
    <t>40032598-0</t>
  </si>
  <si>
    <t>DIAGNOSTICO SEGURIDAD VIAL VARIAS RUTAS DE LAS REG DE LOS LAGOS, AYSEN Y MAGALLANES</t>
  </si>
  <si>
    <t>40032606-0</t>
  </si>
  <si>
    <t>MEJORAMIENTO EEPP CALLE LUIS BARROS B. NORTE: TRAMO AV LA COMPAÑIA-CALLE STA MARIA, GRANEROS</t>
  </si>
  <si>
    <t>40032612-0</t>
  </si>
  <si>
    <t>CONSTRUCCION TRANSPORTE MECANIZADO EN PENDIENTE PARA MONTE REDONDO Y LA GLORIA, TALCAHUANO</t>
  </si>
  <si>
    <t>40032619-0</t>
  </si>
  <si>
    <t>MEJORAMIENTO ESPACIO PUBLICO EJE SAN VICENTE DE TALCAHUANO</t>
  </si>
  <si>
    <t>40032624-0</t>
  </si>
  <si>
    <t>CONSTRUCCION PARQUE ECOLOGICO LAS VERTIENTES, TALCAHUANO</t>
  </si>
  <si>
    <t>40032640-0</t>
  </si>
  <si>
    <t>CONSTRUCCION MACROURBANIZACIÓN LLANOS DE LA CANDELARIA ETAPA II, COPIAPO</t>
  </si>
  <si>
    <t>40032644-0</t>
  </si>
  <si>
    <t>CONSTRUCCION 20 VIVIENDAS TUTELADAS PARA ADULTO MAYOR, LICANTEN</t>
  </si>
  <si>
    <t>40032654-0</t>
  </si>
  <si>
    <t>HABILITACION  CONJUNTO HABITACIONAL MICHAIHUE 716 PARA LA REGENERACION. SN PEDRO DE LA PAZ.</t>
  </si>
  <si>
    <t>40032713-0</t>
  </si>
  <si>
    <t>MEJORAMIENTO AGUA POTABLE SSR CASABLANCA, COMUNA DE PUTAENDO</t>
  </si>
  <si>
    <t>40032732-0</t>
  </si>
  <si>
    <t>REPOSICION JARDIN INFANTIL Y SALA CUNA ILLIHUE, COMUNA EL BOSQUE</t>
  </si>
  <si>
    <t>40032775-0</t>
  </si>
  <si>
    <t>CONSTRUCCION CENTRO DE DÍA PARA ADULTOS MAYORES DE PURRANQUE</t>
  </si>
  <si>
    <t>40032803-0</t>
  </si>
  <si>
    <t>MEJORAMIENTO CALLE LITORAL ORIENTE Y APERTURA CALLE LOS TALAVERAS RANCAGUA</t>
  </si>
  <si>
    <t>40032838-0</t>
  </si>
  <si>
    <t>MEJORAMIENTO BARRIO GABRIELA MISTRAL, COMUNA DE SALAMANCA -CONCURSO 2020</t>
  </si>
  <si>
    <t>40032842-0</t>
  </si>
  <si>
    <t>MEJORAMIENTO BARRIO LA REVUELTA CANIHUANTE, COMUNA DE OVALLE-CONCURSO 2020</t>
  </si>
  <si>
    <t>40032999-0</t>
  </si>
  <si>
    <t>CONSTRUCCION SERVICIO SANITARIO RURAL EL CIPRÉS, COMUNA DE CHILLÁN</t>
  </si>
  <si>
    <t>40033030-0</t>
  </si>
  <si>
    <t>CONSTRUCCION SISTEMA APR LOS BOLDOS, COLBÚN</t>
  </si>
  <si>
    <t>40033044-0</t>
  </si>
  <si>
    <t>ACTUALIZACION Y RECOLECCIÓN DE INFORMACIÓN DEL STU DE LA REGIÓN METROPOLITANA - EOD</t>
  </si>
  <si>
    <t>40033063-0</t>
  </si>
  <si>
    <t>MEJORAMIENTO CIRCUITO PEATONAL Y PATRIMONIAL, BARRIO PUERTO, VALPARAISO</t>
  </si>
  <si>
    <t>40033085-0</t>
  </si>
  <si>
    <t>MEJORAMIENTO EXPLANADA CULTURAL COLLILELFU LOS LAGOS</t>
  </si>
  <si>
    <t>40033127-0</t>
  </si>
  <si>
    <t>DIAGNOSTICO ESTRUCTURAL PUENTES QUINCHILCA Y SAN JOSÉ, COMUNAS LOS LAGOS/MARIQUINA</t>
  </si>
  <si>
    <t>40033137-0</t>
  </si>
  <si>
    <t>MEJORAMIENTO PLAZA DE ARMAS COMUNA DE COPIAPO</t>
  </si>
  <si>
    <t>40033153-0</t>
  </si>
  <si>
    <t>CONSTRUCCION CONJUNTO DE VIVIENDAS TUTELADAS DE ADULTO MAYOR, COMUNA DE RENCA</t>
  </si>
  <si>
    <t>40033154-0</t>
  </si>
  <si>
    <t>CONSTRUCCION CONJUNTO VIVIENDAS TUTELADAS DE ADULTO MAYOR, COMUNA DE LO ESPEJO</t>
  </si>
  <si>
    <t>40033155-0</t>
  </si>
  <si>
    <t>CONSTRUCCION CONJUNTO DE VIVIENDAS TUTELADAS ADULTO MAYOR, COMUNA DE LA GRANJA</t>
  </si>
  <si>
    <t>40033187-0</t>
  </si>
  <si>
    <t>MEJORAMIENTO RUTA A-93 SECTOR CRUCE RUTA 11 CH-LIMITE PARQUE NACIONAL LAUCA, XV REGION</t>
  </si>
  <si>
    <t>40033271-0</t>
  </si>
  <si>
    <t>MEJORAMIENTO PAVIMENTACION CALLES Y PASAJES BALNEARIO EL HUASCAR ANTOFAGASTA</t>
  </si>
  <si>
    <t>40033278-0</t>
  </si>
  <si>
    <t>REPOSICION JARDIN INFANTIL Y SALA CUNA PEQUES Y PECAS DEL MAÑANA, COMUNA DE RENCA</t>
  </si>
  <si>
    <t>40033309-0</t>
  </si>
  <si>
    <t>CONSTRUCCION SOMBREADERO CALLE ESTACIÓN ETAPA 2</t>
  </si>
  <si>
    <t>40033310-0</t>
  </si>
  <si>
    <t>CONSTRUCCION PLAZA SAN LORENZO DEL BORO COMUNA ALTO HOSPICIO</t>
  </si>
  <si>
    <t>40033345-0</t>
  </si>
  <si>
    <t>REPOSICION JARDIN INFANTIL EL SAUCE, COMUNA DE LAS CONDES</t>
  </si>
  <si>
    <t>LAS CONDES</t>
  </si>
  <si>
    <t>40033351-0</t>
  </si>
  <si>
    <t>REPOSICION COMPLEJO POLICIAL PDI LA UNION</t>
  </si>
  <si>
    <t>40033391-0</t>
  </si>
  <si>
    <t>TRANSFERENCIA PARA MEJORAR LA GESTIÓN ORGANIZACIONAL DE LA COOPERATIVA DE SERVICIOS DE RIEGO</t>
  </si>
  <si>
    <t>40033411-0</t>
  </si>
  <si>
    <t>AMPLIACION AGUA POTABLE SSR  PICHICUY, COMUNA DE LA LIGUA</t>
  </si>
  <si>
    <t>40033499-0</t>
  </si>
  <si>
    <t>TRANSFERENCIA PARA FORTALECER GESTIÓN RECURSO HÍDRICO JV ESTERO PICHUCO, SAGRADA FAMILIA.</t>
  </si>
  <si>
    <t>40033504-0</t>
  </si>
  <si>
    <t>REPOSICION JARDÍN INFANTIL DEL EDÉN DE ESTACIÓN CENTRAL</t>
  </si>
  <si>
    <t>40033527-0</t>
  </si>
  <si>
    <t>REPOSICION LUMINARIAS PUBLICAS SECTORES RURALES, COMUNA DE NOGALES</t>
  </si>
  <si>
    <t>40033559-0</t>
  </si>
  <si>
    <t>CONSTRUCCION COSAM RAHUE, COMUNA OSORNO</t>
  </si>
  <si>
    <t>40033568-0</t>
  </si>
  <si>
    <t>MEJORAMIENTO CALLE MUÑOZ GAMERO, BELLOTO NORTE. QUILPUÉ</t>
  </si>
  <si>
    <t>40033572-0</t>
  </si>
  <si>
    <t>MEJORAMIENTO SERVICIO SANITARIO RURAL SAN JOSÉ-EL CARMEN COMUNA DE CABILDO</t>
  </si>
  <si>
    <t>40033576-0</t>
  </si>
  <si>
    <t>CONSTRUCCION ATRAVIESO ESTERO, PAVIMENTACIÓN AV. LAS TABLAS, PLACILLA, COMUNA DE VALPARAÍSO</t>
  </si>
  <si>
    <t>40033589-0</t>
  </si>
  <si>
    <t>RESTAURACION TEMPLO JESÚS NAZARENO DE CAGUACH,  QUINCHAO</t>
  </si>
  <si>
    <t>40033597-0</t>
  </si>
  <si>
    <t>AMPLIACION Y MEJORAMIENTO DEL SERVICIO DE APR DE MEHUIN, MARIQUINA</t>
  </si>
  <si>
    <t>40033603-0</t>
  </si>
  <si>
    <t>CONSTRUCCION SISTEMA DE AGUA POTABLE RURAL PUCHAURAN, COMUNA DE DALCAHUE</t>
  </si>
  <si>
    <t>40033639-0</t>
  </si>
  <si>
    <t>REPOSICION SISTEMA SANITARIO RURAL LAS LUMAS, COMUNA DE OSORNO</t>
  </si>
  <si>
    <t>40033646-0</t>
  </si>
  <si>
    <t>AMPLIACION SSR DE AGUA POTABLE COQUIAO, COMUNA DE ANCUD</t>
  </si>
  <si>
    <t>40033652-0</t>
  </si>
  <si>
    <t>CONSTRUCCION UNIDAD PACIENTE CRITICO HOSPITAL SAN JUAN DE DIOS LOS ANDES</t>
  </si>
  <si>
    <t>40033694-0</t>
  </si>
  <si>
    <t>DIAGNOSTICO PLAN MAESTRO DE AGUAS LLUVIAS DE SAN CARLOS, REGIÓN DE ÑUBLE</t>
  </si>
  <si>
    <t>40033699-0</t>
  </si>
  <si>
    <t>MEJORAMIENTO CAMINO BÁSICO INTERMEDIO RUTA N-677, CRUCE SAN IGNACIO - PUENTE URRUTIA</t>
  </si>
  <si>
    <t>40033748-0</t>
  </si>
  <si>
    <t>REPOSICION SALA CUNA Y JARDIN INFANTIL COSTANERA SUR, CONCEPCIÓN</t>
  </si>
  <si>
    <t>40033797-0</t>
  </si>
  <si>
    <t>MEJORAMIENTO SISTEMA DE AGUA POTABLE SSR LAS CABRAS COMUNA DE SANTA MARÍA</t>
  </si>
  <si>
    <t>40033811-0</t>
  </si>
  <si>
    <t>REPOSICION JARDÍN INFANTIL DELFINCITO, CARRIZALILLO FREIRINA</t>
  </si>
  <si>
    <t>40033826-0</t>
  </si>
  <si>
    <t>HABILITACION DEPENDENCIAS Y ADQUISICIÓN DE ANGIOGRAFO PARA EL HOSPITAL BASE VALDIVIA, SSV</t>
  </si>
  <si>
    <t>40033833-0</t>
  </si>
  <si>
    <t>MEJORAMIENTO SISTEMA  DE AGUA POTABLE SSR POCOCHAY COMUNA DE LA CRUZ</t>
  </si>
  <si>
    <t>40033843-0</t>
  </si>
  <si>
    <t>REPOSICION JARDÍN PINGÜINOS DE HUMBOLDT, CHAÑARAL DE ACEITUNO FREIRINA</t>
  </si>
  <si>
    <t>40033844-0</t>
  </si>
  <si>
    <t>DIAGNOSTICO SUELOS MAL DRENAJE REGIÓN LOS LAGOS</t>
  </si>
  <si>
    <t>40033845-0</t>
  </si>
  <si>
    <t>DIAGNOSTICO DESARROLLO DEL RIEGO EN COBQUECURA REGIÓN DE ÑUBLE</t>
  </si>
  <si>
    <t>40033851-0</t>
  </si>
  <si>
    <t>REPOSICION SEDE SOCIAL JJVV NUEVO CHILE</t>
  </si>
  <si>
    <t>40033861-0</t>
  </si>
  <si>
    <t>CONSTRUCCION PREFECTURA PROVINCIAL ANTOFAGASTA PDI</t>
  </si>
  <si>
    <t>40033870-0</t>
  </si>
  <si>
    <t>MEJORAMIENTO  PLAZA PÚBLICA CHAPIQUIÑA, COMUNA DE PUTRE</t>
  </si>
  <si>
    <t>40033919-0</t>
  </si>
  <si>
    <t>REPOSICION CENTRO DE SALUD MENTAL COMUNITARIO OVALLE</t>
  </si>
  <si>
    <t>40033934-0</t>
  </si>
  <si>
    <t>MEJORAMIENTO SISTEMA AGUA POTABLE SSR HACIENDA DE LOLOL,  LOLOL</t>
  </si>
  <si>
    <t>40033971-0</t>
  </si>
  <si>
    <t>MEJORAMIENTO  RUTA 1 SECTOR: RUTA 5 A TALTAL</t>
  </si>
  <si>
    <t>40033986-0</t>
  </si>
  <si>
    <t>DIAGNOSTICO OBRAS DE CONDUCCIÓN REGIÓN METROPOLITANA Y VALPARAÍSO</t>
  </si>
  <si>
    <t>40034001-0</t>
  </si>
  <si>
    <t>MEJORAMIENTO CALLE LAS AZUCENAS Y SAN ANTONIO, POB. PILOTO PARDO. QUILPUE</t>
  </si>
  <si>
    <t>40034032-0</t>
  </si>
  <si>
    <t>MEJORAMIENTO PAVIMENTACION CALLE ESPANA SECTOR PLACILLA, VALPARAISO</t>
  </si>
  <si>
    <t>40034053-0</t>
  </si>
  <si>
    <t>CONSTRUCCION OBRAS DE ATRAVIESO ESTERO PAVIMENTACIÓN CALLE EL RETÉN, VALPARAISO</t>
  </si>
  <si>
    <t>40034078-0</t>
  </si>
  <si>
    <t>CONSTRUCCION NUEVO CENTRO CERRADO DE ALTO HOSPICIO REGION DE TARAPACÁ</t>
  </si>
  <si>
    <t>40034120-0</t>
  </si>
  <si>
    <t>MEJORAMIENTO RUTA B 16 ACCESO SUR  MEJILLONES II REGION</t>
  </si>
  <si>
    <t>40034150-0</t>
  </si>
  <si>
    <t>ACTUALIZACION PLADECO COMUNA DE SANTA MARIA 2023 2028</t>
  </si>
  <si>
    <t>40034171-0</t>
  </si>
  <si>
    <t>AMPLIACION Y MEJORAMIENTO RUTA 5  TRAMO COLLIPULLI TEMUCO</t>
  </si>
  <si>
    <t>40034246-0</t>
  </si>
  <si>
    <t>MEJORAMIENTO RUTA C-485 S: RUTA 5 - ALTO DEL CARMEN</t>
  </si>
  <si>
    <t>40034292-0</t>
  </si>
  <si>
    <t>MEJORAMIENTO PAVIMENTO CALLE P2 AREA EXTENSION URBANA ORIENTE CONCON</t>
  </si>
  <si>
    <t>40034311-0</t>
  </si>
  <si>
    <t>DIAGNOSTICO PLAN DE DESARROLLO TURISTICO DE ISLA DE PASCUA</t>
  </si>
  <si>
    <t>ISLA DE PASCUA</t>
  </si>
  <si>
    <t>40034314-0</t>
  </si>
  <si>
    <t>REPOSICION CON RELOCALIZACIÓN POSTA DE SALUD RURAL- EL SAUCE, COMUNA DE SAN JAVIER</t>
  </si>
  <si>
    <t>40034385-0</t>
  </si>
  <si>
    <t>REPOSICION CAPTACION SERVICIO AGUA POTABLE HUEDAQUINTUE, LLIHUIN E IGÜIN, CARAHUE</t>
  </si>
  <si>
    <t>40034389-0</t>
  </si>
  <si>
    <t>PROTECCION Y PREVENCION DEL DAÑO A LA FAUNA SILVESTRE EN LA R.M.S</t>
  </si>
  <si>
    <t>40034437-0</t>
  </si>
  <si>
    <t>CONSTRUCCION CENTRO DE SALUD MENTAL COMUNITARIO COSTA NORTE CALDERA</t>
  </si>
  <si>
    <t>40034485-0</t>
  </si>
  <si>
    <t>MEJORAMIENTO CALLES Y PASAJES LOCALES SECTOR LA MANANA, PENAFLOR</t>
  </si>
  <si>
    <t>40034551-0</t>
  </si>
  <si>
    <t>MEJORAMIENTO SISTEMA DE AGUA POTABLE SSR  SAN JOAQUÍN DE LOS MAYOS, MACHALI</t>
  </si>
  <si>
    <t>40034838-0</t>
  </si>
  <si>
    <t>MEJORAMIENTO CALLES LOTEO TIERRA VERDE, CARELMAPU, COMUNA DE MAULLIN</t>
  </si>
  <si>
    <t>40034871-0</t>
  </si>
  <si>
    <t>INSTALACION SISTEMA AGUA POTABLE RURAL HUALLIPULLI, LONQUIMAY</t>
  </si>
  <si>
    <t>40034962-0</t>
  </si>
  <si>
    <t>MEJORAMIENTO CALLE LAS QUINCHAS Y CALLE LOS ESTRIBOS, COMUNA DE MARIQUINA</t>
  </si>
  <si>
    <t>40035058-0</t>
  </si>
  <si>
    <t>CONSTRUCCION COSTANERA SUR SAN PEDRO DE LA PAZ</t>
  </si>
  <si>
    <t>40035172-0</t>
  </si>
  <si>
    <t>CONSTRUCCION CESFAM DE BARRIOS BAJOS, COMUNA DE VALDIVIA</t>
  </si>
  <si>
    <t>40035178-0</t>
  </si>
  <si>
    <t>REPOSICION RETÉN CONTAO, COMUNA DE HUALAIHUÉ</t>
  </si>
  <si>
    <t>40035187-0</t>
  </si>
  <si>
    <t>MEJORAMIENTO PAVIMENTACION AVENIDA IGNACIO CARRERA PINTO, COMUNA DE CARTAGENA</t>
  </si>
  <si>
    <t>40035190-0</t>
  </si>
  <si>
    <t>MEJORAMIENTO PAVIMENTACION CALLE MAESTRO SEGUNDO PRIETO, COMUNA DE CARTAGENA</t>
  </si>
  <si>
    <t>40035207-0</t>
  </si>
  <si>
    <t>CONSTRUCCION SISTEMA DE AGUA POTABLE Y ALCANTARILLADO SECTOR LAS TRANCAS, COMUNA DE PINTO</t>
  </si>
  <si>
    <t>40035225-0</t>
  </si>
  <si>
    <t>CONSTRUCCION ALCANTARILLADO PÚBLICO CALLE MIRAFLORES NORTE COMUNA DE EL TABO</t>
  </si>
  <si>
    <t>40035272-0</t>
  </si>
  <si>
    <t>MEJORAMIENTO SISTEMA AGUA POTABLE RURAL HUAPI TROVOLHUE Y MACHACO,CARAHUE</t>
  </si>
  <si>
    <t>40035305-0</t>
  </si>
  <si>
    <t>DIAGNOSTICO SEGURIDAD VIAL ZONAS DE ADELANTAMIENTO EN RUTAS DE LA RED VIAL</t>
  </si>
  <si>
    <t>40035320-0</t>
  </si>
  <si>
    <t>CONSTRUCCION SISTEMA APR SANTA ISABEL-MATACABRITOS, SAN CLEMENTE</t>
  </si>
  <si>
    <t>40035323-0</t>
  </si>
  <si>
    <t>CONSTRUCCION EXTENSION RED DE ALCANTARILLADO SECTOR LA PUNTILLA, COMUNA DE ALGARROBO</t>
  </si>
  <si>
    <t>40035348-0</t>
  </si>
  <si>
    <t>REPOSICION ALUMBRADO PUBLICO CASCO URBANO COMUNA DE HUALPEN</t>
  </si>
  <si>
    <t>40035350-0</t>
  </si>
  <si>
    <t>INSTALACION SISTEMA AGUA POTABLE RURAL MOLCO QUEPE, PADRE LAS CASAS</t>
  </si>
  <si>
    <t>40035356-0</t>
  </si>
  <si>
    <t>CONSTRUCCION SERVICIO SANITARIO RURAL DE TURQUÍA, COMUNA DE SAN ROSENDO</t>
  </si>
  <si>
    <t>40035371-0</t>
  </si>
  <si>
    <t>INSTALACION SISTEMA APR COLONIA MENDOZA, VILCÚN</t>
  </si>
  <si>
    <t>40035570-0</t>
  </si>
  <si>
    <t>REPOSICION JARDÍN INFANTIL Y SALA CUNA SEMILLITAS DE MACUL</t>
  </si>
  <si>
    <t>40035571-0</t>
  </si>
  <si>
    <t>ACTUALIZACION PLADECO PERIODO 2022-2026, COMUNA GRANEROS</t>
  </si>
  <si>
    <t>40035647-0</t>
  </si>
  <si>
    <t>MEJORAMIENTO PLAYA EL MORRO, TALCAHUANO</t>
  </si>
  <si>
    <t>40035656-0</t>
  </si>
  <si>
    <t>REPOSICION RETÉN DOROTEA F, COMUNA DE NATALES</t>
  </si>
  <si>
    <t>40035712-0</t>
  </si>
  <si>
    <t>CONSTRUCCION NUEVA FUENTE AGUA POTABLE S.S.R. ALMENDRAL LOS AMARILLOS, CHÉPICA</t>
  </si>
  <si>
    <t>40035729-0</t>
  </si>
  <si>
    <t>AMPLIACION AMPLIACION SISTEMA CONTROL DE UOCT REGION ANTOFAGASTA E INSTALACION SEMÁFORO</t>
  </si>
  <si>
    <t>40035759-0</t>
  </si>
  <si>
    <t>REPOSICION JARDIN INFANTIL Y SALA CUNA NAZARETH COMUNA DE SAN MIGUEL</t>
  </si>
  <si>
    <t>40035764-0</t>
  </si>
  <si>
    <t>CONSTRUCCION PARQUE URBANO LOS OLIVOS COMUNA ALTO HOSPICIO</t>
  </si>
  <si>
    <t>40035785-0</t>
  </si>
  <si>
    <t>REPOSICION PAVIMENTACION CALLE MARIANO CASANOVA, COMUNA DE CARTAGENA</t>
  </si>
  <si>
    <t>40035790-0</t>
  </si>
  <si>
    <t>CONSTRUCCION INSTITUTO DE REHABILITACION INFANTIL TELETON, REGION DE OHIGGINS</t>
  </si>
  <si>
    <t>40035800-0</t>
  </si>
  <si>
    <t>CONSTRUCCION ALCANTARILLADO, PTAS Y DISPOSICION FINAL, LEYDA, COMUNA DE SAN ANTONIO</t>
  </si>
  <si>
    <t>40035805-0</t>
  </si>
  <si>
    <t>CONSTRUCCION GIMNASIO ESCUELA MIRASOL, PUERTO MONTT</t>
  </si>
  <si>
    <t>40035812-0</t>
  </si>
  <si>
    <t>ACTUALIZACION PLAN DE DESARROLLO COMUNAL  DE LOTA</t>
  </si>
  <si>
    <t>40035826-0</t>
  </si>
  <si>
    <t>MEJORAMIENTO ILUMINACIÓN CANCHA DE FÚTBOL CLUB DEPORTIVO Y SOCIAL AURORA DE CHILE, TALCA</t>
  </si>
  <si>
    <t>40035839-0</t>
  </si>
  <si>
    <t>CONSTRUCCION RUKA COMUNITARIA PITRIUCO</t>
  </si>
  <si>
    <t>40035842-0</t>
  </si>
  <si>
    <t>MEJORAMIENTO BARRIO LAS ROSAS SANTA REGINA,  OLMUÉ</t>
  </si>
  <si>
    <t>40035843-0</t>
  </si>
  <si>
    <t>CONSTRUCCION RED DE ALCANTARILLADO SECTOR BOSQUES DE ALGARROBO</t>
  </si>
  <si>
    <t>40035850-0</t>
  </si>
  <si>
    <t>MEJORAMIENTO CALLE IGNACIO CARRERA PINTO, PANGUIPULLI</t>
  </si>
  <si>
    <t>40035890-0</t>
  </si>
  <si>
    <t>HABILITACION HABILITACIÓN SUMINISTRO ENERGÍA ELÉCTRICA SANTA ELVIRA, VALDIVIA</t>
  </si>
  <si>
    <t>40035900-0</t>
  </si>
  <si>
    <t>HABILITACION  SUMINISTRO ENERGIA ELECTRICA ALTOS DE SAN IGNACIO, VALDIVIA</t>
  </si>
  <si>
    <t>40035931-0</t>
  </si>
  <si>
    <t>MEJORAMIENTO BARRIO GLORIAS NAVALES 4TO SECTOR, VIÑA DEL MAR</t>
  </si>
  <si>
    <t>40035932-0</t>
  </si>
  <si>
    <t>MEJORAMIENTO BARRIO OHIGGINS EL CARMEN, SAN ANTONIO</t>
  </si>
  <si>
    <t>40035933-0</t>
  </si>
  <si>
    <t>MEJORAMIENTO BARRIO LAS VEGAS, VILLA ALEMANA</t>
  </si>
  <si>
    <t>40035934-0</t>
  </si>
  <si>
    <t>MEJORAMIENTO BARRIO RENE SCHNEIDER, COMUNA DE LOS ANDES</t>
  </si>
  <si>
    <t>40035935-0</t>
  </si>
  <si>
    <t>MEJORAMIENTO BARRIO LOS AROMOS, SANTA MARÍA</t>
  </si>
  <si>
    <t>40035936-0</t>
  </si>
  <si>
    <t>MEJORAMIENTO BARRIO LA CAMPANA, VALPARAÍSO</t>
  </si>
  <si>
    <t>40035945-0</t>
  </si>
  <si>
    <t>MEJORAMIENTO BARRIO ELEONOR ROOSEVELT, VIÑA DEL MAR</t>
  </si>
  <si>
    <t>40035946-0</t>
  </si>
  <si>
    <t>MEJORAMIENTO BARRIO EL POLÍGONO, NOGALES</t>
  </si>
  <si>
    <t>40035950-0</t>
  </si>
  <si>
    <t>REPOSICION EDIFICIO CONSISTORIAL NINHUE</t>
  </si>
  <si>
    <t>40035979-0</t>
  </si>
  <si>
    <t>CONSTRUCCION DE SALA CUNA Y JARDIN INFANTIL LUCIANO FARIÑA, TEMUCO</t>
  </si>
  <si>
    <t>40036015-0</t>
  </si>
  <si>
    <t>REPOSICION PAVIMENTO AVENIDA PEDRO DE VALDIVIA, SAN FELIPE</t>
  </si>
  <si>
    <t>40036018-0</t>
  </si>
  <si>
    <t>MEJORAMIENTO Y AMPLIACION DEL SISTEMA DE APR MARIA PINTO</t>
  </si>
  <si>
    <t>40036076-0</t>
  </si>
  <si>
    <t>MEJORAMIENTO Y AMPLIACIÓN SISTEMA APR HUAPI BAJO HACIA HUAPI ALTO, LINARES</t>
  </si>
  <si>
    <t>40036124-0</t>
  </si>
  <si>
    <t>MEJORAMIENTO RUTA F-830 CRUCE LA DRAGA- CASABLANCA, COMUNA DE CASABLANCA</t>
  </si>
  <si>
    <t>40036181-0</t>
  </si>
  <si>
    <t>MEJORAMIENTO AGUA POTABLE SSR EL CONVENTO, COMUNA DE SANTO DOMINGO</t>
  </si>
  <si>
    <t>40036198-0</t>
  </si>
  <si>
    <t>MEJORAMIENTO  SISTEMA AGUA POTABLE RURAL TOTORAL</t>
  </si>
  <si>
    <t>40036216-0</t>
  </si>
  <si>
    <t>MEJORAMIENTO SISTEMA DE AGUA POTABLE RURAL EL PINO, HUASCO</t>
  </si>
  <si>
    <t>40036350-0</t>
  </si>
  <si>
    <t>REPOSICION  SALA CUNA Y JARDÍN INFANTIL NIDITO DE SOL DE PEDRO AGUIRRE CERDA</t>
  </si>
  <si>
    <t>40036369-0</t>
  </si>
  <si>
    <t>REPOSICION CENTRO COMUNITARIO JJVV JARDINES II, LA LEGUA, COMUNA DE SAN JOAQUIN</t>
  </si>
  <si>
    <t>40036376-0</t>
  </si>
  <si>
    <t>AMPLIACION Y MEJORAMIENTO SISTEMA APR ESTACION POLPAICO</t>
  </si>
  <si>
    <t>40036379-0</t>
  </si>
  <si>
    <t>CONSTRUCCION PISTA DE AGUAS QUIETAS, COMUNA DE VALDIVIA</t>
  </si>
  <si>
    <t>40036417-0</t>
  </si>
  <si>
    <t>MEJORAMIENTO Y AMPLIACIÓN SISTEMA DEL APR VILLA ILLINOIS, TALCA.</t>
  </si>
  <si>
    <t>40036418-0</t>
  </si>
  <si>
    <t>REPOSICION DEL SERVICIO DE APR DE EL YECO, MARIQUINA</t>
  </si>
  <si>
    <t>40036422-0</t>
  </si>
  <si>
    <t>ACTUALIZACION PLAN DE DESARROLLO COMUNAL LOS ALAMOS</t>
  </si>
  <si>
    <t>40036423-0</t>
  </si>
  <si>
    <t>MEJORAMIENTO CANCHA MERCADO, HUALPEN</t>
  </si>
  <si>
    <t>40036425-0</t>
  </si>
  <si>
    <t>MEJORAMIENTO PROYECTO DE PAVIMENTACIÓN AVENIDA CARDEN SAMORÉ, PLACILLA, VALPARAÍSO.</t>
  </si>
  <si>
    <t>40036436-0</t>
  </si>
  <si>
    <t>MEJORAMIENTO RUTA 9 NORTE Y RUTA 252 CH, SECTOR BARRIO INDUSTRIAL - AEROPUERTO, PUNTA ARENAS</t>
  </si>
  <si>
    <t>40036441-0</t>
  </si>
  <si>
    <t>REPOSICION Y AMPLIACION PASARELAS SECTOR ALTO, PUERTO EDEN, NATALES.</t>
  </si>
  <si>
    <t>40036445-0</t>
  </si>
  <si>
    <t>REPOSICION CON RELOCALIZACIÓN JUZGADO DE LETRAS DE COLINA</t>
  </si>
  <si>
    <t>40036449-0</t>
  </si>
  <si>
    <t>MEJORAMIENTO RUTA E-30-F, SECTOR PUCHUNCAVÍ - ACCESO QUINTERO, COMUNAS PUCHUNCAVÍ Y QUINTERO</t>
  </si>
  <si>
    <t>40036465-0</t>
  </si>
  <si>
    <t>MEJORAMIENTO CALLE PADRE RICARDO COMUNA DE FUTRONO</t>
  </si>
  <si>
    <t>40036482-0</t>
  </si>
  <si>
    <t>MEJORAMIENTO DESEMBOCADURA RÍO TUBUL,  ARAUCO</t>
  </si>
  <si>
    <t>40036488-0</t>
  </si>
  <si>
    <t>AMPLIACION Y MEJORAMIENTO AD TENIENTE JULIO GALLARDO, PUERTO NATALES</t>
  </si>
  <si>
    <t>40036492-0</t>
  </si>
  <si>
    <t>REPOSICION  SISTEMA APR EL MEMBRILLO, MELIPEUCO</t>
  </si>
  <si>
    <t>40036540-0</t>
  </si>
  <si>
    <t>CONSTRUCCION PUNTO DE POSADA PARA HELICÓPTEROS EN VILLA PUNTA DELGADA</t>
  </si>
  <si>
    <t>SAN GREGORIO</t>
  </si>
  <si>
    <t>40036588-0</t>
  </si>
  <si>
    <t>REPOSICION PUENTES MAYORES RUTA 7 GRUPO 1, REGION DE LOS LAGOS</t>
  </si>
  <si>
    <t>40036595-0</t>
  </si>
  <si>
    <t>REPOSICION  PUENTE CHOROY-TRAIGUEN, RUTA U-302, SAN JUAN DE LA COSTA</t>
  </si>
  <si>
    <t>40036599-0</t>
  </si>
  <si>
    <t>CONSTRUCCION CONEXION VIAL RUTA 5 - RUTA 225 CH, PUERTO VARAS</t>
  </si>
  <si>
    <t>40036602-0</t>
  </si>
  <si>
    <t>REPOSICION PUENTES MAYORES REGION DE LOS LAGOS GRUPO 5</t>
  </si>
  <si>
    <t>40036606-0</t>
  </si>
  <si>
    <t>CONSTRUCCION CONSTRUCCIÃ¿N SALAS CUNAS Y NIVELES MEDIOS HUELLITAS, IQUIQUE</t>
  </si>
  <si>
    <t>40036618-0</t>
  </si>
  <si>
    <t>MEJORAMIENTO EN CAMINOS ROL V-590 Y V-720, PROVINCIA DE LLANQUIHUE</t>
  </si>
  <si>
    <t>40036645-0</t>
  </si>
  <si>
    <t>CONSTRUCCION SALA CUNA Y JARDÍN INFANTIL STA. INES, CHILLAN VIEJO</t>
  </si>
  <si>
    <t>40036661-0</t>
  </si>
  <si>
    <t>REPOSICION CASINO DE FUNCIONARIOS DEL IND EN EL ESTADIO NACIONAL</t>
  </si>
  <si>
    <t>40036728-0</t>
  </si>
  <si>
    <t>DIAGNOSTICO PARA EL ORDENAMIENTO TERRITORIAL RN KATALALIXAR COMUNA DE TORTEL</t>
  </si>
  <si>
    <t>40036741-0</t>
  </si>
  <si>
    <t>NORMALIZACION AERÓDROMO MARÍA DOLORES DE LOS ANGELES, REGIÓN DEL BIOBÍO</t>
  </si>
  <si>
    <t>40036747-0</t>
  </si>
  <si>
    <t>DIAGNOSTICO Y ELABORACIÓN DE PLAN MAESTRO BARRIO OLIVARERA DE AZAPA, COMUNA ARICA</t>
  </si>
  <si>
    <t>40036769-0</t>
  </si>
  <si>
    <t>CONSTRUCCION SISTEMA DE AGUA POTABLE RURAL  LA POZA, COMUNA DE SAN PABLO</t>
  </si>
  <si>
    <t>40036775-0</t>
  </si>
  <si>
    <t>DIAGNOSTICO PLAN MAESTRO BARRIO DOLORES ENDEIZA-VISTA MAR-TONGOY COQUIMBO 2021</t>
  </si>
  <si>
    <t>40036777-0</t>
  </si>
  <si>
    <t>AMPLIACION SISTEMA DE CONTROL REGION VALPARAISO CONEXION LOS ANDES</t>
  </si>
  <si>
    <t>40036781-0</t>
  </si>
  <si>
    <t>REPOSICION DEL SERVICIO DE APR DE CAUNAHUE,  FUTRONO</t>
  </si>
  <si>
    <t>40036783-0</t>
  </si>
  <si>
    <t>DIAGNOSTICO PLAN MAESTRO RECUPERACIÓN DE BARRIO LA HIGUERA CENTRO, LA HIGUERA, 2021</t>
  </si>
  <si>
    <t>40036784-0</t>
  </si>
  <si>
    <t>DIAGNOSTICO PLAN MAESTRO BARRIO LAS TRES VILLAS, COMUNA DE PUNITAQUI, CONCURSO 2021</t>
  </si>
  <si>
    <t>40036787-0</t>
  </si>
  <si>
    <t>REPOSICION JARDIN INFANTIL Y SALA CUNA LAS ROSAS DE CERRO NAVIA</t>
  </si>
  <si>
    <t>40036789-0</t>
  </si>
  <si>
    <t>REPOSICION Y AMPLIACION COLECTORES SECTOR ORIENTE ESTERO GARZAS, COMUNA DE PUERTO MONTT</t>
  </si>
  <si>
    <t>40036790-0</t>
  </si>
  <si>
    <t>MEJORAMIENTO RED PRIMARIA DE AGUAS LLUVIAS SECTOR PONIENTE ESTERO GARZAS, COM DE PUERTO MONTT</t>
  </si>
  <si>
    <t>40036799-0</t>
  </si>
  <si>
    <t>MEJORAMIENTO CBI RUTA T800 CRUCE RUTA 210 LA UNION HUEICOLLA VENECIA COMUNA DE LA UNION</t>
  </si>
  <si>
    <t>40036816-0</t>
  </si>
  <si>
    <t>CONSTRUCCION PARQUE LAS DUNAS DE MICHAIHUE, SAN PEDRO DE LA PAZ</t>
  </si>
  <si>
    <t>40036827-0</t>
  </si>
  <si>
    <t>REPOSICION PUENTE CODAO, CAMINO H-774, COMUNA PEUMO - PICHIDEGUA</t>
  </si>
  <si>
    <t>40036848-0</t>
  </si>
  <si>
    <t>MEJORAMIENTO ILUMINACIÓN CANCHA DE FÚTBOL CLUB DEPORTIVO LOS PUMAS DE PURÍSIMA, TALCA</t>
  </si>
  <si>
    <t>40036855-0</t>
  </si>
  <si>
    <t>MEJORAMIENTO ILUMINACIÓN CANCHA DE FÚTBOL CLUB DEPORTIVO SAN ANTONIO, TALCA.</t>
  </si>
  <si>
    <t>40036856-0</t>
  </si>
  <si>
    <t>MEJORAMIENTO ILUMINACIÓN CANCHA DE FÚTBOL CLUB DEPORTIVO JUVENIL SEMINARIO, TALCA</t>
  </si>
  <si>
    <t>40036859-0</t>
  </si>
  <si>
    <t>MEJORAMIENTO ILUMINACIÓN CANCHA DE FÚTBOL CLUB DEPORTIVO ATLÉTICO MADRID, TALCA.</t>
  </si>
  <si>
    <t>40036892-0</t>
  </si>
  <si>
    <t>MEJORAMIENTO SISTEMA SANITARIO RURAL LOCALIDAD ALTO DEL CARMEN</t>
  </si>
  <si>
    <t>40036895-0</t>
  </si>
  <si>
    <t>DIAGNOSTICO CONDICIONES NATURALES DISEÑO DE EMBARCADEROS Y BOTADEROS PÚBLICOS, VALDIVIA</t>
  </si>
  <si>
    <t>40036961-0</t>
  </si>
  <si>
    <t>MEJORAMIENTO Y AMPLIACION DEL SISTEMA DE APR LAS ROSAS, DE LA COMUNA DE CURACAVI</t>
  </si>
  <si>
    <t>40036966-0</t>
  </si>
  <si>
    <t>TRANSFERENCIA PARA FORTALECER GESTIÓN DEL RH EN EL VALLE DE CAMARONES, REG ARICA Y PARINACOTA</t>
  </si>
  <si>
    <t>40036969-0</t>
  </si>
  <si>
    <t>DIAGNOSTICO BARRIO COSTA NORTE, TOCOPILLA. PROGRAMA QUIERO MI BARRIO</t>
  </si>
  <si>
    <t>40036970-0</t>
  </si>
  <si>
    <t>DIAGNOSTICO BARRIO VILLA CHICA, ANTOFAGASTA. PROGRAMA QUIERO MI BARRIO - BIR</t>
  </si>
  <si>
    <t>40036985-0</t>
  </si>
  <si>
    <t>CONSTRUCCION SERVICIO SANITARIO RURAL LLOLLINCO, COMUNA DE CHILLAN VIEJO</t>
  </si>
  <si>
    <t>40036987-0</t>
  </si>
  <si>
    <t>CONSTRUCCION SERVICIO SANITARIO RURAL EL NOGAL, COMUNA DE BULNES</t>
  </si>
  <si>
    <t>BULNES</t>
  </si>
  <si>
    <t>40036988-0</t>
  </si>
  <si>
    <t>CONSTRUCCION SERVICIO SANITARIO RURAL EL NARANJO, COMUNA DE BULNES</t>
  </si>
  <si>
    <t>40037004-0</t>
  </si>
  <si>
    <t>REPOSICION LUMINARIAS SECTOR SOL PONIENTE, COMUNA DE MAIPU</t>
  </si>
  <si>
    <t>40037023-0</t>
  </si>
  <si>
    <t>INVESTIGACION Y ANÁLISIS PARA LA CERTIFICACIÓN DE PROYECTOS DE INFRAESTRUCTURA AEROPORTUARIA</t>
  </si>
  <si>
    <t>40037034-0</t>
  </si>
  <si>
    <t>REPOSICION OFICINA REGISTRO CIVIL DE LOS LAGOS</t>
  </si>
  <si>
    <t>40037059-0</t>
  </si>
  <si>
    <t>AMPLIACION  SISTEMA CAMARAS DE VIDEO VIGILANCIA, COMUNA DE IQUIQUE</t>
  </si>
  <si>
    <t>40037092-0</t>
  </si>
  <si>
    <t>MEJORAMIENTO RUTA N-86, KM 5.5 A KM 13.5, SECTOR LIUCURA, COMUNA DE QUILLON</t>
  </si>
  <si>
    <t>40037113-0</t>
  </si>
  <si>
    <t>REPOSICION CON ELEVACIÓN A TENENCIA DE RETÉN MONTE AGUILA, COMUNA CABRERO</t>
  </si>
  <si>
    <t>40037115-0</t>
  </si>
  <si>
    <t>REPOSICION CUARTA COMISARÍA HUALPEN</t>
  </si>
  <si>
    <t>40037143-0</t>
  </si>
  <si>
    <t>MEJORAMIENTO PARQUE MARIA BEHETY P ARENAS</t>
  </si>
  <si>
    <t>40037174-0</t>
  </si>
  <si>
    <t>ACTUALIZACION PLADECO COMUNA DE LEBU</t>
  </si>
  <si>
    <t>40037190-0</t>
  </si>
  <si>
    <t>CONSTRUCCION RED DE GAS NATURAL SECTOR ANDINO, PUNTA ARENAS</t>
  </si>
  <si>
    <t>40037193-0</t>
  </si>
  <si>
    <t>CONSTRUCCION DEL SERVICIO DE APR DE QUILLAICO QUILLÍN, LAGO RANCO</t>
  </si>
  <si>
    <t>40037214-0</t>
  </si>
  <si>
    <t>CONSTRUCCION CENTRO VETERINARIO MUNICIPAL DE ATENCION PRIMARIA, TALCA</t>
  </si>
  <si>
    <t>40037239-0</t>
  </si>
  <si>
    <t>CONSTRUCCION SANEAMIENTO SANITARIO Y PAVIMENTACIÓN VILLA DON ERNESTO, RÍO BUENO</t>
  </si>
  <si>
    <t>40037279-0</t>
  </si>
  <si>
    <t>REPOSICION SALA CUNA Y JARDÍN INFANTIL PULGARCITO DE RANCAGUA</t>
  </si>
  <si>
    <t>40037286-0</t>
  </si>
  <si>
    <t>MEJORAMIENTO RUTA A-93 SECTOR LIMITE PARQUE NACIONAL LAUCA - HITO TRIPARTITO, XV REGION</t>
  </si>
  <si>
    <t>40037311-0</t>
  </si>
  <si>
    <t>ACTUALIZACION  PLADECO COMUNA DE QUILPUE</t>
  </si>
  <si>
    <t>40037339-0</t>
  </si>
  <si>
    <t>MEJORAMIENTO CANCHA 3 FUTBOL AMATEUR COMPLEJO DEPORTIVO LOCALIDAD DE CABRERO</t>
  </si>
  <si>
    <t>40037347-0</t>
  </si>
  <si>
    <t>MEJORAMIENTO SISTEMA DE LUMINARIAS VIALES, SECTOR PONIENTE, COMUNA DE ÑUÑOA</t>
  </si>
  <si>
    <t>40037348-0</t>
  </si>
  <si>
    <t>HABILITACION SUMINISTRO ENERGIA ELECTRICA SECTOR CHOROY TRAIGUEN ETAPA 2 SAN JUAN DE LA COSTA</t>
  </si>
  <si>
    <t>40037349-0</t>
  </si>
  <si>
    <t>REPOSICION CENTRO DE SALUD FAMILIAR DR. DAVID BENAVENTE, NINHUE</t>
  </si>
  <si>
    <t>40037351-0</t>
  </si>
  <si>
    <t>MEJORAMIENTO PAVIMENTACIÓN SUBIDA ITALIA, VENTANAS, COMUNA DE PUCHUNCAVI</t>
  </si>
  <si>
    <t>40037396-0</t>
  </si>
  <si>
    <t>CONSTRUCCION GIMNASIO MUNICIPAL EL MANZANO, HUALAIHUE</t>
  </si>
  <si>
    <t>40037403-0</t>
  </si>
  <si>
    <t>MEJORAMIENTO PASAJE MARIANO EGAÑA Y SENDA IRENE FREI, TOMÉ</t>
  </si>
  <si>
    <t>40037418-0</t>
  </si>
  <si>
    <t>CONSTRUCCION ELECTRIFICACIÓN FOTOVOLTAICA DIVERSOS SECTORES, COMUNA DE PALENA</t>
  </si>
  <si>
    <t>40037419-0</t>
  </si>
  <si>
    <t>INSTALACION SERVICIO DE MONITOREO (PILOTO) BARRIO NORTE TEMUCO</t>
  </si>
  <si>
    <t>40037433-0</t>
  </si>
  <si>
    <t>CONSTRUCCION PAVIMENTOS PARTICIPATIVOS BARRIO LAS ROSAS SANTA REGINA, OLMUÉ</t>
  </si>
  <si>
    <t>40037451-0</t>
  </si>
  <si>
    <t>DIAGNOSTICO ELABORACIÓN PLAN MAESTRO BARRIO SECTOR ORIENTE, ALGARROBO</t>
  </si>
  <si>
    <t>40037470-0</t>
  </si>
  <si>
    <t>MEJORAMIENTO PLAZA LAS AMERICAS, POBLACION PEDRO AGUIRRE CERDA, OSORNO</t>
  </si>
  <si>
    <t>40037474-0</t>
  </si>
  <si>
    <t>CONSTRUCCION PROGRAMA PAVIMENTACION PARTICIPATIVA 32 LLAMADO, REGION DE MAGALLANES Y DE LA ANTARTICA CHILENA.</t>
  </si>
  <si>
    <t>40037482-0</t>
  </si>
  <si>
    <t>REPOSICION COMPLEJO POLICIAL PDI METROPOLITANO ORIENTE REGION METROPOLITANA</t>
  </si>
  <si>
    <t>40037486-0</t>
  </si>
  <si>
    <t>CONSTRUCCION SISTEMA DE ALCANTARILLADO LOCALIDADES LA GREDA Y VENTANAS</t>
  </si>
  <si>
    <t>40037520-0</t>
  </si>
  <si>
    <t>HABILITACION DE TERRENOS CONJUNTO HABITACIONAL LAS AMÉRICAS TALCA ZONA CENTRO-SUR</t>
  </si>
  <si>
    <t>40037530-0</t>
  </si>
  <si>
    <t>RESTAURACION Y PUESTA EN VALOR SEDE COLEGIO DE PROFESORES DE CHILE, CURICO</t>
  </si>
  <si>
    <t>40037575-0</t>
  </si>
  <si>
    <t>REPOSICION 2DA COMISARÍA CASTRO, COMUNA DE CASTRO</t>
  </si>
  <si>
    <t>40037589-0</t>
  </si>
  <si>
    <t>MEJORAMIENTO PASEO RIBEREÑO VALLENAR</t>
  </si>
  <si>
    <t>40037608-0</t>
  </si>
  <si>
    <t>MEJORAMIENTO CAMINO ROL N-48-O, SECTOR PUENTE 7 - AGUA DE LA GLORIA, PROVINCIA CONCEPCIÓN</t>
  </si>
  <si>
    <t>40037615-0</t>
  </si>
  <si>
    <t>ACTUALIZACION PLAN DE DESARROLLO COMUNAL COMUNA DE TIRUA</t>
  </si>
  <si>
    <t>40037623-0</t>
  </si>
  <si>
    <t>REPOSICION HOSPITAL DE EL CARMEN, COMUNA DE EL CARMEN</t>
  </si>
  <si>
    <t>40037631-0</t>
  </si>
  <si>
    <t>ACTUALIZACION PLAN REGULADOR COMUNA DE LOS ÁNGELES</t>
  </si>
  <si>
    <t>40037644-0</t>
  </si>
  <si>
    <t>MEJORAMIENTO BARRIO EL GOLF - ANTOFAGASTA - PQMB 2020</t>
  </si>
  <si>
    <t>40037647-0</t>
  </si>
  <si>
    <t>MEJORAMIENTO BARRIO MANUEL RODRIGUEZ PUNTA ANGAMOS - ANTOFAGASTA - PQMB</t>
  </si>
  <si>
    <t>40037680-0</t>
  </si>
  <si>
    <t>AMPLIACION RELLENO SANITARIO PICA</t>
  </si>
  <si>
    <t>40037725-0</t>
  </si>
  <si>
    <t>REPOSICION ESTADIO CLUB DEPORTIVO SANTA EUGENIA, OLIVAR</t>
  </si>
  <si>
    <t>40037730-0</t>
  </si>
  <si>
    <t>NORMALIZACION SISTEMA DE PROTECCIÓN CONTRA INCENDIO  COMPLEJO PENITENCIARIO DE PUNTA ARENAS</t>
  </si>
  <si>
    <t>40037765-0</t>
  </si>
  <si>
    <t>DIFUSION EN GESTIÃ¿N DE AGUAS SUBTERRANEAS A USUARIOS/AS DE LA CUENCA DEL RÃO BUENO</t>
  </si>
  <si>
    <t>40037783-0</t>
  </si>
  <si>
    <t>DIAGNOSTICO BARRIO LOTEO DEL MAR, ETAPA II, COMUNA DE PUNTA ARENAS</t>
  </si>
  <si>
    <t>40037803-0</t>
  </si>
  <si>
    <t>MEJORAMIENTO RUTA S-443 CAMINO QUEPE PRADOS DE HUICHAHUE, PADRE LAS CASAS</t>
  </si>
  <si>
    <t>40037812-0</t>
  </si>
  <si>
    <t>MEJORAMIENTO PAVIMENTACIÓN Y AGUAS LLUVIAS CALLE SAN ALFONSO, CATAPILCO, COMUNA DE ZAPALLAR</t>
  </si>
  <si>
    <t>40037869-0</t>
  </si>
  <si>
    <t>AMPLIACION SERVICIO AGUA POTABLE CHEPICA A SECTOR EL ZAPAL</t>
  </si>
  <si>
    <t>40037891-0</t>
  </si>
  <si>
    <t>REPOSICION ESTADIO MUNICIPAL DE CONTAO, HUALAIHUÉ</t>
  </si>
  <si>
    <t>40037894-0</t>
  </si>
  <si>
    <t>MEJORAMIENTO PAVIMENTACIÓN Y AGUAS LLUVIAS CALLES BALMACEDA Y PAPUDO,CATAPILCO,ZAPALLAR</t>
  </si>
  <si>
    <t>40037911-0</t>
  </si>
  <si>
    <t>DIAGNOSTICO DIAGNOSTICO Y ELABORACION PLAN MAESTRO BARRIO RENACER, LOS MUERMOS, CONC.2021</t>
  </si>
  <si>
    <t>40037929-0</t>
  </si>
  <si>
    <t>DIAGNOSTICO INFRAESTRUCTURA DE LOS SISTEMAS BÁSICOS, REGIÓN DE VALPARAÍSO</t>
  </si>
  <si>
    <t>40037943-0</t>
  </si>
  <si>
    <t>MEJORAMIENTO ESPACIO PÚBLICO AVDA. HUAMACHUCO PONIENTE, SAN CLEMENTE</t>
  </si>
  <si>
    <t>40037958-0</t>
  </si>
  <si>
    <t>ACTUALIZACION PLADECO COMUNA DE QUIRIHUE</t>
  </si>
  <si>
    <t>40037970-0</t>
  </si>
  <si>
    <t>CONSTRUCCION PLAZA DEPORTIVA VILLA LA ESPERANZA, COMUNA DE CABRERO</t>
  </si>
  <si>
    <t>40037973-0</t>
  </si>
  <si>
    <t>MEJORAMIENTO SERVICIO SANITARIO RURAL LOS PATOS COMUNA DE PUTAENDO</t>
  </si>
  <si>
    <t>40037978-0</t>
  </si>
  <si>
    <t>DIAGNOSTICO DIAG. Y ELABORACION PLAN MAESTRO BARRIO LAGOS DE CHILE, RIO NEGRO, CONC2021</t>
  </si>
  <si>
    <t>40037980-0</t>
  </si>
  <si>
    <t>DIAGNOSTICO ELABORACIÓN PLAN MAESTRO BARRIO  BIR2021, FUTALEUFU</t>
  </si>
  <si>
    <t>40037981-0</t>
  </si>
  <si>
    <t>DIAGNOSTICO Y ELABORACIÓN DEL PLAN MAESTRO BARRIO CAJON SUR, COMUNA VILCUN. 2021</t>
  </si>
  <si>
    <t>40037984-0</t>
  </si>
  <si>
    <t>DIAGNOSTICO Y ELABORACION DE PLAN MAESTRO BARRIO NORORIENTE, TEODORO SCHMIDT, 2021</t>
  </si>
  <si>
    <t>40037985-0</t>
  </si>
  <si>
    <t>REPOSICION  SKATE PARK, PLAYA BRAVA , COMUNA  IQUIQUE</t>
  </si>
  <si>
    <t>40037992-0</t>
  </si>
  <si>
    <t>DIAGNOSTICO MEJORAMIENTO CALETA CHIGUALOCO - LOS VILOS</t>
  </si>
  <si>
    <t>40038056-0</t>
  </si>
  <si>
    <t>REPOSICION PUENTE EL DURAZNO EN RUTA D-779, COMUNA DE COMBARBALÁ, PROVINCIA DE LIMARI</t>
  </si>
  <si>
    <t>40038057-0</t>
  </si>
  <si>
    <t>DIAGNOSTICO Y ELABORACION DE PLAN MAESTRO BARRIO VILLA LAS FLORES, PITRUFQUEN, 2021</t>
  </si>
  <si>
    <t>40038070-0</t>
  </si>
  <si>
    <t>REPOSICION CESFAM LAS CAÑAS, VALPARAISO</t>
  </si>
  <si>
    <t>40038081-0</t>
  </si>
  <si>
    <t>REPOSICION RUTA D-51, TRAMO 1, SECTOR CRUCE RUTA 43 - MAITENCILLO, COMUNA DE ANDACOLLO</t>
  </si>
  <si>
    <t>40038097-0</t>
  </si>
  <si>
    <t>MEJORAMIENTO CANCHA CHIGUAYANTE SUR, COMUNA CHIGUAYANTE</t>
  </si>
  <si>
    <t>40038109-0</t>
  </si>
  <si>
    <t>DIAGNOSTICO CONSTRUCCION INFRAESTRUCTURA BASICA CALETA EL SAUCE, OVALLE</t>
  </si>
  <si>
    <t>40038114-0</t>
  </si>
  <si>
    <t>DIAGNOSTICO ELABORACIÓN DE PLAN MAESTRO DE BARRIO UMBRAL NORTE, COMUNA DE VALLENAR</t>
  </si>
  <si>
    <t>40038119-0</t>
  </si>
  <si>
    <t>NORMALIZACION Y RELOCALIZACIÓN CESFAM PEDRO PULGAR, COMUNA ALTO HOSPICIO</t>
  </si>
  <si>
    <t>40038150-0</t>
  </si>
  <si>
    <t>MEJORAMIENTO 5 CALLES DE MAULLIN URBANO, COMUNA DE MAULLIN</t>
  </si>
  <si>
    <t>40038156-0</t>
  </si>
  <si>
    <t>CONSTRUCCION ESPACIO PUBLICO MANUTARA, VALLENAR</t>
  </si>
  <si>
    <t>40038166-0</t>
  </si>
  <si>
    <t>ACTUALIZACION PLAN REGULADOR COMUNAL DE ZAPALLAR</t>
  </si>
  <si>
    <t>40038229-0</t>
  </si>
  <si>
    <t>CONSTRUCCION  ALCANTARILLADO Y MEJORAMIENTO SISTEMA  AGUA POTABLE EN TRES ESQUINAS.M-BULNES</t>
  </si>
  <si>
    <t>40038251-0</t>
  </si>
  <si>
    <t>CONSTRUCCION PROGRAMA PAVIMENTOS PARTICIPATIVOS 32 LLAMADO RM</t>
  </si>
  <si>
    <t>40038277-0</t>
  </si>
  <si>
    <t>MEJORAMIENTO RUTA B-39 SECTOR : BAQUEDANO - MINERA GABY, REGION DE ANTOFAGASTA</t>
  </si>
  <si>
    <t>40038287-0</t>
  </si>
  <si>
    <t>REPOSICION CUARTEL DE BOMBEROS COMUNA DE NINHUE</t>
  </si>
  <si>
    <t>40038292-0</t>
  </si>
  <si>
    <t>REPOSICION VEREDAS DE CORINTO, PENCAHUE</t>
  </si>
  <si>
    <t>40038305-0</t>
  </si>
  <si>
    <t>REPOSICION PUENTE RANQUILCO EN CAMINO ROL P-544, COMUNA DE LOS ALAMOS</t>
  </si>
  <si>
    <t>40038350-0</t>
  </si>
  <si>
    <t>DIAGNOSTICO PLAN DE CONECTIVIDAD, REGIÓN DE LOS LAGOS</t>
  </si>
  <si>
    <t>40038379-0</t>
  </si>
  <si>
    <t>AMPLIACION Y MEJORAMIENTO MUSEO REGIONAL DE ANCUD</t>
  </si>
  <si>
    <t>40038382-0</t>
  </si>
  <si>
    <t>AMPLIACION ESTANQUE DE ACUMULACIÓN DE AGUA EN EL CENTRO CERRADO DE TILTIL, RM</t>
  </si>
  <si>
    <t>40038393-0</t>
  </si>
  <si>
    <t>CONSTRUCCION EDIFICIO CONSISTORIAL, COMUNA DE MEJILLONES</t>
  </si>
  <si>
    <t>40038399-0</t>
  </si>
  <si>
    <t>MEJORAMIENTO CANCHAS DE FUTBOL COMPLEJO DEPORTIVO MULCHÉN</t>
  </si>
  <si>
    <t>40038401-0</t>
  </si>
  <si>
    <t>CONSTRUCCION SISTEMA DE ESTABILIDAD DE TALUDES VILLA FUTURO, LOMAS DE SAN JOSÉ, TOMÉ</t>
  </si>
  <si>
    <t>40038423-0</t>
  </si>
  <si>
    <t>MEJORAMIENTO RUTA C-120  S: CHAÑARAL - PAN DE AZUCAR - RUTA 5, CHAÑARAL</t>
  </si>
  <si>
    <t>40038430-0</t>
  </si>
  <si>
    <t>REPOSICION UNIDAD CENTRAL DE ALIMENTACIÓN HOSPITAL CARLOS VAN BUREN, VALPARAISO</t>
  </si>
  <si>
    <t>40038436-0</t>
  </si>
  <si>
    <t>CONSTRUCCION SISTEMA DE AGUA POTABLE RURAL DE OSTIONES, COMUNA DE LOS MUERMOS</t>
  </si>
  <si>
    <t>40038450-0</t>
  </si>
  <si>
    <t>REPOSICION  SEDE SOCIAL  VILLA 4 DE OCTUBRE, COMUNA DE DIEGO  DE ALMAGRO</t>
  </si>
  <si>
    <t>40038552-0</t>
  </si>
  <si>
    <t>CONSTRUCCION ENROCADO DE PROTECCION CALETA CHUNGUNGO, LA HIGUERA</t>
  </si>
  <si>
    <t>40038557-0</t>
  </si>
  <si>
    <t>CONSTRUCCION 32 LLAMADO  PROGRAMA DE PAVIMENTACIÓN PARTICIPATIVA REGION VALPARAISO</t>
  </si>
  <si>
    <t>40038559-0</t>
  </si>
  <si>
    <t>REPOSICION SALA CUNA, JARDIN INFANTIL Y OTRAS DEPENDENCIAS DE APOYO HOSPITAL TRAIGUEN</t>
  </si>
  <si>
    <t>40038576-0</t>
  </si>
  <si>
    <t>MEJORAMIENTO RUTA 7, SECTOR VILLA ORTEGA- PTE EMP. GUILLERMO 3. COMUNAS COYHAIQUE Y PTO AYSEN</t>
  </si>
  <si>
    <t>40038591-0</t>
  </si>
  <si>
    <t>MEJORAMIENTO BORDE COSTERO ILOCA ETAPA II</t>
  </si>
  <si>
    <t>40038605-0</t>
  </si>
  <si>
    <t>TRANSFERENCIA CAPACIDADES ORGANIZACIONALES  2DA SECCIÓN ESTERO PUANGUE, CURACAVÍ Y MARÍA PINTO</t>
  </si>
  <si>
    <t>40038612-0</t>
  </si>
  <si>
    <t>REPOSICION  ESTADIO ANTENA, DIEGO DE ALMAGRO</t>
  </si>
  <si>
    <t>40038617-0</t>
  </si>
  <si>
    <t>CONSTRUCCION CANCHA DE FUTBOL SECTOR LAJUELAS, COMUNA DE SAN NICOLÁS</t>
  </si>
  <si>
    <t>40038619-0</t>
  </si>
  <si>
    <t>AMPLIACION EXPLANADA Y OBRAS COMPLEMENTARIAS CALETA LO ROJAS, CORONEL</t>
  </si>
  <si>
    <t>40038626-0</t>
  </si>
  <si>
    <t>CONSTRUCCION  NUEVO CEMENTERIO GENERAL DE  DIEGO DE ALMAGRO</t>
  </si>
  <si>
    <t>40038629-0</t>
  </si>
  <si>
    <t>CONSTRUCCION CAMINO DE PENETRACION HOLLEMBERG; SENO OBSTRUCCION - BAHIA PINTO, XII REGION</t>
  </si>
  <si>
    <t>40038633-0</t>
  </si>
  <si>
    <t>REPOSICION RUTA 9, SECTOR CORDON ARAUCO-CASAS VIEJAS,PROVINCIA DE ULTIMA ESPERANZA</t>
  </si>
  <si>
    <t>40038683-0</t>
  </si>
  <si>
    <t>CONSTRUCCION PAVIMENTOS PARTICIPATIVOS LLAMADO 32°, REGION DE LOS LAGOS</t>
  </si>
  <si>
    <t>40038684-0</t>
  </si>
  <si>
    <t>MEJORAMIENTO CALLE GERÓNIMO MONSALVE, LANCO</t>
  </si>
  <si>
    <t>40038692-0</t>
  </si>
  <si>
    <t>ACTUALIZACION DEL PLAN DE DESARROLLO COMUNAL  2023-2029, COMUNA DE TALTAL</t>
  </si>
  <si>
    <t>40038697-0</t>
  </si>
  <si>
    <t>AMPLIACION RED DE MONITOREO DE AGUAS SUBTERRANEAS</t>
  </si>
  <si>
    <t>40038706-0</t>
  </si>
  <si>
    <t>MEJORAMIENTO SECTOR ROTONDA REÑACA ALTO - ROTONDA SANTA JULIA - MIRAFLORES</t>
  </si>
  <si>
    <t>40038708-0</t>
  </si>
  <si>
    <t>REPOSICION PUENTE BLANCO EN RUTA T-559 COMUNA DE FUTRONO</t>
  </si>
  <si>
    <t>40038732-0</t>
  </si>
  <si>
    <t>MEJORAMIENTO CAMINO Q-148, CR. RUTA 180 (LA SUERTE)-CR. Q-34 (LAS QUILAS), LOS ANGELES</t>
  </si>
  <si>
    <t>40038736-0</t>
  </si>
  <si>
    <t>MEJORAMIENTO CAMINO ROL Q-60-O, SECTOR RERE-TALCAMAVIDA</t>
  </si>
  <si>
    <t>40038741-0</t>
  </si>
  <si>
    <t>CONSTRUCCION INFRAESTRUCTURA PORTUARIA CALETA BUENA, TOCOPILLA</t>
  </si>
  <si>
    <t>40038823-0</t>
  </si>
  <si>
    <t>CONSTRUCCION POLIDEPORTIVO MUNICIPAL, QUINTA DE TILCOCO, COMUNA DE QUINTA DE TILCOCO</t>
  </si>
  <si>
    <t>40038838-0</t>
  </si>
  <si>
    <t>MEJORAMIENTO EJE AV. JORGE ALESSANDRI SECTOR: TREBOL DE AUTOPISTA-COSTANERA</t>
  </si>
  <si>
    <t>40038844-0</t>
  </si>
  <si>
    <t>REPOSICION RAMPA ISLA ALAO, COMUNA DE QUINCHAO</t>
  </si>
  <si>
    <t>40038861-0</t>
  </si>
  <si>
    <t>DIAGNOSTICO ESTRATEGIA REGIONAL DE RESIDUOS SÓLIDOS DOMICILIARIOS Y ASIMILABLES RSDYA</t>
  </si>
  <si>
    <t>40038913-0</t>
  </si>
  <si>
    <t>CONSTRUCCION CIRCUNVALACION LAUTARO</t>
  </si>
  <si>
    <t>40038930-0</t>
  </si>
  <si>
    <t>ACTUALIZACION PLAN REGULADOR COMUNAL DE HUALQUI</t>
  </si>
  <si>
    <t>40038931-0</t>
  </si>
  <si>
    <t>DIAGNOSTICO CALETAS PESQUERAS GRUPO N° 1, REGIÓN DE LOS LAGOS</t>
  </si>
  <si>
    <t>40039009-0</t>
  </si>
  <si>
    <t>MEJORAMIENTO CAMINO Q-351, CRUCE Q-367 (EL AROMO)-CRUCE N-59-Q (CERRO COLORADO),PROV. BIOBIO</t>
  </si>
  <si>
    <t>40039092-0</t>
  </si>
  <si>
    <t>ACTUALIZACION INVENTARIO PATRIMONIO CULTURAL INMUEBLE REGIÓN DE LA ARAUCANÍA</t>
  </si>
  <si>
    <t>40039135-0</t>
  </si>
  <si>
    <t>MEJORAMIENTO PASADA URBANA RUTAS T-71 Y T-87 COMUNA DE RIO BUENO</t>
  </si>
  <si>
    <t>40039191-0</t>
  </si>
  <si>
    <t>CONSTRUCCION MACROURBANIZACIÓN Y NORMALIZACIÓN DE OBRAS SECTOR TOPATER, CALAMA</t>
  </si>
  <si>
    <t>40039206-0</t>
  </si>
  <si>
    <t>MEJORAMIENTO AREAS DE EQUIPAMIENTO INDUSTRIAL C.O.N. POST EMERGENCIA CENT. DE OXIGENO</t>
  </si>
  <si>
    <t>40039235-0</t>
  </si>
  <si>
    <t>REPOSICION MUROS DE CONTENCIÓN PASAJE EL ARADO, VILLA PLAZAS DE CHIVILCÁN, TEMUCO</t>
  </si>
  <si>
    <t>40039237-0</t>
  </si>
  <si>
    <t>DIAGNOSTICO PLAN MAESTRO BARRIO CAUPOLICAN-COMUNA DE LA UNIÓN</t>
  </si>
  <si>
    <t>40039238-0</t>
  </si>
  <si>
    <t>DIAGNOSTICO PLAN MAESTRO BARRIO NORPONIENTE-COMUNA DE PAILLACO</t>
  </si>
  <si>
    <t>40039276-0</t>
  </si>
  <si>
    <t>REPOSICION CESFAM DR. BERNARDO MELLIBOVSKY, COPIAPO</t>
  </si>
  <si>
    <t>40039315-0</t>
  </si>
  <si>
    <t>AMPLIACION Y MEJORAMIENTO DEL SERVICIO DE APR DE VIVANCO, RIO BUENO, LOS RÍOS</t>
  </si>
  <si>
    <t>40039319-0</t>
  </si>
  <si>
    <t>MEJORAMIENTO SISTEMA DE SANEAMIENTO SANITARIO RURAL DE PICHIRROPULLI, COMUNA DE PAILLACO</t>
  </si>
  <si>
    <t>40039320-0</t>
  </si>
  <si>
    <t>MEJORAMIENTO SISTEMA DE SANEAMIENTO SANITARIO RURAL DE REUMEN, COMUNA DE PAILLACO</t>
  </si>
  <si>
    <t>40039330-0</t>
  </si>
  <si>
    <t>CAPACITACION BUENAS PRACTICAS AMBIENTALES PARA MEJORAR CALIDAD DE AGUA PROVINCIA DE BIOBÍO</t>
  </si>
  <si>
    <t>40039344-0</t>
  </si>
  <si>
    <t>AMPLIACION Y MEJORAMIENTO DEL SERVICIO DE APR DE MANTILHUE, RÍO BUENO, LOS RÍOS</t>
  </si>
  <si>
    <t>40039345-0</t>
  </si>
  <si>
    <t>REPOSICION PUENTES CADENAS 1 Y CADENAS 2, RUTA 90, COMUNA DE MARCHIGUE</t>
  </si>
  <si>
    <t>40039350-0</t>
  </si>
  <si>
    <t>REPOSICION POSTA SALUD RURAL LLINGUA, COMUNA DE QUINCHAO</t>
  </si>
  <si>
    <t>40039355-0</t>
  </si>
  <si>
    <t>AMPLIACION Y MEJORAMIENTO SEDE SOCIAL MATEO DE TORO Y ZAMBRANO, PUNTA ARENAS</t>
  </si>
  <si>
    <t>40039359-0</t>
  </si>
  <si>
    <t>MEJORAMIENTO CANCHA TALCAMAVIDA, HUALQUI</t>
  </si>
  <si>
    <t>40039360-0</t>
  </si>
  <si>
    <t>CONSTRUCCION PAVIMENTOS PARTICIPATIVOS 32 LLAMADO, ARICA Y PARINACOTA</t>
  </si>
  <si>
    <t>40039401-0</t>
  </si>
  <si>
    <t>REPOSICION RUTA 29 SECTOR:CRUCERO-CUESTA MONTECRISTO</t>
  </si>
  <si>
    <t>40039403-0</t>
  </si>
  <si>
    <t>INSTALACION SISTEMA DE AGUA POTABLE RURAL VENTRENCO, VILCUN</t>
  </si>
  <si>
    <t>40039424-0</t>
  </si>
  <si>
    <t>MEJORAMIENTO AVENIDA BULNES, SECTOR MONUMENTO AL OVEJERO, PUNTA ARENAS</t>
  </si>
  <si>
    <t>40039544-0</t>
  </si>
  <si>
    <t>MEJORAMIENTO PLAZA WECHENEWEN, VILLA LOLOLHUE, OSORNO</t>
  </si>
  <si>
    <t>40039551-0</t>
  </si>
  <si>
    <t>ACTUALIZACION PLAN REGULADOR COMUNAL DE LOS ALAMOS</t>
  </si>
  <si>
    <t>40039555-0</t>
  </si>
  <si>
    <t>DIAGNOSTICO  MEJORAMIENTO SISTEMAS DE RIEGO Y ACUMULACIÓN, COMUNA DE  NAVIDAD</t>
  </si>
  <si>
    <t>40039560-0</t>
  </si>
  <si>
    <t>REPOSICION SALA MÁQUINAS Y SISTEMA ALMACENAMIENTO COMBUSTIBLES, PUERTO EDÉN</t>
  </si>
  <si>
    <t>40039561-0</t>
  </si>
  <si>
    <t>CONSTRUCCION CICLOVÍA CONEXIÓN ORIENTE PONIENTE, COMUNAS DE PAC SAN MIGUEL SAN JOAQUÍN MACUL</t>
  </si>
  <si>
    <t>40039579-0</t>
  </si>
  <si>
    <t>CONSTRUCCION PLAZAS DE JUEGOS INFANTILES, PUERTO EDÉN</t>
  </si>
  <si>
    <t>40039581-0</t>
  </si>
  <si>
    <t>MEJORAMIENTO AV. EL ABRA, COMUNA DE REQUÍNOA</t>
  </si>
  <si>
    <t>40039600-0</t>
  </si>
  <si>
    <t>REPOSICION CENTRO DE SALUD FAMILIAR DE CAMPANARIO, COMUNA DE YUNGAY</t>
  </si>
  <si>
    <t>40039622-0</t>
  </si>
  <si>
    <t>MEJORAMIENTO RUTA 1, SECTOR: CALETA URCO-ADUANA,  TRAMOS I Y II, REGIÓN DE ANTOFAGASTA</t>
  </si>
  <si>
    <t>40039641-0</t>
  </si>
  <si>
    <t>MEJORAMIENTO SISTEMA DE AGUA POTABLE DEL SERVICIO SANITARIO RURAL  CODEGUA, CHIMBARONGO</t>
  </si>
  <si>
    <t>40039662-0</t>
  </si>
  <si>
    <t>MEJORAMIENTO EJE AVDA. DEL FERROCARRIL ENTRE AVDA.CIRCUNVALACION Y GRAU, CALAMA</t>
  </si>
  <si>
    <t>40039684-0</t>
  </si>
  <si>
    <t>CONSTRUCCION CICLOVIA AV. EL PALOMAR, TRAMO 3, COPIAPÓ</t>
  </si>
  <si>
    <t>40039686-0</t>
  </si>
  <si>
    <t>CONSTRUCCION  Y MEJORAMIENTO ESPACIO PUBLICO RAUDAL LAS PEÑAS, MULCHEN</t>
  </si>
  <si>
    <t>40039738-0</t>
  </si>
  <si>
    <t>REPOSICION POSTA DE SALUD RURAL TRAIGUEN, LA UNION</t>
  </si>
  <si>
    <t>40039741-0</t>
  </si>
  <si>
    <t>NORMALIZACION AREA DE MOVIMIENTO AERODROMO LA ARAUCANIA</t>
  </si>
  <si>
    <t>40039762-0</t>
  </si>
  <si>
    <t>CONSTRUCCION INTECONEXION VIAL DICHATO, FLORIDA Y HUALQUI: TRAMO 1-B</t>
  </si>
  <si>
    <t>40039772-0</t>
  </si>
  <si>
    <t>CONSTRUCCION PAVIMENTOS PARTICIPATIVOS,32 PROCESO, REGIÓN ARAUCANÍA</t>
  </si>
  <si>
    <t>40039790-0</t>
  </si>
  <si>
    <t>CONSTRUCCION CONSTRUCCION PROG. PAV. PART. TRIGÉSIMO SEGUNDO LLAMADO REGIÓN DEL BIOBÍO</t>
  </si>
  <si>
    <t>40039799-0</t>
  </si>
  <si>
    <t>MEJORAMIENTO CANCHA MAGALLANES, COMUNA CHIGUAYANTE</t>
  </si>
  <si>
    <t>40039809-0</t>
  </si>
  <si>
    <t>TRANSFERENCIA ASISTENCIA TÉCNICA FORTALECIMIENTO CARTERA DE INVERSIONES RMS</t>
  </si>
  <si>
    <t>40039815-0</t>
  </si>
  <si>
    <t>ACTUALIZACION CATASTRO REDES SECUNDARIAS AGUAS LLUVIAS REGION DEL MAULE</t>
  </si>
  <si>
    <t>40039879-0</t>
  </si>
  <si>
    <t>MEJORAMIENTO PLAZA DE ARMAS RENAICO</t>
  </si>
  <si>
    <t>40039890-0</t>
  </si>
  <si>
    <t>CONSTRUCCION MACROURBANIZACIÓN SECTOR BARRIO CÍVICO, COMUNA DE MEJILLONES</t>
  </si>
  <si>
    <t>40039976-0</t>
  </si>
  <si>
    <t>CONSTRUCCION ESPACIO PÚBLICO SAN ERNESTO LOCALIDAD DE CALEBU COMUNA DE CONTULMO</t>
  </si>
  <si>
    <t>40040006-0</t>
  </si>
  <si>
    <t>ANALISIS DE LA INFRAESTRUCTURA DE TRANSPORTE REGIÓN DE COQUIMBO</t>
  </si>
  <si>
    <t>40040018-0</t>
  </si>
  <si>
    <t>MEJORAMIENTO ENTORNO EX HOSPITAL SAN JOSE Y CEMENTERIO, INDEPENDENCIA</t>
  </si>
  <si>
    <t>40040020-0</t>
  </si>
  <si>
    <t>ANALISIS REQUERIMIENTO CONECTIVIDAD INTERNACIONAL ZONA NORTE</t>
  </si>
  <si>
    <t>40040021-0</t>
  </si>
  <si>
    <t>MEJORAMIENTO 4 VIAS CIUDAD DE DALCAHUE</t>
  </si>
  <si>
    <t>40040042-0</t>
  </si>
  <si>
    <t>DIAGNOSTICO DE OBRAS DE RIEGO EN COMUNIDADES MAPUCHE, REGIÓN DE LA ARAUCANÍA</t>
  </si>
  <si>
    <t>40040087-0</t>
  </si>
  <si>
    <t>REPOSICION CUARTEL DE BOMBEROS 3° COMPAÑÍA DE BOMBEROS, CORONEL.</t>
  </si>
  <si>
    <t>40040132-0</t>
  </si>
  <si>
    <t>MEJORAMIENTO PAVIMENTO CIRCUITO VIAL PARCELA 15.1, FORESTAL, VIÑA DEL MAR</t>
  </si>
  <si>
    <t>40040139-0</t>
  </si>
  <si>
    <t>MEJORAMIENTO PLAZA DE ARMAS, COMUNA DE PADRE HURTADO</t>
  </si>
  <si>
    <t>40040140-0</t>
  </si>
  <si>
    <t>DIAGNOSTICO Y EVALUACIÓN SISTEMAS CAPTACIÓN, ACUMULACIÓN DE AGUAS LLUVIAS SCALL</t>
  </si>
  <si>
    <t>40040251-0</t>
  </si>
  <si>
    <t>MEJORAMIENTO VÍAS LOCALES SECTOR  CAÑITAS, ETAPA I, COMUNA DE LOS MUERMOS</t>
  </si>
  <si>
    <t>40040317-0</t>
  </si>
  <si>
    <t>REPOSICION REFUGIOS PEATONALES CON ILUMINACIÓN EN DIVERSOS SECTORES DE LA COMUNA DE CHONCHI</t>
  </si>
  <si>
    <t>40040365-0</t>
  </si>
  <si>
    <t>CONSTRUCCION PAVIMENTOS DEL PROGRAMA PAVIMENTACIÓN PARTICIPATIVA 32 LLAMADO, REGIÓN TARAPACÁ</t>
  </si>
  <si>
    <t>40040546-0</t>
  </si>
  <si>
    <t>CONSTRUCCION INFRAESTRUCTURA PORTUARIA CALETA HORNITOS, MEJILLONES</t>
  </si>
  <si>
    <t>40040559-0</t>
  </si>
  <si>
    <t>ACTUALIZACION PLADECO 2023-2026 Y ELABORACIÓN DEL PIIMEP 2022, COMUNA DE LOS ANDES</t>
  </si>
  <si>
    <t>40040592-0</t>
  </si>
  <si>
    <t>MEJORAMIENTO CANCHA VILLA COIHUE, COMUNA DE NEGRETE</t>
  </si>
  <si>
    <t>40040613-0</t>
  </si>
  <si>
    <t>CONSTRUCCION PAVIMENTOS PARTICIPATIVOS 32 LLAMADO REGIÓN DE AYSÉN</t>
  </si>
  <si>
    <t>40040705-0</t>
  </si>
  <si>
    <t>DIAGNOSTICO PLAN DE DESARROLLO TURISTICO COMUNA DE CURANILAHUE</t>
  </si>
  <si>
    <t>40040732-0</t>
  </si>
  <si>
    <t>ACTUALIZACION PLAN DE DESARROLLO COMUNAL, COMUNA DE PUCHUNCAVÍ</t>
  </si>
  <si>
    <t>40041138-0</t>
  </si>
  <si>
    <t>MEJORAMIENTO CANCHA MUNICIPAL DE RAMADILLAS, COMUNA DE ARAUCO</t>
  </si>
  <si>
    <t>40041178-0</t>
  </si>
  <si>
    <t>CONSTRUCCION SSR PUAHUN BOCA ITATA COMUNA DE TREHUACO</t>
  </si>
  <si>
    <t>TREGUACO - REGION DEL ÑUBLE</t>
  </si>
  <si>
    <t>40041225-0</t>
  </si>
  <si>
    <t>CONSTRUCCION MUROS DE CONTENCION POBLACION BERNALES, COYHAIQUE</t>
  </si>
  <si>
    <t>40041227-0</t>
  </si>
  <si>
    <t>MEJORAMIENTO ESPACIO PUBLICO AVENIDA JORGE ALESSANDRI</t>
  </si>
  <si>
    <t>40041291-0</t>
  </si>
  <si>
    <t>REPOSICION MUROS DE CONTENCIÓN VILLA ESPERANZA Y VILLA LA COSTANERA, SAAVEDRA</t>
  </si>
  <si>
    <t>40041301-0</t>
  </si>
  <si>
    <t>CONSTRUCCION PAVIMENTOS PARTICIPATIVOS 32 LLAMADO ATACAMA</t>
  </si>
  <si>
    <t>40041319-0</t>
  </si>
  <si>
    <t>CONSTRUCCION CIRCUITO PEATONAL Y ESPARCIMIENTO EJE CERRO MERCED- BARRIO ALMENDRAL, VALPARAISO</t>
  </si>
  <si>
    <t>40041320-0</t>
  </si>
  <si>
    <t>MEJORAMIENTO ESPACIOS PÚBLICOS DEL MAITÉN, MIRAFLORES ALTO, COMUNA DE VIÑA DEL MAR</t>
  </si>
  <si>
    <t>40041321-0</t>
  </si>
  <si>
    <t>MEJORAMIENTO SENDA MULTIPROPÓSITO PARQUE QUINTA VERGARA, VIÑA DEL MAR</t>
  </si>
  <si>
    <t>40041322-0</t>
  </si>
  <si>
    <t>CONSTRUCCION  ZONA RECREATIVA COMUNA JUAN FERNÁNDEZ</t>
  </si>
  <si>
    <t>40041329-0</t>
  </si>
  <si>
    <t>CONSTRUCCION  PROGRAMA PAVIMENTACION PARTICIPATIVA, 32 LLAMADO, REGION DE NUBLE</t>
  </si>
  <si>
    <t>40041336-0</t>
  </si>
  <si>
    <t>MEJORAMIENTO PARQUE KAUKARI, COPIAPO  ETAPAS 1 Y 2</t>
  </si>
  <si>
    <t>40041376-0</t>
  </si>
  <si>
    <t>MEJORAMIENTO PASEO HISTORICO CALLE ABDON FUENTEALBA, COMUNA DE CHANCO</t>
  </si>
  <si>
    <t>CHANCO</t>
  </si>
  <si>
    <t>40041382-0</t>
  </si>
  <si>
    <t>CONSTRUCCION POSTA DE SALUD RURAL EL PONCHO, COMUNA DE PUERTO OCTAY</t>
  </si>
  <si>
    <t>40041423-0</t>
  </si>
  <si>
    <t>MEJORAMIENTO CANCHA LAS CANTERAS, COMUNA DE QUILLECO</t>
  </si>
  <si>
    <t>QUILLECO</t>
  </si>
  <si>
    <t>40041444-0</t>
  </si>
  <si>
    <t>CONSTRUCCION PROGRAMA DE PAVIMENTACIÓN PARTICIPATIVA 32 LLAMADO, VI REGIÓN</t>
  </si>
  <si>
    <t>40041450-0</t>
  </si>
  <si>
    <t>ANALISIS DE CCAS. FORMULACION  PLANES ESTRATEGICOS DE REC. HIDRICOS A NIVEL NACIONAL</t>
  </si>
  <si>
    <t>40041497-0</t>
  </si>
  <si>
    <t>ANALISIS Y DESARROLLO ESTUDIO DE MOVILIDAD SUSTENTABLE COMUNA DE LA UNIÓN</t>
  </si>
  <si>
    <t>40041498-0</t>
  </si>
  <si>
    <t>ANALISIS E IMPLEMENTACIÓN DE UN PLAN DE MOVILIDAD INTEGRAL, COMUNA DE FUTRONO</t>
  </si>
  <si>
    <t>40041500-0</t>
  </si>
  <si>
    <t>MEJORAMIENTO 4 CALLES DE CORTE ALTO, COMUNA PURRANQUE</t>
  </si>
  <si>
    <t>40041510-0</t>
  </si>
  <si>
    <t>MEJORAMIENTO AVENIDA DOCTOR MEZA ,COMUNA DE CAUQUENES</t>
  </si>
  <si>
    <t>40041528-0</t>
  </si>
  <si>
    <t>ANALISIS E IMPLEMENTACIÓN DE UN PLAN DE MOVILIDAD INTEGRAL, LANCO Y SECTOR MALALHUE</t>
  </si>
  <si>
    <t>40041530-0</t>
  </si>
  <si>
    <t>ANALISIS Y DESARROLLO ESTUDIO DE MOVILIDAD SUSTENTABLE EN LA COMUNA DE LOS LAGOS</t>
  </si>
  <si>
    <t>40041531-0</t>
  </si>
  <si>
    <t>ANALISIS IMPLEMENTACIÓN DE UN PLAN DE MOVILIDAD INTEGRAL, COMUNA DE MÁFIL</t>
  </si>
  <si>
    <t>40041536-0</t>
  </si>
  <si>
    <t>ANALISIS Y DESARROLLO ESTUDIO DE MOVILIDAD SUSTENTABLE EN LA COMUNA DE PANGUIPULLI</t>
  </si>
  <si>
    <t>40041537-0</t>
  </si>
  <si>
    <t>CONSTRUCCION PAVIMENTOS PARTICIPATIVOS LLAMADO 32, REGION DE COQUIMBO</t>
  </si>
  <si>
    <t>40041618-0</t>
  </si>
  <si>
    <t>CONSTRUCCION SISTEMA DE TELEVIGILANCIA COMUNA DE SAN ESTEBAN</t>
  </si>
  <si>
    <t>40041629-0</t>
  </si>
  <si>
    <t>REPOSICION POSTA DE SALUD RURAL RUPANCO, COMUNA PUERTO OCTAY</t>
  </si>
  <si>
    <t>40041636-0</t>
  </si>
  <si>
    <t>REPOSICION POSTA SALUD RURAL EL ESPOLON COMUNA DE FUTALEUFU</t>
  </si>
  <si>
    <t>40041654-0</t>
  </si>
  <si>
    <t>CONSTRUCCION PROGRAMA PAVIMENTOS PARTICIPATIVOS 32 LLAMADO, REGIÓN DEL MAULE</t>
  </si>
  <si>
    <t>40041662-0</t>
  </si>
  <si>
    <t>CONSTRUCCION SEGUNDA ETAPA, PASEO MARIMAN RIBERA BIOBÍO NEGRETE</t>
  </si>
  <si>
    <t>40041674-0</t>
  </si>
  <si>
    <t>CONSTRUCCION PROGRAMA DE PAVIMENTOS PARTICIPATIVOS 32 LLAMADO REGIÓN DE LOS RIOS</t>
  </si>
  <si>
    <t>40041675-0</t>
  </si>
  <si>
    <t>CONSTRUCCION PARQUE URBANO RENE SCHNEIDER ETAPA 1- CALAMA</t>
  </si>
  <si>
    <t>40041684-0</t>
  </si>
  <si>
    <t>MEJORAMIENTO PROLONGACION CALLE COSTANERA Y CALLE RIQUELME, PELLUHUE</t>
  </si>
  <si>
    <t>40041692-0</t>
  </si>
  <si>
    <t>MEJORAMIENTO PLAZA CIVICA LORD COCHRANE DE CORRAL</t>
  </si>
  <si>
    <t>40041699-0</t>
  </si>
  <si>
    <t>MEJORAMIENTO SISTEMA DE AGUA POTABLE SERVICIO SANITARIO RURAL AGUA SANTA SANTA RITA, PALMILLA</t>
  </si>
  <si>
    <t>40041717-0</t>
  </si>
  <si>
    <t>MEJORAMIENTO PLAZA PUBLICA DE MALALHUE</t>
  </si>
  <si>
    <t>40041723-0</t>
  </si>
  <si>
    <t>CONSTRUCCION SOLUCIONES INDIV. AP Y AS SECTORES LA CALLE, BARRANCAS JUNTAS Y OTROS</t>
  </si>
  <si>
    <t>40041741-0</t>
  </si>
  <si>
    <t>CONSTRUCCION PASEO RIBERA RIO LAJA, LOCALIDAD DE SAN ROSENDO</t>
  </si>
  <si>
    <t>40041752-0</t>
  </si>
  <si>
    <t>CONSTRUCCION BOULEVARD CALLE LASTARRIA, CONCEPCION</t>
  </si>
  <si>
    <t>40041754-0</t>
  </si>
  <si>
    <t>REPOSICION ESPACIO PÚBLICO CENTRO CÍVICO, CONSTITUCIÓN</t>
  </si>
  <si>
    <t>40041757-0</t>
  </si>
  <si>
    <t>MEJORAMIENTO CALLES Y PASAJES POBLACIÓN BELLAVISTA PARRAL</t>
  </si>
  <si>
    <t>40041763-0</t>
  </si>
  <si>
    <t>MEJORAMIENTO ESPACIO PÚBLICO PLAZA VILLA DON PABLO, PARRAL</t>
  </si>
  <si>
    <t>40041805-0</t>
  </si>
  <si>
    <t>NORMALIZACION Y MEJORAMIENTO DE RUTAS PEATONALES DE CAÑETE</t>
  </si>
  <si>
    <t>40041808-0</t>
  </si>
  <si>
    <t>ANALISIS INTEGRAL PLAN DIRECTOR DE INFRAESTRUCTURA 2025-2055</t>
  </si>
  <si>
    <t>40041819-0</t>
  </si>
  <si>
    <t>CONSTRUCCION  Y MEJORAMIENTO  PARQUE CATIRAY, COMUNA DE SANTA JUANA</t>
  </si>
  <si>
    <t>40041996-0</t>
  </si>
  <si>
    <t>DIAGNOSTICO CONDUCENTE PLAN MAESTRO URBANO HABITACIONAL SECTOR NORTE ALTO HOSPICIO</t>
  </si>
  <si>
    <t>40042010-0</t>
  </si>
  <si>
    <t>CONSTRUCCION PAVIMENTOS PARTICIPATIVOS 32 LLAMADO REGION ANTOFAGASTA</t>
  </si>
  <si>
    <t>40042071-0</t>
  </si>
  <si>
    <t>MEJORAMIENTO PLAZA SAN FELIX, ALTO DEL CARMEN</t>
  </si>
  <si>
    <t>40042109-0</t>
  </si>
  <si>
    <t>REPOSICION PASEO FERROVIARIO MANUEL RODRIGUEZ MEJILLONES</t>
  </si>
  <si>
    <t>40042128-0</t>
  </si>
  <si>
    <t>MEJORAMIENTO PLAZA PILOTO PARDO, PUERTO NATALES</t>
  </si>
  <si>
    <t>40042156-0</t>
  </si>
  <si>
    <t>MEJORAMIENTO BARRIO CAMILO HENRIQUEZ, COMUNA PUNTA ARENAS</t>
  </si>
  <si>
    <t>40042167-0</t>
  </si>
  <si>
    <t>CONSTRUCCION TERMINACION SALA CUNA Y JARDIN INFANTIL VILLA SOL NACIENTE DE TUBUL., ARAUCO</t>
  </si>
  <si>
    <t>40042180-0</t>
  </si>
  <si>
    <t>MEJORAMIENTO ESPACIO DE INTEGRACIÓN BARRIAL SECTOR NUEVA PANTANOSA, COMUNA DE FRUTILLAR</t>
  </si>
  <si>
    <t>40042225-0</t>
  </si>
  <si>
    <t>MEJORAMIENTO BARRIO JORGE INOSTROZA DE LA COMUNA DE IQUIQUE</t>
  </si>
  <si>
    <t>40042254-0</t>
  </si>
  <si>
    <t>CONSTRUCCION SENDA MULTIPROPOSITO COMUNA DE EL CARMEN</t>
  </si>
  <si>
    <t>40042351-0</t>
  </si>
  <si>
    <t>CONSTRUCCION PASEO PEATONAL CALLE EX CANCHA DE CARRERAS, COMUNA DE LICANTÉN</t>
  </si>
  <si>
    <t>40042354-0</t>
  </si>
  <si>
    <t>CONSTRUCCION MIRADOR DE ALCOHUAZ, COMUNA DE PAIHUANO</t>
  </si>
  <si>
    <t>40042365-0</t>
  </si>
  <si>
    <t>REPOSICION CALLE DR. HERRERA COMUNA DE LICANTÉN</t>
  </si>
  <si>
    <t>40042376-0</t>
  </si>
  <si>
    <t>MEJORAMIENTO CENTRO DEPORTIVO Y RECREACIONAL CALETA LOS HORNOS, COMUNA DE LA HIGUERA</t>
  </si>
  <si>
    <t>40042377-0</t>
  </si>
  <si>
    <t>MEJORAMIENTO CALLES MANZANAL Y LOS ÁNGELES, COMUNA DE PUERTO VARAS</t>
  </si>
  <si>
    <t>40042651-0</t>
  </si>
  <si>
    <t>MEJORAMIENTO CANCHA DE FÚTBOL N°2 RECINTO MUNICIPAL DE DEPORTES DE SANTA BÁRBARA</t>
  </si>
  <si>
    <t>40042767-0</t>
  </si>
  <si>
    <t>MEJORAMIENTO SISTEMA APR LAS RAMADAS DE PUNITAQUI</t>
  </si>
  <si>
    <t>40042784-0</t>
  </si>
  <si>
    <t>ACTUALIZACION CATASTRO REDES SECUNDARIAS AGUAS .LLUVIAS, REGION METROPOLITANA</t>
  </si>
  <si>
    <t>40042816-0</t>
  </si>
  <si>
    <t>REPOSICION PUENTE LAS BASAS EN CAMINO ROL Q-685, COMUNA DE SANTA BARBARA</t>
  </si>
  <si>
    <t>40042903-0</t>
  </si>
  <si>
    <t>CONSTRUCCION EXTENSIÓN REDES PÚBLICAS ALCANTARILLADO CALLE S. ALDEA - CAÑADILLA, RINCONADA</t>
  </si>
  <si>
    <t>40043020-0</t>
  </si>
  <si>
    <t>CONSTRUCCION SUBCOMISARÍA DE CARABINEROS MAULE NORTE, COMUNA MAULE</t>
  </si>
  <si>
    <t>40043105-0</t>
  </si>
  <si>
    <t>DIAGNOSTICO SEGURIDAD VIAL VARIAS RUTAS DE LA RED VIAL DE LA REGION DE LA ARAUCANIA</t>
  </si>
  <si>
    <t>40043109-0</t>
  </si>
  <si>
    <t>CONSTRUCCION SISTEMA APR LO ESPINO, LAMPA</t>
  </si>
  <si>
    <t>40043117-0</t>
  </si>
  <si>
    <t>ACTUALIZACION DE PUNTOS CENSALES DE TRÁNSITO Y SU ASIGNACIÓN A LA RED VIAL</t>
  </si>
  <si>
    <t>40043135-0</t>
  </si>
  <si>
    <t>DIAGNOSTICO E IMPLEMENTACION NUEVO SISTEMA DE INFORMACION PARA LA GESTION VIAL</t>
  </si>
  <si>
    <t>40043145-0</t>
  </si>
  <si>
    <t>DIAGNOSTICO ESTIMACION Y REDUCCION HUELLA CARBONO EN OBRAS VIALES V Y VI REG.</t>
  </si>
  <si>
    <t>40043147-0</t>
  </si>
  <si>
    <t>CONSTRUCCION CENTRO COMUNITARIO DE SALUD MENTAL, COMUNA ARICA</t>
  </si>
  <si>
    <t>40043223-0</t>
  </si>
  <si>
    <t>CAPACITACION USUARIOS DE AGUA EN GESTIÓN DEL RH REGIONES DE ANTOFAGASTA Y ATACAMA</t>
  </si>
  <si>
    <t>40043228-0</t>
  </si>
  <si>
    <t>REPOSICION CANCHA VILLA SAN PABLO, COMUNA SAN PABLO</t>
  </si>
  <si>
    <t>40043256-0</t>
  </si>
  <si>
    <t>MEJORAMIENTO CIRCUITO VIAL CALLES AV. LA PLAYA, AV. ARGENTINA, COSTA RICA Y PARAGUAY, EL TABO</t>
  </si>
  <si>
    <t>40043297-0</t>
  </si>
  <si>
    <t>MEJORAMIENTO SISTEMA DE AGUA POTABLE SERVICIO SANITARIO RURAL LA LAJUEJA-PANAMÁ, SANTA CRUZ</t>
  </si>
  <si>
    <t>40043311-0</t>
  </si>
  <si>
    <t>ACTUALIZACION PLAN MAESTRO DE CICLOVIAS ARICA</t>
  </si>
  <si>
    <t>40043313-0</t>
  </si>
  <si>
    <t>MEJORAMIENTO SISTEMA DE TRANSPORTE PÚBLICO BONILLA ANTOFAGASTA</t>
  </si>
  <si>
    <t>40043314-0</t>
  </si>
  <si>
    <t>DIAGNOSTICO CATASTRO REDES SECUNDARIAS AALL, COMUNA DE LOS ANDES Y VALPARAISO</t>
  </si>
  <si>
    <t>40043315-0</t>
  </si>
  <si>
    <t>ANALISIS Y DESARROLLO PLAN MAESTRO DE CICLOVIAS CALAMA</t>
  </si>
  <si>
    <t>40043380-0</t>
  </si>
  <si>
    <t>ACTUALIZACION CATASTRO REDES SECUNDARIAS AGUAS LLUVIA REGION O HIGGINS</t>
  </si>
  <si>
    <t>40043394-0</t>
  </si>
  <si>
    <t>MEJORAMIENTO PASADA URBANA POR MARCHIGUE, REGION DE O'HIGGINS</t>
  </si>
  <si>
    <t>40043406-0</t>
  </si>
  <si>
    <t>ANALISIS E IMPLEMENT. PLAN DE CONECT. MARÍTIMA, LACUSTRE Y FLUVIAL, REGION DE LOS LAGOS</t>
  </si>
  <si>
    <t>40043448-0</t>
  </si>
  <si>
    <t>MEJORAMIENTO INTEGRAL INFRAESTRUCTURA TRANSPORTE PÚBLICO, COMUNAS DE QUILPUÉ - VILLA ALEMANA</t>
  </si>
  <si>
    <t>40043475-0</t>
  </si>
  <si>
    <t>ANALISIS Y DESARROLLO DEL ESTUDIO DE MOVILIDAD SUSTENTABLE EN SANTA JUANA</t>
  </si>
  <si>
    <t>40043478-0</t>
  </si>
  <si>
    <t>ANALISIS Y DESARROLLO ESTUDIO DE MOVILIDAD SOSTENIBLE EN VALLENAR</t>
  </si>
  <si>
    <t>40043481-0</t>
  </si>
  <si>
    <t>ACTUALIZACION PLAN MAESTRO DE CICLOVÍAS COMUNAS DE QUILPUÉ Y VILLA ALEMANA</t>
  </si>
  <si>
    <t>40043483-0</t>
  </si>
  <si>
    <t>ANALISIS Y DESARROLLO ESTUDIO DE MOVILIDAD SOSTENIBLE EN ILLAPEL</t>
  </si>
  <si>
    <t>40043485-0</t>
  </si>
  <si>
    <t>ANALISIS Y DESARROLLO ESTUDIO DE MOVILIDAD SOSTENIBLE EN CASABLANCA</t>
  </si>
  <si>
    <t>40043491-0</t>
  </si>
  <si>
    <t>ANALISIS Y DESARROLLO ESTUDIO DE MOVILIDAD SUSTENTABLE DE NUEVA IMPERIAL</t>
  </si>
  <si>
    <t>40043507-0</t>
  </si>
  <si>
    <t>ANALISIS Y DESARROLLO DEL ESTUDIO DE MOVILIDAD SUSTENTABLE EN SAN CARLOS</t>
  </si>
  <si>
    <t>40043565-0</t>
  </si>
  <si>
    <t>CONSTRUCCION DE SEMAFOROS E INTEGRACIÓN SISTEMA  CONTROL REGIONAL COMUNAS  CHONCHI Y QUELLÓN</t>
  </si>
  <si>
    <t>40043617-0</t>
  </si>
  <si>
    <t>REPARACION Y EQUIPAMIENTO PARQUE Y MUSEO REGIONAL DE LA ARAUCANÍA</t>
  </si>
  <si>
    <t>40043670-0</t>
  </si>
  <si>
    <t>DIAGNOSTICO CONDICIONES NAT. VARIOS SECT. ZONAS DE REZAGO SUR, REGION DE LOS LAGOS</t>
  </si>
  <si>
    <t>40043749-0</t>
  </si>
  <si>
    <t>REPOSICION EDIFICIO CONSISTORIAL COMUNA DE TIMAUKEL, PAMPA GUANACO.</t>
  </si>
  <si>
    <t>TIMAUKEL</t>
  </si>
  <si>
    <t>40043776-0</t>
  </si>
  <si>
    <t>AMPLIACION EDIFICIO MOP TARAPACA, IQUIQUE</t>
  </si>
  <si>
    <t>40043789-0</t>
  </si>
  <si>
    <t>CONSTRUCCION SERVICIO DE APR DE LLASTUCO, MÁFIL</t>
  </si>
  <si>
    <t>40043821-0</t>
  </si>
  <si>
    <t>MEJORAMIENTO RUTA 27-CH SECTOR: SAN PEDRO DE ATACAMA-PASO JAMA</t>
  </si>
  <si>
    <t>40043828-0</t>
  </si>
  <si>
    <t>ACTUALIZACION METODOLOGIAS GESTION Y DET ESTADO CNOS PAV, NO PAV Y SOL BASICAS</t>
  </si>
  <si>
    <t>40043864-0</t>
  </si>
  <si>
    <t>MEJORAMIENTO INTEGRAL CALETA PESQUERA BAHIA MANSA, SAN JUAN DE LA COSTA</t>
  </si>
  <si>
    <t>40043887-0</t>
  </si>
  <si>
    <t>REPOSICION PUENTE YELCHO SOBRE EL RIO YELCHO EN RUTA 7, COMUNA DE CHAITEN</t>
  </si>
  <si>
    <t>40043910-0</t>
  </si>
  <si>
    <t>ANALISIS PARA REMOCIONES EN MASA, RUTA 115 CH PASO PEHUENCHE, REGIÓN DEL MAULE</t>
  </si>
  <si>
    <t>40043913-0</t>
  </si>
  <si>
    <t>DIAGNOSTICO MEJORAM RIEGO PEQ AGRICULT ARICA Y PARINACOTA TARAPACÁ Y ANTOFAGASTA</t>
  </si>
  <si>
    <t>40043966-0</t>
  </si>
  <si>
    <t>DIAGNOSTICO POTENCIAL DE RIEGO CON AGUAS DESALINIZADAS EN ZONAS COSTERAS DEL PAIS</t>
  </si>
  <si>
    <t>40043971-0</t>
  </si>
  <si>
    <t>CONSTRUCCION CANAL SAN FABIÁN, SECTOR 6 EMBALSE NUEVA PUNILLA</t>
  </si>
  <si>
    <t>40043980-0</t>
  </si>
  <si>
    <t>CAPACITACION CAPACITACION EN GESTION DEL RECURSO HIDRICO PARA PROFESIONALES ZONA CENTRO SUR</t>
  </si>
  <si>
    <t>40043983-0</t>
  </si>
  <si>
    <t>CONSTRUCCION SISTEMA DE RIEGO LAVADERO - PERQUILAUQUÉN, REGIÓN DEL MAULE Y ÑUBLE</t>
  </si>
  <si>
    <t>40044037-0</t>
  </si>
  <si>
    <t>MEJORAMIENTO CICLOVÍA EJE ALAMEDA, COMUNAS DE LO PRADO, ESTACIÓN CENTRAL Y SANTIAGO</t>
  </si>
  <si>
    <t>40044078-0</t>
  </si>
  <si>
    <t>REPOSICION VEREDAS LOS PINOS, ROMERAL, HIJUELAS</t>
  </si>
  <si>
    <t>40044133-0</t>
  </si>
  <si>
    <t>CONSTRUCCION REDES PÚBLICAS DE ALCANTARILLADO SECTOR  LAS LIANAS, COMUNA EL TABO</t>
  </si>
  <si>
    <t>40044139-0</t>
  </si>
  <si>
    <t>CONSTRUCCION CENTRO DE CONVENCIONES DE PUEBLOS ORIGINARIOS, REGIÓN ARICA Y PARINACOTA</t>
  </si>
  <si>
    <t>40044147-0</t>
  </si>
  <si>
    <t>MEJORAMIENTO CAMINO Q-250, CRUCE CAMINO Q-200 (SANTA ELCIRA)-SECTOR LA COLONIA, PROV. BIOBIO</t>
  </si>
  <si>
    <t>40044277-0</t>
  </si>
  <si>
    <t>DIAGNOSTICO PLAN DE DESARROLLO TURÍSTICO COMUNA DE LOS ÁLAMOS</t>
  </si>
  <si>
    <t>40044476-0</t>
  </si>
  <si>
    <t>CONSTRUCCION SERVICIO SANITARIO RURAL LA VICTORIA, COMUNA DE CHILLAN</t>
  </si>
  <si>
    <t>40044673-0</t>
  </si>
  <si>
    <t>MEJORAMIENTO 2 CANCHAS DE PASTO SINTETICO ANIBAL PINTO, CONCEPCION</t>
  </si>
  <si>
    <t>40044675-0</t>
  </si>
  <si>
    <t>CONSTRUCCION PUENTE SANTA TERESA, CAMINO I-620, PUMANQUE</t>
  </si>
  <si>
    <t>40044718-0</t>
  </si>
  <si>
    <t>REPOSICION CON RELOCALIZACIÓN  DE LA SUBCOMISARÍA MACHALÍ</t>
  </si>
  <si>
    <t>40044792-0</t>
  </si>
  <si>
    <t>MEJORAMIENTO CALLES VILLA PADRE HURTADO LOCALIDAD DE ITROPULLI, PAILLACO</t>
  </si>
  <si>
    <t>40044803-0</t>
  </si>
  <si>
    <t>MEJORAMIENTO SSR LOS LEONES SANTA ROSA COMUNA DE LIMACHE</t>
  </si>
  <si>
    <t>40044922-0</t>
  </si>
  <si>
    <t>AMPLIACION SERVICIO AGUA POTABLE RURAL EL ROBLE HASTA EL SECTOR LOS ROMEROS, GRANEROS</t>
  </si>
  <si>
    <t>40044923-0</t>
  </si>
  <si>
    <t>MEJORAMIENTO CANCHA DE FUTBOL PRIETO CRUZ, CONCEPCION</t>
  </si>
  <si>
    <t>40044942-0</t>
  </si>
  <si>
    <t>REPOSICION PUENTE CHILE EN CAMINO ROL P-348, COMUNA DE ARAUCO</t>
  </si>
  <si>
    <t>40044956-0</t>
  </si>
  <si>
    <t>MEJORAMIENTO PAVIMENTOS  BARRIO RENÉ SCHNEIDER, COMUNA DE LOS ANDES</t>
  </si>
  <si>
    <t>40044962-0</t>
  </si>
  <si>
    <t>MEJORAMIENTO INTEGRAL ESTADIO MUNICIPAL, COMUNA DE OLLAGUE</t>
  </si>
  <si>
    <t>40044978-0</t>
  </si>
  <si>
    <t>CONSTRUCCION CONEXIÓN VIAL CORCOLEN - PUENTE ALTA, COMUNAS DE MALLOA Y QUINTA DE TILCOCO</t>
  </si>
  <si>
    <t>40045015-0</t>
  </si>
  <si>
    <t>REPOSICION PAVIMENTACIÓN CALLE ARTURO PRAT, COMUNA DE NINHUE</t>
  </si>
  <si>
    <t>40045061-0</t>
  </si>
  <si>
    <t>CONSTRUCCION DE CANCHA PASTO SINTETICO Y CIERRE PERIMETRAL, SECTOR GUARILIHUE, COELEMU</t>
  </si>
  <si>
    <t>40045062-0</t>
  </si>
  <si>
    <t>CONSTRUCCION VIII ETAPA PASEOS PEATONALES DE LA GRANJA FASE 1</t>
  </si>
  <si>
    <t>40045080-0</t>
  </si>
  <si>
    <t>MEJORAMIENTO RUTAS PEATONALES DE REGENERACIÓN URBANA DE MICHAIHUE, SAN PEDRO DE LA PAZ</t>
  </si>
  <si>
    <t>40045092-0</t>
  </si>
  <si>
    <t>MEJORAMIENTO CBI LOS LAURELES PICHIPELLAHUEN</t>
  </si>
  <si>
    <t>40045098-0</t>
  </si>
  <si>
    <t>DIAGNOSTICO INICIATIVAS PARA EL DESARROLLO Y FOMENTO PRODUCTIVO ZONAS RURALES RMS</t>
  </si>
  <si>
    <t>40045099-0</t>
  </si>
  <si>
    <t>MEJORAMIENTO PAVIMENTO CALLE PABLO NERUDA, OLMUÉ</t>
  </si>
  <si>
    <t>40045102-0</t>
  </si>
  <si>
    <t>MEJORAMIENTO PAVIMENTO CALLE PROGRESO, OLMUÉ</t>
  </si>
  <si>
    <t>40045115-0</t>
  </si>
  <si>
    <t>CONSTRUCCION SISTEMA APR LOS GANSOS-LA PUNTIAGUDA, CHANCO</t>
  </si>
  <si>
    <t>40045117-0</t>
  </si>
  <si>
    <t>CONSTRUCCION SIST AGUAS LLUVIAS CALLE LOS PEUMOS, VALPARAISO</t>
  </si>
  <si>
    <t>40045164-0</t>
  </si>
  <si>
    <t>NORMALIZACION MEDIDAS MITIGACION ACUSTICA EN RUTAS DE LAS REGIONES 5, 6 Y 13</t>
  </si>
  <si>
    <t>40045174-0</t>
  </si>
  <si>
    <t>REPOSICION ESTADIO EL ALTO, PADRE LAS CASAS</t>
  </si>
  <si>
    <t>40045201-0</t>
  </si>
  <si>
    <t>CONSTRUCCION EJE MOVILIDAD SANTA ROSA INTERMEDIO</t>
  </si>
  <si>
    <t>40045237-0</t>
  </si>
  <si>
    <t>MEJORAMIENTO BARRIO SANTA LUCIA, LA SERENA-CONCURSO 2020</t>
  </si>
  <si>
    <t>40045238-0</t>
  </si>
  <si>
    <t>MEJORAMIENTO CAMINO Q-561, SECTOR CRUCE Q-469, CEMENTERIO QUILLECO CAÑICURA  LOS PRADOS, COMUNA QUILLECO</t>
  </si>
  <si>
    <t>40045262-0</t>
  </si>
  <si>
    <t>REPOSICION TENENCIA DE CARABINEROS PETORCA, COMUNA DE PETORCA</t>
  </si>
  <si>
    <t>40045307-0</t>
  </si>
  <si>
    <t>CONSTRUCCION TENENCIA PLAYA ANCHA, COMUNA DE VALPARAISO</t>
  </si>
  <si>
    <t>40045389-0</t>
  </si>
  <si>
    <t>MEJORAMIENTO ESPACIO PÚBLICO AV. DIEGO PORTALES, HOSPITAL, PAINE</t>
  </si>
  <si>
    <t>40045415-0</t>
  </si>
  <si>
    <t>REPOSICION POSTA DE SALUD RURAL RANQUILHUE, COMUNA DE TIRUA</t>
  </si>
  <si>
    <t>40045447-0</t>
  </si>
  <si>
    <t>REPOSICION CANCHA DE FUTBOL TALQUIPEN, COMUNA DE COIHUECO</t>
  </si>
  <si>
    <t>40045584-0</t>
  </si>
  <si>
    <t>MEJORAMIENTO SSR CHACAYAL DE CATO, COMUNA DE COIHUECO</t>
  </si>
  <si>
    <t>40045587-0</t>
  </si>
  <si>
    <t>MEJORAMIENTO SSR BAJO LOS AMIGOS, COMUNA DE COIHUECO</t>
  </si>
  <si>
    <t>40045588-0</t>
  </si>
  <si>
    <t>MEJORAMIENTO SSR SAN MIGUEL, COMUNA DE SAN IGNACIO</t>
  </si>
  <si>
    <t>40045589-0</t>
  </si>
  <si>
    <t>MEJORAMIENTO  SSR BULI CASERIO - TIUQUILEMU, COMUNA DE ÑIQUEN</t>
  </si>
  <si>
    <t>40045603-0</t>
  </si>
  <si>
    <t>MEJORAMIENTO SISTEMA DE AGUA POTABLE SERVICIO SANITARIO RURAL ROMA ARRIBA, SAN FERNANDO</t>
  </si>
  <si>
    <t>40045604-0</t>
  </si>
  <si>
    <t>HABILITACION JARDIN INFANTIL CECI DE PUNTA ARENAS 2022</t>
  </si>
  <si>
    <t>40045627-0</t>
  </si>
  <si>
    <t>MEJORAMIENTO SISTEMA DE AGUA POTABLE SERVICIO SANITARIO RURAL LO DE CUEVAS, COLTAUCO</t>
  </si>
  <si>
    <t>40045640-0</t>
  </si>
  <si>
    <t>MEJORAMIENTO CANCHA DE FUTBOL BALMACEDA, SAN PEDRO DE LA PAZ</t>
  </si>
  <si>
    <t>40045693-0</t>
  </si>
  <si>
    <t>REPOSICION CENTRO COMUNITARIO DE SALUD MENTAL HUALPÉN</t>
  </si>
  <si>
    <t>40045738-0</t>
  </si>
  <si>
    <t>MEJORAMIENTO CANCHA EL ROBLE, LOTA</t>
  </si>
  <si>
    <t>40045739-0</t>
  </si>
  <si>
    <t>CONSTRUCCION CANCHA EL BLANCO, LOTA</t>
  </si>
  <si>
    <t>40045787-0</t>
  </si>
  <si>
    <t>CONSTRUCCION CANCHA PASTO SINTÉTICO Y CIERRE PERIMETRAL, SECTOR COYANCO, COMUNA DE NINHUE.</t>
  </si>
  <si>
    <t>40045799-0</t>
  </si>
  <si>
    <t>REPOSICION PLAZA CIVICA DE HUARA</t>
  </si>
  <si>
    <t>40045807-0</t>
  </si>
  <si>
    <t>REPOSICION CON RELOCALIZACIÓN RETÉN DE CARABINEROS CUNCO MASHUE, COMUNA DE LA UNIÓN</t>
  </si>
  <si>
    <t>40045829-0</t>
  </si>
  <si>
    <t>HABILITACION Y MEJORAMIENTO ESTADIO MUNICIPAL DE QUEMCHI</t>
  </si>
  <si>
    <t>QUEMCHI</t>
  </si>
  <si>
    <t>40045899-0</t>
  </si>
  <si>
    <t>HABILITACION BIDIRECCIONALIDAD EJE CARDENAL JOSE MARIA CARO-COSTANERA ANDRES BELLO</t>
  </si>
  <si>
    <t>40045913-0</t>
  </si>
  <si>
    <t>REPOSICION CUARTEL TERCERA COMPAÑÍA DE BOMBEROS DE LOS ANDES</t>
  </si>
  <si>
    <t>40045971-0</t>
  </si>
  <si>
    <t>DIAGNOSTICO PLAN DE INVERSION PUBLICA EN SANEAMIENTO RURAL PARA SISTEMAS UNIFICADOS</t>
  </si>
  <si>
    <t>40045992-0</t>
  </si>
  <si>
    <t>CONSTRUCCION  INSTITUTO REHABILITACION INFANTIL TELETON ÑUBLE</t>
  </si>
  <si>
    <t>40046006-0</t>
  </si>
  <si>
    <t>CONSTRUCCION NUEVO PUENTE URBANO, PUERTO AYSÉN</t>
  </si>
  <si>
    <t>40046012-0</t>
  </si>
  <si>
    <t>CONSTRUCCION PARQUE PEDRO DE VALDIVIA RIBERA NORTE, CONCEPCION</t>
  </si>
  <si>
    <t>40046082-0</t>
  </si>
  <si>
    <t>CONSTRUCCION SERVICIO APR DE LA ISLA, LANCO</t>
  </si>
  <si>
    <t>40046120-0</t>
  </si>
  <si>
    <t>HABILITACION Y RECUPERACIÓN DE TERRENOS SERVIU RM 2023-2027</t>
  </si>
  <si>
    <t>40046137-0</t>
  </si>
  <si>
    <t>HABILITACION SONDAJE E IMPULSIÓN CON REGULACIÓN SAN PEDRO SUR ETAPA II</t>
  </si>
  <si>
    <t>40046150-0</t>
  </si>
  <si>
    <t>MEJORAMIENTO BORDE COSTERO PLAYA ARENILLAS NEGRAS ARICA 2DA EDICIÓN</t>
  </si>
  <si>
    <t>40046164-0</t>
  </si>
  <si>
    <t>CONSTRUCCION VIII ETAPA PASEOS PEATONALES DE LA GRANJA FASE 2</t>
  </si>
  <si>
    <t>40046177-0</t>
  </si>
  <si>
    <t>CONSTRUCCION JARDIN INFANTIL Y SALA CUNA LOS MANTOS, RANCAGUA</t>
  </si>
  <si>
    <t>40046188-0</t>
  </si>
  <si>
    <t>MEJORAMIENTO BORDE COSTERO  PLAYA CHINCHORRO ETAPA 1, COMUNA ARICA</t>
  </si>
  <si>
    <t>40046297-0</t>
  </si>
  <si>
    <t>ACTUALIZACION PLAN DE DESARROLLO TURÍSTICO, COMUNA DE TIRÚA</t>
  </si>
  <si>
    <t>40046306-0</t>
  </si>
  <si>
    <t>MEJORAMIENTO CALLE LAGO RIÑIHUE, LOS PINOS, REÑACA, VIÑA DEL MAR</t>
  </si>
  <si>
    <t>40046307-0</t>
  </si>
  <si>
    <t>MEJORAMIENTO CANCHA DE FUTBOL HUERTOS FAMILIARES, SAN PEDRO DE LA PAZ</t>
  </si>
  <si>
    <t>40046318-0</t>
  </si>
  <si>
    <t>ACTUALIZACION PLAN REGULADOR COMUNAL DE TALCAHUANO</t>
  </si>
  <si>
    <t>40046385-0</t>
  </si>
  <si>
    <t>ACTUALIZACION PLAN DE DESARROLLO COMUNAL TALCAHUANO</t>
  </si>
  <si>
    <t>40046448-0</t>
  </si>
  <si>
    <t>REPOSICION PLAZA Y ESPACIO CIVICO DE PUYUHUAPI, COMUNA DE CISNES.</t>
  </si>
  <si>
    <t>40046479-0</t>
  </si>
  <si>
    <t>AMPLIACION Y MEJORAMIENTO SERVICIO APR MALALHUE, LANCO</t>
  </si>
  <si>
    <t>40046523-0</t>
  </si>
  <si>
    <t>ACTUALIZACION PLAN REGULADOR COMUNAL DE ARAUCO</t>
  </si>
  <si>
    <t>40046526-0</t>
  </si>
  <si>
    <t>CONSTRUCCION SERVICIO DE APR DE MARIQUINA, FUTRONO</t>
  </si>
  <si>
    <t>40046538-0</t>
  </si>
  <si>
    <t>MEJORAMIENTO PAVIMENTACIÓN AV.LAS PARCELAS ENTRE HUALLILEMU Y CORDILLERA, COMUNA DE EL QUISCO</t>
  </si>
  <si>
    <t>40046622-0</t>
  </si>
  <si>
    <t>MEJORAMIENTO PASADA URBANA RUTA 41 CH POR LA COMUNA DE LA SERENA</t>
  </si>
  <si>
    <t>40046830-0</t>
  </si>
  <si>
    <t>DIAGNOSTICO PLAN MARCO DESARROLLO TERRITORIAL RAMAL TALCA CONSTITUCIÓN</t>
  </si>
  <si>
    <t>40046876-0</t>
  </si>
  <si>
    <t>REPOSICION CAMINO ROL P-60-R, SECTOR TRES PINOS - LAS MISIONES, PROVINCIA DE ARAUCO</t>
  </si>
  <si>
    <t>40046909-0</t>
  </si>
  <si>
    <t>ANALISIS OFERTA Y DEMANDA DEL SISTEMA DE TRANSPORTE EN EL VALLE DEL ACONCAGUA</t>
  </si>
  <si>
    <t>40046956-0</t>
  </si>
  <si>
    <t>CONSTRUCCION CENTRO DE SALUD MENTAL CORDILLERA, COMUNA DE COIHUECO</t>
  </si>
  <si>
    <t>40046963-0</t>
  </si>
  <si>
    <t>CONSTRUCCION PUENTE CONEXION PANQUEHUE - CATEMU EN RUTA E-635, COMUNA PANQUEHUE</t>
  </si>
  <si>
    <t>40046973-0</t>
  </si>
  <si>
    <t>CONSTRUCCION DE INSTALACIONES NUEVA ZONA PRIMARIA EXTRAPUERTO EMPORMONTT, PUERTO MONTT</t>
  </si>
  <si>
    <t>40047046-0</t>
  </si>
  <si>
    <t>MEJORAMIENTO RUTA G-966 SAN SEBASTIAN - LO ABARCA, COMUNAS EL TABO Y CARTAGENA</t>
  </si>
  <si>
    <t>40047062-0</t>
  </si>
  <si>
    <t>CONSTRUCCION ESCALERA Y ENTORNO ENTRE FERROCARRIL - BLANCO ENCALADA, IQUIQUE</t>
  </si>
  <si>
    <t>40047075-0</t>
  </si>
  <si>
    <t>CONSTRUCCION FRENTE DE ATRAQUE CALETA QUIDICO, TIRUA</t>
  </si>
  <si>
    <t>40047102-0</t>
  </si>
  <si>
    <t>CONSTRUCCION SERVICIO FERROVIARIO DE PASAJEROS EN LA REGIÓN DE ARICA Y PARINACOTA</t>
  </si>
  <si>
    <t>40047226-0</t>
  </si>
  <si>
    <t>CONSTRUCCION Y MEJORAMIENTO RED CICLOVÍAS GRAN SANTIAGO</t>
  </si>
  <si>
    <t>40047232-0</t>
  </si>
  <si>
    <t>CONSTRUCCION CANCHA CENTRO RECREATIVO MUNICIPAL JOSÉ PEDRO HADI COMUNA DE QUIRIHUE</t>
  </si>
  <si>
    <t>40047238-0</t>
  </si>
  <si>
    <t>CONSTRUCCION SEMAFORIZACIÓN INTERSECCIÓN PEDRO MONTT CON MUÑOZ HERMOSILLA, VALDIVIA</t>
  </si>
  <si>
    <t>40047254-0</t>
  </si>
  <si>
    <t>DIAGNOSTICO MEJORAMIENTO CALETA LA CEBADA , OVALLE</t>
  </si>
  <si>
    <t>40047310-0</t>
  </si>
  <si>
    <t>CONSTRUCCION CICLOVIAS AV. BALMACEDA, AV. LAS ENCINAS Y AV. CAUPOLICAN, TEMUCO</t>
  </si>
  <si>
    <t>40047313-0</t>
  </si>
  <si>
    <t>CONSTRUCCION CICLOVIA CAMINO UTACO, ANGOL</t>
  </si>
  <si>
    <t>40047314-0</t>
  </si>
  <si>
    <t>CONSTRUCCION CICLOVIAS MIRAFLORES Y YUNGAY, CURACAUTIN</t>
  </si>
  <si>
    <t>40047341-0</t>
  </si>
  <si>
    <t>MEJORAMIENTO PATIO ISABEL RIQUELME, MERCADO MUNICIPAL DE CHILLÁN</t>
  </si>
  <si>
    <t>40047356-0</t>
  </si>
  <si>
    <t>ANALISIS , MODELACION Y EVALUACION PLAN DE INVERSIONES ESTRATEGICO PARA PDI 2055</t>
  </si>
  <si>
    <t>40047363-0</t>
  </si>
  <si>
    <t>HABILITACION SUMINISTRO ENERGIA ELECTRICA SECTOR CHAPUCO, LOS LAGOS</t>
  </si>
  <si>
    <t>40047370-0</t>
  </si>
  <si>
    <t>CONSTRUCCION CANCHA DE FUTBOL SECTOR LAS ARBOLEDAS, SAN CARLOS</t>
  </si>
  <si>
    <t>40047412-0</t>
  </si>
  <si>
    <t>CONSTRUCCION  DE UN SISTEMA DE TELEFÉRICO EN LOS CERROS DE VIÑA DEL MAR</t>
  </si>
  <si>
    <t>40047478-0</t>
  </si>
  <si>
    <t>CONSTRUCCION CANCHA PASTO SINTETICO Y CIERRE PERIMETRAL, GRADO VOCACIONAL, COMUNA DE YUNGAY</t>
  </si>
  <si>
    <t>40047496-0</t>
  </si>
  <si>
    <t>CONSTRUCCION DE PROYECTOS DE MOVILIDAD ACTIVA, MACROZONA CENTRO</t>
  </si>
  <si>
    <t>40047534-0</t>
  </si>
  <si>
    <t>MEJORAMIENTO DEL SISTEMA DE TELEVIGILANCIA DE LA COMUNA DE SAN FERNANDO</t>
  </si>
  <si>
    <t>40047542-0</t>
  </si>
  <si>
    <t>NORMALIZACION ÁREA DE MOVIMIENTO AEROPUERTO PRESIDENTE CARLOS IBÁÑEZ DEL CAMPO</t>
  </si>
  <si>
    <t>40047558-0</t>
  </si>
  <si>
    <t>REPOSICION GRUPO 1 PUENTES MAYORES ROL W-609, HUALAIHUE</t>
  </si>
  <si>
    <t>40047629-0</t>
  </si>
  <si>
    <t>MEJORAMIENTO RUTA W-853 SECTOR: LIMITE URBANO SUR - CRUCE RUTA W-769, COMUNA DE CHONCHI</t>
  </si>
  <si>
    <t>40047637-0</t>
  </si>
  <si>
    <t>MEJORAMIENTO TERMINALES DE CONECTIVIDAD BAHIA CATALINA  - BAHIA CHILOTA</t>
  </si>
  <si>
    <t>40047644-0</t>
  </si>
  <si>
    <t>ANALISIS CONDICIONES NATURALES ZONA NORTE CALETA BARRANCO AMARILLO, PUNTA ARENAS</t>
  </si>
  <si>
    <t>40047650-0</t>
  </si>
  <si>
    <t>CONSTRUCCION SISTEMA DE AGUAS LLUVIAS SECTOR BOCA SUR, SAN PEDRO DE LA PAZ</t>
  </si>
  <si>
    <t>40047722-0</t>
  </si>
  <si>
    <t>CONSTRUCCION CANCHA PASTO SINTÉTICO Y CIERRE PERIMETRAL, CERRO NEGRO, COMUNA DE QUILLÓN</t>
  </si>
  <si>
    <t>40047742-0</t>
  </si>
  <si>
    <t>MEJORAMIENTO AREAS VERDES VILLA LOS NARANJOS, CHILLAN VIEJO</t>
  </si>
  <si>
    <t>40047771-0</t>
  </si>
  <si>
    <t>MEJORAMIENTO SISTEMA DE AGUA POTABLE SERVICIO SANITARIO RURAL LA ALIANZA, RENGO</t>
  </si>
  <si>
    <t>40047827-0</t>
  </si>
  <si>
    <t>NORMALIZACION Y CONSOLIDACIÓN DE SISTEMA DE CONTROL DE TRÁNSITO EN CALAMA</t>
  </si>
  <si>
    <t>40047836-0</t>
  </si>
  <si>
    <t>REPOSICION ESCUELA RURAL SEMILLERO DE ROLECHA, HUALAIHUÉ</t>
  </si>
  <si>
    <t>40047844-0</t>
  </si>
  <si>
    <t>ANALISIS Y DESARROLLO DEL ESTUDIO DE MOVILIDAD SUSTENTABLE  DE  VILCÚN</t>
  </si>
  <si>
    <t>40047847-0</t>
  </si>
  <si>
    <t>CONSTRUCCION DIVERSAS PASARELAS, III ETAPA, REGION DE OHIGGINS</t>
  </si>
  <si>
    <t>40047848-0</t>
  </si>
  <si>
    <t>MEJORAMIENTO CAMINO BASICO INTERMEDIO RUTAS K-45 Y K-235, SECTOR ASTILLERO ALTO - CRUCE K-275</t>
  </si>
  <si>
    <t>40047855-0</t>
  </si>
  <si>
    <t>DIAGNOSTICO PLAN MAESTRO DE CICLOVÍAS, COMUNA DE SAN FERNANDO</t>
  </si>
  <si>
    <t>40047880-0</t>
  </si>
  <si>
    <t>CONSTRUCCION CENTRO DE CONTROL DE TRANSITO SCAT REGION ARICA Y PARINACOTA</t>
  </si>
  <si>
    <t>40047894-0</t>
  </si>
  <si>
    <t>CONSTRUCCION ALCANTARILLADO LAS CABRAS COMUNA DE SANTA MARÍA</t>
  </si>
  <si>
    <t>40047896-0</t>
  </si>
  <si>
    <t>CONSTRUCCION CANCHA PASTO SINTETICO CLUB DEPORTIVO UNION, ANFA, CHILLAN</t>
  </si>
  <si>
    <t>40047926-0</t>
  </si>
  <si>
    <t>ACTUALIZACION ENCUESTA ORIGEN DESTINO DE VIAJES EN HOGARES, CIUDAD DE VALDIVIA</t>
  </si>
  <si>
    <t>40047950-0</t>
  </si>
  <si>
    <t>ANALISIS PARA EMPLAZAMIENTO INFRAESTRUCTURA PORTUARIA MAYOR DE PUERTO NATALES</t>
  </si>
  <si>
    <t>40047962-0</t>
  </si>
  <si>
    <t>CONSTRUCCION CIUDAD DEPORTIVA TALCA</t>
  </si>
  <si>
    <t>40047974-0</t>
  </si>
  <si>
    <t>CONSTRUCCION URBANIZACIÓN LOTEO SANTA ALICIA, DICHATO, COMUNA DE TOMÉ</t>
  </si>
  <si>
    <t>40047977-0</t>
  </si>
  <si>
    <t>DIAGNOSTICO PLAN MAESTRO DE CICLOVÍAS, COMUNA DE MELIPILLA</t>
  </si>
  <si>
    <t>40047979-0</t>
  </si>
  <si>
    <t>MEJORAMIENTO CAMINO H-634 KM 18,3 AL 20,6 SECTOR LA VINILLA, COMUNA DE SAN VICENTE</t>
  </si>
  <si>
    <t>40047982-0</t>
  </si>
  <si>
    <t>ACTUALIZACION PLADECO 2023-2026, COMUNA DE PETORCA</t>
  </si>
  <si>
    <t>40048000-0</t>
  </si>
  <si>
    <t>MEJORAMIENTO DE PLAZA GARCIA HURTADO DE MENDOZA CON HUGO DAUDET, PUNTA ARENAS</t>
  </si>
  <si>
    <t>40048019-0</t>
  </si>
  <si>
    <t>MEJORAMIENTO RUTA 7. SECTOR CRUCE CABEZAS - PTE EMPERADOR GUILLERMO N°3. COMUNA PUERTO AYSEN</t>
  </si>
  <si>
    <t>40048087-0</t>
  </si>
  <si>
    <t>CONSTRUCCION CANCHA DE FUTBOL, SAN IGNACIO PALOMARES COMUNA DE RÁNQUIL</t>
  </si>
  <si>
    <t>40048158-0</t>
  </si>
  <si>
    <t>CONSTRUCCION CANCHA DE FUTBOL SECTOR GENERAL CRUZ COMUNA DE PEMUCO</t>
  </si>
  <si>
    <t>40048171-0</t>
  </si>
  <si>
    <t>ANALISIS Y ACTUALIZACION RUTA INTERLAGOS</t>
  </si>
  <si>
    <t>40048239-0</t>
  </si>
  <si>
    <t>AMPLIACION Y MEJORAMIENTO SERVICIO APR MELEFQUEN, PANGUIPULLI</t>
  </si>
  <si>
    <t>40048250-0</t>
  </si>
  <si>
    <t>CONSTRUCCION SERVICIO DE APR DE PURRIHUIN, LA UNION</t>
  </si>
  <si>
    <t>40048258-0</t>
  </si>
  <si>
    <t>MEJORAMIENTO BARRIO NUEVA LOS SAUCES COMUNA DE LOS SAUCES</t>
  </si>
  <si>
    <t>40048286-0</t>
  </si>
  <si>
    <t>CONSTRUCCION REDES SANITARIAS Y URBANIZACIONES COMPLEMENTARIAS DIVERSOS SECTORES DE CASTRO</t>
  </si>
  <si>
    <t>40048299-0</t>
  </si>
  <si>
    <t>CONSTRUCCION DE PROYECTOS DE MOVILIDAD ACTIVA, MACROZONA AUSTRAL</t>
  </si>
  <si>
    <t>40048305-0</t>
  </si>
  <si>
    <t>CONSTRUCCION DE PROYECTOS DE MOVILIDAD ACTIVA EN LA MACROZONA NORTE GRANDE</t>
  </si>
  <si>
    <t>40048307-0</t>
  </si>
  <si>
    <t>CONSTRUCCION DE PROYECTOS DE MOVILIDAD ACTIVA EN LA MACROZONA SUR</t>
  </si>
  <si>
    <t>40048395-0</t>
  </si>
  <si>
    <t>CONSTRUCCION ALUMBRADO PUBLICO RUTA 5 CAPITAN AVALOS, COMUNA DE ARICA</t>
  </si>
  <si>
    <t>40048400-0</t>
  </si>
  <si>
    <t>REPOSICION CANCHA DE FUTBOL, RECINTO DEPORTIVO TREHUACO.</t>
  </si>
  <si>
    <t>40048445-0</t>
  </si>
  <si>
    <t>MEJORAMIENTO ALUMBRADO PUBLICO ACCESO RUTA 5, AV. SANTIAGO ARATA</t>
  </si>
  <si>
    <t>40048479-0</t>
  </si>
  <si>
    <t>DIAGNOSTICO CONSERVACIÓN VIALIDAD URBANA DIVERSAS COMUNAS, REGIÓN DEL BIOBÍO</t>
  </si>
  <si>
    <t>40048490-0</t>
  </si>
  <si>
    <t>CONSTRUCCION CANCHA DE FUTBOL EN PASTO SINTETICO ANFA, VILLA EL PROGRESO, COMUNA DE BULNES</t>
  </si>
  <si>
    <t>40048583-0</t>
  </si>
  <si>
    <t>CONSTRUCCION SISTEMA DE AGUA POTABLE RURAL, SECTOR AGUA FRIA, COMUNA DE NINHUE</t>
  </si>
  <si>
    <t>40048590-0</t>
  </si>
  <si>
    <t>CONSTRUCCION DE PROYECTOS DE MOVILIDAD ACTIVA, MACROZONA NORTE</t>
  </si>
  <si>
    <t>40048673-0</t>
  </si>
  <si>
    <t>CONSTRUCCION SISTEMA SANITARIO RURAL CHILE NUEVO, COMUNA DE LAMPA</t>
  </si>
  <si>
    <t>40048682-0</t>
  </si>
  <si>
    <t>MEJORAMIENTO SISTEMA DE AGUA POTABLE, SERVICIO SANITARIO RURAL PUQUILLAY, PERALILLO</t>
  </si>
  <si>
    <t>40048720-0</t>
  </si>
  <si>
    <t>DIAGNOSTICO PLAN DE INVERSIÓN SERVICIOS SANITARIOS RURALES REGION ARICA Y PARINACOTA</t>
  </si>
  <si>
    <t>40048728-0</t>
  </si>
  <si>
    <t>MEJORAMIENTO RUTA S-69 LOS LAURELES PEDREGOSO</t>
  </si>
  <si>
    <t>40048743-0</t>
  </si>
  <si>
    <t>CAPACITACION  FORMACION PARA LIDERAZGOS DE ORGANIZACIONES DE VIVIENDA BARRIO Y CIUDAD</t>
  </si>
  <si>
    <t>40048746-0</t>
  </si>
  <si>
    <t>REPOSICION CUARTEL PRIMERA COMPAÑÍA DE BOMBEROS DE CONCEPCION</t>
  </si>
  <si>
    <t>40048761-0</t>
  </si>
  <si>
    <t>REPOSICION POSTA DE SALUD RURAL LA POZA, COMUNA DE SAN PABLO</t>
  </si>
  <si>
    <t>40048772-0</t>
  </si>
  <si>
    <t>NORMALIZACION ELECTRICA MUSEO NACIONAL DE HISTORIA NATURAL, SANTIAGO</t>
  </si>
  <si>
    <t>40048773-0</t>
  </si>
  <si>
    <t>MEJORAMIENTO DE PLAZAS VILLA FRESIA, COMUNA DE LICANTÉN</t>
  </si>
  <si>
    <t>40048786-0</t>
  </si>
  <si>
    <t>CONSTRUCCION CANCHA DE PASTO SINTETICO MARIANO EGAÑA, CHILLAN VIEJO</t>
  </si>
  <si>
    <t>40048792-0</t>
  </si>
  <si>
    <t>MEJORAMIENTO ESPEJO DE AGUA E ILUMINACIÓN , MURAL MARÍA MARTNER , CHILLÁN VIEJO</t>
  </si>
  <si>
    <t>40048813-0</t>
  </si>
  <si>
    <t>CONSTRUCCION PUENTE LAS ACACIAS Y VIAS DE EMPALME, ARICA</t>
  </si>
  <si>
    <t>40048935-0</t>
  </si>
  <si>
    <t>DIAGNOSTICO ELABORACIÓN DE PLAN MAESTRO, BARRIO POBLACION MINAS, COMUNA LA SERENA, CONCURSO 2022</t>
  </si>
  <si>
    <t>40048937-0</t>
  </si>
  <si>
    <t>DIAGNOSTICO ELABORACIÓN PLAN MAESTRO BARRIO LAS TORRES, COMUNA DE COQUIMBO, CONCURSO 2022</t>
  </si>
  <si>
    <t>40048938-0</t>
  </si>
  <si>
    <t>DIAGNOSTICO ELABORACIÓN PLAN MAESTRO BARRIO CANTO DEL AGUA - MILLARAY,  COMUNA DE LOS VILOS , CONCURSO 2022</t>
  </si>
  <si>
    <t>40048944-0</t>
  </si>
  <si>
    <t>DIAGNOSTICO ELABORACIÓN PLAN MAESTRO BARRIO PUEBLO HUNDIDO, COMUNA DE MONTE PATRIA, CONCURSO 2022</t>
  </si>
  <si>
    <t>40048947-0</t>
  </si>
  <si>
    <t>HABILITACION HABILITACION DE TERRENOS PARA REGENERACION HABITACIONAL MICHAIHUE</t>
  </si>
  <si>
    <t>40048956-0</t>
  </si>
  <si>
    <t>MEJORAMIENTO GESTIÓN DE TRÁNSITO R160 Y PUENTE LLACOLÉN, PROVINCIA DE CONCEPCIÓN</t>
  </si>
  <si>
    <t>40048972-0</t>
  </si>
  <si>
    <t>ANALISIS REQUERIMIENTOS DE INFRAESTRUCTURA HÍDRICA DE LARGO PLAZO 2025-2055</t>
  </si>
  <si>
    <t>40048997-0</t>
  </si>
  <si>
    <t>CONSTRUCCION LABORATORIOS  PARA LA  CARRERA DE QUIMICA Y FARMACIA - UBB REGIÓN DE ÑUBLE</t>
  </si>
  <si>
    <t>40049005-0</t>
  </si>
  <si>
    <t>AMPLIACION Y MEJORAMIENTO SERVICIO DE APR DE SANTA ROSA, MARIQUINA</t>
  </si>
  <si>
    <t>40049008-0</t>
  </si>
  <si>
    <t>CONSTRUCCION SERVICIO DE APR DE VISTA HERMOSA, FUTRONO</t>
  </si>
  <si>
    <t>40049036-0</t>
  </si>
  <si>
    <t>REPOSICION ESPACIO PUBLICO PLAZA SALITRERA MAPOCHO EL PALOMAR, COPIAPO</t>
  </si>
  <si>
    <t>40049041-0</t>
  </si>
  <si>
    <t>CONSTRUCCION CENTRO COMUNITARIO PEDRO LEON GALLO, COPIAPO</t>
  </si>
  <si>
    <t>40049067-0</t>
  </si>
  <si>
    <t>REPOSICION  ALUMBRADO PÚBLICO 2DA ETAPA, COMUNA DE SANTO DOMINGO</t>
  </si>
  <si>
    <t>40049141-0</t>
  </si>
  <si>
    <t>CONSTRUCCION GIMNASIO MUNICIPAL, COMUNA DE PINTO</t>
  </si>
  <si>
    <t>40049245-0</t>
  </si>
  <si>
    <t>MEJORAMIENTO CONEXIÓN VIAL PUERTO AYSEN - PUERTO CHACABUCO</t>
  </si>
  <si>
    <t>40049264-0</t>
  </si>
  <si>
    <t>CAPACITACION EN GESTIÓN DEL RECURSO HÍDRICO PARA PROFESIONALES ZONA NORTE CHICO</t>
  </si>
  <si>
    <t>40049301-0</t>
  </si>
  <si>
    <t>AMPLIACION MEJORAMIENTO SIST. TELEVIGILANCIA CON PÓRTICOS LP A CARABINEROS REGIÓN OHIGGINS</t>
  </si>
  <si>
    <t>40049357-0</t>
  </si>
  <si>
    <t>HABILITACION SUMINISTRO ENERGIA ELECTRICA SECTOR HUERQUEHUE IX Y OTROS, PANGUIPULLI</t>
  </si>
  <si>
    <t>40049362-0</t>
  </si>
  <si>
    <t>HABILITACION ENERGIA ELECTRICA SECTOR HUERQUEHUE VIII, LLONGAHUE II Y OTROS, PANGUIPULLI</t>
  </si>
  <si>
    <t>40049363-0</t>
  </si>
  <si>
    <t>HABILITACION SUMINISTRO ENERGIA ELECTRICA SECTOR COÑARIPE V, LIQUIÑE III Y OTROS, PANGUIPULLI</t>
  </si>
  <si>
    <t>40049389-0</t>
  </si>
  <si>
    <t>CONSTRUCCION TREN REGION DE VALPARAISO - REGION METROPOLITANA</t>
  </si>
  <si>
    <t>40049397-0</t>
  </si>
  <si>
    <t>MEJORAMIENTO CBI PUENTE QUEPE CAIVICO LOS NOTROS, VILCUN</t>
  </si>
  <si>
    <t>40049402-0</t>
  </si>
  <si>
    <t>REPOSICION CENTRO DE SALUD MENTAL COMUNITARIO  LAS ÁNIMAS</t>
  </si>
  <si>
    <t>40049459-0</t>
  </si>
  <si>
    <t>CONSTRUCCION CANCHA  DE PASTO SINTETICO PASO ANCHO, COMUNA DE SAN FABIAN</t>
  </si>
  <si>
    <t>40049461-0</t>
  </si>
  <si>
    <t>REPOSICION HOSPITAL COMUNITARIO Y FAMILIAR TOLTEN</t>
  </si>
  <si>
    <t>40049475-0</t>
  </si>
  <si>
    <t>REPOSICION CANCHA DE FUTBOL CALLE ALEGRE, COMUNA DE SAN IGNACIO</t>
  </si>
  <si>
    <t>40049482-0</t>
  </si>
  <si>
    <t>CONSTRUCCION 33 LLAMADO PROGRAMA DE PAVIMENTACIÓN PARTICIPATIVA REGION VALPARAISO</t>
  </si>
  <si>
    <t>40049499-0</t>
  </si>
  <si>
    <t>DIAGNOSTICO ELABORACION PLAN MAESTRO BARRIO EL UNIVERSO, CERRILLOS, CONCURSO 2022</t>
  </si>
  <si>
    <t>40049501-0</t>
  </si>
  <si>
    <t>DIAGNOSTICO ELABORACIÓN PLAN MAESTRO BARRIO MONTE CENTRO, EL MONTE, CONCURSO 2022</t>
  </si>
  <si>
    <t>40049503-0</t>
  </si>
  <si>
    <t>DIAGNOSTICO ELABORACIÓN PLAN MAESTRO BARRIO CÍVICO, LO ESPEJO, CONCURSO 2022</t>
  </si>
  <si>
    <t>40049504-0</t>
  </si>
  <si>
    <t>DIAGNOSTICO ELABORACIÓN PLAN MAESTRO BARRIO LAS NACIONES ORIENTE, MAIPÚ, CONCURSO 2022</t>
  </si>
  <si>
    <t>40049506-0</t>
  </si>
  <si>
    <t>DIAGNOSTICO ELABORACIÓN PLAN MAESTRO BARRIO PADRE HURTADO 2, MELIPILLA, CONCURSO 2022</t>
  </si>
  <si>
    <t>40049507-0</t>
  </si>
  <si>
    <t>DIAGNOSTICO ELABORACIÓN PLAN MAESTRO BARRIO GARÍN, QUINTA NORMAL, CONCURSO 2022</t>
  </si>
  <si>
    <t>40049508-0</t>
  </si>
  <si>
    <t>DIAGNOSTICO ELABORACIÓN PLAN MAESTRO BARRIO MANUEL RENGIFO, COMUNA SAN RAMÓN, CONCURSO 2022</t>
  </si>
  <si>
    <t>40049509-0</t>
  </si>
  <si>
    <t>DIAGNOSTICO ELABORACIÓN PLAN MAESTRO BARRIO TEGUALDA I, II, III, TALAGANTE, CONCURSO 2022</t>
  </si>
  <si>
    <t>40049512-0</t>
  </si>
  <si>
    <t>RESTAURACION SANTUARIO NUESTRA SEÑORA DE LA CANDELARIA, COPIAPÓ</t>
  </si>
  <si>
    <t>40049527-0</t>
  </si>
  <si>
    <t>DIAGNOSTICO ELABORACIÓN PLAN MAESTRO BARRIO SAN BORJA, SANTIAGO, CONCURSO 2022</t>
  </si>
  <si>
    <t>40049545-0</t>
  </si>
  <si>
    <t>CONSTRUCCION CANCHA PASTO SINTÉTICO Y CIERRE PERIMETRAL SECTOR PULLAY, COMUNA DE COBQUECURA</t>
  </si>
  <si>
    <t>40049560-0</t>
  </si>
  <si>
    <t>CONSTRUCCION CANCHA PASTO SINTÉTICO Y CIERRE PERIMETRAL SECTOR ÑIQUÉN ESTACIÓN, ÑIQUÉN</t>
  </si>
  <si>
    <t>40049585-0</t>
  </si>
  <si>
    <t>DIAGNOSTICO CARACTERIZACIÓN ARQUEOLÓGICA SECTORES ARENILLAS NEGRAS Y QUIANE</t>
  </si>
  <si>
    <t>40049587-0</t>
  </si>
  <si>
    <t>CONSTRUCCION PARQUE CIUDADANO ACUYO CASABLANCA</t>
  </si>
  <si>
    <t>40049589-0</t>
  </si>
  <si>
    <t>CONSTRUCCION PUNTO DE POSADA PARA HELICÓPTEROS - COMPLEJO POLICIA DE INVESTIGACIONES VALDIVIA</t>
  </si>
  <si>
    <t>40049606-0</t>
  </si>
  <si>
    <t>MEJORAMIENTO RUTA T-800  TRAMO PARQUE ALERCE COSTERO - HUEICOLLA</t>
  </si>
  <si>
    <t>40049607-0</t>
  </si>
  <si>
    <t>MEJORAMIENTO RUTA T-551 DESDE KM 0 AL 31 EN COMUNAS DE LOS LAGOS - FUTRONO</t>
  </si>
  <si>
    <t>40049608-0</t>
  </si>
  <si>
    <t>MEJORAMIENTO RUTA T-625 S: REUMEN - NONTUELA COMUNA DE PAILLACO</t>
  </si>
  <si>
    <t>40049625-0</t>
  </si>
  <si>
    <t>CONSTRUCCION CANCHA DE PASTO SINTETICO SECTOR LLAHUEN, COMUNA DE PORTEZUELO</t>
  </si>
  <si>
    <t>PORTEZUELO - REGION DEL ÑUBLE</t>
  </si>
  <si>
    <t>40049655-0</t>
  </si>
  <si>
    <t>CONSTRUCCION SERVICIO SANITARIO RURAL AGUA FRESCA, COMUNA PUNTA ARENAS</t>
  </si>
  <si>
    <t>40049658-0</t>
  </si>
  <si>
    <t>REPOSICION Y AMPLIACIÓN DE SERVICIO SANITARIO RURAL HUERTOS FAMILIARES, COMUNA DE NATALES</t>
  </si>
  <si>
    <t>40049660-0</t>
  </si>
  <si>
    <t>CONSTRUCCION ESTACIONES FLUVIOMETRICAS EN REGION DE LOS RIOS</t>
  </si>
  <si>
    <t>40049663-0</t>
  </si>
  <si>
    <t>REPOSICION RUTA L-391, SECTOR DERRUMBE EMBALSE ANCOA, COMUNA DE LINARES</t>
  </si>
  <si>
    <t>40049670-0</t>
  </si>
  <si>
    <t>REPOSICION POSTA SALUD RURAL COLICO ALTO, COMUNA DE SANTA JUANA</t>
  </si>
  <si>
    <t>40049699-0</t>
  </si>
  <si>
    <t>REPOSICION PUENTE EL ROBLE, N-48-O, COMUNAS DE QUILLON Y BULNES, REGION DE ÑUBLE</t>
  </si>
  <si>
    <t>40049773-0</t>
  </si>
  <si>
    <t>CONSTRUCCION SERVICIO APR DE FLOR DEL LAGO, LOS LAGOS</t>
  </si>
  <si>
    <t>40049780-0</t>
  </si>
  <si>
    <t>CONSTRUCCION SERVICIO APR CATRICO, LANCO</t>
  </si>
  <si>
    <t>40049790-0</t>
  </si>
  <si>
    <t>CONSTRUCCION SERVICIO DE APR DE TRINGLO B, LAGO RANCO</t>
  </si>
  <si>
    <t>40049805-0</t>
  </si>
  <si>
    <t>AMPLIACION Y MEJORAMIENTO SERVICIO DE APR DE TRAIGUEN, LA UNION</t>
  </si>
  <si>
    <t>40049813-0</t>
  </si>
  <si>
    <t>MEJORAMIENTO RUTA 41 CH, SECTOR CORTINA EMBALSE LA LAGUNA - LIMITE FRONTERIZO, VICUÑA</t>
  </si>
  <si>
    <t>40049814-0</t>
  </si>
  <si>
    <t>MEJORAMIENTO PUENTE MORRILLOS D-595, COMUNA DE RIO HURTADO</t>
  </si>
  <si>
    <t>40049815-0</t>
  </si>
  <si>
    <t>MEJORAMIENTO CBI RUTA D-205 SECTOR SANTA GRACIA - ALMIRANTE LATORRE, PROVINCIA DE ELQUI</t>
  </si>
  <si>
    <t>40049816-0</t>
  </si>
  <si>
    <t>MEJORAMIENTO RUTA DE ACCESO A CALETAS DE PUNTA DE CHOROS, COMUNA DE LA HIGUERA</t>
  </si>
  <si>
    <t>40049817-0</t>
  </si>
  <si>
    <t>MEJORAMIENTO RUTA DE ACCESO CALETA TOTORALILLO NORTE COMUNA DE LA HIGUERA</t>
  </si>
  <si>
    <t>40049819-0</t>
  </si>
  <si>
    <t>AMPLIACION Y MEJORAMIENTO CONECTIVIDAD VIAL SECTORES: MARQUESA - VICUÑA - RIVADAVIA</t>
  </si>
  <si>
    <t>40049823-0</t>
  </si>
  <si>
    <t>MEJORAMIENTO RUTA D- 445, SECTOR VICUÑA-HURTADO, ELQUI - LIMARÍ, RUTA ANTAKARI</t>
  </si>
  <si>
    <t>40049850-0</t>
  </si>
  <si>
    <t>MEJORAMIENTO EMBARQUE Y DESEMBARQUE EN CALETA CORRALES, LA HIGUERA</t>
  </si>
  <si>
    <t>40049853-0</t>
  </si>
  <si>
    <t>CONSTRUCCION OBRAS MARITIMAS CALETA TALCA, COMUNA DE OVALLE.</t>
  </si>
  <si>
    <t>40049858-0</t>
  </si>
  <si>
    <t>DIAGNOSTICO MEJORAMIENTO CALETA TOTORALILLO NORTE, LA HIGUERA</t>
  </si>
  <si>
    <t>40049867-0</t>
  </si>
  <si>
    <t>CONSTRUCCION Y MEJORAMIENTO CONEXION VIAL LAMPA-PUDAHUEL-PEÑAFLOR-TALAGANTE-EL MONTE</t>
  </si>
  <si>
    <t>40049879-0</t>
  </si>
  <si>
    <t>MEJORAMIENTO RUTA B-710, SECTOR PAPOSO – VARILLAS, PROVINCIA DE ANTOFAGASTA.</t>
  </si>
  <si>
    <t>40049921-0</t>
  </si>
  <si>
    <t>INSTALACION SERVICIO SANITARIO RURAL CAVANCHA, VALLENAR</t>
  </si>
  <si>
    <t>40049932-0</t>
  </si>
  <si>
    <t>CONSTRUCCION CANCHA DE PASTO SINTETICO PARQUE SUR, COMUNA DE EL CARMEN</t>
  </si>
  <si>
    <t>40049935-0</t>
  </si>
  <si>
    <t>REPOSICION PLAZA PANAMÁ, DIEGO DE ALMAGRO</t>
  </si>
  <si>
    <t>40049936-0</t>
  </si>
  <si>
    <t>DIAGNOSTICO CALETAS PESQUERAS ARTESANALES REGIÓN DE TARAPACÁ</t>
  </si>
  <si>
    <t>40049942-0</t>
  </si>
  <si>
    <t>CONSTRUCCION INFRAESTRUCTURA PORTUARIA CALETA LOS VERDES, IQUIQUE</t>
  </si>
  <si>
    <t>40049949-0</t>
  </si>
  <si>
    <t>AMPLIACION  RUTA E-35   CRUCE LONGITUDINAL - LA LIGUA - CABILDO</t>
  </si>
  <si>
    <t>40049983-0</t>
  </si>
  <si>
    <t>MEJORAMIENTO INTERSECCIONES RUTA 9  SECTOR: CIRCUNVALACION Y AVENIDA FREI</t>
  </si>
  <si>
    <t>40049987-0</t>
  </si>
  <si>
    <t>AMPLIACION RUTA N-59-Q, SECTOR CHILLAN VIEJO - VARIANTE SAN IGNACIO</t>
  </si>
  <si>
    <t>40049996-0</t>
  </si>
  <si>
    <t>EXPLORACION Y PROSPECCIÓN HIDROGEOLÓGICA DE LA REGIÓN DE OHIGGINS SECTOR SECANO COSTERO</t>
  </si>
  <si>
    <t>40050000-0</t>
  </si>
  <si>
    <t>MEJORAMIENTO CALETA ALTO DEL REY BOCA SUR</t>
  </si>
  <si>
    <t>40050011-0</t>
  </si>
  <si>
    <t>REPOSICION SERVICIO SANITARIO RURAL EL CHALACO, COMUNA DE PETORCA</t>
  </si>
  <si>
    <t>40050066-0</t>
  </si>
  <si>
    <t>MEJORAMIENTO RUTA 1 SECTOR GUANILLO, COMUNA  IQUIQUE,  REGION DE TARAPACA</t>
  </si>
  <si>
    <t>40050091-0</t>
  </si>
  <si>
    <t>ACTUALIZACION CONDICIÓN ESTRUCTURAL VARIOS CAMINOS RED VIAL NACIONAL</t>
  </si>
  <si>
    <t>40050111-0</t>
  </si>
  <si>
    <t>MEJORAMIENTO RUTA C-33, SECTOR: TIERRA AMARILLA - CERRILLOS, TIERRA AMARILLA</t>
  </si>
  <si>
    <t>40050114-0</t>
  </si>
  <si>
    <t>MEJORAMIENTO  AVDA COPAYAPU S: PUENTE COPAYAPU-MATTA, COPIAPO</t>
  </si>
  <si>
    <t>40050137-0</t>
  </si>
  <si>
    <t>ANALISIS CATASTRO DAA SUPERFICIALES Y SUBTERRÁNEAS CUENCA CODPA VITOR</t>
  </si>
  <si>
    <t>40050180-0</t>
  </si>
  <si>
    <t>MEJORAMIENTO RUTA 27-CH SECTOR: SAN PEDRO DE ATACAMA-PASO JAMA TRAMO I</t>
  </si>
  <si>
    <t>40050189-0</t>
  </si>
  <si>
    <t>REPOSICION SOMBREADERO URBANO CALLE COLIPI, DIEGO ALMAGRO</t>
  </si>
  <si>
    <t>40050216-0</t>
  </si>
  <si>
    <t>REPOSICION PUENTE SEMINARIO EN RUTA G-986, COMUNA EL QUISCO</t>
  </si>
  <si>
    <t>40050245-0</t>
  </si>
  <si>
    <t>CONSTRUCCION CONEXION VIAL RUTA E-411 SECTOR PUTAENDO - RUTA 60 CH, COM. PUTAENDO Y S. FELIPE</t>
  </si>
  <si>
    <t>40050264-0</t>
  </si>
  <si>
    <t>MEJORAMIENTO VIALIDAD LOCAL CALLEJÓN SAN VICENTE LOCALIDAD DE LLIFÉN COMUNA DE FUTRONO</t>
  </si>
  <si>
    <t>40050271-0</t>
  </si>
  <si>
    <t>REPOSICION PARCIAL JARDIN INFANTIL Y SALA CUNA LAS ARDILLITAS, COQUIMBO</t>
  </si>
  <si>
    <t>40050387-0</t>
  </si>
  <si>
    <t>HABILITACION Y RESTAURACIÓN EX CÁRCEL ISLA TEJA VALDIVIA</t>
  </si>
  <si>
    <t>40050398-0</t>
  </si>
  <si>
    <t>AMPLIACION RUTA F-62 S: CR. RUTA 64 (SAN PEDRO) - CR. RUTA F-610, COM. QUILLOTA Y LIMACHE</t>
  </si>
  <si>
    <t>40050409-0</t>
  </si>
  <si>
    <t>MEJORAMIENTO ESTABILIZACIÓN DE TALUDES RUTA L-45, SECTOR EL PEÑASCO - LOS HUALLES</t>
  </si>
  <si>
    <t>40050416-0</t>
  </si>
  <si>
    <t>CONSTRUCCION Y MODERNIZACIÓN RED DE MONITOREO DE POZOS AGUAS SUBTERRANEAS RM</t>
  </si>
  <si>
    <t>40050428-0</t>
  </si>
  <si>
    <t>DIAGNOSTICO BARRIO ROBERT FITZ ROY, PUNTA ARENAS</t>
  </si>
  <si>
    <t>40050442-0</t>
  </si>
  <si>
    <t>CONSTRUCCION PROGRAMA PAVIMENTACION PARTICIPATIVA 33 LLAMADO, REGION DE MAGALLANES</t>
  </si>
  <si>
    <t>40050444-0</t>
  </si>
  <si>
    <t>AMPLIACION Y  MEJORAMIENTO RUTA LOS CONQUISTADORES - CONSTITUCIÓN</t>
  </si>
  <si>
    <t>40050479-0</t>
  </si>
  <si>
    <t>AMPLIACION RUTA 41 CH SECTOR: LA SERENA - LAS ROJAS TRAMO II</t>
  </si>
  <si>
    <t>40050504-0</t>
  </si>
  <si>
    <t>REPOSICION SERVICIO DE APR DE EL LLOLLY, PAILLACO</t>
  </si>
  <si>
    <t>40050511-0</t>
  </si>
  <si>
    <t>REPOSICION HOSPITAL SAN AGUSTÍN, LA LIGUA</t>
  </si>
  <si>
    <t>40050537-0</t>
  </si>
  <si>
    <t>HABILITACION PLANTA DE PRODUCCIÓN DE RADIOISOTOPOS</t>
  </si>
  <si>
    <t>INTERSUBSECTORIAL ENERGIA</t>
  </si>
  <si>
    <t>40050636-0</t>
  </si>
  <si>
    <t>MEJORAMIENTO CRUCE VIAL  5 EN RUTA E-85: LOS ANDES-SAN FELIPE POR SANTA MARIA</t>
  </si>
  <si>
    <t>40050813-0</t>
  </si>
  <si>
    <t>DIAGNOSTICO PLAN GESTIÓN DE RESIDUOS EN TRANSICIÓN A ECONOMÍA CIRCULAR REGIÓN DE AYSÉN</t>
  </si>
  <si>
    <t>40050842-0</t>
  </si>
  <si>
    <t>MEJORAMIENTO DE SIST DE AGUA POTABLE RURAL Y AMPLIACIÓN ALCANT. PALOMAR INTERIOR, PANQUEHUE</t>
  </si>
  <si>
    <t>40050848-0</t>
  </si>
  <si>
    <t>CONSTRUCCION CUARTEL DE 1RA COMPAÑIA Y CUARTEL GENERAL DEL CUERPO DE BOMBEROS ALTO HOSPICIO</t>
  </si>
  <si>
    <t>40050867-0</t>
  </si>
  <si>
    <t>CONSTRUCCION ESPIGÓN MARÍTIMO CALETA PELLINES. CONSTITUCIÓN.</t>
  </si>
  <si>
    <t>40050989-0</t>
  </si>
  <si>
    <t>ANALISIS LOCALIZACIÓN DE MEGAESTACIONAMIENTOS DE BICICLETAS EN LA RMS</t>
  </si>
  <si>
    <t>40051005-0</t>
  </si>
  <si>
    <t>RESTAURACION DE EXPLANADA Y ENTORNO DEL SANTUARIO DE LA TIRANA, COMUNA DE POZO ALMONTE</t>
  </si>
  <si>
    <t>40051029-0</t>
  </si>
  <si>
    <t>ANALISIS DE MOVILIDAD INTEGRAL Y G. TRÁNSITO RAPA NUI, COMUNA DE ISLA DE PASCUA</t>
  </si>
  <si>
    <t>40051050-0</t>
  </si>
  <si>
    <t>DIAGNOSTICO MEJORAMIENTO CALETA SAN AGUSTIN, LA HIGUERA</t>
  </si>
  <si>
    <t>40051127-0</t>
  </si>
  <si>
    <t>MEJORAMIENTO PAVIMENTOS PARTICIPATIVOS BARRIO LAS VEGAS, VILLA ALEMANA</t>
  </si>
  <si>
    <t>40051155-0</t>
  </si>
  <si>
    <t>CONSTRUCCION PROGRAMA PAVIMENTOS PARTICIPATIVOS 33 LLAMADO RM</t>
  </si>
  <si>
    <t>40051244-0</t>
  </si>
  <si>
    <t>AMPLIACION Y MEJORAMIENTO RUTA 5 TRAMO CHONCHI QUELLON</t>
  </si>
  <si>
    <t>40051374-0</t>
  </si>
  <si>
    <t>CONSTRUCCION SERVICIO DE APOYO A.P.S. DE PUEBLO NUEVO</t>
  </si>
  <si>
    <t>40051395-0</t>
  </si>
  <si>
    <t>MEJORAMIENTO INTEGRAL BARRIO IRENE DAIBER I  LA UNION</t>
  </si>
  <si>
    <t>40051415-0</t>
  </si>
  <si>
    <t>HABILITACION DE SONDAJE SISTEMA DE AGUA POTABLE RURAL RAYENCO AFUNALHUE, VILLARRICA</t>
  </si>
  <si>
    <t>40051429-0</t>
  </si>
  <si>
    <t>AMPLIACION SISTEMA DE AGUA POTABLE SSR SANTA ROSA, COMUNA DE CATEMU</t>
  </si>
  <si>
    <t>40051430-0</t>
  </si>
  <si>
    <t>MEJORAMIENTO INTEGRAL BARRIO LOS CASTAÑOS  FUTRONO</t>
  </si>
  <si>
    <t>40051440-0</t>
  </si>
  <si>
    <t>MEJORAMIENTO INTEGRAL BARRIO SEIS VILLAS  MARIQUINA</t>
  </si>
  <si>
    <t>40051447-0</t>
  </si>
  <si>
    <t>REPOSICION PUENTE AMARGOS, COMUNA DE CORRAL</t>
  </si>
  <si>
    <t>40051459-0</t>
  </si>
  <si>
    <t>DIAGNOSTICO PARA MEJORAMIENTO DEL RIEGO PEQUEÑA AGRICULTURA, AYSÉN Y MAGALLANES</t>
  </si>
  <si>
    <t>40051548-0</t>
  </si>
  <si>
    <t>CONSTRUCCION CENTRO VALORIZACIÓN Y TRANSFERENCIA RSD, ASOC. PUCHUNCAVÍ-QUINTERO, PUCHUNCAVÍ</t>
  </si>
  <si>
    <t>40051582-0</t>
  </si>
  <si>
    <t>CONSTRUCCION PAVIMENTOS PARTICIPATIVOS 33 LLAMADO, ARICA Y PARINACOTA</t>
  </si>
  <si>
    <t>40051592-0</t>
  </si>
  <si>
    <t>CONSTRUCCION PAVIMENTOS PARTICIPATIVOS, 33 PROCESO, REGIÓN DE LA ARAUCANÍA</t>
  </si>
  <si>
    <t>40051600-0</t>
  </si>
  <si>
    <t>CONSTRUCCION PROGRAMA PAVIMENTOS PARTICIPATIVOS 33 LLAMADO, REGIÓN DEL MAULE</t>
  </si>
  <si>
    <t>40051621-0</t>
  </si>
  <si>
    <t>CONSTRUCCION PROGRAMA DE PAVIMENTACIÓN PARTICIPATIVA 33 LLAMADO, VI REGIÓN</t>
  </si>
  <si>
    <t>40051638-0</t>
  </si>
  <si>
    <t>REPOSICION CON RELOCALIZACIÓN  CECOSF PROSPERIDAD, COMUNA DE CURICÓ</t>
  </si>
  <si>
    <t>40051663-0</t>
  </si>
  <si>
    <t>CONSTRUCCION ARCHIVO REGIONAL DE ÑUBLE.</t>
  </si>
  <si>
    <t>40051714-0</t>
  </si>
  <si>
    <t>REPOSICION RUTA 5 SECTOR: POZO ALMONTE-HUARA</t>
  </si>
  <si>
    <t>40051731-0</t>
  </si>
  <si>
    <t>CONSTRUCCION PAVIMENTOS PARTICIPATIVOS LLAMADO 33 REGION DE LOS LAGOS</t>
  </si>
  <si>
    <t>40051786-0</t>
  </si>
  <si>
    <t>MEJORAMIENTO PASADA URBANA RUTA 5 EN ARICA, SECTOR A Y B: LÍMITE URBANO NORTE LAS BRISAS</t>
  </si>
  <si>
    <t>40051796-0</t>
  </si>
  <si>
    <t>CONSTRUCCION PAVIMENTOS DEL PROGRAMA PAVIMENTACIÓN PARTICIPATIVA 33 LLAMADO, REGIÓN TARAPACÁ</t>
  </si>
  <si>
    <t>40051805-0</t>
  </si>
  <si>
    <t>DIAGNOSTICO ELABORACIÓN DE PLAN MAESTRO DE BARRIO CASCO HISTÓRICO COMUNA DE TIERRA AMARILLA</t>
  </si>
  <si>
    <t>40051825-0</t>
  </si>
  <si>
    <t>ACTUALIZACION PLADECO PERIODO 2025 - 2029 COMUNA DE MARCHIGUE</t>
  </si>
  <si>
    <t>40051838-0</t>
  </si>
  <si>
    <t>AMPLIACION Y MEJORAMIENTO SERVICIO APR IGNAO, LAGO RANCO</t>
  </si>
  <si>
    <t>40051851-0</t>
  </si>
  <si>
    <t>NORMALIZACION Y MEJORAMIENTO DE RUTAS PEATONALES SECTOR DE LO HERMIDA, PEÑALOLÉN</t>
  </si>
  <si>
    <t>40051899-0</t>
  </si>
  <si>
    <t>REPOSICION SISTEMA SANITARIO RURAL EL SOBRANTE, PETORCA</t>
  </si>
  <si>
    <t>40051980-0</t>
  </si>
  <si>
    <t>CONSTRUCCION VARIANTE INTERURBANA RUTA N-59-Q, SECTOR QUIRIQUINA - PUEBLO SECO</t>
  </si>
  <si>
    <t>40051997-0</t>
  </si>
  <si>
    <t>NORMALIZACION REDES DE AGUA POTABLE, SECTOR ELENA CAFFARENA COMUNA IQUIQUE</t>
  </si>
  <si>
    <t>40052086-0</t>
  </si>
  <si>
    <t>CONSTRUCCION CENTRO DE INVESTIGACIÓN Y TRANSFERENCIA TECNOLÓGICA PARA LA REGIÓN</t>
  </si>
  <si>
    <t>40052089-0</t>
  </si>
  <si>
    <t>REPOSICION CON RELOCALIZACIÓN CENTRO COMUNITARIO SALUD MENTAL DR. SALVADOR ALLENDE, IQUIQUE</t>
  </si>
  <si>
    <t>40052168-0</t>
  </si>
  <si>
    <t>REPOSICION RED PUNTOS DE POSADA PARA HELICÓPTEROS EN UNIDADES DE CARABINEROS MAGALLANES</t>
  </si>
  <si>
    <t>40052180-0</t>
  </si>
  <si>
    <t>CONSTRUCCION SSR SECTOR TEHUACO, COMUNA DE DALCAHUE</t>
  </si>
  <si>
    <t>40052182-0</t>
  </si>
  <si>
    <t>ANALISIS DE SERVICIOS DE TRANSPORTES PUBLICO SECTOR SUR PONIENTE RM</t>
  </si>
  <si>
    <t>40052241-0</t>
  </si>
  <si>
    <t>DIAGNOSTICO Y ELABORACIÓN DE PLAN MAESTRO BARRIO CHINCHORRO, COMUNA ARICA</t>
  </si>
  <si>
    <t>40052348-0</t>
  </si>
  <si>
    <t>DIAGNOSTICO DEL PLAN DE DESARROLLO TURISTICO COMUNA DE LANCO</t>
  </si>
  <si>
    <t>40052374-0</t>
  </si>
  <si>
    <t>CONSTRUCCION SERVICIO APR LA LUMA, LOS LAGOS</t>
  </si>
  <si>
    <t>40052405-0</t>
  </si>
  <si>
    <t>MEJORAMIENTO CAMINO ROL Q-125, Q-213, Q-211 Y S/R Q-528, COMUNA DE LOS ANGELES</t>
  </si>
  <si>
    <t>40052444-0</t>
  </si>
  <si>
    <t>CONSTRUCCION SERVICIO DE APR DE HUIFCO, MARIQUINA</t>
  </si>
  <si>
    <t>40052491-0</t>
  </si>
  <si>
    <t>CONSTRUCCION PAVIMENTO PARTICIPATIVO 33 LLAMADO REGION ANTOFAGASTA</t>
  </si>
  <si>
    <t>40052510-0</t>
  </si>
  <si>
    <t>MEJORAMIENTO INTERCONEXION VIAL SECTOR CERRO ÑIELOL, TEMUCO</t>
  </si>
  <si>
    <t>40052531-0</t>
  </si>
  <si>
    <t>MEJORAMIENTO Y AMPLIACIÓN SISTEMA APR LOS CRISTALES, LONGAVÍ</t>
  </si>
  <si>
    <t>40052552-0</t>
  </si>
  <si>
    <t>MEJORAMIENTO PAVIMENTACION CALLE LAS PALMAS Y PROLONGACION SAN  LUIS, COMUNA DE COLTAUCO</t>
  </si>
  <si>
    <t>40052620-0</t>
  </si>
  <si>
    <t>AMPLIACION Y MEJORAMIENTO SERVICIO APR PITRIUCO, LAGO RANCO</t>
  </si>
  <si>
    <t>40052652-0</t>
  </si>
  <si>
    <t>CONSTRUCCION CANCHA PASTO SINTETICO, SECTOR EL RINCON, COMUNA DE NINHUE</t>
  </si>
  <si>
    <t>40052678-0</t>
  </si>
  <si>
    <t>MEJORAMIENTO DE CANCHA MUNICIPAL DE QUIDICO, COMUNA DE TIRÚA</t>
  </si>
  <si>
    <t>40052735-0</t>
  </si>
  <si>
    <t>MEJORAMIENTO Y AMPLIACIÓN SERVICIO AGUA POTABLE SSR LA PALMA-LA CABAÑA,RANCAGUA, GRANEROS</t>
  </si>
  <si>
    <t>40052889-0</t>
  </si>
  <si>
    <t>MEJORAMIENTO CBI HUALLEPENCO RINCONADA, PERQUENCO</t>
  </si>
  <si>
    <t>40052963-0</t>
  </si>
  <si>
    <t>CONSTRUCCION PAVIMENTOS PARTICIPATIVOS 33 LLAMADO REGIÓN DE AYSÉN</t>
  </si>
  <si>
    <t>40052975-0</t>
  </si>
  <si>
    <t>ANALISIS Y DESARROLLO PLAN MAESTRO FERROVIARIO REGION DE COQUIMBO</t>
  </si>
  <si>
    <t>40052979-0</t>
  </si>
  <si>
    <t>CONSTRUCCION ALCANTARILLADO VILLA ALBERTO CALLEJAS, PETORCA</t>
  </si>
  <si>
    <t>40053017-0</t>
  </si>
  <si>
    <t>CONSTRUCCION PROG. PAVIMENTOS PARTICIPATIVOS TRIGÉSIMO TERCER LLAMADO REGIÓN DEL BIOBÍO</t>
  </si>
  <si>
    <t>40053034-0</t>
  </si>
  <si>
    <t>CONSTRUCCION SEDE SOCIAL SUSTENTABLE BELLO HORIZONTE</t>
  </si>
  <si>
    <t>40053045-0</t>
  </si>
  <si>
    <t>CONSTRUCCION SISTEMA DE ALL. CALLES SIMÓN BOLÍVAR E IGNACIO CARRERA PINTO , COMUNA DE CHILLÁN</t>
  </si>
  <si>
    <t>40053053-0</t>
  </si>
  <si>
    <t>CONSTRUCCION PROGRAMA PAVIMENTACION PARTICIPATIVA, 33 LLAMADO, REGION DE ÑUBLE</t>
  </si>
  <si>
    <t>40053067-0</t>
  </si>
  <si>
    <t>CONSTRUCCION AGUA POTABLE Y ALCANTARILLADO, SECTOR 18 DE SEP, COMUNA DE DALCAHUE</t>
  </si>
  <si>
    <t>40053087-0</t>
  </si>
  <si>
    <t>CONSTRUCCION ESTABLECIMIENTO DE LARGA ESTADIA PARA ADULTOS MAYORES, REGIÓN DE ÑUBLE</t>
  </si>
  <si>
    <t>40053110-0</t>
  </si>
  <si>
    <t>DIAGNOSTICO ELABORACION DE PLAN MAESTRO BARRIO ARREBOL, CONCURSO 2022, PURRANQUE</t>
  </si>
  <si>
    <t>40053123-0</t>
  </si>
  <si>
    <t>MEJORAMIENTO ILUMINACIÓN CANCHA DE FÚTBOL CLUB DEPORTIVO UNIÓN CANCHA RAYADA, TALCA</t>
  </si>
  <si>
    <t>40053126-0</t>
  </si>
  <si>
    <t>MEJORAMIENTO ILUMINACIÓN CANCHA DE FÚTBOL CLUB DEPORTIVO PANGUILEMO, TALCA</t>
  </si>
  <si>
    <t>40053139-0</t>
  </si>
  <si>
    <t>DIAGNOSTICO Y ELABORACIÓN DE PLAN MAESTRO BARRIO TIERRAS BLANCAS,  COMUNA ARICA</t>
  </si>
  <si>
    <t>40053142-0</t>
  </si>
  <si>
    <t>DIAGNOSTICO Y ELABORACIÓN DE PLAN MAESTRO BARRIO AMPLIACIÓN CHILE II,  COMUNA ARICA</t>
  </si>
  <si>
    <t>40053166-0</t>
  </si>
  <si>
    <t>CONSTRUCCION PAVIMENTOS PARTICIPATIVOS 33 LLAMADO ATACAMA</t>
  </si>
  <si>
    <t>40053190-0</t>
  </si>
  <si>
    <t>MEJORAMIENTO PLATABANDA AVENIDA LA PAZ, COMUNA DE RECOLETA</t>
  </si>
  <si>
    <t>40053202-0</t>
  </si>
  <si>
    <t>MEJORAMIENTO RUTAS PEATONALES COMUNA POZO ALMONTE</t>
  </si>
  <si>
    <t>40053230-0</t>
  </si>
  <si>
    <t>CONSTRUCCION PAVIMENTOS PARTICIPATIVOS 33 LLAMADO, REGION DE COQUIMBO</t>
  </si>
  <si>
    <t>40053368-0</t>
  </si>
  <si>
    <t>DIAGNOSTICO  Y ELABORACIÓN PLAN MAESTRO ZONA DE INTERÉS PÚBLICO ARENAL, COMUNA DE TALCAHUANO</t>
  </si>
  <si>
    <t>40053369-0</t>
  </si>
  <si>
    <t>MEJORAMIENTO PARQUE MUNICIPAL DE LA UNION</t>
  </si>
  <si>
    <t>40053405-0</t>
  </si>
  <si>
    <t>CONSTRUCCION OBRAS DE MACROURBANIZACION EX VERTEDERO LA CHIMBA</t>
  </si>
  <si>
    <t>40053451-0</t>
  </si>
  <si>
    <t>MEJORAMIENTO ESPACIOS PUBLICOS PLAZA CHILE, COMUNA DE CARAHUE</t>
  </si>
  <si>
    <t>40053467-0</t>
  </si>
  <si>
    <t>HABILITACION RED DE FACILIDADES EXPLICITAS PARA EL TTE. PUBLICO EN LA CIUDAD DE PUNTA ARENAS</t>
  </si>
  <si>
    <t>40053470-0</t>
  </si>
  <si>
    <t>DIAGNOSTICO SISTEMA DE TRANSPORTE PUBLICO CIUDAD DE PUERTO MONTT</t>
  </si>
  <si>
    <t>40053471-0</t>
  </si>
  <si>
    <t>DIAGNOSTICO SISTEMA DE TRANSPORTE PÚBLICO MASIVO INTRARREGIONAL, REGIÓN DE LOS RÍOS</t>
  </si>
  <si>
    <t>40053521-0</t>
  </si>
  <si>
    <t>MEJORAMIENTO PROLONGACIÓN CALLE JOSÉ ASENCIO VERA, PUNTA ARENAS</t>
  </si>
  <si>
    <t>40053564-0</t>
  </si>
  <si>
    <t>CONSTRUCCION COSTANERA PEDRO MONTT SUR, PUERTO NATALES</t>
  </si>
  <si>
    <t>40053584-0</t>
  </si>
  <si>
    <t>MEJORAMIENTO ÃREAS VERDES HERNANDO DE MAGALLANES, PORVENIR</t>
  </si>
  <si>
    <t>40053589-0</t>
  </si>
  <si>
    <t>ACTUALIZACION CATASTRO REDES SECUNDARIAS AGUAS LLUVIAS, PUERTO NATALES</t>
  </si>
  <si>
    <t>40053590-0</t>
  </si>
  <si>
    <t>MEJORAMIENTO PROLONGACIÓN CALLE JOSÉ DIAZ BARRIA, PUNTA ARENAS</t>
  </si>
  <si>
    <t>40053592-0</t>
  </si>
  <si>
    <t>MEJORAMIENTO PROLONGACIÓN CALLE MANUEL MENENDEZ, PUNTA ARENAS</t>
  </si>
  <si>
    <t>40053660-0</t>
  </si>
  <si>
    <t>CONSTRUCCION CONJUNTO VIVIENDAS TUTELADAS III, PUNTA ARENAS</t>
  </si>
  <si>
    <t>40053737-0</t>
  </si>
  <si>
    <t>CAPACITACION Y DIFUSION MODELO COOPERATIVO CERRADO DE VIVIENDA</t>
  </si>
  <si>
    <t>40053742-0</t>
  </si>
  <si>
    <t>CONSTRUCCION RED DE MOVILIDAD PEATONAL, CIUDAD DE CORRAL</t>
  </si>
  <si>
    <t>40053744-0</t>
  </si>
  <si>
    <t>DIAGNOSTICO Y ELABORACION PLAN MAESTRO Z.I.P BORDE RIO SAN JOSE, COMUNA DE ARICA.</t>
  </si>
  <si>
    <t>40053776-0</t>
  </si>
  <si>
    <t>DIAGNOSTICO DE INSPECCIÓN SUBMARINA CALETA CAVANCHA, IQUIQUE , REGION DE TARAPACA</t>
  </si>
  <si>
    <t>40053788-0</t>
  </si>
  <si>
    <t>CONSTRUCCION VIVIENDAS TUTELADAS II, PORVENIR.</t>
  </si>
  <si>
    <t>40053810-0</t>
  </si>
  <si>
    <t>ANALISIS CONECTIVIDAD Y JERARQUIZACION VIAL, REGION DE O'HIGGINS</t>
  </si>
  <si>
    <t>40053815-0</t>
  </si>
  <si>
    <t>CONSTRUCCION PROGRAMA DE PAVIMENTOS PARTICIPATIVOS 33 LLAMADO REGIÓN DE LOS RIOS</t>
  </si>
  <si>
    <t>40053829-0</t>
  </si>
  <si>
    <t>ANALISIS DE TRANSPORTE DE CARGA REGION DE VALPARAISO</t>
  </si>
  <si>
    <t>40053903-0</t>
  </si>
  <si>
    <t>MEJORAMIENTO PLAZA DE LA REPUBLICA DE REUMEN - PAILLACO</t>
  </si>
  <si>
    <t>40053985-0</t>
  </si>
  <si>
    <t>DIAGNOSTICO PLAN MARCO DE DESARROLLO TERRITORIAL MONTAÑAS Y LAGOS DE COYHAIQUE RURAL</t>
  </si>
  <si>
    <t>40054046-0</t>
  </si>
  <si>
    <t>CONSTRUCCION RECINTO DEPORTIVO JÚPITER COMUNA DE LO ESPEJO</t>
  </si>
  <si>
    <t>40054050-0</t>
  </si>
  <si>
    <t>CONSTRUCCION SERVICIO DE APR DE LIPINGUE, LOS LAGOS</t>
  </si>
  <si>
    <t>40054057-0</t>
  </si>
  <si>
    <t>DIAGNOSTICO Y ELABORACIÓN PLAN MAESTRO ZONA DE INTERÉS PÚBLICO LABRANZA, TEMUCO</t>
  </si>
  <si>
    <t>40054177-0</t>
  </si>
  <si>
    <t>MEJORAMIENTO PLAZA Y MULTICANCHA MARTA GONZALEZ, COLLIPULLI.</t>
  </si>
  <si>
    <t>40054179-0</t>
  </si>
  <si>
    <t>CONSTRUCCION POLIDEPORTIVO CENTRO DEPORTIVO COMUNITARIO, COMUNA CHAÑARAL</t>
  </si>
  <si>
    <t>40054262-0</t>
  </si>
  <si>
    <t>MEJORAMIENTO EJE HERNANDO DE MAGALLANES - PICHILEMU</t>
  </si>
  <si>
    <t>40054264-0</t>
  </si>
  <si>
    <t>CONSTRUCCION DIVERSAS PLAZAS SECTOR COVIEFI ANTOFAGASTA</t>
  </si>
  <si>
    <t>40054265-0</t>
  </si>
  <si>
    <t>REPOSICION PASEO CENTRO CIVICO ALMIRANTE LATORRE MEJILLONES</t>
  </si>
  <si>
    <t>40054271-0</t>
  </si>
  <si>
    <t>INVESTIGACION EN METODOS ADAPTATIVOS PARA GESTION Y RESILIENCIA HIDRICA EN CHILE</t>
  </si>
  <si>
    <t>40054372-0</t>
  </si>
  <si>
    <t>MEJORAMIENTO PARQUE LA CASTRINA DE LA COMUNA DE SAN JOAQUÍN</t>
  </si>
  <si>
    <t>40054385-0</t>
  </si>
  <si>
    <t>DIAGNOSTICO Y ANALISIS SISTEMA DE MONITOREO EN TIEMPO REAL DE PUENTES REGION DE LA ARAUCANIA</t>
  </si>
  <si>
    <t>40054398-0</t>
  </si>
  <si>
    <t>CONSTRUCCION DE UN NUEVO SERVICIO FERROVIARIO AL CENTRO DE CONCEPCION</t>
  </si>
  <si>
    <t>40054530-0</t>
  </si>
  <si>
    <t>DIAGNOSTICO EVALUACION ESTRUCTURAL DE PUENTES MODULARES</t>
  </si>
  <si>
    <t>40054638-0</t>
  </si>
  <si>
    <t>AMPLIACION SISTEMA DE CONTROL REGIÓN VALPARAÍSO CONEXÓN LOS ANDES ETAPA II</t>
  </si>
  <si>
    <t>40054643-0</t>
  </si>
  <si>
    <t>CONSTRUCCION  OBRAS ANEXAS DEL AERÓDROMO DE CHAITÉN</t>
  </si>
  <si>
    <t>40054644-0</t>
  </si>
  <si>
    <t>REPOSICION AVENIDA NUESTRA SEÑORA DEL ROSARIO, COMUNA DE NINHUE</t>
  </si>
  <si>
    <t>40054658-0</t>
  </si>
  <si>
    <t>CONSTRUCCION PUNTO DE POSADA PARA HELICOPTEROS, COMUNA DE SAAVEDRA</t>
  </si>
  <si>
    <t>40054693-0</t>
  </si>
  <si>
    <t>MEJORAMIENTO PLAZA SAN RAMÓN, OSORNO</t>
  </si>
  <si>
    <t>40054694-0</t>
  </si>
  <si>
    <t>CONSTRUCCION SERVICIO DE APR DE MORRO GONZALO-PALO MUERTO-LOS LILES, CORRAL</t>
  </si>
  <si>
    <t>40054703-0</t>
  </si>
  <si>
    <t>CONSTRUCCION PARQUE HUMEDAL NUEVA BRAUNAU, PUERTO VARAS</t>
  </si>
  <si>
    <t>40054715-0</t>
  </si>
  <si>
    <t>MEJORAMIENTO ESPACIO PÚBLICO EJE ALAMEDA, ESTACIÒN CENTRAL Y, SANTIAGO</t>
  </si>
  <si>
    <t>40054719-0</t>
  </si>
  <si>
    <t>REPOSICION PLAZA PAMPA ILUSION DE HUARA</t>
  </si>
  <si>
    <t>40054728-0</t>
  </si>
  <si>
    <t>MEJORAMIENTO ESPACIO PÚBLICO ALAMEDA YUNGAY NORTE, SAN FELIPE</t>
  </si>
  <si>
    <t>40054729-0</t>
  </si>
  <si>
    <t>MEJORAMIENTO PASEO LOS TILOS PUEBLO NUEVO, ARTIFICIO COMUNA LA CALERA</t>
  </si>
  <si>
    <t>40054758-0</t>
  </si>
  <si>
    <t>REPOSICION ALCANTARILLADO TRAMO CUMBRE - CHILE NATIVO, PARQUEMET</t>
  </si>
  <si>
    <t>40054783-0</t>
  </si>
  <si>
    <t>AMPLIACION  RUTA 90, SECTOR: PLACILLA-SAN GREGORIO</t>
  </si>
  <si>
    <t>40054840-0</t>
  </si>
  <si>
    <t>MEJORAMIENTO PARQUE CORONEL SANTIAGO BUERAS, LO PRADO</t>
  </si>
  <si>
    <t>LO PRADO</t>
  </si>
  <si>
    <t>40054843-0</t>
  </si>
  <si>
    <t>HABILITACION ESPACIO PUBLICO NUDO BAQUEDANO</t>
  </si>
  <si>
    <t>40054926-0</t>
  </si>
  <si>
    <t>AMPLIACION ALUMBRADO PUBLICO EJE CIRCUNVALACION, COMUNA DE CALAMA,</t>
  </si>
  <si>
    <t>40054977-0</t>
  </si>
  <si>
    <t>HABILITACION CENTRO DE ATENCION INFANTO JUVENIL CON NECESIDAD ESPECIAL, COMUNA ANTOFAGASTA</t>
  </si>
  <si>
    <t>40055022-0</t>
  </si>
  <si>
    <t>MEJORAMIENTO CAMINO Q-805, SECTOR CRUCE Q-953 MULCHEN-CALEDONIA,  COMUNA DE MULCHEN</t>
  </si>
  <si>
    <t>40055025-0</t>
  </si>
  <si>
    <t>CONSTRUCCION SERVICIO APR IMULFUDI-PILFE-TRANA, LANCO</t>
  </si>
  <si>
    <t>40055038-0</t>
  </si>
  <si>
    <t>HABILITACION NUEVA FUENTE SERVICIO DE AGUA POTABLE SSR  LLALLAUQUÉN, LAS CABRAS</t>
  </si>
  <si>
    <t>40055058-0</t>
  </si>
  <si>
    <t>MEJORAMIENTO CBI VILCUN CODAHUE VEGA REDONDA</t>
  </si>
  <si>
    <t>40055199-0</t>
  </si>
  <si>
    <t>CONSTRUCCION COSTANERA MAR, CORONEL</t>
  </si>
  <si>
    <t>40055250-0</t>
  </si>
  <si>
    <t>ACTUALIZACION PLADECO 2024-2028; COMUNA DE PORTEZUELO</t>
  </si>
  <si>
    <t>40055265-0</t>
  </si>
  <si>
    <t>CONSTRUCCION LABORATORIO DE ANÁLISIS POR ACTIVACIÓN NEUTRÓNICA</t>
  </si>
  <si>
    <t>40055278-0</t>
  </si>
  <si>
    <t>CONSTRUCCION COSAM ANTUMAPU LA PINTANA</t>
  </si>
  <si>
    <t>40055306-0</t>
  </si>
  <si>
    <t>MEJORAMIENTO BIBLIOTECA REGIONAL DE ATACAMA, COPIAPO</t>
  </si>
  <si>
    <t>40055328-0</t>
  </si>
  <si>
    <t>MEJORAMIENTO INTEGRAL DE ALUMBRADO PUBLICO, COMUNA DE MACHALI</t>
  </si>
  <si>
    <t>40055491-0</t>
  </si>
  <si>
    <t>ACTUALIZACION PLAN REGULADOR COMUNA DE SAN GREGORIO</t>
  </si>
  <si>
    <t>40055541-0</t>
  </si>
  <si>
    <t>REPOSICION EDIFICIO LABORATORIO CIENCIAS BÁSICAS UNIVERSIDAD DEL BIO BIO</t>
  </si>
  <si>
    <t>40055561-0</t>
  </si>
  <si>
    <t>CONSTRUCCION PUNTO DE POSADA PARA HELICOPTEROS, AERODROMO LOS MAITENES; LA UNIÓN</t>
  </si>
  <si>
    <t>40055566-0</t>
  </si>
  <si>
    <t>CONSTRUCCION PUNTO DE POSADA PARA HELICOPTEROS, AERODROMO LAS MARIAS DE VALDIVIA</t>
  </si>
  <si>
    <t>40055647-0</t>
  </si>
  <si>
    <t>REPOSICION JARDÍN INFANTIL Y SALA CUNA RAYITO DE LUZ DE LOS ANDES</t>
  </si>
  <si>
    <t>40055731-0</t>
  </si>
  <si>
    <t>REPOSICION SEDE JV EMPRENDEDORES DEL DESIERTO, ALTO HOSPICIO</t>
  </si>
  <si>
    <t>40055832-0</t>
  </si>
  <si>
    <t>CONSTRUCCION ESCUELA DE MEDICINA Y CENTRO DE SIMULACIÓN CLÍNICA  UBB - REGIÓN DE ÑUBLE</t>
  </si>
  <si>
    <t>40055857-0</t>
  </si>
  <si>
    <t>DIAGNOSTICO ELABORACIÓN PLAN DE DESARROLLO TURÍSTICO COMUNA SANTA BÁRBARA</t>
  </si>
  <si>
    <t>40055869-0</t>
  </si>
  <si>
    <t>CONSTRUCCION DE UNIDAD DE DIALISIS HOSPITAL CLINICO UNIVERSIDAD DE ANTOFAGASTA</t>
  </si>
  <si>
    <t>40055929-0</t>
  </si>
  <si>
    <t>CONSTRUCCION PASEO PEATONAL CALLE OHIGGINS, LAJA</t>
  </si>
  <si>
    <t>40056033-0</t>
  </si>
  <si>
    <t>MEJORAMIENTO TRAMO LINDEROS PONIENTE, ENTRE CALLES PROVIDENCIA Y ANTARTICA, COMUNA ARICA.</t>
  </si>
  <si>
    <t>40056039-0</t>
  </si>
  <si>
    <t>CONSTRUCCION ELECTRIFICACIÓN SECTOR VILLA PARAISO, COMUNA DE YUMBEL</t>
  </si>
  <si>
    <t>40056106-0</t>
  </si>
  <si>
    <t>DIAGNOSTICO CONSULTA INDIGENA RAPA NUI ISLA DE PASCUA</t>
  </si>
  <si>
    <t>40056119-0</t>
  </si>
  <si>
    <t>REPOSICION Y MEJORAMIENTO DE EMERGENCIA PASARELA PEATONAL ORIENTE BC CURANIPE, PELLUHUE.</t>
  </si>
  <si>
    <t>40056121-0</t>
  </si>
  <si>
    <t>REPOSICION DE TRES MUELLES FLOTANTES RIO MAULE, CONSTITUCION</t>
  </si>
  <si>
    <t>40056172-0</t>
  </si>
  <si>
    <t>CONSTRUCCION CENTRO COMUNITARIO CAUÑICU, ALTO BIOBIO</t>
  </si>
  <si>
    <t>40056195-0</t>
  </si>
  <si>
    <t>DIAGNOSTICO PLAN DE DESARROLLO TURÍSTICO PLADETUR COMUNA DE LAJA</t>
  </si>
  <si>
    <t>40056200-0</t>
  </si>
  <si>
    <t>AMPLIACION JARDÍN INFANTIL Y SALA CUNA ESTRELLITA DEL DESIERTO DE HUARA</t>
  </si>
  <si>
    <t>40056228-0</t>
  </si>
  <si>
    <t>REPOSICION FISCALÍA LOCAL DE ANDACOLLO</t>
  </si>
  <si>
    <t>40056260-0</t>
  </si>
  <si>
    <t>MEJORAMIENTO RUTA B-262 ACCESO NORTE - MEJILLONES II REGIÓN</t>
  </si>
  <si>
    <t>40056263-0</t>
  </si>
  <si>
    <t>MEJORAMIENTO PAVIMENTO RUTA 24 S: COLUPO-CRUCERO .PROV TOCOPILLA, REGION ANTOFAGASTA</t>
  </si>
  <si>
    <t>40056277-0</t>
  </si>
  <si>
    <t>MEJORAMIENTO RUTAS B-180 Y B-168 ACCESOS A MARIA ELENA. PROV TOCOPILLA, REGION ANTOFAGASTA</t>
  </si>
  <si>
    <t>40056289-0</t>
  </si>
  <si>
    <t>REPOSICION SISTEMA APR  PAILLANAO, PADRE LAS CASAS</t>
  </si>
  <si>
    <t>40056293-0</t>
  </si>
  <si>
    <t>REPOSICION CUARTEL 4TA COMPAÑÍA DE BOMBEROS, COMUNA DE CALLE LARGA</t>
  </si>
  <si>
    <t>40056357-0</t>
  </si>
  <si>
    <t>DIAGNOSTICO DE LA INFRAESTRUCTURA TECNICA DE ACTIVOS DE LOS SERVICIOS SANITARIOS</t>
  </si>
  <si>
    <t>40056373-0</t>
  </si>
  <si>
    <t>MEJORAMIENTO JARDIN INFANTIL PURINGUE RICO</t>
  </si>
  <si>
    <t>40056421-0</t>
  </si>
  <si>
    <t>AMPLIACION Y MEJORAMIENTO AEROPUERTO ARTURO MERINO BENÍTEZ</t>
  </si>
  <si>
    <t>40056526-0</t>
  </si>
  <si>
    <t>CONSTRUCCION PERGOLA PARA COMERCIALIZACION DE PRODUCTORES INDIGENAS, PLAZA DE ARMAS GALVARINO</t>
  </si>
  <si>
    <t>40056577-0</t>
  </si>
  <si>
    <t>CONSTRUCCION CENTRO DE COMPOSTAJE VILLA ALEMANA</t>
  </si>
  <si>
    <t>40056633-0</t>
  </si>
  <si>
    <t>DIAGNOSTICO OBRAS DE CONDUCCIÓN REGIONES DE ÑUBLE Y BIOBÍO</t>
  </si>
  <si>
    <t>40056664-0</t>
  </si>
  <si>
    <t>CONSTRUCCION COSAM NODO LACUSTRE, COMUNA PUCÓN</t>
  </si>
  <si>
    <t>40056680-0</t>
  </si>
  <si>
    <t>DIAGNOSTICO OFERTA  HÍDRICA Y DEMANDA DE RIEGO EN CUENCA DE CHOAPA</t>
  </si>
  <si>
    <t>40056687-0</t>
  </si>
  <si>
    <t>MEJORAMIENTO RUTA S-781 COLLICO HUINCACARA, VILLARRICA</t>
  </si>
  <si>
    <t>40056791-0</t>
  </si>
  <si>
    <t>CONSTRUCCION CENTRO COMUNITARIO DE SALUD MENTAL, LOS ANGELES</t>
  </si>
  <si>
    <t>40056917-0</t>
  </si>
  <si>
    <t>REPOSICION SEDE CLUB DEPORTIVO Y SOCIAL  JORGE FUENZALIDA, COMUNA DE IQUIQUE</t>
  </si>
  <si>
    <t>40056957-0</t>
  </si>
  <si>
    <t>ACTUALIZACION PLAN DE DESARROLLO COMUNAL, YUNGAY 2024-2028</t>
  </si>
  <si>
    <t>40057013-0</t>
  </si>
  <si>
    <t>HABILITACION SUMINISTRO ENERGIA ELECTRICA SECTOR PICHIMAULE, COMUNA DE FRESIA</t>
  </si>
  <si>
    <t>40057032-0</t>
  </si>
  <si>
    <t>CONSTRUCCION SUBCOMISARÍA DE CARABINEROS HUECHURABA PONIENTE, COMUNA HUECHURABA</t>
  </si>
  <si>
    <t>40057072-0</t>
  </si>
  <si>
    <t>MEJORAMIENTO PARQUE LOS NARANJOS, COMUNA DE HIJUELAS</t>
  </si>
  <si>
    <t>40057147-0</t>
  </si>
  <si>
    <t>MEJORAMIENTO BIBLIOTECA HERMANO EMETERIO, LOS ANDES</t>
  </si>
  <si>
    <t>40057167-0</t>
  </si>
  <si>
    <t>REPOSICION 3 ERA COMPAÑÍA BOMBEROS DE LA LIGUA</t>
  </si>
  <si>
    <t>40057181-0</t>
  </si>
  <si>
    <t>AMPLIACION PLATAFORMAS COMERCIAL Y GENERAL AERÓDROMO EL LOA</t>
  </si>
  <si>
    <t>40057209-0</t>
  </si>
  <si>
    <t>CONSTRUCCION FISCALIA LOCAL DE MELIPILLA</t>
  </si>
  <si>
    <t>40057247-0</t>
  </si>
  <si>
    <t>REPOSICION SEDE CLUB RAMÓN MONTOYA, COMUNA DE IQUIQUE</t>
  </si>
  <si>
    <t>40057367-0</t>
  </si>
  <si>
    <t>MEJORAMIENTO PAVIMENTO CALLE SAN JESUS, COMUNA DE LLAY-LLAY</t>
  </si>
  <si>
    <t>40057405-0</t>
  </si>
  <si>
    <t>REPOSICION JARDIN INFANTIL Y SALA CUNA LOS CONEJITOS, COMUNA DE MONTE PATRIA</t>
  </si>
  <si>
    <t>40057462-0</t>
  </si>
  <si>
    <t>MEJORAMIENTO CALLE CONCEJAL RAUL MARIN, COMUNA DE COLTAUCO</t>
  </si>
  <si>
    <t>40057474-0</t>
  </si>
  <si>
    <t>MEJORAMIENTO SERVICIO SANITARIO RURAL DE SANTA ROSA DE LEBU, LEBU (RESOL.DOH N°1012/2023)</t>
  </si>
  <si>
    <t>40057499-0</t>
  </si>
  <si>
    <t>ANALISIS DE INFRAESTRUCTURA LAND SIDE DE LOS AEROPUERTOS DIEGO ARACENA Y ANDRÉS SABELLA</t>
  </si>
  <si>
    <t>40057568-0</t>
  </si>
  <si>
    <t>CONSTRUCCION OBRAS MARITIMAS Y TERRESTRES CALETA PAPUDO</t>
  </si>
  <si>
    <t>40057626-0</t>
  </si>
  <si>
    <t>MEJORAMIENTO SERVICIO SANITARIO RURAL LLANOS NORTE, COMUNA DE SAN ESTEBAN</t>
  </si>
  <si>
    <t>40057703-0</t>
  </si>
  <si>
    <t>REPOSICION DE EMERGENCIA ESPIGON Y PROTECCION COSTERA RIO MATAQUITO, SECTOR LA PESCA</t>
  </si>
  <si>
    <t>40057710-0</t>
  </si>
  <si>
    <t>REPOSICION DE EMERGENCIA Y MEJORA DEFENSAS RIBERA SUR RIO MAULE, CONSTITUCION</t>
  </si>
  <si>
    <t>40057852-0</t>
  </si>
  <si>
    <t>CONSTRUCCION PROTECCION DE RIBERA LA BOCA DE RAPEL Y MUELLE TURISTICO, NAVIDAD</t>
  </si>
  <si>
    <t>40058096-0</t>
  </si>
  <si>
    <t>MEJORAMIENTO SISTEMA DESEMBARQUE CALETA MAGUILLINES, CONSTITUCIÓN</t>
  </si>
  <si>
    <t>40058111-0</t>
  </si>
  <si>
    <t>CONSTRUCCION SISTEMA DE TRANSPORTE PUBLICO MASIVO, ANTOFAGASTA</t>
  </si>
  <si>
    <t>40058171-0</t>
  </si>
  <si>
    <t>NORMALIZACION AERÓDROMO EL LOA REGIÓN DE ANTOFAGASTA</t>
  </si>
  <si>
    <t>40058172-0</t>
  </si>
  <si>
    <t>MEJORAMIENTO SERVICIO DE AGUA POTABLE, SERVICIO SANITARIO RURAL HIJUELA EL MEDIO, COLTAUCO</t>
  </si>
  <si>
    <t>40058227-0</t>
  </si>
  <si>
    <t>HABILITACION SUMINISTRO E.E. SECTOR FOLLECO,LOS ESTEROS,CUINCO Y OTROS, COMUNA DE LA UNION</t>
  </si>
  <si>
    <t>40058264-0</t>
  </si>
  <si>
    <t>CONSTRUCCION POLIDEPORTIVO IND, LA SERENA</t>
  </si>
  <si>
    <t>40058294-0</t>
  </si>
  <si>
    <t>ANALISIS Y DESARROLLO ESTUDIO DE MOVILIDAD SUSTENTABLE EN PUERTO WILLIAMS</t>
  </si>
  <si>
    <t>40058354-0</t>
  </si>
  <si>
    <t>REPOSICION PLAZA PUEBLO DE MOCHA</t>
  </si>
  <si>
    <t>40058379-0</t>
  </si>
  <si>
    <t>REPOSICION PUENTE CHUPALLAR EN RUTA L-399, COMUNA DE LINARES</t>
  </si>
  <si>
    <t>40058380-0</t>
  </si>
  <si>
    <t>REPOSICION PUENTE LOS VIENTOS EN RUTA ZK-426, COMUNA DE SAN CLEMENTE</t>
  </si>
  <si>
    <t>40058398-0</t>
  </si>
  <si>
    <t>MEJORAMIENTO AVENIDA PEDRO MONTT SUR, PUERTO NATALES</t>
  </si>
  <si>
    <t>40058437-0</t>
  </si>
  <si>
    <t>CONSTRUCCION DESNIVEL ROTONDA AV. SALVADOR ALLENDE - PARQUE INDUSTRIAL, PUERTO MONTT</t>
  </si>
  <si>
    <t>40058451-0</t>
  </si>
  <si>
    <t>MEJORAMIENTO SISTEMA DE AGUA POTABLE  SSR EL QUILLAY, EL CALVARIO, EL POTRERO, PAREDONES</t>
  </si>
  <si>
    <t>40058501-0</t>
  </si>
  <si>
    <t>CONSTRUCCION COMPLEJO DEPORTIVO Y SOCIAL 1 DE MAYO, COMUNA DE PICA</t>
  </si>
  <si>
    <t>40058602-0</t>
  </si>
  <si>
    <t>DIAGNOSTICO PLAN DE INVERSION PÚBLICA EN SANEAMIENTO RURAL  PARA SISTEMAS UNIFICADOS IR</t>
  </si>
  <si>
    <t>40058613-0</t>
  </si>
  <si>
    <t>HABILITACION UNIDAD DE QUIMIOTERAPIA AMBULATORIA HOSPITAL CARLOS CISTERNAS DE CALAMA</t>
  </si>
  <si>
    <t>40058642-0</t>
  </si>
  <si>
    <t>REPOSICION SALA CUNA Y JARDIN INFANTIL WE CHOYUN TRAIGUEN</t>
  </si>
  <si>
    <t>40058783-0</t>
  </si>
  <si>
    <t>DIAGNOSTICO Y ELABORACION PLAN MAESTRO ZIP OVEJERIA BAJO, COMUNA DE OSORNO</t>
  </si>
  <si>
    <t>40058789-0</t>
  </si>
  <si>
    <t>REPOSICION CON RELOCALIZACIÓN HOSPITAL DE LICANTÉN</t>
  </si>
  <si>
    <t>40058804-0</t>
  </si>
  <si>
    <t>DIAGNOSTICO Y ELABORACION PLAN MAESTRO ZIP EL ALMENDRAL, COMUNA VALPARAÍSO</t>
  </si>
  <si>
    <t>40058837-0</t>
  </si>
  <si>
    <t>ANALISIS EMERGENCIA PRECIPITACIONES Y CRECIDAS RIOS JUNIO Y AGOSTO 2023 ZONA CENTRAL</t>
  </si>
  <si>
    <t>40058872-0</t>
  </si>
  <si>
    <t>DIAGNOSTICO Y ANÁLISIS DE DEMANDA AÉREA AERÓDROMO GENERAL BERNARDO OHIGGINS</t>
  </si>
  <si>
    <t>40058897-0</t>
  </si>
  <si>
    <t>REPOSICION CUARTA COMPAÑIA DE BOMBEROS, COMUNA SAN ANTONIO</t>
  </si>
  <si>
    <t>40058899-0</t>
  </si>
  <si>
    <t>CONSTRUCCION SOLUCIÓN AALL Y ACERAS AV. LOS AROMOS, ENTRE HENRIQUEZ Y CAUQUENES, SAN ANTONIO</t>
  </si>
  <si>
    <t>40059089-0</t>
  </si>
  <si>
    <t>MEJORAMIENTO Y AMPLIACIÓN SERVICIO DE AGUA POTABLE  SSR EL ROSARIO, LITUECHE</t>
  </si>
  <si>
    <t>40059146-0</t>
  </si>
  <si>
    <t>REPOSICION  CUARTEL DE BOMBEROS DECIMOCUARTA COMPAÑIA, VALPARAISO</t>
  </si>
  <si>
    <t>40059164-0</t>
  </si>
  <si>
    <t>HABILITACION FUENTE COMPLEMENTARIA SSR INCAHUASI, COMUNA DE VALLENAR</t>
  </si>
  <si>
    <t>40059169-0</t>
  </si>
  <si>
    <t>DIAGNOSTICO Y LEV. DE SIST. DE RECOLECCIÓN Y TTO DE A. S. EN LA REG. DE MAGALLANES</t>
  </si>
  <si>
    <t>40059220-0</t>
  </si>
  <si>
    <t>ANALISIS DIAGNÓSTICO Y ELABORACIÓN PLAN MAESTRO ZIP INTEGRACIÓN NORTE SUR DE COYHAIQUE</t>
  </si>
  <si>
    <t>40059244-0</t>
  </si>
  <si>
    <t>MEJORAMIENTO SERVICIO DE AGUA POTABLE, SERVICIO SANITARIO RURAL RAPEL, NAVIDAD</t>
  </si>
  <si>
    <t>40059285-0</t>
  </si>
  <si>
    <t>REPARACION PABELLONES Y PENSIONADO HOSPITAL. LUIS CALVO MACKENNA</t>
  </si>
  <si>
    <t>40059300-0</t>
  </si>
  <si>
    <t>CONSTRUCCION  POLIDEPORTIVO FISCAL, COMUNA DE TALCA</t>
  </si>
  <si>
    <t>40059407-0</t>
  </si>
  <si>
    <t>CONSTRUCCION URBANIZACIÓN SECTOR FILIS QUECHU, LA UNIÓN</t>
  </si>
  <si>
    <t>40059430-0</t>
  </si>
  <si>
    <t>TRANSFERENCIA FORTALECIMIENTO AGRICULTURA FAMILIAR CAMPESINA EN PRECORDILLERA BIOBÍO</t>
  </si>
  <si>
    <t>40059553-0</t>
  </si>
  <si>
    <t>MEJORAMIENTO CAMINO O-690, SECTOR PTE. CARMELITAS (FIN PAV.)-VALLE NONGUEN, PROV. CONCEPCIÒN</t>
  </si>
  <si>
    <t>40059588-0</t>
  </si>
  <si>
    <t>REPOSICION SEDE, CLUB SOCIAL Y DEPORTIVO YUNGAY, COMUNA DE IQUIQUE</t>
  </si>
  <si>
    <t>40059647-0</t>
  </si>
  <si>
    <t>MEJORAMIENTO ILUMINACIÓN ESTADIO CLARA ESTRELLA, COMUNA LO ESPEJO</t>
  </si>
  <si>
    <t>40059697-0</t>
  </si>
  <si>
    <t>CONSTRUCCION ESCUELA DE FORMACIÓN DE CARABINEROS, SEDE ÑUBLE</t>
  </si>
  <si>
    <t>40059706-0</t>
  </si>
  <si>
    <t>INVESTIGACION PARA UN SISTEMA PREDICTIVO DE CAUDALES Y PRECIP. EN CCAS DE LA ZONA CENTRO-SUR</t>
  </si>
  <si>
    <t>40059747-0</t>
  </si>
  <si>
    <t>MEJORAMIENTO INTERCONEXION VIAL NORTE SUR, COMUNA DE CURANILAHUE</t>
  </si>
  <si>
    <t>40059754-0</t>
  </si>
  <si>
    <t>CONSTRUCCION  NUEVO ACCESO NORTE FERROVIARIO A CONCEPCION</t>
  </si>
  <si>
    <t>40059771-0</t>
  </si>
  <si>
    <t>CONSTRUCCION CANCHA DE FUTBOL, SECTOR HUALTE, COMUNA DE NINHUE</t>
  </si>
  <si>
    <t>40059781-0</t>
  </si>
  <si>
    <t>HABILITACION DE CORREDOR FERROVIARIO DE TRANSPORTE PUBLICO LONCOCHE,  VILLARRICA  Y PUCON</t>
  </si>
  <si>
    <t>40059794-0</t>
  </si>
  <si>
    <t>NORMALIZACION SUPERFICIE LIMITADORA OBSTÁCULOS AD. PUCON</t>
  </si>
  <si>
    <t>40059813-0</t>
  </si>
  <si>
    <t>NORMALIZACION OBRAS COMPLEMENTARIAS AEROPUERTO MATAVERI</t>
  </si>
  <si>
    <t>40059867-0</t>
  </si>
  <si>
    <t>CONSTRUCCION CICLOVÍA EN RUTA G-986, SECTOR SAN SEBASTIAN - MIRASOL, COM. EL TABO - ALGARROBO</t>
  </si>
  <si>
    <t>40059911-0</t>
  </si>
  <si>
    <t>ANALISIS GEOTECNICO Y DE MAREAS EN PUNTA LAVAPIE, ARAUCO</t>
  </si>
  <si>
    <t>40059941-0</t>
  </si>
  <si>
    <t>ACTUALIZACION PLANES MAESTROS RED PRIMARIA</t>
  </si>
  <si>
    <t>40059950-0</t>
  </si>
  <si>
    <t>MEJORAMIENTO E INSTALACIÓN PASTO SINTETICO CANCHA BIOBIO, LAJA</t>
  </si>
  <si>
    <t>40059969-0</t>
  </si>
  <si>
    <t>REPOSICION COMPLEJO PDI LA SERENA</t>
  </si>
  <si>
    <t>40059979-0</t>
  </si>
  <si>
    <t>CONSTRUCCION PUNTO DE POSADA PARA HELICOPTEROS, COMUNA DE LAUTARO</t>
  </si>
  <si>
    <t>40060017-0</t>
  </si>
  <si>
    <t>REPOSICION RED PPH PARA EMERGENCIA EN  ZONAS AISLADAS REGIÓN DE MAGALLANES</t>
  </si>
  <si>
    <t>40060143-0</t>
  </si>
  <si>
    <t>AMPLIACION SISTEMA DE CÁMARAS DE TELEVIGILANCIA MUNICIPAL, COMUNA DE ALTO HOSPICIO</t>
  </si>
  <si>
    <t>40060237-0</t>
  </si>
  <si>
    <t>MEJORAMIENTO CANCHA DE FUTBOL CARLOS CONDELL, TALCAHUANO</t>
  </si>
  <si>
    <t>40060251-0</t>
  </si>
  <si>
    <t>REPOSICION PLAZA Y ESPACIO DEPORTIVO, EL SENDERO, COMUNA DE QUILLOTA</t>
  </si>
  <si>
    <t>40060491-0</t>
  </si>
  <si>
    <t>REPOSICION CON RELOCALIZACION MONUMENTO PUBLICO MUJERES EN LA MEMORIA, P. BULNES SANTIAGO</t>
  </si>
  <si>
    <t>40060580-0</t>
  </si>
  <si>
    <t>AMPLIACION CONCESION VIAL RUTAS DE ACCESO A VALDIVIA (CONSULTA ASUNTOS INDIGENAS)</t>
  </si>
  <si>
    <t>40060619-0</t>
  </si>
  <si>
    <t>CONSTRUCCION PASARELA DE MONKUL, COMUNA DE CARAHUE</t>
  </si>
  <si>
    <t>40060741-0</t>
  </si>
  <si>
    <t>CONSTRUCCION SERVICIO ANGIOGRAFÍA HOSPITAL REGIONAL COYHAIQUE</t>
  </si>
  <si>
    <t>40061118-0</t>
  </si>
  <si>
    <t>DIAGNOSTICO ELABORACIÓN PLAN MAESTRO BARRIO NUEVA TALCUNA, COMUNA VICUÑA, CONCURSO 2023</t>
  </si>
  <si>
    <t>40061127-0</t>
  </si>
  <si>
    <t>NORMALIZACION SALA CUNA Y JARDIN INFANTIL WALT DISNEY, COMUNA DE HUALPÉN</t>
  </si>
  <si>
    <t>40061306-0</t>
  </si>
  <si>
    <t>REPOSICION SALA CUNA Y JARDIN INFANTIL KIMPELU, PADRE LAS CASAS</t>
  </si>
  <si>
    <t>40061314-0</t>
  </si>
  <si>
    <t>ACTUALIZACION ESTUDIO DE DEMANDA Y EVALUACION DE UN TREN DE PASAJEROS LA UNION - PTO MONTT</t>
  </si>
  <si>
    <t>40061571-0</t>
  </si>
  <si>
    <t>REPOSICION PUENTE CATAPILCO EN RUTA E-462, COMUNA DE ZAPALLAR</t>
  </si>
  <si>
    <t>40061643-0</t>
  </si>
  <si>
    <t>CONSTRUCCION Y MEJORAMIENTO PASADA URBANA RUTA D-55 S: EL PALQUI, COMUNA DE MONTE PATRIA</t>
  </si>
  <si>
    <t>40061647-0</t>
  </si>
  <si>
    <t>TRANSFERENCIA EN DESARROLLO AGROPRODUCTIVO AGRICULTURA FAMILIAR CAMPESINA DEL VALLE DE LLUTA</t>
  </si>
  <si>
    <t>40061656-0</t>
  </si>
  <si>
    <t>NORMALIZACION JARDIN INFANTIL PIOLIN, COMUNA DE ARICA</t>
  </si>
  <si>
    <t>40061952-0</t>
  </si>
  <si>
    <t>REPOSICION PISTA ATLÉTICA, ESTADIO FISCAL DE TALCA</t>
  </si>
  <si>
    <t>40062128-0</t>
  </si>
  <si>
    <t>DIAGNOSTICO ELABORACION PLAN MAESTRO, BARRIO AUTOCONSTRUCCIÓN - COMUNA DE VALDIVIA</t>
  </si>
  <si>
    <t>40062146-0</t>
  </si>
  <si>
    <t>DIAGNOSTICO ELABORACION PLAN MAESTRO, BARRIO LOS HÉROES - COMUNA DE LANCO</t>
  </si>
  <si>
    <t>40062160-0</t>
  </si>
  <si>
    <t>DIAGNOSTICO ELABORACION PLAN MAESTRO, BARRIO ALDEA CAMPESINA - COMUNA DE LA UNION</t>
  </si>
  <si>
    <t>40062649-0</t>
  </si>
  <si>
    <t>MEJORAMIENTO CALLE PADRE JUAN COMUNA DE FUTRONO</t>
  </si>
  <si>
    <t>40063098-0</t>
  </si>
  <si>
    <t>CONSTRUCCION Y/O MEJORAMIENTO PASADA URBANA DE LA RUTA G-986 POR LA COMUNA DE EL QUISCO</t>
  </si>
  <si>
    <t>40063221-0</t>
  </si>
  <si>
    <t>CONSTRUCCION DE ESTACIONAMIENTO PARA CAMIONES SECTOR DE CUYA</t>
  </si>
  <si>
    <t>40063253-0</t>
  </si>
  <si>
    <t>CONSTRUCCION PUENTE EL BLANCO, COMUNA DE AYSÉN</t>
  </si>
  <si>
    <t>40065618-0</t>
  </si>
  <si>
    <t>CONSTRUCCION CICLOVIA EJE ALAMEDA, COMUNAS DE LO PRADO, ESTACION CENTRAL Y SANTIAGO</t>
  </si>
  <si>
    <t>DICCIONARIO DE CAMPOS EN INFORME AL CONGRESO</t>
  </si>
  <si>
    <t>CAMPO</t>
  </si>
  <si>
    <t>DESCRIPCIÓN</t>
  </si>
  <si>
    <t>Número único, secuencial, individual, de ocho dígitos, que es asignado automáticamente por el sistema en el momento de registrar la información de una iniciativa de inversión pública y con el cual se identifica en el Banco Integrado de Proyectos.</t>
  </si>
  <si>
    <t>Corresponde a la identificación única de cada IDI, dando una idea precisa de lo que se desea
efectuar y que es válido durante toda la vida del proyecto, está estructurado en tres partes: 1.-
Proceso (¿Qué se hace?); 2.-Objeto (¿Sobre qué?); 3.- Localización (¿Dónde?).</t>
  </si>
  <si>
    <t>Corresponde a la identificación de la región geográfica en que se ubica la IDI, además existen las opciones INTERREGIONAL (cuando la IDI incluye a dos o más regiones), e INTERNACIONAL cuando se ubica fuera de las fronteras del país.</t>
  </si>
  <si>
    <t>Corresponde a la identificación de la Provincia en que se ubica la IDI</t>
  </si>
  <si>
    <t>Corresponde a la identificación de la Comuna geográfica en que se ubica la IDI</t>
  </si>
  <si>
    <t>Corresponde al año presupuestario al que la Iniciativa de Inversión postula a financiamiento.</t>
  </si>
  <si>
    <t>Corresponde a alguna de las siguientes categorías: Proyecto, Programa o Estudio básico. Cada una de ellas cuenta con un diccionario de procesos específicos.</t>
  </si>
  <si>
    <t>Corresponde al área de actividad económica al cual corresponde la IDI</t>
  </si>
  <si>
    <t>Corresponde a una subdivisión de las áreas de actividad económica, Subtitulo o Agrupación de operaciones presupuestarias de características o naturaleza homogénea.</t>
  </si>
  <si>
    <t>Corresponde a la abreviatura de RESULTADO DE ANÁLISIS TÉCNICO ECONÓMICO. Es el resultado del análisis técnico-económico efectuado por el Ministerio de Desarrollo Social y Familia a las IDI ingresadas por cada Ministerio o Servicio Público en el S. N I. Los Resultados pueden ser: RS, FI, OT, IN, RE, CF. El RATE ACTUAL en este caso es el RATE que tiene la IDI al momento de extraer los datos de la base</t>
  </si>
  <si>
    <t xml:space="preserve">Corresponde al monto solicitado por una o varias fuentes determinadas para el año al cual postula la Iniciativa de Inversión, el cual resulta de la contrastación entre el dato informado por DIPRES durante la elaboración del Informe y el valor informado en el BIP. Predomina el DATO informado por DIPRES.  </t>
  </si>
  <si>
    <t>Corresponde al monto que fue decretado informado por DIPRES para la iniciativa de inversión contrastado con el valor registrado en el BIP. Predomina el DATO informado por DIPRES, excepto en el caso que los montos DIPRES sean iguales a cero, al igual que en los casos en que los montos sean mayores en BIP que en DIPRES;  en ambos casos se mantiene el dato BIP.
NOTA: DIPRES informa que cifras menores ocurren porque los decretos se reportan con rezago por lo tanto BIP cuenta con información más actualizada en esos casos</t>
  </si>
  <si>
    <t>Corresponde al monto que registrado como devengado e informado por DIPRES para la iniciativa de inversión, resulta de la contrastación entre el dato informado por DIPRES durante la elaboración del Informe y el valor informado en el BIP. Predomina el DATO informado por DIPRES, excepto en el caso que los montos DIPRES sean iguales a cero, al igual que en los casos en que los montos sean mayores en BIP que en DIPRES en ambos casos se mantiene el dato BIP.</t>
  </si>
  <si>
    <t>indica si tiene o no valor en decretado</t>
  </si>
  <si>
    <t>indica si tiene o no valor en devengado</t>
  </si>
  <si>
    <t>https://si3.bcentral.cl/Siete/ES/Siete/Cuadro/CAP_PRECIOS/MN_CAP_PRECIOS/IPC_G_2018/IPC_G_2018</t>
  </si>
  <si>
    <t>https://si3.bcentral.cl/Siete/ES/Siete/Cuadro/CAP_PRECIOS/MN_CAP_PRECIOS/IPC_EMP_2023/638415285164039007?cbFechaInicio=2023&amp;cbFechaTermino=2025&amp;cbFrecuencia=MONTHLY&amp;cbCalculo=NONE&amp;cbFechaBase=</t>
  </si>
  <si>
    <t>esto viene del informe anterior</t>
  </si>
  <si>
    <t>valores actualizados a px del informe y para el informe</t>
  </si>
  <si>
    <t>DICIEMBRE CADA AÑO</t>
  </si>
  <si>
    <t>año del informe</t>
  </si>
  <si>
    <t>https://www.sii.cl/valores_y_fechas/utm/utm2024.htm</t>
  </si>
  <si>
    <t>Año 2023  (montos a precios del año)</t>
  </si>
  <si>
    <t>Año 2023  (montos a precios de 2025)</t>
  </si>
  <si>
    <t>IPC VARIACION</t>
  </si>
  <si>
    <t>otra opción</t>
  </si>
  <si>
    <t>VARAC.</t>
  </si>
  <si>
    <t>SOLICITADOS</t>
  </si>
  <si>
    <t>DECRETADOS</t>
  </si>
  <si>
    <t>DEVENGADOS</t>
  </si>
  <si>
    <t>%</t>
  </si>
  <si>
    <t>Monto Decretados en M$</t>
  </si>
  <si>
    <t>Monto Devengados en M$</t>
  </si>
  <si>
    <t>esto proviene del informe pasado en valores</t>
  </si>
  <si>
    <t>a estos datos se enlazan los de la hoja Cuadros Generales</t>
  </si>
  <si>
    <t>Montos  y Número de iniciativas de inversión Totales y RS por montos solicitado, decretado y gastado, año presupuestario 2024</t>
  </si>
  <si>
    <t>NUMERO DE IDI</t>
  </si>
  <si>
    <t>p graf 5</t>
  </si>
  <si>
    <t>IDI todo RATE</t>
  </si>
  <si>
    <t>IDI con RS</t>
  </si>
  <si>
    <t>No. IDI</t>
  </si>
  <si>
    <t>Montos en MM$</t>
  </si>
  <si>
    <t>con RS</t>
  </si>
  <si>
    <t>Montos RS MM$</t>
  </si>
  <si>
    <t>solicitado</t>
  </si>
  <si>
    <t>con decreto</t>
  </si>
  <si>
    <t>con gasto</t>
  </si>
  <si>
    <t>IDI</t>
  </si>
  <si>
    <t>MONTOS</t>
  </si>
  <si>
    <t>con gasto RS</t>
  </si>
  <si>
    <t>Monto Solicitado en MM$</t>
  </si>
  <si>
    <t>con gasto total</t>
  </si>
  <si>
    <t>con decreto RS</t>
  </si>
  <si>
    <t>con decreto total</t>
  </si>
  <si>
    <t>solicitado RS</t>
  </si>
  <si>
    <t>solicitado total</t>
  </si>
  <si>
    <t>Montos Decretados (M$) para IDI con RATE IN, OT, FI, año 2023</t>
  </si>
  <si>
    <t>% total IDI</t>
  </si>
  <si>
    <t xml:space="preserve"> Monto Decretado en MM$</t>
  </si>
  <si>
    <t>% del monto total</t>
  </si>
  <si>
    <t>Montos devengados (M$) para IDI con RATE IN, OT, FI, año 2023</t>
  </si>
  <si>
    <t xml:space="preserve"> Monto Devengado en MM$</t>
  </si>
  <si>
    <t>Montos devengados Totales (M$) y número de IDI con RATE RS, año 2023</t>
  </si>
  <si>
    <t>Montos devengados (M$) para IDI con RATE, año 2024</t>
  </si>
  <si>
    <t>región</t>
  </si>
  <si>
    <t>Devengado en MM$</t>
  </si>
  <si>
    <t>N° IDI con RS</t>
  </si>
  <si>
    <t>COMO ESTÁ EN LA TABLA</t>
  </si>
  <si>
    <t>AD7</t>
  </si>
  <si>
    <t>AD8</t>
  </si>
  <si>
    <t>AD9</t>
  </si>
  <si>
    <t>AD14</t>
  </si>
  <si>
    <t>AD12</t>
  </si>
  <si>
    <t>AD10</t>
  </si>
  <si>
    <t>AD11</t>
  </si>
  <si>
    <t>AD13</t>
  </si>
  <si>
    <t>AD15</t>
  </si>
  <si>
    <t>AD16</t>
  </si>
  <si>
    <t>AD19</t>
  </si>
  <si>
    <t>AD17</t>
  </si>
  <si>
    <t>AD18</t>
  </si>
  <si>
    <t>AD20</t>
  </si>
  <si>
    <t>AD21</t>
  </si>
  <si>
    <t>AD22</t>
  </si>
  <si>
    <t>AD23</t>
  </si>
  <si>
    <t>AD24</t>
  </si>
  <si>
    <t>PAÍS</t>
  </si>
  <si>
    <t>PERCAPITA</t>
  </si>
  <si>
    <t>Devengado</t>
  </si>
  <si>
    <t>RS con gasto devengado</t>
  </si>
  <si>
    <t>POBLACIÓN</t>
  </si>
  <si>
    <t>viene del censo 2024</t>
  </si>
  <si>
    <t>Población</t>
  </si>
  <si>
    <t>Inversión en $</t>
  </si>
  <si>
    <t>Inversión Per cápita en $</t>
  </si>
  <si>
    <t>N° de IDI con RS</t>
  </si>
  <si>
    <t>espacio</t>
  </si>
  <si>
    <t>Arica y Parinacota</t>
  </si>
  <si>
    <t>ARICA</t>
  </si>
  <si>
    <t>Tarapacá</t>
  </si>
  <si>
    <t>TARAPACÁ</t>
  </si>
  <si>
    <t>Antofagasta</t>
  </si>
  <si>
    <t>Atacama</t>
  </si>
  <si>
    <t>Coquimbo</t>
  </si>
  <si>
    <t>Valparaíso</t>
  </si>
  <si>
    <t>VALPARAÍSO</t>
  </si>
  <si>
    <t>RM Santiago</t>
  </si>
  <si>
    <t>Metropolitana de Santiago</t>
  </si>
  <si>
    <t>Metropolitana</t>
  </si>
  <si>
    <t>METROPOLITANA</t>
  </si>
  <si>
    <t>O'Higgins</t>
  </si>
  <si>
    <t>Libertador General Bernardo O'Higgins</t>
  </si>
  <si>
    <t>O´HIGGINS</t>
  </si>
  <si>
    <t>Maule</t>
  </si>
  <si>
    <t>Ñuble</t>
  </si>
  <si>
    <t>Biobío</t>
  </si>
  <si>
    <t>La Araucanía</t>
  </si>
  <si>
    <t>LA ARAUCANÍA</t>
  </si>
  <si>
    <t>Los Ríos</t>
  </si>
  <si>
    <t>LOS RÍOS</t>
  </si>
  <si>
    <t>Los Lagos</t>
  </si>
  <si>
    <t>Aysén</t>
  </si>
  <si>
    <t>Aysén del General Carlos Ibáñez del Campo</t>
  </si>
  <si>
    <t>AYSÉN</t>
  </si>
  <si>
    <t>Magallanes</t>
  </si>
  <si>
    <t>Magallanes y de la Antártica Chilena</t>
  </si>
  <si>
    <t>País</t>
  </si>
  <si>
    <t>Nacional</t>
  </si>
  <si>
    <t>Internacional</t>
  </si>
  <si>
    <t>Interregional</t>
  </si>
  <si>
    <t>Inversión Per cápita (M$) para IDI con RATE RS, año 2024</t>
  </si>
  <si>
    <t>iguala</t>
  </si>
  <si>
    <t>vacio</t>
  </si>
  <si>
    <t>caja</t>
  </si>
  <si>
    <t>N° IDI</t>
  </si>
  <si>
    <t>Con gasto RS</t>
  </si>
  <si>
    <t>Con gasto total</t>
  </si>
  <si>
    <t>Con decreto RS</t>
  </si>
  <si>
    <t>Con decreto total</t>
  </si>
  <si>
    <t>Solicitado RS</t>
  </si>
  <si>
    <t>Solicitado Total</t>
  </si>
  <si>
    <t>Montos devengados (M$) para IDI con RATE IN, OT, FI, año 2024</t>
  </si>
  <si>
    <t>Número y Porcentaje de IDI por RATE, año 2024</t>
  </si>
  <si>
    <t>Montos Solicitados (M$) según RATE, año 2024</t>
  </si>
  <si>
    <t>DEVENGADOS - EJECUCIÓN DE GASTO</t>
  </si>
  <si>
    <t>INICIATIVAS DE INVERSIÓN DECRETADAS Y EJECUTADAS POR REGIÓN, SEGÚN RATE:  PROCESO PRESUPUESTARIO AÑO 2024</t>
  </si>
  <si>
    <t>20124626-0</t>
  </si>
  <si>
    <t>CONSTRUCCION ELECTRIFICACION POTRERILLOS ALTOS Y EL RELOJ, OVALLE</t>
  </si>
  <si>
    <t>20136068-0</t>
  </si>
  <si>
    <t>REPOSICION ESCUELA BASICA LO CALVO, SAN ESTEBAN.</t>
  </si>
  <si>
    <t>20154656-0</t>
  </si>
  <si>
    <t>REPOSICION PAVIMENTO RUTA 5   SECTOR: PORTOFINO  -  CHA±ARAL</t>
  </si>
  <si>
    <t>20155346-0</t>
  </si>
  <si>
    <t>CONSTRUCCION EDIFICIO MINISTERIO DE OBRAS PUBLICAS VALPARAISO</t>
  </si>
  <si>
    <t>20157270-0</t>
  </si>
  <si>
    <t>CONSTRUCCION SOLUCIONES SANITARIAS PANGUILEMO UNIDO</t>
  </si>
  <si>
    <t>20159649-0</t>
  </si>
  <si>
    <t>NORMALIZACION HOSPITAL SAN VICENTE</t>
  </si>
  <si>
    <t>20171095-0</t>
  </si>
  <si>
    <t>MEJORAMIENTO PASO SAN FRANCISCO EN TERCERA REGION</t>
  </si>
  <si>
    <t>20176925-0</t>
  </si>
  <si>
    <t>REPOSICION FISCALÍA LOCAL DE DIEGO DE ALMAGRO</t>
  </si>
  <si>
    <t>20177920-0</t>
  </si>
  <si>
    <t>INSTALACION SERVICIO AGUA POTABLE CATRIRREHUE, SAAVEDRA</t>
  </si>
  <si>
    <t>20178141-0</t>
  </si>
  <si>
    <t>INSTALACION SISTEMA AGUA POTABLE RURAL CHIVILCOYAN, IMPERIAL</t>
  </si>
  <si>
    <t>20178168-0</t>
  </si>
  <si>
    <t>INSTALACION SISTEMA AGUA POTABLE RURAL CHALLUPEN BAJO, VILLARRICA</t>
  </si>
  <si>
    <t>20189244-0</t>
  </si>
  <si>
    <t>INSTALACION  SISTEMA AGUA POTABLE RURAL EN LOS NEVADOS, PUCON</t>
  </si>
  <si>
    <t>20190331-0</t>
  </si>
  <si>
    <t>CONSTRUCCION POSTA DE SALUD RURAL INDEPENDENCIA,CONCON</t>
  </si>
  <si>
    <t>20195429-0</t>
  </si>
  <si>
    <t>MEJORAMIENTO FISCALIA LOCAL DE ILLAPEL</t>
  </si>
  <si>
    <t>30001032-0</t>
  </si>
  <si>
    <t>REPOSICION CONSULTORIO GENERAL URBANO DE SAN JUAN</t>
  </si>
  <si>
    <t>30001033-0</t>
  </si>
  <si>
    <t>REPOSICION POSTA DE SALUD RURAL DE GUANAQUEROS, COQUIMBO</t>
  </si>
  <si>
    <t>30007043-0</t>
  </si>
  <si>
    <t>REPOSICION HOGAR ESTUDIANTIL - COMBARBALÁ</t>
  </si>
  <si>
    <t>30034826-0</t>
  </si>
  <si>
    <t>REPOSICION POSTA ISLA MAILLEN, COMUNA DE PUERTO MONTT</t>
  </si>
  <si>
    <t>30036158-0</t>
  </si>
  <si>
    <t>MEJORAMIENTO PLAZA DE ARMAS DE SAN FERNANDO</t>
  </si>
  <si>
    <t>30036874-0</t>
  </si>
  <si>
    <t>REPOSICION EDIFICIO CONSISTORIAL, CHAÑARAL</t>
  </si>
  <si>
    <t>30036986-0</t>
  </si>
  <si>
    <t>CONSTRUCCION AVENIDA CIRCUNVALACION SECTOR GUACAMAYO  VALDIVIA</t>
  </si>
  <si>
    <t>30037328-0</t>
  </si>
  <si>
    <t>CONSTRUCCION CASETAS SANITARIAS LOCALIDAD DE ZUÑIGA, SAN VICENTE</t>
  </si>
  <si>
    <t>30042613-0</t>
  </si>
  <si>
    <t>NORMALIZACION CONSULTORIO RURAL PUQUELDON</t>
  </si>
  <si>
    <t>30042788-0</t>
  </si>
  <si>
    <t>DIAGNOSTICO PLAN MAESTRO DE EVACUACIÓN AGUAS LLUVIAS DE PICHILEMU</t>
  </si>
  <si>
    <t>30042937-0</t>
  </si>
  <si>
    <t>CONSTRUCCION PISCINA PÚBLICA  CHILE CHICO</t>
  </si>
  <si>
    <t>30043928-0</t>
  </si>
  <si>
    <t>REPOSICION PUENTE MANCHURIA Y ACCESOS</t>
  </si>
  <si>
    <t>30045602-0</t>
  </si>
  <si>
    <t>INSTALACION SISTEMA DE AGUA POTABLE RURAL RELUN, LUMACO</t>
  </si>
  <si>
    <t>30057800-0</t>
  </si>
  <si>
    <t>MEJORAMIENTO RUTA T-85 VARIOS TRAMOS EN LAGO RANCO - CALCURRUPE</t>
  </si>
  <si>
    <t>30057859-0</t>
  </si>
  <si>
    <t>INSTALACION SISTEMA DE APR DE PAILACOYAN, RUCATRARO Y COYANCO. CARAHUE</t>
  </si>
  <si>
    <t>30061173-0</t>
  </si>
  <si>
    <t>CONSTRUCCION    SANEAMIENTO  SANITARIO LOCALIDAD  QUILLAITUN, LOS ALAMOS</t>
  </si>
  <si>
    <t>30061964-0</t>
  </si>
  <si>
    <t>REPOSICION CENTRO DE SALUD FAMILIAR, NUEVA IMPERIAL</t>
  </si>
  <si>
    <t>30063056-0</t>
  </si>
  <si>
    <t>CONSTRUCCION CENTRO CULTURAL, LONCOCHE</t>
  </si>
  <si>
    <t>30063201-0</t>
  </si>
  <si>
    <t>CONSTRUCCION INFRAESTRUCTURA PORTUARIA CALETA ANGOSTA. HUASCO</t>
  </si>
  <si>
    <t>30064704-0</t>
  </si>
  <si>
    <t>CONSTRUCCION CENTRO DE DIFUSION DEL PATRIMONIO COMUNAL, RIO HURTADO</t>
  </si>
  <si>
    <t>30064914-0</t>
  </si>
  <si>
    <t>MEJORAMIENTO BORDE COSTERO EN LAGO ELIZALDE, COYHAIQUE</t>
  </si>
  <si>
    <t>30065234-0</t>
  </si>
  <si>
    <t>CONSTRUCCION MERCADO DEL MAR, COMUNA DE COQUIMBO</t>
  </si>
  <si>
    <t>30065747-0</t>
  </si>
  <si>
    <t>MEJORAMIENTO Y AMPLIACIÓN DE SERVICIO APR LO ARCAYA Y LA NOGALADA</t>
  </si>
  <si>
    <t>30066107-0</t>
  </si>
  <si>
    <t>REPOSICION EDIFICIO CONSISTORIAL DE COMUNA DE EL BOSQUE, ETAPA II</t>
  </si>
  <si>
    <t>30068615-0</t>
  </si>
  <si>
    <t>MEJORAMIENTO  FISCALÍA LOCAL DE BULNES</t>
  </si>
  <si>
    <t>30068962-0</t>
  </si>
  <si>
    <t>CONSTRUCCION REDES SANEAMIENTO SANITARIO CHACAYAL, LOS ANGELES</t>
  </si>
  <si>
    <t>30069022-0</t>
  </si>
  <si>
    <t>CONSTRUCCION INFRAESTRUCTURA  PORTUARIA CALETA OBISPITO. CALDERA</t>
  </si>
  <si>
    <t>30069169-0</t>
  </si>
  <si>
    <t>CONSTRUCCION Y MEJORAMIENTO INFRAEST. PORTUARIA L. GENERAL CARRERA</t>
  </si>
  <si>
    <t>30069292-0</t>
  </si>
  <si>
    <t>MEJORAMIENTO EN RUTA R-42 CAMINO PUREN - LUMACO, IX REGION</t>
  </si>
  <si>
    <t>30069606-0</t>
  </si>
  <si>
    <t>REPOSICION PUENTE RAGNINTULELFU PROV. DE CAUTIN, IX REGIÓN</t>
  </si>
  <si>
    <t>30069767-0</t>
  </si>
  <si>
    <t>CONSTRUCCION SSI LOCALIDAD DE PUNTA LAVAPIE, COMUNA DE ARAUCO</t>
  </si>
  <si>
    <t>30070213-0</t>
  </si>
  <si>
    <t>CONSTRUCCION CALETERAS RUTA 5 SUR S: LO ESPEJO ? SAN BERNARDO</t>
  </si>
  <si>
    <t>30070449-0</t>
  </si>
  <si>
    <t>MEJORAMIENTO PASADA URBANA POR CHEPICA</t>
  </si>
  <si>
    <t>30071098-0</t>
  </si>
  <si>
    <t>RESTAURACION ADQUISICIÓN CASTILLO DE SAN LUIS DE ALBA, MARIQUINA</t>
  </si>
  <si>
    <t>30071340-0</t>
  </si>
  <si>
    <t>REPOSICION PUENTE DUQUECO, PROVINCIA DE BIOBIO</t>
  </si>
  <si>
    <t>30072325-0</t>
  </si>
  <si>
    <t>CONSTRUCCION ELECTRIFICACION URITUHUASI, OVALLE</t>
  </si>
  <si>
    <t>30072419-0</t>
  </si>
  <si>
    <t>REPOSICION PUENTE RIO GRANDE Y SUS ACCESOS, RUTA Y-85, XIIR.</t>
  </si>
  <si>
    <t>30072851-0</t>
  </si>
  <si>
    <t>CONSTRUCCION CIRCUITO POLIDEPORTIVO URBANO DE CERRILLOS</t>
  </si>
  <si>
    <t>30072951-0</t>
  </si>
  <si>
    <t>CONSTRUCCION POSTA DE SALUD RURAL DE PICHIDANGUI, LOS VILOS</t>
  </si>
  <si>
    <t>30073030-0</t>
  </si>
  <si>
    <t>INSTALACION AGUA POTABLE RURAL UNION RIO BLANCO, CURACAUTIN</t>
  </si>
  <si>
    <t>30073274-0</t>
  </si>
  <si>
    <t>CONSTRUCCION PUENTE LO ROJAS, PROV. DE QUILLOTA</t>
  </si>
  <si>
    <t>30074451-0</t>
  </si>
  <si>
    <t>CONSTRUCCION ELECTRIFICACION RURAL PARA PUNILLA VARIOS SECTORES, COMUNA DE OVALLE</t>
  </si>
  <si>
    <t>30075545-0</t>
  </si>
  <si>
    <t>REPOSICION RUTA Y-905, WILLIAMS - NAVARINO, VARIOS SECTORES,</t>
  </si>
  <si>
    <t>30075678-0</t>
  </si>
  <si>
    <t>MEJORAMIENTO PAR VIAL JUAN NOÉ - CHACABUCO, ARICA</t>
  </si>
  <si>
    <t>30075996-0</t>
  </si>
  <si>
    <t>CONSTRUCCION CASETAS SANITARIAS SECTOR PANIAHUE ORIENTE, SANTA CRUZ</t>
  </si>
  <si>
    <t>30076726-0</t>
  </si>
  <si>
    <t>REPOSICION RUTA 11 CH, S: ARICA TAMBO QUEMADO KM 36-60</t>
  </si>
  <si>
    <t>30076880-0</t>
  </si>
  <si>
    <t>NORMALIZACION HOSPITAL  21 DE MAYO  DE  TALTAL</t>
  </si>
  <si>
    <t>30077586-0</t>
  </si>
  <si>
    <t>MEJORAMIENTO AV. VICUÑA MACKENNA SEGUNDA ETAPA, COMUNA DE PEÑAFLOR</t>
  </si>
  <si>
    <t>30077710-0</t>
  </si>
  <si>
    <t>CONSTRUCCION PUENTE CANCHA DE PIEDRA EN COMUNA DE MARIA PINTO</t>
  </si>
  <si>
    <t>30077750-0</t>
  </si>
  <si>
    <t>CONSTRUCCION CASA DE ACOGIDA DE COMBARBALA - COMBARBALA</t>
  </si>
  <si>
    <t>30077837-0</t>
  </si>
  <si>
    <t>REPOSICION ESCUELA F-743 DE LARAQUETE, COMUNA DE ARAUCO</t>
  </si>
  <si>
    <t>30078105-0</t>
  </si>
  <si>
    <t>RESTAURACION PARROQUIA DE SAN NICODEMO DE COINCO</t>
  </si>
  <si>
    <t>30078167-0</t>
  </si>
  <si>
    <t>CONSTRUCCION HOGAR DE LARGA ESTADIA ADULTOS MAYORES, COMUNA DE LOLOL</t>
  </si>
  <si>
    <t>30080312-0</t>
  </si>
  <si>
    <t>REPOSICION RUTA 60 CH, SECTOR: CRUCE SAN PEDRO-ENLACE QUILLOTA</t>
  </si>
  <si>
    <t>30080514-0</t>
  </si>
  <si>
    <t>MEJORAMIENTO RUTA F-216 S:VALLE ALEGRE-CR.RUTA F-30-E COM.QUINTERO</t>
  </si>
  <si>
    <t>30080515-0</t>
  </si>
  <si>
    <t>MEJORAMIENTO RUTAS 203-201-CH SECTOR: PANGUIPULLI-COÑARIPE II</t>
  </si>
  <si>
    <t>30080600-0</t>
  </si>
  <si>
    <t>MEJORAMIENTO RUTA S-422 PTO.SAAVEDRA - EL ALMA - EL TEMO,  SAAVEDRA</t>
  </si>
  <si>
    <t>30081138-0</t>
  </si>
  <si>
    <t>MEJORAMIENTO RUTAS S-464 Y S-488; ALMAGRO - BARROS ARANA</t>
  </si>
  <si>
    <t>30082130-0</t>
  </si>
  <si>
    <t>CONSTRUCCION CUARTEL DE BOMBEROS LOCALIDAD DE HURTADO, RÍO HURTADO</t>
  </si>
  <si>
    <t>30082427-0</t>
  </si>
  <si>
    <t>MEJORAMIENTO BORDE COSTERO PLAYAS  BRAVA Y DEL JEFE, CALDERA</t>
  </si>
  <si>
    <t>30082517-0</t>
  </si>
  <si>
    <t>CONSTRUCCION MACROINFRAESTRUCTURA CHACRA G  ESC. AGRÍCOLA COYHAIQUE</t>
  </si>
  <si>
    <t>30082955-0</t>
  </si>
  <si>
    <t>REPOSICION PUENTES HUECHUN,SAN V.MACUL Y LAS PARCELAS,RM</t>
  </si>
  <si>
    <t>30083012-0</t>
  </si>
  <si>
    <t>MEJORAMIENTO CONEXION VIAL RUTA 115 CH - RUTA 5 EN TALCA</t>
  </si>
  <si>
    <t>30083087-0</t>
  </si>
  <si>
    <t>CONSTRUCCION CASA DE LA CULTURA PARA FLORIDA</t>
  </si>
  <si>
    <t>30083629-0</t>
  </si>
  <si>
    <t>REPOSICION RUTA 11-CH, ARICA-T.QUEM. S:ACC MINA CHOQUE-COTACOTANI</t>
  </si>
  <si>
    <t>30084038-0</t>
  </si>
  <si>
    <t>CONSTRUCCION EDIFICIO INSTITUCIONAL MINVU MAGALLANES Y ANTÁRTICA CHILENA, PUNTA ARENAS</t>
  </si>
  <si>
    <t>30084599-0</t>
  </si>
  <si>
    <t>SANEAMIENTO TITULOS DE DERECHOS DE AGUA COMUNA DE CAÑETE</t>
  </si>
  <si>
    <t>30084699-0</t>
  </si>
  <si>
    <t>REPOSICION ESCUELA CONCENTRACION FRONTERIZA, COMUNA DE MONTE PATRI</t>
  </si>
  <si>
    <t>30084822-0</t>
  </si>
  <si>
    <t>RESTAURACION MONUMENTO NACIONAL EX ISLA DEL ALACRÁN,  ARICA</t>
  </si>
  <si>
    <t>30085093-0</t>
  </si>
  <si>
    <t>SANEAMIENTO TITULOS DERECHOS DE AGUA COMUNA DE LEBU</t>
  </si>
  <si>
    <t>30085115-0</t>
  </si>
  <si>
    <t>CONSTRUCCION EDIFICIO SECTOR JUSTICIA, PUERTO MONTT</t>
  </si>
  <si>
    <t>30085177-0</t>
  </si>
  <si>
    <t>REPOSICION BRIGADA DE INVESTIGACIÓN CRIMINAL SAN BERNARDO - PDI</t>
  </si>
  <si>
    <t>30086663-0</t>
  </si>
  <si>
    <t>NORMALIZACION Y MEJOR. INTEGRAL JARDINES INFANTILES INTEGRA REG. MAG.</t>
  </si>
  <si>
    <t>30086690-0</t>
  </si>
  <si>
    <t>MEJORAMIENTO ESTADIO MUNICIPAL, VICUÑA</t>
  </si>
  <si>
    <t>30088194-0</t>
  </si>
  <si>
    <t>REPOSICION ESCUELAS ANDREW JACKSON Y RÍO NEGRO, COMUNA RÍO NEGRO</t>
  </si>
  <si>
    <t>30089888-0</t>
  </si>
  <si>
    <t>CONSTRUCCION INFRAESTRUCTURA PORTUARIA RIO AYSEN, SECTOR PTO AYSEN</t>
  </si>
  <si>
    <t>30090914-0</t>
  </si>
  <si>
    <t>MEJORAMIENTO RUTA 201-CH SECTOR: PELLAIFA - LIQUIÑE, REGIÓN LOS RÍOS</t>
  </si>
  <si>
    <t>30091071-0</t>
  </si>
  <si>
    <t>CONSTRUCCION GIMNASIO MULTIUSO HUENTELAUQUEN SUR, CANELA</t>
  </si>
  <si>
    <t>30091074-0</t>
  </si>
  <si>
    <t>CONSTRUCCION BIBLIOTECA REGIONAL  LOS LAGOS, PUERTO MONTT</t>
  </si>
  <si>
    <t>30091216-0</t>
  </si>
  <si>
    <t>CONSTRUCCION RUTAS S/ROL, A-19. S: CR. RUTA 5 - CR. RUTA 11-CH</t>
  </si>
  <si>
    <t>30091479-0</t>
  </si>
  <si>
    <t>REPOSICION RUTA A-27,SECTOR LOTEO MONTALVO - SAN MIGUEL DE AZAPA</t>
  </si>
  <si>
    <t>30091811-0</t>
  </si>
  <si>
    <t>CONSTRUCCION PASEO COSTERO EL MORRO, IQUIQUE</t>
  </si>
  <si>
    <t>30091871-0</t>
  </si>
  <si>
    <t>REPOSICION SERVICIO MEDICO LEGAL DE AYSEN</t>
  </si>
  <si>
    <t>30092222-0</t>
  </si>
  <si>
    <t>RESTAURACION  MUSEO MUNICIPAL VILLA ALEGRE</t>
  </si>
  <si>
    <t>30092730-0</t>
  </si>
  <si>
    <t>REPOSICION  LABORATORIO AMBIENTAL - COQUIMBO</t>
  </si>
  <si>
    <t>30093309-0</t>
  </si>
  <si>
    <t>REPOSICION LICEO ALFREDO BARRIA OYARZUN,CURACO DE VELEZ</t>
  </si>
  <si>
    <t>30093586-0</t>
  </si>
  <si>
    <t>REPOSICION PARQUE OASIS, ANDACOLLO</t>
  </si>
  <si>
    <t>30093660-0</t>
  </si>
  <si>
    <t>REPOSICION EDIFICIO CONSISTORIAL PANGUIPULLI</t>
  </si>
  <si>
    <t>30094580-0</t>
  </si>
  <si>
    <t>CONSTRUCCION SEGUNDA ETAPA ESTADIO LO PRADO</t>
  </si>
  <si>
    <t>30094673-0</t>
  </si>
  <si>
    <t>CONSTRUCCION CENTRO DE VALORIZACIÓN DE RESIDUOS VEGETALES COMUNA PEÑALOLEN</t>
  </si>
  <si>
    <t>30094936-0</t>
  </si>
  <si>
    <t>REPOSICION CON RELOCALIZACION CUARTEL DE 1ª COMPAÑIA DE BOMBEROS DE SAN JOSÉ DE MAIPO</t>
  </si>
  <si>
    <t>30094962-0</t>
  </si>
  <si>
    <t>MEJORAMIENTO COMPLEJO DEPORTIVO ESTADIO MUNICIPAL SAN JOSE DE MAIPO</t>
  </si>
  <si>
    <t>30094994-0</t>
  </si>
  <si>
    <t>CONSTRUCCION  HOGAR SANTA CLARA EN COMUNA DE SANTIAGO</t>
  </si>
  <si>
    <t>30095206-0</t>
  </si>
  <si>
    <t>NORMALIZACION HOSPITAL DE MULCHEN, SS BIO BIO</t>
  </si>
  <si>
    <t>30095532-0</t>
  </si>
  <si>
    <t>CONSTRUCCION URBANIZACION VILLA EL CONQUISTADOR, COMUNA DE COELEMU</t>
  </si>
  <si>
    <t>30095870-0</t>
  </si>
  <si>
    <t>CONSTRUCCION SANEAMIENTO SANIT. INTEGRAL SAN JOSE COLICO, CURANILAHU</t>
  </si>
  <si>
    <t>30096109-0</t>
  </si>
  <si>
    <t>MEJORAMIENTO RUTA S-222 HUALACURA LOS BOLDOS</t>
  </si>
  <si>
    <t>30096602-0</t>
  </si>
  <si>
    <t>INSTALACION SISTEMA DE AGUA POTABLE RURAL SECTOR RÍO NEGRO</t>
  </si>
  <si>
    <t>30097621-0</t>
  </si>
  <si>
    <t>HABILITACION CASA DE LA MEMORIA COMUNA DE COQUIMBO</t>
  </si>
  <si>
    <t>30097900-0</t>
  </si>
  <si>
    <t>CONSTRUCCION OBRAS DE RETENCIÓN EN HONDONADA. QUEBRADA DE MACUL</t>
  </si>
  <si>
    <t>30098451-0</t>
  </si>
  <si>
    <t>CONSTRUCCION URBANIZACIÓN LOCALIDAD DE SAN AGUSTÍN, SALAMANCA</t>
  </si>
  <si>
    <t>30098834-0</t>
  </si>
  <si>
    <t>INSTALACION SERVICIO SANITARIO RURAL SSR LOS MOLLES COMUNA DE QUILPUE</t>
  </si>
  <si>
    <t>30099344-0</t>
  </si>
  <si>
    <t>REPOSICION PUENTE QUINCHILCA EN RUTA T-39, LOS LAGOS</t>
  </si>
  <si>
    <t>30099615-0</t>
  </si>
  <si>
    <t>SANEAMIENTO TITULOS DE DERECHOS DE AGUA COMUNA DE EL CARMEN</t>
  </si>
  <si>
    <t>30099850-0</t>
  </si>
  <si>
    <t>REPOSICION LICEO SAMUEL ROMAN ROJAS, COMBARBALA</t>
  </si>
  <si>
    <t>30100129-0</t>
  </si>
  <si>
    <t>REPOSICION POSTA SALUD RURAL NUEVA TALCUNA, COMUNA DE VICUÑA</t>
  </si>
  <si>
    <t>30101055-0</t>
  </si>
  <si>
    <t>CONSTRUCCION INFRAESTRUCTURA AGUA POTABLE Y ALCANTARILLADO, QUEMCHI</t>
  </si>
  <si>
    <t>30101663-0</t>
  </si>
  <si>
    <t>CONSTRUCCION CAMINO PUELO-EL BOLSON,SEGUNDO CORRAL-EL BOLSÓN COCHAMO</t>
  </si>
  <si>
    <t>30102014-0</t>
  </si>
  <si>
    <t>REPOSICION COMPLEJO POLICIAL PDI CONCEPCIÓN</t>
  </si>
  <si>
    <t>30102389-0</t>
  </si>
  <si>
    <t>REPOSICION EDIFICIO CONSISTORIAL DE LA MUNICIPALIDAD DE TIRÚA</t>
  </si>
  <si>
    <t>30102435-0</t>
  </si>
  <si>
    <t>REPOSICION CENTRO SALUD FAMILIAR (CESFAM) HUALQUI</t>
  </si>
  <si>
    <t>30102470-0</t>
  </si>
  <si>
    <t>NORMALIZACION HOSPITAL DE LA CIUDAD DE ARAUCO</t>
  </si>
  <si>
    <t>30102620-0</t>
  </si>
  <si>
    <t>MEJORAMIENTO AV. VICUÑA MACKENNA, TERCERA ETAPA, COMUNA DE PEÑAFLOR</t>
  </si>
  <si>
    <t>30102677-0</t>
  </si>
  <si>
    <t>RESTAURACION MONUMENTO HISTÓRICO IGLESIA LA VIÑITA, RECOLETA</t>
  </si>
  <si>
    <t>30103057-0</t>
  </si>
  <si>
    <t>CONSTRUCCION COLECTOR EL DESCANSO Y LONGITUDINAL-HUGO BRAVO, MAIPU</t>
  </si>
  <si>
    <t>30103155-0</t>
  </si>
  <si>
    <t>REPOSICION Y REPARACIÓN MAYOR DEPENDENCIAS MUNICIPALES LOS ANGELES</t>
  </si>
  <si>
    <t>30103268-0</t>
  </si>
  <si>
    <t>MEJORAMIENTO DEL SISTEMA DE RIEGO DEL RIO CLARO DE RENGO</t>
  </si>
  <si>
    <t>30105632-0</t>
  </si>
  <si>
    <t>CONSTRUCCION BIBLIOTECA MUNICIPAL NUEVA IMPERIAL</t>
  </si>
  <si>
    <t>30106096-0</t>
  </si>
  <si>
    <t>REPOSICION CASINO COMPLEJO AERONÁUTICO SAN PABLO</t>
  </si>
  <si>
    <t>30106296-0</t>
  </si>
  <si>
    <t>MEJORAMIENTO RUTA T-60 S: CRUCE RUTA 206 - TRES VENTANAS</t>
  </si>
  <si>
    <t>30106507-0</t>
  </si>
  <si>
    <t>MEJORAMIENTO RUTA G-974, SECTOR: CR. RUTA 78 - CR. RUTA G-926-F, COMUNA DE CARTAGENA</t>
  </si>
  <si>
    <t>30106702-0</t>
  </si>
  <si>
    <t>REPOSICION PUENTE EL MOLINO,RUTA E-405,PROV.SAN FELIPE</t>
  </si>
  <si>
    <t>30106843-0</t>
  </si>
  <si>
    <t>MEJORAMIENTO RUTA T-835; T-905 :CAYURRUCA-TRAPI-CRUCERO</t>
  </si>
  <si>
    <t>30107025-0</t>
  </si>
  <si>
    <t>REPOSICION RUTA 60-CH,S:CRUCE RUTA E-57(LOS ANDES)-LAS VIZCACHAS</t>
  </si>
  <si>
    <t>30107123-0</t>
  </si>
  <si>
    <t>MEJORAMIENTO ESTADIO MUNICIPAL COMUNA DE SAN ROSENDO</t>
  </si>
  <si>
    <t>30107747-0</t>
  </si>
  <si>
    <t>MEJORAMIENTO PASEO PEATONAL AV. FCO DE AGUIRRE RUTA 5 EL FARO, LA SERENA</t>
  </si>
  <si>
    <t>30108069-0</t>
  </si>
  <si>
    <t>CONSTRUCCION COMPLEJO DEPORTIVO Y OBRAS COMPLEMENTARIAS - VEGAS SUR</t>
  </si>
  <si>
    <t>30108083-0</t>
  </si>
  <si>
    <t>REPOSICION ESTADIO MUNICIPAL ,  COMUNA  SAN ANTONIO</t>
  </si>
  <si>
    <t>30108153-0</t>
  </si>
  <si>
    <t>CONSTRUCCION AUDITORIO CENTRO CULTURAL DE HUALPEN</t>
  </si>
  <si>
    <t>30109118-0</t>
  </si>
  <si>
    <t>CONSTRUCCION RED SECUNDARIA ALCANTARILLADO PUB. ISLA DE MAIPO CENTRO</t>
  </si>
  <si>
    <t>30109140-0</t>
  </si>
  <si>
    <t>AMPLIACION SERVICIO MEDICO LEGAL DE LA SERENA</t>
  </si>
  <si>
    <t>30109578-0</t>
  </si>
  <si>
    <t>REPOSICION SERVICIO MEDICO LEGAL DE COYHAIQUE</t>
  </si>
  <si>
    <t>30109892-0</t>
  </si>
  <si>
    <t>REPOSICION SEGUNDA CIA. DE BOMBEROS DE TRAPI, COMUNA DE RIO BUENO</t>
  </si>
  <si>
    <t>30110263-0</t>
  </si>
  <si>
    <t>REPOSICION CON RELOCALIZACION CENTRO DE SALUD FAMILIAR COLTAUCO</t>
  </si>
  <si>
    <t>30110274-0</t>
  </si>
  <si>
    <t>CONSTRUCCION RIPIO RUTA 7. S: FIORDO LARGO (PILLAN) - CALETA GONZALO</t>
  </si>
  <si>
    <t>30110855-0</t>
  </si>
  <si>
    <t>MEJORAMIENTO PARQUE BOSQUE URBANO MUNICIPAL DE PICHILEMU</t>
  </si>
  <si>
    <t>30112007-0</t>
  </si>
  <si>
    <t>CONSTRUCCION TERMINAL DE BUSES RURAL E INTERURBANO DE PUERTO SAAVEDRA</t>
  </si>
  <si>
    <t>30112044-0</t>
  </si>
  <si>
    <t>CONSTRUCCION CENTRO DE SALUD FAMILIAR CON SAR SUR PONIENTE DE CALAMA</t>
  </si>
  <si>
    <t>30112272-0</t>
  </si>
  <si>
    <t>MEJORAMIENTO RUTA 1, SECTOR CUESTA GUANILLOS-CUESTA PABELLON DE PICA</t>
  </si>
  <si>
    <t>30112736-0</t>
  </si>
  <si>
    <t>MEJORAMIENTO RUTA 7,ALCANTARILLA CASCADA-PTE LAS OVEJAS,RIO IBAÑEZ</t>
  </si>
  <si>
    <t>30112921-0</t>
  </si>
  <si>
    <t>REPOSICION CON RELOCALIZACIÓN Y EQUIPAMIENTO EDIFICIO CONSISTORIAL, VICHUQUÉN</t>
  </si>
  <si>
    <t>30114761-0</t>
  </si>
  <si>
    <t>REPARACION IGLESIA DE LOICA, COMUNA DE SAN PEDRO</t>
  </si>
  <si>
    <t>30115111-0</t>
  </si>
  <si>
    <t>MEJORAMIENTO NUDO VIAL RUTA 1 (AVDA. REPUBLICA DE CROACIA)/ RUTA  28</t>
  </si>
  <si>
    <t>30115584-0</t>
  </si>
  <si>
    <t>REPOSICION ESTADIO DE DICHATO, COMUNA DE TOME</t>
  </si>
  <si>
    <t>30116996-0</t>
  </si>
  <si>
    <t>CONSTRUCCION RTA 7.S:PICHANCO-STA BARBARA(EXPROPIACION VARIOS TRAMOS</t>
  </si>
  <si>
    <t>30118818-0</t>
  </si>
  <si>
    <t>CONSTRUCCION RECINTO MODELO DE EDUCACIÓN Y TRABAJO EL ARENAL, COPIAPO</t>
  </si>
  <si>
    <t>30120122-0</t>
  </si>
  <si>
    <t>REPOSICION LICEO ATENEA,  CUNCO</t>
  </si>
  <si>
    <t>30121131-0</t>
  </si>
  <si>
    <t>RESTAURACION IGLESIA SAN ANTONIO DE PADUA Y CONVENTO FRANCISCANO</t>
  </si>
  <si>
    <t>30121630-0</t>
  </si>
  <si>
    <t>CONSTRUCCION INFRAESTRUCTURA SANITARIA DE PTO. NUEVO, LA UNION</t>
  </si>
  <si>
    <t>30122053-0</t>
  </si>
  <si>
    <t>DIAGNOSTICO PLAN MAESTRO DE AGUAS LLUVIA DE FRUTILLAR, FRUTILLAR</t>
  </si>
  <si>
    <t>30122074-0</t>
  </si>
  <si>
    <t>RESTAURACION Y PUESTA EN VALOR FUERTE LA PLANCHADA DE PENCO</t>
  </si>
  <si>
    <t>30122174-0</t>
  </si>
  <si>
    <t>REPOSICION Y CONSTRUCCION DE VEREDAS SECTOR 1, SAN MIGUEL</t>
  </si>
  <si>
    <t>30122283-0</t>
  </si>
  <si>
    <t>MEJORAMIENTO CAMINO MAQUEHUE - ZANJA, PADRE LAS CASAS</t>
  </si>
  <si>
    <t>30123577-0</t>
  </si>
  <si>
    <t>CONSTRUCCION VIADUCTO TANA RUTA 5 REGIÓN DE TARAPACÁ</t>
  </si>
  <si>
    <t>30123631-0</t>
  </si>
  <si>
    <t>MEJORAMIENTO CAMINO BASICO INTERMEDIO H-721, I-111 PELEQUEN-POLONIA</t>
  </si>
  <si>
    <t>30123729-0</t>
  </si>
  <si>
    <t>MEJORAMIENTO DE INTERCONEXION RIO LOCO, RANCAGUA</t>
  </si>
  <si>
    <t>30123818-0</t>
  </si>
  <si>
    <t>MEJORAMIENTO CALLE DON VÍCTOR, LOS ANGELES</t>
  </si>
  <si>
    <t>30123856-0</t>
  </si>
  <si>
    <t>AMPLIACION SERVICIO AGUA POTABLE DE LOLOL HACIA RINCON LAS OVEJAS</t>
  </si>
  <si>
    <t>30123894-0</t>
  </si>
  <si>
    <t>MEJORAMIENTO EJE VIAL AVENIDA HERNAN CIUDAD - MACHALI</t>
  </si>
  <si>
    <t>30123980-0</t>
  </si>
  <si>
    <t>CONSTRUCCION CONEXION VIAL A.PRAT-AV.SAN JUAN Y C.EL COBRE MACHALI</t>
  </si>
  <si>
    <t>30123990-0</t>
  </si>
  <si>
    <t>REPOSICION RUTA P-60-R TRES PINOS-CONTULMO-LIMITE REGIONAL, ARAUCO</t>
  </si>
  <si>
    <t>30123993-0</t>
  </si>
  <si>
    <t>REPOSICION Y RELOCALIZACION TOTAL ESCUELA DE PÁRVULOS LOS POLLITOS DE MACHALI</t>
  </si>
  <si>
    <t>30124137-0</t>
  </si>
  <si>
    <t>MEJORAMIENTO PARQUE SAN LUIS PEÑALOLEN</t>
  </si>
  <si>
    <t>30124186-0</t>
  </si>
  <si>
    <t>MEJORAMIENTO CANCHA DE FÚTBOL DE SERÓN. RIO HURTADO</t>
  </si>
  <si>
    <t>30124512-0</t>
  </si>
  <si>
    <t>CONSTRUCCION SOLUCIONES SANITARIAS RECOLETA OVALLE</t>
  </si>
  <si>
    <t>30124513-0</t>
  </si>
  <si>
    <t>AMPLIACION  EDIFICIO CONSISTORIAL, ANDACOLLO</t>
  </si>
  <si>
    <t>30124532-0</t>
  </si>
  <si>
    <t>CONSTRUCCION CICLOVIA RUTA H-111 SECTOR LOS LAGARTOS, MOSTAZAL</t>
  </si>
  <si>
    <t>30124535-0</t>
  </si>
  <si>
    <t>CONSTRUCCION CASETAS SANITARIAS SECTOR EL ROBLE, MOSTAZAL</t>
  </si>
  <si>
    <t>30124536-0</t>
  </si>
  <si>
    <t>CONSTRUCCION CASETAS SANITARIAS VIOLETA PARRA, MOSTAZAL</t>
  </si>
  <si>
    <t>30124582-0</t>
  </si>
  <si>
    <t>CONSTRUCCION ESPACIO PÚBLICO SENDERO DE LA PROCESIÓN ALTO DEL CARMEN</t>
  </si>
  <si>
    <t>30124712-0</t>
  </si>
  <si>
    <t>CONSTRUCCION SISTEMA DE RIEGO EMBALSE LONGAVÍ</t>
  </si>
  <si>
    <t>30124737-0</t>
  </si>
  <si>
    <t>MEJORAMIENTO RUTA ANDINA, SECTOR LIMITE REGIONAL-RUTA 11 CH. XV REG.</t>
  </si>
  <si>
    <t>30126286-0</t>
  </si>
  <si>
    <t>CONSTRUCCION CASETAS SANITARIAS VILLA EL ESFUERZO DE PEUMO</t>
  </si>
  <si>
    <t>30126588-0</t>
  </si>
  <si>
    <t>CONSTRUCCION COMPLEJO DEPORTIVO ESCOLAR CORVALLIS ANTOFAGASTA</t>
  </si>
  <si>
    <t>30126880-0</t>
  </si>
  <si>
    <t>MEJORAMIENTO INTERCONEXION VIAL SAN PEDRO DE LA PAZ</t>
  </si>
  <si>
    <t>30126943-0</t>
  </si>
  <si>
    <t>MEJORAMIENTO HOSPITAL DE RIO NEGRO</t>
  </si>
  <si>
    <t>30126956-0</t>
  </si>
  <si>
    <t>MEJORAMIENTO AVDA. CAUPOLICAN - LA UNION</t>
  </si>
  <si>
    <t>30127021-0</t>
  </si>
  <si>
    <t>CONSTRUCCION CRUCE BAJO NIVEL AV. REPUBLICA DE CHILE-LINEA FERREA</t>
  </si>
  <si>
    <t>30127968-0</t>
  </si>
  <si>
    <t>NORMALIZACION RED  ELECTRICA CENTRO DE DETENCIÓN PREVENTIVA DE OVALLE</t>
  </si>
  <si>
    <t>30129336-0</t>
  </si>
  <si>
    <t>CONSTRUCCION SIS.AGUA POTABLE HUINCACARA SUR VOIPIR SECO, VILLARRICA</t>
  </si>
  <si>
    <t>30129786-0</t>
  </si>
  <si>
    <t>RESTAURACION Y PUESTA EN VALOR MUSEO EX ADUANA LOS QUEÑES</t>
  </si>
  <si>
    <t>30129873-0</t>
  </si>
  <si>
    <t>CONSTRUCCION CEMENTERIO MUNICIPAL PUERTO MONTT</t>
  </si>
  <si>
    <t>30130781-0</t>
  </si>
  <si>
    <t>CONSTRUCCION RELLENO SANITARIO, NATALES</t>
  </si>
  <si>
    <t>30130906-0</t>
  </si>
  <si>
    <t>CONSTRUCCION BORDE COSTERO PUYUHUAPI</t>
  </si>
  <si>
    <t>30130917-0</t>
  </si>
  <si>
    <t>CONSTRUCCION BORDE COSTERO CALETA CHANAVAYITA, IQUIQUE</t>
  </si>
  <si>
    <t>30131439-0</t>
  </si>
  <si>
    <t>CONSTRUCCION INFRAESTRUCTURA SANITARIA LOCALIDAD DE VIVANCO,RIOBUENO</t>
  </si>
  <si>
    <t>30131467-0</t>
  </si>
  <si>
    <t>CONSTRUCCION BORDE LACUSTRE MANTILHUE TRAMO 1 COMUNA DE RIO BUENO</t>
  </si>
  <si>
    <t>30131508-0</t>
  </si>
  <si>
    <t>REPOSICION BRIGRADA DE INVESTIGACION CRIMINAL PDI, CONCHALI</t>
  </si>
  <si>
    <t>30131601-0</t>
  </si>
  <si>
    <t>REPOSICION RUTA 1 SECTOR: PABELLÓN DE PICA - AEROPUERTO</t>
  </si>
  <si>
    <t>30131607-0</t>
  </si>
  <si>
    <t>MEJORAMIENTO QUEBRADA PENUELAS, COMUNA DE LA SERENA</t>
  </si>
  <si>
    <t>30131644-0</t>
  </si>
  <si>
    <t>REPOSICION NOVENA COMPAÑÍA DE BOMBEROS BARRIO NORTE DE CONCEPCION</t>
  </si>
  <si>
    <t>30131719-0</t>
  </si>
  <si>
    <t>REPOSICION POSTA SALUD RURAL DE PUQUILLAY BAJO, NANCAGUA</t>
  </si>
  <si>
    <t>NANCAGUA</t>
  </si>
  <si>
    <t>30132036-0</t>
  </si>
  <si>
    <t>MEJORAMIENTO VIAS DE EVACUACION TONGOY, COQUIMBO</t>
  </si>
  <si>
    <t>30132050-0</t>
  </si>
  <si>
    <t>REPOSICION VEREDAS E INSTALACIÓN MOBILIARIO URBANO CALLE CRAIG, HUASCO</t>
  </si>
  <si>
    <t>30132132-0</t>
  </si>
  <si>
    <t>CONSTRUCCION POLIDEPORTIVO EL TRANSITO  ALTO DEL CARMEN</t>
  </si>
  <si>
    <t>30132215-0</t>
  </si>
  <si>
    <t>CONSTRUCCION CASETAS SANIT Y SIST. ALCANT LA ARENA, COMUNA DE HUASCO</t>
  </si>
  <si>
    <t>30132389-0</t>
  </si>
  <si>
    <t>CONSTRUCCION SISTEMA DE ALCANTARILLADO EL TRANSITO, ALTO DEL CARMEN</t>
  </si>
  <si>
    <t>30132426-0</t>
  </si>
  <si>
    <t>MEJORAMIENTO RUTAS J-40 Y J-448; SECTOR: TENO-RAUCO, PROV. CURICO</t>
  </si>
  <si>
    <t>30132683-0</t>
  </si>
  <si>
    <t>REPOSICION JARDIN INFANTIL Y SALA CUNA ARCO IRIS DE VALPARAÍSO</t>
  </si>
  <si>
    <t>30132810-0</t>
  </si>
  <si>
    <t>MEJORAMIENTO INSTALACIONES MEDIALUNA, RANCAGUA</t>
  </si>
  <si>
    <t>30133126-0</t>
  </si>
  <si>
    <t>MEJORAMIENTO ESTADIO FISCAL, LOTA</t>
  </si>
  <si>
    <t>30133278-0</t>
  </si>
  <si>
    <t>REPOSICION RETÉN DE CARABINEROS ANTIHUALA, COMUNA DE LOS ÁLAMOS</t>
  </si>
  <si>
    <t>30133552-0</t>
  </si>
  <si>
    <t>REPOSICION CENTRO DE SALUD FAMILIAR DE LA ESTRELLA</t>
  </si>
  <si>
    <t>30133749-0</t>
  </si>
  <si>
    <t>REPOSICION ESPACIO PÚBLICO PLAZA HALLEY, MACUL</t>
  </si>
  <si>
    <t>30133854-0</t>
  </si>
  <si>
    <t>CONSTRUCCION ESPACIO PUBLICO QUINTA BELLA PONIENTE, COMUNA DE RECOLETA</t>
  </si>
  <si>
    <t>30133856-0</t>
  </si>
  <si>
    <t>MEJORAMIENTO PARQUE G SECTOR PONIENTE, COMUNA DE RECOLETA</t>
  </si>
  <si>
    <t>30134077-0</t>
  </si>
  <si>
    <t>REPOSICION JUZGADO LETRAS Y GTÍA CURANILAHUE</t>
  </si>
  <si>
    <t>30134247-0</t>
  </si>
  <si>
    <t>MEJORAMIENTO CALLE VALDIVIA, TALCAHUANO</t>
  </si>
  <si>
    <t>30134340-0</t>
  </si>
  <si>
    <t>CONSTRUCCION PARQUE URBANO SECTOR EL BOSQUE, LOS VILOS</t>
  </si>
  <si>
    <t>30134574-0</t>
  </si>
  <si>
    <t>REPOSICION POSTA DE SALUD RURAL QUENUIR, COMUNA DE MAULLIN</t>
  </si>
  <si>
    <t>30135431-0</t>
  </si>
  <si>
    <t>MEJORAMIENTO PARQUE MUNICIPAL PATRIMONIAL PERALILLO</t>
  </si>
  <si>
    <t>30135452-0</t>
  </si>
  <si>
    <t>MEJORAMIENTO VEREDAS AVENIDA ARTURO PRAT MARCHIGUE</t>
  </si>
  <si>
    <t>30135876-0</t>
  </si>
  <si>
    <t>RESTAURACION IGLESIA SAN FRANCISCO, COMUNA SAN FERNANDO</t>
  </si>
  <si>
    <t>30135925-0</t>
  </si>
  <si>
    <t>CONSTRUCCION VARIANTE SUR COYHAIQUE</t>
  </si>
  <si>
    <t>30135967-0</t>
  </si>
  <si>
    <t>CONSTRUCCION ESTACION DE TRANSFERENCIA LA CAMPANA, CALBUCO</t>
  </si>
  <si>
    <t>30137113-0</t>
  </si>
  <si>
    <t>CONSTRUCCION SISTEMA ALCANTARILLADO SECTOR GUZMANES, PUTAENDO</t>
  </si>
  <si>
    <t>30139823-0</t>
  </si>
  <si>
    <t>REPOSICION POSTA DE SALUD RURAL CUNCUMEN, COMUNA DE SALAMANCA</t>
  </si>
  <si>
    <t>30139872-0</t>
  </si>
  <si>
    <t>REPOSICION POSTA SALUD RURAL DE LLIMPO, COMUNA DE SALAMANCA</t>
  </si>
  <si>
    <t>30146872-0</t>
  </si>
  <si>
    <t>REPOSICION CONSULTORIO GENERAL RURAL PUEBLO SECO, SAN IGNACIO</t>
  </si>
  <si>
    <t>30147622-0</t>
  </si>
  <si>
    <t>MEJORAMIENTO ESPACIO PÚBLICO AVENIDA BELTRÁN AMENÁBAR, ANDACOLLO.</t>
  </si>
  <si>
    <t>30169773-0</t>
  </si>
  <si>
    <t>MEJORAMIENTO Y AMPLIACION C.S.S MELOZAL, SAN JAVIER</t>
  </si>
  <si>
    <t>30176022-0</t>
  </si>
  <si>
    <t>REPOSICION POSTA DE SALUD RURAL CALETA LOS HORNOS, LA HIGUERA</t>
  </si>
  <si>
    <t>30178222-0</t>
  </si>
  <si>
    <t>RESTAURACION Y HABILITACIÓN EX DEPORTIVO Y CINE BELLAVISTA DE TOMÉ</t>
  </si>
  <si>
    <t>30187622-0</t>
  </si>
  <si>
    <t>MEJORAMIENTO INTEGRAL PLAZA DE PAILAHUEQUE - ERCILLA</t>
  </si>
  <si>
    <t>30204622-0</t>
  </si>
  <si>
    <t>CONSTRUCCION VEREDAS CENTRO CIVICO , COMUNA SAN FERNANDO</t>
  </si>
  <si>
    <t>30210972-0</t>
  </si>
  <si>
    <t>MEJORAMIENTO BORDE COSTERO SECTOR BALNEARIO MUNICIPAL, TALTAL</t>
  </si>
  <si>
    <t>30222322-0</t>
  </si>
  <si>
    <t>CONSTRUCCION CICLOVIAS RUTAS H-65 Y H-579 COMUNA DE RENGO</t>
  </si>
  <si>
    <t>30224722-0</t>
  </si>
  <si>
    <t>MEJORAMIENTO CBI RUTA T-613, PAILLACO - DOLLINCO</t>
  </si>
  <si>
    <t>30227878-0</t>
  </si>
  <si>
    <t>NORMALIZACION AREA LIBRE DE OBSTACULOS NUEVO AERODROMO IX REGION</t>
  </si>
  <si>
    <t>30255722-0</t>
  </si>
  <si>
    <t>CONSTRUCCION COSTANERA NORTE MEJILLONES, S: MEJILLONES-PUNTA CHACAYA</t>
  </si>
  <si>
    <t>30261422-0</t>
  </si>
  <si>
    <t>CONSTRUCCION PUENTE PASCUA EN RUTA 7, S.BALSA RIO PASCUA, XIR (CMT)</t>
  </si>
  <si>
    <t>OHIGGINS</t>
  </si>
  <si>
    <t>30263723-0</t>
  </si>
  <si>
    <t>CONSTRUCCION POLIDEPORTIVO, TIERRA AMARILLA</t>
  </si>
  <si>
    <t>30264023-0</t>
  </si>
  <si>
    <t>REPOSICION GIMNASIO  CAPITAN PASTENE, LUMACO</t>
  </si>
  <si>
    <t>30269622-0</t>
  </si>
  <si>
    <t>MEJORAMIENTO AVDA. COSTANERA ENTRE 1 NORTE Y DAGOBERTO GODOY, COMUNA DE LOS VILOS</t>
  </si>
  <si>
    <t>30271023-0</t>
  </si>
  <si>
    <t>CONSTRUCCION CICLO VIA LARAQUETE - EL PINAR, COMUNA DE ARAUCO</t>
  </si>
  <si>
    <t>30271472-0</t>
  </si>
  <si>
    <t>CONSTRUCCION PMB ASENTAMIENTO RICARDO LAGOS, CURANILAHUE</t>
  </si>
  <si>
    <t>30274325-0</t>
  </si>
  <si>
    <t>MEJORAMIENTO COMPLEJO DEPORTIVO VILLA LO ARRIETA, PEÑALOLÉN</t>
  </si>
  <si>
    <t>30275183-0</t>
  </si>
  <si>
    <t>CONSTRUCCION PASEO PEATONAL QUEBRADA EL CONSUELO, COMUNA DE SALAMANCA</t>
  </si>
  <si>
    <t>30278625-0</t>
  </si>
  <si>
    <t>MEJORAMIENTO AVENIDA  ESPAÑA - AVENIDA CENTRAL, CHILLAN.</t>
  </si>
  <si>
    <t>30281072-0</t>
  </si>
  <si>
    <t>MEJORAMIENTO RUTA O-54 YUMBEL-YUMBEL ESTACION, PROV. BIOBIO</t>
  </si>
  <si>
    <t>30281327-0</t>
  </si>
  <si>
    <t>REPOSICION GIMNASIO MUNICIPAL COMUNA DE SAN NICOLÁS</t>
  </si>
  <si>
    <t>30282572-0</t>
  </si>
  <si>
    <t>CONSTRUCCION ESPACIO PUBLICO URBANO LA CORUÑA, HUALPEN</t>
  </si>
  <si>
    <t>30282773-0</t>
  </si>
  <si>
    <t>REPOSICION POSTA DE SALUD RURAL EL TRAIGUEN, FRESIA</t>
  </si>
  <si>
    <t>30285922-0</t>
  </si>
  <si>
    <t>AMPLIACION PLAZA DE PEAJE CHAIMAVIDA, REGION DEL BIOBIO</t>
  </si>
  <si>
    <t>30286872-0</t>
  </si>
  <si>
    <t>REPOSICION PUENTE LARAQUETE, COMUNA DE ARAUCO, PROVINCIA DE ARAUCO</t>
  </si>
  <si>
    <t>30288672-0</t>
  </si>
  <si>
    <t>MEJORAMIENTO GIMNASIO TALLER, CURANILAHUE</t>
  </si>
  <si>
    <t>30289526-0</t>
  </si>
  <si>
    <t>REPOSICION POSTA DE SALUD RURAL COIHUE, COMUNA DE NEGRETE</t>
  </si>
  <si>
    <t>30291125-0</t>
  </si>
  <si>
    <t>HABILITACION SISTEMA DE MONITOREO DE TRAFICO UOCT ÑUBLE, CHILLÁN</t>
  </si>
  <si>
    <t>30295774-0</t>
  </si>
  <si>
    <t>REPOSICION CALLE SARGENTO ALDEA, COMUNA DE BULNES.</t>
  </si>
  <si>
    <t>30299822-0</t>
  </si>
  <si>
    <t>CONSTRUCCION ELECTRIFICACION RURAL CARAHUE 2, ALTO LONCOYAMO Y OTROS</t>
  </si>
  <si>
    <t>30299823-0</t>
  </si>
  <si>
    <t>CONSTRUCCION ELECTRIFICACION RURAL CARAHUE 3, ALTO AILLINCO Y OTROS</t>
  </si>
  <si>
    <t>30299824-0</t>
  </si>
  <si>
    <t>CONSTRUCCION ELECTRIFICACION RURAL CARAHUE 4,MACHACO Y OTROS</t>
  </si>
  <si>
    <t>30299826-0</t>
  </si>
  <si>
    <t>CONSTRUCCION ELECTRIFICACION RURAL CARAHUE 6, PANCUL Y OTROS</t>
  </si>
  <si>
    <t>30302727-0</t>
  </si>
  <si>
    <t>HABILITACION DE TERRENOS POBLACIÓN PARINACOTA QUILICURA</t>
  </si>
  <si>
    <t>30305526-0</t>
  </si>
  <si>
    <t>MEJORAMIENTO MIRADORES ENTRE RIOS, LOS QUEÑES COMUNA DE ROMERAL</t>
  </si>
  <si>
    <t>30314472-0</t>
  </si>
  <si>
    <t>MEJORAMIENTO INFRAESTRUCTURA DEPORTIVA CLUB NEW CRUSADERS VALPARAISO</t>
  </si>
  <si>
    <t>30317322-0</t>
  </si>
  <si>
    <t>ACTUALIZACION PLAN REGULADOR COMUNAL, COMUNA LA LIGUA</t>
  </si>
  <si>
    <t>30326322-0</t>
  </si>
  <si>
    <t>REPOSICION ESCUELA BERNARDO O'HIGGINS, CALBUCO</t>
  </si>
  <si>
    <t>30327173-0</t>
  </si>
  <si>
    <t>CONSTRUCCION INFRAESTRUCTURAS SANITARIAS VILLA NUEVA ESPERANZA, LOS LAURELES, CUNCO</t>
  </si>
  <si>
    <t>30336023-0</t>
  </si>
  <si>
    <t>CONSTRUCCION OBRAS DE CIERRE PROGRESIVO VERTEDERO DE COCHRANE</t>
  </si>
  <si>
    <t>30341126-0</t>
  </si>
  <si>
    <t>MEJORAMIENTO Y REPOSICION PARCIAL COMPLEJO EDUC. MONS. FCO. VALDES SUBERCASEAUX CURARREHUE.</t>
  </si>
  <si>
    <t>30347332-0</t>
  </si>
  <si>
    <t>REPOSICION BIBLIOTECA MUNICIPAL</t>
  </si>
  <si>
    <t>30355384-0</t>
  </si>
  <si>
    <t>REPOSICION Y RELOCALIZACION CENTRO DE SALUD FAMILIAR CARMELA CARVAJAL, PUERTO MONTT</t>
  </si>
  <si>
    <t>30356773-0</t>
  </si>
  <si>
    <t>CONSTRUCCION SOLUCIONES SANITARIAS QUECHEREGUAS NORTE, MOLINA</t>
  </si>
  <si>
    <t>30358372-0</t>
  </si>
  <si>
    <t>REPOSICION ESCUELA G 666 ESCUADRON, CORONEL</t>
  </si>
  <si>
    <t>30362025-0</t>
  </si>
  <si>
    <t>REPOSICION PAVIMENTO CALLE JAIME REPULLO, TALCAHUANO</t>
  </si>
  <si>
    <t>30362424-0</t>
  </si>
  <si>
    <t>MEJORAMIENTO ACERAS AV. ALCALDE LUIS ARAYA CERECEDA, PENAFLOR</t>
  </si>
  <si>
    <t>30363439-0</t>
  </si>
  <si>
    <t>CONSTRUCCION ELECTRIFICACION RURAL  FREIRE 1, RAYIN Y OTROS</t>
  </si>
  <si>
    <t>30363445-0</t>
  </si>
  <si>
    <t>CONSTRUCCION ELECTRIFICACION RURAL  FREIRE 2, MANQUI Y OTROS</t>
  </si>
  <si>
    <t>30369025-0</t>
  </si>
  <si>
    <t>MEJORAMIENTO PLAZA LAS MARAVILLAS, VIÑA DEL MAR</t>
  </si>
  <si>
    <t>30369072-0</t>
  </si>
  <si>
    <t>REPOSICION POSTA SALUD RURAL PISCO ELQUI, PAIHUANO</t>
  </si>
  <si>
    <t>30369572-0</t>
  </si>
  <si>
    <t>CONSTRUCCION PASEO PEATONAL LINDEROS, COMUNA DE BUIN</t>
  </si>
  <si>
    <t>30369980-0</t>
  </si>
  <si>
    <t>CONSTRUCCION 1 SALA CUNA 1 NIVEL MEDIO, CALLE RIVERA SUR, BUIN</t>
  </si>
  <si>
    <t>30370359-0</t>
  </si>
  <si>
    <t>CONSTRUCCION ESPACIO PÚBLICO AVENIDA CIRCUNVALACIÓN, COMUNA DE PUTRE</t>
  </si>
  <si>
    <t>30370580-0</t>
  </si>
  <si>
    <t>CONSTRUCCION SALA CUNA Y JARDIN INFANTIL- CANDIDO GRACIA- BUIN.</t>
  </si>
  <si>
    <t>30379432-0</t>
  </si>
  <si>
    <t>MEJORAMIENTO CONECTIVIDAD SECTOR PANIAHUE, SANTA CRUZ</t>
  </si>
  <si>
    <t>30379523-0</t>
  </si>
  <si>
    <t>RESTAURACION PUESTA EN VALOR SITIO ARQUEOLÓGICO PUKARA DE COPAQUILLA</t>
  </si>
  <si>
    <t>30380938-0</t>
  </si>
  <si>
    <t>CONSTRUCCION CANCHA DE PASTO SINTÉTICO DE FÚTBOL INFANTIL, NATALES</t>
  </si>
  <si>
    <t>30382436-0</t>
  </si>
  <si>
    <t>CONSTRUCCION PARQUE INCLUSIVO, LA PINTANA</t>
  </si>
  <si>
    <t>30382574-0</t>
  </si>
  <si>
    <t>MEJORAMIENTO CONEXIÓN VIAL URBANA RUTA U-72 - RUTA U-40 EN OSORNO</t>
  </si>
  <si>
    <t>30383922-0</t>
  </si>
  <si>
    <t>CONSTRUCCION PISCINA SEMIOLIMPICA TEMPERADA COMUNA PORVENIR</t>
  </si>
  <si>
    <t>30384479-0</t>
  </si>
  <si>
    <t>MEJORAMIENTO RUTA 15 CH S:ALTO HUASQUIÑA - ALTO USMAGAMA</t>
  </si>
  <si>
    <t>30386072-0</t>
  </si>
  <si>
    <t>CONSTRUCCION CENTRO DE GESTIÓN RESIDUOS SÓLIDOS, MAGALLANES</t>
  </si>
  <si>
    <t>30386191-0</t>
  </si>
  <si>
    <t>REPOSICION ESTADIO MUNICIPAL DE HORNOPIREN, HUALAIHUE</t>
  </si>
  <si>
    <t>30386472-0</t>
  </si>
  <si>
    <t>MEJORAMIENTO PUENTE BRASIL EN RUTA C-48 Y ACCESOS, VALLENAR</t>
  </si>
  <si>
    <t>30388377-0</t>
  </si>
  <si>
    <t>MEJORAMIENTO PLAZA ESTRELLA LLOLLEO, COMUNA DE SAN ANTONIO</t>
  </si>
  <si>
    <t>30389722-0</t>
  </si>
  <si>
    <t>MEJORAMIENTO PLAZA JORGE TEILLIER, LAUTARO</t>
  </si>
  <si>
    <t>30391322-0</t>
  </si>
  <si>
    <t>MEJORAMIENTO RUTA 5, SECTOR PASADA POR CHAÑARAL</t>
  </si>
  <si>
    <t>30391878-0</t>
  </si>
  <si>
    <t>MEJORAMIENTO EJE LO BLANCO ENTRE STA. ROSA- SAN FRANCISCO Y PADRE HURTADO SECTOR SUR</t>
  </si>
  <si>
    <t>30392032-0</t>
  </si>
  <si>
    <t>MEJORAMIENTO CALLES PERIMETRALES PARQUE, LOS VILOS</t>
  </si>
  <si>
    <t>30392978-0</t>
  </si>
  <si>
    <t>CONSTRUCCION SISTEMA DE APR EN  MAITENCILLO Y LA PERCALA, ANDACOLLO</t>
  </si>
  <si>
    <t>30393002-0</t>
  </si>
  <si>
    <t>MEJORAMIENTO AVDA. PACIFICO, LA SERENA-COQUIMBO</t>
  </si>
  <si>
    <t>30393223-0</t>
  </si>
  <si>
    <t>MEJORAMIENTO RUTA O-846, SECTOR EL LAUREL - LOTA, PROV. CONCEPCION</t>
  </si>
  <si>
    <t>30393577-0</t>
  </si>
  <si>
    <t>MEJORAMIENTO ACCES. UNIVERSAL Y ACERAS CENTRO NORPONIENTE,CONCEPCIÓN</t>
  </si>
  <si>
    <t>30393924-0</t>
  </si>
  <si>
    <t>MEJORAMIENTO PLAZA DE ARMAS DE PICHASCA, COMUNA DE RIO HURTADO</t>
  </si>
  <si>
    <t>30394274-0</t>
  </si>
  <si>
    <t>CONSTRUCCION CAMINO CALETA EUGENIA- PUERTO TORO, TRAMO I, XII REGION</t>
  </si>
  <si>
    <t>30394732-0</t>
  </si>
  <si>
    <t>CONSTRUCCION O. FLUVIALES Y CONTROL ALUVIONAL CUENCA RIO TRANSITO  Y EL CARMEN, A. DEL CARMEN</t>
  </si>
  <si>
    <t>30395422-0</t>
  </si>
  <si>
    <t>REPOSICION CANCHA LEPIHUE, COMUNA DE MAULLIN</t>
  </si>
  <si>
    <t>30395580-0</t>
  </si>
  <si>
    <t>CONSTRUCCION CENTRO POLIDEPORTIVO DEL BIOBIO</t>
  </si>
  <si>
    <t>30396675-0</t>
  </si>
  <si>
    <t>CONSTRUCCION PARQUE ESTADIO CULTURAL DE CHOMIO, PADRE LAS CASAS</t>
  </si>
  <si>
    <t>30396780-0</t>
  </si>
  <si>
    <t>CONSTRUCCION UNIDADES DE  SERVICIOS ESPECIALES DE GENDARMERÍA ARICA</t>
  </si>
  <si>
    <t>30397154-0</t>
  </si>
  <si>
    <t>CONSTRUCCION 10 VIVIENDAS ADULTO MAYOR EL BAJIO ETAPA II, QUILLOTA</t>
  </si>
  <si>
    <t>30397324-0</t>
  </si>
  <si>
    <t>CONSTRUCCION UNIDAD REHABILITACION KINESICA, PALMILLA</t>
  </si>
  <si>
    <t>30399495-0</t>
  </si>
  <si>
    <t>CONSTRUCCION CALLE LATORRE 1 Y 2, LOS ÁNGELES</t>
  </si>
  <si>
    <t>30399934-0</t>
  </si>
  <si>
    <t>MEJORAMIENTO RUTA V-860 S: FIN ZONA URBANA N. BRAUNAU - CR. RUTA V-60, PROV. LLANQUIHUE</t>
  </si>
  <si>
    <t>30402081-0</t>
  </si>
  <si>
    <t>MEJORAMIENTO TEATRO MUNICIPAL COMUNA DE RENGO</t>
  </si>
  <si>
    <t>30402423-0</t>
  </si>
  <si>
    <t>REPOSICION PUENTE REHUE Y ACCESOS, LOS SAUCES</t>
  </si>
  <si>
    <t>30403623-0</t>
  </si>
  <si>
    <t>AMPLIACION SISTEMA DE ALCANTARILLADO PATAGÜILLA INTERIOR, CURACAVI</t>
  </si>
  <si>
    <t>30403874-0</t>
  </si>
  <si>
    <t>REPOSICION ESTADIO FISCAL COMUNA PUTAENDO</t>
  </si>
  <si>
    <t>30407379-0</t>
  </si>
  <si>
    <t>MEJORAMIENTO AUTOPISTA CONCEPCION - TALCAHUANO: PERALES - PAICAVI</t>
  </si>
  <si>
    <t>30407522-0</t>
  </si>
  <si>
    <t>REPOSICION ESCUELA BASICA EPU KLEI  DE LICAN RAY, COMUNA DE VILLARRICA</t>
  </si>
  <si>
    <t>30408975-0</t>
  </si>
  <si>
    <t>CONSTRUCCION PARQUE URBANO AURORA, CONCEPCION</t>
  </si>
  <si>
    <t>30410274-0</t>
  </si>
  <si>
    <t>REPOSICION Y AMPLIACION JARDIN INFANTIL CASITA DE MIS SUEÑOS</t>
  </si>
  <si>
    <t>30416274-0</t>
  </si>
  <si>
    <t>REPOSICION JUZGADO DE LETRAS CON COMPETENCIA COMUN DE ARAUCO</t>
  </si>
  <si>
    <t>30418427-0</t>
  </si>
  <si>
    <t>CONSTRUCCION MIRADORES  DE LA REGIÓN DE AYSEN</t>
  </si>
  <si>
    <t>30420172-0</t>
  </si>
  <si>
    <t>REPOSICION EDIFICIO CONSISTORIAL, COMUNA DE LITUECHE</t>
  </si>
  <si>
    <t>30420427-0</t>
  </si>
  <si>
    <t>REPOSICION CON RELOCALIZACIÓN 1° JUZGADO DE LETRAS DE RENGO</t>
  </si>
  <si>
    <t>30422430-0</t>
  </si>
  <si>
    <t>MEJORAMIENTO COLEGIO ARAUCO, QUILLOTA</t>
  </si>
  <si>
    <t>30427188-0</t>
  </si>
  <si>
    <t>REPOSICION PARCIAL ESCUELA RUCA MANKE Y JARDÍN INFANTIL RUMY RAYEN, CURARREHUE</t>
  </si>
  <si>
    <t>30427426-0</t>
  </si>
  <si>
    <t>REPOSICION PUENTE MAULLIN N°1, COMUNA DE LLANQUIHUE.</t>
  </si>
  <si>
    <t>30427986-0</t>
  </si>
  <si>
    <t>CONSTRUCCION CENTRO DE CREACIÓN - CECREA ARICA</t>
  </si>
  <si>
    <t>30429277-0</t>
  </si>
  <si>
    <t>CONSTRUCCION CENTRO CULTURAL, PORVENIR</t>
  </si>
  <si>
    <t>30429926-0</t>
  </si>
  <si>
    <t>CONSTRUCCION SEDE CENTRO DE REHABILITACION, PUERTO WILLIAMS</t>
  </si>
  <si>
    <t>30430772-0</t>
  </si>
  <si>
    <t>REPOSICION P.S. CARRETERA DEL COBRE, KM. 85.5, RUTA 5 SUR, COMUNA</t>
  </si>
  <si>
    <t>30431172-0</t>
  </si>
  <si>
    <t>CONSTRUCCION URBANIZACIÓN BÁSICA LOCALIDAD DE ALTOVALSOL, COMUNA LA SERENA</t>
  </si>
  <si>
    <t>30432172-0</t>
  </si>
  <si>
    <t>CONSTRUCCION PARQUE RECREATIVO SAN JOAQUÍN, COMUNA DE LA SERENA</t>
  </si>
  <si>
    <t>30433122-0</t>
  </si>
  <si>
    <t>CONSTRUCCION SEDE SOCIAL CLUB DEPORTIVO DUBRASIC PUNTA ARENAS</t>
  </si>
  <si>
    <t>30433377-0</t>
  </si>
  <si>
    <t>REPOSICION SALA  MULTIUSO DE CAMIÑA</t>
  </si>
  <si>
    <t>30433477-0</t>
  </si>
  <si>
    <t>CONSTRUCCION PASARELA S. REQUEHUA - LA PLATINA SAN VICENTE T.T.</t>
  </si>
  <si>
    <t>30435722-0</t>
  </si>
  <si>
    <t>CONSTRUCCION CENTRO CULTURAL, FRESIA</t>
  </si>
  <si>
    <t>30436137-0</t>
  </si>
  <si>
    <t>CONSTRUCCION CENTRO  DE CREACION COMUNA DE VALLENAR</t>
  </si>
  <si>
    <t>30437973-0</t>
  </si>
  <si>
    <t>RESTAURACION CENTRO CULTURAL CASA HODGKINSON, GRANEROS</t>
  </si>
  <si>
    <t>30438322-0</t>
  </si>
  <si>
    <t>AMPLIACION EDIFICIO CONSISTORIAL COMUNA DE SANTA MARIA</t>
  </si>
  <si>
    <t>30440736-0</t>
  </si>
  <si>
    <t>CONSTRUCCION CONEXIÓN VIAL SECTOR: RUTA K-120 - ACCESO SUR A CURICO</t>
  </si>
  <si>
    <t>30440739-0</t>
  </si>
  <si>
    <t>REPOSICION  LICEO TRAPAQUEANTE, TIRUA</t>
  </si>
  <si>
    <t>30440874-0</t>
  </si>
  <si>
    <t>REPOSICION CUARTEL DE BOMBEROS DE HUERTOS FAMILIARES, TIL TIL</t>
  </si>
  <si>
    <t>30442127-0</t>
  </si>
  <si>
    <t>NORMALIZACION CUADRA PERSONAL CCP VICTORIA</t>
  </si>
  <si>
    <t>30443927-0</t>
  </si>
  <si>
    <t>REPOSICION PUENTE BAGUALES 2, EN RUTA 240</t>
  </si>
  <si>
    <t>30444072-0</t>
  </si>
  <si>
    <t>CONSTRUCCION SAR BORIS SOLER,MELIPILLA</t>
  </si>
  <si>
    <t>30444175-0</t>
  </si>
  <si>
    <t>REPOSICION LUMINARIAS CON TECNOLOGÍA LED. VILLA ALEMANA</t>
  </si>
  <si>
    <t>30444424-0</t>
  </si>
  <si>
    <t>REPOSICION CUARTEL CUERPO  BOMBEROS DE RINCONADA</t>
  </si>
  <si>
    <t>30446072-0</t>
  </si>
  <si>
    <t>REPOSICION ESCUELA DE COPEQUEN  COINCO</t>
  </si>
  <si>
    <t>30446872-0</t>
  </si>
  <si>
    <t>INSTALACION SISTEMA AGUA POTABLE RURAL HUECHOPUDO, MITARRUCAHUE, RELUN, VILLARRICA</t>
  </si>
  <si>
    <t>30448824-0</t>
  </si>
  <si>
    <t>REPOSICION BIBLIOTECA 416 PEÑALOLEN</t>
  </si>
  <si>
    <t>30449425-0</t>
  </si>
  <si>
    <t>CONSTRUCCION  CENTRO INTEGRAL LAS DUNAS IQUIQUE</t>
  </si>
  <si>
    <t>30452024-0</t>
  </si>
  <si>
    <t>CONSTRUCCION ENERGIZACION RURAL, SECTOR ANDINO, PUNTA ARENAS</t>
  </si>
  <si>
    <t>30452524-0</t>
  </si>
  <si>
    <t>AMPLIACION RAMPA ISLA TOTO, CISNES</t>
  </si>
  <si>
    <t>30454524-0</t>
  </si>
  <si>
    <t>CONSTRUCCION GIMNASIO LOCALIDAD DE RIÑINAHUE COMUNA DE LAGO RANCO</t>
  </si>
  <si>
    <t>30454984-0</t>
  </si>
  <si>
    <t>CONSTRUCCION SALA CUNA Y JARDÍN INFANTIL  CONCHA Y TORO, PUENTE ALT0</t>
  </si>
  <si>
    <t>30456923-0</t>
  </si>
  <si>
    <t>MEJORAMIENTO PASO SAN  FRANCISCO S: PEDERNALES - SALAR DE MARICUNGA, DIEGO DE ALMAGRO</t>
  </si>
  <si>
    <t>30457688-0</t>
  </si>
  <si>
    <t>CONSTRUCCION UNIDAD DE APOYO DIAGNOSTICO  MEDICINA NUCLEAR EN COA</t>
  </si>
  <si>
    <t>30458638-0</t>
  </si>
  <si>
    <t>REPOSICION MEDIALUNA DE RODEO EN PUERTO CISNES Y DEPENDENCIAS ANEXAS</t>
  </si>
  <si>
    <t>30458837-0</t>
  </si>
  <si>
    <t>CONSTRUCCION CONEXION VIAL S: MALALCAHUELLO-LONQUIMAY REG. ARAUCANIA</t>
  </si>
  <si>
    <t>30458973-0</t>
  </si>
  <si>
    <t>MEJORAMIENTO CBI CAMINO QUEPE-PRADOS DE HUICHAHUE, PADRE LAS CASAS</t>
  </si>
  <si>
    <t>30458978-0</t>
  </si>
  <si>
    <t>MEJORAMIENTO CAMINO ALMAGRO- TEODORO SCHMIDT</t>
  </si>
  <si>
    <t>30459075-0</t>
  </si>
  <si>
    <t>MEJORAMIENTO DIVERSAS CALLES VILLA C° CASTILLO, T. DEL PAINE</t>
  </si>
  <si>
    <t>30459266-0</t>
  </si>
  <si>
    <t>MEJORAMIENTO RUTAS S-941 Y S/ROL. CR 199-CH (PALGUIN)-ACC. NORTE PNV</t>
  </si>
  <si>
    <t>30459320-0</t>
  </si>
  <si>
    <t>CONSTRUCCION CALLE GALDAMEZ - FUTRONO</t>
  </si>
  <si>
    <t>30459335-0</t>
  </si>
  <si>
    <t>CONSTRUCCION DE MUROS Y PAVIMENTOS PASAJE CORNOU, TALCAHUANO.</t>
  </si>
  <si>
    <t>30459418-0</t>
  </si>
  <si>
    <t>REPOSICION ESTADIO QUEULE, COMUNA DE TOLTEN</t>
  </si>
  <si>
    <t>30459650-0</t>
  </si>
  <si>
    <t>CONSTRUCCION SEDE SOCIAL J.V NRO. 39 VILLA SENDERO AUSTRAL, PUNTA ARENAS</t>
  </si>
  <si>
    <t>30459680-0</t>
  </si>
  <si>
    <t>REPOSICION DE AREAS VERDES VILLA LOS PROFESORES,COMUNA DE PENAFLOR</t>
  </si>
  <si>
    <t>30459747-0</t>
  </si>
  <si>
    <t>MEJORAMIENTO RUTA V-90, RUTA 5-MAULLIN, REGION DE LOS LAGOS</t>
  </si>
  <si>
    <t>30459765-0</t>
  </si>
  <si>
    <t>HABILITACION UNIDAD DE RESONANCIA MAGNÉTICA HR COYHAIQUE</t>
  </si>
  <si>
    <t>30459931-0</t>
  </si>
  <si>
    <t>REPOSICION JUZGADO DE LETRAS Y GARANTIA DE CUREPTO</t>
  </si>
  <si>
    <t>30459950-0</t>
  </si>
  <si>
    <t>REPOSICION CON RELOCALIZACIÓN Y EQUIPAMIENTO CUARTEL PDI LOTA</t>
  </si>
  <si>
    <t>30459967-0</t>
  </si>
  <si>
    <t>REPOSICION Y AMPLIACION SISTEMA APR LOS CONFINES, ANGOL</t>
  </si>
  <si>
    <t>30460031-0</t>
  </si>
  <si>
    <t>MEJORAMIENTO SERVICIO DE URGENCIA HOSPITAL SAN LUIS, COMUNA BUIN</t>
  </si>
  <si>
    <t>30460171-0</t>
  </si>
  <si>
    <t>REPOSICION PLAZA DE ACCESO, LOS VILOS</t>
  </si>
  <si>
    <t>30460422-0</t>
  </si>
  <si>
    <t>CONSTRUCCION PLAZA CONJUNTO LOS MERCEDARIOS, CHIMBARONGO</t>
  </si>
  <si>
    <t>30460688-0</t>
  </si>
  <si>
    <t>CONSTRUCCION SALA CUNA Y J INFANTIL PEUCO- COMUNA MOSTAZAL</t>
  </si>
  <si>
    <t>30461281-0</t>
  </si>
  <si>
    <t>CONSTRUCCION PLAZA DIEGO PORTALES COMUNA DE QUINTERO</t>
  </si>
  <si>
    <t>30461779-0</t>
  </si>
  <si>
    <t>REPOSICION ESTADIO MUNICIPAL, CALLE LARGA</t>
  </si>
  <si>
    <t>30462076-0</t>
  </si>
  <si>
    <t>MEJORAMIENTO ESPACIOS PÚBLICOS AV. LA COMPAÑIA ENTRE RUTA H-10 Y ESTERO BENITO, GRANEROS</t>
  </si>
  <si>
    <t>30462084-0</t>
  </si>
  <si>
    <t>NORMALIZACION RED ELÉCTRICA SECTOR LOS CASTAÑOS, RAMADILLAS Y OTROS.</t>
  </si>
  <si>
    <t>30462104-0</t>
  </si>
  <si>
    <t>REPOSICION CALZADAS Y ACERAS SECTOR PLAZA DE ARMAS, COYHAIQUE</t>
  </si>
  <si>
    <t>30462176-0</t>
  </si>
  <si>
    <t>CONSTRUCCION RED ALCANTARILLADO SECTOR SAN RAMÓN</t>
  </si>
  <si>
    <t>30462226-0</t>
  </si>
  <si>
    <t>AMPLIACION J.I Y SALA CUNA CASTILLITO DE ARENA, GUANAQUEROS</t>
  </si>
  <si>
    <t>30462261-0</t>
  </si>
  <si>
    <t>MEJORAMIENTO CENDYR NAUTICO LAGUNA CHICA, SAN PEDRO DE LA PAZ</t>
  </si>
  <si>
    <t>30462325-0</t>
  </si>
  <si>
    <t>MEJORAMIENTO DE AVENIDA CENTRAL, ENTRE GENERAL VELASQUEZ Y GERMAN RIESCO, SAN VICENTE DE TT.</t>
  </si>
  <si>
    <t>30462422-0</t>
  </si>
  <si>
    <t>REPOSICION INSTALACIONES BALNEARIO MUNICIPAL LAGUNA CHICA, SAN PEDRO DE LA PAZ</t>
  </si>
  <si>
    <t>30462595-0</t>
  </si>
  <si>
    <t>MEJORAMIENTO  AREAS EXTERIORES Y OBRAS COMPLEMENTARIAS CENTRO ADM. REGIONAL, PUERTO MONTT</t>
  </si>
  <si>
    <t>30462822-0</t>
  </si>
  <si>
    <t>CONSTRUCCION EJE ARTURO PÉREZ CANTO - CHACALLUTA, ANTOFAGASTA</t>
  </si>
  <si>
    <t>30463035-0</t>
  </si>
  <si>
    <t>CONSTRUCCION ESPACIO PUBLICO DICHATO - VEGAS DE COLIUMO, TOME</t>
  </si>
  <si>
    <t>30463043-0</t>
  </si>
  <si>
    <t>MEJORAMIENTO DE LA PLAZA DE FLORIDA</t>
  </si>
  <si>
    <t>30463384-0</t>
  </si>
  <si>
    <t>CONSTRUCCION OBRAS LACUSTRES RIBERA LAGO VILLARRICA</t>
  </si>
  <si>
    <t>30463589-0</t>
  </si>
  <si>
    <t>MEJORAMIENTO VEREDAS EJE LIBERTADOR BERNARDO O'HIGGINS, COMUNA DE COINCO.</t>
  </si>
  <si>
    <t>30463592-0</t>
  </si>
  <si>
    <t>INSTALACION SISTEMA AGUA POTABLE RURAL  LAGUNA JARA,  LONQUIMAY</t>
  </si>
  <si>
    <t>30463927-0</t>
  </si>
  <si>
    <t>CONSTRUCCION SS Y ALCANTARILLADO MARIPOSAS QUEBRADA DE AGUA</t>
  </si>
  <si>
    <t>30464003-0</t>
  </si>
  <si>
    <t>CONSTRUCCION PARQUE VILLA FUTURO CHIGUAYANTE</t>
  </si>
  <si>
    <t>30464217-0</t>
  </si>
  <si>
    <t>RESTAURACION  ESTACION DE FERROCARRILES DE  CARTAGENA, COMUNA DE CARTAGENA</t>
  </si>
  <si>
    <t>30464292-0</t>
  </si>
  <si>
    <t>NORMALIZACION ESTADIO ZAMBRANO ETAPA I, COMUNA DE LO PRADO</t>
  </si>
  <si>
    <t>30464383-0</t>
  </si>
  <si>
    <t>MEJORAMIENTO CBI VARIOS CAMINOS ARAUCANIA 2017-2018</t>
  </si>
  <si>
    <t>30464641-0</t>
  </si>
  <si>
    <t>MEJORAMIENTO R. Y-71, PORVENIR-ONAISSIN, TRAMO I, PROV. T. DEL FUEGO</t>
  </si>
  <si>
    <t>30464783-0</t>
  </si>
  <si>
    <t>MEJORAMIENTO DEL SISTEMA DE LUMINARIAS PUBLICAS DE BUIN CENTRO.BUIN.</t>
  </si>
  <si>
    <t>30464891-0</t>
  </si>
  <si>
    <t>CONSTRUCCION CALLE EL OVEJERO, COMUNA PUNTA ARENAS</t>
  </si>
  <si>
    <t>30464951-0</t>
  </si>
  <si>
    <t>MEJORAMIENTO SISTEMA DE ILUMINACIÓN DE CANCHA PRINCIPAL ESTADIO DE MALLOCO. PEÑAFLOR</t>
  </si>
  <si>
    <t>30465387-0</t>
  </si>
  <si>
    <t>CONSTRUCCION MUSEO DEL VAPOR DE LOS RÍOS, VALDIVIA</t>
  </si>
  <si>
    <t>30465886-0</t>
  </si>
  <si>
    <t>AMPLIACION EDIFICIO DEL CENTRO DE CONTROL DE AREA DE SANTIAGO</t>
  </si>
  <si>
    <t>30466986-0</t>
  </si>
  <si>
    <t>AMPLIACION Y HABILITACIÓN SAR VIOLETA PARRA, PUDAHUEL</t>
  </si>
  <si>
    <t>30467154-0</t>
  </si>
  <si>
    <t>REPOSICION JUZGADO DE LETRAS Y GARANTIA DE PUTAENDO</t>
  </si>
  <si>
    <t>30467692-0</t>
  </si>
  <si>
    <t>REPOSICION MERCADO MUNICIPAL DE TEMUCO</t>
  </si>
  <si>
    <t>30469467-0</t>
  </si>
  <si>
    <t>REPOSICION CON RELOCALIZACION JUZGADO DE LETRAS Y GARANTIA, CHANCO</t>
  </si>
  <si>
    <t>30469888-0</t>
  </si>
  <si>
    <t>MEJORAMIENTO Y REPOSICIÓN ESC. BERNARDO OHIGGINS, PORVENIR</t>
  </si>
  <si>
    <t>30469938-0</t>
  </si>
  <si>
    <t>CONSTRUCCION SAR PAINE, COMUNA DE PAINE</t>
  </si>
  <si>
    <t>30470587-0</t>
  </si>
  <si>
    <t>REPOSICION ESTADIO MUNICIPAL DE MIRAFLORES, VIÑA DEL MAR</t>
  </si>
  <si>
    <t>30470933-0</t>
  </si>
  <si>
    <t>CONSTRUCCION SALAS CUNA Y JARDÍN INFANTIL CARLOS DITTBORN- LO ESPEJO</t>
  </si>
  <si>
    <t>30471635-0</t>
  </si>
  <si>
    <t>CONSTRUCCION SISTEMA AGUA POTABLE RURAL LIUMALLA, HUALAPULLI, COLLICO , VILLARRICA</t>
  </si>
  <si>
    <t>30471750-0</t>
  </si>
  <si>
    <t>REPOSICION  Y RELOCALIZACION CESFAM LO FRANCO, COMUNA QUINTA NORMAL</t>
  </si>
  <si>
    <t>30471786-0</t>
  </si>
  <si>
    <t>CONSTRUCCION CALLE MIRAFLORES, PUNTA ARENAS</t>
  </si>
  <si>
    <t>30472887-0</t>
  </si>
  <si>
    <t>CONSTRUCCION AVDA. DALCAHUE, PUNTA ARENAS, XII REGION</t>
  </si>
  <si>
    <t>30474241-0</t>
  </si>
  <si>
    <t>REPOSICION GIMNASIO Y MEJOR. ANEXOS COMPLEJO DEP. 18 SEP. P. A.</t>
  </si>
  <si>
    <t>30474635-0</t>
  </si>
  <si>
    <t>CONSTRUCCION INFRAESTRUCTURA FUNDACIONAL UNIVERSIDAD DE AYSÉN</t>
  </si>
  <si>
    <t>30474709-0</t>
  </si>
  <si>
    <t>AMPLIACION RUTA H-10 Y RUTA H-210 SECTOR URBANO COMUNA DE RANCAGUA</t>
  </si>
  <si>
    <t>30475049-0</t>
  </si>
  <si>
    <t>RESTAURACION  COMPLEJO IGLESIA PERPETUO SOCORRO, TEMUCO</t>
  </si>
  <si>
    <t>30475584-0</t>
  </si>
  <si>
    <t>AMPLIACION Y MEJORAMIENTO RUTA L-30-M, SECTOR KM 0,0 AL KM 8,5 Y KM 61,1 AL KM 82,6</t>
  </si>
  <si>
    <t>30475640-0</t>
  </si>
  <si>
    <t>MEJORAMIENTO SEÑALETICA VIAL COMUNA PEDRO AGUIRRE CERDA</t>
  </si>
  <si>
    <t>30476588-0</t>
  </si>
  <si>
    <t>CONSTRUCCION OBRAS COMPLEMENTARIAS HOSPITAL FELIX BULNES</t>
  </si>
  <si>
    <t>30476635-0</t>
  </si>
  <si>
    <t>MEJORAMIENTO INTEGRAL CENTRO COSTUMBRISTA LAGUNA BLANCA</t>
  </si>
  <si>
    <t>30477535-0</t>
  </si>
  <si>
    <t>CONSTRUCCION CANCHA SINTETICA COMPLEJO DEPORTIVO LAS ROSAS, COQUIMBO</t>
  </si>
  <si>
    <t>30477889-0</t>
  </si>
  <si>
    <t>CONSTRUCCION SALAS CUNA Y JARDÍN INFANTIL VALDIVIA, LA GRANJA</t>
  </si>
  <si>
    <t>30478139-0</t>
  </si>
  <si>
    <t>REPOSICION  CUARTEL 11 COMPAÑIA DE BOMBEROS DE LA COMUNA DE EL BOSQUE</t>
  </si>
  <si>
    <t>30479336-0</t>
  </si>
  <si>
    <t>CONSTRUCCION PARQUE MUNICIPAL COMUNA DE MARÍA PINTO</t>
  </si>
  <si>
    <t>30479736-0</t>
  </si>
  <si>
    <t>CONSTRUCCION SALAS CUNA Y JARDÍN INFANTIL - GENERAL YAÑEZ-LA FLORIDA</t>
  </si>
  <si>
    <t>30479844-0</t>
  </si>
  <si>
    <t>REPOSICION POSTA DE TAHUINCO, COMUNA DE SALAMANCA</t>
  </si>
  <si>
    <t>30480149-0</t>
  </si>
  <si>
    <t>REPOSICION Y RELOCALIZACIÓN CUARTEL PRIMERA COMPAÑÍA DE BOMBEROS DE PEÑAFLOR.</t>
  </si>
  <si>
    <t>30480161-0</t>
  </si>
  <si>
    <t>REPOSICION ESCUELA MIGUEL HUENTELEN, COLLIPULLI</t>
  </si>
  <si>
    <t>30480252-0</t>
  </si>
  <si>
    <t>CONSTRUCCION OBRAS DE URBANIZACIÓN LOCALIDADES DE GABRIELA MISTRAL Y EL ROSARIO, LA SERENA</t>
  </si>
  <si>
    <t>30480260-0</t>
  </si>
  <si>
    <t>REPOSICION CUARTELDE BOMBEROS TERCERA COMPAÑIA, QUINTA NORMAL</t>
  </si>
  <si>
    <t>30480262-0</t>
  </si>
  <si>
    <t>CONSTRUCCION SALA CUNA Y JARDIN INFANTIL LOS PARRONES,EL PALQUI,</t>
  </si>
  <si>
    <t>30480569-0</t>
  </si>
  <si>
    <t>MEJORAMIENTO CANCHAS AMATEUR SANTA ANITA. COMUNA DE LO PRADO.</t>
  </si>
  <si>
    <t>30480712-0</t>
  </si>
  <si>
    <t>REPOSICION CON RELOCALIZACIÓN JUZGADOS CIVILES, LABORAL, COBRANZA Y CAPJ, CONCEPCION</t>
  </si>
  <si>
    <t>30480869-0</t>
  </si>
  <si>
    <t>REPOSICION SERVICIO MÉDICO LEGAL DE ILLAPEL</t>
  </si>
  <si>
    <t>30480935-0</t>
  </si>
  <si>
    <t>CONSTRUCCION SALAS CUNA Y JARDÍN INFANTIL CUATRO ALAMOS, MAIPÚ</t>
  </si>
  <si>
    <t>30480940-0</t>
  </si>
  <si>
    <t>REPOSICION Y REPARACION UNIDAD SERVICIOS ESPECIALES PENITENCIARIOS CONCEPCION</t>
  </si>
  <si>
    <t>30480963-0</t>
  </si>
  <si>
    <t>REPOSICION CESFAM COMUNA DE PORTEZUELO</t>
  </si>
  <si>
    <t>30480985-0</t>
  </si>
  <si>
    <t>MEJORAMIENTO CBI  RUTA T-720: CRUCE T-60 (LAS VENTANAS) -ALERCE COSTERO- CRUCE T-450 (CORRAL)</t>
  </si>
  <si>
    <t>30481016-0</t>
  </si>
  <si>
    <t>MEJORAMIENTO Y AMPLIACION SISTEMA APR PAREDONES, PAREDONES</t>
  </si>
  <si>
    <t>30481020-0</t>
  </si>
  <si>
    <t>CONSTRUCCION PISCINA TERAPEUTICA TEMPERADA, CABRERO.</t>
  </si>
  <si>
    <t>30481161-0</t>
  </si>
  <si>
    <t>REPOSICION CUARTEL SEGUNDA COMPAÑÍA DE BOMBEROS, QUINTA NORMAL</t>
  </si>
  <si>
    <t>30481162-0</t>
  </si>
  <si>
    <t>REPOSICION EDIFICIO CONSISTORIAL DE LA ILUSTRE MUNICIPALIDAD DE COCHRANE</t>
  </si>
  <si>
    <t>30481711-0</t>
  </si>
  <si>
    <t>MEJORAMIENTO Y REPOSICION PARCIAL ESCUELA ARGENTINA, PUNTA ARENAS</t>
  </si>
  <si>
    <t>30481962-0</t>
  </si>
  <si>
    <t>CONSTRUCCION POLIDEPORTIVO BARRIO LO ERRAZURIZ COMUNA DE MAIPU</t>
  </si>
  <si>
    <t>30481995-0</t>
  </si>
  <si>
    <t>RESTAURACION MONUMENTO HISTÃ¿Â¿RICO CASA PIÃ¿Â¿ERA, LA SERENA</t>
  </si>
  <si>
    <t>30482079-0</t>
  </si>
  <si>
    <t>REPOSICION GIMNASIO OHIGGINS COMUNA TOCOPILLA</t>
  </si>
  <si>
    <t>30482103-0</t>
  </si>
  <si>
    <t>REPOSICION ESCUELA F-308 GUACOLDA, LAUTARO</t>
  </si>
  <si>
    <t>30482371-0</t>
  </si>
  <si>
    <t>CONSTRUCCION POLIDEPORTIVO MUNICIPAL, COLLIPULLI</t>
  </si>
  <si>
    <t>30482400-0</t>
  </si>
  <si>
    <t>CONSTRUCCION SAR SANTA LAURA, COMUNA DE EL BOSQUE</t>
  </si>
  <si>
    <t>30482683-0</t>
  </si>
  <si>
    <t>MEJORAMIENTO Y REPOSICION PARCIAL ESC PEDRO PABLO LEMAITRE, PUNTA ARENAS</t>
  </si>
  <si>
    <t>30482779-0</t>
  </si>
  <si>
    <t>DIAGNOSTICO PLAN MAESTRO DE AGUAS LLUVIA DE PURRANQUE Y CORTE ALTO, COMUNA DE PURRANQUE</t>
  </si>
  <si>
    <t>30483037-0</t>
  </si>
  <si>
    <t>AMPLIACION RUTA 199-CH SECTOR: PUCÓN - CR. RUTA S-905</t>
  </si>
  <si>
    <t>30483141-0</t>
  </si>
  <si>
    <t>REPOSICION RUTA 5 SECTOR: CUESTA CHACA SUR</t>
  </si>
  <si>
    <t>30483199-0</t>
  </si>
  <si>
    <t>REPOSICION CON RELOCALIZACION JUZGADO DE LETRAS DE FREIRINA</t>
  </si>
  <si>
    <t>30483232-0</t>
  </si>
  <si>
    <t>NORMALIZACION INSTALACIONES ELECTRICAS DEL EDIFICIO MOP, REGION DE TARAPACA</t>
  </si>
  <si>
    <t>30483251-0</t>
  </si>
  <si>
    <t>HABILITACION CENTRO DE EXTENSIÓN CULTURAL PARA EL PATRIMONIO, COMUNA DE LA SERENA</t>
  </si>
  <si>
    <t>30483318-0</t>
  </si>
  <si>
    <t>MEJORAMIENTO SISTEMA DE CLIMA, EDIFICIO MOP REGION DEL BIOBIO, CONCEPCION</t>
  </si>
  <si>
    <t>30483464-0</t>
  </si>
  <si>
    <t>REPOSICION LICEO C -44 ALONSO DE ERCILLA Y ZUÑIGA, ERCILLA</t>
  </si>
  <si>
    <t>30483499-0</t>
  </si>
  <si>
    <t>MEJORAMIENTO VIAS LOCALES DE SANTA OLGA, CONSTITUCIÓN</t>
  </si>
  <si>
    <t>30483632-0</t>
  </si>
  <si>
    <t>AMPLIACION RUTA 76 S: ESQUINA BLANCA -AVENIDA PARQUE CENTRAL, RM</t>
  </si>
  <si>
    <t>30483641-0</t>
  </si>
  <si>
    <t>MEJORAMIENTO  ACERAS PUEBLO HISTORICO DE MAIPO, COMUNA DE BUIN</t>
  </si>
  <si>
    <t>30483696-0</t>
  </si>
  <si>
    <t>REPOSICION  CUARTEL PRIMERA COMPAÑIA CUERPO DE BOMBEROS, COMUNA DE EL MONTE</t>
  </si>
  <si>
    <t>30483709-0</t>
  </si>
  <si>
    <t>CONSTRUCCION COMPLEJO DEPORTIVO  LOS DESORDENADOS, COMUNA DE RANCAGUA</t>
  </si>
  <si>
    <t>30483807-0</t>
  </si>
  <si>
    <t>MEJORAMIENTO SISTEMA DE REGADÍO CHUSMIZA-USMAGAMA, COMUNA DE HUARA</t>
  </si>
  <si>
    <t>30483831-0</t>
  </si>
  <si>
    <t>CONSTRUCCION PARQUE DEPORTIVO LAS PALMERAS, COMUNA DE RENCA</t>
  </si>
  <si>
    <t>30483991-0</t>
  </si>
  <si>
    <t>CONSTRUCCION OBRAS DE URBANIZACIÓN, LOCALIDAD LAS RAMADAS, PUNITAQUI</t>
  </si>
  <si>
    <t>30484106-0</t>
  </si>
  <si>
    <t>MEJORAMIENTO Y CONSOLIDACIÓN PASEO CULTURAL Y RELIGIOSO, EL CARMEN</t>
  </si>
  <si>
    <t>30484130-0</t>
  </si>
  <si>
    <t>RESTAURACION IGLESIA DE GUAYACAN - PUEBLO DE GUAYACAN, COMUNA DE COQUIMBO</t>
  </si>
  <si>
    <t>30484161-0</t>
  </si>
  <si>
    <t>CONSTRUCCION ELECTRIFICACIÓN RURAL ALCONES, OVALLE</t>
  </si>
  <si>
    <t>30484182-0</t>
  </si>
  <si>
    <t>CONSTRUCCION CUARTEL DE BOMBEROS CUARTA COMPAÑIA,OVALLE</t>
  </si>
  <si>
    <t>30484184-0</t>
  </si>
  <si>
    <t>CONSTRUCCION P.T.A.S. Y RED DE ALCANTARILLADO EL TOME, COMUNA MONTE PATRIA</t>
  </si>
  <si>
    <t>30484185-0</t>
  </si>
  <si>
    <t>CONSTRUCCION P.T.A.S Y RED DE ALCANTARILLADO DE CAREN, COMUNA DE MONTE PATRIA</t>
  </si>
  <si>
    <t>30484187-0</t>
  </si>
  <si>
    <t>CONSTRUCCION P.T.A.S Y RED DE ALCANTARILLADO DE RAPEL, COMUNA MONTE PATRIA</t>
  </si>
  <si>
    <t>30484225-0</t>
  </si>
  <si>
    <t>CONSTRUCCION CENTRO COMUNITARIO COGOTI 18, COMBARBALA</t>
  </si>
  <si>
    <t>30484283-0</t>
  </si>
  <si>
    <t>REPOSICION LUMINARIAS SECTOR LO ERRAZURIZ, COMUNA DE MAIPU</t>
  </si>
  <si>
    <t>30484294-0</t>
  </si>
  <si>
    <t>CONSTRUCCION PASEO SAN MARTÍN, CHAÑARAL</t>
  </si>
  <si>
    <t>30484452-0</t>
  </si>
  <si>
    <t>MEJORAMIENTO PLAZA DE ARMAS DE PUERTO CISNES</t>
  </si>
  <si>
    <t>30484499-0</t>
  </si>
  <si>
    <t>REPOSICION CON RELOCALIZACION JUZGADO DE LETRAS - PICHILEMU</t>
  </si>
  <si>
    <t>30484502-0</t>
  </si>
  <si>
    <t>REPOSICION CESFAM VILLA ALEGRE PEDRO PASTOR ARAYA, TEMUCO</t>
  </si>
  <si>
    <t>30484512-0</t>
  </si>
  <si>
    <t>CONSTRUCCION LOMAS DE BAQUEDANO 3ª ETAPA, PORVENIR</t>
  </si>
  <si>
    <t>30484520-0</t>
  </si>
  <si>
    <t>MEJORAMIENTO CALLE JOSÉ ASENCIO  VERA, PUNTA ARENAS</t>
  </si>
  <si>
    <t>30484568-0</t>
  </si>
  <si>
    <t>CONSTRUCCION CIRCUITO LINEAL URBANO (FAJA EFE), ANGOL</t>
  </si>
  <si>
    <t>30484605-0</t>
  </si>
  <si>
    <t>CONSTRUCCION CICLOVIAS Y GESTION TRANSITO ETAPA 2, LA CALERA</t>
  </si>
  <si>
    <t>30484711-0</t>
  </si>
  <si>
    <t>MEJORAMIENTO AVENIDA ANTILHUE SECTOR COVIEFI, ANTOFAGASTA</t>
  </si>
  <si>
    <t>30484768-0</t>
  </si>
  <si>
    <t>CONSTRUCCION SISTEMA AGUA POTABLE RURAL MELIRREHUE Y LAS 500, GORBEA</t>
  </si>
  <si>
    <t>30484928-0</t>
  </si>
  <si>
    <t>REPOSICION Y MEJORAMIENTO VIAS LOCALES, COMUNA DE LO PRADO</t>
  </si>
  <si>
    <t>30484960-0</t>
  </si>
  <si>
    <t>CONSTRUCCION HOSPITAL PANGUIPULLI</t>
  </si>
  <si>
    <t>30485057-0</t>
  </si>
  <si>
    <t>AMPLIACION QUINTA COMPAÑIA DE BOMBEROS, POBLACIÓN LA LEGUA, COMUNA DE SAN JOAQUIN</t>
  </si>
  <si>
    <t>30485091-0</t>
  </si>
  <si>
    <t>REPOSICION  OFICINA REGISTRO CIVIL, COMUNA DE COLTAUCO</t>
  </si>
  <si>
    <t>30485157-0</t>
  </si>
  <si>
    <t>AMPLIACION SISTEMA APR CASMA HACIA EL ENCANTO Y CALLEJON SIN SALIDA, FRUTILLAR</t>
  </si>
  <si>
    <t>30485215-0</t>
  </si>
  <si>
    <t>MEJORAMIENTO INTEGRAL COMPLEJO DEPORTIVO GUILLERMO CHACON , COMUNA DE MACHALI</t>
  </si>
  <si>
    <t>30485267-0</t>
  </si>
  <si>
    <t>CONSTRUCCION CESFAM LA PUNTA - MOSTAZAL</t>
  </si>
  <si>
    <t>30485300-0</t>
  </si>
  <si>
    <t>CONSTRUCCION PARQUE PLAYAS BLANCAS, EL TABO</t>
  </si>
  <si>
    <t>30485502-0</t>
  </si>
  <si>
    <t>REPOSICION CON RELOCALIZACION JUZGADO DE LETRAS Y GARANTIA  LICANTEN</t>
  </si>
  <si>
    <t>30485625-0</t>
  </si>
  <si>
    <t>MEJORAMIENTO Y AMPLIACION  ESCUELA D-1 CHILE VALDIVIA</t>
  </si>
  <si>
    <t>30485661-0</t>
  </si>
  <si>
    <t>MEJORAMIENTO ACERAS AVENIDA ARGENTINA, CHILLÁN</t>
  </si>
  <si>
    <t>30485839-0</t>
  </si>
  <si>
    <t>CONSTRUCCION SEDE ADULTO MAYOR COMUNA DE SANTA MARIA</t>
  </si>
  <si>
    <t>30485939-0</t>
  </si>
  <si>
    <t>DIAGNOSTICO PLAN DESARROLLO TURISTICO COMUNA PUTAENDO</t>
  </si>
  <si>
    <t>30485993-0</t>
  </si>
  <si>
    <t>ACTUALIZACION PLAN REGULADOR DE LA COMUNA DE ALGARROBO</t>
  </si>
  <si>
    <t>30486030-0</t>
  </si>
  <si>
    <t>REPOSICION CON RELOCALIZACION JUZGADO DE LETRAS Y GARANTIA DE PEUMO</t>
  </si>
  <si>
    <t>30486050-0</t>
  </si>
  <si>
    <t>MEJORAMIENTO DESEMBOCADURA AL MAR RIO QUEULE</t>
  </si>
  <si>
    <t>30486093-0</t>
  </si>
  <si>
    <t>CONSTRUCCION ALARGUE MUELLE PESQUERO ARTESANAL LOTA BAJO</t>
  </si>
  <si>
    <t>30486153-0</t>
  </si>
  <si>
    <t>CONSTRUCCION BORDE LACUSTRE FUTRONO, SECTOR PLAYA GALDAMEZ</t>
  </si>
  <si>
    <t>30486208-0</t>
  </si>
  <si>
    <t>CONSTRUCCION CASETAS SANITARIAS, LITUECHE URBANO III ETAPA</t>
  </si>
  <si>
    <t>30486510-0</t>
  </si>
  <si>
    <t>CONSTRUCCION OBRAS DE MITIGACIÓN SECTOR VILLA CHICA ANTOFAGASTA</t>
  </si>
  <si>
    <t>30486903-0</t>
  </si>
  <si>
    <t>REPOSICION JUZGADO LETRAS DE LAUTARO</t>
  </si>
  <si>
    <t>30486933-0</t>
  </si>
  <si>
    <t>NORMALIZACION HOSPITAL  DE  RENGO</t>
  </si>
  <si>
    <t>30487144-0</t>
  </si>
  <si>
    <t>REPOSICION ALUMBRADO PÚBLICO AÉREO, COMUNA DE CONCÓN</t>
  </si>
  <si>
    <t>30487184-0</t>
  </si>
  <si>
    <t>MEJORAMIENTO DE VEREDAS SECTOR NORORIENTE DE SAN BERNARDO</t>
  </si>
  <si>
    <t>30487206-0</t>
  </si>
  <si>
    <t>CONSTRUCCION JUZGADO DE COBRANZA LAB. Y PREV., LETRAS DEL TRABAJO Y CENTRO DE NOTIFICACIONES DE VALPARAISO</t>
  </si>
  <si>
    <t>30487358-0</t>
  </si>
  <si>
    <t>REPOSICION CON RELOCALIZACIÓN JUZGADO DE LETRAS DE VICTORIA</t>
  </si>
  <si>
    <t>30487808-0</t>
  </si>
  <si>
    <t>REPOSICION CON RELOCALIZACION JUZGADO DE LETRAS DE TOCOPILLA</t>
  </si>
  <si>
    <t>30488519-0</t>
  </si>
  <si>
    <t>CONSTRUCCION FACULTAD DE MEDICINA UNIVERSIDAD ATACAMA, COPIAPÓ</t>
  </si>
  <si>
    <t>30488551-0</t>
  </si>
  <si>
    <t>AMPLIACION Y REMODELACIÓN EDIFICIO JUZGADO DE GARANTIA Y TRIBUNAL DE JUICIO EN LO PENAL DE TALCA</t>
  </si>
  <si>
    <t>30488721-0</t>
  </si>
  <si>
    <t>REPOSICION OFICINA SERVICIO DE REGISTRO CIVIL DE PUDAHUEL</t>
  </si>
  <si>
    <t>30488759-0</t>
  </si>
  <si>
    <t>REPOSICION APR CATRIPULLI,RINCONADA Y AMPL. A LONCOFILO,HUAMPOE,STA.ELENA, CURARREHUE</t>
  </si>
  <si>
    <t>30488834-0</t>
  </si>
  <si>
    <t>REPOSICION JUZGADO DE LETRAS Y GARANTÍA DE SANTA JUANA</t>
  </si>
  <si>
    <t>30488852-0</t>
  </si>
  <si>
    <t>REPOSICION JUZGADO DE LETRAS DE VILLA ALEMANA</t>
  </si>
  <si>
    <t>30488860-0</t>
  </si>
  <si>
    <t>REPOSICION TRIBUNAL ORAL EN LO PENAL DE CALAMA</t>
  </si>
  <si>
    <t>30488903-0</t>
  </si>
  <si>
    <t>REPOSICION  JUZGADO LETRAS Y GARANTÍA PAILLACO</t>
  </si>
  <si>
    <t>30488925-0</t>
  </si>
  <si>
    <t>REPOSICION VEREDAS E INSTALACION DE ILUMINACION PEATONAL DIVERSOS SECTORES, LA PINTANA</t>
  </si>
  <si>
    <t>40000038-0</t>
  </si>
  <si>
    <t>REPOSICION JUZGADO DE LETRAS Y GARANTÍA DE MULCHEN</t>
  </si>
  <si>
    <t>40000080-0</t>
  </si>
  <si>
    <t>REPOSICION JUZGADO DE LETRAS Y GARANTÍA LOTA</t>
  </si>
  <si>
    <t>40000097-0</t>
  </si>
  <si>
    <t>REPOSICION CESFAM POMPEYA. QUILPUE</t>
  </si>
  <si>
    <t>40000110-0</t>
  </si>
  <si>
    <t>REPOSICION JUZGADO DE LETRAS DE QUINTERO</t>
  </si>
  <si>
    <t>40000212-0</t>
  </si>
  <si>
    <t>REPOSICION CON RELOCALIZACION JUZGADO DE LETRAS DEL TRABAJO DE TALCA</t>
  </si>
  <si>
    <t>40000311-0</t>
  </si>
  <si>
    <t>CONSTRUCCION BASE RESPUESTA RÁPIDA CONAF (PLAN REGIONAL), SANTA CRUZ</t>
  </si>
  <si>
    <t>40000391-0</t>
  </si>
  <si>
    <t>REPOSICION CUARTEL TERCERA COMPAÑÍA DE BOMBEROS DE PEÑAFLOR</t>
  </si>
  <si>
    <t>40000408-0</t>
  </si>
  <si>
    <t>CONSTRUCCION PLAZA CIVICA COMUNA P.A.C</t>
  </si>
  <si>
    <t>40000590-0</t>
  </si>
  <si>
    <t>CONSTRUCCION SALUD MENTAL Y GERIATRÍA, COMUNA PUNTA ARENAS</t>
  </si>
  <si>
    <t>40000796-0</t>
  </si>
  <si>
    <t>AMPLIACION Y REMODELACIÓN JUZGADOS LEY 21017 (110 JUECES), ETAPA N° 1</t>
  </si>
  <si>
    <t>40000964-0</t>
  </si>
  <si>
    <t>MEJORAMIENTO PISCINA CENTRO DEPORTIVO LA PAMPA</t>
  </si>
  <si>
    <t>40001171-0</t>
  </si>
  <si>
    <t>CONSTRUCCION CASETAS SANITARIAS LOS MAITENES - TRINIDAD - CHEQUEN,  MARCHIGUE</t>
  </si>
  <si>
    <t>40001190-0</t>
  </si>
  <si>
    <t>RESTAURACION MUSEO HISTORICO DE IQUIQUE (MHI)</t>
  </si>
  <si>
    <t>40001207-0</t>
  </si>
  <si>
    <t>CONSTRUCCION CENTRO DE SALUD MENTAL COMUNITARIA (COSAM) MELIPULLI, PUERTO MONTT</t>
  </si>
  <si>
    <t>40001473-0</t>
  </si>
  <si>
    <t>CONSTRUCCION ZONA DE RECREACIÓN  Y SEGURIDAD EN TERRENOS PERIFÉRICOS SAN ROSENDO</t>
  </si>
  <si>
    <t>40001539-0</t>
  </si>
  <si>
    <t>SANEAMIENTO DERECHOS DE AGUAS DE PEQUEÑOS AGRICULTORES, SAN ROSENDO</t>
  </si>
  <si>
    <t>40001550-0</t>
  </si>
  <si>
    <t>CONSTRUCCION REDES DE ALCANTARILLADO Y PLANTA DE TRATAMIENTO DE AGUAS SERVIDAS VILLA AMENGUAL</t>
  </si>
  <si>
    <t>40001590-0</t>
  </si>
  <si>
    <t>NORMALIZACION ESCUELA BASICA VALLE DE ARTIFICIO, CABILDO.</t>
  </si>
  <si>
    <t>40001662-0</t>
  </si>
  <si>
    <t>CONSTRUCCION RECINTO DEPORTIVO SECTOR MOCOPULLI, COMUNA DE DALCAHUE</t>
  </si>
  <si>
    <t>40001686-0</t>
  </si>
  <si>
    <t>NORMALIZACION ESCUELA BÁSICA LA VIÑA, CABILDO.</t>
  </si>
  <si>
    <t>40001909-0</t>
  </si>
  <si>
    <t>INSTALACION SAPR EL BOYE. SECTORES, CHUFQUEN,TERPELLE,COMUNA DE TRAIGUEN</t>
  </si>
  <si>
    <t>40001957-0</t>
  </si>
  <si>
    <t>REPOSICION EDIFICIO CONSISTORIAL CHIGUAYANTE</t>
  </si>
  <si>
    <t>40002003-0</t>
  </si>
  <si>
    <t>MEJORAMIENTO PAR VIAL BOMBERO RIOSECO, JANEQUEO-GALVARINO, LOS ANGELES</t>
  </si>
  <si>
    <t>40002036-0</t>
  </si>
  <si>
    <t>CONSTRUCCION SISTEMA AGUA POTABLE RURAL LA SIERRA, SAAVEDRA</t>
  </si>
  <si>
    <t>40002045-0</t>
  </si>
  <si>
    <t>CONTROL DE TERMITAS SUBTERRÁNEAS EN SECTOR ORIENTE, COMUNA NACIMIENTO</t>
  </si>
  <si>
    <t>40002091-0</t>
  </si>
  <si>
    <t>CONSTRUCCION CENTRO COMUNITARIO SERRANO, TALCAHUANO</t>
  </si>
  <si>
    <t>40002174-0</t>
  </si>
  <si>
    <t>CONSTRUCCION ESPACIO RECREATIVO CAMINO VALLE NONGUÉN, CONCEPCIÓN.</t>
  </si>
  <si>
    <t>40002195-0</t>
  </si>
  <si>
    <t>REPOSICION MULTICANCHA JUNTA VECINAL PROGRESO</t>
  </si>
  <si>
    <t>40002231-0</t>
  </si>
  <si>
    <t>NORMALIZACION EDIFICIO CONSISTORIAL Y REPOSICIÓN DE DEPENDENCIAS MUNICIPALES, CAÑETE</t>
  </si>
  <si>
    <t>40002331-0</t>
  </si>
  <si>
    <t>ACTUALIZACION PLAN REGULADOR  DE LA COMUNA DE YUNGAY</t>
  </si>
  <si>
    <t>40002369-0</t>
  </si>
  <si>
    <t>INSTALACION SAPR CODIHUE RANQUILCO, NUEVA IMPERIAL</t>
  </si>
  <si>
    <t>40002429-0</t>
  </si>
  <si>
    <t>ACTUALIZACION PLAN REGULADOR COMUNAL DE TOMÉ</t>
  </si>
  <si>
    <t>40002470-0</t>
  </si>
  <si>
    <t>DIAGNOSTICO PLAN MAESTRO AGUAS LLUVIA DE COLLIPULLI</t>
  </si>
  <si>
    <t>40002662-0</t>
  </si>
  <si>
    <t>REPOSICION  3 RA.  COMPAÑIA  DE BOMBEROS, PUERTO AYSÉN</t>
  </si>
  <si>
    <t>40002816-0</t>
  </si>
  <si>
    <t>CONSTRUCCION CICLOVÍA RUTA LA CHIMBA, COMUNAS RENCA, INDEPENDENCIA Y RECOLETA.</t>
  </si>
  <si>
    <t>40002915-0</t>
  </si>
  <si>
    <t>CONSTRUCCION RECINTO COMUNITARIO ASOCIACION  DE FUTBOL UNION PEÑA BLANCA, VILLA  ALEMANA</t>
  </si>
  <si>
    <t>40003037-0</t>
  </si>
  <si>
    <t>REPOSICION Y CONSTRUCCION VEREDAS POBLACION CARLOS IBAÑEZ, PUNTA ARENAS</t>
  </si>
  <si>
    <t>40003156-0</t>
  </si>
  <si>
    <t>CONSTRUCCION PLAZA DE ABASTOS VILLA LAMBERT, SECTOR LAS COMPAÑÍAS, LA SERENA</t>
  </si>
  <si>
    <t>40003212-0</t>
  </si>
  <si>
    <t>MEJORAMIENTO CBI MONOPAINE - CHAPOD - PULIL, PADRE LAS CASAS</t>
  </si>
  <si>
    <t>40003393-0</t>
  </si>
  <si>
    <t>REPOSICION CESFAM PABLO DE ROKHA, LA PINTANA</t>
  </si>
  <si>
    <t>40003401-0</t>
  </si>
  <si>
    <t>REPOSICION HOSPITAL DE TOME, COMUNA DE TOME</t>
  </si>
  <si>
    <t>40003439-0</t>
  </si>
  <si>
    <t>REPOSICION CUARTEL PRIMERA COMPAÑIA DE BOMBEROS DE PAREDONES</t>
  </si>
  <si>
    <t>40003460-0</t>
  </si>
  <si>
    <t>CONSTRUCCION SISTEMA DE AGUA POTABLE RURAL VILLA JARA, COMUNA DE COYHAIQUE</t>
  </si>
  <si>
    <t>40003640-0</t>
  </si>
  <si>
    <t>MEJORAMIENTO RUTA 45 S:CR. RUTA 5(SOCOS)- ALTOS LA CHIMBA, COMUNA DE OVALLE</t>
  </si>
  <si>
    <t>40003665-0</t>
  </si>
  <si>
    <t>INSTALACION SISTEMA DE AGUA POTABLE RURAL FAJA 3,4,5,6 EL DONGUIL, GORBEA</t>
  </si>
  <si>
    <t>40003725-0</t>
  </si>
  <si>
    <t>MEJORAMIENTO ESTADIO MUNICIPAL ROBERTO BRAVO SANTIBAÑEZ, MELIPILLA</t>
  </si>
  <si>
    <t>40003759-0</t>
  </si>
  <si>
    <t>REPOSICION  JUZGADOS DE LETRAS DE OVALLE</t>
  </si>
  <si>
    <t>40003775-0</t>
  </si>
  <si>
    <t>CONSTRUCCION VIVERO METROPOLITANO, PARQUE METROPOLITANO CERROS DE RENCA</t>
  </si>
  <si>
    <t>40003787-0</t>
  </si>
  <si>
    <t>ANALISIS DIAGNOSTICO ESTRUCTURAL PUENTES VIÑA DEL MAR</t>
  </si>
  <si>
    <t>40003806-0</t>
  </si>
  <si>
    <t>MEJORAMIENTO RUTA C-350, SECTOR:  CERRILLOS -  LOS LOROS, TIERRA AMARILLA</t>
  </si>
  <si>
    <t>40003817-0</t>
  </si>
  <si>
    <t>ACTUALIZACION PLAN DE DESARROLLO COMUNAL,  CALLE LARGA</t>
  </si>
  <si>
    <t>40003955-0</t>
  </si>
  <si>
    <t>MEJORAMIENTO RUTA 5 SECTOR: MATTA  - CARPA CUATRO, COPIAPO</t>
  </si>
  <si>
    <t>40004007-0</t>
  </si>
  <si>
    <t>MEJORAMIENTO PASADA URBANA RUTAS 5 Y A-27 EN ARICA SECTOR C</t>
  </si>
  <si>
    <t>40004080-0</t>
  </si>
  <si>
    <t>AMPLIACION RED DE AGUA POTABLE, SECTOR POMAIRITO, COMUNA EL MONTE</t>
  </si>
  <si>
    <t>40004151-0</t>
  </si>
  <si>
    <t>MEJORAMIENTO EJE HUMBERSTONE - CAPARROSA, ANTOFAGASTA.</t>
  </si>
  <si>
    <t>40004153-0</t>
  </si>
  <si>
    <t>REPOSICION Y MEJORAMIENTO PUENTE LAS JUNTAS EN RUTA L-831, KM. 7.94, COMUNA DE PARRAL</t>
  </si>
  <si>
    <t>40004219-0</t>
  </si>
  <si>
    <t>REPOSICION SEDE SOCIAL RAMA DE RAYUELA CLUB PRAT P. ARENAS</t>
  </si>
  <si>
    <t>40004243-0</t>
  </si>
  <si>
    <t>AMPLIACION CENTRO CERRADO DEL MAULE</t>
  </si>
  <si>
    <t>40004435-0</t>
  </si>
  <si>
    <t>MEJORAMIENTO  SISTEMA ALUMBRADO PUBLICO DE ESTACIÓN CENTRAL</t>
  </si>
  <si>
    <t>40004451-0</t>
  </si>
  <si>
    <t>AMPLIACION PASO FRONTERIZO CRISTO REDENTOR, FASE I</t>
  </si>
  <si>
    <t>40004544-0</t>
  </si>
  <si>
    <t>CONSTRUCCION RUTA DE ACCESO CALETA PUERTO MANSO,CANELA</t>
  </si>
  <si>
    <t>40004627-0</t>
  </si>
  <si>
    <t>CONSTRUCCION PASEO FERROVIARIO, SAN ROSENDO</t>
  </si>
  <si>
    <t>40004642-0</t>
  </si>
  <si>
    <t>CONSTRUCCION ESPACIO PUBLICO ESTANQUE Y ENTORNO, VALPARAÍSO</t>
  </si>
  <si>
    <t>40004714-0</t>
  </si>
  <si>
    <t>MEJORAMIENTO COMPLEJO DEPORTIVO MARILUAN Y REPOSICION CANCHA N°1, VICTORIA</t>
  </si>
  <si>
    <t>40004798-0</t>
  </si>
  <si>
    <t>MEJORAMIENTO PLAZA 21 DE MAYO - RÍO BUENO</t>
  </si>
  <si>
    <t>40004843-0</t>
  </si>
  <si>
    <t>AMPLIACION RED DE AGUA POTABLE HUASCO BAJO SUR, HUASCO</t>
  </si>
  <si>
    <t>40004906-0</t>
  </si>
  <si>
    <t>REPOSICION  VEREDAS AV. JUAN MARTÍNEZ SUR, DIEGO DE ALMAGRO</t>
  </si>
  <si>
    <t>40005074-0</t>
  </si>
  <si>
    <t>MEJORAMIENTO DE LOS EJES LA TIRANA Y CERRO DRAGÓN EN LA CIUDAD DE IQUIQUE</t>
  </si>
  <si>
    <t>40005113-0</t>
  </si>
  <si>
    <t>AMPLIACION AVENIDA LOS NOTROS, TRAMO PRESIDENTE IBAÑEZ - LOS ROBLES DE PUERTO MONTT</t>
  </si>
  <si>
    <t>40005301-0</t>
  </si>
  <si>
    <t>CONSTRUCCION MUSEO CIRUJANO  VIDELA Y CENTRO CULTURAL, ANDACOLLO</t>
  </si>
  <si>
    <t>40005309-0</t>
  </si>
  <si>
    <t>CONSTRUCCION PASEO CALLE LOS CARRERAS, POBLACIÓN 25 DE OCTUBRE, ANDACOLLO</t>
  </si>
  <si>
    <t>40005337-0</t>
  </si>
  <si>
    <t>REPOSICION POSTA TRAPEN, PUERTO MONTT</t>
  </si>
  <si>
    <t>40005349-0</t>
  </si>
  <si>
    <t>DIAGNOSTICO PLAN MAESTRO CICLOVÍAS, CIUDAD DE OVALLE</t>
  </si>
  <si>
    <t>40005543-0</t>
  </si>
  <si>
    <t>CONSTRUCCION 20 VIVIENDAS ADULTO MAYOR,  RIO NEGRO</t>
  </si>
  <si>
    <t>40005580-0</t>
  </si>
  <si>
    <t>CONSTRUCCION PLAZA PAULA JARAQUEMADA ANTOFAGASTA</t>
  </si>
  <si>
    <t>40005715-0</t>
  </si>
  <si>
    <t>MEJORAMIENTO INTERCONEXIÓN VIAL DEL CENTRO DE OSORNO CON EL SECTOR FRANCKE, OSORNO</t>
  </si>
  <si>
    <t>40005745-0</t>
  </si>
  <si>
    <t>REPOSICION CUARTEL PRIMERA COMPAÑÍA DE BOMBEROS DE RIO PUELO, COMUNA DE COCHAMÓ.</t>
  </si>
  <si>
    <t>40005774-0</t>
  </si>
  <si>
    <t>REPOSICION SEGUNDA COMPAÑIA DE BOMBEROS LA PUNTA - MOSTAZAL</t>
  </si>
  <si>
    <t>40005844-0</t>
  </si>
  <si>
    <t>REPOSICION CASA DE SEPARACIÓN CENTRO CERRADO DE SAN BERNARDO</t>
  </si>
  <si>
    <t>40005846-0</t>
  </si>
  <si>
    <t>CONSTRUCCION CASETAS SANITARIAS LOCALIDAD DE ANGOSTURA - MOSTAZAL</t>
  </si>
  <si>
    <t>40005847-0</t>
  </si>
  <si>
    <t>CONSTRUCCION PISCINA TEMPERADA LA PUNTA, COMUNA MOSTAZAL</t>
  </si>
  <si>
    <t>40005850-0</t>
  </si>
  <si>
    <t>CONSTRUCCION  VÍAS ALUVIONALES CALLES  O’HIGGINS Y COLÓN, TOCOPILLA</t>
  </si>
  <si>
    <t>40005869-0</t>
  </si>
  <si>
    <t>AMPLIACION RED DE ALCANTARILLADO VALLE LOS OLMOS, PETORCA</t>
  </si>
  <si>
    <t>40006111-0</t>
  </si>
  <si>
    <t>REPOSICION SEDE SOCIAL Y CULTURAL LO GALLARDO COMUNA DE SAN ANTONIO</t>
  </si>
  <si>
    <t>40006186-0</t>
  </si>
  <si>
    <t>CONSTRUCCION POLIDEPORTIVO, COMUNA DE LA PINTANA</t>
  </si>
  <si>
    <t>40006299-0</t>
  </si>
  <si>
    <t>MEJORAMIENTO DEL PAVIMENTO DE AVDA CHILE, SAN FELIPE</t>
  </si>
  <si>
    <t>40006303-0</t>
  </si>
  <si>
    <t>MEJORAMIENTO VEREDAS Y SOTERRAMIENTO ELECTRIF. CALLE BORIES,TRAMO COLON-SARMIENTO, P.ARENAS</t>
  </si>
  <si>
    <t>40006401-0</t>
  </si>
  <si>
    <t>REPOSICION BASE SAMU 90 HOSPITAL INTERCULTURAL KALLVU LLANKA DE CAÑETE</t>
  </si>
  <si>
    <t>40006557-0</t>
  </si>
  <si>
    <t>CONSTRUCCION CENTRO DE LA MUJER PUERTO NATALES</t>
  </si>
  <si>
    <t>40006811-0</t>
  </si>
  <si>
    <t>ACTUALIZACION PLAN DE DESARROLLO TURÍSTICO SUSTENTABLE COMUNA DE VIÑA DEL MAR</t>
  </si>
  <si>
    <t>40006822-0</t>
  </si>
  <si>
    <t>MEJORAMIENTO PUENTE PUANGUE CURACAVI</t>
  </si>
  <si>
    <t>40006839-0</t>
  </si>
  <si>
    <t>AMPLIACION Y MEJORAMIENTO AERÓDROMO LA ARAUCANÍA REGIÓN DE LA ARAUCANÍA</t>
  </si>
  <si>
    <t>40006938-0</t>
  </si>
  <si>
    <t>REPOSICION LICEO POLITECNICO, COMUNA DE ILLAPEL</t>
  </si>
  <si>
    <t>40006949-0</t>
  </si>
  <si>
    <t>MEJORAMIENTO PLAZA DE ARMAS, COMUNA DE PUNITAQUI</t>
  </si>
  <si>
    <t>40007013-0</t>
  </si>
  <si>
    <t>CONSTRUCCION BORDE COSTERO HORCON PUCHUNCAVI</t>
  </si>
  <si>
    <t>40007111-0</t>
  </si>
  <si>
    <t>REPOSICION EDIFICIO ADMINISTRACION ADUANA PTO AYSEN</t>
  </si>
  <si>
    <t>40007317-0</t>
  </si>
  <si>
    <t>REPOSICION HOGAR INDIGENA RELMULIKAN, COMUNA DE PROVIDENCIA</t>
  </si>
  <si>
    <t>40007638-0</t>
  </si>
  <si>
    <t>MEJORAMIENTO RECINTOS DEPORTIVOS EN DIVERSOS SECTORES, COMUNA DE LA PINTANA</t>
  </si>
  <si>
    <t>40007702-0</t>
  </si>
  <si>
    <t>REPOSICION CON RELOCALIZACION TRIBUNAL ORAL EN LO PENAL DE RANCAGUA</t>
  </si>
  <si>
    <t>40007778-0</t>
  </si>
  <si>
    <t>REPOSICION GIMNASIO MUNICIPAL LA CALERA</t>
  </si>
  <si>
    <t>40007861-0</t>
  </si>
  <si>
    <t>CONSTRUCCION COMPLEJO DEPORTIVO SAN GREGORIO ETAPA 2, COMUNA DE LA GRANJA</t>
  </si>
  <si>
    <t>40007901-0</t>
  </si>
  <si>
    <t>MEJORAMIENTO ESTADIO MUNICIPAL DE PAIHUANO</t>
  </si>
  <si>
    <t>40007956-0</t>
  </si>
  <si>
    <t>REPOSICION JUZGADO DE LETRAS Y GARANTIA FLORIDA</t>
  </si>
  <si>
    <t>40008005-0</t>
  </si>
  <si>
    <t>REPOSICION SEDE VECINAL Nº 12 MANUEL CHAPARRO PUNTA ARENAS</t>
  </si>
  <si>
    <t>40008096-0</t>
  </si>
  <si>
    <t>REPOSICION ESCUELA EGON KEUTMANN  HUISCAPI, LONCOCHE</t>
  </si>
  <si>
    <t>40008135-0</t>
  </si>
  <si>
    <t>MEJORAMIENTO Y AMPLIACIÓN DEL SISTEMA DE ALUMBRADO PÚBLICO COMUNA DE SAN MIGUEL</t>
  </si>
  <si>
    <t>40008161-0</t>
  </si>
  <si>
    <t>CONSTRUCCION URBANIZACION LOTEOS FSEV 2017 SECTOR SUR PUNTA ARENAS</t>
  </si>
  <si>
    <t>40008226-0</t>
  </si>
  <si>
    <t>CONSTRUCCION ALCANTARILLADO Y AGUA POTABLE LA GRUTA, COMUNA DE PETORCA</t>
  </si>
  <si>
    <t>40008367-0</t>
  </si>
  <si>
    <t>REPOSICION CESFAM ZAPALLAR, ZAPALLAR</t>
  </si>
  <si>
    <t>40008405-0</t>
  </si>
  <si>
    <t>REPOSICION ESCUELA CRUZACO, COMUNA LONQUIMAY</t>
  </si>
  <si>
    <t>40008624-0</t>
  </si>
  <si>
    <t>MEJORAMIENTO PLAZA DE MALLIN GRANDE, COMUNA CHILE CHICO</t>
  </si>
  <si>
    <t>40008745-0</t>
  </si>
  <si>
    <t>CONSTRUCCION PLAZA DE ABASTOS EN LAS COMPAÑÍAS, LA SERENA</t>
  </si>
  <si>
    <t>40008771-0</t>
  </si>
  <si>
    <t>AMPLIACION RED DE ALCANTARILLADO Y CONSTRUCCIÓN NUEVA PTAS PARA RUNGUE, TIL TIL</t>
  </si>
  <si>
    <t>40008772-0</t>
  </si>
  <si>
    <t>CONSTRUCCION RED DE ALCANTARILLADO Y PTAS PARA HUERTOS FAMILIARES Y SANTA MATILDE, TIL TIL</t>
  </si>
  <si>
    <t>40008773-0</t>
  </si>
  <si>
    <t>CONSTRUCCION RED DE ALCANTARILLADO Y PTAS PARA MONTENEGRO, TIL TIL</t>
  </si>
  <si>
    <t>40008948-0</t>
  </si>
  <si>
    <t>AMPLIACION OBRAS DE URBANIZACIÓN EL ROMERO, COMUNA DE LA SERENA</t>
  </si>
  <si>
    <t>40009155-0</t>
  </si>
  <si>
    <t>MEJORAMIENTO ESTADIO QUELENTARO, LITUECHE</t>
  </si>
  <si>
    <t>40009170-0</t>
  </si>
  <si>
    <t>CONSTRUCCION PUENTE Y ACCESOS, LOCALIDAD DE LOS LOROS, COMUNA DE FREIRINA</t>
  </si>
  <si>
    <t>40009181-0</t>
  </si>
  <si>
    <t>AMPLIACION  Y NORMALIZACIÓN  HOGAR ANCIANOS MARIA OLGA TUÑON DE BARRIGA, COMUNA  DE CURICÓ</t>
  </si>
  <si>
    <t>40009191-0</t>
  </si>
  <si>
    <t>CONSTRUCCION RAMPAS CONECTIVIDAD CANAL FITZ ROY, RIO VERDE</t>
  </si>
  <si>
    <t>40009195-0</t>
  </si>
  <si>
    <t>REPOSICION DEL ALUMBRADO PUBLICO RURAL, COMUNA DE MARCHIGUE</t>
  </si>
  <si>
    <t>40009212-0</t>
  </si>
  <si>
    <t>HABILITACION SALA PARA RESONADOR MAGNÉTICO Y ADECUACIONES EN U. IMAGENOLOGÍA, H. COQUIMBO</t>
  </si>
  <si>
    <t>40009216-0</t>
  </si>
  <si>
    <t>EXPLORACION DE LA CAPACIDAD DE EXPLOTACIÓN AGUAS SUBTERRÁNEAS EN SECTOR PRODUCTIVO BIOBÍO</t>
  </si>
  <si>
    <t>40009301-0</t>
  </si>
  <si>
    <t>MEJORAMIENTO CAMINO PUERTO DOMINGUEZ LA MISION, COMUNA DE SAAVEDRA</t>
  </si>
  <si>
    <t>40009313-0</t>
  </si>
  <si>
    <t>DIAGNOSTICO CALIDAD DE LAS AGUAS EN QUEBRADAS CAMIÃ¿A Y TARAPACÃ</t>
  </si>
  <si>
    <t>40009477-0</t>
  </si>
  <si>
    <t>CONSTRUCCION ELECTRIFICACION RURAL HUANILLA, MONTE PATRIA</t>
  </si>
  <si>
    <t>40009514-0</t>
  </si>
  <si>
    <t>REPOSICION CON RELOCALIZACION ESCUELA FUERTE BAQUEDANO,  COMUNA DE POZO ALMONTE</t>
  </si>
  <si>
    <t>40009537-0</t>
  </si>
  <si>
    <t>HABILITACION SUMINISTRO ENERGIA ELECTRICA SECTOR EL EMPALME,  MAULLIN</t>
  </si>
  <si>
    <t>40009684-0</t>
  </si>
  <si>
    <t>AMPLIACION DE RED PUBLICA SIST DE AGUA POTABLE Y ALC SECTOR ALCÁZAR COMUNA DE QUELLON</t>
  </si>
  <si>
    <t>40009708-0</t>
  </si>
  <si>
    <t>MEJORAMIENTO CAMINOS BÁSICOS INTERMEDIOS NORTE Y ESTE, REGIÓN DE LA ARAUCANÍA</t>
  </si>
  <si>
    <t>40009791-0</t>
  </si>
  <si>
    <t>CONSTRUCCION GIMNASIO ESCUELA ANAHUAC, PUERTO MONTT</t>
  </si>
  <si>
    <t>40009921-0</t>
  </si>
  <si>
    <t>NORMALIZACION ELECTRIFICACION SECTOR VALLE ELICURA Y OTROS , CONTULMO</t>
  </si>
  <si>
    <t>40009971-0</t>
  </si>
  <si>
    <t>MEJORAMIENTO BARRIO COMERCIAL PATRONATO, ETAPA I COMUNA DE RECOLETA</t>
  </si>
  <si>
    <t>40009975-0</t>
  </si>
  <si>
    <t>REPOSICION CUARTEL DE 2º COMPAÑIA DE BOMBEROS DE PINTO</t>
  </si>
  <si>
    <t>40009997-0</t>
  </si>
  <si>
    <t>CONSTRUCCION SISTEMA DE AGUAS LLUVIAS, VILLA GÉNESIS, LOS ANGELES</t>
  </si>
  <si>
    <t>40009998-0</t>
  </si>
  <si>
    <t>REPOSICION VEREDAS UNIDAD VECINAL Nº 28 CERRO DE LA CRUZ, PUNTA ARENAS</t>
  </si>
  <si>
    <t>40010038-0</t>
  </si>
  <si>
    <t>REPOSICION CENTRO DE SALUD FAMILIAR, COMUNA DE PINTO</t>
  </si>
  <si>
    <t>40010069-0</t>
  </si>
  <si>
    <t>CONSTRUCCION ELECTRIFICACIÓN RURAL COMUNIDAD LORENZO EPUL, TEMUCO</t>
  </si>
  <si>
    <t>40010155-0</t>
  </si>
  <si>
    <t>CONSTRUCCION SANEAMIENTO SANITARIO LOS PINOS ANTIQUINA</t>
  </si>
  <si>
    <t>40010170-0</t>
  </si>
  <si>
    <t>ACTUALIZACION PLADECO PERIODO 2024-2028, COMUNA DE MALLOA</t>
  </si>
  <si>
    <t>40010404-0</t>
  </si>
  <si>
    <t>NORMALIZACION ESCUELA IGNACIO CARRERA PINTO G-27</t>
  </si>
  <si>
    <t>40010413-0</t>
  </si>
  <si>
    <t>CONSTRUCCION POSTA DE SALUD RURAL LLIU LLIU, LIMACHE</t>
  </si>
  <si>
    <t>40010478-0</t>
  </si>
  <si>
    <t>CONSTRUCCION ESPACIOS PÚBLICOS INCLUSIVOS EN AVENIDA NUESTRA SEÑORA DEL ROSARIO, NINHUE.</t>
  </si>
  <si>
    <t>40010485-0</t>
  </si>
  <si>
    <t>CONSTRUCCION CENTRO CULTURAL, COMUNA DE CONTULMO</t>
  </si>
  <si>
    <t>40010527-0</t>
  </si>
  <si>
    <t>CONSTRUCCION CENTRO ADULTO MAYOR MONTE ÁGUILA, CABRERO</t>
  </si>
  <si>
    <t>40010687-0</t>
  </si>
  <si>
    <t>CONSTRUCCION CENTRO DE SALUD FAMILIAR CORDILLERA LOS ÁNGELES</t>
  </si>
  <si>
    <t>40010701-0</t>
  </si>
  <si>
    <t>CONSTRUCCION CESFAM RURAL SECTOR CHACAYAL, LOS ÁNGELES.</t>
  </si>
  <si>
    <t>40010823-0</t>
  </si>
  <si>
    <t>REPOSICION Y AMPLIACIÓN MUELLE LA BALSA AYSEN</t>
  </si>
  <si>
    <t>40010922-0</t>
  </si>
  <si>
    <t>DIAGNOSTICO ACCION COSTERA DUNAS PLAYA MONOLITO CHANCO</t>
  </si>
  <si>
    <t>40010967-0</t>
  </si>
  <si>
    <t>MEJORAMIENTO DEL ESPACIO PUBLICO PARQUE CASTILLO URIZAR, COMUNA DE MACUL</t>
  </si>
  <si>
    <t>40011107-0</t>
  </si>
  <si>
    <t>REPOSICION PUENTE ZAPALLAR EN RUTA N-655, PROVINCIA DIGUILLIN</t>
  </si>
  <si>
    <t>40011202-0</t>
  </si>
  <si>
    <t>MEJORAMIENTO ESTADIO GAETE, TALCAHUANO</t>
  </si>
  <si>
    <t>40011210-0</t>
  </si>
  <si>
    <t>CONSTRUCCION EDIFICIO COMUNITARIO SECTOR CENTRO DE COQUIMBO</t>
  </si>
  <si>
    <t>40011239-0</t>
  </si>
  <si>
    <t>AMPLIACION GALERÍA DE LA HISTORIA DE CONCEPCIÓN</t>
  </si>
  <si>
    <t>40011265-0</t>
  </si>
  <si>
    <t>MEJORAMIENTO  Y CONSTRUCCION CAMINO CURANILAHUE-NACIMIENTO POR BAJO LOS RIOS (ACTUALIZACIÓN)</t>
  </si>
  <si>
    <t>40011332-0</t>
  </si>
  <si>
    <t>CONSTRUCCION APERTURA Y PAVIMENTACIÓN CALLE PALERMO</t>
  </si>
  <si>
    <t>40011477-0</t>
  </si>
  <si>
    <t>CONSTRUCCION  COSTANERA DEL MAIPO, SECTOR 1, CALLE SERRANO - RUTA G-46, BUIN</t>
  </si>
  <si>
    <t>40011526-0</t>
  </si>
  <si>
    <t>RESTAURACION BASÍLICA DEL SALVADOR  ETAPA 1,   SANTIAGO.</t>
  </si>
  <si>
    <t>40011534-0</t>
  </si>
  <si>
    <t>REPOSICION E INSTALACIÓN DE LUMINARIAS PÚBLICAS. COMUNA DE TALAGANTE.</t>
  </si>
  <si>
    <t>40011611-0</t>
  </si>
  <si>
    <t>CONSTRUCCION RED DE ALCANTARILLADO DEL SECTOR PLACILLA/LA CHIMBA, COMUNA DE LA LIGUA</t>
  </si>
  <si>
    <t>40011799-0</t>
  </si>
  <si>
    <t>CONSTRUCCION PISCINA TEMPERADA PARQUE DEPORTIVO QUILAMAPU, CHILLAN.</t>
  </si>
  <si>
    <t>40012009-0</t>
  </si>
  <si>
    <t>MEJORAMIENTO RECINTO DEPORTIVO EL TAMBO, COMUNA DE SALAMANCA</t>
  </si>
  <si>
    <t>40012061-0</t>
  </si>
  <si>
    <t>MEJORAMIENTO Y EQUIPAMIENTO OFICINAS DE SECPLA DE LA ILUSTRE MUNICIPALIDAD DE PAINE</t>
  </si>
  <si>
    <t>40012075-0</t>
  </si>
  <si>
    <t>CONSTRUCCION PLAZA SERRANO, COMUNA DE EL QUISCO</t>
  </si>
  <si>
    <t>40012128-0</t>
  </si>
  <si>
    <t>MEJORAMIENTO PLAZOLETAS SECTOR SUR 2 PONIENTE, PUNTA ARENAS</t>
  </si>
  <si>
    <t>40012220-0</t>
  </si>
  <si>
    <t>MEJORAMIENTO PARQUE COSTANERA DE PUERTO MONTT</t>
  </si>
  <si>
    <t>40012230-0</t>
  </si>
  <si>
    <t>NORMALIZACION RED DE ALCANTARILLADO DE AGUAS SERVIDAS QUINTA HANS, COMUNA DE TOMÉ</t>
  </si>
  <si>
    <t>40012238-0</t>
  </si>
  <si>
    <t>CONSTRUCCION SALA CUNA  SERVICIO DE SALUD ARAUCANIA NORTE</t>
  </si>
  <si>
    <t>40012240-0</t>
  </si>
  <si>
    <t>CONSTRUCCION PROGRAMA. DE PAVIMENTOS PARTICIPATIVOS 29° LLAMADO R,M</t>
  </si>
  <si>
    <t>40012295-0</t>
  </si>
  <si>
    <t>MEJORAMIENTO EJE JAIME GUZMAN, ISLA CENTRO, ISLA DE MAIPO</t>
  </si>
  <si>
    <t>40012296-0</t>
  </si>
  <si>
    <t>MEJORAMIENTO CALLES GALVEZ- EL CRUCERO- OLEA SECTOR LA VILLITA, ISLA DE MAIPO</t>
  </si>
  <si>
    <t>40012495-0</t>
  </si>
  <si>
    <t>REPOSICION SEDE SOCIAL LOS CLAVELES III, COMUNA DE MAIPU</t>
  </si>
  <si>
    <t>40012594-0</t>
  </si>
  <si>
    <t>MEJORAMIENTO RUTA 7 NORTE, SECTOR FIORDO QUEULAT-PTE CHUCAO, COMUNA DE CISNES</t>
  </si>
  <si>
    <t>40012665-0</t>
  </si>
  <si>
    <t>MEJORAMIENTO ESTADIO ANTONIO RISPOLI, PUNTA ARENAS</t>
  </si>
  <si>
    <t>40012739-0</t>
  </si>
  <si>
    <t>REPOSICION POSTA RURAL  DE DOMEYKO, VALLENAR</t>
  </si>
  <si>
    <t>40012802-0</t>
  </si>
  <si>
    <t>CONSTRUCCION TECHADOS VARIOS ESTABLECIMIENTOS EDUCACIONALES, COMUNA DE PUNITAQUI</t>
  </si>
  <si>
    <t>40012889-0</t>
  </si>
  <si>
    <t>REPOSICION EDIFICIO CONSISTORIAL COMUNA DE CALDERA</t>
  </si>
  <si>
    <t>40012914-0</t>
  </si>
  <si>
    <t>REPOSICION CESFAM DR. ORLANDO ORREGO, HIJUELAS</t>
  </si>
  <si>
    <t>40012978-0</t>
  </si>
  <si>
    <t>MEJORAMIENTO CALLE CARLOS COUSIÑO ENTRE PLAZA CARRERA Y LORETO COUSIÑO, LOTA</t>
  </si>
  <si>
    <t>40013084-0</t>
  </si>
  <si>
    <t>MEJORAMIENTO BANDEJON 30 ORIENTE ENTRE CALLES 4 Y 8 SUR, TALCA.</t>
  </si>
  <si>
    <t>40013115-0</t>
  </si>
  <si>
    <t>CONSTRUCCION CASETAS SANITARIAS PICHIDEGUA URBANO</t>
  </si>
  <si>
    <t>40013142-0</t>
  </si>
  <si>
    <t>MEJORAMIENTO CALLE REPUBLICA. COMUNA DE LIMACHE.</t>
  </si>
  <si>
    <t>40013143-0</t>
  </si>
  <si>
    <t>REPOSICION PAVIMENTOS CALLE CAUPOLICAN, COMUNA DE LIMACHE</t>
  </si>
  <si>
    <t>40013168-0</t>
  </si>
  <si>
    <t>CONSTRUCCION PLAZAS COMUNITARIAS CALAMA</t>
  </si>
  <si>
    <t>40013172-0</t>
  </si>
  <si>
    <t>REPOSICION ESTADIO IGNAO, COMUNA DE LAGO RANCO</t>
  </si>
  <si>
    <t>40013210-0</t>
  </si>
  <si>
    <t>REPOSICION E INSTALACION DE LUMINARIAS PUBLICAS, COMUNA DE ISLA DE MAIPO</t>
  </si>
  <si>
    <t>40013222-0</t>
  </si>
  <si>
    <t>REPOSICION CALLE SAN IGNACIO, COMUNA DE PADRE HURTADO</t>
  </si>
  <si>
    <t>40013572-0</t>
  </si>
  <si>
    <t>CONSTRUCCION PLAZA CERRO CORAZON, CHAÑARAL</t>
  </si>
  <si>
    <t>40013598-0</t>
  </si>
  <si>
    <t>HABILITACION BASE SAMU INTERVENTORA SALAMANCA</t>
  </si>
  <si>
    <t>40013615-0</t>
  </si>
  <si>
    <t>CONSTRUCCION CENTRO DE DIÁLISIS HOSPITAL VICUÑA</t>
  </si>
  <si>
    <t>40013777-0</t>
  </si>
  <si>
    <t>REPOSICION BIBLIOTECA PUBLICA DE COELEMU</t>
  </si>
  <si>
    <t>40013855-0</t>
  </si>
  <si>
    <t>HABILITACION DE TERRENOS CONJUNTO HABITACIONAL LAS AMÉRICAS TALCA ZONA NORTE</t>
  </si>
  <si>
    <t>40013898-0</t>
  </si>
  <si>
    <t>CONSTRUCCION PLAZA ESTACION VILLA LOS PRESIDENTES, MOSTAZAL</t>
  </si>
  <si>
    <t>40013937-0</t>
  </si>
  <si>
    <t>REPOSICION LUMINARIAS PÚBLICAS SECTOR URBANO, COMUNA DE SANTO DOMINGO</t>
  </si>
  <si>
    <t>40013965-0</t>
  </si>
  <si>
    <t>CONSTRUCCION CESFAM COMUNA DE INDEPENDENCIA</t>
  </si>
  <si>
    <t>40013967-0</t>
  </si>
  <si>
    <t>REPOSICION OFICINA REGISTRO CIVIL DE SAN NICOLAS</t>
  </si>
  <si>
    <t>40014111-0</t>
  </si>
  <si>
    <t>REPOSICION SERVICIO DE ESTERILIZACIÓN HOSPITAL SAN PABLO DE COQUIMBO</t>
  </si>
  <si>
    <t>40014120-0</t>
  </si>
  <si>
    <t>REPOSICION PRIMERA COMPAÑIA DE BOMBEROS DE OLIVAR</t>
  </si>
  <si>
    <t>INTERSUBSECTORIAL SEGURIDAD PUBLICA</t>
  </si>
  <si>
    <t>40014148-0</t>
  </si>
  <si>
    <t>MEJORAMIENTO ESPACIO PÚBLICO CAUPOLICÁN SUR, COMUNA DE PUNITAQUI</t>
  </si>
  <si>
    <t>40014168-0</t>
  </si>
  <si>
    <t>MEJORAMIENTO ESPACIOS PUBLICOS Y CIRCUITOS PEATONALES CASCO HISTÓRICO DE FREIRINA</t>
  </si>
  <si>
    <t>40014173-0</t>
  </si>
  <si>
    <t>CONSTRUCCION PARQUE URBANO SECTOR EX FFCC ENTORNO CALLE ESMERALDA TALTAL</t>
  </si>
  <si>
    <t>40014235-0</t>
  </si>
  <si>
    <t>CONSTRUCCION CASETAS SANITARIAS  CALLE JOSE T. MEDINA-CALLE CAPITAN ASTORGA,LA PUNTA-MOSTAZAL</t>
  </si>
  <si>
    <t>40014360-0</t>
  </si>
  <si>
    <t>MEJORAMIENTO ARTEAGA ALEMPARTE, CONCEPCION - HUALPEN - TALCAHUANO</t>
  </si>
  <si>
    <t>40014384-0</t>
  </si>
  <si>
    <t>CONSTRUCCION PARQUE INTERCOMUNAL ULTRAESTACIÓN, CHILLÁN</t>
  </si>
  <si>
    <t>40014546-0</t>
  </si>
  <si>
    <t>CONSTRUCCION PARQUE RECREATIVO  MÁXIMO VALDES, COMUNA DE CHIMBARONGO</t>
  </si>
  <si>
    <t>40014663-0</t>
  </si>
  <si>
    <t>MEJORAMIENTO Y REPOSICION DE REFUGIOS PEATONALES EN DIVERSOS SECTORES - CALERA DE TANGO</t>
  </si>
  <si>
    <t>40014881-0</t>
  </si>
  <si>
    <t>MEJORAMIENTO ESCALERA Y PASAJE RAMON ANGEL JARA, CERRO CORDILLERA, VALPARAISO</t>
  </si>
  <si>
    <t>40014898-0</t>
  </si>
  <si>
    <t>MEJORAMIENTO AREAS VERDES ALTO  MIRADOR VILLA MIRAMAR, SAN ANTONIO</t>
  </si>
  <si>
    <t>40014941-0</t>
  </si>
  <si>
    <t>MEJORAMIENTO BORDE COSTERO EL BLANCO ETAPA II, COMUNA DE LOTA</t>
  </si>
  <si>
    <t>40014969-0</t>
  </si>
  <si>
    <t>REPOSICION DE SISTEMA DE REDES ELECTRICAS SASIPA SECTOR VAITEA - ISLA DE PASCUA</t>
  </si>
  <si>
    <t>40015093-0</t>
  </si>
  <si>
    <t>CONSTRUCCION ELECTRIFICACION RURAL SECTOR TRACURA Y OTROS, MELIPEUCO</t>
  </si>
  <si>
    <t>40015137-0</t>
  </si>
  <si>
    <t>CONSTRUCCION SERVICIO SANITARIO RURAL DE EL HUERTÓN, COMUNA LOS ÁNGELES</t>
  </si>
  <si>
    <t>40015142-0</t>
  </si>
  <si>
    <t>CONSTRUCCION SERVICIO SANITARIO RURAL DE UNIÓN BIO BIO - LA SUERTE, COMUNA LOS ÁNGELES</t>
  </si>
  <si>
    <t>40015204-0</t>
  </si>
  <si>
    <t>MEJORAMIENTO SEÑALETICA VIAL, COMUNA DE CERRILLOS</t>
  </si>
  <si>
    <t>40015334-0</t>
  </si>
  <si>
    <t>REPOSICION RETEN TROVOLHUE, COMUNA DE CARAHUE</t>
  </si>
  <si>
    <t>40015342-0</t>
  </si>
  <si>
    <t>REPOSICION TENENCIA DE CARABINEROS PINTO</t>
  </si>
  <si>
    <t>40015344-0</t>
  </si>
  <si>
    <t>REPOSICION RETEN DE CARABINEROS CATO, COMUNA DE COIHUECO</t>
  </si>
  <si>
    <t>40015563-0</t>
  </si>
  <si>
    <t>ACTUALIZACION ENCUESTA ORIGEN DESTINO,  COQUIMBO-LA SERENA</t>
  </si>
  <si>
    <t>40015591-0</t>
  </si>
  <si>
    <t>MEJORAMIENTO CENTRO DEPORTIVO Y RECREACIONAL BETANIA, COMUNA DE PADRE HURTADO</t>
  </si>
  <si>
    <t>40015618-0</t>
  </si>
  <si>
    <t>PROTECCION DE PERSONAS MAYORES EN CENTRO DIA, COMUNA ARICA</t>
  </si>
  <si>
    <t>40015625-0</t>
  </si>
  <si>
    <t>DIFUSION E INCLUSION A PERSONAS CON DISCAPACIDAD AUDITIVA, ARICA</t>
  </si>
  <si>
    <t>40015848-0</t>
  </si>
  <si>
    <t>CONSTRUCCION POSTA SALUD RURAL REPOCURA, CHOL CHOL</t>
  </si>
  <si>
    <t>40015860-0</t>
  </si>
  <si>
    <t>MEJORAMIENTO CALLE CALLAQUI, VILLA RALCO COMUNA ALTO BIOBIO</t>
  </si>
  <si>
    <t>40015887-0</t>
  </si>
  <si>
    <t>REPOSICION Y AMPLIACION POLIDEPORTIVO SANTIAGO BUERAS, COMUNA DE MAIPU</t>
  </si>
  <si>
    <t>40015888-0</t>
  </si>
  <si>
    <t>CONSTRUCCION POLIDEPORTIVO LAUTARO, BARRIO CUIDAD SATELITE MAIPU</t>
  </si>
  <si>
    <t>40016115-0</t>
  </si>
  <si>
    <t>MEJORAMIENTO ESTADIO PARQUE MUNICIPAL, CURANILAHUE</t>
  </si>
  <si>
    <t>40016130-0</t>
  </si>
  <si>
    <t>CONSTRUCCION PARQUE DEPORTIVO ESTADIO NACIONAL</t>
  </si>
  <si>
    <t>40016142-0</t>
  </si>
  <si>
    <t>CONSTRUCCION CENTRO ONCOLOGICO FUNDACION NUESTROS HIJOS, COMUNA DE SAN MIGUEL</t>
  </si>
  <si>
    <t>40016350-0</t>
  </si>
  <si>
    <t>CONSTRUCCION PARQUE DE ACCESO  ALTOS LA CHIMBA ANTOFAGASTA</t>
  </si>
  <si>
    <t>40016356-0</t>
  </si>
  <si>
    <t>CONSTRUCCION SEDE SOCIAL Y  ENTORNO, JJ.VV. HUANTAJAYA I, IQUIQUE</t>
  </si>
  <si>
    <t>40016425-0</t>
  </si>
  <si>
    <t>CONSTRUCCION UNIDAD DE DIALISIS HOSPITAL PUREN</t>
  </si>
  <si>
    <t>40016428-0</t>
  </si>
  <si>
    <t>AMPLIACION Y MEJORAMIENTO APR SANTA INES DE PATAGUILLAS,CURACAVI</t>
  </si>
  <si>
    <t>40016535-0</t>
  </si>
  <si>
    <t>NORMALIZACION Y RESTAURACIÓN CLUB DE SEPTIEMBRE (ACADE)</t>
  </si>
  <si>
    <t>40016625-0</t>
  </si>
  <si>
    <t>MEJORAMIENTO PLAZA EL CIRUELO, COPIAPO</t>
  </si>
  <si>
    <t>40016628-0</t>
  </si>
  <si>
    <t>CONSTRUCCION RED DE ENERGÍA ELÉCTRICA SECTOR RURAL CAJÓN DEL ROMERO, LA SERENA</t>
  </si>
  <si>
    <t>40016687-0</t>
  </si>
  <si>
    <t>REPOSICION Y RELOCALIZACION CESFAM DR. EDGARDO ENRIQUEZ COMUNA PAC</t>
  </si>
  <si>
    <t>40016739-0</t>
  </si>
  <si>
    <t>CONSTRUCCION SALA CUNA Y RECINTOS DE APOYO HOSPITAL DE GORBEA</t>
  </si>
  <si>
    <t>40016748-0</t>
  </si>
  <si>
    <t>ANALISIS PELIGRO DE REMOCIÓN EN MASA, REGIÓN DE LOS RÍOS</t>
  </si>
  <si>
    <t>40016765-0</t>
  </si>
  <si>
    <t>MEJORAMIENTO PLAZA CENTENARIO COMUNA DE MELIPILLA</t>
  </si>
  <si>
    <t>40016819-0</t>
  </si>
  <si>
    <t>REPOSICION  ESTADIO COVIGRA, COMUNA GRANEROS</t>
  </si>
  <si>
    <t>40016834-0</t>
  </si>
  <si>
    <t>ACTUALIZACION PLADECO PERIODO 2021-2025,COMUNA DE LAS CABRAS</t>
  </si>
  <si>
    <t>40017110-0</t>
  </si>
  <si>
    <t>REPOSICION  JUZGADO DE LETRAS Y GARANTIA DE COMBARBALA</t>
  </si>
  <si>
    <t>40017143-0</t>
  </si>
  <si>
    <t>MEJORAMIENTO INTEGRAL DE VEREDAS Y PLATABANDAS EJE AV. F. VIVACETA COMUNA DE INDEPENDENCIA</t>
  </si>
  <si>
    <t>40017276-0</t>
  </si>
  <si>
    <t>AMPLIACION Y MEJORAMIENTO AERÓDROMO PICHOY, VALDIVIA</t>
  </si>
  <si>
    <t>40017344-0</t>
  </si>
  <si>
    <t>CONSTRUCCION SERVICIO SANITARIO RURAL DE AGUA POTABLE DE HUILLINCO, COMUNA DE OSORNO</t>
  </si>
  <si>
    <t>40017370-0</t>
  </si>
  <si>
    <t>AMPLIACION  MEJORAMIENTO RELICITACIÓN ACCESO NORTE A CONCEPCIÓN</t>
  </si>
  <si>
    <t>40017381-0</t>
  </si>
  <si>
    <t>AMPLIACION  MEJORAMIENTO CONCESION RUTA 5 STGO LOS VILOS</t>
  </si>
  <si>
    <t>40017774-0</t>
  </si>
  <si>
    <t>ACTUALIZACION DE PLAN DE DESARROLLO COMUNAL, LA CRUZ</t>
  </si>
  <si>
    <t>40017775-0</t>
  </si>
  <si>
    <t>REPOSICION CON RELOCALIZACIÓN CUARTEL 1A COMPAÑIA DE BOMBEROS DE SAN FELIPE</t>
  </si>
  <si>
    <t>40017776-0</t>
  </si>
  <si>
    <t>MEJORAMIENTO CANCHA DE FUTBOL SANTA VIRGINIA, COMUNA DE ILLAPEL</t>
  </si>
  <si>
    <t>40017986-0</t>
  </si>
  <si>
    <t>AMPLIACION DE SALA CUNA Y JARDIN INFANTIL DEL SSMN</t>
  </si>
  <si>
    <t>40018105-0</t>
  </si>
  <si>
    <t>REPOSICION OFICINAS DEPARTAMENTO DE SALUD MUNICIPAL Y DROGUERÍA, COMUNA DE SANTO DOMINGO</t>
  </si>
  <si>
    <t>40018356-0</t>
  </si>
  <si>
    <t>MEJORAMIENTO CANCHA N°2 COMPLEJO DEPORTIVO FREDDY CARVAJAL SAN JUAN . COQUIMBO</t>
  </si>
  <si>
    <t>40018359-0</t>
  </si>
  <si>
    <t>CONSTRUCCION CENTRO COMUNITARIO EL SAUCE COMUNA DE COQUIMBO</t>
  </si>
  <si>
    <t>40018375-0</t>
  </si>
  <si>
    <t>REPOSICION ZONA DE JUEGOS EN PLAZAS Y PARQUES - COMUNA DE SANTIAGO</t>
  </si>
  <si>
    <t>40018429-0</t>
  </si>
  <si>
    <t>MEJORAMIENTO CALLES Y PASAJE VILLA CONVENTO VIEJO, COMUNA DE CHIMBARONGO</t>
  </si>
  <si>
    <t>40018434-0</t>
  </si>
  <si>
    <t>MEJORAMIENTO Y AMPLIACIÓN TERMINALES DE CONECTIVIDAD REGIÓN DE MAGALLANES</t>
  </si>
  <si>
    <t>40018489-0</t>
  </si>
  <si>
    <t>DIAGNOSTICO ELABORACION PLAN MAESTRO BARRIO WILLIAMS REBOLLEDO, CURACAVI</t>
  </si>
  <si>
    <t>40018494-0</t>
  </si>
  <si>
    <t>DIAGNOSTICO ELABORACIÓN PLAN MAESTRO BARRIO CARMELA MIRA, SAN MIGUEL</t>
  </si>
  <si>
    <t>40018507-0</t>
  </si>
  <si>
    <t>DIAGNOSTICO ELABORACIÓN PLAN MAESTRO BARRIO CAUPOLICÁN - LAS TORRES, MACUL</t>
  </si>
  <si>
    <t>40018510-0</t>
  </si>
  <si>
    <t>DIAGNOSTICO ELABORACIÓN PLAN MAESTRO BARRIO FUNDACIONAL DE PAINE, PAINE</t>
  </si>
  <si>
    <t>40018701-0</t>
  </si>
  <si>
    <t>MEJORAMIENTO BARRIO HECTOR DAVILA, COMUNA DE YUMBEL</t>
  </si>
  <si>
    <t>40018781-0</t>
  </si>
  <si>
    <t>RESTAURACION IGLESIA VIRGEN DE GUADALUPE DE MAUQUE, COMUNA COLCHANE</t>
  </si>
  <si>
    <t>40018868-0</t>
  </si>
  <si>
    <t>REPOSICION CUARTEL GENERAL Y PRIMERA COMPAÑIA DE BOMBEROS LOS MUERMOS</t>
  </si>
  <si>
    <t>40019008-0</t>
  </si>
  <si>
    <t>REPOSICION EDIFICIO MOP REGIÓN DE LA ARAUCANÍA</t>
  </si>
  <si>
    <t>40019037-0</t>
  </si>
  <si>
    <t>CONSTRUCCION PLAZA AGUAS CLARAS, COMUNA DE EL QUISCO</t>
  </si>
  <si>
    <t>40019042-0</t>
  </si>
  <si>
    <t>CONSTRUCCION PLAZA LOS COPIHUES, COMUNA DE EL QUISCO</t>
  </si>
  <si>
    <t>40019118-0</t>
  </si>
  <si>
    <t>CONSTRUCCION SISTEMA DE AGUA POTABLE RURAL HUAYUN, COMUNA DE MAULLIN</t>
  </si>
  <si>
    <t>40019126-0</t>
  </si>
  <si>
    <t>MEJORAMIENTO SSR DE AGUA POTABLE DE BAHIA MANSA, COMUNA SAN JUAN DE LA COSTA</t>
  </si>
  <si>
    <t>40019209-0</t>
  </si>
  <si>
    <t>CONSTRUCCION SOLUCIONES FOTOVOLTAICAS INDIVIDUALES DIVERSOS SECTORES, COCHAMO</t>
  </si>
  <si>
    <t>40019241-0</t>
  </si>
  <si>
    <t>CONSTRUCCION SOLUCIONES FOTOVOLTAICAS INDIVIDUALES LAGO TODOS LOS SANTOS, PUERTO VARAS</t>
  </si>
  <si>
    <t>40019284-0</t>
  </si>
  <si>
    <t>CONSTRUCCION SISTEMAS FOTOVOLTAICOS SECTOR LA BARRA DEL RIO BUENO, SAN JUAN DE LA COSTA</t>
  </si>
  <si>
    <t>40019295-0</t>
  </si>
  <si>
    <t>CONSTRUCCION CONECTIVIDAD INTEGRAL COQUIMBO - SAN JUAN</t>
  </si>
  <si>
    <t>40019438-0</t>
  </si>
  <si>
    <t>RESTAURACION MONUMENTO HISTORICO NACIONAL CASONA MUNICIPAL, COLLIPULLI</t>
  </si>
  <si>
    <t>40019464-0</t>
  </si>
  <si>
    <t>REPOSICION PAVIMENTO AVENIDA UNO, SAN FELIPE</t>
  </si>
  <si>
    <t>40019473-0</t>
  </si>
  <si>
    <t>REPOSICION PAVIMENTO CALLE CAMINO DEL INCA, SAN FELIPE</t>
  </si>
  <si>
    <t>40019536-0</t>
  </si>
  <si>
    <t>NORMALIZACION CONSTRUCCION Y REHABILITACION DE MODULOS SECCION FEMENINA CP PUNTA ARENAS</t>
  </si>
  <si>
    <t>40019596-0</t>
  </si>
  <si>
    <t>MEJORAMIENTO ACCESO CAPITÁN PASTENE, LUMACO</t>
  </si>
  <si>
    <t>40019622-0</t>
  </si>
  <si>
    <t>CONSTRUCCION DE RED DE AGUA POTABLE DE BAJOS DE SANTA CRUZ. COMUNA DE PADRE HURTADO</t>
  </si>
  <si>
    <t>40019630-0</t>
  </si>
  <si>
    <t>CONSTRUCCION EXTENSIÓN REDES ALC Y A. POTABLE, CALLE LOS QUILLAYES-LOS BOLDOS, V ALEMANA</t>
  </si>
  <si>
    <t>40019660-0</t>
  </si>
  <si>
    <t>CONTROL DE LA POBLACIÓN DE CANINOS SIN DUEÑO, REGIÓN DE TARAPACÁ</t>
  </si>
  <si>
    <t>40019686-0</t>
  </si>
  <si>
    <t>MEJORAMIENTO CUARTEL DE BOMBEROS. 21° COMPAÑIA, BOMBEROS RENCA</t>
  </si>
  <si>
    <t>40019869-0</t>
  </si>
  <si>
    <t>CONSTRUCCION PAVIMENTACIÓN AV. COSTANERA, CASABLANCA</t>
  </si>
  <si>
    <t>40019931-0</t>
  </si>
  <si>
    <t>REPOSICION PUENTE CACHAPOAL EN RUTA 5 TRAVESIA,  COMUNAS DE RANCAGUA Y OLIVAR</t>
  </si>
  <si>
    <t>40019944-0</t>
  </si>
  <si>
    <t>REPOSICION  COMPLEJO ADUANERO QUILLAGUA</t>
  </si>
  <si>
    <t>40019965-0</t>
  </si>
  <si>
    <t>MEJORAMIENTO CONST. EVAC Y DRENAJE DE AALL SUBSISTEMAS LLAU-LLAU Y D'AGOSTINI, PTA ARENAS</t>
  </si>
  <si>
    <t>40020231-0</t>
  </si>
  <si>
    <t>MEJORAMIENTO CALETA PESQUERA CAMARONES</t>
  </si>
  <si>
    <t>40020241-0</t>
  </si>
  <si>
    <t>MEJORAMIENTO RUTA G-16 SECTOR : SANTIAGO - LAMPA</t>
  </si>
  <si>
    <t>40020307-0</t>
  </si>
  <si>
    <t>CONSTRUCCION EDIFICIO MOP ARICA Y PARINACOTA</t>
  </si>
  <si>
    <t>40020339-0</t>
  </si>
  <si>
    <t>CONSTRUCCION CONEXIÓN VIAL RUTA 5 -  ZONA PORTUARIA, CIUDAD DE COQUIMBO</t>
  </si>
  <si>
    <t>40020403-0</t>
  </si>
  <si>
    <t>NORMALIZACION EDIFICIO AMUNÁTEGUI 139 - MTT</t>
  </si>
  <si>
    <t>40020406-0</t>
  </si>
  <si>
    <t>RESTAURACION CATEDRAL NUESTRA SEÑORA DE ROSARIO, COPIAPÃ¿</t>
  </si>
  <si>
    <t>40020443-0</t>
  </si>
  <si>
    <t>HABILITACION EDIFICIO PARA ESCUELA ARTISTICA CASA AZUL DEL ARTE, PUNTA ARENAS</t>
  </si>
  <si>
    <t>40020526-0</t>
  </si>
  <si>
    <t>MEJORAMIENTO RUTA 15-CH; SECTOR: TARAPACA - ALTO PACHICA  REG. TARAPACA</t>
  </si>
  <si>
    <t>40020697-0</t>
  </si>
  <si>
    <t>CONSTRUCCION SISTEMA CANAL IFARLE COMUNAS DE CONCEPCIÓN-HUALPÉN Y TALCAHUANO</t>
  </si>
  <si>
    <t>40020715-0</t>
  </si>
  <si>
    <t>CONSTRUCCION COLECTOR DE AGUAS SERVIDAS CALETA TUMBES, TALCAHUANO</t>
  </si>
  <si>
    <t>40020935-0</t>
  </si>
  <si>
    <t>CONSTRUCCION CICLOVIA RUTA N-31, SECTOR SAN CARLOS - SAN FABIAN</t>
  </si>
  <si>
    <t>40021195-0</t>
  </si>
  <si>
    <t>CONSTRUCCION PASEO COSTANERA PUERTO RÍO TRANQUILO</t>
  </si>
  <si>
    <t>40021205-0</t>
  </si>
  <si>
    <t>CONSTRUCCION POLIDEPORTIVO CENTRO ELIGE VIVIR SANO, COMUNA DE TOCOPILLA</t>
  </si>
  <si>
    <t>40021207-0</t>
  </si>
  <si>
    <t>CONSTRUCCION POLIDEPORTIVO CENTRO ENTRENAMIENTO PARALÍMPICO, ESTADIO NACIONAL</t>
  </si>
  <si>
    <t>40021318-0</t>
  </si>
  <si>
    <t>CONSTRUCCION MIRADOR CONFLUENCIA RIO BAKER Y RIO NEF, COMUNA DE COCHRANE</t>
  </si>
  <si>
    <t>40021391-0</t>
  </si>
  <si>
    <t>ANALISIS CARACTERIZACION DEL ESPACIO FLUVIAL DEL RIO LLUTA, REGIÓN DE ARICA Y PARINACOTA</t>
  </si>
  <si>
    <t>40021392-0</t>
  </si>
  <si>
    <t>ANALISIS CARACTERIZACIÓN DEL ESPACIO FLUVIAL DEL RÍO CAMARONES, REGIÓN A Y P</t>
  </si>
  <si>
    <t>40021409-0</t>
  </si>
  <si>
    <t>MEJORAMIENTO CBI RUTA T-248 S: SAN JOSÉ -CULLINHUE, COMUNA DE MARIQUINA</t>
  </si>
  <si>
    <t>40021411-0</t>
  </si>
  <si>
    <t>MEJORAMIENTO RUTA S/R MAQUEHUE - LICANCO</t>
  </si>
  <si>
    <t>40021421-0</t>
  </si>
  <si>
    <t>REPOSICION EDIFICIO CONSISTORIAL I.MUNICIPALIDAD DE COPIAPO</t>
  </si>
  <si>
    <t>40021483-0</t>
  </si>
  <si>
    <t>DIAGNOSTICO DE MEDIDAS DE MITIGACIÓN Y CONTROL DE CRECIDAS DEL RÍO MOSCO, COMUNA O'HIGGINS</t>
  </si>
  <si>
    <t>40021510-0</t>
  </si>
  <si>
    <t>MEJORAMIENTO DIVERSAS VIAS, LOCALIDAD DE HUANA, COMUNA MONTE PATRIA</t>
  </si>
  <si>
    <t>40021570-0</t>
  </si>
  <si>
    <t>MEJORAMIENTO AV. ALBERTO HURTADO, ENTRE ECUADOR Y ANTOFAGASTA, ESTACIÓN CENTRAL.</t>
  </si>
  <si>
    <t>40021583-0</t>
  </si>
  <si>
    <t>CONSTRUCCION INFRAESTRUCTURA PORTUARIA LAGO O´HIGGINS</t>
  </si>
  <si>
    <t>40021675-0</t>
  </si>
  <si>
    <t>CONSTRUCCION BORDE URBANO VILLA O'HIGGINS</t>
  </si>
  <si>
    <t>40021743-0</t>
  </si>
  <si>
    <t>REPOSICION LUMINARIAS ALUMBRADO PUBLICO HUASCO</t>
  </si>
  <si>
    <t>40021911-0</t>
  </si>
  <si>
    <t>REPOSICION TOTAL ESCUELA FELIPE CUBILLOS SIGAL, COMUNA DE COELEMU</t>
  </si>
  <si>
    <t>40021944-0</t>
  </si>
  <si>
    <t>INSTALACION SISTEMA APR  BOYECO, PANCO, COLLIMALLIN MANIUCO Y PAJAL, TEMUCO</t>
  </si>
  <si>
    <t>40021961-0</t>
  </si>
  <si>
    <t>MEJORAMIENTO PARQUE OCTAVIO LEIVA.COMUNA DE TALAGANTE.</t>
  </si>
  <si>
    <t>40022261-0</t>
  </si>
  <si>
    <t>CONSTRUCCION CENTRO DE EQUINOTERAPIA MOSTAZAL</t>
  </si>
  <si>
    <t>40022293-0</t>
  </si>
  <si>
    <t>ACTUALIZACION DIAGNÓSTICO DEL S.T.U. DE LA CONURBACIÓN IQUIQUE - ALTO HOSPICIO</t>
  </si>
  <si>
    <t>40022400-0</t>
  </si>
  <si>
    <t>CONSTRUCCION VIVIENDAS TUTELADAS PARA ADULTO MAYOR, CHILLÁN</t>
  </si>
  <si>
    <t>40022443-0</t>
  </si>
  <si>
    <t>MEJORAMIENTO  CALLE BALMACEDA  VIÑA DEL MAR</t>
  </si>
  <si>
    <t>40022446-0</t>
  </si>
  <si>
    <t>MEJORAMIENTO  CALLE OHIGGINS , SECTOR REÑACA VIÑA DEL MAR</t>
  </si>
  <si>
    <t>40022580-0</t>
  </si>
  <si>
    <t>MEJORAMIENTO  CALLE VICUÑA MACKENNA, COMUNA DE VIÑA DEL MAR</t>
  </si>
  <si>
    <t>40022675-0</t>
  </si>
  <si>
    <t>CONSTRUCCION JARDIN INFANTIL Y SALA CUNA EL OLIVAR DE VIÑA DEL MAR</t>
  </si>
  <si>
    <t>40022684-0</t>
  </si>
  <si>
    <t>AMPLIACION POSTA SALUD RURAL DE VISVIRI, COMUNA DE GENERAL LAGOS</t>
  </si>
  <si>
    <t>40022829-0</t>
  </si>
  <si>
    <t>CONSTRUCCION DE ESTACIONES METEOROLÓGICAS EN LÍNEA, TAMARUGAL NORTE</t>
  </si>
  <si>
    <t>40022971-0</t>
  </si>
  <si>
    <t>MEJORAMIENTO BARRIO CASA DE MAQUINA, COMUNA DE MEJILLONES</t>
  </si>
  <si>
    <t>40023063-0</t>
  </si>
  <si>
    <t>CONSTRUCCION RED ALCANTARILLADO Y PLANTA TRATAMIENTO AGUAS SERVIDAS SECTOR LAS COMPUERTAS</t>
  </si>
  <si>
    <t>40023064-0</t>
  </si>
  <si>
    <t>CONSTRUCCION RED ALCANTARILLADO Y PLANTA TRATAMIENTO AGUAS SERVIDAS SECTOR LOS CORRALES</t>
  </si>
  <si>
    <t>40023065-0</t>
  </si>
  <si>
    <t>CONSTRUCCION RED ALCANTARILLADO Y PTAS VILLA LOS AROMOS  Y LUIS CRUZ MARTINEZ</t>
  </si>
  <si>
    <t>40023151-0</t>
  </si>
  <si>
    <t>MEJORAMIENTO PLAZAS PARA EL FORTALECIMIENTO DE LA IDENTIDAD BARRIAL UUVV 13, 17 Y 18, MACUL</t>
  </si>
  <si>
    <t>40023300-0</t>
  </si>
  <si>
    <t>CONSTRUCCION Y HABILITACIÓN DEL COMITÉ DE AGUA POTABLE RURAL EL NAVÍO, EL MELÓN</t>
  </si>
  <si>
    <t>40023336-0</t>
  </si>
  <si>
    <t>REPOSICION CON RELOCALIZACION CESFAM RENE TAPIA, CASTRO</t>
  </si>
  <si>
    <t>40023409-0</t>
  </si>
  <si>
    <t>CONSTRUCCION RED DE AGUA POTABLE SECTOR LA BATALLA, CALERA DE TANGO</t>
  </si>
  <si>
    <t>40023635-0</t>
  </si>
  <si>
    <t>MEJORAMIENTO DE ESPACIOS PÚBLICOS LOCALIDAD DE SAN RAFAEL, LOS ANDES</t>
  </si>
  <si>
    <t>40023779-0</t>
  </si>
  <si>
    <t>MEJORAMIENTO BARRIO ELIECER ESTAY / LOS SAUCES, LLAY LLAY</t>
  </si>
  <si>
    <t>40023780-0</t>
  </si>
  <si>
    <t>CONSTRUCCION CENTRO COMUNITARIO DE SALUD FAMILIAR COGOTÍ 18, COMBARBALÁ</t>
  </si>
  <si>
    <t>40023787-0</t>
  </si>
  <si>
    <t>MEJORAMIENTO BARRIO CONJUNTO HABITACIONAL LOS COPIHUES, LOS ANDES</t>
  </si>
  <si>
    <t>40023791-0</t>
  </si>
  <si>
    <t>RESTAURACION PLAZA SANTO DOMINGO, LA SERENA</t>
  </si>
  <si>
    <t>40023795-0</t>
  </si>
  <si>
    <t>MEJORAMIENTO BARRIO LAS LAGUNAS, CASABLANCA</t>
  </si>
  <si>
    <t>40023823-0</t>
  </si>
  <si>
    <t>MEJORAMIENTO BARRIO MATADERO - FRANKLIN - BIO BIO, COMUNA DE SANTIAGO</t>
  </si>
  <si>
    <t>40023825-0</t>
  </si>
  <si>
    <t>MEJORAMIENTO BARRIO LOS COPIHUES, LA FLORIDA</t>
  </si>
  <si>
    <t>40023826-0</t>
  </si>
  <si>
    <t>MEJORAMIENTO BARRIO CONCILIO VATICANO II, COMUNA DE SAN RAMÓN</t>
  </si>
  <si>
    <t>40023836-0</t>
  </si>
  <si>
    <t>MEJORAMIENTO BARRIO UNIDAD VECINAL N° 16, COMUNA DE SAN JOAQUÍN</t>
  </si>
  <si>
    <t>40023838-0</t>
  </si>
  <si>
    <t>MEJORAMIENTO BARRIO ANDES II, SECTOR 2, COMUNA DE SAN BERNARDO</t>
  </si>
  <si>
    <t>40023839-0</t>
  </si>
  <si>
    <t>MEJORAMIENTO BARRIO SAN MIGUEL IV, COMUNA DE PUENTE ALTO</t>
  </si>
  <si>
    <t>40023841-0</t>
  </si>
  <si>
    <t>MEJORAMIENTO INTEGRAL, BARRIO MEDIA LUNA - SAN FRANCISCO, MARIQUINA</t>
  </si>
  <si>
    <t>40023843-0</t>
  </si>
  <si>
    <t>MEJORAMIENTO INTEGRAL, BARRIO SIETE LAGOS, PANGUIPULLI</t>
  </si>
  <si>
    <t>40023845-0</t>
  </si>
  <si>
    <t>MEJORAMIENTO INTEGRAL, BARRIO BARRIOS BAJOS, VALDIVIA</t>
  </si>
  <si>
    <t>40023846-0</t>
  </si>
  <si>
    <t>MEJORAMIENTO INTEGRAL, BARRIO PADRE HURTADO, RÍO BUENO</t>
  </si>
  <si>
    <t>40023853-0</t>
  </si>
  <si>
    <t>MEJORAMIENTO BARRIO CHUQUICAMATA, COMUNA DE ANTOFAGASTA</t>
  </si>
  <si>
    <t>40023881-0</t>
  </si>
  <si>
    <t>ACTUALIZACION PLAN REGULADOR COMUNAL DE RENGO</t>
  </si>
  <si>
    <t>40023897-0</t>
  </si>
  <si>
    <t>CONSTRUCCION PISCINA MUNICIPAL, SAN FRANCISCO DE MOSTAZAL</t>
  </si>
  <si>
    <t>40023898-0</t>
  </si>
  <si>
    <t>MEJORAMIENTO RED DE AGUA POTABLE ANGOSTURA</t>
  </si>
  <si>
    <t>40023900-0</t>
  </si>
  <si>
    <t>MEJORAMIENTO BARRIO LORETO, COMUNA DE COLTAUCO</t>
  </si>
  <si>
    <t>40023904-0</t>
  </si>
  <si>
    <t>CONSTRUCCION CENTRO CULTURAL DE LA COMUNA DE INDEPENDENCIA</t>
  </si>
  <si>
    <t>40023910-0</t>
  </si>
  <si>
    <t>MEJORAMIENTO BARRIO BRILLA EL SOL UNIDOS EN ALTOS DE ATACAMA Y LAS DUNAS COMUNA DE CALDERA</t>
  </si>
  <si>
    <t>40023911-0</t>
  </si>
  <si>
    <t>MEJORAMIENTO BARRIO DINTRANS, COMUNA DE RANCAGUA</t>
  </si>
  <si>
    <t>40023925-0</t>
  </si>
  <si>
    <t>MEJORAMIENTO BARRIO MANUEL RODRIGUEZ, COMUNA DE RANCAGUA</t>
  </si>
  <si>
    <t>40023943-0</t>
  </si>
  <si>
    <t>REPOSICION PARADOR DE ARTESANOS, MELIPEUCO</t>
  </si>
  <si>
    <t>40024019-0</t>
  </si>
  <si>
    <t>MEJORAMIENTO VICUNA MACKENNA ENTRE PROVIDENCIA Y TOMAS ANDREWS, PROVIDENCIA</t>
  </si>
  <si>
    <t>40024080-0</t>
  </si>
  <si>
    <t>CONSTRUCCION POLIDEPORTIVO CENTRO ELIGE VIVIR SANO, COMUNA DE PICHILEMU</t>
  </si>
  <si>
    <t>40024085-0</t>
  </si>
  <si>
    <t>CONSTRUCCION PISCINA CENTRO ELIGE VIVIR SANO, COMUNA DE RANCAGUA</t>
  </si>
  <si>
    <t>40024093-0</t>
  </si>
  <si>
    <t>CONSTRUCCION POLIDEPORTIVO CENTRO ELIGE VIVIR SANO, COMUNA DE LONCOCHE</t>
  </si>
  <si>
    <t>40024101-0</t>
  </si>
  <si>
    <t>CONSTRUCCION BOULEVARD CALLE CAMILO HENRÍQUEZ, VILLARRICA</t>
  </si>
  <si>
    <t>40024103-0</t>
  </si>
  <si>
    <t>CONSTRUCCION PISCINA CENTRO ELIGE VIVIR SANO, COMUNA DE PUCÓN</t>
  </si>
  <si>
    <t>40024108-0</t>
  </si>
  <si>
    <t>CONSTRUCCION POLIDEPORTIVO CENTRO ELIGE VIVIR SANO, COMUNA DE BUIN</t>
  </si>
  <si>
    <t>40024146-0</t>
  </si>
  <si>
    <t>CONSTRUCCION SALON MULTITALLER JARDINES DE SANTA MARIA, COMUNA DE MAIPU</t>
  </si>
  <si>
    <t>40024224-0</t>
  </si>
  <si>
    <t>MEJORAMIENTO BARRIO NORTE, COMUNA DE ANDACOLLO</t>
  </si>
  <si>
    <t>40024227-0</t>
  </si>
  <si>
    <t>MEJORAMIENTO BARRIO 8 DE JULIO, COMUNA DE OVALLE</t>
  </si>
  <si>
    <t>40024235-0</t>
  </si>
  <si>
    <t>REPOSICION EDIFICIO MUNICIPAL COMUNA DE FUTALEUFÚ</t>
  </si>
  <si>
    <t>40024411-0</t>
  </si>
  <si>
    <t>CONSTRUCCION PASEO SUSTENTABLE AV. PUNTA ARENAS COMUNA  DE LA GRANJA</t>
  </si>
  <si>
    <t>40024422-0</t>
  </si>
  <si>
    <t>MEJORAMIENTO BARRIO SANTA ANA, COMUNA DE LAUTARO</t>
  </si>
  <si>
    <t>40024424-0</t>
  </si>
  <si>
    <t>MEJORAMIENTO BARRIO VILLAS UNIDAS, COMUNA DE NUEVA IMPERIAL</t>
  </si>
  <si>
    <t>40024477-0</t>
  </si>
  <si>
    <t>MEJORAMIENTO ESPACIO PUBLICO CALLE UNION DE LANCO</t>
  </si>
  <si>
    <t>40024487-0</t>
  </si>
  <si>
    <t>REPOSICION EDIFICIO CONSISTORIAL COMUNA DE SAN PEDRO</t>
  </si>
  <si>
    <t>40024492-0</t>
  </si>
  <si>
    <t>REPOSICION POLIDEPORTIVO MUNICIPAL COMUNA DE SAN PEDRO</t>
  </si>
  <si>
    <t>40024542-0</t>
  </si>
  <si>
    <t>MEJORAMIENTO BARRIO VILLA EL EDEN, COMUNA DE PADRE LAS CASAS</t>
  </si>
  <si>
    <t>40024557-0</t>
  </si>
  <si>
    <t>CONSTRUCCION CICLOVIA EN RUTA F-304, PROVINCIA DE QUILLOTA</t>
  </si>
  <si>
    <t>40024561-0</t>
  </si>
  <si>
    <t>REPOSICION REGISTRO CIVIL DE SAN FABIÁN</t>
  </si>
  <si>
    <t>40024593-0</t>
  </si>
  <si>
    <t>CONSTRUCCION Y REPOSICIÓN  VEREDAS SECTOR 3 COMUNA DE SAN MIGUEL</t>
  </si>
  <si>
    <t>40024733-0</t>
  </si>
  <si>
    <t>CONSTRUCCION SANEAMIENTO SANITARIO SECTOR VILLA MARIA, COMUNA DE REQUINOA</t>
  </si>
  <si>
    <t>40024736-0</t>
  </si>
  <si>
    <t>CONSTRUCCION CENTRO COMUNITARIO TRAWELWUE LLAGUEPULLI, COMUNA DE TEODORO SCHMIDT</t>
  </si>
  <si>
    <t>40024775-0</t>
  </si>
  <si>
    <t>CONSTRUCCION SISTEMA DE RECOLECCION DE AGUAS SERVIDAS SECTOR SUR , PUNTA ARENAS</t>
  </si>
  <si>
    <t>40024845-0</t>
  </si>
  <si>
    <t>CONSTRUCCION ESPACIO PUBLICO RECREATIVO RIBERA SUR, PUERTO AYSEN</t>
  </si>
  <si>
    <t>40024910-0</t>
  </si>
  <si>
    <t>CONSTRUCCION CENTRO DE SALUD FAMILIAR ILOCA, COMUNA DE LICANTÉN</t>
  </si>
  <si>
    <t>40024917-0</t>
  </si>
  <si>
    <t>REPOSICION CON RELOCALIZACION CENTRO DE SALUD FAMILIAR COMUNA DE PELARCO</t>
  </si>
  <si>
    <t>40024941-0</t>
  </si>
  <si>
    <t>REPOSICION CON RELOCALIZACIÓN FISCALÍA REGIONAL OCC Y FISCALÍA LOCAL DE MAIPÚ - CERRILLOS</t>
  </si>
  <si>
    <t>40024992-0</t>
  </si>
  <si>
    <t>CONSTRUCCION GIMNASIO LICEO POLIVALENTE, COMUNA DE QUEILEN</t>
  </si>
  <si>
    <t>40025071-0</t>
  </si>
  <si>
    <t>MEJORAMIENTO CANCHAS DE FÚTBOL ASOCIACIÓN HISTÓRICA DE FÚTBOL DE RENCA</t>
  </si>
  <si>
    <t>40025451-0</t>
  </si>
  <si>
    <t>CONSTRUCCION TERMINAL DE BUSES DE PUERTO AYSEN</t>
  </si>
  <si>
    <t>40025466-0</t>
  </si>
  <si>
    <t>MEJORAMIENTO AVENIDA ARTURO ALESSANDRI NORTE, COMUNA DE FRUTILLAR</t>
  </si>
  <si>
    <t>40025647-0</t>
  </si>
  <si>
    <t>CONSTRUCCION SALA DE PROCESOS Y ELABORACION DE PRODUCTOS AGROPROCESADOS COMUNA DE CURACAVI</t>
  </si>
  <si>
    <t>40025696-0</t>
  </si>
  <si>
    <t>REPOSICION LICEO BICENTENARIO  NIBALDO SEPULVEDA FERNANDEZ RBD 4032-0, COMUNA DE PORTEZUELO</t>
  </si>
  <si>
    <t>40025757-0</t>
  </si>
  <si>
    <t>CONSTRUCCION SISTEMA APR SECTOR LOS MAYOS, COMUNA DE YUNGAY</t>
  </si>
  <si>
    <t>40025776-0</t>
  </si>
  <si>
    <t>REPOSICION PUENTES DE MADERA AÑO 2021 DE LA REGIÓN DEL MAULE</t>
  </si>
  <si>
    <t>40025880-0</t>
  </si>
  <si>
    <t>CONSTRUCCION MODULOS CRITICOS HOSPITAL REGIONAL COYHAIQUE</t>
  </si>
  <si>
    <t>40025919-0</t>
  </si>
  <si>
    <t>REPOSICION PARCIAL DE AULAS  Y PREBASICA ESCUELA EL COLORADO, SAN CLEMENTE</t>
  </si>
  <si>
    <t>40025921-0</t>
  </si>
  <si>
    <t>REPOSICION SEDE SOCIAL N°20 Y COMEDOR COMUNITARIO LOCALIDAD DE CHUSMIZA II</t>
  </si>
  <si>
    <t>40025944-0</t>
  </si>
  <si>
    <t>CONSTRUCCION ELECTRIFICACION RURAL SECTOR  BOTROLHUE-BOLLILCO, TEMUCO</t>
  </si>
  <si>
    <t>40025977-0</t>
  </si>
  <si>
    <t>MEJORAMIENTO EJE COSTANERA CHIMBARONGO, SECTOR PANIAHUE, SANTA CRUZ</t>
  </si>
  <si>
    <t>40025984-0</t>
  </si>
  <si>
    <t>MEJORAMIENTO CRUCE VIAL RUTAS E-61 CON E-421, SECTOR LO CAMPO, COMUNA PANQUEHUE</t>
  </si>
  <si>
    <t>40026213-0</t>
  </si>
  <si>
    <t>CONSTRUCCION INFRAESTRUCTURAS SANITARIAS LLANGUI, SAAVEDRA</t>
  </si>
  <si>
    <t>40026214-0</t>
  </si>
  <si>
    <t>REPOSICION RETEN SAN JUAN DE LA COSTA</t>
  </si>
  <si>
    <t>40026257-0</t>
  </si>
  <si>
    <t>AMPLIACION AV. CONCHA Y TORO, ENTRE CHARLES ARANGUIZ Y CAMINO PUBLICO EN PUENTE ALTO</t>
  </si>
  <si>
    <t>40026286-0</t>
  </si>
  <si>
    <t>CONSTRUCCION CONSTRUCCIÃ¿N ELECTRIFICACIÃ¿N RURAL HUERTOS FAMILIARES, NATALES</t>
  </si>
  <si>
    <t>40026351-0</t>
  </si>
  <si>
    <t>REPOSICION CESFAM PADRE ORELLANA - COMUNA DE SANTIAGO</t>
  </si>
  <si>
    <t>40026429-0</t>
  </si>
  <si>
    <t>REPOSICION ESCUELA F-820 ANA MOLINA, TIRÚA</t>
  </si>
  <si>
    <t>40026527-0</t>
  </si>
  <si>
    <t>MEJORAMIENTO DE 4 PLAZAS EN LA COMUNA DE MAIPU</t>
  </si>
  <si>
    <t>40026600-0</t>
  </si>
  <si>
    <t>CONSTRUCCION INFRAESTRUCTURAS SANITARIAS QUECHOCAHUIN, SAAVEDRA</t>
  </si>
  <si>
    <t>40026687-0</t>
  </si>
  <si>
    <t>CONSTRUCCION VARIANTE CHANCO, RUTA  M-50,  SECTOR: CAUQUENES - CHANCO</t>
  </si>
  <si>
    <t>40026712-0</t>
  </si>
  <si>
    <t>CONSTRUCCION 6° COMISARIA COLCHANE (F)</t>
  </si>
  <si>
    <t>40026739-0</t>
  </si>
  <si>
    <t>REPOSICION RUTA 1 SECTOR PABELLON DE PICA - PATACHE</t>
  </si>
  <si>
    <t>40026744-0</t>
  </si>
  <si>
    <t>CONSTRUCCION CESFAM SECTOR LA GLORIA, LOS ANDES</t>
  </si>
  <si>
    <t>40026905-0</t>
  </si>
  <si>
    <t>MEJORAMIENTO CRUCE VIAL RUTAS F-986 CON F-730, SECTOR LAGUNA VERDE, COMUNA DE VALPARAÍSO</t>
  </si>
  <si>
    <t>40026965-0</t>
  </si>
  <si>
    <t>CONSTRUCCION COMPLEJO DEPORTIVO POBLACIÓN SANTIAGO, COMUNA ESTACIÓN CENTRAL</t>
  </si>
  <si>
    <t>40027015-0</t>
  </si>
  <si>
    <t>DIAGNOSTICO PLAN MAESTRO DE CICLO-RUTAS, COMUNA DE BUIN</t>
  </si>
  <si>
    <t>40027039-0</t>
  </si>
  <si>
    <t>REPOSICION CESFAM ÑIPAS, COMUNA DE RÁNQUIL</t>
  </si>
  <si>
    <t>40027153-0</t>
  </si>
  <si>
    <t>CONSTRUCCION ELECTRIFICACION RURAL SECTOR RUCAYECO LIUCURA Y OTROS, LUMACO</t>
  </si>
  <si>
    <t>40027187-0</t>
  </si>
  <si>
    <t>MEJORAMIENTO AREA VERDE CALLE LAGUNA LOS CRISTALES, COMUNA SANTA CRUZ</t>
  </si>
  <si>
    <t>40027209-0</t>
  </si>
  <si>
    <t>CONSTRUCCION ELECTRIF. RURAL SECTOR CUENCA OESTE DEL LAGO GRAL. CARRERA, PROV. GRAL. CARRERA</t>
  </si>
  <si>
    <t>40027278-0</t>
  </si>
  <si>
    <t>REPOSICION EQUIPOS Y TORRES DE LA RED DE RADIOCOMUNICACIONES DEL SECTOR SALUD, AYSÉN</t>
  </si>
  <si>
    <t>40027327-0</t>
  </si>
  <si>
    <t>CONSTRUCCION EMBALSE CUENCA INTERMEDIA RÍO ACONCAGUA, REGIÓN DE VALPARAÍSO</t>
  </si>
  <si>
    <t>40027352-0</t>
  </si>
  <si>
    <t>MEJORAMIENTO CRUCE VIAL RUTAS E-61 CON RUTA E-835 SECTOR SAN RAFAEL, COMUNA DE LOS ANDES</t>
  </si>
  <si>
    <t>40027388-0</t>
  </si>
  <si>
    <t>CONSTRUCCION ELECTRIFICACION RURAL SECTOR MATAQUITO, TEMUCO</t>
  </si>
  <si>
    <t>40027390-0</t>
  </si>
  <si>
    <t>CONSTRUCCION ELECTRIFICACION RURAL SECTOR LLADQUIHUE Y OTROS, TEMUCO</t>
  </si>
  <si>
    <t>40027442-0</t>
  </si>
  <si>
    <t>MEJORAMIENTO CRUCE VIAL RUTA E-30-F CON RUTA E-462,  SECTOR LA LAGUNA, COMUNA DE ZAPALLAR</t>
  </si>
  <si>
    <t>40027450-0</t>
  </si>
  <si>
    <t>MEJORAMIENTO CRUCE VIAL RUTA E-35 CON RUTA S/ROL, SECTOR EL CARMEN, COMUNA DE LA LIGUA</t>
  </si>
  <si>
    <t>40027537-0</t>
  </si>
  <si>
    <t>CONSTRUCCION UNIDAD DE DIALISIS PARA EL HOSPITAL DE CARAHUE</t>
  </si>
  <si>
    <t>40027575-0</t>
  </si>
  <si>
    <t>CONSTRUCCION POLIDEPORTIVO CENTRO ELIGE VIVIR SANO, COMUNA DE LONGAVI</t>
  </si>
  <si>
    <t>40027690-0</t>
  </si>
  <si>
    <t>MEJORAMIENTO COL FREI-STA ANA Y CONST COL CAÑAS 1Y2, RÍO DE LAS MINAS NORTE, PTA ARENAS</t>
  </si>
  <si>
    <t>40027718-0</t>
  </si>
  <si>
    <t>CONSTRUCCION CENTRO DEPORTIVO Y RECREATIVO P. ARENAS</t>
  </si>
  <si>
    <t>40027785-0</t>
  </si>
  <si>
    <t>CONSTRUCCION DE CAMARAS DE FISCALIZACIÓN PISTAS SOLO TRANSPORTE PÚBLICO, TEMUCO</t>
  </si>
  <si>
    <t>40027914-0</t>
  </si>
  <si>
    <t>CONSTRUCCION SERVICIO DE AGUA POTABLE RURAL HUENAO, COMUNA DE CURACO DE VELEZ</t>
  </si>
  <si>
    <t>40027939-0</t>
  </si>
  <si>
    <t>MEJORAMIENTO MULTICANCHA BELLAVISTA, TOCOPILLA</t>
  </si>
  <si>
    <t>40028006-0</t>
  </si>
  <si>
    <t>MEJORAMIENTO DE CANCHAS Y RECINTO DEPORTIVO ANFA, COMUNA DE OVALLE</t>
  </si>
  <si>
    <t>40028105-0</t>
  </si>
  <si>
    <t>CONSTRUCCION ELECTRIFICACION RURAL VARIOS SECTORES 1, LUMACO</t>
  </si>
  <si>
    <t>40028203-0</t>
  </si>
  <si>
    <t>CONSTRUCCION EXT. DE RED ELECTRICA SECTOR CUENCA ESTE LAGO GRAL CARRERA COMUNA DE CHILE CHICO</t>
  </si>
  <si>
    <t>40028218-0</t>
  </si>
  <si>
    <t>CONSTRUCCION ALCANTARILLADO PUNTA DE TRALCA SECTOR 1 COMUNA DE EL QUISCO</t>
  </si>
  <si>
    <t>40028235-0</t>
  </si>
  <si>
    <t>CONSTRUCCION ALCANTARILLADO PUNTA DE TRALCA SECTOR 3, COMUNA DE EL QUISCO</t>
  </si>
  <si>
    <t>40028466-0</t>
  </si>
  <si>
    <t>CONSTRUCCION SISTEMA SSR CALETA VITOR, REGION XV</t>
  </si>
  <si>
    <t>40028720-0</t>
  </si>
  <si>
    <t>MEJORAMIENTO VIAS LOCALES INTERIORES DE VILUCO, COMUNA DE BUIN</t>
  </si>
  <si>
    <t>40028880-0</t>
  </si>
  <si>
    <t>NORMALIZACION ELECTRIFICACION RURAL COMUNIDAD DE CALLAQUI</t>
  </si>
  <si>
    <t>40029133-0</t>
  </si>
  <si>
    <t>SANEAMIENTO CONTROL DE PLAGAS SECTOR EX VERTEDERO ALTO MOLLE, ALTO HOSPICIO</t>
  </si>
  <si>
    <t>40029137-0</t>
  </si>
  <si>
    <t>AMPLIACION AV. REINO DE CHILE, CHILLAN VIEJO</t>
  </si>
  <si>
    <t>40029455-0</t>
  </si>
  <si>
    <t>MEJORAMIENTO Y RECUPERACION ESPACIOS PUBLICOS ESCALERAS LOS TILOS, LOTA</t>
  </si>
  <si>
    <t>40029568-0</t>
  </si>
  <si>
    <t>CONSTRUCCION ALCANTARILLADO LOCALIDAD DE PAPOSO, COMUNA DE TALTAL</t>
  </si>
  <si>
    <t>40029584-0</t>
  </si>
  <si>
    <t>MEJORAMIENTO INTEGRAL DE ALCANTARILLADO DE TIRUA URBANO</t>
  </si>
  <si>
    <t>40029633-0</t>
  </si>
  <si>
    <t>MEJORAMIENTO PAVIMENTACIÓN RUTA F-152, LOCALIDAD HORCÓN COMUNA DE PUCHUNCAVÍ</t>
  </si>
  <si>
    <t>40029660-0</t>
  </si>
  <si>
    <t>REPOSICION CUARTEL CUERPO DE BOMBEROS DE LA COMUNA DE TREHUACO</t>
  </si>
  <si>
    <t>40029762-0</t>
  </si>
  <si>
    <t>MEJORAMIENTO CASA DE LA CULTURA, LOTA ALTO</t>
  </si>
  <si>
    <t>40029765-0</t>
  </si>
  <si>
    <t>NORMALIZACION SISTEMA ELÉCTRICO ISLA MOCHA, LEBU</t>
  </si>
  <si>
    <t>40029771-0</t>
  </si>
  <si>
    <t>AMPLIACION REPOSICION RUTA V-85. SECTOR: CRUCE V-815-HUITO, CALBUCO</t>
  </si>
  <si>
    <t>40029773-0</t>
  </si>
  <si>
    <t>CONSTRUCCION SISTEMA DE AGUA POTABLE RURAL ISLA ALAO, COMUNA DE QUINCHAO</t>
  </si>
  <si>
    <t>40029783-0</t>
  </si>
  <si>
    <t>CONSTRUCCION ELECTRIFICACION RURAL COMUNIDAD IGNACIO TRECANAO, CURACAUTIN</t>
  </si>
  <si>
    <t>40029810-0</t>
  </si>
  <si>
    <t>CONSTRUCCION CENTRO DE GESTIÓN DE RESIDUOS SÓLIDOS, VICUÑA</t>
  </si>
  <si>
    <t>40029831-0</t>
  </si>
  <si>
    <t>CONSTRUCCION POLIDEPORTIVO CENTRO ELIGE VIVIR SANO, COMUNA DE FUTRONO</t>
  </si>
  <si>
    <t>40029966-0</t>
  </si>
  <si>
    <t>MEJORAMIENTO BARRIO VILLA TOBALABA, LA REINA</t>
  </si>
  <si>
    <t>40029981-0</t>
  </si>
  <si>
    <t>MEJORAMIENTO CANCHA DE FUTBOL DIEGO PORTALES, TALCAHUANO</t>
  </si>
  <si>
    <t>40030027-0</t>
  </si>
  <si>
    <t>MEJORAMIENTO BARRIO OLGA LEIVA 1,2,3 Y 4, PEÑALOLÉN</t>
  </si>
  <si>
    <t>40030045-0</t>
  </si>
  <si>
    <t>MEJORAMIENTO BARRIO PARQUE PINTOR MURILLO, SAN JOAQUÍN</t>
  </si>
  <si>
    <t>40030051-0</t>
  </si>
  <si>
    <t>MEJORAMIENTO BARRIO SAN VICENTE / SAN EUGENIO, SANTIAGO</t>
  </si>
  <si>
    <t>40030078-0</t>
  </si>
  <si>
    <t>CONSTRUCCION ESCALERA Y MIRADORES LOCALIDAD DE MIÑI MIÑE, HUARA</t>
  </si>
  <si>
    <t>40030115-0</t>
  </si>
  <si>
    <t>REPOSICION PARQUE RECREATIVO Y CULTURAL RANCHO ATACAMA ETAPA II FREIRINA</t>
  </si>
  <si>
    <t>40030151-0</t>
  </si>
  <si>
    <t>CONSTRUCCION PLAZA FUERTE CIUDADELA SUR, ARICA</t>
  </si>
  <si>
    <t>40030398-0</t>
  </si>
  <si>
    <t>REPOSICION CUARTEL DE BOMBEROS OCTAVA COMPAÑIA DE BOMBEROS DE TEMUCO</t>
  </si>
  <si>
    <t>40030470-0</t>
  </si>
  <si>
    <t>CONSTRUCCION SISTEMA DE AGUA POTABLE RURAL LONCOTRARO ALTO</t>
  </si>
  <si>
    <t>40030516-0</t>
  </si>
  <si>
    <t>NORMALIZACION SALA CUNA Y JARDIN INFANTIL LORD COCHRANE, PENCO</t>
  </si>
  <si>
    <t>40030820-0</t>
  </si>
  <si>
    <t>CONSTRUCCION SALA DE ACOGIDA INTERCULTURAL (SRUKA) HOSPITAL BASE SAN JOSE, OSORNO</t>
  </si>
  <si>
    <t>40030916-0</t>
  </si>
  <si>
    <t>MEJORAMIENTO DE INFRAESTRUCTURA Y OPERACIÓN DEL CANAL LAUCA REGIÓN XV</t>
  </si>
  <si>
    <t>40031027-0</t>
  </si>
  <si>
    <t>CONSTRUCCION CONEXIÓN VIAL RUTA Q-90- Q-34, COMUNA DE LAJA, REGION DEL BIOBIO</t>
  </si>
  <si>
    <t>40031031-0</t>
  </si>
  <si>
    <t>REPOSICION PUENTE LA LAGUNA Y ACCESOS, RUTA E-30-F, COMUNA ZAPALLAR</t>
  </si>
  <si>
    <t>40031155-0</t>
  </si>
  <si>
    <t>MEJORAMIENTO CANCHA DE FUTBOL ANFA DE TIERRAS BLANCAS, COQUIMBO</t>
  </si>
  <si>
    <t>40031167-0</t>
  </si>
  <si>
    <t>CONSTRUCCION CENTRO EDUC. AMBIENTAL Y UNIDAD ADMINISTRATIVA  C. CHAÑARAL DE ACEITUNO FREIRINA</t>
  </si>
  <si>
    <t>40031175-0</t>
  </si>
  <si>
    <t>REPOSICION VEREDAS BARRIO REINA LUISA, PARRAL</t>
  </si>
  <si>
    <t>40031207-0</t>
  </si>
  <si>
    <t>CONSTRUCCION  RODOVIARIO DE PUERTO CISNES, COMUNA DE CISNES.</t>
  </si>
  <si>
    <t>40031217-0</t>
  </si>
  <si>
    <t>CONSTRUCCION BIBLIOTECA PUBLICA N°331 DANIEL DEFOE DEL ARCHIPIELAGO DE JUAN FERNANDEZ</t>
  </si>
  <si>
    <t>40031256-0</t>
  </si>
  <si>
    <t>MEJORAMIENTO CENTRO DE HOSPEDAJE DE CAMPO DE DEPORTES ÑIELOL, TEMUCO</t>
  </si>
  <si>
    <t>40031318-0</t>
  </si>
  <si>
    <t>CONSTRUCCION CORREDOR VERDE PARQUE CANAL RINCONADA, COMUNA DE MAIPU</t>
  </si>
  <si>
    <t>40031427-0</t>
  </si>
  <si>
    <t>CONSTRUCCION CENTRO COMUNITARIO CARELMAPU, MAULLIN</t>
  </si>
  <si>
    <t>40031453-0</t>
  </si>
  <si>
    <t>MEJORAMIENTO PAVIMENTACION AVENIDA JORGE MATTE, COMUNA DE ALGARROBO</t>
  </si>
  <si>
    <t>40031480-0</t>
  </si>
  <si>
    <t>CONSTRUCCION COLECTOR  ALCANTARILLADO SECTOR  VILLA EL  COLIGUAL, COMUNA DE CARTAGENA</t>
  </si>
  <si>
    <t>40031558-0</t>
  </si>
  <si>
    <t>REPOSICION EDIFICIO CONSISTORIAL MOSTAZAL</t>
  </si>
  <si>
    <t>40031586-0</t>
  </si>
  <si>
    <t>CONSTRUCCION DE CICLOVÍA GRAN AVENIDA JOSÉ MIGUEL CARRERA COMUNA DE SAN MIGUEL</t>
  </si>
  <si>
    <t>40031716-0</t>
  </si>
  <si>
    <t>CONSTRUCCION CENTRAL DE ALIMENTACIÓN INTERNOS C.D.P. QUILLOTA</t>
  </si>
  <si>
    <t>40031785-0</t>
  </si>
  <si>
    <t>CONSTRUCCION VIVIENDAS TUTELADAS PARA ADULTO MAYOR, COMUNA DE RÁNQUIL</t>
  </si>
  <si>
    <t>40031967-0</t>
  </si>
  <si>
    <t>CONSTRUCCION BASE SAMU TOCOPILLA</t>
  </si>
  <si>
    <t>40032102-0</t>
  </si>
  <si>
    <t>MEJORAMIENTO ACERAS Y PAISAJISMO CALLE VOLCÁN ACONCAGUA COMUNA DE TALAGANTE</t>
  </si>
  <si>
    <t>40032128-0</t>
  </si>
  <si>
    <t>MEJORAMIENTO AV. CAUPOLICAN ENTRE LEON GALLO Y MANUEL RODRIGUEZ, TEMUCO</t>
  </si>
  <si>
    <t>40032184-0</t>
  </si>
  <si>
    <t>DIAGNOSTICO PLAN MAESTRO Y CARTERA  PROYECTOS URBANOS INTEGRALES,  PANGUIPULLI - LA UNION</t>
  </si>
  <si>
    <t>40032187-0</t>
  </si>
  <si>
    <t>HABILITACION Y MEJ. DE SIST. RECOLECCIÓN Y TRATAMIENTO DE AA. SS. C. SOMBRERO</t>
  </si>
  <si>
    <t>40032247-0</t>
  </si>
  <si>
    <t>MEJORAMIENTO PLAZA DE ACCESO A LA LOCALIDAD DE SAN ROSENDO</t>
  </si>
  <si>
    <t>40032266-0</t>
  </si>
  <si>
    <t>CONSTRUCCION PARQUE LAS AMÉRICAS DE TALCA</t>
  </si>
  <si>
    <t>40032271-0</t>
  </si>
  <si>
    <t>CONSTRUCCION REPOSITORIO DE LA HISTORIA LOCALIDAD DE CALEBU</t>
  </si>
  <si>
    <t>40032289-0</t>
  </si>
  <si>
    <t>MEJORAMIENTO INTEGRAL DE LA ESCALERA PÚBLICA CALLE ARTURO PRAT DE PISAGUA, COMUNA DE HUARA.</t>
  </si>
  <si>
    <t>40032367-0</t>
  </si>
  <si>
    <t>DIAGNOSTICO DE COND. NATURALES VARIOS SECTORES ZONAS DE REZAGO NORTE, REGION DE LOS LAGOS</t>
  </si>
  <si>
    <t>40032500-0</t>
  </si>
  <si>
    <t>AMPLIACION FISCALÍA LOCAL DE PUENTE ALTO</t>
  </si>
  <si>
    <t>40032625-0</t>
  </si>
  <si>
    <t>CONSTRUCCION MUROS DE CONTENCIÓN Y DRENAJE SECTORES POBL. ANTONIO RONCHI, COYHAIQUE</t>
  </si>
  <si>
    <t>40032634-0</t>
  </si>
  <si>
    <t>MEJORAMIENTO PLAZA PÚBLICA EL SAUCE, COMBARBALÁ</t>
  </si>
  <si>
    <t>40032636-0</t>
  </si>
  <si>
    <t>CONSTRUCCION PLAZA LOCALIDAD DE LLIFEN</t>
  </si>
  <si>
    <t>40032647-0</t>
  </si>
  <si>
    <t>CONSTRUCCION SISTEMA  AGUAS LLUVIAS  CALLE INGENIERO GERARDO VAN BROEKMAN, SAN ANTONIO</t>
  </si>
  <si>
    <t>40032674-0</t>
  </si>
  <si>
    <t>CONSTRUCCION CENTRO MULTIPROPÓSITO LLIFÉN</t>
  </si>
  <si>
    <t>40032710-0</t>
  </si>
  <si>
    <t>CONSTRUCCION CONEXIONES VIALES AVDA. CARRASCAL, GRAL. BONILLA, DIAGONAL LOS LAGOS</t>
  </si>
  <si>
    <t>40032711-0</t>
  </si>
  <si>
    <t>CONSTRUCCION CICLOVÍA EJE SALVADOR GUTIERREZ - MENDOZA COMUNAS DE CERRO NAVIA Y QUINTA NORMAL</t>
  </si>
  <si>
    <t>40032731-0</t>
  </si>
  <si>
    <t>HABILITACION DE TERRENO PARA REGENERACIÓN DE VILLA ARAUCO, VIÑA DEL MAR</t>
  </si>
  <si>
    <t>40032749-0</t>
  </si>
  <si>
    <t>CONSTRUCCION ESPACIO PÚBLICO AVENIDA LUMACO, LOS SAUCES</t>
  </si>
  <si>
    <t>40032761-0</t>
  </si>
  <si>
    <t>CONSTRUCCION SIST. ALL CALLE BULNES, COMUNA DE CHILLÁN</t>
  </si>
  <si>
    <t>40032862-0</t>
  </si>
  <si>
    <t>MEJORAMIENTO DEL ESPACIO PÚBLICO PARQUE MACUL ORIENTE COMUNA DE MACUL</t>
  </si>
  <si>
    <t>40032878-0</t>
  </si>
  <si>
    <t>DIAGNOSTICO COMPORTAMIENTO ALUVIONAL DE QUEBRADAS EN LA COMUNA DE CHIGUAYANTE</t>
  </si>
  <si>
    <t>40032953-0</t>
  </si>
  <si>
    <t>CONSTRUCCION ESTADIO RAÚL INOSTROZA, COMUNA DE HUECHURABA</t>
  </si>
  <si>
    <t>40033016-0</t>
  </si>
  <si>
    <t>CONSTRUCCION CENTRO DEPORTIVO RECREACIONAL MULTIPROPÓSITO, SAN JOSE DE MAIPO</t>
  </si>
  <si>
    <t>40033031-0</t>
  </si>
  <si>
    <t>REPOSICION OFICINA REGISTRO CIVIL DE PUERTO CISNES</t>
  </si>
  <si>
    <t>40033116-0</t>
  </si>
  <si>
    <t>DIAGNOSTICO PLAN MARCO DE DESARROLLO TERRITORIAL SECANO MAULE NORTE</t>
  </si>
  <si>
    <t>40033132-0</t>
  </si>
  <si>
    <t>CONSTRUCCION LABORATORIO DE LIMNOLOGIA Y CALIDAD DE AGUA, LOS ANGELES, REGION DEL BIOBIO</t>
  </si>
  <si>
    <t>40033151-0</t>
  </si>
  <si>
    <t>MEJORAMIENTO PAVIMENTACIÓN CALLE A. GALAZ Y J. VERDAGUER, CASABLANCA</t>
  </si>
  <si>
    <t>40033259-0</t>
  </si>
  <si>
    <t>REPOSICION CUARTEL CUARTA COMPAÑÍA DE BOMBEROS PURRANQUE</t>
  </si>
  <si>
    <t>40033327-0</t>
  </si>
  <si>
    <t>DIAGNOSTICO ANÁLISIS DE RIESGO ALUVIONAL SECTOR LA GRUTA-CANTARRANA, MALLOA</t>
  </si>
  <si>
    <t>40033372-0</t>
  </si>
  <si>
    <t>REPOSICION CON AMPLIACIÓN DEL CASINO DE FUNCIONARIOS DEL HHHA, COMUNA TEMUCO</t>
  </si>
  <si>
    <t>40033444-0</t>
  </si>
  <si>
    <t>MEJORAMIENTO BARRIO LIBERTAD SUR, COMUNA DE TALCAHUANO</t>
  </si>
  <si>
    <t>40033449-0</t>
  </si>
  <si>
    <t>MEJORAMIENTO BARRIO ARTURO PEREZ CANTO, COMUNA DE CURANILAHUE</t>
  </si>
  <si>
    <t>40033681-0</t>
  </si>
  <si>
    <t>ADQUISICION CASA POETA JORGE TEILLIER, COMUNA DE LAUTARO</t>
  </si>
  <si>
    <t>40033734-0</t>
  </si>
  <si>
    <t>MEJORAMIENTO 2 CANCHAS COMPLEJO DEPORTIVO FISCAL RÍO CLARO, LOTE A1. TALCA</t>
  </si>
  <si>
    <t>40033755-0</t>
  </si>
  <si>
    <t>ACTUALIZACION PLAN DE DESARROLLO COMUNAL COMUNA DE VILLA ALEMANA</t>
  </si>
  <si>
    <t>40033813-0</t>
  </si>
  <si>
    <t>MEJORAMIENTO ESTADIO MUNICIPAL DE CERRILLOS</t>
  </si>
  <si>
    <t>40033881-0</t>
  </si>
  <si>
    <t>AMPLIACION PLANTA DE TRATAMIENTO DE AGUAS SERVIDAS DE PEHUEN, LEBU</t>
  </si>
  <si>
    <t>40033941-0</t>
  </si>
  <si>
    <t>REPOSICION PAVIMENTACION PASAJE LOS CHUNCHOS</t>
  </si>
  <si>
    <t>40034112-0</t>
  </si>
  <si>
    <t>REPOSICION SISTEMA APR REMOLINO MAQUEHUE, PADRE LAS CASAS</t>
  </si>
  <si>
    <t>40034193-0</t>
  </si>
  <si>
    <t>CONSTRUCCION POLIDEPORTIVO CENTRO  ELIGE VIVIR SANO LA REINA</t>
  </si>
  <si>
    <t>40034234-0</t>
  </si>
  <si>
    <t>MEJORAMIENTO PLAZOLETA LA PERGOLA PORTEZUELO</t>
  </si>
  <si>
    <t>40034256-0</t>
  </si>
  <si>
    <t>MEJORAMIENTO AREA DE MOVIMIENTO AERODROMO AYACARA CHAITÉN</t>
  </si>
  <si>
    <t>40034291-0</t>
  </si>
  <si>
    <t>CONSTRUCCION ESPACIO RECREATIVO DEPORTIVO O’HIGGINS, EL BOSQUE</t>
  </si>
  <si>
    <t>40034363-0</t>
  </si>
  <si>
    <t>REPOSICION ESCUELA BÁSICA SAN FRANCISCO DE CHIU CHIU</t>
  </si>
  <si>
    <t>40034483-0</t>
  </si>
  <si>
    <t>MEJORAMIENTO VIAL CALLE LA MANANA, COMUNA DE PEÑAFLOR</t>
  </si>
  <si>
    <t>40034558-0</t>
  </si>
  <si>
    <t>MEJORAMIENTO PAVIMENTACION CIRCUITO  CALLE LOS CASTAÑOS Y PESCADORES ORIENTE, COMUNA DE ALGARROBO</t>
  </si>
  <si>
    <t>40034613-0</t>
  </si>
  <si>
    <t>MEJORAMIENTO SANTA ISABEL ENTRE B. VICUNA MACKENNA Y GENERAL BUSTAMANTE, PROVIDENCIA</t>
  </si>
  <si>
    <t>40034767-0</t>
  </si>
  <si>
    <t>DIAGNOSTICO PLAN DE DESARROLLO TURÍSTICO, COMUNA DE LA LIGUA</t>
  </si>
  <si>
    <t>40034862-0</t>
  </si>
  <si>
    <t>REPOSICION LICEO INDUSTRIAL DE NUEVA IMPERIAL, COMUNA DE NUEVA IMPERIAL</t>
  </si>
  <si>
    <t>40034926-0</t>
  </si>
  <si>
    <t>REPOSICION ESCUELA CHACAYAL, COMUNA DE SANTA JUANA</t>
  </si>
  <si>
    <t>40035179-0</t>
  </si>
  <si>
    <t>MEJORAMIENTO EJE BALMACEDA 3ERA. ETAPA, TRAMO ESTACIÓN ENTRE CALLE ANTOFAGASTA - ECUADOR</t>
  </si>
  <si>
    <t>40035188-0</t>
  </si>
  <si>
    <t>CONSTRUCCION SOLUCION SANITARIA SECTOR LAS CIENAGAS, LAJA</t>
  </si>
  <si>
    <t>40035255-0</t>
  </si>
  <si>
    <t>MEJORAMIENTO Y NORMALIZACIÓN ESTADIO MUNICIPAL DE LA COMUNA DE RÍO CLARO</t>
  </si>
  <si>
    <t>RIO CLARO</t>
  </si>
  <si>
    <t>40035284-0</t>
  </si>
  <si>
    <t>RESTAURACION MONUMENTO HISTÓRICO OFICINA DE TIERRAS Y COLONIZACION, PUERTO AYSEN</t>
  </si>
  <si>
    <t>40035333-0</t>
  </si>
  <si>
    <t>DIAGNOSTICO PLAN DE INVERSIONES DE INFRAESTRUCTURA DE MOVILIDAD Y ESPACIO PÚBLICO, MEJILLONE</t>
  </si>
  <si>
    <t>40035364-0</t>
  </si>
  <si>
    <t>MEJORAMIENTO RUTA L-30-M SECTOR KM 8 AL KM 61,18</t>
  </si>
  <si>
    <t>40035378-0</t>
  </si>
  <si>
    <t>CONSTRUCCION CANCHA SINTETICA Y CAMARINES SECTOR HUAPE, CORRAL</t>
  </si>
  <si>
    <t>40035554-0</t>
  </si>
  <si>
    <t>CONSTRUCCION PISCINA MUNICIPAL COMUNA DE LAS CABRAS</t>
  </si>
  <si>
    <t>40035646-0</t>
  </si>
  <si>
    <t>REPOSICION DE MULTICANCHAS EN DIVERSOS SECTORES DE LA COMUNA DE SAN BERNARDO</t>
  </si>
  <si>
    <t>40035651-0</t>
  </si>
  <si>
    <t>NORMALIZACION DE VÍAS PRIORITARIAS EN TRONCAL URBANO EN QUILPUÉ Y VILLA ALEMANA</t>
  </si>
  <si>
    <t>40035652-0</t>
  </si>
  <si>
    <t>REPOSICION BASE SERVICIO DE ATENCIÓN MÉDICO DE URGENCIA (SAMU), CALDERA</t>
  </si>
  <si>
    <t>40035733-0</t>
  </si>
  <si>
    <t>MEJORAMIENTO BARRIO LUIS CRUZ MARTÍNEZ, COMUNA DE CHILLÁN</t>
  </si>
  <si>
    <t>40035745-0</t>
  </si>
  <si>
    <t>MEJORAMIENTO AMPLIACIÓN SISTEMA AGUA POTABLE RURAL ÑANCUL, VILARRICA</t>
  </si>
  <si>
    <t>40035844-0</t>
  </si>
  <si>
    <t>MEJORAMIENTO BARRIO HANGA ROA, ISLA DE PASCUA</t>
  </si>
  <si>
    <t>40035891-0</t>
  </si>
  <si>
    <t>REPOSICION UPC HOSPITAL PADRE ALBERTO HURTADO</t>
  </si>
  <si>
    <t>40035977-0</t>
  </si>
  <si>
    <t>CONSTRUCCION CENTRO DE INSPECCIÓN SAG/USDA FRUTA FRESCA REGIÓN DE COQUIMBO</t>
  </si>
  <si>
    <t>40036105-0</t>
  </si>
  <si>
    <t>REPOSICION JARDÍN INFANTIL Y SALA CUNA LOS CACHORRITOS DE LA COMUNA DE PUDAHUEL.</t>
  </si>
  <si>
    <t>40036115-0</t>
  </si>
  <si>
    <t>CONSTRUCCION SALA MULTIPROPOSITO COLEGIO BICENTENARIO ESPAÑA, CONCEPCION</t>
  </si>
  <si>
    <t>40036135-0</t>
  </si>
  <si>
    <t>MEJORAMIENTO ESTADIO TOMÉ ALTO, COMUNA DE TOMÉ</t>
  </si>
  <si>
    <t>40036211-0</t>
  </si>
  <si>
    <t>REPOSICION JARDÍN INFANTIL Y SALA CUNA LUZ DEL MAÑANA COMUNA LA PINTANA.</t>
  </si>
  <si>
    <t>40036228-0</t>
  </si>
  <si>
    <t>HABILITACION LABORATORIO NACIONAL DE HEMATO-ONCOLOGIA MOLECULAR INFANTIL</t>
  </si>
  <si>
    <t>40036262-0</t>
  </si>
  <si>
    <t>CONTROL  Y ELIMINACIÓN DE TERMITAS SUBTERRÁNEAS EN POBLACIÓN LUIS CRUZ MARTINEZ, CURICÓ</t>
  </si>
  <si>
    <t>40036354-0</t>
  </si>
  <si>
    <t>RESTAURACION TORRE CAMPANARIO IGLESIA SANTA ROSA DE USMAGAMA, COMUNA DE HUARA</t>
  </si>
  <si>
    <t>40036372-0</t>
  </si>
  <si>
    <t>ACTUALIZACION PLAN DE DESARROLLO COMUNAL, COMUNA DE CATEMU</t>
  </si>
  <si>
    <t>40036382-0</t>
  </si>
  <si>
    <t>REPOSICION JARDIN INFANTIL SEMILLITAS, CANETE</t>
  </si>
  <si>
    <t>40036394-0</t>
  </si>
  <si>
    <t>CAPACITACION FORMALIZACION E INSTALACION DE SISTEMA DE ASEGURAMIENTO DE INOCUIDAD</t>
  </si>
  <si>
    <t>40036420-0</t>
  </si>
  <si>
    <t>HABILITACION CENTRO CARDIOQUIRÚRGICO PARA MACRO ZONA SUR AUSTRAL</t>
  </si>
  <si>
    <t>40036432-0</t>
  </si>
  <si>
    <t>ACTUALIZACION PLAN MAESTRO DE AGUAS LLUVIAS SAN PEDRO DE LA PAZ</t>
  </si>
  <si>
    <t>40036434-0</t>
  </si>
  <si>
    <t>CONSTRUCCION SERVICIO SANITARIO RURAL  PAILLAHUE, COMUNA DE HUALQUI</t>
  </si>
  <si>
    <t>40036456-0</t>
  </si>
  <si>
    <t>MEJORAMIENTO SISTEMA DE LUMINARIAS VIALES, SECTOR ORIENTE, COMUNA DE ÑUÑOA</t>
  </si>
  <si>
    <t>40036527-0</t>
  </si>
  <si>
    <t>TRANSFERENCIA GESTION PATRIMONIAL PROVINCIA GENERAL CARRERA, REGION DE AYSEN</t>
  </si>
  <si>
    <t>GEOGRAFIA Y RECURSOS HUMANOS</t>
  </si>
  <si>
    <t>40036544-0</t>
  </si>
  <si>
    <t>CONSTRUCCION PARQUE URBANO LOS VIÑEDOS MAIPO, COMUNA DE BUIN</t>
  </si>
  <si>
    <t>40036553-0</t>
  </si>
  <si>
    <t>NORMALIZACION JARDIN INFANTIL LA PERLITA, LOS ANGELES</t>
  </si>
  <si>
    <t>40036572-0</t>
  </si>
  <si>
    <t>MEJORAMIENTO  RUTA 15-CH S: CHAPIRE-HUAYNA POTOSI</t>
  </si>
  <si>
    <t>40036577-0</t>
  </si>
  <si>
    <t>MEJORAMIENTO RUTA 15-CH; S ALTO PACHICA - ALTO HUASQUIÑA, R. TARAPACA</t>
  </si>
  <si>
    <t>40036579-0</t>
  </si>
  <si>
    <t>MEJORAMIENTO PAVIMENTO CALLE EL OLIVO Y PASAJE COIGÜE COMUNA DE CONCÓN</t>
  </si>
  <si>
    <t>40036594-0</t>
  </si>
  <si>
    <t>MEJORAMIENTO RUTA V-320 S:CR. RUTA V-310-MAICHIHUE-LLICO BAJO, COMUNA DE FRESIA Y LOS MUERMOS</t>
  </si>
  <si>
    <t>40036598-0</t>
  </si>
  <si>
    <t>MEJORAMIENTO CAMINO U-911 SECTOR: PUENTE VESPERINA- LAS GAVIOTAS, PUERTO OCTAY</t>
  </si>
  <si>
    <t>40036709-0</t>
  </si>
  <si>
    <t>MEJORAMIENTO PAVIMENTO Y AA LL CALLE LAS PIMPINELAS CONCÓN</t>
  </si>
  <si>
    <t>40036719-0</t>
  </si>
  <si>
    <t>MEJORAMIENTO PAVIMENTACION AVENIDA COSTANERA, COMUNA DE CARTAGENA</t>
  </si>
  <si>
    <t>40036788-0</t>
  </si>
  <si>
    <t>RESTAURACION ASCENSOR LECHEROS, VALPARAÍSO</t>
  </si>
  <si>
    <t>40036818-0</t>
  </si>
  <si>
    <t>REPOSICION PAVIMENTO CALLES ESMERALDA PONIENTE Y UNO PONIENTE,LOS ANDES</t>
  </si>
  <si>
    <t>40036826-0</t>
  </si>
  <si>
    <t>DIAGNOSTICO Y  ESTRATEGÍA COMUNAL DE DESARROLLO TERRITORIAL, SANTO DOMINGO</t>
  </si>
  <si>
    <t>40036828-0</t>
  </si>
  <si>
    <t>MEJORAMIENTO CBI RUTA N-70-M, KM 32.75 A KM 47.75, LTE REG.-TORRECILLAS, NINHUE-SAN CARLOS</t>
  </si>
  <si>
    <t>40036857-0</t>
  </si>
  <si>
    <t>MEJORAMIENTO ILUMINACIÓN CANCHA DE FÚTBOL CLUB DEPORTIVO SARGENTO REBOLLEDO, TALCA.</t>
  </si>
  <si>
    <t>40036870-0</t>
  </si>
  <si>
    <t>DIAGNOSTICO PLAN MAESTRO AGUAS LLUVIAS LAUTARO, REGIÓN DE LA ARAUCANIA</t>
  </si>
  <si>
    <t>40036880-0</t>
  </si>
  <si>
    <t>REPOSICION PUENTE CALEBU, COMUNA DE CONTULMO</t>
  </si>
  <si>
    <t>40036881-0</t>
  </si>
  <si>
    <t>REPOSICION PUENTE MATEO COLIMAN, COMUNA DE CONTULMO</t>
  </si>
  <si>
    <t>40036928-0</t>
  </si>
  <si>
    <t>REPOSICION EJE VIAL AVDA. 26 DICIEMBRE-LA UNION-EL PARQUE Y LAS ACACIAS, SAN ESTEBAN</t>
  </si>
  <si>
    <t>40036936-0</t>
  </si>
  <si>
    <t>MEJORAMIENTO BARRIO VILLA GÉNESIS, COMUNA DE LOS ÁNGELES</t>
  </si>
  <si>
    <t>40036947-0</t>
  </si>
  <si>
    <t>CONSTRUCCION SEGUNDO CESFAM, COMUNA CURANILAHUE</t>
  </si>
  <si>
    <t>40036948-0</t>
  </si>
  <si>
    <t>MEJORAMIENTO BARRIO VILLA SAN FRANCISCO, COMUNA DE CONCEPCION</t>
  </si>
  <si>
    <t>40036949-0</t>
  </si>
  <si>
    <t>MEJORAMIENTO BARRIO UV 44-F SAJONIA Y ANÍBAL PINTO, COMUNA DE HUALPEN</t>
  </si>
  <si>
    <t>40036986-0</t>
  </si>
  <si>
    <t>CONSTRUCCION SERVICIO SANITARIO RURAL LA ERMITA, COMUNA  DE SAN IGNACIO</t>
  </si>
  <si>
    <t>40036997-0</t>
  </si>
  <si>
    <t>MEJORAMIENTO BARRIO BUENA ESPERANZA, COMUNA DE CURANILAHUE</t>
  </si>
  <si>
    <t>40036999-0</t>
  </si>
  <si>
    <t>CONSTRUCCION PARQUE ISABEL RIQUELME ORIENTE, COMUNA DE MAIPU</t>
  </si>
  <si>
    <t>40037002-0</t>
  </si>
  <si>
    <t>MEJORAMIENTO BARRIO SAN ISIDRO, COMUNA DE CONTULMO</t>
  </si>
  <si>
    <t>40037008-0</t>
  </si>
  <si>
    <t>MEJORAMIENTO BARRIO PESCADOR, COMUNA DE ARAUCO</t>
  </si>
  <si>
    <t>40037014-0</t>
  </si>
  <si>
    <t>MEJORAMIENTO BARRIO DIEGO PORTALES, COMUNA DE LOS ÁLAMOS</t>
  </si>
  <si>
    <t>40037016-0</t>
  </si>
  <si>
    <t>MEJORAMIENTO BARRIO LORD COCHRANE, COMUNA DE TALCAHUANO</t>
  </si>
  <si>
    <t>40037017-0</t>
  </si>
  <si>
    <t>MEJORAMIENTO BARRIO VILLA PARAISO, COMUNA DE TALCAHUANO</t>
  </si>
  <si>
    <t>40037019-0</t>
  </si>
  <si>
    <t>MEJORAMIENTO BARRIO LA UNIÓN DE TUCAPEL, COMUNA DE TUCAPEL</t>
  </si>
  <si>
    <t>40037028-0</t>
  </si>
  <si>
    <t>MEJORAMIENTO BARRIO ALTOS DEL LAJA, COMUNA DE LAJA</t>
  </si>
  <si>
    <t>40037036-0</t>
  </si>
  <si>
    <t>MEJORAMIENTO BARRIO ESTACION, COMUNA DE CAÑETE</t>
  </si>
  <si>
    <t>40037053-0</t>
  </si>
  <si>
    <t>CONSTRUCCION SEGUNDA COMPÁÑIA DE BOMBEROS SANTA CRUZ</t>
  </si>
  <si>
    <t>40037061-0</t>
  </si>
  <si>
    <t>ANALISIS ZONA DE INTERES PUBLICO SECTOR SUR, PUNTA ARENAS</t>
  </si>
  <si>
    <t>40037126-0</t>
  </si>
  <si>
    <t>REPOSICION 4TA COMISARÍA C.O.P. LOS ÁLAMOS, COMUNA DE LOS ÁLAMOS</t>
  </si>
  <si>
    <t>40037197-0</t>
  </si>
  <si>
    <t>MEJORAMIENTO PLATABANDAS AV. LA PAZ, ENTRE PROF. ZAÑARTU Y ARTESANOS. COMUNA DE INDEPENDENCIA</t>
  </si>
  <si>
    <t>40037210-0</t>
  </si>
  <si>
    <t>CONSTRUCCION HOGAR DE ADULTOS MAYORES DE  DOÑIHUE</t>
  </si>
  <si>
    <t>40037220-0</t>
  </si>
  <si>
    <t>MEJORAMIENTO BARRIO VILLA LOS RÍOS, COMUNA DE PITRUFQUÉN</t>
  </si>
  <si>
    <t>40037241-0</t>
  </si>
  <si>
    <t>CONSTRUCCION SALA CUNA Y JARDÍN INFANTIL OCTAVIO LEIVA, TALAGANTE</t>
  </si>
  <si>
    <t>40037243-0</t>
  </si>
  <si>
    <t>CONSTRUCCION CICLO RUTAS URBANAS DE TALTAL</t>
  </si>
  <si>
    <t>40037397-0</t>
  </si>
  <si>
    <t>REPOSICION Y CONSTRUCCIÓN DIVERSAS VEREDAS UNIDADES VECINALES NRO 23, 30 Y 31, PUNTA ARENAS</t>
  </si>
  <si>
    <t>40037410-0</t>
  </si>
  <si>
    <t>NORMALIZACION JARDIN INFANTIL ALTERNATIVO NUBECITA, OVALLE</t>
  </si>
  <si>
    <t>40037413-0</t>
  </si>
  <si>
    <t>DIAGNOSTICO PLAN MAESTRO DE AGUAS LLUVIA DE ENTRE LAGOS Y PILMAIQUEN, COMUNA DE PUYEHUE</t>
  </si>
  <si>
    <t>40037453-0</t>
  </si>
  <si>
    <t>CONSTRUCCION ALCANTARILLADO SAN FERNANDO, COMUNA DE SANTA MARIA</t>
  </si>
  <si>
    <t>40037525-0</t>
  </si>
  <si>
    <t>ANALISIS GEOFÍSICO PARA PROYECTO HABITACIONAL COMUNA DE LEBU</t>
  </si>
  <si>
    <t>40037607-0</t>
  </si>
  <si>
    <t>REPOSICION ESTADIO VIEJO CARAHUE, COMUNA CARAHUE</t>
  </si>
  <si>
    <t>40037637-0</t>
  </si>
  <si>
    <t>MEJORAMIENTO BARRIO HILAY NATUR NISAYA LICKAN - SAN PEDRO DE ATACAMA - PQMB 2020</t>
  </si>
  <si>
    <t>40037638-0</t>
  </si>
  <si>
    <t>MEJORAMIENTO BARRIO BUENOS VECINOS Y AMIGOS - CALAMA - PQMB 2020</t>
  </si>
  <si>
    <t>40037742-0</t>
  </si>
  <si>
    <t>MEJORAMIENTO DESEMBOCADURA RÍO LINGUE, COMUNA DE MARIQUINA</t>
  </si>
  <si>
    <t>40037772-0</t>
  </si>
  <si>
    <t>MEJORAMIENTO PLACA COMERCIAL UNIDAD VECINAL PROVIDENCIA, COMUNA DE PROVIDENCIA</t>
  </si>
  <si>
    <t>40037785-0</t>
  </si>
  <si>
    <t>REPOSICION QUINTA COMPAÑIA DE BOMBEROS DE ANGOSTURA, SAN FERNANDO</t>
  </si>
  <si>
    <t>40037817-0</t>
  </si>
  <si>
    <t>MEJORAMIENTO PROYECTO SISTEMA APR VARILLAR, COMUNA VICUÑA</t>
  </si>
  <si>
    <t>40037835-0</t>
  </si>
  <si>
    <t>CONSTRUCCION CENTRO DE SALUD FAMILIAR URBANO DE ARAUCO</t>
  </si>
  <si>
    <t>40037912-0</t>
  </si>
  <si>
    <t>DIAGNOSTICO INFRAESTRUCTURA DE LOS SISTEMAS BÁSICOS, PROVINCIA DE PETORCA</t>
  </si>
  <si>
    <t>40037917-0</t>
  </si>
  <si>
    <t>CONSTRUCCION INFRAESTRUCTURA, MEJORAMIENTO  CALIDAD DEL AGUA DEL RIO LLUTA, REGION XV</t>
  </si>
  <si>
    <t>40037919-0</t>
  </si>
  <si>
    <t>CONSTRUCCION INFRAESTRUCTURA , MEJORAMIENTO  CALIDAD DEL AGUA DEL RIO CAMARONES, REGION XV</t>
  </si>
  <si>
    <t>40037962-0</t>
  </si>
  <si>
    <t>CONSTRUCCION DE MEDIDAS DE CONTROL ALUVIONAL PARA QUEBRADAS  AFLUENTES-LLUTA, REGION XV</t>
  </si>
  <si>
    <t>40037974-0</t>
  </si>
  <si>
    <t>REPOSICION HOSPITAL DR. DINO STAGNO MACCIONI, TRAIGUÈN</t>
  </si>
  <si>
    <t>40038039-0</t>
  </si>
  <si>
    <t>MEJORAMIENTO INTEGRAL SISTEMA SSR GUAÑACAGUA, REGION DE ARICA Y PARINACOTA</t>
  </si>
  <si>
    <t>40038040-0</t>
  </si>
  <si>
    <t>MEJORAMIENTO RUTA D-760, ACCESO A CALETA DE PUERTO OSCURO, COMUNA DE CANELA</t>
  </si>
  <si>
    <t>40038046-0</t>
  </si>
  <si>
    <t>MEJORAMIENTO RECINTO DEPORTIVO EL CANDIL, COMUNA DE EL BOSQUE</t>
  </si>
  <si>
    <t>40038085-0</t>
  </si>
  <si>
    <t>MEJORAMIENTO ESPACIO PÚBLICO CALLE PUDAHUEL Y AV. JUAN PABLO II, CHAÑARAL</t>
  </si>
  <si>
    <t>40038100-0</t>
  </si>
  <si>
    <t>CONSTRUCCION DE OBRAS DE PROTECCIÓN DEL VALLE DE ACHA, REGIÓN XV</t>
  </si>
  <si>
    <t>40038176-0</t>
  </si>
  <si>
    <t>MEJORAMIENTO CANCHA CARLOS ABARCA, COMUNA DE EL BOSQUE</t>
  </si>
  <si>
    <t>40038239-0</t>
  </si>
  <si>
    <t>MEJORAMIENTO CALETA GUARDIAMARINA RIQUELME - OBRAS MARÍTIMAS, IQUIQUE</t>
  </si>
  <si>
    <t>40038397-0</t>
  </si>
  <si>
    <t>CONSTRUCCION PARADOR DE BUSES DE VILLA CERRO CASTILLO, COMUNA DE RÍO IBÁÑEZ</t>
  </si>
  <si>
    <t>40038434-0</t>
  </si>
  <si>
    <t>CONSTRUCCION SERVICIO SANITARIO RURAL DE AGUA POTABLE EL QUECHE, COMUNA DE COCHAMO</t>
  </si>
  <si>
    <t>40038582-0</t>
  </si>
  <si>
    <t>MEJORAMIENTO CALLE LOS PIONEROS ENTRE MON REPOZ Y LITTA MADONNA, LABRANZA, TEMUCO</t>
  </si>
  <si>
    <t>40038593-0</t>
  </si>
  <si>
    <t>CONSTRUCCION ESPIGON CALETA PELLUHUE</t>
  </si>
  <si>
    <t>40038599-0</t>
  </si>
  <si>
    <t>CONSTRUCCION INTERCONEXION RUTA 156 Y RUTA 180 SECTOR : NACIMIENTO - COIGUE</t>
  </si>
  <si>
    <t>40038679-0</t>
  </si>
  <si>
    <t>CONSTRUCCION CENTRO CULTURAL COMUNA DE ESTACIÓN CENTRAL</t>
  </si>
  <si>
    <t>40038846-0</t>
  </si>
  <si>
    <t>NORMALIZACION DE VARIOS PUENTES REGION DEL BIOBIO</t>
  </si>
  <si>
    <t>40038866-0</t>
  </si>
  <si>
    <t>MEJORAMIENTO DE PAVIMENTO SECTOR SUR CALLE MANUEL RODRIGUEZ, COMUNA DE TILTIL</t>
  </si>
  <si>
    <t>40038912-0</t>
  </si>
  <si>
    <t>REPOSICION CENTRO DEPORTIVO POLIFUNCIONAL IND COYHAIQUE</t>
  </si>
  <si>
    <t>40038944-0</t>
  </si>
  <si>
    <t>CONSTRUCCION PASARELA VEHICULAR RAPANILAHUE Y ACCESOS, COMUNA DE LUMACO</t>
  </si>
  <si>
    <t>40038954-0</t>
  </si>
  <si>
    <t>REPOSICION PUENTE SCHNEIDER Y ACCESOS EN RUTA S-689, GORBEA</t>
  </si>
  <si>
    <t>40038974-0</t>
  </si>
  <si>
    <t>DIAGNOSTICO UNIDAD FAENADORA MÓVIL, XII REGIÓN</t>
  </si>
  <si>
    <t>INTERSUBSECTORIAL SILVOAGROPECUARIO</t>
  </si>
  <si>
    <t>40039008-0</t>
  </si>
  <si>
    <t>MEJORAMIENTO BANDEJON MIRAFLORES. COMUNA DE RENCA</t>
  </si>
  <si>
    <t>40039032-0</t>
  </si>
  <si>
    <t>CONSTRUCCION SERVICIO SANITARIO RURAL CHACRAS DE COCHRANE, COMUNA DE COCHRANE</t>
  </si>
  <si>
    <t>40039059-0</t>
  </si>
  <si>
    <t>CONSTRUCCION CENTRO CULTURAL DE HUALQUI</t>
  </si>
  <si>
    <t>40039178-0</t>
  </si>
  <si>
    <t>CONSTRUCCION ELECTRIFICACION RURAL SECTOR MILLAHUIN BAJO, COLGA Y OTROS, PITRUFQUEN</t>
  </si>
  <si>
    <t>40039194-0</t>
  </si>
  <si>
    <t>INSTALACION SISTEMA AGUA POTABLE LORENZO NECUL,  MEDIA LUNA, PERQUENCO</t>
  </si>
  <si>
    <t>40039256-0</t>
  </si>
  <si>
    <t>REPOSICION CENTRO COMUNITARIO Y DELEGACIÓN MUNICIPAL DE MALALHUE, LANCO</t>
  </si>
  <si>
    <t>40039313-0</t>
  </si>
  <si>
    <t>MEJORAMIENTO CANCHA DE FUTBOL PUCHOCO-SCHWAGER, CORONEL</t>
  </si>
  <si>
    <t>40039388-0</t>
  </si>
  <si>
    <t>NORMALIZACION DISEÑOS DE CICLOVIAS RED DE CORTO PLAZO, ARICA</t>
  </si>
  <si>
    <t>40039400-0</t>
  </si>
  <si>
    <t>MEJORAMIENTO RUTA H-15, TRAMO H-145 A H-165 (CALLE MAYOR MUÑOZ CARRASCO)  LA PUNTA,  MOSTAZAL</t>
  </si>
  <si>
    <t>40039418-0</t>
  </si>
  <si>
    <t>CONSTRUCCION EXTENSIÓN ELECTRICA DISTINTOS SECTORES COMUNA DE SAN NICOLÁS</t>
  </si>
  <si>
    <t>40039423-0</t>
  </si>
  <si>
    <t>CONSTRUCCION INFRAESTRUCTURA SANITARIA CHESQUE, BILBAO Y LOS NOTROS, LONCOCHE</t>
  </si>
  <si>
    <t>40039455-0</t>
  </si>
  <si>
    <t>CONSTRUCCION CONEXION VIAL LA PUNTA - EL RINCON, COMUNA MOSTAZAL</t>
  </si>
  <si>
    <t>40039460-0</t>
  </si>
  <si>
    <t>MEJORAMIENTO COLEGIO HIJOS DEL SOL SECTOR LOS MARCOS, COMUNA DE MOSTAZAL.</t>
  </si>
  <si>
    <t>40039517-0</t>
  </si>
  <si>
    <t>CONSTRUCCION PARQUE MIRADOR RINCON DE DIOS, TOCOPILLA</t>
  </si>
  <si>
    <t>40039540-0</t>
  </si>
  <si>
    <t>MEJORAMIENTO ACCESO A PERGOLA MUNICIPAL PLACILLA</t>
  </si>
  <si>
    <t>40039552-0</t>
  </si>
  <si>
    <t>NORMALIZACION Y AMPLIACIÓN GIMNASIO COMPLEJO PATRICIO MEKIS, RANCAGUA</t>
  </si>
  <si>
    <t>40039553-0</t>
  </si>
  <si>
    <t>NORMALIZACION Y AMPLIACION GIMNASIO EL MANZANAL, RANCAGUA</t>
  </si>
  <si>
    <t>40039564-0</t>
  </si>
  <si>
    <t>REPOSICION SEDE SOCIAL CLUB DEPORTIVO EL PINGÜINO, PUNTA ARENAS</t>
  </si>
  <si>
    <t>40039570-0</t>
  </si>
  <si>
    <t>DIAGNOSTICO PLADETUR, COMUNA DE SANTA MARÍA</t>
  </si>
  <si>
    <t>40039601-0</t>
  </si>
  <si>
    <t>CONSTRUCCION PLANETARIO SAN PEDRO DE ATACAMA</t>
  </si>
  <si>
    <t>40039605-0</t>
  </si>
  <si>
    <t>HABILITACION CASA DE OFICIO, COMUNA DE CARTAGENA</t>
  </si>
  <si>
    <t>40039692-0</t>
  </si>
  <si>
    <t>HABILITACION SUMINISTRO ENERGIA ELECTRICA SECTOR HUAMPUTUE COMPLEMENTARIO, SJCOSTA</t>
  </si>
  <si>
    <t>40039816-0</t>
  </si>
  <si>
    <t>MEJORAMIENTO PARQUE ALUMBRADO PÚBLICO, ETAPA 1 ,COMUNA  VALPARAÍSO</t>
  </si>
  <si>
    <t>40039819-0</t>
  </si>
  <si>
    <t>CONSTRUCCION VIAS DE EVACUACION Y PUNTO DE ENCUENTRO POR TSUNAMI</t>
  </si>
  <si>
    <t>40039850-0</t>
  </si>
  <si>
    <t>REPOSICION PAVIMENTO CALLE CANCHA, ENTRE LIMACHE Y LA MARINA, PLAN, VIÑA DEL MAR</t>
  </si>
  <si>
    <t>40039851-0</t>
  </si>
  <si>
    <t>REPOSICION PAVIMENTO VALPARAISO, ENTRE PZA. VERGARA Y CALLE CANCHA, PLAN, VIÑA DEL MAR</t>
  </si>
  <si>
    <t>40039865-0</t>
  </si>
  <si>
    <t>CONSTRUCCION DE CESFAM EN SAN JOSÉ DE MAIPO</t>
  </si>
  <si>
    <t>40039878-0</t>
  </si>
  <si>
    <t>CONSTRUCCION SISTEMA APR BAJO PELLAHÚEN, COMUNA DE LUMACO</t>
  </si>
  <si>
    <t>40039927-0</t>
  </si>
  <si>
    <t>CONSTRUCCION SISTEMA APR COMUDE - ARCO IRIS, COMUNA DE LUMACO</t>
  </si>
  <si>
    <t>40039989-0</t>
  </si>
  <si>
    <t>MEJORAMIENTO CANCHA LOCALIDAD PONOTRO, COMUNA CAÑETE</t>
  </si>
  <si>
    <t>40040058-0</t>
  </si>
  <si>
    <t>INSTALACION SISTEMA AGUA POTABLE CORRIENTES BLANCAS, REPOCURA Y RUCATRARO, GALVARINO</t>
  </si>
  <si>
    <t>40040346-0</t>
  </si>
  <si>
    <t>CONSTRUCCION CEMENTERIO MUNICIPAL N4, COMUNA DE TOCOPILLA</t>
  </si>
  <si>
    <t>40040358-0</t>
  </si>
  <si>
    <t>CONSTRUCCION BADEJÓN CENTRAL CALLE RAMADITA</t>
  </si>
  <si>
    <t>40040395-0</t>
  </si>
  <si>
    <t>CONSTRUCCION EXTENSIÓN RED DE AP 30 VDAS Y EXTENSIÓN RED AS 53 VVDAS, SECTOR GOYCOLEA, YUMBEL</t>
  </si>
  <si>
    <t>40040456-0</t>
  </si>
  <si>
    <t>CONSTRUCCION CENTRO DE FORMACIÓN TÉCNICA DE TOCOPILLA</t>
  </si>
  <si>
    <t>40040663-0</t>
  </si>
  <si>
    <t>CONSTRUCCION CESFAM CARDENAL JOSÉ MARÍA CARO ORIENTE, COMUNA DE LA SERENA</t>
  </si>
  <si>
    <t>40040674-0</t>
  </si>
  <si>
    <t>MEJORAMIENTO INTEGRAL AREAS VERDES AMIGABLES LA PINTANA</t>
  </si>
  <si>
    <t>40040861-0</t>
  </si>
  <si>
    <t>REPOSICION SEGUNDA COMPAÑÍA DE BOMBEROS ESTACIÓN ÑIQUÉN</t>
  </si>
  <si>
    <t>40040940-0</t>
  </si>
  <si>
    <t>REPOSICION PAVIMENTO CALLE LOS OLMOS COMUNA SAN ESTEBAN</t>
  </si>
  <si>
    <t>40041139-0</t>
  </si>
  <si>
    <t>MEJORAMIENTO CANCHA DE TUBUL, COMUNA DE ARAUCO</t>
  </si>
  <si>
    <t>40041200-0</t>
  </si>
  <si>
    <t>MEJORAMIENTO CANCHA GENTE DE MAR , PENCO</t>
  </si>
  <si>
    <t>40041238-0</t>
  </si>
  <si>
    <t>CONSTRUCCION MUROS DE CONTENCIÓN Y DRENAJE POBLACIÓN 24 DE SEPTIEMBRE, COYHAIQUE</t>
  </si>
  <si>
    <t>40041251-0</t>
  </si>
  <si>
    <t>RESTAURACION AVENIDA FRANCISCO DE AGUIRRE, TRAMO BALMACEDA-RUTA 5, LA SERENA</t>
  </si>
  <si>
    <t>40041265-0</t>
  </si>
  <si>
    <t>REPOSICION CON AMPLIACIÓN CASA DE LA CULTURA MONTEGRANDE, COMUNA DE PAIHUANO</t>
  </si>
  <si>
    <t>40041270-0</t>
  </si>
  <si>
    <t>RESTAURACION MH EX ESCUELA  10 JERONIMO GODOY VILLANUEVA, PISCO ELQUI, COMUNA DE PAIHUANO</t>
  </si>
  <si>
    <t>40041278-0</t>
  </si>
  <si>
    <t>CONSTRUCCION ESCUELA DE GENDARMERIA DE CHILE</t>
  </si>
  <si>
    <t>40041323-0</t>
  </si>
  <si>
    <t>CONSTRUCCION PARQUE URBANO POZA CRISTALINA</t>
  </si>
  <si>
    <t>40041331-0</t>
  </si>
  <si>
    <t>CONSTRUCCION SITIO DE RESGUARDO MIRADOR SAN FELIX, ALTO DEL CARMEN</t>
  </si>
  <si>
    <t>40041395-0</t>
  </si>
  <si>
    <t>MEJORAMIENTO Y CONSTRUCCIÓN TRAMO 2 PASEO MARSELLA, ENTRE ALEMANIA Y GRAN BRETAÑA, HUALPÉN</t>
  </si>
  <si>
    <t>40041478-0</t>
  </si>
  <si>
    <t>CONSTRUCCION SISTEMA DE AGUAS SERVIDAS, SECTOR LAS CANOAS, COMUNA DE CHILLÁN VIEJO</t>
  </si>
  <si>
    <t>40041524-0</t>
  </si>
  <si>
    <t>MEJORAMIENTO CAMILO HENRIQUEZ Y NUDO VIAL B. GARRIDO - BALMACEDA DE CURICO</t>
  </si>
  <si>
    <t>40041558-0</t>
  </si>
  <si>
    <t>REPOSICION SEDE MULTIPROPOSITO CLUB DEPORTIVO PUDETO DE ANCUD</t>
  </si>
  <si>
    <t>40041577-0</t>
  </si>
  <si>
    <t>ACTUALIZACION PLAN REGULADOR DE PUNTA ARENAS</t>
  </si>
  <si>
    <t>40041582-0</t>
  </si>
  <si>
    <t>ACTUALIZACION PLAN DE DESARROLLO COMUNAL, ALGARROBO</t>
  </si>
  <si>
    <t>40041632-0</t>
  </si>
  <si>
    <t>REPOSICION  SC Y JI COPIHUES BLANCOS DE LA COMUNA DE PEÑALOLÉN</t>
  </si>
  <si>
    <t>40041634-0</t>
  </si>
  <si>
    <t>REPOSICION  SC Y JI PEQUEÑOS Y PEQUEÑAS ARTISTAS DE LA COMUNA DE PUENTE ALTO</t>
  </si>
  <si>
    <t>40041663-0</t>
  </si>
  <si>
    <t>MEJORAMIENTO PAVIMENTACIÓN CALLE PATAGUAL, COMUNA DE RINCONADA</t>
  </si>
  <si>
    <t>40041681-0</t>
  </si>
  <si>
    <t>REPOSICION JARDIN INFANTIL Y SALA CUNA PRINCIPITO, COMUNA DE SAN BERNARDO</t>
  </si>
  <si>
    <t>40041687-0</t>
  </si>
  <si>
    <t>REPOSICION PLAZA DE LA LOCALIDAD DE COPIULEMU, FLORIDA</t>
  </si>
  <si>
    <t>40041689-0</t>
  </si>
  <si>
    <t>NORMALIZACION Y MEJORAMIENTO RUTAS PEATONALES DE NUEVE COMUNAS DE ÑUBLE</t>
  </si>
  <si>
    <t>40041737-0</t>
  </si>
  <si>
    <t>CONSTRUCCION VIVIENDAS TUTELADAS PARA ADULTO MAYOR, SAN ROSENDO</t>
  </si>
  <si>
    <t>40041742-0</t>
  </si>
  <si>
    <t>MEJORAMIENTO ESPACIO DE USO MIXTO VILLA ELICURA, LOCALIDAD DE CALEBU COMUNA DE CONTULMO</t>
  </si>
  <si>
    <t>40041776-0</t>
  </si>
  <si>
    <t>MEJORAMIENTO DE CANCHAS Y RECINTO DEPORTIVO ACADEMIA DE FUTBOL MUNICIPAL OVALLE</t>
  </si>
  <si>
    <t>40041804-0</t>
  </si>
  <si>
    <t>NORMALIZACION Y MEJORAMIENTO DE RUTAS PEATONALES  DE LOS ÁNGELES</t>
  </si>
  <si>
    <t>40042016-0</t>
  </si>
  <si>
    <t>MEJORAMIENTO ESPACIO PÚBLICO HERNÁN BRAÑAS, TREHUACO</t>
  </si>
  <si>
    <t>40042106-0</t>
  </si>
  <si>
    <t>MEJORAMIENTO  PLAZA BICENTENARIO ANTOFAGASTA</t>
  </si>
  <si>
    <t>40042163-0</t>
  </si>
  <si>
    <t>MEJORAMIENTO CANCHA DE PASTO SINTÉTICO INDEPENDIENTE PAILLIHUE, COMUNA DE LOS ANGELES</t>
  </si>
  <si>
    <t>40042186-0</t>
  </si>
  <si>
    <t>REPOSICION ESPACIO PUBLICO PLAZA BANDEJON CENTRAL NORTE CALLE CHORRILLOS, CALDERA</t>
  </si>
  <si>
    <t>40042187-0</t>
  </si>
  <si>
    <t>MEJORAMIENTO CANCHA DE PASTO SINTÉTICO SECTOR EL PERAL, COMUNA DE LOS ÁNGELES</t>
  </si>
  <si>
    <t>40042227-0</t>
  </si>
  <si>
    <t>MEJORAMIENTO BARRIO OHIGGINS DE LA COMUNA DE IQUIQUE</t>
  </si>
  <si>
    <t>40042493-0</t>
  </si>
  <si>
    <t>MEJORAMIENTO DIVERSAS CALLES SECTOR SUR,  CHAITÉN</t>
  </si>
  <si>
    <t>40042590-0</t>
  </si>
  <si>
    <t>CONSTRUCCION PLAZA BORDE RÍO SAN FÉLIX, ALTO DEL CARMEN</t>
  </si>
  <si>
    <t>40042605-0</t>
  </si>
  <si>
    <t>CONSTRUCCION PASEO PATRIMONIAL ETAPA 1 PULLALLY, COMUNA DE PAPUDO</t>
  </si>
  <si>
    <t>40042610-0</t>
  </si>
  <si>
    <t>RECUPERACION CARTERA DE PROYECTO DE EDUCACIÓN GORE ANTOFAGASTA</t>
  </si>
  <si>
    <t>40042611-0</t>
  </si>
  <si>
    <t>MEJORAMIENTO PAVIMENTOS PARTICIPATIVOS LOCALIDAD DE PULLALLY, COMUNA DE PAPUDO</t>
  </si>
  <si>
    <t>40042619-0</t>
  </si>
  <si>
    <t>CONSTRUCCION SISTEMA DE ALCANTARILLADO Y AGUAS SERVIDAS DE LA LOCALIDAD DE PISAGUA</t>
  </si>
  <si>
    <t>40042647-0</t>
  </si>
  <si>
    <t>CONSTRUCCION PLAZA CUBIERTA DEL BORDE COSTERO DE PISAGUA, COMUNA DE HUARA</t>
  </si>
  <si>
    <t>40042667-0</t>
  </si>
  <si>
    <t>DIAGNOSTICO PLAN MAESTRO DEL RÍO QUEUCO, SECTORES DE MALLA MALLA, TRAPA TRAPA Y BUTALELBUN</t>
  </si>
  <si>
    <t>40042842-0</t>
  </si>
  <si>
    <t>REPOSICION POSTA SALUD RURAL PILÉN,  COMUNA DE CAUQUENES</t>
  </si>
  <si>
    <t>40042843-0</t>
  </si>
  <si>
    <t>REPOSICION POSTA SALUD RURAL TRES ESQUINAS, COMUNA DE CAUQUENES</t>
  </si>
  <si>
    <t>40042877-0</t>
  </si>
  <si>
    <t>CONSTRUCCION PUENTE RUPERTO BERNAL PUCHUNCAVÍ</t>
  </si>
  <si>
    <t>40042947-0</t>
  </si>
  <si>
    <t>MEJORAMIENTO INFRAESTRUCTURA PEATONAL CALLE CHILLÁN , ENTRE AV. REPÚBLICA Y C.TEMUCO,OSORNO</t>
  </si>
  <si>
    <t>40043138-0</t>
  </si>
  <si>
    <t>REPOSICION TEATRO MUNICIPAL DE LA  COMUNA DE MAULLIN</t>
  </si>
  <si>
    <t>40043172-0</t>
  </si>
  <si>
    <t>MEJORAMIENTO PAVIMENTACIÓN CALLE LOS CASTAÑOS, VENTANAS COMUNA DE PUCHUNCAVÍ</t>
  </si>
  <si>
    <t>40043427-0</t>
  </si>
  <si>
    <t>MEJORAMIENTO CIRCUITO VIAL CALLES JOSE FRANCISCO, SARA, NICOLAS, ANITA Y JOSEFINA, EL TABO</t>
  </si>
  <si>
    <t>40043498-0</t>
  </si>
  <si>
    <t>CONSTRUCCION CUBIERTA PATINODROMO, CORONEL</t>
  </si>
  <si>
    <t>40043502-0</t>
  </si>
  <si>
    <t>MEJORAMIENTO GIMNASIO MUNICIPAL DE CORONEL</t>
  </si>
  <si>
    <t>40043509-0</t>
  </si>
  <si>
    <t>MEJORAMIENTO CENTRO COMUNITARIO COMUNAL, CORONEL</t>
  </si>
  <si>
    <t>40043515-0</t>
  </si>
  <si>
    <t>CONSTRUCCION SISTEMA DE EVACUACIÓN DE AGUAS LLUVIAS  SECTOR GUADALCÁZAR, SANTA JUANA.</t>
  </si>
  <si>
    <t>40043548-0</t>
  </si>
  <si>
    <t>HABILITACION COSAM DOMINGO ASÚN SALAZAR, VALPARAÍSO</t>
  </si>
  <si>
    <t>40043552-0</t>
  </si>
  <si>
    <t>MEJORAMIENTO GIMNASIO TECHADO COMPLEJO DEPORTIVO LA ANTENA, DIEGO DE ALMAGRO</t>
  </si>
  <si>
    <t>40043583-0</t>
  </si>
  <si>
    <t>REPOSICION ALUMBRADO PUBLICO SECTOR URBANO COMUNA CAÑETE</t>
  </si>
  <si>
    <t>40043596-0</t>
  </si>
  <si>
    <t>CONSTRUCCION CANCHA BLANCA ESTELA, HUALPEN</t>
  </si>
  <si>
    <t>40043755-0</t>
  </si>
  <si>
    <t>ACTUALIZACION CATASTRO REDES SECUNDARIAS DE ALL. COMUNA DE CHILLÁN Y CHILLÁN VIEJO</t>
  </si>
  <si>
    <t>40043857-0</t>
  </si>
  <si>
    <t>MEJORAMIENTO CALLE VICTORIA, COMUNA DE VALPARAISO</t>
  </si>
  <si>
    <t>40043900-0</t>
  </si>
  <si>
    <t>REPOSICION PAVIMENTO CALLE ANITA LIZANA, ACHUPALLAS, VIÑA DEL MAR</t>
  </si>
  <si>
    <t>40043909-0</t>
  </si>
  <si>
    <t>DIAGNOSTICO PARA MEJORAMIENTO DEL RIEGO PEQUEÑA AGRICULTURA LOS RÍOS Y LOS LAGOS</t>
  </si>
  <si>
    <t>40044115-0</t>
  </si>
  <si>
    <t>REPOSICION PAVIMENTO CALLE AUGUSTO DHALMAR, ACHUPALLAS, VIÑA DEL MAR</t>
  </si>
  <si>
    <t>40044118-0</t>
  </si>
  <si>
    <t>MEJORAMIENTO DE CANCHA Y RECINTO CLUB DEPORTIVO COLONIA DE LIMARÍ,  COMUNA DE OVALLE.</t>
  </si>
  <si>
    <t>40044402-0</t>
  </si>
  <si>
    <t>REPOSICION JARDÍN INFANTIL Y SALA CUNA LAURITA VICUÑA DE LA COMUNA EL BOSQUE</t>
  </si>
  <si>
    <t>40044465-0</t>
  </si>
  <si>
    <t>CONSTRUCCION  EXTENSION RED DE ALCANTARILLADO SECTOR LA PUNTILLA ETAPA 2, COMUNA DE ALGARROBO</t>
  </si>
  <si>
    <t>40044603-0</t>
  </si>
  <si>
    <t>CONSTRUCCION CUARTO CESFAM ESTACIÓN CENTRAL</t>
  </si>
  <si>
    <t>40044623-0</t>
  </si>
  <si>
    <t>CONSTRUCCION PLAZOLETA REBECA AGUILAR, PUNTA ARENAS</t>
  </si>
  <si>
    <t>40044654-0</t>
  </si>
  <si>
    <t>REPOSICION   EDIFICIO CONSISTORIAL DE LOTA</t>
  </si>
  <si>
    <t>40044663-0</t>
  </si>
  <si>
    <t>REPOSICION VARIOS PUENTES DE LA REGION DE OHIGGINS VIII ETAPA</t>
  </si>
  <si>
    <t>40044790-0</t>
  </si>
  <si>
    <t>MEJORAMIENTO MONUMENTO BERNARDO OHIGGINS Y BANDEJÓN AV. INDEPENDENCIA, PUNTA ARENAS</t>
  </si>
  <si>
    <t>40044804-0</t>
  </si>
  <si>
    <t>REPOSICION PUENTE COLGANTE PEATONAL SERRANO,  SAN ANTONIO</t>
  </si>
  <si>
    <t>40044918-0</t>
  </si>
  <si>
    <t>DIAGNOSTICO PLAN DE DESARROLLO TURÍSTICO PLADETUR COMUNA DE CABILDO</t>
  </si>
  <si>
    <t>40045087-0</t>
  </si>
  <si>
    <t>ACTUALIZACION PLADECO PERIODO 2023 - 2026, COMUNA DE NANCAGUA</t>
  </si>
  <si>
    <t>40045094-0</t>
  </si>
  <si>
    <t>MEJORAMIENTO PAVIMENTO CALLE SERAFIN PINTO, OLMUÉ</t>
  </si>
  <si>
    <t>40045194-0</t>
  </si>
  <si>
    <t>CONSTRUCCION CAMARINES ESTADIO ANTONIO RISPOLI, PUNTA ARENAS</t>
  </si>
  <si>
    <t>40045255-0</t>
  </si>
  <si>
    <t>MEJORAMIENTO BARRIO LA ESTACION - LOS ANDENES, COMUNA DE VICUÑA. CONCURSO 2020</t>
  </si>
  <si>
    <t>40045278-0</t>
  </si>
  <si>
    <t>CONSTRUCCION PAVIMENTACIÓN PASAJE PAINE,NATALES</t>
  </si>
  <si>
    <t>40045306-0</t>
  </si>
  <si>
    <t>REPOSICION MULTICANCHA SANTA ROSA, TOCOPILLA</t>
  </si>
  <si>
    <t>40045333-0</t>
  </si>
  <si>
    <t>REPOSICION OFICINA REGISTRO CIVIL DE COIHUECO</t>
  </si>
  <si>
    <t>40045370-0</t>
  </si>
  <si>
    <t>NORMALIZACION ESCUELA D-1228 HUEPIL, COMUNA DE TUCAPEL</t>
  </si>
  <si>
    <t>40045426-0</t>
  </si>
  <si>
    <t>CONSTRUCCION SANEAMIENTO SANITARIO SECTOR SANTA INES, COMUNA DE SAN PEDRO DE LA PAZ</t>
  </si>
  <si>
    <t>40045472-0</t>
  </si>
  <si>
    <t>CONSTRUCCION TORRES DE ILUMINACIÓN CLUB DEPORTIVO PEÑAROL DE REINOSO, COMUNA DE CATEMU</t>
  </si>
  <si>
    <t>40045504-0</t>
  </si>
  <si>
    <t>MEJORAMIENTO CANCHA DE FUTBOL SECTOR YOBILO, CORONEL</t>
  </si>
  <si>
    <t>40045507-0</t>
  </si>
  <si>
    <t>CONSTRUCCION CENTRO DE TRATAMIENTO PARA NIÑOS Y NIÑAS CON TEA, CORONEL</t>
  </si>
  <si>
    <t>40045512-0</t>
  </si>
  <si>
    <t>TRANSFERENCIA PARA EL DESARROLLO DEPORTE RECREATIVO,FORMATIVO YDE COMPETICIÓN DE ALTO HOSPICIO</t>
  </si>
  <si>
    <t>40045527-0</t>
  </si>
  <si>
    <t>CONTROL DE LA POBLACION CANINA Y FELINA EN LA COMUNA DE POZO ALMONTE</t>
  </si>
  <si>
    <t>40045547-0</t>
  </si>
  <si>
    <t>CONSTRUCCION CUARTEL 2A COMPAÑÍA BOMBEROS ANCUD</t>
  </si>
  <si>
    <t>40045551-0</t>
  </si>
  <si>
    <t>DIAGNOSTICO ELABORACION Y TRAMITACIÓN PLAN REGULADOR COMUNAL DE RÍO VERDE</t>
  </si>
  <si>
    <t>40045575-0</t>
  </si>
  <si>
    <t>MEJORAMIENTO CIRCUITO VIAL AV. CENTENARIO, AV. MAIPU Y CALLE LOS ALERCES, EL TABO.</t>
  </si>
  <si>
    <t>40045650-0</t>
  </si>
  <si>
    <t>CONSTRUCCION SOLUCIONES SANITARIAS LA HIGUERILLA-SANATORIO, COMUNA DE SAGRADA FAMILIA.</t>
  </si>
  <si>
    <t>40045677-0</t>
  </si>
  <si>
    <t>CONSTRUCCION ELECTRIFICACION RURAL SECTOR LLAIMA BAJO, EL NATRE Y OTROS, VILCUN</t>
  </si>
  <si>
    <t>40045709-0</t>
  </si>
  <si>
    <t>DIAGNOSTICO NORMATIVA SISTEMA   CARRETERAS 2+1 - CHILE</t>
  </si>
  <si>
    <t>40045712-0</t>
  </si>
  <si>
    <t>MEJORAMIENTO  MONUMENTO ARTURO PRAT Y BANDEJÓN AVDA. COLÓN , PUNTA ARENAS</t>
  </si>
  <si>
    <t>40045722-0</t>
  </si>
  <si>
    <t>RESTAURACION TORRE DEL RELOJ DE LA ESTACIÓN BARÓN DE VALPARAÍSO.</t>
  </si>
  <si>
    <t>40045756-0</t>
  </si>
  <si>
    <t>CONSTRUCCION RED ALCANTARILLADO Y MEJ. A. POTABLE Y SERV. BASICOS, SECTOR EL SAUCE, COQUIMBO</t>
  </si>
  <si>
    <t>40045770-0</t>
  </si>
  <si>
    <t>REPOSICION CESFAM COMUNA DE EL QUISCO</t>
  </si>
  <si>
    <t>40045815-0</t>
  </si>
  <si>
    <t>MEJORAMIENTO DE AREAS VERDES SECTOR 4 A PONIENTE NORTE, PUNTA ARENAS</t>
  </si>
  <si>
    <t>40045818-0</t>
  </si>
  <si>
    <t>MEJORAMIENTO PISTA ATLETICA ESTADIO LO BLANCO, COMUNA DE EL BOSQUE</t>
  </si>
  <si>
    <t>40045923-0</t>
  </si>
  <si>
    <t>REPOSICION PARQUE RIBEREÑO VALLENAR</t>
  </si>
  <si>
    <t>40045953-0</t>
  </si>
  <si>
    <t>REPOSICION SISTEMA APR CAUPOLICÁN TRANAMAN, Y SECTORES LA LOMA, CHACAYAL,PUREN</t>
  </si>
  <si>
    <t>40045974-0</t>
  </si>
  <si>
    <t>AMPLIACION DE PLANTA DE TRATAMIENTO DE AGUAS SERVIDAS DE PUEBLO SECO, COMUNA DE SAN IGNACIO</t>
  </si>
  <si>
    <t>40045986-0</t>
  </si>
  <si>
    <t>CONSTRUCCION JUZGADO DE LETRAS CON COMPETENCIA COMUN Y FAMILIA DE MEJILLONES</t>
  </si>
  <si>
    <t>40046026-0</t>
  </si>
  <si>
    <t>DIAGNOSTICO ELABORACIÓN DE LA ESTRATEGIA DE DESARROLLO ECONÓMICO LOCAL, COMUNA DE CARTAGENA</t>
  </si>
  <si>
    <t>40046091-0</t>
  </si>
  <si>
    <t>INSTALACION AGUA POTABLE PELEHUITO, NAPAÑIR, SAUCE HUACHO, SAUCE HUACHO RINCON, LOS SAUCES</t>
  </si>
  <si>
    <t>40046121-0</t>
  </si>
  <si>
    <t>HABILITACION CAMARAS DE FISCALIZACION DE ANTOFAGASTA</t>
  </si>
  <si>
    <t>40046168-0</t>
  </si>
  <si>
    <t>CONSTRUCCION CENTRO DE GESTION INTEGRAL DE RESIDUOS SOLIDOS, LONQUIMAY</t>
  </si>
  <si>
    <t>40046337-0</t>
  </si>
  <si>
    <t>CONSTRUCCION SSR LA AGUADA, COMUNA DE CABRERO</t>
  </si>
  <si>
    <t>40046362-0</t>
  </si>
  <si>
    <t>ANALISIS Y DESARROLLO CICLOVÍA BORDE COSTERO Y BORDE PLAN, VIÑA DEL MAR</t>
  </si>
  <si>
    <t>40046376-0</t>
  </si>
  <si>
    <t>AMPLIACION DE LA RED DE ALCANTARILLADO DE CHÉPICA A CALLE JAVIERA CARRERA</t>
  </si>
  <si>
    <t>40046537-0</t>
  </si>
  <si>
    <t>MEJORAMIENTO PAVIMENTACIÓN AVENIDA LAS BALANDRAS, COMUNA DE EL QUISCO</t>
  </si>
  <si>
    <t>40046541-0</t>
  </si>
  <si>
    <t>CONSTRUCCION SALON MULTIUSO, COMUNA DE YUMBEL</t>
  </si>
  <si>
    <t>40046556-0</t>
  </si>
  <si>
    <t>MEJORAMIENTO CANCHA DE FUTBOL ESTADIO POLCURA, COMUNA DE TUCAPEL</t>
  </si>
  <si>
    <t>40046651-0</t>
  </si>
  <si>
    <t>MEJORAMIENTO DE LA PISTA Y OBRAS ANEXAS ADMO PORVENIR DE T. DEL FUEGO</t>
  </si>
  <si>
    <t>40046875-0</t>
  </si>
  <si>
    <t>CONSTRUCCION CASA DEL ADULTO MAYOR, COMUNA DE PEDRO AGUIRRE CERDA</t>
  </si>
  <si>
    <t>40046881-0</t>
  </si>
  <si>
    <t>MEJORAMIENTO ESTADIO VILLA SUR, COMUNA DE PEDRO AGUIRRE CERDA.</t>
  </si>
  <si>
    <t>40046882-0</t>
  </si>
  <si>
    <t>MEJORAMIENTO PLAZA “JOSÉ FLORES GARRIDO”, COMUNA DE PEDRO AGUIRRE CERDA.</t>
  </si>
  <si>
    <t>40046883-0</t>
  </si>
  <si>
    <t>CONSTRUCCION PARQUE ANDRE JARLAN SECTOR NORTE, COMUNA DE PEDRO AGUIRRE CERDA</t>
  </si>
  <si>
    <t>40046887-0</t>
  </si>
  <si>
    <t>AMPLIACION EDIFICIO DELEGACIÓN PRESIDENCIAL PROVINCIAL DE ISLA DE PASCUA</t>
  </si>
  <si>
    <t>40046896-0</t>
  </si>
  <si>
    <t>CONSTRUCCION CESFAM CORONEL NORTE, COMUNA DE CORONEL</t>
  </si>
  <si>
    <t>40047006-0</t>
  </si>
  <si>
    <t>CONSTRUCCION TERCER CESFAM CON BASE SAMU CERRILLOS</t>
  </si>
  <si>
    <t>40047024-0</t>
  </si>
  <si>
    <t>MEJORAMIENTO SISTEMA DE AGUA POTABLE SERVICIO SANITARIO RURAL LO CARTAGENA, RENGO</t>
  </si>
  <si>
    <t>40047052-0</t>
  </si>
  <si>
    <t>CAPACITACION DESARROLLO DE LAS ACTIVIDADES PRODUCTIVAS DE LA COMUNA DE CAMIÑA</t>
  </si>
  <si>
    <t>40047158-0</t>
  </si>
  <si>
    <t>NORMALIZACION ESTACIÓN MÉDICO RURAL SANTA ROSA</t>
  </si>
  <si>
    <t>40047177-0</t>
  </si>
  <si>
    <t>DIAGNOSTICO PLAN MAESTRO AGUAS LLUVIAS DE LA COMUNA DE TOLTEN</t>
  </si>
  <si>
    <t>40047185-0</t>
  </si>
  <si>
    <t>CONSTRUCCION LICEO MUNICIPAL ANEXO CENTRO FORMACION ACADEMICA PERFECTO DE LA FUENTE RINCONADA</t>
  </si>
  <si>
    <t>40047201-0</t>
  </si>
  <si>
    <t>CONSTRUCCION SISTEMA DE AGUAS LLUVIAS SECTOR OCTAVIO CASTRO, NATALES</t>
  </si>
  <si>
    <t>40047227-0</t>
  </si>
  <si>
    <t>MEJORAMIENTO PLAZA DE ARMAS Y ENTORNO, CHILLÁN</t>
  </si>
  <si>
    <t>40047234-0</t>
  </si>
  <si>
    <t>MEJORAMIENTO DE PLAZA SELKNAM Y PLAZA VILLA MARDONES UV N 52, PUNTA ARENAS</t>
  </si>
  <si>
    <t>40047244-0</t>
  </si>
  <si>
    <t>MEJORAMIENTO  SSR MOLCO ALTO, COMUNA DE VILLARRICA, PROV. CAUTIN, REGIÓN DE LA ARAUCANIA</t>
  </si>
  <si>
    <t>40047388-0</t>
  </si>
  <si>
    <t>CONSTRUCCION AVDA. CIRCUNVALACIÓN ,TRAMO PEDRO BORQUEZ-GRAL. DEL CANTO, PUNTA ARENAS.</t>
  </si>
  <si>
    <t>40047393-0</t>
  </si>
  <si>
    <t>MEJORAMIENTO SISTEMA DE AGUA POTABLE SERVICIO SANITARIO RURAL EL HUIQUE, PALMILLA</t>
  </si>
  <si>
    <t>40047460-0</t>
  </si>
  <si>
    <t>MEJORAMIENTO BARRIO KATHERINE ARCE, COMUNA DE ALTO HOSPICIO</t>
  </si>
  <si>
    <t>40047485-0</t>
  </si>
  <si>
    <t>40047526-0</t>
  </si>
  <si>
    <t>REPOSICION POSTA DE SALUD RURAL CHEUCAN BUTACO, COMUNA DE SAAVEDRA</t>
  </si>
  <si>
    <t>40047622-0</t>
  </si>
  <si>
    <t>HABILITACION INMUEBLES MONUMENTOS NACIONALES EX FFCC, TALTAL</t>
  </si>
  <si>
    <t>40047627-0</t>
  </si>
  <si>
    <t>MEJORAMIENTO CANAL PROLONGACIÓN, PUNTA ARENAS</t>
  </si>
  <si>
    <t>40047721-0</t>
  </si>
  <si>
    <t>CONSTRUCCION  SERVICIO DE AGUA POTABLE RURAL SECTOR LOS ANGELES, PURRANQUE</t>
  </si>
  <si>
    <t>40047728-0</t>
  </si>
  <si>
    <t>HABILITACION SUMINISTRO ENERGÍA ELÉCTRICA DIVERSOS SECTORES, COMUNA DE CHAITÉN</t>
  </si>
  <si>
    <t>40047940-0</t>
  </si>
  <si>
    <t>CONSTRUCCION CONEXIÓN VIAL RUTAS W-35 Y W-21 SECTOR INTERURBANO , COMUNA DE  QUEMCHI</t>
  </si>
  <si>
    <t>40047954-0</t>
  </si>
  <si>
    <t>MEJORAMIENTO BARRIO REMODELACION PAICAVI, COMUNA DE CONCEPCION</t>
  </si>
  <si>
    <t>40047964-0</t>
  </si>
  <si>
    <t>CONSTRUCCION CASETAS SANITARIAS LOCALIDAD DE  CUNACO, NANCAGUA</t>
  </si>
  <si>
    <t>40047976-0</t>
  </si>
  <si>
    <t>MEJORAMIENTO PISTA AERÓDROMO CERRO CASTILLO PROV. ULTIMA ESPERANZA</t>
  </si>
  <si>
    <t>40047985-0</t>
  </si>
  <si>
    <t>CONSTRUCCION CESFAM MAVIDAHUE, COMUNA DE PENCO.</t>
  </si>
  <si>
    <t>40048004-0</t>
  </si>
  <si>
    <t>CONSTRUCCION PUNTO DE POSADA DE HELICOPTEROS ÑIREHUAO</t>
  </si>
  <si>
    <t>40048018-0</t>
  </si>
  <si>
    <t>CONSTRUCCION COMPLEJO DEPORTIVO PARQUE LA PUNTILLA, SAN VICENTE DE TAGUA TAGUA</t>
  </si>
  <si>
    <t>40048035-0</t>
  </si>
  <si>
    <t>MEJORAMIENTO RUTA 265-CH. SECTOR PASO LAS LLAVES. COMUNA DE CHILE CHICO</t>
  </si>
  <si>
    <t>40048077-0</t>
  </si>
  <si>
    <t>CONSTRUCCION SEDE FUNDACIÓN APANDIA</t>
  </si>
  <si>
    <t>40048142-0</t>
  </si>
  <si>
    <t>CONSTRUCCION CENTRO DEPORTIVO COMUNITARIO DE SAN CARLOS</t>
  </si>
  <si>
    <t>40048203-0</t>
  </si>
  <si>
    <t>CONSTRUCCION PARQUE LINEAL COMUNITARIO FLOR DONGUIL, COMUNA DE GORBEA</t>
  </si>
  <si>
    <t>40048261-0</t>
  </si>
  <si>
    <t>MEJORAMIENTO BARRIO CORDILLERA, COMUNA DE PUCON.</t>
  </si>
  <si>
    <t>40048273-0</t>
  </si>
  <si>
    <t>DIAGNOSTICO Y ELABORACION DE PLAN MAESTRO, BARRIO COPAHUE COMUNA DE RENAICO</t>
  </si>
  <si>
    <t>40048274-0</t>
  </si>
  <si>
    <t>DIAGNOSTICO Y ELABORACION DE PLAN MAESTRO, BARRIO JAVIERA CARRERA COMUNA DE ANGOL</t>
  </si>
  <si>
    <t>40048275-0</t>
  </si>
  <si>
    <t>MEJORAMIENTO BARRIO SEGUNDA FAJA 2 COMUNA DE VILLARRICA</t>
  </si>
  <si>
    <t>40048303-0</t>
  </si>
  <si>
    <t>CONSTRUCCION SERVICIO SANITARIO RURAL LAS BANDURRIAS, COMUNA DE COYHAIQUE</t>
  </si>
  <si>
    <t>40048316-0</t>
  </si>
  <si>
    <t>MEJORAMIENTO DE CANCHA DE FUTBOL EL FARO DE NOS, SAN BERNARDO</t>
  </si>
  <si>
    <t>40048326-0</t>
  </si>
  <si>
    <t>AMPLIACION Y MEJORAMIENTO AERODROMO GUARDIAMARINA ZAÑARTU</t>
  </si>
  <si>
    <t>40048345-0</t>
  </si>
  <si>
    <t>CONSTRUCCION ELECTRIFICACION RURAL SECTOR PRADO PUELLO, PADRE LAS CASAS</t>
  </si>
  <si>
    <t>40048351-0</t>
  </si>
  <si>
    <t>MEJORAMIENTO PÉRGOLA DE LAS FLORES SANTA MARÍA, COMUNA DE RECOLETA</t>
  </si>
  <si>
    <t>40048366-0</t>
  </si>
  <si>
    <t>REPOSICION PRIMERA COMPAÑÍA DE BOMBEROS, COMUNA DE MALLOA</t>
  </si>
  <si>
    <t>40048374-0</t>
  </si>
  <si>
    <t>REPOSICION LICEO E INTERNADO EDUARDO FREI MONTALVA DE MONTE PATRIA</t>
  </si>
  <si>
    <t>40048447-0</t>
  </si>
  <si>
    <t>CONSTRUCCION SISTEMA DE ALCANTARILLADO SECTOR PAMPA REDONDA BAJO, PUNTA ARENAS</t>
  </si>
  <si>
    <t>40048452-0</t>
  </si>
  <si>
    <t>CONSTRUCCION RED ALCANTARILLADO POBLACION LAS QUINTAS, POZO ALMONTE</t>
  </si>
  <si>
    <t>40048468-0</t>
  </si>
  <si>
    <t>DIAGNOSTICO PLAN MAESTRO DE CICLOVÍAS, COMUNA VALPARAÍSO</t>
  </si>
  <si>
    <t>40048523-0</t>
  </si>
  <si>
    <t>CONSTRUCCION RELLENO SANITARIO DE RSD Y A, RCD Y RESIDUOS IND NO PELIGROSOS, COMUNA DE TALTAL</t>
  </si>
  <si>
    <t>40048539-0</t>
  </si>
  <si>
    <t>CONSTRUCCION SKATEPARK EL TRAPICHE, COMUNA PEÑAFLOR</t>
  </si>
  <si>
    <t>40048567-0</t>
  </si>
  <si>
    <t>CONSTRUCCION CESFAM SECTOR SUR CORONEL, COMUNA DE CORONEL</t>
  </si>
  <si>
    <t>40048593-0</t>
  </si>
  <si>
    <t>CONSTRUCCION EXTENSIÓN REDES ALCANTARILLADO SECTOR ESTERO, EL MIRADOR Y ESMERALDA, CASABLANCA</t>
  </si>
  <si>
    <t>40048784-0</t>
  </si>
  <si>
    <t>DIAGNOSTICO ELABORACION PLAN MAESTRO BARRIO VILLA GENERAL BERNALES, COYHAIQUE</t>
  </si>
  <si>
    <t>40048785-0</t>
  </si>
  <si>
    <t>DIAGNOSTICO ELABORACION PLAN MAESTRO BARRIO BIR LAS VILLAS, PUERTO AYSÉN</t>
  </si>
  <si>
    <t>40048901-0</t>
  </si>
  <si>
    <t>CONSTRUCCION SANEAMIENTO SANITARIO TRES SECTORES, PUNTA ARENAS</t>
  </si>
  <si>
    <t>40049003-0</t>
  </si>
  <si>
    <t>CONSTRUCCION SERVICIO SANITARIO RURAL SANTA ELENA - LAS LIEBRES, COMUNA DE COYHAIQUE</t>
  </si>
  <si>
    <t>40049068-0</t>
  </si>
  <si>
    <t>CONSTRUCCION TERMINAL DE BUSES PUERTO RÍO TRANQUILO, COMUNA DE RÍO IBÁÑEZ</t>
  </si>
  <si>
    <t>40049083-0</t>
  </si>
  <si>
    <t>CONSTRUCCION EDIFICIO GOBIERNO REGIONAL DE LA ARAUCANIA</t>
  </si>
  <si>
    <t>40049156-0</t>
  </si>
  <si>
    <t>CONSTRUCCION POLIDEPORTIVO, COMUNA DE NINHUE</t>
  </si>
  <si>
    <t>40049161-0</t>
  </si>
  <si>
    <t>CONSTRUCCION PTAS Y REDES ALCANTARILLADO VILLORRIO PATRIO GANA</t>
  </si>
  <si>
    <t>40049192-0</t>
  </si>
  <si>
    <t>CONSTRUCCION PARQUE PADRE HURTADO. COMUNA DE PADRE HURTADO.</t>
  </si>
  <si>
    <t>40049208-0</t>
  </si>
  <si>
    <t>CONSTRUCCION DISEÑO ELEAM, COMUNA DE QUIRIHUE</t>
  </si>
  <si>
    <t>40049229-0</t>
  </si>
  <si>
    <t>CONSTRUCCION EXTENSIÓN  RED ELÉCTRICA SECTOR RÍO SAN VÍCTOR,  AYSÉN</t>
  </si>
  <si>
    <t>40049261-0</t>
  </si>
  <si>
    <t>REPOSICION CON RELOCALIZACION CENTRO DE SALUD FAMILIAR COMUNA EMPEDRADO</t>
  </si>
  <si>
    <t>40049346-0</t>
  </si>
  <si>
    <t>MEJORAMIENTO CALZADAS Y VEREDAS DIVERSOS SECTORES, COMUNA DE LA PINTANA</t>
  </si>
  <si>
    <t>40049349-0</t>
  </si>
  <si>
    <t>REPOSICION VEREDAS DIVERSAS CALLES, COMUNA DE LA PINTANA</t>
  </si>
  <si>
    <t>40049391-0</t>
  </si>
  <si>
    <t>MEJORAMIENTO SERVICIO SANITARIO RURAL SAN PEDRO, COMUNA DE SAN IGNACIO</t>
  </si>
  <si>
    <t>40049448-0</t>
  </si>
  <si>
    <t>DIFUSION DEL PATRIMONIO CULTURAL SALVAGUARDADO REGIÓN DE TARAPACÁ POR EL PROGRAMA PVP</t>
  </si>
  <si>
    <t>40049455-0</t>
  </si>
  <si>
    <t>NORMALIZACION SEGURIDAD VIAL VARIOS CRUCES PELIGROSOS REGION DE LOS RIOS</t>
  </si>
  <si>
    <t>40049479-0</t>
  </si>
  <si>
    <t>REPOSICION PUENTE KAYECHO EN RUTA Y- 530, PROVINCIA DE MAGALLANES, XII REGION</t>
  </si>
  <si>
    <t>40049493-0</t>
  </si>
  <si>
    <t>MEJORAMIENTO RUTA G-62-I SECTOR: CRUCE LAS ARAÑAS - LIMITE REGIONAL - LITUECHE</t>
  </si>
  <si>
    <t>40049500-0</t>
  </si>
  <si>
    <t>REPOSICION ESCUELA DE PEHUENCO, COMUNA DE LONQUIMAY</t>
  </si>
  <si>
    <t>40049525-0</t>
  </si>
  <si>
    <t>REPOSICION ESCUELA GLORIAS NAVALES COMUNA DE NINHUE</t>
  </si>
  <si>
    <t>40049551-0</t>
  </si>
  <si>
    <t>MEJORAMIENTO GRAN AVENIDA DEL MAR, COMUNA DE SANTO DOMINGO</t>
  </si>
  <si>
    <t>40049553-0</t>
  </si>
  <si>
    <t>CONSTRUCCION NUEVAS OFICINAS PARA LA DIRECCIÓN GENERAL DE AGUAS DE LA REGIÓN DE AYSÉN</t>
  </si>
  <si>
    <t>40049564-0</t>
  </si>
  <si>
    <t>MEJORAMIENTO ESPACIO DEPORTIVO-RECREATIVO MONSEÑOR LARRAÍN, COMUNA PUDAHUEL</t>
  </si>
  <si>
    <t>40049566-0</t>
  </si>
  <si>
    <t>CONSTRUCCION PARQUE URBANO ESTERO DE VIÑA DEL MAR</t>
  </si>
  <si>
    <t>40049568-0</t>
  </si>
  <si>
    <t>CONSTRUCCION PARQUE INTERURBANO  REÑACA ALTO</t>
  </si>
  <si>
    <t>40049635-0</t>
  </si>
  <si>
    <t>CONSTRUCCION PARQUE URBANO KAUKARI ETAPA 3B, CON REDISEÑO HIDRAULICO</t>
  </si>
  <si>
    <t>40049665-0</t>
  </si>
  <si>
    <t>REPOSICION Y AMPLIACIÓN DE SERVICIO SANITARIO RURAL PUNTA DELGADA, COMUNA DE SAN GREGORIO</t>
  </si>
  <si>
    <t>40049755-0</t>
  </si>
  <si>
    <t>CONSTRUCCION COLECTOR AGUAS LLUVIAS PUDETO 1, COMUNA DE ANCUD</t>
  </si>
  <si>
    <t>40049756-0</t>
  </si>
  <si>
    <t>REPOSICION Y CONSTRUCCIÓN RED PRIMARIA DE SISTEMA QUEBRADA HONDA Y MIRADOR, PUERTO VARAS</t>
  </si>
  <si>
    <t>40049810-0</t>
  </si>
  <si>
    <t>CONSTRUCCION CENTRO INTEGRAL DEL ADULTO MAYOR, COMUNA DE SALAMANCA</t>
  </si>
  <si>
    <t>40049872-0</t>
  </si>
  <si>
    <t>REPOSICION SUPERESTRUCTURA PUENTE LO SALDES, COMUNA DE LO BARNECHEA, SANTIAGO</t>
  </si>
  <si>
    <t>40049877-0</t>
  </si>
  <si>
    <t>MEJORAMIENTO CONEXION VIAL RUTA ALTIPLANICA S: ACCESOS EL TATIO</t>
  </si>
  <si>
    <t>40049925-0</t>
  </si>
  <si>
    <t>REPOSICION PUENTE RARINCO EN CAMINO ROL Q-215, COMUNA LOS ANGELES</t>
  </si>
  <si>
    <t>40049926-0</t>
  </si>
  <si>
    <t>REPOSICION PUENTE PONOTRO EN RUTA P-632, COMUNA DE CAÑETE</t>
  </si>
  <si>
    <t>40049928-0</t>
  </si>
  <si>
    <t>MEJORAMIENTO CAMINO Q-865, SECTOR CRUCE Q-805 LAS TOSCAS CRUCE Q-851 SAN MIGUEL, C. DE MUCHEN</t>
  </si>
  <si>
    <t>40049937-0</t>
  </si>
  <si>
    <t>CONSTRUCCION SERVICIO SANITARIO RURAL VARIANTE SAN IGNACIO, COMUNA DE SAN IGNACIO</t>
  </si>
  <si>
    <t>40049945-0</t>
  </si>
  <si>
    <t>CONSTRUCCION CONEXIÓN VIAL COSTERA ORIENTE S: PAPUDO- CRUCE RUTA F-20</t>
  </si>
  <si>
    <t>40049994-0</t>
  </si>
  <si>
    <t>REPOSICION EDIFICIO CONSISTORIAL, VALLENAR</t>
  </si>
  <si>
    <t>40050006-0</t>
  </si>
  <si>
    <t>DIAGNOSTICO BARRIO BONILLA, ANTOFAGASTA, BIR CONCURSO BARRIOS 2022</t>
  </si>
  <si>
    <t>40050007-0</t>
  </si>
  <si>
    <t>DIAGNOSTICO BARRIO LOS COPIHUES, CALAMA, BIR CONCURSO BARRIOS 2022</t>
  </si>
  <si>
    <t>40050008-0</t>
  </si>
  <si>
    <t>CONSTRUCCION OBRAS DE MACROURBANIZACIÓN BARRIO INDUSTRIAL ANTIGUO, CALAMA</t>
  </si>
  <si>
    <t>40050130-0</t>
  </si>
  <si>
    <t>AMPLIACION PASADA URBANA RUTA A-616 Y A-618, COMUNA DE ALTO HOSPICIO</t>
  </si>
  <si>
    <t>40050151-0</t>
  </si>
  <si>
    <t>CONSTRUCCION AMPLIACION RUTA O-60-Q, SECTOR HUALQUI - LA LEONERA</t>
  </si>
  <si>
    <t>40050203-0</t>
  </si>
  <si>
    <t>REPOSICION CIERRE PERIMETRAL ESTADIO ELADIO ROJAS, TIERRA AMARILLA</t>
  </si>
  <si>
    <t>40050205-0</t>
  </si>
  <si>
    <t>REPOSICION ALUMBRADO PUBLICO, COMUNA DE TIERRA AMARILLA</t>
  </si>
  <si>
    <t>40050215-0</t>
  </si>
  <si>
    <t>REPOSICION CARPETA CANCHA FUTBOL SENIOR PAULINO CALLEJAS, HUASCO</t>
  </si>
  <si>
    <t>40050226-0</t>
  </si>
  <si>
    <t>REPOSICION PUENTE LOS CORRALES RUTA E-667, COMUNA DE CATEMU</t>
  </si>
  <si>
    <t>40050227-0</t>
  </si>
  <si>
    <t>NORMALIZACION INSTALACIONES ELECTRICAS EDIFICIO MOP REGION DE AYSEN</t>
  </si>
  <si>
    <t>40050260-0</t>
  </si>
  <si>
    <t>REPOSICION CAMPAMENTO DIRECCION DE VIALIDAD COMPLEJO FRONTERIZO CARDENAL SAMORE</t>
  </si>
  <si>
    <t>40050285-0</t>
  </si>
  <si>
    <t>CONSTRUCCION POLIDEPORTIVO RINCONADA DE SILVA, COMUNA DE PUTAENDO</t>
  </si>
  <si>
    <t>40050381-0</t>
  </si>
  <si>
    <t>ANALISIS DE RECURSOS HIDRICOS SUBTERRÁNEOS EN LA CUENCA DE CAMIÑA</t>
  </si>
  <si>
    <t>40050452-0</t>
  </si>
  <si>
    <t>HABILITACION PASO BAJO PUENTE VIEJO DE RUTA TRUF TRUF, PADRE LAS CASAS</t>
  </si>
  <si>
    <t>40050474-0</t>
  </si>
  <si>
    <t>CONSTRUCCION SISTEMA APR LOS VIENTOS-SAN CARLOS-ARMERILLO-PEHUENCHE,SAN CLEMENTE</t>
  </si>
  <si>
    <t>40050512-0</t>
  </si>
  <si>
    <t>CONSTRUCCION COLECTORES SAN FRANCISCO Y ALMIRANTE LATORRE, EL BOSQUE SANTIAGO</t>
  </si>
  <si>
    <t>40050558-0</t>
  </si>
  <si>
    <t>REPOSICION COLECTORES AGUAS SERVIDAS, POBLACIÓN LAS BRISAS, OLIVAR</t>
  </si>
  <si>
    <t>40050568-0</t>
  </si>
  <si>
    <t>NORMALIZACION Y AMPLIACION SEREMI Y DIRECCIONES REGIONALES MOP LOS LAGOS</t>
  </si>
  <si>
    <t>40050599-0</t>
  </si>
  <si>
    <t>REPOSICION PISCINA MUNICIPAL EN DIEGO DE ALMAGRO</t>
  </si>
  <si>
    <t>40050603-0</t>
  </si>
  <si>
    <t>AMPLIACION RED DE MONITOREO AGUAS SUBTERRÁNEAS. DIRECCIÓN GENERAL DE AGUAS. REGIÓN DE ANTOF</t>
  </si>
  <si>
    <t>40050622-0</t>
  </si>
  <si>
    <t>AMPLIACION DE LA RED HIDROMETRICA EN LA COMUNA DE SAN PEDRO DE ATACAMA</t>
  </si>
  <si>
    <t>40050634-0</t>
  </si>
  <si>
    <t>MEJORAMIENTO CRUCE VIAL 4  EN RUTA E-825: CAMINO LOS VILLARES O CRUCE CONDOROMA</t>
  </si>
  <si>
    <t>40050736-0</t>
  </si>
  <si>
    <t>MEJORAMIENTO PALGUIN - ACCESO NORTE PARQUE PNV</t>
  </si>
  <si>
    <t>40050737-0</t>
  </si>
  <si>
    <t>CONSTRUCCION PISCINA RECREATIVA MUNICIPAL QUILLECO</t>
  </si>
  <si>
    <t>40050744-0</t>
  </si>
  <si>
    <t>ANALISIS ELABORACIÓN CATASTRO DE USUARIOS CUENCAS HIDROGRÁFICAS PROVINCIA DE ARAUCO</t>
  </si>
  <si>
    <t>40050769-0</t>
  </si>
  <si>
    <t>ACTUALIZACION PLADECO PERIODO 2024 - 2028, COMUNA DE PEUMO</t>
  </si>
  <si>
    <t>40050772-0</t>
  </si>
  <si>
    <t>RECUPERACION HUMEDALES DE SIGNIFICADO CULTURAL PARA USO PRODUCTIVO EN ADIS BIOBÍO Y ARAUCANÍA</t>
  </si>
  <si>
    <t>40050774-0</t>
  </si>
  <si>
    <t>REPOSICION PUENTE HUICHAHUE EN RUTA S-389</t>
  </si>
  <si>
    <t>40050814-0</t>
  </si>
  <si>
    <t>TRANSFERENCIA PARA FORTALECER AFC EN PRÁCTICAS SOSTENIBLES RIEGO Y MERCADO CENTRO SUR PAÍS</t>
  </si>
  <si>
    <t>40050822-0</t>
  </si>
  <si>
    <t>CONSTRUCCION ELECTRIFICACION RURAL SECTOR EX FUNDO BRASIL - VEGA REDONDA, VILCUN</t>
  </si>
  <si>
    <t>40050831-0</t>
  </si>
  <si>
    <t>MEJORAMIENTO TEATRO MUNICIPAL DE MOSTAZAL</t>
  </si>
  <si>
    <t>40050833-0</t>
  </si>
  <si>
    <t>CONSTRUCCION EXTENSION CALLE LOS JAZMINES NORTE MOSTAZAL</t>
  </si>
  <si>
    <t>40050857-0</t>
  </si>
  <si>
    <t>AMPLIACION Y MEJORAMIENTO DELEGACIÓN MUNICIPAL LLANADA GRANDE</t>
  </si>
  <si>
    <t>40050900-0</t>
  </si>
  <si>
    <t>AMPLIACION SSR METREÑEHUE. COMUNA DE PUCÓN</t>
  </si>
  <si>
    <t>40050943-0</t>
  </si>
  <si>
    <t>DIAGNOSTICO Y ELABORACION PLAN MAESTRO BARRIO RANCAGUA SUR, RANCAGUA, CONCURSO 2022</t>
  </si>
  <si>
    <t>40050990-0</t>
  </si>
  <si>
    <t>CONSTRUCCION OBRAS DE CONTROL ALUVIONAL EN QUEBRADA BONILLA, ANTOFAGASTA</t>
  </si>
  <si>
    <t>40051035-0</t>
  </si>
  <si>
    <t>MEJORAMIENTO ESPACIO PUBLICO AV. LAS PERDICES, PEÑALOLÉN</t>
  </si>
  <si>
    <t>40051054-0</t>
  </si>
  <si>
    <t>MEJORAMIENTO INTEGRAL SSR MIRAFLORES, COMUNA DE CODEGUA</t>
  </si>
  <si>
    <t>40051055-0</t>
  </si>
  <si>
    <t>CONSTRUCCION CENTRO LOGISTICO AMBIENTAL MUNICIPAL</t>
  </si>
  <si>
    <t>40051060-0</t>
  </si>
  <si>
    <t>REPOSICION SERVICIO SANITARIO RURAL GUAYACAN, COMUNA DE CABILDO</t>
  </si>
  <si>
    <t>40051082-0</t>
  </si>
  <si>
    <t>CONSTRUCCION NUEVO CEMENTERIO MUNICIPAL SAN FERNANDO</t>
  </si>
  <si>
    <t>40051089-0</t>
  </si>
  <si>
    <t>MEJORAMIENTO RUTA A-137 REGIÓN DE ARICA Y PARINACOTA</t>
  </si>
  <si>
    <t>40051090-0</t>
  </si>
  <si>
    <t>MEJORAMIENTO SEGURIDAD VIAL  EN RUTA D-687</t>
  </si>
  <si>
    <t>40051115-0</t>
  </si>
  <si>
    <t>CONSTRUCCION MODIFICACIÓN DE CAUCE NATURAL CHORRILLO SIN NOMBRE ETAPA II, PUNTA ARENAS.</t>
  </si>
  <si>
    <t>40051173-0</t>
  </si>
  <si>
    <t>NORMALIZACION AMBIENTAL PUENTE CERRO NEGRO, COMUNAS DE QUILLON Y BULNES</t>
  </si>
  <si>
    <t>40051205-0</t>
  </si>
  <si>
    <t>MEJORAMIENTO FERIA LIBRE,, COMUNA DE TRAIGUEN</t>
  </si>
  <si>
    <t>40051231-0</t>
  </si>
  <si>
    <t>CONSTRUCCION SISTEMA DE ALCANTARILLADO SAN JOSÉ DE MARCHIGUE</t>
  </si>
  <si>
    <t>40051348-0</t>
  </si>
  <si>
    <t>DIAGNOSTICO PIIMEP COMUNA DE QUILPUÉ</t>
  </si>
  <si>
    <t>40051403-0</t>
  </si>
  <si>
    <t>CONSTRUCCION PLAZA BELLAVISTA, COMUNA DE EL QUISCO</t>
  </si>
  <si>
    <t>40051409-0</t>
  </si>
  <si>
    <t>MEJORAMIENTO Y AMPLIACIÓN SISTEMA APR PASO ANCHO, RÍO CLARO</t>
  </si>
  <si>
    <t>40051420-0</t>
  </si>
  <si>
    <t>MEJORAMIENTO AV. MANUEL RODRIGUEZ (RUTA H-409): RIO SECO-LAS BANDURRIAS, LOS LIRIOS, REQUÍNOA</t>
  </si>
  <si>
    <t>40051488-0</t>
  </si>
  <si>
    <t>REPOSICION CAMPUS MUNICIPAL, COMUNA DE RENCA</t>
  </si>
  <si>
    <t>40051556-0</t>
  </si>
  <si>
    <t>REPOSICION PISCINA PATRICIO MEKIS</t>
  </si>
  <si>
    <t>40051613-0</t>
  </si>
  <si>
    <t>HABILITACION SITIO DE LA MEMORIA EDIFICIO EGANA 60, PUERTO MONTT</t>
  </si>
  <si>
    <t>40051701-0</t>
  </si>
  <si>
    <t>REPOSICION CUARTEL TERCERA COMPAÑIA BOMBEROS DE HUYAR ALTO, CURACO DE VÉLEZ</t>
  </si>
  <si>
    <t>40051710-0</t>
  </si>
  <si>
    <t>DIAGNOSTICO CONTROL ALUVIONAL PARA  QUEBRADAS DEL VALLE DE CODPA Y CAMARONES, REGION XV</t>
  </si>
  <si>
    <t>40051712-0</t>
  </si>
  <si>
    <t>DIAGNOSTICO CONTROL ALUVIONAL PARA  QUEBRADAS DE LLUTA ALTO, REGION XV</t>
  </si>
  <si>
    <t>40051713-0</t>
  </si>
  <si>
    <t>MEJORAMIENTO Y AMPLIACIÓN SISTEMA APR PALMIRA HACIA PUERTAS NEGRAS Y ALTO LAS CRUCES, TALCA</t>
  </si>
  <si>
    <t>40051761-0</t>
  </si>
  <si>
    <t>MEJORAMIENTO Y AMPLIACION SISTEMA DE APR SAN PEDRO SUR, COMUNA DE SAN PEDRO</t>
  </si>
  <si>
    <t>40051768-0</t>
  </si>
  <si>
    <t>CONSTRUCCION PARQUE LA RUFINA, COMUNA CHILLÁN</t>
  </si>
  <si>
    <t>40051815-0</t>
  </si>
  <si>
    <t>CONSTRUCCION CUARTEL DE BOMBEROS LAS GARZAS, MARCHIGUE</t>
  </si>
  <si>
    <t>40051819-0</t>
  </si>
  <si>
    <t>REPOSICION CUARTEL DE BOMBEROS MARCHIGUE URBANO, MARCHIGUE</t>
  </si>
  <si>
    <t>40051831-0</t>
  </si>
  <si>
    <t>CONSTRUCCION CASETAS SANITARIAS R. DE ALCONES - MALLERMO, COMUNA MARCHIGUE</t>
  </si>
  <si>
    <t>40051832-0</t>
  </si>
  <si>
    <t>MEJORAMIENTO INTEGRAL CENTRO COSTUMBRISTA Y TRADICIONES CAMPESINAS, MARCHIGUE</t>
  </si>
  <si>
    <t>40051871-0</t>
  </si>
  <si>
    <t>CONSTRUCCION RED DE ALCANTARILLADO Y PLANTA TRATAMIENTO LOCALIDAD DE HUAQUÉN, COMUNA CUREPTO</t>
  </si>
  <si>
    <t>40051949-0</t>
  </si>
  <si>
    <t>CONSTRUCCION CUARTEL PRIMERA COMPAÑIA CUERPO DE BOMBEROS PUTAENDO</t>
  </si>
  <si>
    <t>40051981-0</t>
  </si>
  <si>
    <t>REPOSICION ALBERGUE  DEPORTIVO,COMUNA DE ALTO HOSPICIO</t>
  </si>
  <si>
    <t>40052006-0</t>
  </si>
  <si>
    <t>CONSTRUCCION INTERCONEXION VIAL DICHATO, FLORIDA Y HUALQUI, TRAMO 2</t>
  </si>
  <si>
    <t>40052080-0</t>
  </si>
  <si>
    <t>CONSTRUCCION ELECTRIFICACIÓN RURAL SECTOR RINCÓN CHILENO LYNCH, CAMINOS 18 - 19, PUNTA ARENAS</t>
  </si>
  <si>
    <t>40052114-0</t>
  </si>
  <si>
    <t>TRANSFERENCIA PROM. TURIS. Y FOMENTO PRODUC. MEDIANTE ACT. CULTURALES EN LA COMUNA DE COLCHANE</t>
  </si>
  <si>
    <t>40052153-0</t>
  </si>
  <si>
    <t>CONSTRUCCION CICLOVÍA REQUINOA - LOS LIRIOS</t>
  </si>
  <si>
    <t>40052179-0</t>
  </si>
  <si>
    <t>CONSTRUCCION MEJORAMIENTO Y AMPLIACIÓN SISTEMA APR LLANO BLANCO, YERBAS BUENAS</t>
  </si>
  <si>
    <t>40052231-0</t>
  </si>
  <si>
    <t>DIAGNOSTICO ELABORACIÓN PLAN MAESTRO DE BARRIO AMPLIACIÓN ARTURO, COMUNA DE COPIAPÓ</t>
  </si>
  <si>
    <t>40052239-0</t>
  </si>
  <si>
    <t>CONSTRUCCION EXTENSIÓN RED AGUA POTABLE Y ALCANTARILLADO LAS PARCELAS, LEBU</t>
  </si>
  <si>
    <t>40052412-0</t>
  </si>
  <si>
    <t>CONSTRUCCION SISTEMA APR NAME SUR, CAUQUENES</t>
  </si>
  <si>
    <t>40052499-0</t>
  </si>
  <si>
    <t>NORMALIZACION  Y MEJORAMIENTO RUTAS PEATONALES, PROVINCIA DE MALLECO</t>
  </si>
  <si>
    <t>40052528-0</t>
  </si>
  <si>
    <t>NORMALIZACION REDES CONTRA INCENDIO ESTABLECIMIENTO PENITENCIARIO DE ALTA SEGURIDAD SANTIAGO</t>
  </si>
  <si>
    <t>40052573-0</t>
  </si>
  <si>
    <t>HABILITACION CENTRO DE COMERCIALIZACION HORTOFRUTICOLA, COMUNA DE PUNTA ARENAS</t>
  </si>
  <si>
    <t>40052604-0</t>
  </si>
  <si>
    <t>REPOSICION CLUB SOCIAL, CULTURAL Y DEPORTIVO BORIES, NATALES</t>
  </si>
  <si>
    <t>40052611-0</t>
  </si>
  <si>
    <t>REPOSICION Y RELOCALIZACION CUARTEL 2 COMPAÑIA DE BOMBEROS TALTAL, COMUNA DE TALTAL</t>
  </si>
  <si>
    <t>40052653-0</t>
  </si>
  <si>
    <t>MEJORAMIENTO ESPACIO PÚBLICO POBLACIÓN BICENTENARIO, COMUNA DE RETIRO</t>
  </si>
  <si>
    <t>40052721-0</t>
  </si>
  <si>
    <t>CONSTRUCCION POSTA DE SALUD RURAL PALGUIN, COMUNA DE PUCON</t>
  </si>
  <si>
    <t>40052757-0</t>
  </si>
  <si>
    <t>CONSTRUCCION SISTEMA APR LOS MAQUIS, ROMERAL</t>
  </si>
  <si>
    <t>40052804-0</t>
  </si>
  <si>
    <t>MEJORAMIENTO Y AMPLIACIÓN SISTEMA APR PALMA ROSA-LA FLORIDA, PARRAL</t>
  </si>
  <si>
    <t>40052854-0</t>
  </si>
  <si>
    <t>CONSTRUCCION CICLOVIA AV. URUGUAY - DESDE AV LIBERTADOR BERNADO O'HIGGINS CON EDMUNDO CABEZAS</t>
  </si>
  <si>
    <t>40052864-0</t>
  </si>
  <si>
    <t>CONSTRUCCION MACRO URBANIZACION LLANOS DE SAN FERNANDO, COPIAPO</t>
  </si>
  <si>
    <t>40052927-0</t>
  </si>
  <si>
    <t>CONSTRUCCION SISTEMA APR SECTOR MILLACURA, COMUNA DE RIO NEGRO</t>
  </si>
  <si>
    <t>40053019-0</t>
  </si>
  <si>
    <t>CONSTRUCCION NUEVO CEMENTERIO DE LOS VILOS, COMUNA DE LOS VILOS</t>
  </si>
  <si>
    <t>40053021-0</t>
  </si>
  <si>
    <t>CONSTRUCCION PARQUE URBANO PUH PUNTA ARENAS</t>
  </si>
  <si>
    <t>40053030-0</t>
  </si>
  <si>
    <t>NORMALIZACION DISEÑO RUTA PEATONAL SEGURA, COMUNA DE CHILLÁN</t>
  </si>
  <si>
    <t>40053038-0</t>
  </si>
  <si>
    <t>REPOSICION ESCUELA SECTOR TEMULEMU, TRAIGUEN</t>
  </si>
  <si>
    <t>40053047-0</t>
  </si>
  <si>
    <t>REPOSICION DE 3 SEDES SOCIALES: ALMENDRO I, RIOS DE CHILE, MARINA DE GAETE,COMUNA EL BOSQUE</t>
  </si>
  <si>
    <t>40053062-0</t>
  </si>
  <si>
    <t>CONSTRUCCION SISTEMA APR SECTOR LOS CASTAÑOS, RIO NEGRO</t>
  </si>
  <si>
    <t>40053105-0</t>
  </si>
  <si>
    <t>DIAGNOSTICO TERRENO RIBEREÑO, FREIRINA</t>
  </si>
  <si>
    <t>40053106-0</t>
  </si>
  <si>
    <t>DIAGNOSTICO DIAG. Y ELABORACION PLAN MAESTRO BARRIO POBL.ALESSANDRI, COMUNA PUERTO VARAS</t>
  </si>
  <si>
    <t>40053108-0</t>
  </si>
  <si>
    <t>DIAGNOSTICO  Y ELAB. PLAN MAESTRO BARRIO GARCIA HURTADO DE MENDOZA, OSORNO, CONC. 2022</t>
  </si>
  <si>
    <t>40053122-0</t>
  </si>
  <si>
    <t>MEJORAMIENTO  ILUMINACIÓN CANCHA DE FÚTBOL CLUB DEPORTIVO INDEPENDENCIA</t>
  </si>
  <si>
    <t>40053127-0</t>
  </si>
  <si>
    <t>MEJORAMIENTO ILUMINACIÓN CANCHA DE FÚTBOL CLUB DEPORTIVO STAR CARLOS TRUPP, TALCA</t>
  </si>
  <si>
    <t>40053129-0</t>
  </si>
  <si>
    <t>MEJORAMIENTO ILUMINACION CANCHA DE FUTBOL CLUB DEPORTIVO  MANUEL SELIM CHAT MUÑOZ, TALCA</t>
  </si>
  <si>
    <t>40053179-0</t>
  </si>
  <si>
    <t>CONSTRUCCION PUENTE PUENTE RIO SAN JOSE EN RUTA A-133, REGIÓN DE ARICA Y PARINACOTA</t>
  </si>
  <si>
    <t>40053203-0</t>
  </si>
  <si>
    <t>CONSTRUCCION Y HABILITACIÓN PAR VIAL MANZANAL-DEL PUENTE, PUERTO VARAS</t>
  </si>
  <si>
    <t>40053244-0</t>
  </si>
  <si>
    <t>CONSTRUCCION SERVICIO SANITARIO RURAL MONTAÑA GARAY, COMUNA DE SAN IGNACIO</t>
  </si>
  <si>
    <t>40053246-0</t>
  </si>
  <si>
    <t>CONSTRUCCION CONDOMINIO DE VIVIENDAS TUTELADAS POZO ALMONTE I</t>
  </si>
  <si>
    <t>40053253-0</t>
  </si>
  <si>
    <t>MEJORAMIENTO PLAZA DE ARMAS DE QUILLÓN</t>
  </si>
  <si>
    <t>40053321-0</t>
  </si>
  <si>
    <t>CONSTRUCCION SALA DE USO MULTIPLE CLUB DEPORTIVO ESTRELLA DEL SUR, PUNTA ARENAS</t>
  </si>
  <si>
    <t>40053338-0</t>
  </si>
  <si>
    <t>CONSTRUCCION CENTRO DE DIALISIS RIO NEGRO HORNOPIREN, HUALAIHUE</t>
  </si>
  <si>
    <t>40053422-0</t>
  </si>
  <si>
    <t>CONSTRUCCION PASEO PATRIMONIAL ETAPA 2 PULLALLY, COMUNA DE PAPUDO</t>
  </si>
  <si>
    <t>40053499-0</t>
  </si>
  <si>
    <t>MEJORAMIENTO  CIRCUNVALACION ORIENTE TRAMO A, COMUNA DE SAN FELIPE</t>
  </si>
  <si>
    <t>40053544-0</t>
  </si>
  <si>
    <t>CONSTRUCCION ESPACIO PUBLICO BORDE ORIENTE VISTA ALEGRE, VALLENAR</t>
  </si>
  <si>
    <t>40053550-0</t>
  </si>
  <si>
    <t>ANALISIS PLAN MAESTRO ZONA DE INTERÉS PÚBLICO ZIP SECTOR PONIENTE PUNTA ARENAS</t>
  </si>
  <si>
    <t>40053554-0</t>
  </si>
  <si>
    <t>MEJORAMIENTO  PARQUE URBANO UKIKA, COMUNA DE CABO DE HORNOS</t>
  </si>
  <si>
    <t>40053573-0</t>
  </si>
  <si>
    <t>MEJORAMIENTO RUTAS PEATONALES DEL SISTEMA DE LOCALIDADES DE SAN FÉLIX</t>
  </si>
  <si>
    <t>40053595-0</t>
  </si>
  <si>
    <t>ACTUALIZACION CATASTRO REDES SECUNDARIAS AGUAS LLUVIAS, PORVENIR</t>
  </si>
  <si>
    <t>40053635-0</t>
  </si>
  <si>
    <t>CONSTRUCCION AVDA. CIRCUNVALACIÓN ,TRAMO CAP. GUILLERMOS-ENRIQUE ABELLO, PUNTA ARENAS.</t>
  </si>
  <si>
    <t>40053656-0</t>
  </si>
  <si>
    <t>ACTUALIZACION PLAN REGULADOR COMUNA DE NATALES</t>
  </si>
  <si>
    <t>40053763-0</t>
  </si>
  <si>
    <t>MEJORAMIENTO BARRIO CHILE NUEVO, NATALES</t>
  </si>
  <si>
    <t>40053774-0</t>
  </si>
  <si>
    <t>CONSTRUCCION INFRAESTRUCTURA SANITARIA SECTOR URBANO</t>
  </si>
  <si>
    <t>40053785-0</t>
  </si>
  <si>
    <t>ANALISIS INFRAESTRUCTURA PARA INTERCAMBIO MODAL DE CARGA</t>
  </si>
  <si>
    <t>40053801-0</t>
  </si>
  <si>
    <t>CONSTRUCCION CICLOVÍA TOBALABA - PEÑALOLEN</t>
  </si>
  <si>
    <t>40053825-0</t>
  </si>
  <si>
    <t>ANALISIS ESTRATEGICO RED VIAL REGION METROPOLITANA DE SANTIAGO</t>
  </si>
  <si>
    <t>40053869-0</t>
  </si>
  <si>
    <t>MEJORAMIENTO CENTRO CÍVICO, CHILLÁN VIEJO</t>
  </si>
  <si>
    <t>40053966-0</t>
  </si>
  <si>
    <t>RESTAURACION PALACIO CARRASCO COMUNA VIÑA DEL MAR</t>
  </si>
  <si>
    <t>40054000-0</t>
  </si>
  <si>
    <t>REPOSICION POSTA SALUD RURAL PICHICHELLE, COMUNA TEODORO SCHMIDT</t>
  </si>
  <si>
    <t>40054020-0</t>
  </si>
  <si>
    <t>MEJORAMIENTO TRAMO 1 PARQUE JAVIERA CARRERA COMUNA DE CERRO NAVIA</t>
  </si>
  <si>
    <t>40054044-0</t>
  </si>
  <si>
    <t>REPOSICION CON AMPLIACIÓN ESTADIO CLARA ESTRELLA, COMUNA DE LO ESPEJO</t>
  </si>
  <si>
    <t>40054114-0</t>
  </si>
  <si>
    <t>CONSTRUCCION PASEO CULTURAL, PUESTA EN VALOR SITIO HISTÓRICO, VILLARRICA</t>
  </si>
  <si>
    <t>40054138-0</t>
  </si>
  <si>
    <t>REPOSICION DE LUMINARIAS EN LA VIA PUBLICA, COMUNA DE CERRILLOS</t>
  </si>
  <si>
    <t>40054146-0</t>
  </si>
  <si>
    <t>MEJORAMIENTO PLAZA BORDE URBANO VILLA AMENGUAL</t>
  </si>
  <si>
    <t>40054151-0</t>
  </si>
  <si>
    <t>HABILITACION INSTALACIONES TURISTICAS PARQUE CERRO LA CRUZ, VILLA LA TAPERA</t>
  </si>
  <si>
    <t>40054182-0</t>
  </si>
  <si>
    <t>REPOSICION PLAZA SANTA FILOMENA, COMUNA DE SANTA MARÍA</t>
  </si>
  <si>
    <t>40054214-0</t>
  </si>
  <si>
    <t>DIAGNOSTICO Y ELABORACION PLAN MAESTRO BARRIO CERRO MERQUÍN, COMUNA DE CORONEL</t>
  </si>
  <si>
    <t>40054217-0</t>
  </si>
  <si>
    <t>DIAGNOSTICO Y ELABORACION PLAN MAESTRO BARRIO LAS DUNAS, COMUNA DE TIRÚA</t>
  </si>
  <si>
    <t>40054222-0</t>
  </si>
  <si>
    <t>DIAGNOSTICO Y ELABORACION PLAN MAESTRO BARRIO RENACER RAYENANTU, SANTA JUANA</t>
  </si>
  <si>
    <t>40054228-0</t>
  </si>
  <si>
    <t>DIAGNOSTICO Y ELABORACION PLAN MAESTRO BARRIO LOS COPIHUES, COMUNA DE CAÑETE</t>
  </si>
  <si>
    <t>40054230-0</t>
  </si>
  <si>
    <t>DIAGNOSTICO Y ELABORACION PLAN MAESTRO BARRIO UV 43-A EL TRIÁNGULO, HUALPÉN</t>
  </si>
  <si>
    <t>40054351-0</t>
  </si>
  <si>
    <t>ANALISIS Y DESARROLLO DE UN MODELO NACIONAL DE MOVILIDAD, ETAPA I</t>
  </si>
  <si>
    <t>40054375-0</t>
  </si>
  <si>
    <t>MEJORAMIENTO DEL SISTEMA DE LUMINARIAS PÚBLICAS, COMUNA DE CONCHALÍ, ETAPA I</t>
  </si>
  <si>
    <t>40054376-0</t>
  </si>
  <si>
    <t>AMPLIACION EDIFICIO DE AGENCIA DE AREA TALAGANTE DEL INDAP, RM</t>
  </si>
  <si>
    <t>40054460-0</t>
  </si>
  <si>
    <t>MEJORAMIENTO RED SECUNDARIA DE AGUAS LLUVIA VILLA EL PRADO, TEMUCO</t>
  </si>
  <si>
    <t>40054508-0</t>
  </si>
  <si>
    <t>CONSTRUCCION AUDITORIO PARQUE MUNICIPAL, COMUNA DE COLINA</t>
  </si>
  <si>
    <t>40054517-0</t>
  </si>
  <si>
    <t>CONSTRUCCION CENTRO COMUNITARIO SANTA MARÍA DE ESMERALDA, COMUNA DE COLINA</t>
  </si>
  <si>
    <t>40054548-0</t>
  </si>
  <si>
    <t>DIAGNOSTICO DECLARACION AMBIENTAL DE MATERIALES DE CONSTRUCCION DE LA DIRECCION DE VIALIDAD</t>
  </si>
  <si>
    <t>40054565-0</t>
  </si>
  <si>
    <t>REPOSICION Y RELOCALIZACIÓN PLAZA DE PESAJE HUARA</t>
  </si>
  <si>
    <t>40054570-0</t>
  </si>
  <si>
    <t>DIAGNOSTICO CONECTIVIDAD FRONTERIZA ALTA MONTAÑA Y ZONAS EXTREMAS DE CHILE</t>
  </si>
  <si>
    <t>40054581-0</t>
  </si>
  <si>
    <t>MEJORAMIENTO INTEGRAL PLATABANDA DIAGONAL RENY, CERRO NAVIA</t>
  </si>
  <si>
    <t>40054604-0</t>
  </si>
  <si>
    <t>MEJORAMIENTO SEGURIDAD VIAL VARIAS INTERSECCIONES REGION DE LOS RIOS</t>
  </si>
  <si>
    <t>40054619-0</t>
  </si>
  <si>
    <t>NORMALIZACION CRUCE VIAL 6 INT.  RUTAS N-425 Y N-45, VARIANTE NAHUELTORO, COMUNA DE CHILLAN</t>
  </si>
  <si>
    <t>40054624-0</t>
  </si>
  <si>
    <t>NORMALIZACION SEGURIDAD VIAL VARIAS INTERSECCIONES EN RUTA 126, COMUNA DE TOME, REG. BIOBIO</t>
  </si>
  <si>
    <t>40054663-0</t>
  </si>
  <si>
    <t>MEJORAMIENTO CBI CHOROICO HUICHAHUE FAJA 20.000, CUNCO</t>
  </si>
  <si>
    <t>40054665-0</t>
  </si>
  <si>
    <t>REPOSICION PUENTE CHUFQUEN Y ACCESOS, MELIPEUCO</t>
  </si>
  <si>
    <t>40054671-0</t>
  </si>
  <si>
    <t>MEJORAMIENTO PLAZAS BARRIALES DIVERSOS SECTORES COMUNA CALERA DE TANGO</t>
  </si>
  <si>
    <t>40054672-0</t>
  </si>
  <si>
    <t>REPOSICION CON AMPLIACIÓN EDIFICIO CONSISTORIAL COMUNA CALERA DE TANGO</t>
  </si>
  <si>
    <t>40054684-0</t>
  </si>
  <si>
    <t>REPOSICION JARDIN INFANTIL RAYITO DE PAZ - ANTOFAGASTA</t>
  </si>
  <si>
    <t>40054690-0</t>
  </si>
  <si>
    <t>REPOSICION BIBLIOTECA PUBLICA PAMPA SHILLING, OSORNO</t>
  </si>
  <si>
    <t>40054727-0</t>
  </si>
  <si>
    <t>CONSTRUCCION PARQUE CENTENARIO, COMUNA DE PURRANQUE</t>
  </si>
  <si>
    <t>40054730-0</t>
  </si>
  <si>
    <t>MEJORAMIENTO PLAZA SVEN KRARUP, COMUNA HIJUELAS</t>
  </si>
  <si>
    <t>40054731-0</t>
  </si>
  <si>
    <t>CONSTRUCCION PARQUE ESTERO CASABLANCA - ETAPA 1</t>
  </si>
  <si>
    <t>40054733-0</t>
  </si>
  <si>
    <t>CONSTRUCCION ESPACIO PÚBLICO PASEO PEATONAL QUISCO NORTE, COMUNA DE EL QUISCO</t>
  </si>
  <si>
    <t>40054734-0</t>
  </si>
  <si>
    <t>MEJORAMIENTO ESPACIO PÚBLICO A. COSTANERA, COMUNA DE EL QUISCO</t>
  </si>
  <si>
    <t>40054762-0</t>
  </si>
  <si>
    <t>MEJORAMIENTO PARQUE AGUSTÍN QUINTANA, COMUNA DE EMPEDRADO</t>
  </si>
  <si>
    <t>40054772-0</t>
  </si>
  <si>
    <t>MEJORAMIENTO HITO DE ACCESO VILLA AMENGUAL</t>
  </si>
  <si>
    <t>40054773-0</t>
  </si>
  <si>
    <t>CONSTRUCCION ESPACIO PUBLICO ESTEBAN RIOS, POBL. AMPLIACIÓN CHILE 2, ARICA</t>
  </si>
  <si>
    <t>40054774-0</t>
  </si>
  <si>
    <t>CONSTRUCCION ESPACIOS PUBLICOS POBLACIÓN CHINCHORRO, ARICA</t>
  </si>
  <si>
    <t>40054775-0</t>
  </si>
  <si>
    <t>CONSTRUCCION PLAZA PAMPA NUEVA ORIENTE, ARICA</t>
  </si>
  <si>
    <t>40054793-0</t>
  </si>
  <si>
    <t>REPOSICION PLAZA EL TRÉBOL TEODORO SCHMIDT, COMUNA TEODORO SCHMIDT</t>
  </si>
  <si>
    <t>40054798-0</t>
  </si>
  <si>
    <t>HABILITACION DE SOMBREADEROS PARA 06 ESTABLECIMIENTOS EDUCACIONALES PÚBLICOS, COMUNA DE ARICA</t>
  </si>
  <si>
    <t>40054804-0</t>
  </si>
  <si>
    <t>REPOSICION CENTRO DE SALUD FAMILIAR 30 DE MARZO, SAN ANTONIO</t>
  </si>
  <si>
    <t>40054812-0</t>
  </si>
  <si>
    <t>CONSTRUCCION PASEO SEMIPEATONAL BARRIO EL MORRO</t>
  </si>
  <si>
    <t>40054828-0</t>
  </si>
  <si>
    <t>DIAGNOSTICO Y ELABORACIÓN PLAN MAESTRO BARRIO ARTURO PRAT, CHILLÁN</t>
  </si>
  <si>
    <t>40054838-0</t>
  </si>
  <si>
    <t>DIAGNOSTICO Y ELABORACIÓN PLAN MAESTRO BARRIO PARQUE ESTADIO, YUNGAY</t>
  </si>
  <si>
    <t>40054850-0</t>
  </si>
  <si>
    <t>CONSTRUCCION RUTA COSTERA. SECTOR: CALETA EL COBRE - CALETA COLOSO-CMT</t>
  </si>
  <si>
    <t>40054980-0</t>
  </si>
  <si>
    <t>DIAGNOSTICO Y ELABORACIÓN PLAN MAESTRO BARRIO VILLA GENESIS 2, LOS ANGELES</t>
  </si>
  <si>
    <t>40055000-0</t>
  </si>
  <si>
    <t>CONSTRUCCION PAVIMENTO CALLE BERNARDO CRUZ, SAN FELIPE</t>
  </si>
  <si>
    <t>40055048-0</t>
  </si>
  <si>
    <t>MEJORAMIENTO SISTEMA DE PRODUCCIÓN Y DISTRIBUCIÓN DE AGUA POTABLE DE VILUCO URBANO</t>
  </si>
  <si>
    <t>40055076-0</t>
  </si>
  <si>
    <t>MEJORAMIENTO PAVIM. CARDENAL SAMORÉ ENTRE LOMAS DE LA LUZ Y RUTA 68 PLACILLA COMUNA DE VALPO.</t>
  </si>
  <si>
    <t>40055150-0</t>
  </si>
  <si>
    <t>CONSTRUCCION REDES PÚBLICAS DE ALCANTARILLADO SECTOR FRANCISCO PALAU, COMUNA EL TABO</t>
  </si>
  <si>
    <t>40055215-0</t>
  </si>
  <si>
    <t>CONSTRUCCION PASILLO  DE EVACUACIÓN JUZGADO  GARANTÍA Y TOP  DE TALAGANTE</t>
  </si>
  <si>
    <t>40055233-0</t>
  </si>
  <si>
    <t>REPOSICION POSTA SALUD RURAL MENQUE, COMUNA DE TOMÉ</t>
  </si>
  <si>
    <t>40055239-0</t>
  </si>
  <si>
    <t>AMPLIACION RED DE AGUA POTABLE Y ALCANTARILLADO SECTORES VILLARROEL Y C. CONDELL, CALBUCO</t>
  </si>
  <si>
    <t>40055242-0</t>
  </si>
  <si>
    <t>CONSTRUCCION BICIESTACIONAMIENTOS LÍNEA 0 LARGA ESTADIA EN LA RMS- ETAPA 3</t>
  </si>
  <si>
    <t>40055243-0</t>
  </si>
  <si>
    <t>REPOSICION POSTA SALUD RURAL COLIUMO, COMUNA DE TOMÉ</t>
  </si>
  <si>
    <t>40055303-0</t>
  </si>
  <si>
    <t>CONSTRUCCION SEDE Y SUM CLUB DEPORTIVO, SOCIAL Y CULTURAL TIERRA DEL FUEGO, PORVENIR.</t>
  </si>
  <si>
    <t>40055324-0</t>
  </si>
  <si>
    <t>AMPLIACION Y MEJORAMIENTO SIST. AP, ALC.Y TRATAMIENTO AGUAS SERVIDAS SSR SGDA FAMILIA</t>
  </si>
  <si>
    <t>40055372-0</t>
  </si>
  <si>
    <t>REPOSICION DE LUMINARIAS DE ALUMBRADO PUBLICO, COMUNA DE SANTA MARÍA</t>
  </si>
  <si>
    <t>40055383-0</t>
  </si>
  <si>
    <t>CONSTRUCCION CECOSF CIUDAD PARQUE BICENTENARIO CERRILLOS</t>
  </si>
  <si>
    <t>40055419-0</t>
  </si>
  <si>
    <t>REPOSICION POSTA DE SALUD RURAL GENERAL LÓPEZ COMUNA DE VILCÚN</t>
  </si>
  <si>
    <t>40055438-0</t>
  </si>
  <si>
    <t>REPOSICION POSTA DE SALUD RURAL LEUFUCHE, COMUNA DE CUNCO</t>
  </si>
  <si>
    <t>40055496-0</t>
  </si>
  <si>
    <t>MEJORAMIENTO PARQUE HUMEDAL RÍO MAIPO</t>
  </si>
  <si>
    <t>40055515-0</t>
  </si>
  <si>
    <t>REPOSICION DE LUMINARIAS EN DISTINTOS BARRIOS DE LA COMUNA DE MAIPU</t>
  </si>
  <si>
    <t>40055519-0</t>
  </si>
  <si>
    <t>CONSTRUCCION DE SEMAFOROS EN INTERSECCIÓNES CRITICAS DE LA RED VIAL DE LA COMUNA DE ALGARROBO</t>
  </si>
  <si>
    <t>40055520-0</t>
  </si>
  <si>
    <t>REPOSICION CUARTEL GENERAL 1 COMPAÑIA DE BOMBEROS, TIERRA AMARILLA</t>
  </si>
  <si>
    <t>40055572-0</t>
  </si>
  <si>
    <t>CONSTRUCCION CASETAS SANITARIAS SECTOR LA COMPAÑIA, GRANEROS</t>
  </si>
  <si>
    <t>40055590-0</t>
  </si>
  <si>
    <t>MEJORAMIENTO PLAZA CALETA HORNITOS, COMUNA DE MEJILLONES</t>
  </si>
  <si>
    <t>40055602-0</t>
  </si>
  <si>
    <t>CONSTRUCCION GIMNASIO COMUNITARIO CLUB DEPORTIVO 18 DE SEPTIEMBRE, PORVENIR.</t>
  </si>
  <si>
    <t>40055603-0</t>
  </si>
  <si>
    <t>CONTROL Y PREVENCIÓN DE INFLUENZA AVIAR EN LA REGIÓN DE TARAPACÁ</t>
  </si>
  <si>
    <t>40055620-0</t>
  </si>
  <si>
    <t>REPOSICION POSTA SALUD RURAL CHANCO, COMUNA DE LUMACO</t>
  </si>
  <si>
    <t>40055622-0</t>
  </si>
  <si>
    <t>REPOSICION POSTA SALUD RURAL MANZANAR, COMUNA DE LUMACO</t>
  </si>
  <si>
    <t>40055643-0</t>
  </si>
  <si>
    <t>REPOSICION POSTA DE SALUD RURAL PEDREGOSO, LONQUIMAY</t>
  </si>
  <si>
    <t>40055650-0</t>
  </si>
  <si>
    <t>REPOSICION LUMINARIAS PROGRAMA PEQUEÑAS LOCALIDADES, MEHUIN, COMUNA DE MARIQUINA</t>
  </si>
  <si>
    <t>40055684-0</t>
  </si>
  <si>
    <t>DIAGNOSTICO PLAN MAESTRO, BARRIO LOS LAGOS NORTE -COMUNA DE LA UNION</t>
  </si>
  <si>
    <t>40055689-0</t>
  </si>
  <si>
    <t>DIAGNOSTICO ELABORACION PLAN MAESTRO, BARRIO HUMEDAL COLLILELFU - COMUNA DE LOS LAGOS</t>
  </si>
  <si>
    <t>40055721-0</t>
  </si>
  <si>
    <t>MEJORAMIENTO PARQUE LO ERRAZURIZ, COMUNA DE CERRILLOS</t>
  </si>
  <si>
    <t>40055725-0</t>
  </si>
  <si>
    <t>CONSTRUCCION PAVIMENTACION VIAS POBLACION EL ESFUERZO, COMUNA DE YERBAS BUENAS</t>
  </si>
  <si>
    <t>40055777-0</t>
  </si>
  <si>
    <t>CONSTRUCCION DE PLANTA DE VALORIZACIÓN Y ACOPIO DE RESIDUOS INORGANICOS, COMUNA DE ARICA</t>
  </si>
  <si>
    <t>40055778-0</t>
  </si>
  <si>
    <t>MEJORAMIENTO PLAZA PERU DE CONCEPCION</t>
  </si>
  <si>
    <t>40055796-0</t>
  </si>
  <si>
    <t>CONSTRUCCION PARQUE ESTADIO HUISCAPI, LONCOCHE</t>
  </si>
  <si>
    <t>40055816-0</t>
  </si>
  <si>
    <t>HABILITACION SUMINISTRO ENERGÍA ELÉCTRICA DIVERSOS SECTORES III COMUNA DE LANCO</t>
  </si>
  <si>
    <t>40055840-0</t>
  </si>
  <si>
    <t>MEJORAMIENTO EDIFICIO DEPARTAMENTO DE EDUCACION MUNICIPAL,  COMUNA DE CARTAGENA</t>
  </si>
  <si>
    <t>ADMINISTRACION  EDUCACION</t>
  </si>
  <si>
    <t>40055910-0</t>
  </si>
  <si>
    <t>REPOSICION RECINTO CLUB DEPORTIVO UNIÓN SAN MARTÍN, COMUNA DE PUTAENDO</t>
  </si>
  <si>
    <t>40055957-0</t>
  </si>
  <si>
    <t>TRANSFERENCIA DE CONOCIMIENTO Y P.V DE LA ARQUITECTURA RURAL</t>
  </si>
  <si>
    <t>40056063-0</t>
  </si>
  <si>
    <t>CONSTRUCCION CONEXIÓN PUENTE PAIPOTE</t>
  </si>
  <si>
    <t>40056210-0</t>
  </si>
  <si>
    <t>REPOSICION EDIFICIO CONSISTORIAL COMUNA VIÑA DEL MAR</t>
  </si>
  <si>
    <t>40056212-0</t>
  </si>
  <si>
    <t>REPOSICION CUARTEL GENERAL CUERPO DE BOMBEROS MAIPÚ</t>
  </si>
  <si>
    <t>40056236-0</t>
  </si>
  <si>
    <t>REPOSICION EDIFICIO Y EQUIP. PARA LA OPERACIÓN DIRECCIÓN REGIONAL INDAP -VII REGIÓN</t>
  </si>
  <si>
    <t>40056276-0</t>
  </si>
  <si>
    <t>PROSPECCION PLAN REGULADOR INTERCOMUNAL PROVINCIAS DE MAGALLANES Y TIERRA DEL FUEGO</t>
  </si>
  <si>
    <t>40056297-0</t>
  </si>
  <si>
    <t>REPOSICION 2DA. COMPAÑÍA DE BOMBEROS, BOMBA CHILE, PUNTA ARENAS</t>
  </si>
  <si>
    <t>40056324-0</t>
  </si>
  <si>
    <t>HABILITACION SUMINISTRO ENERGÍA ELÉCTRICA DIVERSOS SECTORES IV COMUNA DE LANCO</t>
  </si>
  <si>
    <t>40056356-0</t>
  </si>
  <si>
    <t>CONSTRUCCION AERÓDROMO DE PUERTO EDEN</t>
  </si>
  <si>
    <t>40056407-0</t>
  </si>
  <si>
    <t>REPOSICION VEREDAS, EQUIPAMIENTO URBANO Y OTROS, CALLE MERCED, QUILLOTA</t>
  </si>
  <si>
    <t>40056408-0</t>
  </si>
  <si>
    <t>REPOSICION SALA CUNA Y JARDÍN INFANTIL TORTUGUITA, COMUNA DE ARICA</t>
  </si>
  <si>
    <t>40056442-0</t>
  </si>
  <si>
    <t>CAPACITACION POTENCIANDO CAPACIDADES EMPRENDEDORAS EN GRUPOS VULNERABLES DE TARAPÁCÁ</t>
  </si>
  <si>
    <t>40056451-0</t>
  </si>
  <si>
    <t>CAPACITACION ATENCIÓN TEMPRANA A NIÑOS CON DISCAPACIDAD</t>
  </si>
  <si>
    <t>40056512-0</t>
  </si>
  <si>
    <t>RECUPERACION DEL HOSPITAL DE HUMBERSTONE: TESTIMONIO DE LA MEDICINA LABORAL</t>
  </si>
  <si>
    <t>40056595-0</t>
  </si>
  <si>
    <t>MEJORAMIENTO ESPACIO PÚBLICO PLAZA WHEELWRIGHT, VALPARAISO.</t>
  </si>
  <si>
    <t>40056606-0</t>
  </si>
  <si>
    <t>ACTUALIZACION PLADECO 2023-2026, COMUNA DE LA LIGUA</t>
  </si>
  <si>
    <t>40056668-0</t>
  </si>
  <si>
    <t>ACTUALIZACION PLAN DE DESARROLLO COMUNAL DE ZAPALLAR 2024 -2027</t>
  </si>
  <si>
    <t>40056677-0</t>
  </si>
  <si>
    <t>REPOSICION MULTICANCHA LOS ARAUCANOS, COMUNA DE SAN FELIPE</t>
  </si>
  <si>
    <t>40056699-0</t>
  </si>
  <si>
    <t>AMPLIACION SISTEMA DE AGUA POTABLE RURAL DE EL SAUCE, VILLARRICA</t>
  </si>
  <si>
    <t>40056715-0</t>
  </si>
  <si>
    <t>CONSTRUCCION PASARELA MONKUL, COMUNA DE CARAHUE</t>
  </si>
  <si>
    <t>40056773-0</t>
  </si>
  <si>
    <t>DIAGNOSTICO Y ELABORACCION DE PLAN MAESTRO BARRIO CORVI, CURACAUTIN, 2022</t>
  </si>
  <si>
    <t>40056784-0</t>
  </si>
  <si>
    <t>REPOSICION SALA CUNA Y JARDÍN INFANTIL CAPERUCITA, COMUNA DE ARICA</t>
  </si>
  <si>
    <t>40056787-0</t>
  </si>
  <si>
    <t>CONSTRUCCION SENDA MULTIPROPÓSITO AV. BAQUEDANO SUR, PAINE</t>
  </si>
  <si>
    <t>40056797-0</t>
  </si>
  <si>
    <t>MEJORAMIENTO DE CALLE LOS JESUITAS, ENTRE CALLE CAMPO DE DEPORTE Y SAN IGNACIO</t>
  </si>
  <si>
    <t>40056818-0</t>
  </si>
  <si>
    <t>DIAGNOSTICO  Y ELABORACCION DE PLAN MAESTRO BARRIO BARRIOS UNIDOS, COLLIPULLI, 2022</t>
  </si>
  <si>
    <t>40056824-0</t>
  </si>
  <si>
    <t>CONSTRUCCION BASE BRIGADA CONTRA INCENDIOS Y CENTRO DE INFORMACIONES , SAN JUAN</t>
  </si>
  <si>
    <t>40056829-0</t>
  </si>
  <si>
    <t>CONSTRUCCION ÁREA RESONADOR MAGNÉTICO HOSPITAL DR. LUIS CALVO MACKENNA, PROVIDENCIA</t>
  </si>
  <si>
    <t>40056848-0</t>
  </si>
  <si>
    <t>REPOSICION  PUENTE MATRERO PUERTO TRANQUILO, COMUNA DE RÍO IBÁÑEZ.</t>
  </si>
  <si>
    <t>40056849-0</t>
  </si>
  <si>
    <t>CONSTRUCCION PUNTO DE POSADA DE HELICOPTEROS, COMUNA DE MEJILLONES, ANTOFAGASTA</t>
  </si>
  <si>
    <t>40056853-0</t>
  </si>
  <si>
    <t>CONSTRUCCION CAMPUS SALUD, INGENIERÍA Y ARTES, ULAGOS, PUERTO MONTT</t>
  </si>
  <si>
    <t>40056966-0</t>
  </si>
  <si>
    <t>MEJORAMIENTO CAMINO METRENCO HUILLINCO Y HUILLINCO RINCONADA, P. LAS CASAS</t>
  </si>
  <si>
    <t>40056970-0</t>
  </si>
  <si>
    <t>DIAGNOSTICO DE LA INFRAESTRUCTURA Y TENENCIA EDUCACIONAL  DE LA REGIÓN XV</t>
  </si>
  <si>
    <t>40056992-0</t>
  </si>
  <si>
    <t>CONSTRUCCION SEDE JUBILADOS Y PENSIONADOS HOSPITAL ESMANN, NATALES</t>
  </si>
  <si>
    <t>40057005-0</t>
  </si>
  <si>
    <t>CONSTRUCCION DEFENSAS FLUVIALES SECTOR YÁQUIL Y NANCAGUA, COMUNA DE NANCAGUA</t>
  </si>
  <si>
    <t>40057009-0</t>
  </si>
  <si>
    <t>NORMALIZACION AREA DE MOVIMIENTO AEROPUERTO DIEGO ARACENA</t>
  </si>
  <si>
    <t>40057029-0</t>
  </si>
  <si>
    <t>CONSTRUCCION CENTRO DE GESTION DE RESIDUOS INORGANICOS,PROVINCIA DE ELQUI,REGION DE COQUIMBO</t>
  </si>
  <si>
    <t>40057082-0</t>
  </si>
  <si>
    <t>MEJORAMIENTO ESTADIO MUNICIPAL, COMUNA DE  HIJUELAS</t>
  </si>
  <si>
    <t>40057110-0</t>
  </si>
  <si>
    <t>REPOSICION Y CONSTRUCCION VEREDAS CALLE CALLE MANUEL RODRIGUEZ, COMUNA DE HIJUELAS</t>
  </si>
  <si>
    <t>40057115-0</t>
  </si>
  <si>
    <t>HABILITACION ESTACION FERROVIARIA OCOA,  COMO CENTRO CULTURAL, HIJUELAS</t>
  </si>
  <si>
    <t>40057122-0</t>
  </si>
  <si>
    <t>MEJORAMIENTO ESPACIO PÚBLICO CALLE ÁGUILA NORTE, HOSPITAL, COMUNA DE PAINE</t>
  </si>
  <si>
    <t>40057132-0</t>
  </si>
  <si>
    <t>DIAGNOSTICO Y ELABORACIÓN PLAN MAESTRO BARRIO GRUMETE CORTEZ, QUIRIHUE</t>
  </si>
  <si>
    <t>40057154-0</t>
  </si>
  <si>
    <t>CONSTRUCCION AGUA POTABLE Y ALCANTARILLADO, SECTOR MALTERIA BAJA, COMUNA LA CALERA</t>
  </si>
  <si>
    <t>40057166-0</t>
  </si>
  <si>
    <t>ANALISIS E IMPLEMENTACIÓN DE UN TERRAPUERTO EN LA CIUDAD DE PUNTA ARENAS</t>
  </si>
  <si>
    <t>40057176-0</t>
  </si>
  <si>
    <t>CONSTRUCCION NUEVO TERMINAL INTERMODAL, PUNTA ARENAS</t>
  </si>
  <si>
    <t>40057194-0</t>
  </si>
  <si>
    <t>ANALISIS E IMPLEMENTACION DE UN TRANVIA EN LA CIUDAD DE PUNTA ARENAS</t>
  </si>
  <si>
    <t>40057219-0</t>
  </si>
  <si>
    <t>MEJORAMIENTO Y RECUPERACION EDIFICIO INMUEBLE DE CONSERVACION HISTORICA CINE O´HIGGINS</t>
  </si>
  <si>
    <t>40057285-0</t>
  </si>
  <si>
    <t>MEJORAMIENTO RUTA B-955 S: ALTAMIRA, PROVINCIA DE ANTOFAGASTA, REGIÓN DE ANTOFAGASTA</t>
  </si>
  <si>
    <t>40057311-0</t>
  </si>
  <si>
    <t>CONSTRUCCION SERVICIO SANITARIO RURAL LA ESPERANZA LOS MAITENES, COMUNA DE SAN IGNACIO</t>
  </si>
  <si>
    <t>40057319-0</t>
  </si>
  <si>
    <t>REPOSICION CANCHA ESTADIO MUNICIPAL RAFAEL OLATE GUERRA</t>
  </si>
  <si>
    <t>40057328-0</t>
  </si>
  <si>
    <t>CONSTRUCCION CENTRO SALUD FAMILIAR CARACOLES, ANCUD</t>
  </si>
  <si>
    <t>40057337-0</t>
  </si>
  <si>
    <t>DIAGNOSTICO INVENTARIO DE PATRIMONIO CULTURAL INMUEBLE, CHUSMIZA USMAGAMA, COMUNA DE HUARA</t>
  </si>
  <si>
    <t>40057349-0</t>
  </si>
  <si>
    <t>CONSTRUCCION CONSTRUCCIÓN EDIFICIO SOPORTE PARQUE URBANO UBB</t>
  </si>
  <si>
    <t>40057353-0</t>
  </si>
  <si>
    <t>REPOSICION ESCUELA EL BOCHINCHE, COMUNA DE  ALGARROBO</t>
  </si>
  <si>
    <t>40057357-0</t>
  </si>
  <si>
    <t>MEJORAMIENTO CASCO HISTÓRICO:EJE PASEO AHUMADA, PASEO PUENTE Y PLAZA DE ARMAS PREAVS SANTIAGO</t>
  </si>
  <si>
    <t>40057375-0</t>
  </si>
  <si>
    <t>REPOSICION RECINTO CANCHA DE FUTBOL AMATEUR CLUB DEPORTIVO INDUCORN</t>
  </si>
  <si>
    <t>40057402-0</t>
  </si>
  <si>
    <t>CONSTRUCCION ELECTRIFICACION RURAL SECTOR TOLHUACA, MIRADOR Y OTROS, VICTORIA</t>
  </si>
  <si>
    <t>40057413-0</t>
  </si>
  <si>
    <t>CONSTRUCCION CENTRO DE ARTES ESCÉNICAS Y OFICIOS DEL TERRITORIO PEWENCHE DE ALTO BIOBÍO</t>
  </si>
  <si>
    <t>40057416-0</t>
  </si>
  <si>
    <t>AMPLIACION SSR OHIGGINS EXTENSIÓN LAGUNA MAYOL, COMUNA DE CHONCHI</t>
  </si>
  <si>
    <t>40057471-0</t>
  </si>
  <si>
    <t>REPOSICION CALLE JUAN PABLO II COMUNA DE COLTAUCO</t>
  </si>
  <si>
    <t>40057483-0</t>
  </si>
  <si>
    <t>CONSTRUCCION POSTA DE SALUD RURAL SARA DE LEBU, COMUNA DE LOS ÁLAMOS</t>
  </si>
  <si>
    <t>40057489-0</t>
  </si>
  <si>
    <t>CONSTRUCCION  SITIO DE MEMORIA HORNOS DE LONQUÉN. COMUNA DE TALAGANTE.</t>
  </si>
  <si>
    <t>40057500-0</t>
  </si>
  <si>
    <t>MEJORAMIENTO MURO DE CONTENCIÓN CALLE SANTA ROSA DE HUARA, ANTOFAGASTA</t>
  </si>
  <si>
    <t>40057504-0</t>
  </si>
  <si>
    <t>MEJORAMIENTO  DE RED DE AGUA POTABLE SSR BUCALEMU</t>
  </si>
  <si>
    <t>40057634-0</t>
  </si>
  <si>
    <t>REPOSICION JARDIN INFANTIL PUNTA LAVAPIE</t>
  </si>
  <si>
    <t>40057642-0</t>
  </si>
  <si>
    <t>CONSTRUCCION Y HABILITACION CENTRO DE EXTENSIÓN UTEM, SANTIAGO</t>
  </si>
  <si>
    <t>40057678-0</t>
  </si>
  <si>
    <t>CONSTRUCCION VEREDAS CAMINO LAS MARIPOSAS, CHILLÃN</t>
  </si>
  <si>
    <t>40057685-0</t>
  </si>
  <si>
    <t>AMPLIACION CANIL MUNICIPAL PARA SALAS DE ESTERILIZACION, PUNTA RENAS</t>
  </si>
  <si>
    <t>40057702-0</t>
  </si>
  <si>
    <t>MEJORAMIENTO PLAZA CIVICA CORONEL</t>
  </si>
  <si>
    <t>40057746-0</t>
  </si>
  <si>
    <t>MEJORAMIENTO DE CALLE LOS JESUITAS, ENTRE CALLE RIO ACONCAGUA Y RIO ÑUBLE, PADRE HURTADO</t>
  </si>
  <si>
    <t>40057838-0</t>
  </si>
  <si>
    <t>REPOSICION EDIFICIO CONSISTORIAL DE CHILE CHICO</t>
  </si>
  <si>
    <t>40057847-0</t>
  </si>
  <si>
    <t>CONSTRUCCION EXTENSIÓN REDES DE ALC Y A. POTABLE, SECTOR OJOS DE AGUA, VILLA ALEMANA</t>
  </si>
  <si>
    <t>40057853-0</t>
  </si>
  <si>
    <t>REPOSICION DE EMERGENCIA EMBARCADERO DE PESCA ARTESANAL LA BOCA DE RAPEL, NAVIDAD</t>
  </si>
  <si>
    <t>40057899-0</t>
  </si>
  <si>
    <t>CONSTRUCCION ACERAS CALLES LOS AROMOS, CAPITAN REBOLLEDO Y 18 DE SEPTIEMBRE, COMUNA DE COLBUN</t>
  </si>
  <si>
    <t>40057930-0</t>
  </si>
  <si>
    <t>CONTROL  DE LA POBLACIÓN DE CANINOS Y FELINOS EN LA PROVINCIA DE IQUIQUE</t>
  </si>
  <si>
    <t>40057934-0</t>
  </si>
  <si>
    <t>HABILITACION CEMENTERIO MUNICIPAL MONTE PATRIA</t>
  </si>
  <si>
    <t>40057977-0</t>
  </si>
  <si>
    <t>DIAGNOSTICO DIAGNÓSTICO PARA UN PLAN METROPOLITANO CON VISIÓN DE CIUDADANÍA PARA EL 5° CENTE</t>
  </si>
  <si>
    <t>40058042-0</t>
  </si>
  <si>
    <t>CONSTRUCCION COSAM COMUNA DE ANGOL</t>
  </si>
  <si>
    <t>40058055-0</t>
  </si>
  <si>
    <t>MEJORAMIENTO COMPLEJO DEPORTIVO MUNICIPAL, COMUNA DE COINCO</t>
  </si>
  <si>
    <t>40058100-0</t>
  </si>
  <si>
    <t>CONSTRUCCION ESPACIO MULTIUSO PARA ACTIVIDADES DE FOMENTO PRODUCTIVO Y RECREATIVO ,PURRANQUE</t>
  </si>
  <si>
    <t>40058136-0</t>
  </si>
  <si>
    <t>CONSTRUCCION CUARTEL SEGUNDA COMPAÑÍA DEL CUERPO DE BOMBEROS DE LOTA</t>
  </si>
  <si>
    <t>40058142-0</t>
  </si>
  <si>
    <t>CONSTRUCCION EDIFICIO DIRECCION REGIONAL SENAPRED ANTOFAGASTA Y DEPENDENCIAS MACROZONALES</t>
  </si>
  <si>
    <t>40058194-0</t>
  </si>
  <si>
    <t>MEJORAMIENTO CAMINO BÁSICO INTERMEDIO FILOCO COPIHUAL KM 0 A KM 8.9, PITRUFQUEN</t>
  </si>
  <si>
    <t>40058291-0</t>
  </si>
  <si>
    <t>CONSTRUCCION PARQUE DEPORTIVO ESTADIO FISCAL DE SAN FELIPE</t>
  </si>
  <si>
    <t>RECREACION</t>
  </si>
  <si>
    <t>40058303-0</t>
  </si>
  <si>
    <t>40058321-0</t>
  </si>
  <si>
    <t>MEJORAMIENTO SISTEMA AGUA POTABLE SERVICIO SANITARIO RURAL MOLINEROS, PERALILLO</t>
  </si>
  <si>
    <t>40058352-0</t>
  </si>
  <si>
    <t>CONSTRUCCION PLAZA PUBLICA PUEBLO DE SIBAYA</t>
  </si>
  <si>
    <t>40058370-0</t>
  </si>
  <si>
    <t>EXPLORACION HIDROGEOLÓGICO DE LAS CCAS COSTERAS E ISLAS ENTRE RIO BUENO Y RIO PUELO</t>
  </si>
  <si>
    <t>40058381-0</t>
  </si>
  <si>
    <t>ACTUALIZACION PLAN DE DESARROLLO COMUNAL 2024-2028, COMUNA DE NOGALES</t>
  </si>
  <si>
    <t>40058400-0</t>
  </si>
  <si>
    <t>CONSTRUCCION ESPACIO PUBLICO ACCESO ORIENTE, COMUNA SAN RAFAEL</t>
  </si>
  <si>
    <t>SAN RAFAEL</t>
  </si>
  <si>
    <t>40058452-0</t>
  </si>
  <si>
    <t>DIFUSION CONSTRUYENDO JUNTOS EDUCACIÓN PÚBLICA DE CALIDAD PROVINCIA IQUIQUE</t>
  </si>
  <si>
    <t>40058459-0</t>
  </si>
  <si>
    <t>CONSTRUCCION ZONA DE DESCANSO DE CAMIONES, RUTA B-262, ACCESO NORTE A MEJILLONES</t>
  </si>
  <si>
    <t>40058507-0</t>
  </si>
  <si>
    <t>REPOSICION LUMINARIAS PUBLICAS, COMUNA DE CHIGUAYANTE</t>
  </si>
  <si>
    <t>40058538-0</t>
  </si>
  <si>
    <t>MEJORAMIENTO SERVICIO DE AGUA POTABLE SERVICIO SANITARIO RURAL EL TOCO, PICHIDEGUA</t>
  </si>
  <si>
    <t>40058551-0</t>
  </si>
  <si>
    <t>MEJORAMIENTO CANCHA LOS AROMOS, COMUNA DE CABRERO</t>
  </si>
  <si>
    <t>40058620-0</t>
  </si>
  <si>
    <t>MEJORAMIENTO Y AMPLIACIÓN SISTEMA APR SANTA CORINA, TALCA</t>
  </si>
  <si>
    <t>40058637-0</t>
  </si>
  <si>
    <t>REPOSICION COLEGIO EL TABO, COMUNA EL TABO</t>
  </si>
  <si>
    <t>40058655-0</t>
  </si>
  <si>
    <t>CONSTRUCCION INFRAESTRUCTURA SANITARIA SECTOR COMITÉ SANTA FE, NUEVA IMPERIAL</t>
  </si>
  <si>
    <t>40058669-0</t>
  </si>
  <si>
    <t>MEJORAMIENTO MUSEO REGIONAL DE AYSÉN</t>
  </si>
  <si>
    <t>40058687-0</t>
  </si>
  <si>
    <t>REPOSICION COLEGIO PEDRO AGUIRRE CERDA LA ANTENA, COMUNA DE LA SERENA</t>
  </si>
  <si>
    <t>40058726-0</t>
  </si>
  <si>
    <t>AMPLIACION SALA DEPORTIVA DE JUAN FERNANDEZ</t>
  </si>
  <si>
    <t>40058729-0</t>
  </si>
  <si>
    <t>MEJORAMIENTO SISTEMA DE AGUA POTABLE, SERVICIO SANITARIO RURAL EL CORTIJO,  PERALILLO</t>
  </si>
  <si>
    <t>40058746-0</t>
  </si>
  <si>
    <t>CONSTRUCCION TRANQUE ESTACIONAL QUITOR</t>
  </si>
  <si>
    <t>40058760-0</t>
  </si>
  <si>
    <t>CONSTRUCCION CUARTEL CUARTA COMPAÑIA , CUERPO DE BOMBEROS DE LOTA</t>
  </si>
  <si>
    <t>40058765-0</t>
  </si>
  <si>
    <t>CONSTRUCCION MUSEO DEL HIELO DE VILLA OHIGGINS</t>
  </si>
  <si>
    <t>40058766-0</t>
  </si>
  <si>
    <t>HABILITACION SUMINISTRO DE ENERGIA ELECTRICA  EL ROBLE - CARIMALLIN</t>
  </si>
  <si>
    <t>40058769-0</t>
  </si>
  <si>
    <t>HABILITACION SUMINISTRO DE ENERGIA ELECTRICA PINDACO, CAYURRUCA Y OTROS, COMUNA RIO BUENO</t>
  </si>
  <si>
    <t>40058773-0</t>
  </si>
  <si>
    <t>HABILITACION SUMINISTRO DE ENERGIA ELECTRICA  PONHUIPA, MAIHUE Y OTROS, COMUNA RIO BUENO</t>
  </si>
  <si>
    <t>40058840-0</t>
  </si>
  <si>
    <t>CONSTRUCCION COMPLEJO DEPORTIVO DE CATAPILCO</t>
  </si>
  <si>
    <t>40058845-0</t>
  </si>
  <si>
    <t>DIAGNOSTICO CONSULTORIAS VARIAS REGIONES 2024-2026</t>
  </si>
  <si>
    <t>40058882-0</t>
  </si>
  <si>
    <t>CONSTRUCCION SISTEMA AGUA POTABLE RURAL SECTOR SAN RAMON SUR</t>
  </si>
  <si>
    <t>40058888-0</t>
  </si>
  <si>
    <t>CONSTRUCCION SERVICIO SANITARIO RURAL SECTOR TRES PINO, LAJA</t>
  </si>
  <si>
    <t>40058916-0</t>
  </si>
  <si>
    <t>CONSTRUCCION CENTRO DE ATENCIÓN INTEGRAL DEL ADULTO MAYOR, COMUNA DE SAN JOAQUÍN</t>
  </si>
  <si>
    <t>40058922-0</t>
  </si>
  <si>
    <t>PREVENCION  DE RIESGOS Y EMERGENCIAS DE LA COMUNA DE CAMIÑA</t>
  </si>
  <si>
    <t>40058950-0</t>
  </si>
  <si>
    <t>MEJORAMIENTO Y AMPLIACION SISTEMA APR VILLA REINA, PARRAL</t>
  </si>
  <si>
    <t>40058955-0</t>
  </si>
  <si>
    <t>MEJORAMIENTO DIVERSOS ESPACIOS PUBLICOS DE LA COMUNA DE LA CALERA</t>
  </si>
  <si>
    <t>40058961-0</t>
  </si>
  <si>
    <t>DIAGNOSTICO PLAN MAESTRO ZONA ZIP KAUKARI NORTE</t>
  </si>
  <si>
    <t>40058965-0</t>
  </si>
  <si>
    <t>MEJORAMIENTO LUMINARIAS SECTOR 2 DE LA COMUNA DE EL BOSQUE</t>
  </si>
  <si>
    <t>40058968-0</t>
  </si>
  <si>
    <t>MEJORAMIENTO TRANSPORTE PUBLICO MEDIANTE SEMAFORIZACION COMUNA DE IQUIQUE PREFACTIBILIDAD</t>
  </si>
  <si>
    <t>40058980-0</t>
  </si>
  <si>
    <t>DIFUSION DIFUSIÓN ECOTURÍSTICA, CON BASE PRODUCTIVIDAD AGRICOLA DE CAMIÑA</t>
  </si>
  <si>
    <t>40058982-0</t>
  </si>
  <si>
    <t>TRANSFERENCIA DESARROLLO DEL DEPORTE RECREATIVO Y FORMATIVO DE LA COMUNA DE CAMIÑA</t>
  </si>
  <si>
    <t>40058987-0</t>
  </si>
  <si>
    <t>REPOSICION CALLE VALDIVIA DE PUERTO NATALES</t>
  </si>
  <si>
    <t>40058996-0</t>
  </si>
  <si>
    <t>DIAGNOSTICO PLAN MAESTRO SECTOR EL COLORADO, COMUNA DE IQUIQUE</t>
  </si>
  <si>
    <t>40059018-0</t>
  </si>
  <si>
    <t>DIAGNOSTICO Y ANALISIS DE CONECTIVIDAD VIAL EN AREAS PROTEGIDAS</t>
  </si>
  <si>
    <t>40059037-0</t>
  </si>
  <si>
    <t>CONSTRUCCION COLECTOR INTERCEPTOR DE AGUAS SERVIDAS AV. FREI, PUNTA ARENAS</t>
  </si>
  <si>
    <t>40059071-0</t>
  </si>
  <si>
    <t>MEJORAMIENTO CALLE SEGUNDA TRANSVERSAL TRAMO SAN IGNACIO-CANAL LARRAIN</t>
  </si>
  <si>
    <t>40059138-0</t>
  </si>
  <si>
    <t>MEJORAMIENTO ALUMBRADO PÚBLICO SECTOR 4 COMUNA DE EL BOSQUE</t>
  </si>
  <si>
    <t>40059155-0</t>
  </si>
  <si>
    <t>ANALISIS MEJORAMIENTO DESEMBOCADURA RÍO LINGUE, COMUNA DE MARIQUINA</t>
  </si>
  <si>
    <t>40059186-0</t>
  </si>
  <si>
    <t>NORMALIZACION SEÑALETICA URBANA COMUNA DE SAN CARLOS, ASOC. PUNILLA, REGION DE ÑUBLE</t>
  </si>
  <si>
    <t>40059189-0</t>
  </si>
  <si>
    <t>MEJORAMIENTO CALLE LOS SILOS ENTRE LOS JESUITAS Y FIN DE CALLE LOS SILOS</t>
  </si>
  <si>
    <t>40059196-0</t>
  </si>
  <si>
    <t>MEJORAMIENTO INTEGRAL BORDE COSTERO SUR</t>
  </si>
  <si>
    <t>40059200-0</t>
  </si>
  <si>
    <t>MEJORAMIENTO ESPACIO PUBLICO CENTRO CIVICO LAS GARZAS, MARCHIGUE</t>
  </si>
  <si>
    <t>40059207-0</t>
  </si>
  <si>
    <t>CONSTRUCCION POLIDEPORTIVO CENTRO DEPORTIVO COMUNITARIO, COMUNA DE CURACAUTIN</t>
  </si>
  <si>
    <t>40059212-0</t>
  </si>
  <si>
    <t>REPOSICION CUARTEL DE BOMBEROS PRIMERA COMPAÑIA COMUNA DE SANTA MARIA</t>
  </si>
  <si>
    <t>40059228-0</t>
  </si>
  <si>
    <t>ANALISIS ESTUDIO BASE DE CARTOGRAFÍA</t>
  </si>
  <si>
    <t>40059236-0</t>
  </si>
  <si>
    <t>RECUPERACION  DE SUELOS DEGRADADOS</t>
  </si>
  <si>
    <t>40059241-0</t>
  </si>
  <si>
    <t>CONSTRUCCION COSAM SECTOR PEÑABLANCA, VILLA ALEMANA</t>
  </si>
  <si>
    <t>40059251-0</t>
  </si>
  <si>
    <t>CONSTRUCCION SISTEMA DE RIEGO Y EMBALSE LONTUÉ</t>
  </si>
  <si>
    <t>40059278-0</t>
  </si>
  <si>
    <t>ACTUALIZACION DEL MODELO DE EMISIONES EMISAT PARA REDES SATURN</t>
  </si>
  <si>
    <t>40059283-0</t>
  </si>
  <si>
    <t>REPOSICION  COMPLEJO DEPORTIVO VILLA OLÍMPICA, COMUNA DE QUILPUÉ</t>
  </si>
  <si>
    <t>40059305-0</t>
  </si>
  <si>
    <t>MEJORAMIENTO DE LA SEÑALÉTICA VIAL TURÍSTICA PARA LA RUTA PARQUES DE LA PATAGONIA SUR</t>
  </si>
  <si>
    <t>40059315-0</t>
  </si>
  <si>
    <t>MEJORAMIENTO SERVICIO DE AGUA POTABLE, SERVICIO SANITARIO RURAL LA PALOMA, SAN FERNANDO</t>
  </si>
  <si>
    <t>40059345-0</t>
  </si>
  <si>
    <t>CAPACITACION PLAN DE SOSTENIBILIDAD Y TRANSICIÓN A LA AGROECOLOGÍA</t>
  </si>
  <si>
    <t>40059408-0</t>
  </si>
  <si>
    <t>CONSTRUCCION COMPLEJO DE FUTBOL COPIAPO</t>
  </si>
  <si>
    <t>40059411-0</t>
  </si>
  <si>
    <t>CAPACITACION EN DESARROLLO DE COMPETENCIAS DE COMERCIALIZACIÓN</t>
  </si>
  <si>
    <t>40059441-0</t>
  </si>
  <si>
    <t>ACTUALIZACION PLAN DE DESARROLLO COMUNAL, COMUNA DE LIMACHE</t>
  </si>
  <si>
    <t>40059467-0</t>
  </si>
  <si>
    <t>AMPLIACION ESCUELA EL PINO VIEJO DE LONQUÉN, COMUNA DE TALAGANTE</t>
  </si>
  <si>
    <t>40059484-0</t>
  </si>
  <si>
    <t>CONSTRUCCION APR VILLA LA PAZ, COMUNA DE FLORIDA</t>
  </si>
  <si>
    <t>40059493-0</t>
  </si>
  <si>
    <t>CONSTRUCCION ESTADIO POLIFUNCIONAL DE LO ABARCA, COMUNA DE CARTAGENA</t>
  </si>
  <si>
    <t>40059507-0</t>
  </si>
  <si>
    <t>CONSTRUCCION CENTRO DE VALORIZACION PILOTO MUNICIPAL DE RSDYA, COMUNA DE RANCAGUA</t>
  </si>
  <si>
    <t>40059511-0</t>
  </si>
  <si>
    <t>MEJORAMIENTO CALLE SANTA TERESA DE LOS ANDES, COMUNA ALGARROBO</t>
  </si>
  <si>
    <t>40059523-0</t>
  </si>
  <si>
    <t>DIAGNOSTICO CAPACIDAD OPERACIONAL REGIÓN DE COQUIMBO</t>
  </si>
  <si>
    <t>40059528-0</t>
  </si>
  <si>
    <t>MEJORAMIENTO CALLE IGNACIO CARRERA PINTO, COMUNA DE CATEMU</t>
  </si>
  <si>
    <t>40059529-0</t>
  </si>
  <si>
    <t>MEJORAMIENTO SERVICIO DE AGUA POTABLE, SERVICIO SANITARIO RURAL RINCONADA  ALCONES,MARCHIGUE</t>
  </si>
  <si>
    <t>40059545-0</t>
  </si>
  <si>
    <t>MEJORAMIENTO AV. GUILLERMO MUCKE COMUNA DE ALGARROBO</t>
  </si>
  <si>
    <t>40059551-0</t>
  </si>
  <si>
    <t>REPOSICION SUBCOMISARIA TIERRAS BLANCAS, COQUIMBO</t>
  </si>
  <si>
    <t>40059577-0</t>
  </si>
  <si>
    <t>CAPACITACION EN GESTION DEL RECURSO HIDRICO PARA JOVENES  EN LA REGIÓN DE OHIGGINS</t>
  </si>
  <si>
    <t>40059578-0</t>
  </si>
  <si>
    <t>CONSTRUCCION CENTRO DEPORTIVO TENIS DE MESA, COMUNA DE SAN JOAQUÍN</t>
  </si>
  <si>
    <t>40059591-0</t>
  </si>
  <si>
    <t>MEJORAMIENTO SISTEMA AGUA DE POTABLE  SERVICIO SANITARIO RURAL LAS ARAÑAS,  COMUNA DE CHÉPICA</t>
  </si>
  <si>
    <t>40059631-0</t>
  </si>
  <si>
    <t>REPOSICION CON MEJORAMIENTO RECINTO CLUB DEPORTIVO INTERSPORTING, COMUNA DE PUTAENDO</t>
  </si>
  <si>
    <t>40059636-0</t>
  </si>
  <si>
    <t>AMPLIACION RED HIDROMÉTRICA, CONTEXTO EMERGENCIA Y CAMBIO CLIMÁTICO REGIÓN DEL BIOBÍO</t>
  </si>
  <si>
    <t>40059642-0</t>
  </si>
  <si>
    <t>CONSTRUCCION RED DE AGUA POTABLE Y ALCANTARILLADO VILLA EL BOLDO, COMUNA DE PENCO</t>
  </si>
  <si>
    <t>40059643-0</t>
  </si>
  <si>
    <t>RESTAURACION CEMENTERIO LAICO, CALDERA</t>
  </si>
  <si>
    <t>40059645-0</t>
  </si>
  <si>
    <t>CONSTRUCCION SANEAMIENTO SANITARIO INTEGRAL LOTEO BELLAVISTA 5 CAMINO AL VOLCÁN SEGUNDA FAJA</t>
  </si>
  <si>
    <t>40059669-0</t>
  </si>
  <si>
    <t>CONSTRUCCION COMPLEJO ATLETICO MUNICIPAL, COMUNA DE QUILLOTA</t>
  </si>
  <si>
    <t>40059685-0</t>
  </si>
  <si>
    <t>NORMALIZACION ACCESIBILIDAD UNIVERSAL PARA EL ACCESO PPAL AL EDIFICIO DEL CONGRESO NACIONAL</t>
  </si>
  <si>
    <t>40059687-0</t>
  </si>
  <si>
    <t>CONSTRUCCION SIMULADOR PARA EL CUERPO DE BOMBEROS METROPOLITANO SUR, COMUNA DE SAN JOAQUÍN</t>
  </si>
  <si>
    <t>40059698-0</t>
  </si>
  <si>
    <t>DIAGNOSTICO Y ELABORACIÓN PIIMEP COMUNA DE HUALQUI</t>
  </si>
  <si>
    <t>40059705-0</t>
  </si>
  <si>
    <t>CONSTRUCCION EDIFICIO CARRERA DE MEDICINA UNIVERSIDAD DE LA SERENA</t>
  </si>
  <si>
    <t>40059718-0</t>
  </si>
  <si>
    <t>ACTUALIZACION ANALISIS DE LOCALIZACION DE INFRAESTRUCTURA DE ATRAQUE PESQUERA ARTESANAL</t>
  </si>
  <si>
    <t>40059719-0</t>
  </si>
  <si>
    <t>MEJORAMIENTO CALLE CAMINO SAN VICENTE - CEMENTERIO, ENTRE CAMINO EL MEDIO Y CALLE LOS OLIVOS,</t>
  </si>
  <si>
    <t>40059720-0</t>
  </si>
  <si>
    <t>CONSTRUCCION CONSTRUCCIÓN PROYECTO ELECTRIFICACION RURAL LANCO</t>
  </si>
  <si>
    <t>40059721-0</t>
  </si>
  <si>
    <t>MEJORAMIENTO DE PAVIMENTOS VARIOS PASAJES, PEUMO</t>
  </si>
  <si>
    <t>40059748-0</t>
  </si>
  <si>
    <t>CONSTRUCCION COLEGIO BICENTENARIO ARAUCANÍA, VILLARRICA</t>
  </si>
  <si>
    <t>40059750-0</t>
  </si>
  <si>
    <t>CONSTRUCCION CORREDOR FERROVIARIO DE TRANSPORTE PÚBLICO LA UNION - PUERTO MONTT</t>
  </si>
  <si>
    <t>40059759-0</t>
  </si>
  <si>
    <t>CONSTRUCCION AMPLIACIÓN AV. SANTA MARTA DE HUECHURABA</t>
  </si>
  <si>
    <t>40059767-0</t>
  </si>
  <si>
    <t>CONSTRUCCION EDIFICIO DIRECCIÓN DE PREVENCIÓN Y SEGURIDAD CIUDADANA, COMUNA DE MAIPU.</t>
  </si>
  <si>
    <t>40059785-0</t>
  </si>
  <si>
    <t>REPOSICION LICEO BICENTENARIO PADRE ALBERTO HURTADO CRUCHAGA LONCOCHE</t>
  </si>
  <si>
    <t>40059798-0</t>
  </si>
  <si>
    <t>REPOSICION SEDE SOCIAL JJ.VV POBLACION SANTA TERESA, COMUNA DE LLAY-LLAY</t>
  </si>
  <si>
    <t>40059806-0</t>
  </si>
  <si>
    <t>REPOSICION COMPLEJO EDUCACIONAL MELIPEUCO</t>
  </si>
  <si>
    <t>40059816-0</t>
  </si>
  <si>
    <t>REPOSICION PUENTE SOMBRERO EN RUTA EN RUTA Y-665, COMUNA DE PRIMAVERA</t>
  </si>
  <si>
    <t>40059844-0</t>
  </si>
  <si>
    <t>HABILITACION CENTRO COMUNITARIO DE SALUD MENTAL TOMÃ¿</t>
  </si>
  <si>
    <t>40059858-0</t>
  </si>
  <si>
    <t>DIAGNOSTICO DE EMERGENCIA PARA LA REPARACIÓN DEL EMBALSE ANCOA, REGIÓN DEL MAULE</t>
  </si>
  <si>
    <t>40059860-0</t>
  </si>
  <si>
    <t>CONSTRUCCION COSTANERA AMANECER, ENTRE CALLE LAS QUILAS Y AV. SAN SEBASTIAN, TEMUCO</t>
  </si>
  <si>
    <t>40059891-0</t>
  </si>
  <si>
    <t>REPOSICION DE PASARELAS PEATONALES DE PUERTO GAVIOTA, COMUNA DE CISNES</t>
  </si>
  <si>
    <t>40059909-0</t>
  </si>
  <si>
    <t>MEJORAMIENTO RUTA S/R METRENCO/MISIÓN INGLESA Y RUTA S/R ROBLE HUACHO/PICHIQUEPE</t>
  </si>
  <si>
    <t>40059944-0</t>
  </si>
  <si>
    <t>MEJORAMIENTO CANCHA DE FUTBOL 21 DE MAYO, SAN PEDRO DE LA PAZ</t>
  </si>
  <si>
    <t>40059966-0</t>
  </si>
  <si>
    <t>MEJORAMIENTO PEATONALIDAD CALLE ALEXIS SANCHEZ Y PSJE JUAN DANIEL RUIZ, PQMB TOCOPILLA</t>
  </si>
  <si>
    <t>40059967-0</t>
  </si>
  <si>
    <t>REPOSICION SEDES DE TAXIS EL FUTURO Y LOS ANDES, COMUNA DE IQUIQUE</t>
  </si>
  <si>
    <t>40060028-0</t>
  </si>
  <si>
    <t>MEJORAMIENTO INTEGRAL PLAZA LORD COCHRANE, COMUNA DE VALPARAÍSO</t>
  </si>
  <si>
    <t>40060058-0</t>
  </si>
  <si>
    <t>MEJORAMIENTO CALLE FÉLIX EICHER, LAJA</t>
  </si>
  <si>
    <t>40060076-0</t>
  </si>
  <si>
    <t>CONSTRUCCION SERVICIO SANITARIO RURAL RIO LAJA - PARRAL, LAJA</t>
  </si>
  <si>
    <t>40060139-0</t>
  </si>
  <si>
    <t>REPOSICION REGISTRO CIVIL DE PINTO</t>
  </si>
  <si>
    <t>40060148-0</t>
  </si>
  <si>
    <t>REPOSICION EDIFICIO CONSISTORIAL MUNICIPALIDAD DE SAN PEDRO DE LA PAZ</t>
  </si>
  <si>
    <t>40060219-0</t>
  </si>
  <si>
    <t>MEJORAMIENTO ACCESO SUR, ESPAÑA TRAMO RUTA 5 SUR Y OHIGGINS, PAILAHUEQUE, ERCILLA</t>
  </si>
  <si>
    <t>40060253-0</t>
  </si>
  <si>
    <t>CONSTRUCCION SOLUCIONES INDIV. DE A. SERVIDAS EN LAS MERCEDES -MALALHUE, COMUNA MARIA PINTO</t>
  </si>
  <si>
    <t>40060294-0</t>
  </si>
  <si>
    <t>MEJORAMIENTO DEL MUSEO PADRE SEBASTIAN ENGLERT MAPSE, RAPA NUI</t>
  </si>
  <si>
    <t>40060435-0</t>
  </si>
  <si>
    <t>NORMALIZACION INFRAESTRUCTURA SANITARIA CUADRANTE 4</t>
  </si>
  <si>
    <t>40060584-0</t>
  </si>
  <si>
    <t>DIAGNOSTICO ELABORACIÓN PLAN MAESTRO BARRIO COSTANERA MAGALLANES, COMUNA DE CASABLANCA</t>
  </si>
  <si>
    <t>40060589-0</t>
  </si>
  <si>
    <t>DIAGNOSTICO ELABORACIÓN PLAN MAESTRO BARRIO SVEN KRARUP, COMUNA DE HIJUELAS</t>
  </si>
  <si>
    <t>40060590-0</t>
  </si>
  <si>
    <t>CONSTRUCCION PLANTA DE COMPOSTAJE MUNICIPAL, TALCA</t>
  </si>
  <si>
    <t>40060596-0</t>
  </si>
  <si>
    <t>DIAGNOSTICO ELABORACIÓN PLAN MAESTRO BARRIO SANTA ROSA - LAS FLORISTAS COMUNA DE LA CRUZ</t>
  </si>
  <si>
    <t>40060662-0</t>
  </si>
  <si>
    <t>AMPLIACION CLUB DEPORTIVO SOKOL CROATA, PUNTA ARENAS.</t>
  </si>
  <si>
    <t>40060667-0</t>
  </si>
  <si>
    <t>CONSTRUCCION SEDE CLUB SUIZO, PUNTA ARENAS</t>
  </si>
  <si>
    <t>40060683-0</t>
  </si>
  <si>
    <t>MEJORAMIENTO BARRIO LAGOS DE CHILE, COMUNA DE RIO NEGRO</t>
  </si>
  <si>
    <t>40060724-0</t>
  </si>
  <si>
    <t>DIAGNOSTICO PLAN REGULADOR COMUNAL SAN NICOLAS</t>
  </si>
  <si>
    <t>40060731-0</t>
  </si>
  <si>
    <t>DIAGNOSTICO Y ELABORACION PLAN MAESTRO BARRIO EL SANTO, TOMÉ</t>
  </si>
  <si>
    <t>40060764-0</t>
  </si>
  <si>
    <t>REPOSICION PAVIMENTOS AVENIDA MIGUEL LEMEUR , TIERRA AMARILLA</t>
  </si>
  <si>
    <t>40060792-0</t>
  </si>
  <si>
    <t>MEJORAMIENTO SISTEMAS DESEMBARQUE CALETA ANTOFAGASTA, ANTOFAGASTA</t>
  </si>
  <si>
    <t>40060797-0</t>
  </si>
  <si>
    <t>MEJORAMIENTO MONUMENTO NATURAL LA PORTADA, COMUNA DE ANTOFAGASTA</t>
  </si>
  <si>
    <t>40060842-0</t>
  </si>
  <si>
    <t>MEJORAMIENTO AVENIDA PEDRO DE VALDIVIA, CONCEPCIÓN</t>
  </si>
  <si>
    <t>40060944-0</t>
  </si>
  <si>
    <t>MEJORAMIENTO BARRIO FUTALEUFÚ, COMUNA DE FUTALEUFÚ</t>
  </si>
  <si>
    <t>40060970-0</t>
  </si>
  <si>
    <t>MEJORAMIENTO ENTORNO PÉRGOLA, COMUNA DE VALPARAÍSO</t>
  </si>
  <si>
    <t>40060980-0</t>
  </si>
  <si>
    <t>MEJORAMIENTO PAVIMENTACION CALLE CAUPOLICAN, COMUNA DE CARTAGENA</t>
  </si>
  <si>
    <t>40060996-0</t>
  </si>
  <si>
    <t>NORMALIZACION CIERRE PERIMETRAL AERODROMO PUMALIN,COMUNA CHAITEN</t>
  </si>
  <si>
    <t>40061003-0</t>
  </si>
  <si>
    <t>MEJORAMIENTO INTERSECCION ACCESO NORTE, LOTA</t>
  </si>
  <si>
    <t>40061085-0</t>
  </si>
  <si>
    <t>DIAGNOSTICO PARA EL PLAN MAESTRO DEL BARRIO NORORIENTE COMUNA DE POZO ALMONTE</t>
  </si>
  <si>
    <t>40061110-0</t>
  </si>
  <si>
    <t>HABILITACION ESPACIOS PÚBLICOS, COMUNA DE LA FLORIDA</t>
  </si>
  <si>
    <t>40061173-0</t>
  </si>
  <si>
    <t>DIAGNOSTICO OBRAS DE CONDUCCIÓN REGIONES DE ATACAMA Y COQUIMBO</t>
  </si>
  <si>
    <t>40061221-0</t>
  </si>
  <si>
    <t>MEJORAMIENTO AVENIDA FRANCISCO ENCINA, PAILLIHUE</t>
  </si>
  <si>
    <t>40061224-0</t>
  </si>
  <si>
    <t>MEJORAMIENTO DE ESTABILIDAD DE TALUDES PARA LA RUTA D-485, COMUNA DE PAIHUANO</t>
  </si>
  <si>
    <t>40061225-0</t>
  </si>
  <si>
    <t>CONSTRUCCION SERVICIO SANITARIO RURAL VIVIANA NORTE, COMUNA DE AYSEN</t>
  </si>
  <si>
    <t>40061296-0</t>
  </si>
  <si>
    <t>CONSTRUCCION OBRAS DE CONTROL ALUVIONAL ALTOS DE PLAYA BLANCA, COMUNA DE IQUIQUE</t>
  </si>
  <si>
    <t>40061311-0</t>
  </si>
  <si>
    <t>CONSTRUCCION ESTACIONAMIENTO MULTIPROPOSITO ANTE EMERGENCIAS SECTOR CUYA</t>
  </si>
  <si>
    <t>40061315-0</t>
  </si>
  <si>
    <t>CONSTRUCCION DEL ESPACIO INTERACTIVO CHINCHORRO</t>
  </si>
  <si>
    <t>40061326-0</t>
  </si>
  <si>
    <t>HABILITACION Y AMPLIACIÓN EDIFICIO GORE MAGALLANES EN EX PREFECTURA, PUNTA ARENAS.</t>
  </si>
  <si>
    <t>40061346-0</t>
  </si>
  <si>
    <t>REPOSICION EDIFICIO REGISTRO CIVIL COMUNA DE LAS CABRAS</t>
  </si>
  <si>
    <t>40061392-0</t>
  </si>
  <si>
    <t>CONSTRUCCION CENTRO ONCOLÓGICO, COMUNA ARICA</t>
  </si>
  <si>
    <t>40061432-0</t>
  </si>
  <si>
    <t>RECUPERACION DE LA GESTIÓN PRODUCTIVA DE LAS COMUNIDADES AGRÍCOLAS DE COQUIMBO</t>
  </si>
  <si>
    <t>40061465-0</t>
  </si>
  <si>
    <t>REPOSICION CALLE EUSEBIO LILLO DE PUERTO NATALES</t>
  </si>
  <si>
    <t>40061471-0</t>
  </si>
  <si>
    <t>REPOSICION CALLE YUNGAY DE PUERTO NATALES</t>
  </si>
  <si>
    <t>40061511-0</t>
  </si>
  <si>
    <t>DIAGNOSTICO Y ELABORACION PLAN MAESTRO BARRIO LAS CAYOCHAS, PICHILEMU, CONCURSO 2023</t>
  </si>
  <si>
    <t>40061517-0</t>
  </si>
  <si>
    <t>DIAGNOSTICO Y ELABORACION PLAN MAESTRO BARRIO EL ESFUERZO, REQUINOA, CONCURSO 2023</t>
  </si>
  <si>
    <t>40061758-0</t>
  </si>
  <si>
    <t>NORMALIZACION ESTADIO CORFO - COMUNA DE LAS CONDES</t>
  </si>
  <si>
    <t>40061760-0</t>
  </si>
  <si>
    <t>REPOSICION  AVENIDA ESPAÑA DE PUERTO NATALES</t>
  </si>
  <si>
    <t>40061888-0</t>
  </si>
  <si>
    <t>CONSTRUCCION MERCADO MUNICIPAL ESPECIALIZADO - COMUNA DE LA LIGUA</t>
  </si>
  <si>
    <t>40061909-0</t>
  </si>
  <si>
    <t>HABILITACION RUTA TURÍSTICA PETORCA</t>
  </si>
  <si>
    <t>40061946-0</t>
  </si>
  <si>
    <t>CONSTRUCCION SSR DE AGUA POTABLE HUELECO, QUILEN, TRECAIMO Y PUFAYO, COMUNA DE SAN PABLO.</t>
  </si>
  <si>
    <t>40061994-0</t>
  </si>
  <si>
    <t>REPOSICION CON AMPLIACION COMPLEJO DEPORTIVO SANTA JULIA COMUNA VIÑA DEL MAR</t>
  </si>
  <si>
    <t>40062030-0</t>
  </si>
  <si>
    <t>DIAGNOSTICO ELABORACIÓN PLAN MAESTRO BARRIO DALMACIA, CERRO NAVIA, CONCURSO 2023</t>
  </si>
  <si>
    <t>40062032-0</t>
  </si>
  <si>
    <t>DIAGNOSTICO ELABORACIÓN PLAN MAESTRO BARRIO SANTA ANITA PONIENTE, LO PRADO, CONCURSO 2023</t>
  </si>
  <si>
    <t>40062033-0</t>
  </si>
  <si>
    <t>DIAGNOSTICO ELABORACIÓN PLAN MAESTRO BARRIO VILLA NAVIDAD, PEDRO A. CERDA, CONCURSO 2023</t>
  </si>
  <si>
    <t>40062062-0</t>
  </si>
  <si>
    <t>REPOSICION SEDE CLUB CULTURAL Y SOCIAL JORGE V, COMUNA DE IQUIQUE</t>
  </si>
  <si>
    <t>40062231-0</t>
  </si>
  <si>
    <t>REPOSICION ACTUALIZACIÓN ANTECEDENTES TECNICOS GIMNASIO VICENTE PEREZ ROSALES</t>
  </si>
  <si>
    <t>40062287-0</t>
  </si>
  <si>
    <t>MEJORAMIENTO GESTION DE TRANSITO QUILLOTA,ETAPA 1, COMUNA DE QUILLOTA</t>
  </si>
  <si>
    <t>40062497-0</t>
  </si>
  <si>
    <t>DIAGNOSTICO COMPLEMENTARIO INFRAEST. PORTUARIA 04 SECT. REZAGO, QUEMCHI-QUINCHAO Y QUELLON</t>
  </si>
  <si>
    <t>40062540-0</t>
  </si>
  <si>
    <t>ANALISIS OFERTA Y DEMANDA DE TRANSPORTE LOCALIDADES POMAIRE Y CHIÑIGUE, MELIPILLA</t>
  </si>
  <si>
    <t>40062701-0</t>
  </si>
  <si>
    <t>CONSTRUCCION PAVIMENTACION PASAJE ROMUALDO TASSARA, COMUNA DE NINHUE</t>
  </si>
  <si>
    <t>40062751-0</t>
  </si>
  <si>
    <t>DIAGNOSTICO Y ELABORACION PLAN MAESTRO BARRIO LORD COCHRANE, PENCO</t>
  </si>
  <si>
    <t>40062756-0</t>
  </si>
  <si>
    <t>DIAGNOSTICO Y ELABORACION PLAN MAESTRO BARRIO DIEGO PORTALES,YUMBEL</t>
  </si>
  <si>
    <t>40062843-0</t>
  </si>
  <si>
    <t>HABILITACION CENTRO DE CREACION CECREA COQUIMBO</t>
  </si>
  <si>
    <t>40062848-0</t>
  </si>
  <si>
    <t>DIAGNOSTICO Y ELABORACIÓN DE PLAN MAESTRO BARRIO EL TRÉBOL DE LABRANZA, TEMUCO, CONCURSO2023</t>
  </si>
  <si>
    <t>40062852-0</t>
  </si>
  <si>
    <t>CONSTRUCCION EDIFICIO SECTOR JUSTICIA ALTOS LA CHIMBA, ANTOFAGASTA</t>
  </si>
  <si>
    <t>40062861-0</t>
  </si>
  <si>
    <t>DIAGNOSTICO Y ELABORACIÓN DE PLAN MAESTRO BARRIO LOS NOTROS, LONCOCHE, CONCURSO 2023</t>
  </si>
  <si>
    <t>40063027-0</t>
  </si>
  <si>
    <t>REPOSICION CUARTEL 1ERA COMPAÑÍA DE BOMBEROS DE ZAPALLAR, ZAPALLAR</t>
  </si>
  <si>
    <t>40063035-0</t>
  </si>
  <si>
    <t>CONSTRUCCION CENTRO DE LA ALFARERÃA Y OTROS OFICIOS TRADICIONALES DE POMAIRE</t>
  </si>
  <si>
    <t>40063083-0</t>
  </si>
  <si>
    <t>HABILITACION PROYECTO DE SEGURIDAD INTELIGENTE Y SUSTENTABLE, COMUNA DE VILLARRICA</t>
  </si>
  <si>
    <t>40063088-0</t>
  </si>
  <si>
    <t>DIAGNOSTICO Y ELABORACIÓN PLAN DE ACCIÓN CAMBIO CLIMÁTICO, COMUNA SIERRA GORDA</t>
  </si>
  <si>
    <t>40063178-0</t>
  </si>
  <si>
    <t>DIAGNOSTICO SITIOS Y GENERACION DE ENERGIAS RENOVABLES SECTOR PAMPA GUANACO</t>
  </si>
  <si>
    <t>40063213-0</t>
  </si>
  <si>
    <t>MEJORAMIENTO ESPACIO PUBLICO ROLANDO ALARCON, SECTOR BUIN NORTE, COMUNA DE BUIN</t>
  </si>
  <si>
    <t>40063267-0</t>
  </si>
  <si>
    <t>CONSTRUCCION POSTA SALUD RURAL LA COLONIA, COMUNA DE CATEMU</t>
  </si>
  <si>
    <t>40063307-0</t>
  </si>
  <si>
    <t>MEJORAMIENTO SEÑALÉTICA Y DEMARCACIONES VIALES Y PEATONALES COMUNA DE CERRO NAVIA</t>
  </si>
  <si>
    <t>40063357-0</t>
  </si>
  <si>
    <t>CONSTRUCCION RED DE CICLOVIAS DE COYHAIQUE</t>
  </si>
  <si>
    <t>40063392-0</t>
  </si>
  <si>
    <t>TRANSFERENCIA TECNOLÓGICA EN RIEGO PEQUEÑOS PRODUCTORES ARAUCANIA</t>
  </si>
  <si>
    <t>40063411-0</t>
  </si>
  <si>
    <t>CONSTRUCCION DE EXTENSION REDES SANITARIA ALTOS DE CORDOVA, LOS AROMOS Y SANTA LUISA, EL TABO</t>
  </si>
  <si>
    <t>40063431-0</t>
  </si>
  <si>
    <t>CONSTRUCCION CENTRO CULTURAL HUAYQUIQUE, COMUNA DE IQUIQUE</t>
  </si>
  <si>
    <t>40063489-0</t>
  </si>
  <si>
    <t>CONSTRUCCION DISEÑO POSTA SALUD RURAL REINOSO, COMUNA DE CATEMU</t>
  </si>
  <si>
    <t>40063492-0</t>
  </si>
  <si>
    <t>CONSTRUCCION PUENTES MODULARES EN LA REGIÓN DE AYSÉN</t>
  </si>
  <si>
    <t>40063536-0</t>
  </si>
  <si>
    <t>DIAGNOSTICO Y ELABORACIÓN PLAN MAESTRO BARRIO POBLACIÓN LAGOS DE CHILE, SAN CARLOS</t>
  </si>
  <si>
    <t>40063552-0</t>
  </si>
  <si>
    <t>DIAGNOSTICO BARRIO PERISUR, TALTAL. PROGRAMA QUIERO MI BARRIO. CONCURSO 2023</t>
  </si>
  <si>
    <t>40063613-0</t>
  </si>
  <si>
    <t>CONSTRUCCION CON RELOCALIZACIÓN CESFAM COLCHANE</t>
  </si>
  <si>
    <t>40063621-0</t>
  </si>
  <si>
    <t>REPOSICION ALUMBRADO PUBLICO VARIAS LOCALIDADES COMUNA DE HUARA</t>
  </si>
  <si>
    <t>40063630-0</t>
  </si>
  <si>
    <t>INVESTIGACION KITS COMERCIALES DE DETECCIÓN DE MAREA ROJA Y SU ADECUACIÓN REGIONAL, P. EDÉN</t>
  </si>
  <si>
    <t>40063631-0</t>
  </si>
  <si>
    <t>MEJORAMIENTO DE LA PLAZA DE LOS NIÑOS, COMUNA DE PUNTA ARENAS</t>
  </si>
  <si>
    <t>40063661-0</t>
  </si>
  <si>
    <t>CONSTRUCCION BASE SAMU ANTUMAPU LA PINTANA</t>
  </si>
  <si>
    <t>40063733-0</t>
  </si>
  <si>
    <t>REPOSICION PAVIMENTOS CIRCUITO CALLES LAUTARO LINCOLN BALMACEDA,OLMUE</t>
  </si>
  <si>
    <t>40063776-0</t>
  </si>
  <si>
    <t>ACTUALIZACION PLAN REGULADOR COMUNAL</t>
  </si>
  <si>
    <t>40063796-0</t>
  </si>
  <si>
    <t>RESTAURACION FACHADAS PATRIMONIALES EN ZCH GUILLERMO WHEELWRIGHT, CALDERA</t>
  </si>
  <si>
    <t>40063975-0</t>
  </si>
  <si>
    <t>CONSTRUCCION CONSTRUCCION EXT RED ALCANTARILLADO, CALLE LOS MAITENES-LOS COIHUES,  V ALEMANA</t>
  </si>
  <si>
    <t>40064005-0</t>
  </si>
  <si>
    <t>MEJORAMIENTO CENTRO COMUNITARIO CAMILO OLAVARRIA, CORONEL</t>
  </si>
  <si>
    <t>40064095-0</t>
  </si>
  <si>
    <t>CONSTRUCCION CENTRO DE SALUD FAMLIAR ORIENTE COMUNA CONCEPCION</t>
  </si>
  <si>
    <t>40064138-0</t>
  </si>
  <si>
    <t>REPOSICION TENENCIA PAJARITOS CF. CARDENAL SAMORÃ¿ , REGIÃ¿N DE LOS LAGOS</t>
  </si>
  <si>
    <t>40064304-0</t>
  </si>
  <si>
    <t>DIAGNOSTICO CENSOS GUIA FORMULACION DE PROYECTOS DE INFRAESTRUCTURA DE ARCHIVOS REGIONALES</t>
  </si>
  <si>
    <t>40064352-0</t>
  </si>
  <si>
    <t>DIAGNOSTICO BARRIO CANAL CHACAO, COMUNA DE QUILPUE</t>
  </si>
  <si>
    <t>40064431-0</t>
  </si>
  <si>
    <t>CONSTRUCCION SISTEMA FOTOVOLTAICO ONGRID PARA SERVICIOS APR. COMUNA DE PETORCA.</t>
  </si>
  <si>
    <t>40064550-0</t>
  </si>
  <si>
    <t>CONSTRUCCION DESALADORA OBRAS DE CONDUCCIÓN  OPTIMIZACIÓN SSR, PROV PETORCA, VALPARAÍSO</t>
  </si>
  <si>
    <t>40064601-0</t>
  </si>
  <si>
    <t>DIAGNOSTICO Y ELAB. PLAN MAESTRO BARRIO SANTA MARÍA ALTO, CONSTITUCIÓN, CONCURSO 2023</t>
  </si>
  <si>
    <t>40064609-0</t>
  </si>
  <si>
    <t>DIAGNOSTICO Y ELAB. PLAN MAESTRO DEL BARRIO SAN PABLO, SAN JAVIER, CONCURSO 2023</t>
  </si>
  <si>
    <t>40064675-0</t>
  </si>
  <si>
    <t>CONSTRUCCION CENTRO CULTURAL, COMUNA DE MAIPU</t>
  </si>
  <si>
    <t>40064804-0</t>
  </si>
  <si>
    <t>INVESTIGACION Y AUTOMATIZACIÓN DEL PCI AEROPORTUARIO</t>
  </si>
  <si>
    <t>40064826-0</t>
  </si>
  <si>
    <t>MEJORAMIENTO PAVIMENTACION CALLE MAYORAZGO, ENTRE AV JOSÉ NARCISO AGUIRRE Y LOS NOGALES</t>
  </si>
  <si>
    <t>40064840-0</t>
  </si>
  <si>
    <t>MEJORAMIENTO MEJORAMIENTO PLAZA EL TRÁNSITO, ALTO DEL CARMEN</t>
  </si>
  <si>
    <t>40064859-0</t>
  </si>
  <si>
    <t>MEJORAMIENTO PAVIMENTOS PARTICIPATIVOS BARRIO ARTIFICIO LAS AMERICAS, LA CALERA</t>
  </si>
  <si>
    <t>40064922-0</t>
  </si>
  <si>
    <t>DIAGNOSTICO PLAN DE GESTION INTEGRAL DEL SISTEMA DE HUMEDALES Y DUNA PARABOLICA, CARTAGENA</t>
  </si>
  <si>
    <t>40065055-0</t>
  </si>
  <si>
    <t>DIAGNOSTICO PLAN DESARROLLO TURISTICO</t>
  </si>
  <si>
    <t>40065103-0</t>
  </si>
  <si>
    <t>ACTUALIZACION PLAN REGULADOR COMUNAL, COMUNA DE PANQUEHUE</t>
  </si>
  <si>
    <t>40065211-0</t>
  </si>
  <si>
    <t>ACTUALIZACION PLAN REGULADOR, COMUNA DE YUMBEL</t>
  </si>
  <si>
    <t>40065263-0</t>
  </si>
  <si>
    <t>MEJORAMIENTO INTEGRAL CALLE MANUEL MONTT, ENTRE ANDRÉS BELLO Y NUEVA PROVIDENCIA</t>
  </si>
  <si>
    <t>40065288-0</t>
  </si>
  <si>
    <t>CONSTRUCCION SERVICIO SANITARIO RURAL DE CERRILLOS, FUTRONO (AGUA POTABLE)</t>
  </si>
  <si>
    <t>40065291-0</t>
  </si>
  <si>
    <t>DIAGNOSTICO BARRIO LOMAS LATORRE, COMUNA DE VIÑA DEL MAR</t>
  </si>
  <si>
    <t>40065294-0</t>
  </si>
  <si>
    <t>DIAGNOSTICO BARRIO LOS ALMEDROS, COMUNA DE VIÑA DEL MAR</t>
  </si>
  <si>
    <t>40065295-0</t>
  </si>
  <si>
    <t>DIAGNOSTICO  BARRIO VILLA INDEPENDENCIA, COMUNA DE VIÑA DEL MAR</t>
  </si>
  <si>
    <t>40065297-0</t>
  </si>
  <si>
    <t>DIAGNOSTICO BARRIO EL OLIVAR NORTE, COMUNA DE VIÑA DEL MAR</t>
  </si>
  <si>
    <t>40065298-0</t>
  </si>
  <si>
    <t>DIAGNOSTICO BARRIO EL OLIVAR SUR, COMUNA DE VIÑA DEL MAR</t>
  </si>
  <si>
    <t>40065309-0</t>
  </si>
  <si>
    <t>CONSTRUCCION PLAN DESARROLLO LOCAL CALETA PAPOSO</t>
  </si>
  <si>
    <t>40065312-0</t>
  </si>
  <si>
    <t>CONSTRUCCION SERVICIO SANITARIO RURAL CUESTA SOTO- FILUN, VALDIVIA (AGUA POTABLE)</t>
  </si>
  <si>
    <t>40065345-0</t>
  </si>
  <si>
    <t>CONSTRUCCION JARDIN INFANTIL VILLA LLAKOLEN, LAUTARO</t>
  </si>
  <si>
    <t>40065409-0</t>
  </si>
  <si>
    <t>ACTUALIZACION PLAN DE DESARROLLO COMUNAL MUNICIPAL DE PERALILLO</t>
  </si>
  <si>
    <t>40065420-0</t>
  </si>
  <si>
    <t>CONSTRUCCION SISTEMA DE AGUA POTABLE RURAL LA VIRGEN, COMUNA DE TRAIGUEN</t>
  </si>
  <si>
    <t>40065453-0</t>
  </si>
  <si>
    <t>INSTALACION SERVICIO AGUA POTABLE RURAL HUAPI SUR , SAAVEDRA</t>
  </si>
  <si>
    <t>40065491-0</t>
  </si>
  <si>
    <t>MEJORAMIENTO ESTADIO LO VALLEDOR NORTE, COMUNA DE PEDRO AGUIERRE CERDA</t>
  </si>
  <si>
    <t>40065493-0</t>
  </si>
  <si>
    <t>MEJORAMIENTO ESTADIO SAN JOAQUIN ETAPA 1, COMUNA DE PEDRO AGUIERRE CERDA</t>
  </si>
  <si>
    <t>40065496-0</t>
  </si>
  <si>
    <t>MEJORAMIENTO ESTADIO POB. CARDENAL CARO ETAPA 1, COMUNA DE PAC</t>
  </si>
  <si>
    <t>40065502-0</t>
  </si>
  <si>
    <t>MEJORAMIENTO ESTADIO LA BANDERA COMUNA DE SAN RAMÓN</t>
  </si>
  <si>
    <t>40065503-0</t>
  </si>
  <si>
    <t>MEJORAMIENTO CANCHA DE FÚTBOL EL OLIVO, COMUNA DE SAN BERNARDO</t>
  </si>
  <si>
    <t>40065516-0</t>
  </si>
  <si>
    <t>REPOSICION CON RELOCALIZACIÓN JUZGADO DE FAMILIA DE ARICA</t>
  </si>
  <si>
    <t>40065595-0</t>
  </si>
  <si>
    <t>MEJORAMIENTO MEJORAMIENTO ESPACIO PÚBLICO AVENIDA URUGUAY, ALMENDRAL, VALPARAISO</t>
  </si>
  <si>
    <t>40065602-0</t>
  </si>
  <si>
    <t>ACTUALIZACION PLAN DE DESARROLLO COMUNAL,  PANQUEHUE</t>
  </si>
  <si>
    <t>40065633-0</t>
  </si>
  <si>
    <t>CONSTRUCCION COMPLEJO DEPORTIVO ISLA NEGRA PUNTA DE TRALCA, COMUNA DE EL QUISCO</t>
  </si>
  <si>
    <t>40065683-0</t>
  </si>
  <si>
    <t>NORMALIZACION Y MODERNIZACIÓN RED ELÉCTRICA, DATOS Y VOZ EN EDIFICIOS SERVIU RM</t>
  </si>
  <si>
    <t>40065752-0</t>
  </si>
  <si>
    <t>DIAGNOSTICO ELABORACION PLAN DE ACCION COMUNAL DE CAMBIO CLIMATICO, CALAMA</t>
  </si>
  <si>
    <t>40065787-0</t>
  </si>
  <si>
    <t>REPOSICION DE INFRAESTRUCTURA PORTUARIA CALETA CHAÑARAL DE ACEITUNO, COMUNA DE FREIRINA</t>
  </si>
  <si>
    <t>40065914-0</t>
  </si>
  <si>
    <t>MEJORAMIENTO PAVIMENTOS PARTICIPATIVOS BARRIO LAS QUEBRADAS COMUNA LA LIGUA</t>
  </si>
  <si>
    <t>40065966-0</t>
  </si>
  <si>
    <t>CONSTRUCCION ESCUELA BÁSICA LICANCABUR, COMUNA SPA</t>
  </si>
  <si>
    <t>40066051-0</t>
  </si>
  <si>
    <t>CONSTRUCCION SISTEMA DE SERVICIO SANITARIO RURAL DE MACAYA, COMUNA POZO ALMONTE</t>
  </si>
  <si>
    <t>40066054-0</t>
  </si>
  <si>
    <t>CONSTRUCCION EDIFICIO CONSISTORIAL COMUNA DE LA FLORIDA</t>
  </si>
  <si>
    <t>40066092-0</t>
  </si>
  <si>
    <t>CONSTRUCCION SERVICIO SANITARIO RURAL DE LLASCAHUE, LOS LAGOS</t>
  </si>
  <si>
    <t>40066093-0</t>
  </si>
  <si>
    <t>CONSTRUCCION SERVICIO SANITARIO RURAL PUÑIRRE, LAGO RANCO</t>
  </si>
  <si>
    <t>40066094-0</t>
  </si>
  <si>
    <t>CONSTRUCCION SERVICIO SANITARIO RURAL EL TALLO, COMUNA LANCO</t>
  </si>
  <si>
    <t>40066098-0</t>
  </si>
  <si>
    <t>CONSTRUCCION SERVICIO SANITARIO RURAL DE ALTO LAS QUEMAS, FUTRONO</t>
  </si>
  <si>
    <t>40066099-0</t>
  </si>
  <si>
    <t>CONSTRUCCION SERVICIO SANITARIO RURAL LOS CIRUELOS, LOS LAGOS</t>
  </si>
  <si>
    <t>40066100-0</t>
  </si>
  <si>
    <t>CONSTRUCCION SERVICIO SANITARIO RURAL DE MAYAY, LAGO RANCO</t>
  </si>
  <si>
    <t>40066101-0</t>
  </si>
  <si>
    <t>CONSTRUCCION SERVICIO SANITARIO RURAL HUEIMA, COMUNA LANCO</t>
  </si>
  <si>
    <t>40066102-0</t>
  </si>
  <si>
    <t>CONSTRUCCION SERVICIO SANITARIO RURAL HUANE, COMUNA LANCO</t>
  </si>
  <si>
    <t>40066103-0</t>
  </si>
  <si>
    <t>CONSTRUCCION SERVICIO SANITARIO RURAL HUICHAUE, PAILLACO</t>
  </si>
  <si>
    <t>40066105-0</t>
  </si>
  <si>
    <t>CONSTRUCCION SERVICIO SANITARIO RURAL LOS SILOS, PAILLACO</t>
  </si>
  <si>
    <t>40066106-0</t>
  </si>
  <si>
    <t>CONSTRUCCION SERVICIO SANITARIO RURAL MIRADOR CHAPUCO, PAILLACO</t>
  </si>
  <si>
    <t>40066108-0</t>
  </si>
  <si>
    <t>CONSTRUCCION SERVICIO SANITARIO RURAL ANTILHUE ALTO, LANCO</t>
  </si>
  <si>
    <t>40066109-0</t>
  </si>
  <si>
    <t>CONSTRUCCION SERVICIO SANITARIO RURAL SANTA CARLA, LOS LAGOS</t>
  </si>
  <si>
    <t>40066114-0</t>
  </si>
  <si>
    <t>DIAGNOSTICO Y ELABORACIÓN PLAN MAESTRO BARRIO 18 DE SEPTIEMBRE - MIRAMAR, PUERTO MONTT</t>
  </si>
  <si>
    <t>40066177-0</t>
  </si>
  <si>
    <t>CONSTRUCCION SERVICIO SANITARIO RURAL RINCON DE LA PIEDRA, VALDIVIA (AGUA POTABLE)</t>
  </si>
  <si>
    <t>40066240-0</t>
  </si>
  <si>
    <t>CONSTRUCCION CORREDOR VERDE PARQUE URBANO ORTUZANO, ESTACIÓN CENTRAL, MAIPÚ Y CERRILLOS</t>
  </si>
  <si>
    <t>40066300-0</t>
  </si>
  <si>
    <t>CONSTRUCCION RED DE ALCANTARILLADO Y PTAS SECTOR EL COBRE- LA COLONIA, CATEMU</t>
  </si>
  <si>
    <t>40066310-0</t>
  </si>
  <si>
    <t>MEJORAMIENTO DIVERSAS VIAS PAMPA GUANACO. COMUNA DE TIMAUKEL.</t>
  </si>
  <si>
    <t>40066394-0</t>
  </si>
  <si>
    <t>CONSTRUCCION COMPLEJO DEPORTIVO MARIANO EGAÑA</t>
  </si>
  <si>
    <t>40066498-0</t>
  </si>
  <si>
    <t>CONSTRUCCION PUNTO POSADA LA JUNTA, REGIÓN DE AYSÉN</t>
  </si>
  <si>
    <t>40066532-0</t>
  </si>
  <si>
    <t>DIAGNOSTICO ANEXO CENTRO DE FORMACIÓN TÉCNICA ESTATAL EN TOCOPILLA</t>
  </si>
  <si>
    <t>40066619-0</t>
  </si>
  <si>
    <t>MEJORAMIENTO PAVIMENTACION  SEXTA ORIENTE PLAYA Y  CARLOS CERDA G., COMUNA DE CARTAGENA</t>
  </si>
  <si>
    <t>40066637-0</t>
  </si>
  <si>
    <t>MEJORAMIENTO VIAL VISTA HERMOSA, LAS TACITAS, PEDRO ILICH, OSVALDO MOYA Y EL MORRO, EL TABO</t>
  </si>
  <si>
    <t>40066697-0</t>
  </si>
  <si>
    <t>DIAGNOSTICO PLAN DE ACCIÓN REGIONAL DE CAMBIO CLIMÁTICO, REGIÓN DE VALPARAÍSO</t>
  </si>
  <si>
    <t>40066718-0</t>
  </si>
  <si>
    <t>CONSTRUCCION SISTEMA DE AGUAS LLUVIAS LA VEGA</t>
  </si>
  <si>
    <t>40066813-0</t>
  </si>
  <si>
    <t>CONSTRUCCION SISTEMA DE SERVICIO SANITARIO RURAL DE MOCHA, COMUNA DE HUARA</t>
  </si>
  <si>
    <t>40066831-0</t>
  </si>
  <si>
    <t>ACTUALIZACION PLAN DE DESARROLLO TURÍSTICO, COMUNA DE SAN ROSENDO</t>
  </si>
  <si>
    <t>40066873-0</t>
  </si>
  <si>
    <t>MEJORAMIENTO PISCINA OLIMPICA ESCUELA NAVAL ARTURO PRAT, COMUNA DE VALPARAISO</t>
  </si>
  <si>
    <t>40066894-0</t>
  </si>
  <si>
    <t>CONSTRUCCION PARQUE URBANO UNIVERSIDAD DEL BÍO-BÍO</t>
  </si>
  <si>
    <t>40066975-0</t>
  </si>
  <si>
    <t>REPOSICION  SALA CUNA Y JARDIN INFANTIL RAIMAPU, CASTRO</t>
  </si>
  <si>
    <t>40067003-0</t>
  </si>
  <si>
    <t>MEJORAMIENTO DIVERSAS VÍAS SECTOR CERRO DE LA CRUZ, PUNTA ARENAS</t>
  </si>
  <si>
    <t>40067123-0</t>
  </si>
  <si>
    <t>REPOSICION Y AMPLIACION ESCUELA F-743 SAN PEDRO DE LARAQUETE, COMUNA DE ARAUCO</t>
  </si>
  <si>
    <t>40067210-0</t>
  </si>
  <si>
    <t>CONSTRUCCION PLAZA ALBERTO HURTADO, SECTOR SAN IGNACIO, COMUNA DE PADRE HURTADO</t>
  </si>
  <si>
    <t>40067213-0</t>
  </si>
  <si>
    <t>CONSTRUCCION PLAZA CAMPO DE DEPORTES SECTOR SAN IGNACIO COMUNA DE PADRE HURTADO</t>
  </si>
  <si>
    <t>40067375-0</t>
  </si>
  <si>
    <t>CONSTRUCCION CONSTRUCCIÓN SALA CUNA Y JARDÍN INFANTIL PUH BICENTENARIO</t>
  </si>
  <si>
    <t>40067397-0</t>
  </si>
  <si>
    <t>MEJORAMIENTO VEREDAS CIRCUITO CALLE BELLAVISTA, P. SANTIAGO LOVELUK, SAN ANTONIO, OLGA, CRIST</t>
  </si>
  <si>
    <t>40067416-0</t>
  </si>
  <si>
    <t>DIAGNOSTICO ELABORACIÓN DEL PLAN DE ACCIÓN COMUNAL DE CAMBIO CLIMÁTICO DE ANTOFAGASTA</t>
  </si>
  <si>
    <t>40067420-0</t>
  </si>
  <si>
    <t>MEJORAMIENTO VEREDAS CIRCUITO CALLES SAN MARTIN, JOSEFINA NIETO, GENERAL BULNES, 18 DE SEPTIE</t>
  </si>
  <si>
    <t>40067424-0</t>
  </si>
  <si>
    <t>CONSTRUCCION COSAM CIUDAD SANITARIA  LA PLATINA, LA PINTANA</t>
  </si>
  <si>
    <t>40067443-0</t>
  </si>
  <si>
    <t>CONSTRUCCION PROYECTO DE URBANIZACION RADICACION CAMPAMENTO VILLA INDEPENDENCIA Y EL ESFUERZO</t>
  </si>
  <si>
    <t>40067444-0</t>
  </si>
  <si>
    <t>MEJORAMIENTO  VEREDAS CIRCUITO CALLES, AV. CARTAGENA, CRESCENTE ERRAZURIZ, YUN</t>
  </si>
  <si>
    <t>40067446-0</t>
  </si>
  <si>
    <t>CONSTRUCCION DE VEREDAS AVENIDA NORTE, COMUNA DE CARTAGENA</t>
  </si>
  <si>
    <t>40067481-0</t>
  </si>
  <si>
    <t>CONSTRUCCION ESTADIO CLUB DEPORTIVO HURACAN, LOS ÁLAMOS</t>
  </si>
  <si>
    <t>40067483-0</t>
  </si>
  <si>
    <t>MEJORAMIENTO ESTADIO SAUSALITO VIÑA DEL MAR</t>
  </si>
  <si>
    <t>40067527-0</t>
  </si>
  <si>
    <t>ACTUALIZACION PLAN DE DESARROLLO TURÍSTICO DE CARTAGENA</t>
  </si>
  <si>
    <t>40067541-0</t>
  </si>
  <si>
    <t>NORMALIZACION ILUMINACION PISTA BMX ESTADIO NACIONAL</t>
  </si>
  <si>
    <t>40067601-0</t>
  </si>
  <si>
    <t>CONSTRUCCION SOLUCIONES PARTICULARES DE ALCANTARILLADO SECTORES CHABRANCO Y CURRIÑE FUTRONO</t>
  </si>
  <si>
    <t>40067629-0</t>
  </si>
  <si>
    <t>MEJORAMIENTO CIRCUITO VIAL SANTA MARGARITA, AV. BARROS Y CALLE CUATRO, COMUNA DE CONCON</t>
  </si>
  <si>
    <t>40067724-0</t>
  </si>
  <si>
    <t>MEJORAMIENTO  CBI ACCESO A QUILONCO TRAMO KM 0,000 AL KM 4,305. VILCUN</t>
  </si>
  <si>
    <t>40067788-0</t>
  </si>
  <si>
    <t>MEJORAMIENTO CAMINO LAUTARO TEMUCO, TRAMO KM 6.61 AL KM 17.34</t>
  </si>
  <si>
    <t>40067828-0</t>
  </si>
  <si>
    <t>DIAGNOSTICO PLAN DE ACCIÓN COMUNAL PARA EL CAMBIO CLIMÁTICO, COMUNA DE ZAPALLAR</t>
  </si>
  <si>
    <t>40067855-0</t>
  </si>
  <si>
    <t>REPOSICION MUSEO MUNICIPAL Y OFICINA DE TURISMO, COMUNA DE PUCHUNCAVI</t>
  </si>
  <si>
    <t>40067992-0</t>
  </si>
  <si>
    <t>CONSTRUCCION POLIDEPORTIVO MUNICIPAL COMUNA DE MULCHÉN</t>
  </si>
  <si>
    <t>40068028-0</t>
  </si>
  <si>
    <t>DIAGNOSTICO PLAN DE ACCION COMUNAL PARA EL CAMBIO CLIMATICO, COMUNA DE OLMUE</t>
  </si>
  <si>
    <t>40068170-0</t>
  </si>
  <si>
    <t>MEJORAMIENTO CIRCUITO VIAL AV. LAS PALMAS, SECTOR SUR, VILLA ALEMANA</t>
  </si>
  <si>
    <t>40068308-0</t>
  </si>
  <si>
    <t>MEJORAMIENTO PUTUE BAJO RINCONADA Y CRUCE RUTA S-91 RINCONADA</t>
  </si>
  <si>
    <t>40068357-0</t>
  </si>
  <si>
    <t>CONSTRUCCION SERVICIO DE AGUA POTABLE RURAL KO WINKUL PUCURA, COMUNA PANGUIPULLI</t>
  </si>
  <si>
    <t>40068368-0</t>
  </si>
  <si>
    <t>DIAGNOSTICO Y ELABORACION DEL PLAN DE ACCION COMUNAL CAMBIO CLIMATICO, COMUNA DE TALTAL</t>
  </si>
  <si>
    <t>40068572-0</t>
  </si>
  <si>
    <t>REPOSICION EDIFICIO CONSISTORIAL DE LA MUNICIPALIDAD DE CATEMU</t>
  </si>
  <si>
    <t>30123855-0</t>
  </si>
  <si>
    <t>REPOSICION RUTA P-70 PELECO - TIRUA, ARAUCO</t>
  </si>
  <si>
    <t>30453028-0</t>
  </si>
  <si>
    <t>RESTAURACION Y MUSEOGRAFIA  LONDRES 38, CASA DE LA MEMORIA, SANTIAGO</t>
  </si>
  <si>
    <t>30480990-0</t>
  </si>
  <si>
    <t>REPOSICION CESFAM DE SAN ROSENDO</t>
  </si>
  <si>
    <t>30485653-0</t>
  </si>
  <si>
    <t>CONSTRUCCION EDIFICIO INSTITUCIONAL MINVU REGIÓN DE LOS RÍOS</t>
  </si>
  <si>
    <t>40008770-0</t>
  </si>
  <si>
    <t>CONSTRUCCION NUEVA RED DE ALCANTARILLADO Y PTAS PARA POLPAICO, TIL TIL</t>
  </si>
  <si>
    <t>40018295-0</t>
  </si>
  <si>
    <t>CONSTRUCCION INTERCONEXION VIAL LOS JAZMINES - SERRANO - COSTANERA, COMUNA MOSTAZAL</t>
  </si>
  <si>
    <t>40023345-0</t>
  </si>
  <si>
    <t>MEJORAMIENTO CALLE EL PEDRERO SECTOR LOS MARCOS COMUNA MOSTAZAL</t>
  </si>
  <si>
    <t>40023349-0</t>
  </si>
  <si>
    <t>CONSTRUCCION APERTURA CALLE CONDELL, COMUNA DE MOSTAZAL</t>
  </si>
  <si>
    <t>40037786-0</t>
  </si>
  <si>
    <t>REPOSICION JARDIN INFANTIL Y SALA CUNA PIECECITOS DE AYUN NEGRETE</t>
  </si>
  <si>
    <t>40046642-0</t>
  </si>
  <si>
    <t>REPOSICION PUENTE 19 DE JUNIO, LA CALERA</t>
  </si>
  <si>
    <t>40053489-0</t>
  </si>
  <si>
    <t>AMPLIACION Y CONSTRUCCIÓN PROLONGACIÓN PEDRO AGUIRRE CERDA PONIENTE, COMUNA PUNTA ARENAS.</t>
  </si>
  <si>
    <t>total</t>
  </si>
  <si>
    <t>MONTOS SOLICITADOS</t>
  </si>
  <si>
    <t>MONTOS DECRETADOS</t>
  </si>
  <si>
    <t>RS año 2023</t>
  </si>
  <si>
    <t>Total General</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</si>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</sst>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 #,##0_ ;_ * \-#,##0_ ;_ * &quot;-&quot;_ ;_ @_ "/>
    <numFmt numFmtId="164" formatCode="0.0%"/>
    <numFmt numFmtId="165" formatCode="#,##0_ ;\-#,##0\ "/>
  </numFmts>
  <fonts count="97" x14ac:knownFonts="1">
    <font>
      <sz val="12"/>
      <color theme="1"/>
      <name val="Calibri"/>
      <family val="2"/>
      <scheme val="minor"/>
    </font>
    <font>
      <sz val="11"/>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8"/>
      <color theme="1"/>
      <name val="Calibri"/>
      <family val="2"/>
      <scheme val="minor"/>
    </font>
    <font>
      <sz val="8"/>
      <color indexed="8"/>
      <name val="Calibri"/>
      <family val="2"/>
      <scheme val="minor"/>
    </font>
    <font>
      <sz val="8"/>
      <name val="Arial"/>
      <family val="2"/>
    </font>
    <font>
      <b/>
      <sz val="14"/>
      <color theme="0"/>
      <name val="Calibri"/>
      <family val="2"/>
      <scheme val="minor"/>
    </font>
    <font>
      <b/>
      <sz val="11"/>
      <color indexed="8"/>
      <name val="Calibri"/>
      <family val="2"/>
      <scheme val="minor"/>
    </font>
    <font>
      <u/>
      <sz val="11"/>
      <color theme="10"/>
      <name val="Calibri"/>
      <family val="2"/>
    </font>
    <font>
      <b/>
      <u/>
      <sz val="14"/>
      <color theme="4" tint="-0.249977111117893"/>
      <name val="Calibri"/>
      <family val="2"/>
    </font>
    <font>
      <sz val="11"/>
      <color theme="4" tint="-0.249977111117893"/>
      <name val="Calibri"/>
      <family val="2"/>
      <scheme val="minor"/>
    </font>
    <font>
      <b/>
      <sz val="18"/>
      <color theme="0"/>
      <name val="Calibri"/>
      <family val="2"/>
      <scheme val="minor"/>
    </font>
    <font>
      <sz val="22"/>
      <color indexed="8"/>
      <name val="Calibri"/>
      <family val="2"/>
      <scheme val="minor"/>
    </font>
    <font>
      <b/>
      <sz val="16"/>
      <color theme="0"/>
      <name val="Calibri"/>
      <family val="2"/>
      <scheme val="minor"/>
    </font>
    <font>
      <b/>
      <sz val="18"/>
      <color theme="0"/>
      <name val="Arial"/>
      <family val="2"/>
    </font>
    <font>
      <b/>
      <sz val="18"/>
      <color theme="1" tint="4.9989318521683403E-2"/>
      <name val="Arial"/>
      <family val="2"/>
    </font>
    <font>
      <sz val="11"/>
      <color theme="1" tint="4.9989318521683403E-2"/>
      <name val="Calibri"/>
      <family val="2"/>
      <scheme val="minor"/>
    </font>
    <font>
      <b/>
      <sz val="18"/>
      <name val="Arial"/>
      <family val="2"/>
    </font>
    <font>
      <sz val="11"/>
      <name val="Calibri"/>
      <family val="2"/>
      <scheme val="minor"/>
    </font>
    <font>
      <sz val="9"/>
      <color theme="1"/>
      <name val="Calibri"/>
      <family val="2"/>
      <scheme val="minor"/>
    </font>
    <font>
      <b/>
      <sz val="22"/>
      <color theme="0"/>
      <name val="Calibri"/>
      <family val="2"/>
      <scheme val="minor"/>
    </font>
    <font>
      <sz val="9"/>
      <color theme="1" tint="4.9989318521683403E-2"/>
      <name val="Calibri"/>
      <family val="2"/>
      <scheme val="minor"/>
    </font>
    <font>
      <sz val="9"/>
      <name val="Calibri"/>
      <family val="2"/>
      <scheme val="minor"/>
    </font>
    <font>
      <sz val="12"/>
      <name val="Arial"/>
      <family val="2"/>
    </font>
    <font>
      <sz val="14"/>
      <color indexed="8"/>
      <name val="Calibri"/>
      <family val="2"/>
      <scheme val="minor"/>
    </font>
    <font>
      <sz val="11"/>
      <name val="Arial"/>
      <family val="2"/>
    </font>
    <font>
      <b/>
      <sz val="12"/>
      <color theme="0"/>
      <name val="Arial"/>
      <family val="2"/>
    </font>
    <font>
      <b/>
      <sz val="12"/>
      <name val="Calibri"/>
      <family val="2"/>
      <scheme val="minor"/>
    </font>
    <font>
      <sz val="9"/>
      <name val="Arial"/>
      <family val="2"/>
    </font>
    <font>
      <i/>
      <sz val="9"/>
      <name val="Arial"/>
      <family val="2"/>
    </font>
    <font>
      <b/>
      <sz val="11"/>
      <color theme="0"/>
      <name val="Calibri"/>
      <family val="2"/>
      <scheme val="minor"/>
    </font>
    <font>
      <b/>
      <sz val="11"/>
      <name val="Calibri"/>
      <family val="2"/>
      <scheme val="minor"/>
    </font>
    <font>
      <sz val="10"/>
      <name val="Calibri"/>
      <family val="2"/>
    </font>
    <font>
      <sz val="11"/>
      <color theme="0"/>
      <name val="Calibri"/>
      <family val="2"/>
      <scheme val="minor"/>
    </font>
    <font>
      <sz val="10"/>
      <color rgb="FF000000"/>
      <name val="Calibri"/>
      <family val="2"/>
    </font>
    <font>
      <b/>
      <sz val="11"/>
      <color theme="1"/>
      <name val="Calibri"/>
      <family val="2"/>
      <scheme val="minor"/>
    </font>
    <font>
      <sz val="11"/>
      <color theme="1" tint="0.34998626667073579"/>
      <name val="Calibri"/>
      <family val="2"/>
      <scheme val="minor"/>
    </font>
    <font>
      <b/>
      <sz val="18"/>
      <color theme="1" tint="0.34998626667073579"/>
      <name val="Calibri"/>
      <family val="2"/>
      <scheme val="minor"/>
    </font>
    <font>
      <sz val="16"/>
      <color theme="1" tint="0.34998626667073579"/>
      <name val="Calibri"/>
      <family val="2"/>
      <scheme val="minor"/>
    </font>
    <font>
      <sz val="20"/>
      <color theme="1" tint="0.34998626667073579"/>
      <name val="Calibri"/>
      <family val="2"/>
      <scheme val="minor"/>
    </font>
    <font>
      <sz val="11"/>
      <color theme="5"/>
      <name val="Calibri"/>
      <family val="2"/>
      <scheme val="minor"/>
    </font>
    <font>
      <b/>
      <sz val="11"/>
      <color theme="1" tint="0.34998626667073579"/>
      <name val="Calibri"/>
      <family val="2"/>
      <scheme val="minor"/>
    </font>
    <font>
      <b/>
      <sz val="11"/>
      <color theme="5"/>
      <name val="Calibri"/>
      <family val="2"/>
      <scheme val="minor"/>
    </font>
    <font>
      <sz val="8"/>
      <name val="Calibri"/>
      <family val="2"/>
      <scheme val="minor"/>
    </font>
    <font>
      <b/>
      <sz val="8"/>
      <color theme="1"/>
      <name val="Calibri"/>
      <family val="2"/>
      <scheme val="minor"/>
    </font>
    <font>
      <sz val="11"/>
      <color rgb="FF212529"/>
      <name val="Segoe UI"/>
      <family val="2"/>
    </font>
    <font>
      <b/>
      <sz val="14"/>
      <color rgb="FFFF0000"/>
      <name val="Calibri"/>
      <family val="2"/>
      <scheme val="minor"/>
    </font>
    <font>
      <sz val="12"/>
      <name val="Calibri"/>
      <family val="2"/>
      <scheme val="minor"/>
    </font>
    <font>
      <b/>
      <sz val="20"/>
      <color theme="1" tint="0.499984740745262"/>
      <name val="Calibri"/>
      <family val="2"/>
      <scheme val="minor"/>
    </font>
    <font>
      <sz val="11"/>
      <color rgb="FF000000"/>
      <name val="Calibri"/>
      <family val="2"/>
    </font>
    <font>
      <b/>
      <sz val="18"/>
      <color theme="1"/>
      <name val="Calibri"/>
      <family val="2"/>
      <scheme val="minor"/>
    </font>
    <font>
      <b/>
      <sz val="14"/>
      <color theme="1"/>
      <name val="Calibri"/>
      <family val="2"/>
      <scheme val="minor"/>
    </font>
    <font>
      <sz val="13"/>
      <color theme="1" tint="4.9989318521683403E-2"/>
      <name val="Calibri"/>
      <family val="2"/>
      <scheme val="minor"/>
    </font>
    <font>
      <sz val="13"/>
      <color theme="1"/>
      <name val="Calibri"/>
      <family val="2"/>
      <scheme val="minor"/>
    </font>
    <font>
      <sz val="13"/>
      <color rgb="FFFF0000"/>
      <name val="Calibri"/>
      <family val="2"/>
      <scheme val="minor"/>
    </font>
    <font>
      <sz val="13"/>
      <color rgb="FF0000CC"/>
      <name val="Calibri"/>
      <family val="2"/>
      <scheme val="minor"/>
    </font>
    <font>
      <sz val="13"/>
      <name val="Calibri"/>
      <family val="2"/>
      <scheme val="minor"/>
    </font>
    <font>
      <sz val="7"/>
      <color theme="1"/>
      <name val="Calibri"/>
      <family val="2"/>
      <scheme val="minor"/>
    </font>
    <font>
      <b/>
      <sz val="16"/>
      <color theme="1"/>
      <name val="Calibri"/>
      <family val="2"/>
      <scheme val="minor"/>
    </font>
    <font>
      <b/>
      <sz val="16"/>
      <color rgb="FFFF0000"/>
      <name val="Calibri"/>
      <family val="2"/>
      <scheme val="minor"/>
    </font>
    <font>
      <sz val="10"/>
      <color theme="1"/>
      <name val="Arial"/>
      <family val="2"/>
    </font>
    <font>
      <b/>
      <sz val="10"/>
      <color theme="1"/>
      <name val="Arial"/>
      <family val="2"/>
    </font>
    <font>
      <i/>
      <sz val="10"/>
      <color theme="1"/>
      <name val="Arial"/>
      <family val="2"/>
    </font>
    <font>
      <sz val="10"/>
      <color theme="0"/>
      <name val="Calibri"/>
      <family val="2"/>
      <scheme val="minor"/>
    </font>
    <font>
      <sz val="10"/>
      <color theme="1"/>
      <name val="Calibri"/>
      <family val="2"/>
      <scheme val="minor"/>
    </font>
    <font>
      <b/>
      <sz val="10"/>
      <color theme="1"/>
      <name val="Calibri"/>
      <family val="2"/>
      <scheme val="minor"/>
    </font>
    <font>
      <b/>
      <sz val="16"/>
      <color rgb="FF000000"/>
      <name val="Calibri"/>
      <family val="2"/>
      <scheme val="minor"/>
    </font>
    <font>
      <sz val="14"/>
      <name val="Calibri"/>
      <family val="2"/>
      <scheme val="minor"/>
    </font>
    <font>
      <b/>
      <sz val="14"/>
      <name val="Calibri"/>
      <family val="2"/>
      <scheme val="minor"/>
    </font>
    <font>
      <sz val="14"/>
      <color theme="1"/>
      <name val="Calibri"/>
      <family val="2"/>
      <scheme val="minor"/>
    </font>
    <font>
      <sz val="12"/>
      <color theme="0" tint="-4.9989318521683403E-2"/>
      <name val="Calibri"/>
      <family val="2"/>
      <scheme val="minor"/>
    </font>
    <font>
      <b/>
      <sz val="11"/>
      <color theme="0"/>
      <name val="Segoe UI"/>
      <family val="2"/>
    </font>
    <font>
      <sz val="18"/>
      <name val="Calibri"/>
      <family val="2"/>
      <scheme val="minor"/>
    </font>
    <font>
      <b/>
      <sz val="11"/>
      <color rgb="FF000000"/>
      <name val="Calibri"/>
      <family val="2"/>
    </font>
    <font>
      <b/>
      <sz val="11"/>
      <color rgb="FF000000"/>
      <name val="Calibri"/>
      <family val="2"/>
      <scheme val="minor"/>
    </font>
    <font>
      <sz val="11"/>
      <color rgb="FF000000"/>
      <name val="Calibri"/>
      <family val="2"/>
      <scheme val="minor"/>
    </font>
    <font>
      <b/>
      <sz val="10"/>
      <color theme="0"/>
      <name val="Calibri"/>
      <family val="2"/>
      <scheme val="minor"/>
    </font>
    <font>
      <sz val="13"/>
      <color theme="0" tint="-0.249977111117893"/>
      <name val="Calibri"/>
      <family val="2"/>
      <scheme val="minor"/>
    </font>
    <font>
      <sz val="12"/>
      <color theme="0" tint="-0.249977111117893"/>
      <name val="Calibri"/>
      <family val="2"/>
      <scheme val="minor"/>
    </font>
    <font>
      <sz val="9"/>
      <color theme="0" tint="-0.249977111117893"/>
      <name val="Calibri"/>
      <family val="2"/>
      <scheme val="minor"/>
    </font>
    <font>
      <sz val="12"/>
      <color theme="1"/>
      <name val="Times New Roman"/>
      <family val="1"/>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theme="0"/>
        <bgColor indexed="64"/>
      </patternFill>
    </fill>
    <fill>
      <patternFill patternType="solid">
        <fgColor theme="7" tint="-0.249977111117893"/>
        <bgColor theme="8"/>
      </patternFill>
    </fill>
    <fill>
      <patternFill patternType="solid">
        <fgColor theme="7" tint="-0.249977111117893"/>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theme="5" tint="-0.249977111117893"/>
        <bgColor indexed="64"/>
      </patternFill>
    </fill>
    <fill>
      <patternFill patternType="solid">
        <fgColor rgb="FFC00000"/>
        <bgColor indexed="64"/>
      </patternFill>
    </fill>
    <fill>
      <patternFill patternType="solid">
        <fgColor theme="0" tint="-0.499984740745262"/>
        <bgColor theme="4" tint="0.79998168889431442"/>
      </patternFill>
    </fill>
    <fill>
      <patternFill patternType="solid">
        <fgColor theme="0" tint="-0.499984740745262"/>
        <bgColor theme="6" tint="-0.249977111117893"/>
      </patternFill>
    </fill>
    <fill>
      <patternFill patternType="solid">
        <fgColor theme="0" tint="-0.499984740745262"/>
        <bgColor theme="4" tint="-0.249977111117893"/>
      </patternFill>
    </fill>
    <fill>
      <patternFill patternType="solid">
        <fgColor theme="7"/>
        <bgColor theme="4" tint="-0.249977111117893"/>
      </patternFill>
    </fill>
    <fill>
      <patternFill patternType="solid">
        <fgColor theme="8"/>
        <bgColor indexed="64"/>
      </patternFill>
    </fill>
    <fill>
      <patternFill patternType="solid">
        <fgColor theme="5" tint="0.39997558519241921"/>
        <bgColor indexed="64"/>
      </patternFill>
    </fill>
    <fill>
      <patternFill patternType="solid">
        <fgColor theme="5" tint="0.79998168889431442"/>
        <bgColor theme="5" tint="0.79998168889431442"/>
      </patternFill>
    </fill>
    <fill>
      <patternFill patternType="solid">
        <fgColor theme="1" tint="0.14999847407452621"/>
        <bgColor indexed="64"/>
      </patternFill>
    </fill>
    <fill>
      <patternFill patternType="solid">
        <fgColor theme="1" tint="0.14999847407452621"/>
        <bgColor theme="4" tint="0.79998168889431442"/>
      </patternFill>
    </fill>
    <fill>
      <patternFill patternType="solid">
        <fgColor theme="1"/>
        <bgColor theme="4" tint="0.79998168889431442"/>
      </patternFill>
    </fill>
    <fill>
      <patternFill patternType="solid">
        <fgColor theme="6" tint="0.79998168889431442"/>
        <bgColor theme="6" tint="0.79998168889431442"/>
      </patternFill>
    </fill>
    <fill>
      <patternFill patternType="solid">
        <fgColor theme="4"/>
        <bgColor theme="4" tint="0.79998168889431442"/>
      </patternFill>
    </fill>
    <fill>
      <patternFill patternType="solid">
        <fgColor theme="4" tint="0.59999389629810485"/>
        <bgColor theme="4" tint="0.79998168889431442"/>
      </patternFill>
    </fill>
    <fill>
      <patternFill patternType="solid">
        <fgColor theme="4" tint="0.79998168889431442"/>
        <bgColor indexed="64"/>
      </patternFill>
    </fill>
    <fill>
      <patternFill patternType="solid">
        <fgColor theme="0"/>
        <bgColor theme="6"/>
      </patternFill>
    </fill>
    <fill>
      <patternFill patternType="solid">
        <fgColor theme="4" tint="0.59999389629810485"/>
        <bgColor indexed="64"/>
      </patternFill>
    </fill>
    <fill>
      <patternFill patternType="solid">
        <fgColor theme="6"/>
        <bgColor theme="6"/>
      </patternFill>
    </fill>
    <fill>
      <patternFill patternType="solid">
        <fgColor theme="9"/>
        <bgColor theme="6"/>
      </patternFill>
    </fill>
    <fill>
      <patternFill patternType="solid">
        <fgColor theme="9" tint="0.39997558519241921"/>
        <bgColor indexed="64"/>
      </patternFill>
    </fill>
    <fill>
      <patternFill patternType="solid">
        <fgColor theme="9"/>
        <bgColor indexed="64"/>
      </patternFill>
    </fill>
    <fill>
      <patternFill patternType="solid">
        <fgColor rgb="FFFFFF00"/>
        <bgColor indexed="64"/>
      </patternFill>
    </fill>
    <fill>
      <patternFill patternType="solid">
        <fgColor rgb="FFDCE6F1"/>
        <bgColor rgb="FFDCE6F1"/>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right/>
      <top/>
      <bottom style="thin">
        <color theme="4" tint="-0.499984740745262"/>
      </bottom>
      <diagonal/>
    </border>
    <border>
      <left/>
      <right/>
      <top style="thin">
        <color theme="0"/>
      </top>
      <bottom style="thin">
        <color theme="4" tint="-0.499984740745262"/>
      </bottom>
      <diagonal/>
    </border>
    <border>
      <left/>
      <right/>
      <top style="thin">
        <color theme="0"/>
      </top>
      <bottom style="thin">
        <color theme="7" tint="-0.499984740745262"/>
      </bottom>
      <diagonal/>
    </border>
    <border>
      <left/>
      <right/>
      <top/>
      <bottom style="hair">
        <color theme="4" tint="-0.24994659260841701"/>
      </bottom>
      <diagonal/>
    </border>
    <border>
      <left/>
      <right/>
      <top style="hair">
        <color theme="4" tint="-0.24994659260841701"/>
      </top>
      <bottom style="hair">
        <color theme="4" tint="-0.24994659260841701"/>
      </bottom>
      <diagonal/>
    </border>
    <border>
      <left/>
      <right/>
      <top style="hair">
        <color theme="4" tint="-0.24994659260841701"/>
      </top>
      <bottom style="double">
        <color theme="4" tint="-0.24994659260841701"/>
      </bottom>
      <diagonal/>
    </border>
    <border>
      <left/>
      <right/>
      <top style="thin">
        <color theme="6" tint="0.79998168889431442"/>
      </top>
      <bottom style="thin">
        <color theme="6" tint="0.79998168889431442"/>
      </bottom>
      <diagonal/>
    </border>
    <border>
      <left/>
      <right/>
      <top/>
      <bottom style="thin">
        <color theme="6" tint="0.79998168889431442"/>
      </bottom>
      <diagonal/>
    </border>
    <border>
      <left/>
      <right/>
      <top/>
      <bottom style="thin">
        <color theme="6" tint="0.59999389629810485"/>
      </bottom>
      <diagonal/>
    </border>
    <border>
      <left/>
      <right style="thin">
        <color theme="0"/>
      </right>
      <top/>
      <bottom/>
      <diagonal/>
    </border>
    <border>
      <left style="thin">
        <color theme="0"/>
      </left>
      <right style="thin">
        <color theme="0"/>
      </right>
      <top/>
      <bottom style="thin">
        <color theme="0"/>
      </bottom>
      <diagonal/>
    </border>
    <border>
      <left style="thin">
        <color theme="0"/>
      </left>
      <right style="thin">
        <color theme="0"/>
      </right>
      <top/>
      <bottom style="thin">
        <color theme="5" tint="0.39988402966399123"/>
      </bottom>
      <diagonal/>
    </border>
    <border>
      <left/>
      <right/>
      <top/>
      <bottom style="thin">
        <color theme="5" tint="0.39988402966399123"/>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top/>
      <bottom style="thin">
        <color theme="7" tint="0.39994506668294322"/>
      </bottom>
      <diagonal/>
    </border>
    <border>
      <left style="thin">
        <color theme="1" tint="0.499984740745262"/>
      </left>
      <right/>
      <top/>
      <bottom/>
      <diagonal/>
    </border>
    <border>
      <left/>
      <right style="thin">
        <color theme="1" tint="0.499984740745262"/>
      </right>
      <top/>
      <bottom/>
      <diagonal/>
    </border>
    <border>
      <left/>
      <right/>
      <top/>
      <bottom style="medium">
        <color rgb="FFD9E1F2"/>
      </bottom>
      <diagonal/>
    </border>
    <border>
      <left/>
      <right/>
      <top style="medium">
        <color rgb="FFD9E1F2"/>
      </top>
      <bottom style="medium">
        <color rgb="FFD9E1F2"/>
      </bottom>
      <diagonal/>
    </border>
    <border>
      <left/>
      <right/>
      <top style="thin">
        <color theme="4" tint="-0.249977111117893"/>
      </top>
      <bottom style="thin">
        <color theme="4"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5" tint="0.39997558519241921"/>
      </left>
      <right/>
      <top style="thin">
        <color theme="5" tint="0.39997558519241921"/>
      </top>
      <bottom style="thin">
        <color theme="5" tint="0.39997558519241921"/>
      </bottom>
      <diagonal/>
    </border>
    <border>
      <left/>
      <right/>
      <top style="thin">
        <color theme="5" tint="0.39997558519241921"/>
      </top>
      <bottom style="thin">
        <color theme="5" tint="0.39997558519241921"/>
      </bottom>
      <diagonal/>
    </border>
    <border>
      <left/>
      <right style="thin">
        <color theme="5" tint="0.39997558519241921"/>
      </right>
      <top style="thin">
        <color theme="5" tint="0.39997558519241921"/>
      </top>
      <bottom style="thin">
        <color theme="5" tint="0.39997558519241921"/>
      </bottom>
      <diagonal/>
    </border>
    <border>
      <left style="thin">
        <color theme="5" tint="0.39997558519241921"/>
      </left>
      <right/>
      <top/>
      <bottom/>
      <diagonal/>
    </border>
    <border>
      <left/>
      <right/>
      <top style="thin">
        <color theme="6" tint="0.79998168889431442"/>
      </top>
      <bottom style="thin">
        <color theme="0" tint="-0.14996795556505021"/>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thin">
        <color theme="6" tint="0.79998168889431442"/>
      </bottom>
      <diagonal/>
    </border>
    <border>
      <left/>
      <right/>
      <top style="thin">
        <color theme="0" tint="-0.14996795556505021"/>
      </top>
      <bottom/>
      <diagonal/>
    </border>
    <border>
      <left/>
      <right/>
      <top/>
      <bottom style="thin">
        <color indexed="64"/>
      </bottom>
      <diagonal/>
    </border>
    <border>
      <left style="thin">
        <color theme="0"/>
      </left>
      <right style="thin">
        <color theme="0"/>
      </right>
      <top style="thin">
        <color theme="5" tint="0.39988402966399123"/>
      </top>
      <bottom/>
      <diagonal/>
    </border>
    <border>
      <left style="thin">
        <color theme="0"/>
      </left>
      <right/>
      <top style="thin">
        <color theme="0"/>
      </top>
      <bottom style="thin">
        <color theme="0"/>
      </bottom>
      <diagonal/>
    </border>
    <border>
      <left/>
      <right/>
      <top style="thin">
        <color theme="5" tint="0.39988402966399123"/>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theme="6" tint="0.39997558519241921"/>
      </top>
      <bottom style="thin">
        <color theme="6" tint="0.39997558519241921"/>
      </bottom>
      <diagonal/>
    </border>
    <border>
      <left/>
      <right style="thin">
        <color theme="6" tint="0.39997558519241921"/>
      </right>
      <top style="thin">
        <color theme="6" tint="0.39997558519241921"/>
      </top>
      <bottom style="thin">
        <color theme="6" tint="0.39997558519241921"/>
      </bottom>
      <diagonal/>
    </border>
    <border>
      <left/>
      <right/>
      <top/>
      <bottom style="double">
        <color theme="0" tint="-0.24994659260841701"/>
      </bottom>
      <diagonal/>
    </border>
    <border>
      <left/>
      <right/>
      <top style="double">
        <color theme="0" tint="-0.24994659260841701"/>
      </top>
      <bottom style="double">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theme="1" tint="0.499984740745262"/>
      </left>
      <right/>
      <top/>
      <bottom style="thin">
        <color indexed="64"/>
      </bottom>
      <diagonal/>
    </border>
  </borders>
  <cellStyleXfs count="46">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41" fontId="2" fillId="0" borderId="0" applyFont="0" applyFill="0" applyBorder="0" applyAlignment="0" applyProtection="0"/>
    <xf numFmtId="9" fontId="2" fillId="0" borderId="0" applyFont="0" applyFill="0" applyBorder="0" applyAlignment="0" applyProtection="0"/>
    <xf numFmtId="0" fontId="24" fillId="0" borderId="0" applyNumberFormat="0" applyFill="0" applyBorder="0" applyAlignment="0" applyProtection="0">
      <alignment vertical="top"/>
      <protection locked="0"/>
    </xf>
    <xf numFmtId="41" fontId="2" fillId="0" borderId="0" applyFont="0" applyFill="0" applyBorder="0" applyAlignment="0" applyProtection="0"/>
  </cellStyleXfs>
  <cellXfs count="354">
    <xf numFmtId="0" fontId="0" fillId="0" borderId="0" xfId="0"/>
    <xf numFmtId="0" fontId="19" fillId="0" borderId="0" xfId="0" applyFont="1"/>
    <xf numFmtId="41" fontId="19" fillId="0" borderId="0" xfId="42" applyFont="1"/>
    <xf numFmtId="0" fontId="19" fillId="0" borderId="0" xfId="0" applyFont="1" applyAlignment="1">
      <alignment horizontal="center"/>
    </xf>
    <xf numFmtId="0" fontId="19" fillId="0" borderId="0" xfId="0" applyFont="1" applyAlignment="1">
      <alignment vertical="center" wrapText="1"/>
    </xf>
    <xf numFmtId="41" fontId="19" fillId="0" borderId="0" xfId="42" applyFont="1" applyAlignment="1">
      <alignment wrapText="1"/>
    </xf>
    <xf numFmtId="0" fontId="20" fillId="0" borderId="0" xfId="0" applyFont="1"/>
    <xf numFmtId="0" fontId="23" fillId="0" borderId="0" xfId="0" applyFont="1"/>
    <xf numFmtId="0" fontId="25" fillId="34" borderId="0" xfId="44" applyFont="1" applyFill="1" applyAlignment="1" applyProtection="1"/>
    <xf numFmtId="0" fontId="26" fillId="34" borderId="0" xfId="0" applyFont="1" applyFill="1"/>
    <xf numFmtId="0" fontId="28" fillId="0" borderId="0" xfId="0" applyFont="1" applyAlignment="1">
      <alignment horizontal="center" vertical="center" wrapText="1"/>
    </xf>
    <xf numFmtId="41" fontId="26" fillId="34" borderId="0" xfId="42" applyFont="1" applyFill="1"/>
    <xf numFmtId="3" fontId="30" fillId="0" borderId="0" xfId="0" applyNumberFormat="1" applyFont="1" applyAlignment="1">
      <alignment horizontal="center" wrapText="1"/>
    </xf>
    <xf numFmtId="0" fontId="0" fillId="0" borderId="0" xfId="0" applyAlignment="1">
      <alignment horizontal="center" wrapText="1"/>
    </xf>
    <xf numFmtId="3" fontId="33" fillId="0" borderId="0" xfId="0" applyNumberFormat="1" applyFont="1" applyAlignment="1">
      <alignment horizontal="center" wrapText="1"/>
    </xf>
    <xf numFmtId="0" fontId="34" fillId="0" borderId="0" xfId="0" applyFont="1" applyAlignment="1">
      <alignment horizontal="center" wrapText="1"/>
    </xf>
    <xf numFmtId="3" fontId="31" fillId="0" borderId="0" xfId="0" applyNumberFormat="1" applyFont="1" applyAlignment="1">
      <alignment horizontal="center" wrapText="1"/>
    </xf>
    <xf numFmtId="0" fontId="32" fillId="0" borderId="0" xfId="0" applyFont="1" applyAlignment="1">
      <alignment horizontal="center" wrapText="1"/>
    </xf>
    <xf numFmtId="0" fontId="35" fillId="0" borderId="0" xfId="0" applyFont="1"/>
    <xf numFmtId="0" fontId="32" fillId="0" borderId="0" xfId="0" applyFont="1"/>
    <xf numFmtId="0" fontId="34" fillId="0" borderId="0" xfId="0" applyFont="1"/>
    <xf numFmtId="0" fontId="37" fillId="0" borderId="0" xfId="0" applyFont="1"/>
    <xf numFmtId="3" fontId="35" fillId="0" borderId="0" xfId="0" applyNumberFormat="1" applyFont="1"/>
    <xf numFmtId="3" fontId="0" fillId="0" borderId="0" xfId="0" applyNumberFormat="1" applyAlignment="1">
      <alignment horizontal="center" wrapText="1"/>
    </xf>
    <xf numFmtId="0" fontId="38" fillId="0" borderId="0" xfId="0" applyFont="1"/>
    <xf numFmtId="0" fontId="38" fillId="0" borderId="0" xfId="0" applyFont="1" applyAlignment="1">
      <alignment horizontal="left"/>
    </xf>
    <xf numFmtId="3" fontId="39" fillId="0" borderId="0" xfId="0" applyNumberFormat="1" applyFont="1" applyAlignment="1">
      <alignment horizontal="left" wrapText="1"/>
    </xf>
    <xf numFmtId="3" fontId="34" fillId="0" borderId="0" xfId="0" applyNumberFormat="1" applyFont="1" applyAlignment="1">
      <alignment horizontal="center" wrapText="1"/>
    </xf>
    <xf numFmtId="0" fontId="0" fillId="0" borderId="0" xfId="0" applyAlignment="1">
      <alignment vertical="center"/>
    </xf>
    <xf numFmtId="0" fontId="0" fillId="36" borderId="0" xfId="0" applyFill="1" applyAlignment="1">
      <alignment horizontal="center" vertical="center"/>
    </xf>
    <xf numFmtId="0" fontId="0" fillId="0" borderId="0" xfId="0" applyAlignment="1">
      <alignment wrapText="1"/>
    </xf>
    <xf numFmtId="0" fontId="0" fillId="0" borderId="0" xfId="0" applyAlignment="1">
      <alignment horizontal="center" vertical="center"/>
    </xf>
    <xf numFmtId="41" fontId="0" fillId="0" borderId="0" xfId="0" applyNumberFormat="1" applyAlignment="1">
      <alignment vertical="center"/>
    </xf>
    <xf numFmtId="0" fontId="0" fillId="0" borderId="0" xfId="0" applyAlignment="1">
      <alignment horizontal="left"/>
    </xf>
    <xf numFmtId="41" fontId="0" fillId="0" borderId="0" xfId="0" applyNumberFormat="1"/>
    <xf numFmtId="41" fontId="0" fillId="0" borderId="0" xfId="42" applyFont="1"/>
    <xf numFmtId="9" fontId="0" fillId="0" borderId="0" xfId="43" applyFont="1"/>
    <xf numFmtId="3" fontId="21" fillId="0" borderId="0" xfId="0" applyNumberFormat="1" applyFont="1" applyAlignment="1">
      <alignment horizontal="left"/>
    </xf>
    <xf numFmtId="164" fontId="0" fillId="0" borderId="0" xfId="43" applyNumberFormat="1" applyFont="1"/>
    <xf numFmtId="3" fontId="41" fillId="38" borderId="0" xfId="0" applyNumberFormat="1" applyFont="1" applyFill="1" applyAlignment="1">
      <alignment horizontal="left"/>
    </xf>
    <xf numFmtId="2" fontId="42" fillId="39" borderId="0" xfId="0" applyNumberFormat="1" applyFont="1" applyFill="1"/>
    <xf numFmtId="0" fontId="43" fillId="0" borderId="14" xfId="0" applyFont="1" applyBorder="1" applyAlignment="1">
      <alignment vertical="center" wrapText="1"/>
    </xf>
    <xf numFmtId="0" fontId="43" fillId="0" borderId="15" xfId="0" applyFont="1" applyBorder="1" applyAlignment="1">
      <alignment vertical="center" wrapText="1"/>
    </xf>
    <xf numFmtId="3" fontId="0" fillId="0" borderId="0" xfId="0" applyNumberFormat="1"/>
    <xf numFmtId="0" fontId="43" fillId="0" borderId="16" xfId="0" applyFont="1" applyBorder="1" applyAlignment="1">
      <alignment vertical="center" wrapText="1"/>
    </xf>
    <xf numFmtId="3" fontId="44" fillId="0" borderId="0" xfId="0" applyNumberFormat="1" applyFont="1" applyAlignment="1">
      <alignment horizontal="left"/>
    </xf>
    <xf numFmtId="0" fontId="0" fillId="0" borderId="0" xfId="0" pivotButton="1"/>
    <xf numFmtId="3" fontId="34" fillId="0" borderId="0" xfId="0" applyNumberFormat="1" applyFont="1"/>
    <xf numFmtId="0" fontId="49" fillId="0" borderId="0" xfId="0" applyFont="1"/>
    <xf numFmtId="0" fontId="34" fillId="0" borderId="0" xfId="0" applyFont="1" applyAlignment="1">
      <alignment vertical="center" wrapText="1"/>
    </xf>
    <xf numFmtId="3" fontId="0" fillId="0" borderId="0" xfId="0" applyNumberFormat="1" applyAlignment="1">
      <alignment horizontal="center"/>
    </xf>
    <xf numFmtId="0" fontId="0" fillId="0" borderId="0" xfId="0" applyAlignment="1">
      <alignment horizontal="center"/>
    </xf>
    <xf numFmtId="0" fontId="51" fillId="0" borderId="0" xfId="0" applyFont="1"/>
    <xf numFmtId="3" fontId="51" fillId="0" borderId="0" xfId="0" applyNumberFormat="1" applyFont="1"/>
    <xf numFmtId="0" fontId="0" fillId="0" borderId="0" xfId="0" applyAlignment="1">
      <alignment horizontal="center" vertical="center" wrapText="1"/>
    </xf>
    <xf numFmtId="0" fontId="52" fillId="34" borderId="0" xfId="0" applyFont="1" applyFill="1"/>
    <xf numFmtId="0" fontId="0" fillId="34" borderId="0" xfId="0" applyFill="1"/>
    <xf numFmtId="0" fontId="53" fillId="34" borderId="0" xfId="0" applyFont="1" applyFill="1" applyAlignment="1">
      <alignment horizontal="center"/>
    </xf>
    <xf numFmtId="0" fontId="54" fillId="34" borderId="0" xfId="0" applyFont="1" applyFill="1" applyAlignment="1">
      <alignment horizontal="center" vertical="center" wrapText="1"/>
    </xf>
    <xf numFmtId="0" fontId="55" fillId="34" borderId="0" xfId="0" applyFont="1" applyFill="1" applyAlignment="1">
      <alignment vertical="top"/>
    </xf>
    <xf numFmtId="0" fontId="55" fillId="34" borderId="0" xfId="0" applyFont="1" applyFill="1"/>
    <xf numFmtId="0" fontId="56" fillId="34" borderId="0" xfId="0" applyFont="1" applyFill="1"/>
    <xf numFmtId="0" fontId="57" fillId="34" borderId="0" xfId="0" applyFont="1" applyFill="1" applyAlignment="1">
      <alignment horizontal="left"/>
    </xf>
    <xf numFmtId="0" fontId="58" fillId="34" borderId="0" xfId="0" applyFont="1" applyFill="1" applyAlignment="1">
      <alignment horizontal="center"/>
    </xf>
    <xf numFmtId="0" fontId="57" fillId="34" borderId="0" xfId="0" applyFont="1" applyFill="1" applyAlignment="1">
      <alignment horizontal="center"/>
    </xf>
    <xf numFmtId="41" fontId="60" fillId="0" borderId="0" xfId="42" applyFont="1"/>
    <xf numFmtId="0" fontId="0" fillId="36" borderId="0" xfId="0" applyFill="1" applyAlignment="1">
      <alignment horizontal="center"/>
    </xf>
    <xf numFmtId="0" fontId="0" fillId="41" borderId="0" xfId="0" applyFill="1"/>
    <xf numFmtId="0" fontId="18" fillId="41" borderId="0" xfId="0" applyFont="1" applyFill="1" applyAlignment="1">
      <alignment horizontal="center"/>
    </xf>
    <xf numFmtId="0" fontId="0" fillId="41" borderId="0" xfId="0" applyFill="1" applyAlignment="1">
      <alignment horizontal="center" vertical="center"/>
    </xf>
    <xf numFmtId="0" fontId="14" fillId="36" borderId="12" xfId="0" applyFont="1" applyFill="1" applyBorder="1" applyAlignment="1">
      <alignment horizontal="center" vertical="center" wrapText="1"/>
    </xf>
    <xf numFmtId="0" fontId="14" fillId="41" borderId="13" xfId="0" applyFont="1" applyFill="1" applyBorder="1" applyAlignment="1">
      <alignment horizontal="center" vertical="center" wrapText="1"/>
    </xf>
    <xf numFmtId="0" fontId="48" fillId="0" borderId="0" xfId="0" applyFont="1" applyAlignment="1">
      <alignment horizontal="left" vertical="center"/>
    </xf>
    <xf numFmtId="3" fontId="34" fillId="0" borderId="0" xfId="0" applyNumberFormat="1" applyFont="1" applyAlignment="1">
      <alignment horizontal="right" vertical="center" wrapText="1"/>
    </xf>
    <xf numFmtId="3" fontId="47" fillId="0" borderId="0" xfId="0" applyNumberFormat="1" applyFont="1" applyAlignment="1">
      <alignment horizontal="right" vertical="center" wrapText="1"/>
    </xf>
    <xf numFmtId="0" fontId="46" fillId="43" borderId="0" xfId="0" applyFont="1" applyFill="1" applyAlignment="1">
      <alignment horizontal="center"/>
    </xf>
    <xf numFmtId="3" fontId="49" fillId="42" borderId="0" xfId="0" applyNumberFormat="1" applyFont="1" applyFill="1" applyAlignment="1">
      <alignment horizontal="right" vertical="center" wrapText="1"/>
    </xf>
    <xf numFmtId="3" fontId="49" fillId="37" borderId="0" xfId="0" quotePrefix="1" applyNumberFormat="1" applyFont="1" applyFill="1" applyAlignment="1">
      <alignment horizontal="right" vertical="center" wrapText="1"/>
    </xf>
    <xf numFmtId="0" fontId="49" fillId="37" borderId="24" xfId="0" applyFont="1" applyFill="1" applyBorder="1" applyAlignment="1">
      <alignment horizontal="center" vertical="center" wrapText="1"/>
    </xf>
    <xf numFmtId="0" fontId="51" fillId="37" borderId="0" xfId="0" applyFont="1" applyFill="1"/>
    <xf numFmtId="0" fontId="46" fillId="44" borderId="20" xfId="0" applyFont="1" applyFill="1" applyBorder="1"/>
    <xf numFmtId="3" fontId="49" fillId="37" borderId="21" xfId="0" applyNumberFormat="1" applyFont="1" applyFill="1" applyBorder="1" applyAlignment="1">
      <alignment horizontal="right" vertical="center"/>
    </xf>
    <xf numFmtId="3" fontId="46" fillId="37" borderId="21" xfId="0" applyNumberFormat="1" applyFont="1" applyFill="1" applyBorder="1" applyAlignment="1">
      <alignment horizontal="right" vertical="center"/>
    </xf>
    <xf numFmtId="3" fontId="46" fillId="37" borderId="26" xfId="0" applyNumberFormat="1" applyFont="1" applyFill="1" applyBorder="1" applyAlignment="1">
      <alignment horizontal="right" vertical="center"/>
    </xf>
    <xf numFmtId="0" fontId="46" fillId="37" borderId="0" xfId="0" applyFont="1" applyFill="1" applyAlignment="1">
      <alignment horizontal="left" vertical="center" wrapText="1"/>
    </xf>
    <xf numFmtId="0" fontId="50" fillId="0" borderId="0" xfId="0" applyFont="1" applyAlignment="1">
      <alignment horizontal="left" vertical="center"/>
    </xf>
    <xf numFmtId="3" fontId="34" fillId="0" borderId="25" xfId="0" applyNumberFormat="1" applyFont="1" applyBorder="1" applyAlignment="1">
      <alignment horizontal="right" vertical="center" wrapText="1"/>
    </xf>
    <xf numFmtId="0" fontId="61" fillId="0" borderId="0" xfId="0" applyFont="1"/>
    <xf numFmtId="0" fontId="24" fillId="0" borderId="0" xfId="44" applyAlignment="1" applyProtection="1"/>
    <xf numFmtId="17" fontId="34" fillId="0" borderId="0" xfId="0" applyNumberFormat="1" applyFont="1"/>
    <xf numFmtId="0" fontId="47" fillId="0" borderId="0" xfId="0" applyFont="1"/>
    <xf numFmtId="0" fontId="62" fillId="0" borderId="0" xfId="0" applyFont="1"/>
    <xf numFmtId="0" fontId="63" fillId="0" borderId="0" xfId="0" applyFont="1"/>
    <xf numFmtId="0" fontId="18" fillId="36" borderId="18" xfId="0" applyFont="1" applyFill="1" applyBorder="1" applyAlignment="1">
      <alignment horizontal="center" vertical="center"/>
    </xf>
    <xf numFmtId="0" fontId="18" fillId="36" borderId="19" xfId="0" applyFont="1" applyFill="1" applyBorder="1" applyAlignment="1">
      <alignment horizontal="center"/>
    </xf>
    <xf numFmtId="0" fontId="18" fillId="41" borderId="19" xfId="0" applyFont="1" applyFill="1" applyBorder="1" applyAlignment="1">
      <alignment horizontal="center"/>
    </xf>
    <xf numFmtId="0" fontId="0" fillId="0" borderId="17" xfId="0" applyBorder="1" applyAlignment="1">
      <alignment horizontal="center" vertical="center"/>
    </xf>
    <xf numFmtId="41" fontId="0" fillId="0" borderId="17" xfId="0" applyNumberFormat="1" applyBorder="1" applyAlignment="1">
      <alignment vertical="center"/>
    </xf>
    <xf numFmtId="0" fontId="18" fillId="41" borderId="19" xfId="0" applyFont="1" applyFill="1" applyBorder="1"/>
    <xf numFmtId="0" fontId="18" fillId="36" borderId="19" xfId="0" applyFont="1" applyFill="1" applyBorder="1" applyAlignment="1">
      <alignment horizontal="center" vertical="center"/>
    </xf>
    <xf numFmtId="0" fontId="18" fillId="41" borderId="19" xfId="0" applyFont="1" applyFill="1" applyBorder="1" applyAlignment="1">
      <alignment horizontal="center" vertical="center"/>
    </xf>
    <xf numFmtId="0" fontId="0" fillId="0" borderId="17" xfId="0" applyBorder="1" applyAlignment="1">
      <alignment horizontal="left"/>
    </xf>
    <xf numFmtId="41" fontId="0" fillId="0" borderId="17" xfId="0" applyNumberFormat="1" applyBorder="1"/>
    <xf numFmtId="0" fontId="65" fillId="0" borderId="29" xfId="0" applyFont="1" applyBorder="1" applyAlignment="1">
      <alignment horizontal="left" vertical="center"/>
    </xf>
    <xf numFmtId="0" fontId="65" fillId="0" borderId="30" xfId="0" applyFont="1" applyBorder="1" applyAlignment="1">
      <alignment horizontal="left" vertical="center"/>
    </xf>
    <xf numFmtId="0" fontId="65" fillId="0" borderId="0" xfId="0" applyFont="1" applyAlignment="1">
      <alignment horizontal="left" vertical="center"/>
    </xf>
    <xf numFmtId="0" fontId="17" fillId="0" borderId="0" xfId="0" applyFont="1"/>
    <xf numFmtId="0" fontId="66" fillId="0" borderId="0" xfId="0" applyFont="1"/>
    <xf numFmtId="3" fontId="17" fillId="0" borderId="0" xfId="0" applyNumberFormat="1" applyFont="1"/>
    <xf numFmtId="0" fontId="34" fillId="45" borderId="31" xfId="0" applyFont="1" applyFill="1" applyBorder="1" applyAlignment="1">
      <alignment horizontal="center" vertical="center" wrapText="1"/>
    </xf>
    <xf numFmtId="0" fontId="49" fillId="46" borderId="0" xfId="0" applyFont="1" applyFill="1" applyAlignment="1">
      <alignment horizontal="center" wrapText="1"/>
    </xf>
    <xf numFmtId="3" fontId="67" fillId="0" borderId="0" xfId="0" applyNumberFormat="1" applyFont="1"/>
    <xf numFmtId="3" fontId="68" fillId="0" borderId="14" xfId="0" applyNumberFormat="1" applyFont="1" applyBorder="1" applyAlignment="1">
      <alignment horizontal="center" vertical="center"/>
    </xf>
    <xf numFmtId="3" fontId="69" fillId="0" borderId="14" xfId="0" applyNumberFormat="1" applyFont="1" applyBorder="1" applyAlignment="1">
      <alignment horizontal="center" vertical="center"/>
    </xf>
    <xf numFmtId="164" fontId="70" fillId="0" borderId="14" xfId="43" applyNumberFormat="1" applyFont="1" applyBorder="1" applyAlignment="1">
      <alignment horizontal="center" vertical="center"/>
    </xf>
    <xf numFmtId="164" fontId="71" fillId="0" borderId="14" xfId="43" applyNumberFormat="1" applyFont="1" applyBorder="1" applyAlignment="1">
      <alignment horizontal="center" vertical="center"/>
    </xf>
    <xf numFmtId="3" fontId="69" fillId="0" borderId="15" xfId="0" applyNumberFormat="1" applyFont="1" applyBorder="1" applyAlignment="1">
      <alignment horizontal="center" vertical="center"/>
    </xf>
    <xf numFmtId="164" fontId="71" fillId="0" borderId="15" xfId="43" applyNumberFormat="1" applyFont="1" applyBorder="1" applyAlignment="1">
      <alignment horizontal="center" vertical="center"/>
    </xf>
    <xf numFmtId="0" fontId="71" fillId="0" borderId="15" xfId="0" applyFont="1" applyBorder="1"/>
    <xf numFmtId="164" fontId="71" fillId="0" borderId="15" xfId="0" applyNumberFormat="1" applyFont="1" applyBorder="1"/>
    <xf numFmtId="164" fontId="71" fillId="0" borderId="15" xfId="43" applyNumberFormat="1" applyFont="1" applyFill="1" applyBorder="1" applyAlignment="1">
      <alignment horizontal="center" vertical="center"/>
    </xf>
    <xf numFmtId="164" fontId="72" fillId="34" borderId="16" xfId="43" applyNumberFormat="1" applyFont="1" applyFill="1" applyBorder="1" applyAlignment="1">
      <alignment horizontal="center" vertical="center"/>
    </xf>
    <xf numFmtId="0" fontId="69" fillId="0" borderId="16" xfId="0" applyFont="1" applyBorder="1"/>
    <xf numFmtId="0" fontId="19" fillId="0" borderId="32" xfId="0" applyFont="1" applyBorder="1"/>
    <xf numFmtId="0" fontId="73" fillId="0" borderId="32" xfId="0" applyFont="1" applyBorder="1"/>
    <xf numFmtId="164" fontId="69" fillId="0" borderId="15" xfId="43" applyNumberFormat="1" applyFont="1" applyBorder="1" applyAlignment="1">
      <alignment horizontal="center" vertical="center"/>
    </xf>
    <xf numFmtId="0" fontId="74" fillId="0" borderId="0" xfId="0" applyFont="1"/>
    <xf numFmtId="0" fontId="67" fillId="0" borderId="0" xfId="0" applyFont="1"/>
    <xf numFmtId="0" fontId="0" fillId="47" borderId="0" xfId="0" applyFill="1"/>
    <xf numFmtId="1" fontId="0" fillId="0" borderId="0" xfId="0" applyNumberFormat="1"/>
    <xf numFmtId="0" fontId="0" fillId="48" borderId="34" xfId="0" applyFill="1" applyBorder="1"/>
    <xf numFmtId="0" fontId="0" fillId="48" borderId="35" xfId="0" applyFill="1" applyBorder="1"/>
    <xf numFmtId="41" fontId="0" fillId="48" borderId="36" xfId="42" applyFont="1" applyFill="1" applyBorder="1"/>
    <xf numFmtId="0" fontId="0" fillId="0" borderId="34" xfId="0" applyBorder="1"/>
    <xf numFmtId="0" fontId="0" fillId="0" borderId="35" xfId="0" applyBorder="1"/>
    <xf numFmtId="41" fontId="0" fillId="0" borderId="36" xfId="42" applyFont="1" applyBorder="1"/>
    <xf numFmtId="0" fontId="0" fillId="48" borderId="37" xfId="0" applyFill="1" applyBorder="1"/>
    <xf numFmtId="0" fontId="0" fillId="0" borderId="37" xfId="0" applyBorder="1"/>
    <xf numFmtId="0" fontId="0" fillId="34" borderId="38" xfId="0" applyFill="1" applyBorder="1" applyAlignment="1">
      <alignment horizontal="center" vertical="center"/>
    </xf>
    <xf numFmtId="164" fontId="0" fillId="34" borderId="39" xfId="43" applyNumberFormat="1" applyFont="1" applyFill="1" applyBorder="1"/>
    <xf numFmtId="0" fontId="0" fillId="34" borderId="40" xfId="0" applyFill="1" applyBorder="1" applyAlignment="1">
      <alignment horizontal="center" vertical="center"/>
    </xf>
    <xf numFmtId="164" fontId="0" fillId="34" borderId="40" xfId="43" applyNumberFormat="1" applyFont="1" applyFill="1" applyBorder="1"/>
    <xf numFmtId="164" fontId="17" fillId="34" borderId="42" xfId="43" applyNumberFormat="1" applyFont="1" applyFill="1" applyBorder="1"/>
    <xf numFmtId="3" fontId="0" fillId="0" borderId="17" xfId="0" applyNumberFormat="1" applyBorder="1" applyAlignment="1">
      <alignment horizontal="center" vertical="center"/>
    </xf>
    <xf numFmtId="3" fontId="49" fillId="49" borderId="21" xfId="0" applyNumberFormat="1" applyFont="1" applyFill="1" applyBorder="1" applyAlignment="1">
      <alignment horizontal="right" vertical="center"/>
    </xf>
    <xf numFmtId="3" fontId="49" fillId="50" borderId="0" xfId="0" applyNumberFormat="1" applyFont="1" applyFill="1" applyAlignment="1">
      <alignment horizontal="right" vertical="center" wrapText="1"/>
    </xf>
    <xf numFmtId="3" fontId="46" fillId="51" borderId="0" xfId="0" applyNumberFormat="1" applyFont="1" applyFill="1" applyAlignment="1">
      <alignment horizontal="right" vertical="center" wrapText="1"/>
    </xf>
    <xf numFmtId="41" fontId="0" fillId="34" borderId="0" xfId="0" applyNumberFormat="1" applyFill="1"/>
    <xf numFmtId="0" fontId="74" fillId="34" borderId="0" xfId="0" applyFont="1" applyFill="1"/>
    <xf numFmtId="3" fontId="47" fillId="0" borderId="24" xfId="0" applyNumberFormat="1" applyFont="1" applyBorder="1" applyAlignment="1">
      <alignment horizontal="right" vertical="center" wrapText="1"/>
    </xf>
    <xf numFmtId="3" fontId="47" fillId="0" borderId="45" xfId="0" applyNumberFormat="1" applyFont="1" applyBorder="1" applyAlignment="1">
      <alignment horizontal="right" vertical="center" wrapText="1"/>
    </xf>
    <xf numFmtId="41" fontId="0" fillId="34" borderId="38" xfId="0" applyNumberFormat="1" applyFill="1" applyBorder="1" applyAlignment="1">
      <alignment horizontal="center" vertical="center"/>
    </xf>
    <xf numFmtId="0" fontId="18" fillId="41" borderId="0" xfId="0" applyFont="1" applyFill="1" applyAlignment="1">
      <alignment horizontal="center" vertical="center"/>
    </xf>
    <xf numFmtId="164" fontId="0" fillId="34" borderId="0" xfId="43" applyNumberFormat="1" applyFont="1" applyFill="1" applyBorder="1"/>
    <xf numFmtId="0" fontId="67" fillId="0" borderId="0" xfId="0" applyFont="1" applyAlignment="1">
      <alignment horizontal="center"/>
    </xf>
    <xf numFmtId="0" fontId="67" fillId="0" borderId="0" xfId="0" applyFont="1" applyAlignment="1">
      <alignment horizontal="left"/>
    </xf>
    <xf numFmtId="0" fontId="0" fillId="34" borderId="41" xfId="0" applyFill="1" applyBorder="1" applyAlignment="1">
      <alignment horizontal="center" vertical="center"/>
    </xf>
    <xf numFmtId="3" fontId="0" fillId="34" borderId="38" xfId="0" applyNumberFormat="1" applyFill="1" applyBorder="1" applyAlignment="1">
      <alignment horizontal="right" vertical="center"/>
    </xf>
    <xf numFmtId="3" fontId="0" fillId="34" borderId="40" xfId="0" applyNumberFormat="1" applyFill="1" applyBorder="1" applyAlignment="1">
      <alignment horizontal="right" vertical="center"/>
    </xf>
    <xf numFmtId="3" fontId="0" fillId="34" borderId="41" xfId="0" applyNumberFormat="1" applyFill="1" applyBorder="1" applyAlignment="1">
      <alignment horizontal="right" vertical="center"/>
    </xf>
    <xf numFmtId="0" fontId="46" fillId="42" borderId="50" xfId="0" applyFont="1" applyFill="1" applyBorder="1" applyAlignment="1">
      <alignment horizontal="center" vertical="center" wrapText="1"/>
    </xf>
    <xf numFmtId="0" fontId="46" fillId="42" borderId="0" xfId="0" applyFont="1" applyFill="1" applyAlignment="1">
      <alignment horizontal="center" vertical="center" wrapText="1"/>
    </xf>
    <xf numFmtId="0" fontId="46" fillId="42" borderId="51" xfId="0" applyFont="1" applyFill="1" applyBorder="1" applyAlignment="1">
      <alignment horizontal="center" vertical="center" wrapText="1"/>
    </xf>
    <xf numFmtId="3" fontId="47" fillId="0" borderId="50" xfId="0" applyNumberFormat="1" applyFont="1" applyBorder="1" applyAlignment="1">
      <alignment horizontal="right" vertical="center" wrapText="1"/>
    </xf>
    <xf numFmtId="3" fontId="34" fillId="0" borderId="51" xfId="0" applyNumberFormat="1" applyFont="1" applyBorder="1" applyAlignment="1">
      <alignment horizontal="right" vertical="center" wrapText="1"/>
    </xf>
    <xf numFmtId="3" fontId="47" fillId="0" borderId="52" xfId="0" applyNumberFormat="1" applyFont="1" applyBorder="1" applyAlignment="1">
      <alignment horizontal="right" vertical="center" wrapText="1"/>
    </xf>
    <xf numFmtId="3" fontId="34" fillId="0" borderId="43" xfId="0" applyNumberFormat="1" applyFont="1" applyBorder="1" applyAlignment="1">
      <alignment horizontal="right" vertical="center" wrapText="1"/>
    </xf>
    <xf numFmtId="3" fontId="34" fillId="0" borderId="53" xfId="0" applyNumberFormat="1" applyFont="1" applyBorder="1" applyAlignment="1">
      <alignment horizontal="right" vertical="center" wrapText="1"/>
    </xf>
    <xf numFmtId="3" fontId="46" fillId="51" borderId="52" xfId="0" applyNumberFormat="1" applyFont="1" applyFill="1" applyBorder="1" applyAlignment="1">
      <alignment horizontal="right" vertical="center" wrapText="1"/>
    </xf>
    <xf numFmtId="3" fontId="49" fillId="42" borderId="43" xfId="0" applyNumberFormat="1" applyFont="1" applyFill="1" applyBorder="1" applyAlignment="1">
      <alignment horizontal="right" vertical="center" wrapText="1"/>
    </xf>
    <xf numFmtId="3" fontId="49" fillId="42" borderId="53" xfId="0" applyNumberFormat="1" applyFont="1" applyFill="1" applyBorder="1" applyAlignment="1">
      <alignment horizontal="right" vertical="center" wrapText="1"/>
    </xf>
    <xf numFmtId="0" fontId="75" fillId="0" borderId="0" xfId="0" applyFont="1"/>
    <xf numFmtId="3" fontId="76" fillId="0" borderId="0" xfId="0" applyNumberFormat="1" applyFont="1"/>
    <xf numFmtId="0" fontId="76" fillId="0" borderId="0" xfId="0" applyFont="1" applyAlignment="1">
      <alignment horizontal="left" wrapText="1"/>
    </xf>
    <xf numFmtId="0" fontId="77" fillId="0" borderId="43" xfId="0" applyFont="1" applyBorder="1"/>
    <xf numFmtId="0" fontId="78" fillId="0" borderId="43" xfId="0" applyFont="1" applyBorder="1" applyAlignment="1">
      <alignment vertical="center" wrapText="1"/>
    </xf>
    <xf numFmtId="0" fontId="19" fillId="52" borderId="32" xfId="0" applyFont="1" applyFill="1" applyBorder="1"/>
    <xf numFmtId="0" fontId="73" fillId="52" borderId="32" xfId="0" applyFont="1" applyFill="1" applyBorder="1"/>
    <xf numFmtId="41" fontId="19" fillId="52" borderId="32" xfId="42" applyFont="1" applyFill="1" applyBorder="1"/>
    <xf numFmtId="41" fontId="19" fillId="52" borderId="57" xfId="0" applyNumberFormat="1" applyFont="1" applyFill="1" applyBorder="1" applyAlignment="1">
      <alignment horizontal="center"/>
    </xf>
    <xf numFmtId="41" fontId="19" fillId="52" borderId="58" xfId="0" applyNumberFormat="1" applyFont="1" applyFill="1" applyBorder="1" applyAlignment="1">
      <alignment horizontal="center"/>
    </xf>
    <xf numFmtId="41" fontId="19" fillId="0" borderId="32" xfId="42" applyFont="1" applyBorder="1"/>
    <xf numFmtId="41" fontId="19" fillId="0" borderId="57" xfId="0" applyNumberFormat="1" applyFont="1" applyBorder="1" applyAlignment="1">
      <alignment horizontal="center"/>
    </xf>
    <xf numFmtId="41" fontId="19" fillId="0" borderId="58" xfId="0" applyNumberFormat="1" applyFont="1" applyBorder="1" applyAlignment="1">
      <alignment horizontal="center"/>
    </xf>
    <xf numFmtId="165" fontId="19" fillId="52" borderId="32" xfId="42" applyNumberFormat="1" applyFont="1" applyFill="1" applyBorder="1"/>
    <xf numFmtId="165" fontId="19" fillId="0" borderId="32" xfId="42" applyNumberFormat="1" applyFont="1" applyBorder="1"/>
    <xf numFmtId="41" fontId="20" fillId="52" borderId="32" xfId="42" applyFont="1" applyFill="1" applyBorder="1"/>
    <xf numFmtId="41" fontId="20" fillId="0" borderId="32" xfId="42" applyFont="1" applyBorder="1"/>
    <xf numFmtId="2" fontId="61" fillId="0" borderId="0" xfId="0" applyNumberFormat="1" applyFont="1"/>
    <xf numFmtId="3" fontId="49" fillId="53" borderId="0" xfId="0" applyNumberFormat="1" applyFont="1" applyFill="1" applyAlignment="1">
      <alignment horizontal="right" vertical="center" wrapText="1"/>
    </xf>
    <xf numFmtId="0" fontId="69" fillId="0" borderId="0" xfId="0" applyFont="1"/>
    <xf numFmtId="164" fontId="72" fillId="34" borderId="0" xfId="43" applyNumberFormat="1" applyFont="1" applyFill="1" applyBorder="1" applyAlignment="1">
      <alignment horizontal="center" vertical="center"/>
    </xf>
    <xf numFmtId="0" fontId="17" fillId="0" borderId="60" xfId="0" applyFont="1" applyBorder="1" applyAlignment="1">
      <alignment horizontal="center" vertical="center"/>
    </xf>
    <xf numFmtId="3" fontId="17" fillId="0" borderId="60" xfId="0" applyNumberFormat="1" applyFont="1" applyBorder="1" applyAlignment="1">
      <alignment horizontal="right" vertical="center"/>
    </xf>
    <xf numFmtId="9" fontId="17" fillId="0" borderId="60" xfId="43" applyFont="1" applyFill="1" applyBorder="1" applyAlignment="1">
      <alignment horizontal="right" vertical="center"/>
    </xf>
    <xf numFmtId="0" fontId="80" fillId="0" borderId="59" xfId="0" applyFont="1" applyBorder="1" applyAlignment="1">
      <alignment horizontal="center" vertical="center"/>
    </xf>
    <xf numFmtId="164" fontId="80" fillId="0" borderId="59" xfId="43" applyNumberFormat="1" applyFont="1" applyBorder="1" applyAlignment="1">
      <alignment horizontal="right" vertical="center"/>
    </xf>
    <xf numFmtId="3" fontId="80" fillId="0" borderId="59" xfId="0" applyNumberFormat="1" applyFont="1" applyBorder="1" applyAlignment="1">
      <alignment horizontal="right" vertical="center"/>
    </xf>
    <xf numFmtId="0" fontId="80" fillId="0" borderId="60" xfId="0" applyFont="1" applyBorder="1" applyAlignment="1">
      <alignment horizontal="center" vertical="center"/>
    </xf>
    <xf numFmtId="0" fontId="80" fillId="0" borderId="60" xfId="0" applyFont="1" applyBorder="1" applyAlignment="1">
      <alignment horizontal="right" vertical="center"/>
    </xf>
    <xf numFmtId="164" fontId="80" fillId="0" borderId="60" xfId="43" applyNumberFormat="1" applyFont="1" applyBorder="1" applyAlignment="1">
      <alignment horizontal="right" vertical="center"/>
    </xf>
    <xf numFmtId="3" fontId="80" fillId="0" borderId="60" xfId="0" applyNumberFormat="1" applyFont="1" applyBorder="1" applyAlignment="1">
      <alignment horizontal="right" vertical="center"/>
    </xf>
    <xf numFmtId="0" fontId="81" fillId="0" borderId="60" xfId="0" applyFont="1" applyBorder="1" applyAlignment="1">
      <alignment horizontal="center" vertical="center"/>
    </xf>
    <xf numFmtId="3" fontId="81" fillId="0" borderId="60" xfId="0" applyNumberFormat="1" applyFont="1" applyBorder="1" applyAlignment="1">
      <alignment horizontal="right" vertical="center"/>
    </xf>
    <xf numFmtId="0" fontId="79" fillId="41" borderId="0" xfId="0" applyFont="1" applyFill="1" applyAlignment="1">
      <alignment horizontal="center" vertical="center" wrapText="1"/>
    </xf>
    <xf numFmtId="0" fontId="79" fillId="36" borderId="0" xfId="0" applyFont="1" applyFill="1" applyAlignment="1">
      <alignment horizontal="center" vertical="center" wrapText="1"/>
    </xf>
    <xf numFmtId="9" fontId="81" fillId="0" borderId="60" xfId="43" applyFont="1" applyBorder="1" applyAlignment="1">
      <alignment horizontal="right" vertical="center"/>
    </xf>
    <xf numFmtId="164" fontId="0" fillId="0" borderId="0" xfId="0" applyNumberFormat="1"/>
    <xf numFmtId="41" fontId="80" fillId="0" borderId="59" xfId="0" applyNumberFormat="1" applyFont="1" applyBorder="1" applyAlignment="1">
      <alignment horizontal="right" vertical="center"/>
    </xf>
    <xf numFmtId="164" fontId="80" fillId="0" borderId="59" xfId="0" applyNumberFormat="1" applyFont="1" applyBorder="1" applyAlignment="1">
      <alignment horizontal="right" vertical="center"/>
    </xf>
    <xf numFmtId="0" fontId="81" fillId="0" borderId="59" xfId="0" applyFont="1" applyBorder="1" applyAlignment="1">
      <alignment horizontal="center" vertical="center"/>
    </xf>
    <xf numFmtId="41" fontId="81" fillId="0" borderId="59" xfId="0" applyNumberFormat="1" applyFont="1" applyBorder="1" applyAlignment="1">
      <alignment horizontal="right" vertical="center"/>
    </xf>
    <xf numFmtId="3" fontId="81" fillId="0" borderId="59" xfId="0" applyNumberFormat="1" applyFont="1" applyBorder="1" applyAlignment="1">
      <alignment horizontal="right" vertical="center"/>
    </xf>
    <xf numFmtId="3" fontId="34" fillId="0" borderId="0" xfId="0" applyNumberFormat="1" applyFont="1" applyAlignment="1">
      <alignment horizontal="left" vertical="center" wrapText="1"/>
    </xf>
    <xf numFmtId="0" fontId="82" fillId="0" borderId="0" xfId="0" applyFont="1" applyAlignment="1">
      <alignment horizontal="center" vertical="center" readingOrder="1"/>
    </xf>
    <xf numFmtId="41" fontId="0" fillId="55" borderId="0" xfId="42" applyFont="1" applyFill="1"/>
    <xf numFmtId="0" fontId="48" fillId="0" borderId="50" xfId="0" applyFont="1" applyBorder="1" applyAlignment="1">
      <alignment horizontal="left" vertical="center"/>
    </xf>
    <xf numFmtId="0" fontId="46" fillId="42" borderId="50" xfId="0" applyFont="1" applyFill="1" applyBorder="1" applyAlignment="1">
      <alignment horizontal="left" vertical="center" wrapText="1"/>
    </xf>
    <xf numFmtId="164" fontId="80" fillId="0" borderId="0" xfId="43" applyNumberFormat="1" applyFont="1" applyFill="1" applyBorder="1" applyAlignment="1">
      <alignment horizontal="right" vertical="center"/>
    </xf>
    <xf numFmtId="0" fontId="43" fillId="0" borderId="0" xfId="0" applyFont="1" applyAlignment="1">
      <alignment vertical="center"/>
    </xf>
    <xf numFmtId="0" fontId="63" fillId="0" borderId="0" xfId="0" applyFont="1" applyAlignment="1">
      <alignment vertical="center"/>
    </xf>
    <xf numFmtId="3" fontId="68" fillId="55" borderId="14" xfId="0" applyNumberFormat="1" applyFont="1" applyFill="1" applyBorder="1" applyAlignment="1">
      <alignment horizontal="right" vertical="center"/>
    </xf>
    <xf numFmtId="164" fontId="69" fillId="55" borderId="15" xfId="43" applyNumberFormat="1" applyFont="1" applyFill="1" applyBorder="1" applyAlignment="1">
      <alignment horizontal="right" vertical="center"/>
    </xf>
    <xf numFmtId="164" fontId="72" fillId="55" borderId="16" xfId="43" applyNumberFormat="1" applyFont="1" applyFill="1" applyBorder="1" applyAlignment="1">
      <alignment horizontal="right" vertical="center"/>
    </xf>
    <xf numFmtId="0" fontId="80" fillId="0" borderId="0" xfId="0" applyFont="1" applyAlignment="1">
      <alignment vertical="center"/>
    </xf>
    <xf numFmtId="0" fontId="35" fillId="0" borderId="32" xfId="0" applyFont="1" applyBorder="1"/>
    <xf numFmtId="0" fontId="35" fillId="0" borderId="32" xfId="0" applyFont="1" applyBorder="1" applyAlignment="1">
      <alignment horizontal="center"/>
    </xf>
    <xf numFmtId="3" fontId="35" fillId="0" borderId="32" xfId="0" applyNumberFormat="1" applyFont="1" applyBorder="1"/>
    <xf numFmtId="41" fontId="35" fillId="0" borderId="32" xfId="0" applyNumberFormat="1" applyFont="1" applyBorder="1"/>
    <xf numFmtId="0" fontId="17" fillId="0" borderId="0" xfId="0" applyFont="1" applyAlignment="1">
      <alignment horizontal="center"/>
    </xf>
    <xf numFmtId="0" fontId="0" fillId="0" borderId="0" xfId="0" applyAlignment="1">
      <alignment vertical="center" wrapText="1"/>
    </xf>
    <xf numFmtId="3" fontId="0" fillId="0" borderId="0" xfId="0" applyNumberFormat="1" applyAlignment="1">
      <alignment vertical="center" wrapText="1"/>
    </xf>
    <xf numFmtId="41" fontId="0" fillId="0" borderId="0" xfId="42" applyFont="1" applyAlignment="1">
      <alignment vertical="center" wrapText="1"/>
    </xf>
    <xf numFmtId="164" fontId="0" fillId="0" borderId="0" xfId="43" applyNumberFormat="1" applyFont="1" applyAlignment="1">
      <alignment horizontal="left"/>
    </xf>
    <xf numFmtId="164" fontId="0" fillId="0" borderId="0" xfId="43" applyNumberFormat="1" applyFont="1" applyAlignment="1">
      <alignment horizontal="center"/>
    </xf>
    <xf numFmtId="164" fontId="17" fillId="0" borderId="0" xfId="43" applyNumberFormat="1" applyFont="1"/>
    <xf numFmtId="0" fontId="83" fillId="56" borderId="62" xfId="0" applyFont="1" applyFill="1" applyBorder="1" applyAlignment="1">
      <alignment horizontal="left" vertical="center" wrapText="1"/>
    </xf>
    <xf numFmtId="0" fontId="83" fillId="34" borderId="62" xfId="0" applyFont="1" applyFill="1" applyBorder="1" applyAlignment="1">
      <alignment horizontal="left" vertical="center" wrapText="1"/>
    </xf>
    <xf numFmtId="41" fontId="83" fillId="56" borderId="62" xfId="42" applyFont="1" applyFill="1" applyBorder="1" applyAlignment="1">
      <alignment horizontal="left" vertical="center" wrapText="1"/>
    </xf>
    <xf numFmtId="0" fontId="83" fillId="34" borderId="0" xfId="0" applyFont="1" applyFill="1" applyAlignment="1">
      <alignment horizontal="center" vertical="center"/>
    </xf>
    <xf numFmtId="41" fontId="83" fillId="34" borderId="62" xfId="42" applyFont="1" applyFill="1" applyBorder="1" applyAlignment="1">
      <alignment horizontal="left" vertical="center" wrapText="1"/>
    </xf>
    <xf numFmtId="0" fontId="84" fillId="57" borderId="0" xfId="0" applyFont="1" applyFill="1" applyAlignment="1">
      <alignment horizontal="center" vertical="center"/>
    </xf>
    <xf numFmtId="0" fontId="83" fillId="34" borderId="0" xfId="0" applyFont="1" applyFill="1" applyAlignment="1">
      <alignment horizontal="left" vertical="center"/>
    </xf>
    <xf numFmtId="0" fontId="83" fillId="34" borderId="32" xfId="0" applyFont="1" applyFill="1" applyBorder="1" applyAlignment="1">
      <alignment horizontal="left" vertical="center" wrapText="1"/>
    </xf>
    <xf numFmtId="0" fontId="85" fillId="0" borderId="32" xfId="0" applyFont="1" applyBorder="1" applyAlignment="1">
      <alignment vertical="center"/>
    </xf>
    <xf numFmtId="0" fontId="83" fillId="34" borderId="32" xfId="0" applyFont="1" applyFill="1" applyBorder="1" applyAlignment="1">
      <alignment horizontal="left" vertical="center"/>
    </xf>
    <xf numFmtId="0" fontId="27" fillId="35" borderId="0" xfId="0" applyFont="1" applyFill="1" applyAlignment="1">
      <alignment horizontal="center" vertical="center" wrapText="1"/>
    </xf>
    <xf numFmtId="0" fontId="29" fillId="35" borderId="0" xfId="0" applyFont="1" applyFill="1" applyAlignment="1">
      <alignment horizontal="center" vertical="center" wrapText="1"/>
    </xf>
    <xf numFmtId="0" fontId="14" fillId="40" borderId="32" xfId="0" applyFont="1" applyFill="1" applyBorder="1" applyAlignment="1">
      <alignment horizontal="center" vertical="center" wrapText="1"/>
    </xf>
    <xf numFmtId="41" fontId="42" fillId="36" borderId="32" xfId="42" applyFont="1" applyFill="1" applyBorder="1" applyAlignment="1">
      <alignment horizontal="center" vertical="center" wrapText="1"/>
    </xf>
    <xf numFmtId="0" fontId="19" fillId="52" borderId="32" xfId="0" applyFont="1" applyFill="1" applyBorder="1" applyAlignment="1">
      <alignment horizontal="center"/>
    </xf>
    <xf numFmtId="0" fontId="19" fillId="0" borderId="32" xfId="0" applyFont="1" applyBorder="1" applyAlignment="1">
      <alignment horizontal="center"/>
    </xf>
    <xf numFmtId="0" fontId="0" fillId="0" borderId="0" xfId="0" applyAlignment="1">
      <alignment horizontal="right"/>
    </xf>
    <xf numFmtId="0" fontId="0" fillId="0" borderId="0" xfId="0" applyAlignment="1">
      <alignment horizontal="right" vertical="center"/>
    </xf>
    <xf numFmtId="0" fontId="0" fillId="0" borderId="0" xfId="0" applyAlignment="1">
      <alignment horizontal="right" vertical="center" wrapText="1"/>
    </xf>
    <xf numFmtId="0" fontId="0" fillId="0" borderId="0" xfId="0" applyAlignment="1">
      <alignment horizontal="right" wrapText="1"/>
    </xf>
    <xf numFmtId="41" fontId="0" fillId="0" borderId="0" xfId="0" applyNumberFormat="1" applyAlignment="1">
      <alignment horizontal="right" vertical="center"/>
    </xf>
    <xf numFmtId="41" fontId="0" fillId="0" borderId="0" xfId="0" applyNumberFormat="1" applyAlignment="1">
      <alignment horizontal="right"/>
    </xf>
    <xf numFmtId="3" fontId="86" fillId="0" borderId="0" xfId="0" applyNumberFormat="1" applyFont="1"/>
    <xf numFmtId="2" fontId="87" fillId="33" borderId="0" xfId="0" applyNumberFormat="1" applyFont="1" applyFill="1"/>
    <xf numFmtId="0" fontId="88" fillId="34" borderId="0" xfId="0" applyFont="1" applyFill="1"/>
    <xf numFmtId="3" fontId="88" fillId="34" borderId="0" xfId="0" applyNumberFormat="1" applyFont="1" applyFill="1"/>
    <xf numFmtId="164" fontId="88" fillId="34" borderId="0" xfId="43" applyNumberFormat="1" applyFont="1" applyFill="1"/>
    <xf numFmtId="0" fontId="88" fillId="47" borderId="0" xfId="0" applyFont="1" applyFill="1" applyAlignment="1">
      <alignment wrapText="1"/>
    </xf>
    <xf numFmtId="0" fontId="89" fillId="62" borderId="29" xfId="0" applyFont="1" applyFill="1" applyBorder="1" applyAlignment="1">
      <alignment horizontal="center" vertical="center"/>
    </xf>
    <xf numFmtId="0" fontId="90" fillId="63" borderId="0" xfId="0" applyFont="1" applyFill="1" applyAlignment="1">
      <alignment horizontal="center"/>
    </xf>
    <xf numFmtId="3" fontId="90" fillId="63" borderId="0" xfId="0" applyNumberFormat="1" applyFont="1" applyFill="1"/>
    <xf numFmtId="0" fontId="91" fillId="0" borderId="0" xfId="0" applyFont="1" applyAlignment="1">
      <alignment horizontal="center"/>
    </xf>
    <xf numFmtId="3" fontId="91" fillId="0" borderId="0" xfId="0" applyNumberFormat="1" applyFont="1"/>
    <xf numFmtId="0" fontId="91" fillId="63" borderId="0" xfId="0" applyFont="1" applyFill="1" applyAlignment="1">
      <alignment horizontal="center"/>
    </xf>
    <xf numFmtId="3" fontId="91" fillId="63" borderId="0" xfId="0" applyNumberFormat="1" applyFont="1" applyFill="1"/>
    <xf numFmtId="0" fontId="34" fillId="0" borderId="31" xfId="0" applyFont="1" applyBorder="1" applyAlignment="1">
      <alignment horizontal="center" vertical="center" wrapText="1"/>
    </xf>
    <xf numFmtId="41" fontId="0" fillId="0" borderId="0" xfId="42" applyFont="1" applyAlignment="1">
      <alignment horizontal="center" vertical="center"/>
    </xf>
    <xf numFmtId="0" fontId="92" fillId="36" borderId="0" xfId="0" applyFont="1" applyFill="1" applyAlignment="1">
      <alignment horizontal="center" vertical="center" wrapText="1"/>
    </xf>
    <xf numFmtId="0" fontId="92" fillId="41" borderId="0" xfId="0" applyFont="1" applyFill="1" applyAlignment="1">
      <alignment horizontal="center" vertical="center" wrapText="1"/>
    </xf>
    <xf numFmtId="9" fontId="81" fillId="0" borderId="60" xfId="43" applyFont="1" applyFill="1" applyBorder="1" applyAlignment="1">
      <alignment horizontal="right" vertical="center"/>
    </xf>
    <xf numFmtId="0" fontId="46" fillId="43" borderId="51" xfId="0" applyFont="1" applyFill="1" applyBorder="1" applyAlignment="1">
      <alignment horizontal="center"/>
    </xf>
    <xf numFmtId="3" fontId="34" fillId="54" borderId="0" xfId="0" applyNumberFormat="1" applyFont="1" applyFill="1" applyAlignment="1">
      <alignment horizontal="right" vertical="center" wrapText="1"/>
    </xf>
    <xf numFmtId="3" fontId="49" fillId="42" borderId="51" xfId="0" applyNumberFormat="1" applyFont="1" applyFill="1" applyBorder="1" applyAlignment="1">
      <alignment horizontal="right" vertical="center" wrapText="1"/>
    </xf>
    <xf numFmtId="3" fontId="63" fillId="0" borderId="0" xfId="0" applyNumberFormat="1" applyFont="1"/>
    <xf numFmtId="0" fontId="14" fillId="59" borderId="32" xfId="0" applyFont="1" applyFill="1" applyBorder="1" applyAlignment="1">
      <alignment horizontal="center" vertical="center" wrapText="1"/>
    </xf>
    <xf numFmtId="41" fontId="14" fillId="58" borderId="32" xfId="42" applyFont="1" applyFill="1" applyBorder="1" applyAlignment="1">
      <alignment horizontal="center" vertical="center" wrapText="1"/>
    </xf>
    <xf numFmtId="0" fontId="1" fillId="0" borderId="0" xfId="0" applyFont="1"/>
    <xf numFmtId="0" fontId="46" fillId="43" borderId="50" xfId="0" applyFont="1" applyFill="1" applyBorder="1" applyAlignment="1">
      <alignment horizontal="center"/>
    </xf>
    <xf numFmtId="41" fontId="46" fillId="43" borderId="0" xfId="0" applyNumberFormat="1" applyFont="1" applyFill="1" applyAlignment="1">
      <alignment horizontal="center"/>
    </xf>
    <xf numFmtId="0" fontId="0" fillId="34" borderId="0" xfId="0" applyFill="1" applyAlignment="1">
      <alignment horizontal="center" vertical="center"/>
    </xf>
    <xf numFmtId="3" fontId="0" fillId="34" borderId="0" xfId="0" applyNumberFormat="1" applyFill="1" applyAlignment="1">
      <alignment horizontal="right" vertical="center"/>
    </xf>
    <xf numFmtId="164" fontId="17" fillId="34" borderId="0" xfId="43" applyNumberFormat="1" applyFont="1" applyFill="1" applyBorder="1"/>
    <xf numFmtId="41" fontId="17" fillId="0" borderId="0" xfId="0" applyNumberFormat="1" applyFont="1"/>
    <xf numFmtId="0" fontId="17" fillId="34" borderId="0" xfId="0" applyFont="1" applyFill="1" applyAlignment="1">
      <alignment horizontal="center" vertical="center"/>
    </xf>
    <xf numFmtId="3" fontId="17" fillId="34" borderId="0" xfId="0" applyNumberFormat="1" applyFont="1" applyFill="1" applyAlignment="1">
      <alignment horizontal="right" vertical="center"/>
    </xf>
    <xf numFmtId="164" fontId="81" fillId="0" borderId="59" xfId="43" applyNumberFormat="1" applyFont="1" applyBorder="1" applyAlignment="1">
      <alignment horizontal="right" vertical="center"/>
    </xf>
    <xf numFmtId="164" fontId="0" fillId="34" borderId="38" xfId="0" applyNumberFormat="1" applyFill="1" applyBorder="1" applyAlignment="1">
      <alignment horizontal="center" vertical="center"/>
    </xf>
    <xf numFmtId="164" fontId="81" fillId="0" borderId="59" xfId="0" applyNumberFormat="1" applyFont="1" applyBorder="1" applyAlignment="1">
      <alignment horizontal="right" vertical="center"/>
    </xf>
    <xf numFmtId="164" fontId="93" fillId="34" borderId="16" xfId="43" applyNumberFormat="1" applyFont="1" applyFill="1" applyBorder="1" applyAlignment="1">
      <alignment horizontal="center" vertical="center"/>
    </xf>
    <xf numFmtId="164" fontId="94" fillId="0" borderId="0" xfId="43" applyNumberFormat="1" applyFont="1"/>
    <xf numFmtId="0" fontId="69" fillId="0" borderId="0" xfId="0" applyFont="1" applyAlignment="1">
      <alignment vertical="center" wrapText="1"/>
    </xf>
    <xf numFmtId="3" fontId="69" fillId="0" borderId="0" xfId="0" applyNumberFormat="1" applyFont="1" applyAlignment="1">
      <alignment vertical="center" wrapText="1"/>
    </xf>
    <xf numFmtId="3" fontId="69" fillId="0" borderId="0" xfId="0" applyNumberFormat="1" applyFont="1"/>
    <xf numFmtId="41" fontId="69" fillId="0" borderId="0" xfId="42" applyFont="1" applyAlignment="1">
      <alignment vertical="center" wrapText="1"/>
    </xf>
    <xf numFmtId="41" fontId="69" fillId="0" borderId="0" xfId="42" applyFont="1" applyAlignment="1"/>
    <xf numFmtId="3" fontId="1" fillId="0" borderId="0" xfId="0" applyNumberFormat="1" applyFont="1"/>
    <xf numFmtId="41" fontId="1" fillId="0" borderId="0" xfId="0" applyNumberFormat="1" applyFont="1"/>
    <xf numFmtId="3" fontId="95" fillId="0" borderId="0" xfId="0" applyNumberFormat="1" applyFont="1"/>
    <xf numFmtId="0" fontId="96" fillId="0" borderId="0" xfId="0" applyFont="1" applyAlignment="1">
      <alignment vertical="center"/>
    </xf>
    <xf numFmtId="0" fontId="14" fillId="36" borderId="0" xfId="0" applyFont="1" applyFill="1" applyAlignment="1">
      <alignment horizontal="center" vertical="center" wrapText="1"/>
    </xf>
    <xf numFmtId="0" fontId="14" fillId="36" borderId="11" xfId="0" applyFont="1" applyFill="1" applyBorder="1" applyAlignment="1">
      <alignment horizontal="center" vertical="center" wrapText="1"/>
    </xf>
    <xf numFmtId="0" fontId="22" fillId="36" borderId="10" xfId="0" applyFont="1" applyFill="1" applyBorder="1" applyAlignment="1">
      <alignment horizontal="center" vertical="center" wrapText="1"/>
    </xf>
    <xf numFmtId="0" fontId="14" fillId="41" borderId="10" xfId="0" applyFont="1" applyFill="1" applyBorder="1" applyAlignment="1">
      <alignment horizontal="center" vertical="center" wrapText="1"/>
    </xf>
    <xf numFmtId="3" fontId="31" fillId="0" borderId="0" xfId="0" applyNumberFormat="1" applyFont="1" applyAlignment="1">
      <alignment horizontal="center" wrapText="1"/>
    </xf>
    <xf numFmtId="0" fontId="32" fillId="0" borderId="0" xfId="0" applyFont="1" applyAlignment="1">
      <alignment horizontal="center" wrapText="1"/>
    </xf>
    <xf numFmtId="0" fontId="22" fillId="35" borderId="0" xfId="0" applyFont="1" applyFill="1" applyAlignment="1">
      <alignment horizontal="center" vertical="center" wrapText="1"/>
    </xf>
    <xf numFmtId="0" fontId="40" fillId="36" borderId="0" xfId="0" applyFont="1" applyFill="1" applyAlignment="1">
      <alignment horizontal="center" vertical="center" wrapText="1"/>
    </xf>
    <xf numFmtId="3" fontId="33" fillId="0" borderId="0" xfId="0" applyNumberFormat="1" applyFont="1" applyAlignment="1">
      <alignment horizontal="center" wrapText="1"/>
    </xf>
    <xf numFmtId="0" fontId="34" fillId="0" borderId="0" xfId="0" applyFont="1" applyAlignment="1">
      <alignment horizontal="center" wrapText="1"/>
    </xf>
    <xf numFmtId="0" fontId="36" fillId="35" borderId="0" xfId="0" applyFont="1" applyFill="1" applyAlignment="1">
      <alignment horizontal="center" vertical="center" wrapText="1"/>
    </xf>
    <xf numFmtId="0" fontId="28" fillId="36" borderId="0" xfId="0" applyFont="1" applyFill="1" applyAlignment="1">
      <alignment horizontal="center" vertical="center" wrapText="1"/>
    </xf>
    <xf numFmtId="0" fontId="0" fillId="0" borderId="0" xfId="0" applyAlignment="1">
      <alignment horizontal="center" wrapText="1"/>
    </xf>
    <xf numFmtId="3" fontId="30" fillId="0" borderId="0" xfId="0" applyNumberFormat="1" applyFont="1" applyAlignment="1">
      <alignment horizontal="center" wrapText="1"/>
    </xf>
    <xf numFmtId="3" fontId="27" fillId="37" borderId="0" xfId="0" applyNumberFormat="1" applyFont="1" applyFill="1" applyAlignment="1">
      <alignment horizontal="center" vertical="center" wrapText="1"/>
    </xf>
    <xf numFmtId="0" fontId="47" fillId="0" borderId="48" xfId="0" applyFont="1" applyBorder="1" applyAlignment="1">
      <alignment horizontal="center" vertical="center"/>
    </xf>
    <xf numFmtId="0" fontId="47" fillId="0" borderId="49" xfId="0" applyFont="1" applyBorder="1" applyAlignment="1">
      <alignment horizontal="center" vertical="center"/>
    </xf>
    <xf numFmtId="0" fontId="47" fillId="0" borderId="47" xfId="0" applyFont="1" applyBorder="1" applyAlignment="1">
      <alignment horizontal="center" vertical="center"/>
    </xf>
    <xf numFmtId="3" fontId="47" fillId="0" borderId="54" xfId="0" applyNumberFormat="1" applyFont="1" applyBorder="1" applyAlignment="1">
      <alignment horizontal="center" vertical="center"/>
    </xf>
    <xf numFmtId="3" fontId="47" fillId="0" borderId="55" xfId="0" applyNumberFormat="1" applyFont="1" applyBorder="1" applyAlignment="1">
      <alignment horizontal="center" vertical="center"/>
    </xf>
    <xf numFmtId="3" fontId="47" fillId="0" borderId="56" xfId="0" applyNumberFormat="1" applyFont="1" applyBorder="1" applyAlignment="1">
      <alignment horizontal="center" vertical="center"/>
    </xf>
    <xf numFmtId="0" fontId="47" fillId="0" borderId="54" xfId="0" applyFont="1" applyBorder="1" applyAlignment="1">
      <alignment horizontal="center" vertical="center"/>
    </xf>
    <xf numFmtId="0" fontId="47" fillId="0" borderId="55" xfId="0" applyFont="1" applyBorder="1" applyAlignment="1">
      <alignment horizontal="center" vertical="center"/>
    </xf>
    <xf numFmtId="0" fontId="47" fillId="0" borderId="56" xfId="0" applyFont="1" applyBorder="1" applyAlignment="1">
      <alignment horizontal="center" vertical="center"/>
    </xf>
    <xf numFmtId="3" fontId="47" fillId="0" borderId="48" xfId="0" applyNumberFormat="1" applyFont="1" applyBorder="1" applyAlignment="1">
      <alignment horizontal="center" vertical="center"/>
    </xf>
    <xf numFmtId="3" fontId="47" fillId="0" borderId="49" xfId="0" applyNumberFormat="1" applyFont="1" applyBorder="1" applyAlignment="1">
      <alignment horizontal="center" vertical="center"/>
    </xf>
    <xf numFmtId="3" fontId="47" fillId="0" borderId="47" xfId="0" applyNumberFormat="1" applyFont="1" applyBorder="1" applyAlignment="1">
      <alignment horizontal="center" vertical="center"/>
    </xf>
    <xf numFmtId="0" fontId="46" fillId="37" borderId="50" xfId="0" applyFont="1" applyFill="1" applyBorder="1" applyAlignment="1">
      <alignment horizontal="center" vertical="center"/>
    </xf>
    <xf numFmtId="0" fontId="46" fillId="37" borderId="23" xfId="0" applyFont="1" applyFill="1" applyBorder="1" applyAlignment="1">
      <alignment horizontal="center" vertical="center" wrapText="1"/>
    </xf>
    <xf numFmtId="0" fontId="46" fillId="37" borderId="46" xfId="0" applyFont="1" applyFill="1" applyBorder="1" applyAlignment="1">
      <alignment horizontal="center" vertical="center" wrapText="1"/>
    </xf>
    <xf numFmtId="0" fontId="46" fillId="37" borderId="22" xfId="0" applyFont="1" applyFill="1" applyBorder="1" applyAlignment="1">
      <alignment horizontal="center" vertical="center" wrapText="1"/>
    </xf>
    <xf numFmtId="0" fontId="46" fillId="37" borderId="44" xfId="0" applyFont="1" applyFill="1" applyBorder="1" applyAlignment="1">
      <alignment horizontal="center" vertical="center" wrapText="1"/>
    </xf>
    <xf numFmtId="0" fontId="46" fillId="37" borderId="21" xfId="0" applyFont="1" applyFill="1" applyBorder="1" applyAlignment="1">
      <alignment horizontal="center" wrapText="1"/>
    </xf>
    <xf numFmtId="0" fontId="84" fillId="60" borderId="63" xfId="0" applyFont="1" applyFill="1" applyBorder="1" applyAlignment="1">
      <alignment horizontal="center"/>
    </xf>
    <xf numFmtId="0" fontId="84" fillId="60" borderId="43" xfId="0" applyFont="1" applyFill="1" applyBorder="1" applyAlignment="1">
      <alignment horizontal="center"/>
    </xf>
    <xf numFmtId="0" fontId="22" fillId="61" borderId="27" xfId="0" applyFont="1" applyFill="1" applyBorder="1" applyAlignment="1">
      <alignment horizontal="center" vertical="center"/>
    </xf>
    <xf numFmtId="0" fontId="22" fillId="61" borderId="0" xfId="0" applyFont="1" applyFill="1" applyAlignment="1">
      <alignment horizontal="center" vertical="center"/>
    </xf>
    <xf numFmtId="0" fontId="22" fillId="61" borderId="28" xfId="0" applyFont="1" applyFill="1" applyBorder="1" applyAlignment="1">
      <alignment horizontal="center" vertical="center"/>
    </xf>
    <xf numFmtId="0" fontId="47" fillId="0" borderId="50" xfId="0" applyFont="1" applyBorder="1" applyAlignment="1">
      <alignment horizontal="center" vertical="center"/>
    </xf>
    <xf numFmtId="0" fontId="47" fillId="0" borderId="0" xfId="0" applyFont="1" applyAlignment="1">
      <alignment horizontal="center" vertical="center"/>
    </xf>
    <xf numFmtId="0" fontId="47" fillId="0" borderId="51" xfId="0" applyFont="1" applyBorder="1" applyAlignment="1">
      <alignment horizontal="center" vertical="center"/>
    </xf>
    <xf numFmtId="0" fontId="64" fillId="0" borderId="0" xfId="0" applyFont="1" applyAlignment="1">
      <alignment horizontal="center" vertical="center"/>
    </xf>
    <xf numFmtId="0" fontId="84" fillId="34" borderId="0" xfId="0" applyFont="1" applyFill="1" applyAlignment="1">
      <alignment horizontal="center" vertical="center"/>
    </xf>
    <xf numFmtId="0" fontId="0" fillId="0" borderId="0" xfId="0" applyAlignment="1">
      <alignment horizontal="center"/>
    </xf>
    <xf numFmtId="0" fontId="17" fillId="0" borderId="0" xfId="0" applyFont="1" applyAlignment="1">
      <alignment horizontal="center" vertical="center"/>
    </xf>
    <xf numFmtId="0" fontId="0" fillId="0" borderId="32" xfId="0" applyBorder="1" applyAlignment="1">
      <alignment horizontal="center" vertical="center"/>
    </xf>
    <xf numFmtId="0" fontId="0" fillId="0" borderId="61" xfId="0" applyBorder="1" applyAlignment="1">
      <alignment horizontal="center"/>
    </xf>
    <xf numFmtId="0" fontId="0" fillId="0" borderId="33" xfId="0" applyBorder="1" applyAlignment="1">
      <alignment horizontal="center"/>
    </xf>
    <xf numFmtId="0" fontId="35" fillId="0" borderId="0" xfId="0" applyFont="1" applyAlignment="1">
      <alignment horizontal="center" vertical="center" wrapText="1"/>
    </xf>
  </cellXfs>
  <cellStyles count="46">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4" builtinId="8"/>
    <cellStyle name="Incorrecto" xfId="7" builtinId="27" customBuiltin="1"/>
    <cellStyle name="Millares [0]" xfId="42" builtinId="6"/>
    <cellStyle name="Millares [0] 2" xfId="45" xr:uid="{B9AF4B3F-BBCD-437B-9500-AB768F78637D}"/>
    <cellStyle name="Neutral" xfId="8" builtinId="28" customBuiltin="1"/>
    <cellStyle name="Normal" xfId="0" builtinId="0"/>
    <cellStyle name="Notas" xfId="15" builtinId="10" customBuiltin="1"/>
    <cellStyle name="Porcentaje" xfId="43" builtinId="5"/>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20">
    <dxf>
      <font>
        <color rgb="FF9C0006"/>
      </font>
      <fill>
        <patternFill>
          <bgColor rgb="FFFFC7CE"/>
        </patternFill>
      </fill>
    </dxf>
    <dxf>
      <font>
        <color rgb="FF9C0006"/>
      </font>
    </dxf>
    <dxf>
      <font>
        <b val="0"/>
        <i val="0"/>
        <strike val="0"/>
        <condense val="0"/>
        <extend val="0"/>
        <outline val="0"/>
        <shadow val="0"/>
        <u val="none"/>
        <vertAlign val="baseline"/>
        <sz val="8"/>
        <color theme="1"/>
        <name val="Calibri"/>
        <family val="2"/>
        <scheme val="minor"/>
      </font>
      <numFmt numFmtId="33" formatCode="_ * #,##0_ ;_ * \-#,##0_ ;_ * &quot;-&quot;_ ;_ @_ "/>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3" formatCode="_ * #,##0_ ;_ * \-#,##0_ ;_ * &quot;-&quot;_ ;_ @_ "/>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indexed="65"/>
        </patternFill>
      </fill>
    </dxf>
    <dxf>
      <font>
        <b val="0"/>
        <i val="0"/>
        <strike val="0"/>
        <condense val="0"/>
        <extend val="0"/>
        <outline val="0"/>
        <shadow val="0"/>
        <u val="none"/>
        <vertAlign val="baseline"/>
        <sz val="8"/>
        <color theme="1"/>
        <name val="Calibri"/>
        <family val="2"/>
        <scheme val="minor"/>
      </font>
      <fill>
        <patternFill patternType="none">
          <fgColor indexed="64"/>
          <bgColor indexed="65"/>
        </patternFill>
      </fill>
    </dxf>
    <dxf>
      <font>
        <b val="0"/>
        <i val="0"/>
        <strike val="0"/>
        <condense val="0"/>
        <extend val="0"/>
        <outline val="0"/>
        <shadow val="0"/>
        <u val="none"/>
        <vertAlign val="baseline"/>
        <sz val="8"/>
        <color theme="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indexed="65"/>
        </patternFill>
      </fill>
    </dxf>
    <dxf>
      <font>
        <b val="0"/>
        <i val="0"/>
        <strike val="0"/>
        <condense val="0"/>
        <extend val="0"/>
        <outline val="0"/>
        <shadow val="0"/>
        <u val="none"/>
        <vertAlign val="baseline"/>
        <sz val="8"/>
        <color theme="1"/>
        <name val="Calibri"/>
        <family val="2"/>
        <scheme val="minor"/>
      </font>
      <fill>
        <patternFill patternType="none">
          <fgColor indexed="64"/>
          <bgColor indexed="65"/>
        </patternFill>
      </fill>
    </dxf>
    <dxf>
      <font>
        <b val="0"/>
        <i val="0"/>
        <strike val="0"/>
        <condense val="0"/>
        <extend val="0"/>
        <outline val="0"/>
        <shadow val="0"/>
        <u val="none"/>
        <vertAlign val="baseline"/>
        <sz val="8"/>
        <color theme="1"/>
        <name val="Calibri"/>
        <family val="2"/>
        <scheme val="minor"/>
      </font>
      <fill>
        <patternFill patternType="none">
          <fgColor indexed="64"/>
          <bgColor indexed="65"/>
        </patternFill>
      </fill>
    </dxf>
    <dxf>
      <font>
        <b val="0"/>
        <i val="0"/>
        <strike val="0"/>
        <condense val="0"/>
        <extend val="0"/>
        <outline val="0"/>
        <shadow val="0"/>
        <u val="none"/>
        <vertAlign val="baseline"/>
        <sz val="8"/>
        <color theme="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indexed="65"/>
        </patternFill>
      </fill>
    </dxf>
    <dxf>
      <font>
        <b val="0"/>
        <i val="0"/>
        <strike val="0"/>
        <condense val="0"/>
        <extend val="0"/>
        <outline val="0"/>
        <shadow val="0"/>
        <u val="none"/>
        <vertAlign val="baseline"/>
        <sz val="8"/>
        <color theme="1"/>
        <name val="Calibri"/>
        <family val="2"/>
        <scheme val="minor"/>
      </font>
      <fill>
        <patternFill patternType="none">
          <fgColor indexed="64"/>
          <bgColor indexed="65"/>
        </patternFill>
      </fill>
    </dxf>
    <dxf>
      <font>
        <b val="0"/>
        <i val="0"/>
        <strike val="0"/>
        <condense val="0"/>
        <extend val="0"/>
        <outline val="0"/>
        <shadow val="0"/>
        <u val="none"/>
        <vertAlign val="baseline"/>
        <sz val="8"/>
        <color theme="1"/>
        <name val="Calibri"/>
        <family val="2"/>
        <scheme val="minor"/>
      </font>
      <fill>
        <patternFill patternType="none">
          <fgColor indexed="64"/>
          <bgColor indexed="65"/>
        </patternFill>
      </fill>
    </dxf>
    <dxf>
      <font>
        <b val="0"/>
        <i val="0"/>
        <strike val="0"/>
        <condense val="0"/>
        <extend val="0"/>
        <outline val="0"/>
        <shadow val="0"/>
        <u val="none"/>
        <vertAlign val="baseline"/>
        <sz val="8"/>
        <color theme="1"/>
        <name val="Calibri"/>
        <family val="2"/>
        <scheme val="minor"/>
      </font>
      <fill>
        <patternFill patternType="none">
          <fgColor indexed="64"/>
          <bgColor indexed="65"/>
        </patternFill>
      </fill>
    </dxf>
    <dxf>
      <font>
        <b val="0"/>
        <i val="0"/>
        <strike val="0"/>
        <condense val="0"/>
        <extend val="0"/>
        <outline val="0"/>
        <shadow val="0"/>
        <u val="none"/>
        <vertAlign val="baseline"/>
        <sz val="8"/>
        <color theme="1"/>
        <name val="Calibri"/>
        <family val="2"/>
        <scheme val="minor"/>
      </font>
      <numFmt numFmtId="0" formatCode="General"/>
      <fill>
        <patternFill patternType="none">
          <fgColor indexed="64"/>
          <bgColor indexed="65"/>
        </patternFill>
      </fill>
      <alignment horizontal="general" vertical="center" textRotation="0" wrapText="1" indent="0" justifyLastLine="0" shrinkToFit="0" readingOrder="0"/>
    </dxf>
    <dxf>
      <border outline="0">
        <top style="medium">
          <color indexed="64"/>
        </top>
      </border>
    </dxf>
    <dxf>
      <border outline="0">
        <bottom style="thin">
          <color indexed="64"/>
        </bottom>
      </border>
    </dxf>
    <dxf>
      <font>
        <b/>
        <i val="0"/>
        <strike val="0"/>
        <condense val="0"/>
        <extend val="0"/>
        <outline val="0"/>
        <shadow val="0"/>
        <u val="none"/>
        <vertAlign val="baseline"/>
        <sz val="12"/>
        <color theme="0"/>
        <name val="Arial"/>
        <family val="2"/>
        <scheme val="none"/>
      </font>
      <fill>
        <patternFill patternType="solid">
          <fgColor indexed="64"/>
          <bgColor theme="7"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vertical="center"/>
    </dxf>
    <dxf>
      <alignment vertical="center"/>
    </dxf>
    <dxf>
      <alignment vertic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dxf>
    <dxf>
      <alignment horizontal="center"/>
    </dxf>
    <dxf>
      <alignment horizontal="center"/>
    </dxf>
    <dxf>
      <alignment wrapText="1"/>
    </dxf>
    <dxf>
      <alignment wrapText="1"/>
    </dxf>
    <dxf>
      <alignment wrapText="1"/>
    </dxf>
    <dxf>
      <alignment vertical="center"/>
    </dxf>
    <dxf>
      <alignment vertical="center"/>
    </dxf>
    <dxf>
      <fill>
        <patternFill patternType="solid">
          <bgColor theme="4" tint="-0.249977111117893"/>
        </patternFill>
      </fill>
    </dxf>
    <dxf>
      <fill>
        <patternFill patternType="solid">
          <bgColor theme="4" tint="-0.249977111117893"/>
        </patternFill>
      </fill>
    </dxf>
    <dxf>
      <alignment vertical="center"/>
    </dxf>
    <dxf>
      <alignment vertical="center"/>
    </dxf>
    <dxf>
      <alignment horizontal="center"/>
    </dxf>
    <dxf>
      <alignment horizontal="center"/>
    </dxf>
    <dxf>
      <alignment horizontal="center"/>
    </dxf>
    <dxf>
      <numFmt numFmtId="33" formatCode="_ * #,##0_ ;_ * \-#,##0_ ;_ * &quot;-&quot;_ ;_ @_ "/>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wrapText="1"/>
    </dxf>
    <dxf>
      <alignment wrapText="1"/>
    </dxf>
    <dxf>
      <alignment wrapTex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wrapText="1"/>
    </dxf>
    <dxf>
      <alignment vertical="center"/>
    </dxf>
    <dxf>
      <alignment vertical="center"/>
    </dxf>
    <dxf>
      <alignment horizontal="center"/>
    </dxf>
    <dxf>
      <alignment vertical="center"/>
    </dxf>
    <dxf>
      <fill>
        <patternFill patternType="solid">
          <bgColor theme="4" tint="-0.249977111117893"/>
        </patternFill>
      </fill>
    </dxf>
    <dxf>
      <fill>
        <patternFill patternType="solid">
          <bgColor theme="4" tint="-0.249977111117893"/>
        </patternFill>
      </fill>
    </dxf>
    <dxf>
      <alignment vertical="center"/>
    </dxf>
    <dxf>
      <alignment vertical="center"/>
    </dxf>
    <dxf>
      <alignment horizontal="center"/>
    </dxf>
    <dxf>
      <alignment horizontal="center"/>
    </dxf>
    <dxf>
      <alignment horizontal="center"/>
    </dxf>
    <dxf>
      <numFmt numFmtId="33" formatCode="_ * #,##0_ ;_ * \-#,##0_ ;_ * &quot;-&quot;_ ;_ @_ "/>
    </dxf>
    <dxf>
      <fill>
        <patternFill patternType="none">
          <bgColor auto="1"/>
        </patternFill>
      </fill>
    </dxf>
    <dxf>
      <fill>
        <patternFill patternType="none">
          <bgColor auto="1"/>
        </patternFill>
      </fill>
    </dxf>
    <dxf>
      <fill>
        <patternFill patternType="none">
          <bgColor auto="1"/>
        </patternFill>
      </fill>
    </dxf>
    <dxf>
      <alignment vertical="center"/>
    </dxf>
    <dxf>
      <fill>
        <patternFill patternType="solid">
          <bgColor theme="4" tint="-0.249977111117893"/>
        </patternFill>
      </fill>
    </dxf>
    <dxf>
      <alignment horizontal="center"/>
    </dxf>
    <dxf>
      <numFmt numFmtId="33" formatCode="_ * #,##0_ ;_ * \-#,##0_ ;_ * &quot;-&quot;_ ;_ @_ "/>
    </dxf>
    <dxf>
      <fill>
        <patternFill>
          <bgColor rgb="FFC00000"/>
        </patternFill>
      </fill>
    </dxf>
    <dxf>
      <fill>
        <patternFill>
          <bgColor theme="7" tint="-0.249977111117893"/>
        </patternFill>
      </fill>
    </dxf>
    <dxf>
      <fill>
        <patternFill>
          <bgColor theme="7" tint="-0.249977111117893"/>
        </patternFill>
      </fill>
    </dxf>
    <dxf>
      <alignment vertical="center"/>
    </dxf>
    <dxf>
      <fill>
        <patternFill patternType="solid">
          <bgColor theme="4" tint="-0.249977111117893"/>
        </patternFill>
      </fill>
    </dxf>
    <dxf>
      <fill>
        <patternFill patternType="solid">
          <bgColor theme="4" tint="-0.249977111117893"/>
        </patternFill>
      </fill>
    </dxf>
    <dxf>
      <font>
        <color theme="0"/>
      </font>
      <fill>
        <patternFill patternType="solid">
          <fgColor indexed="64"/>
          <bgColor theme="3"/>
        </patternFill>
      </fill>
      <alignment horizontal="center"/>
    </dxf>
    <dxf>
      <alignment vertical="center"/>
    </dxf>
    <dxf>
      <alignment vertical="center"/>
    </dxf>
    <dxf>
      <alignment horizontal="center"/>
    </dxf>
    <dxf>
      <alignment horizontal="center"/>
    </dxf>
    <dxf>
      <alignment horizontal="center"/>
    </dxf>
    <dxf>
      <numFmt numFmtId="33" formatCode="_ * #,##0_ ;_ * \-#,##0_ ;_ * &quot;-&quot;_ ;_ @_ "/>
    </dxf>
    <dxf>
      <fill>
        <patternFill>
          <bgColor rgb="FFC00000"/>
        </patternFill>
      </fill>
    </dxf>
    <dxf>
      <fill>
        <patternFill>
          <bgColor theme="7" tint="-0.249977111117893"/>
        </patternFill>
      </fill>
    </dxf>
    <dxf>
      <fill>
        <patternFill>
          <bgColor theme="7" tint="-0.249977111117893"/>
        </patternFill>
      </fill>
    </dxf>
    <dxf>
      <alignment vertical="center"/>
    </dxf>
    <dxf>
      <alignment vertical="center"/>
    </dxf>
    <dxf>
      <alignment horizontal="center"/>
    </dxf>
    <dxf>
      <alignment horizontal="center"/>
    </dxf>
    <dxf>
      <fill>
        <patternFill patternType="solid">
          <bgColor theme="3"/>
        </patternFill>
      </fill>
    </dxf>
    <dxf>
      <fill>
        <patternFill patternType="none">
          <bgColor auto="1"/>
        </patternFill>
      </fill>
    </dxf>
    <dxf>
      <fill>
        <patternFill patternType="none">
          <bgColor auto="1"/>
        </patternFill>
      </fill>
    </dxf>
    <dxf>
      <fill>
        <patternFill patternType="solid">
          <bgColor theme="4" tint="-0.249977111117893"/>
        </patternFill>
      </fill>
    </dxf>
    <dxf>
      <fill>
        <patternFill patternType="solid">
          <bgColor theme="4" tint="-0.249977111117893"/>
        </patternFill>
      </fill>
    </dxf>
    <dxf>
      <alignment horizontal="center"/>
    </dxf>
    <dxf>
      <numFmt numFmtId="33" formatCode="_ * #,##0_ ;_ * \-#,##0_ ;_ * &quot;-&quot;_ ;_ @_ "/>
    </dxf>
    <dxf>
      <fill>
        <patternFill>
          <bgColor rgb="FFC00000"/>
        </patternFill>
      </fill>
    </dxf>
    <dxf>
      <fill>
        <patternFill>
          <bgColor theme="7" tint="-0.249977111117893"/>
        </patternFill>
      </fill>
    </dxf>
    <dxf>
      <fill>
        <patternFill>
          <bgColor theme="7" tint="-0.249977111117893"/>
        </patternFill>
      </fill>
    </dxf>
    <dxf>
      <alignment vertical="center"/>
    </dxf>
    <dxf>
      <fill>
        <patternFill patternType="solid">
          <bgColor theme="1" tint="4.9989318521683403E-2"/>
        </patternFill>
      </fill>
    </dxf>
    <dxf>
      <fill>
        <patternFill patternType="solid">
          <bgColor theme="4" tint="-0.249977111117893"/>
        </patternFill>
      </fill>
    </dxf>
    <dxf>
      <fill>
        <patternFill patternType="solid">
          <bgColor theme="4" tint="-0.249977111117893"/>
        </patternFill>
      </fill>
    </dxf>
    <dxf>
      <alignment vertical="center"/>
    </dxf>
    <dxf>
      <alignment vertical="center"/>
    </dxf>
    <dxf>
      <alignment horizontal="center"/>
    </dxf>
    <dxf>
      <alignment horizontal="center"/>
    </dxf>
    <dxf>
      <alignment horizontal="center"/>
    </dxf>
    <dxf>
      <numFmt numFmtId="33" formatCode="_ * #,##0_ ;_ * \-#,##0_ ;_ * &quot;-&quot;_ ;_ @_ "/>
    </dxf>
  </dxfs>
  <tableStyles count="0" defaultTableStyle="TableStyleMedium2" defaultPivotStyle="PivotStyleLight16"/>
  <colors>
    <mruColors>
      <color rgb="FFFFFF00"/>
      <color rgb="FFFF9900"/>
      <color rgb="FF0033CC"/>
      <color rgb="FF0000CC"/>
      <color rgb="FFFF66FF"/>
      <color rgb="FF00FF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1666666666666666E-3"/>
          <c:y val="0.12688432838593566"/>
          <c:w val="0.99583343514488076"/>
          <c:h val="0.73276978476070731"/>
        </c:manualLayout>
      </c:layout>
      <c:pie3DChart>
        <c:varyColors val="1"/>
        <c:ser>
          <c:idx val="0"/>
          <c:order val="0"/>
          <c:tx>
            <c:strRef>
              <c:f>Hoja6!$D$20</c:f>
              <c:strCache>
                <c:ptCount val="1"/>
                <c:pt idx="0">
                  <c:v>N° Iniciativas</c:v>
                </c:pt>
              </c:strCache>
            </c:strRef>
          </c:tx>
          <c:spPr>
            <a:solidFill>
              <a:srgbClr val="C00000"/>
            </a:solidFill>
          </c:spPr>
          <c:dPt>
            <c:idx val="0"/>
            <c:bubble3D val="0"/>
            <c:spPr>
              <a:solidFill>
                <a:srgbClr val="C00000"/>
              </a:solidFill>
              <a:ln w="25400">
                <a:noFill/>
              </a:ln>
              <a:effectLst/>
              <a:sp3d/>
            </c:spPr>
            <c:extLst>
              <c:ext xmlns:c16="http://schemas.microsoft.com/office/drawing/2014/chart" uri="{C3380CC4-5D6E-409C-BE32-E72D297353CC}">
                <c16:uniqueId val="{00000003-DE33-42E5-9240-159529E37929}"/>
              </c:ext>
            </c:extLst>
          </c:dPt>
          <c:dPt>
            <c:idx val="1"/>
            <c:bubble3D val="0"/>
            <c:spPr>
              <a:solidFill>
                <a:schemeClr val="accent5">
                  <a:lumMod val="75000"/>
                </a:schemeClr>
              </a:solidFill>
              <a:ln w="25400">
                <a:noFill/>
              </a:ln>
              <a:effectLst/>
              <a:sp3d/>
            </c:spPr>
            <c:extLst>
              <c:ext xmlns:c16="http://schemas.microsoft.com/office/drawing/2014/chart" uri="{C3380CC4-5D6E-409C-BE32-E72D297353CC}">
                <c16:uniqueId val="{00000002-DE33-42E5-9240-159529E37929}"/>
              </c:ext>
            </c:extLst>
          </c:dPt>
          <c:dPt>
            <c:idx val="2"/>
            <c:bubble3D val="0"/>
            <c:spPr>
              <a:solidFill>
                <a:schemeClr val="accent2">
                  <a:lumMod val="60000"/>
                  <a:lumOff val="40000"/>
                </a:schemeClr>
              </a:solidFill>
              <a:ln w="25400">
                <a:noFill/>
              </a:ln>
              <a:effectLst/>
              <a:sp3d/>
            </c:spPr>
            <c:extLst>
              <c:ext xmlns:c16="http://schemas.microsoft.com/office/drawing/2014/chart" uri="{C3380CC4-5D6E-409C-BE32-E72D297353CC}">
                <c16:uniqueId val="{00000005-DE33-42E5-9240-159529E37929}"/>
              </c:ext>
            </c:extLst>
          </c:dPt>
          <c:dPt>
            <c:idx val="3"/>
            <c:bubble3D val="0"/>
            <c:spPr>
              <a:solidFill>
                <a:schemeClr val="accent6">
                  <a:lumMod val="60000"/>
                  <a:lumOff val="4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4-DE33-42E5-9240-159529E37929}"/>
              </c:ext>
            </c:extLst>
          </c:dPt>
          <c:dPt>
            <c:idx val="4"/>
            <c:bubble3D val="0"/>
            <c:spPr>
              <a:solidFill>
                <a:srgbClr val="FFFF00"/>
              </a:solidFill>
              <a:ln w="25400">
                <a:noFill/>
              </a:ln>
              <a:effectLst/>
              <a:sp3d/>
            </c:spPr>
            <c:extLst>
              <c:ext xmlns:c16="http://schemas.microsoft.com/office/drawing/2014/chart" uri="{C3380CC4-5D6E-409C-BE32-E72D297353CC}">
                <c16:uniqueId val="{00000010-FB21-4529-901F-41A5EB34B3E7}"/>
              </c:ext>
            </c:extLst>
          </c:dPt>
          <c:dLbls>
            <c:dLbl>
              <c:idx val="0"/>
              <c:layout>
                <c:manualLayout>
                  <c:x val="0.14030209413693942"/>
                  <c:y val="-0.36966687560037109"/>
                </c:manualLayout>
              </c:layout>
              <c:tx>
                <c:rich>
                  <a:bodyPr/>
                  <a:lstStyle/>
                  <a:p>
                    <a:fld id="{15E551D0-AB7F-472A-8E0A-D9CE883B7C5A}" type="VALUE">
                      <a:rPr lang="en-US">
                        <a:solidFill>
                          <a:schemeClr val="bg1"/>
                        </a:solidFill>
                      </a:rPr>
                      <a:pPr/>
                      <a:t>[VALOR]</a:t>
                    </a:fld>
                    <a:endParaRPr lang="en-US">
                      <a:solidFill>
                        <a:schemeClr val="bg1"/>
                      </a:solidFill>
                    </a:endParaRPr>
                  </a:p>
                  <a:p>
                    <a:fld id="{A1C31F1F-E79F-40AE-A3A1-A6BBEF7B59F3}" type="PERCENTAGE">
                      <a:rPr lang="en-US" baseline="0">
                        <a:solidFill>
                          <a:schemeClr val="bg1"/>
                        </a:solidFill>
                      </a:rPr>
                      <a:pPr/>
                      <a:t>[PORCENTAJE]</a:t>
                    </a:fld>
                    <a:endParaRPr lang="es-CL"/>
                  </a:p>
                </c:rich>
              </c:tx>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DE33-42E5-9240-159529E37929}"/>
                </c:ext>
              </c:extLst>
            </c:dLbl>
            <c:dLbl>
              <c:idx val="1"/>
              <c:layout>
                <c:manualLayout>
                  <c:x val="-3.7044011889075065E-2"/>
                  <c:y val="3.0697924382968207E-3"/>
                </c:manualLayout>
              </c:layout>
              <c:tx>
                <c:rich>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fld id="{196B1A12-FB63-45D6-B0A5-F3A4FDBC6CDD}" type="VALUE">
                      <a:rPr lang="en-US" sz="1000" b="1">
                        <a:solidFill>
                          <a:sysClr val="windowText" lastClr="000000"/>
                        </a:solidFill>
                      </a:rPr>
                      <a:pPr>
                        <a:defRPr sz="1000" b="1">
                          <a:solidFill>
                            <a:sysClr val="windowText" lastClr="000000"/>
                          </a:solidFill>
                        </a:defRPr>
                      </a:pPr>
                      <a:t>[VALOR]</a:t>
                    </a:fld>
                    <a:endParaRPr lang="en-US" sz="1000" b="1" baseline="0">
                      <a:solidFill>
                        <a:sysClr val="windowText" lastClr="000000"/>
                      </a:solidFill>
                    </a:endParaRPr>
                  </a:p>
                  <a:p>
                    <a:pPr>
                      <a:defRPr sz="1000" b="1">
                        <a:solidFill>
                          <a:sysClr val="windowText" lastClr="000000"/>
                        </a:solidFill>
                      </a:defRPr>
                    </a:pPr>
                    <a:fld id="{06638F29-64FA-43F2-A07A-7035FA7AE8B7}" type="PERCENTAGE">
                      <a:rPr lang="en-US" sz="1000" b="1" baseline="0">
                        <a:solidFill>
                          <a:sysClr val="windowText" lastClr="000000"/>
                        </a:solidFill>
                      </a:rPr>
                      <a:pPr>
                        <a:defRPr sz="1000" b="1">
                          <a:solidFill>
                            <a:sysClr val="windowText" lastClr="000000"/>
                          </a:solidFill>
                        </a:defRPr>
                      </a:pPr>
                      <a:t>[PORCENTAJE]</a:t>
                    </a:fld>
                    <a:endParaRPr lang="es-CL"/>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DE33-42E5-9240-159529E37929}"/>
                </c:ext>
              </c:extLst>
            </c:dLbl>
            <c:dLbl>
              <c:idx val="2"/>
              <c:layout>
                <c:manualLayout>
                  <c:x val="-0.10213828100292081"/>
                  <c:y val="-1.5154587319295729E-2"/>
                </c:manualLayout>
              </c:layout>
              <c:tx>
                <c:rich>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fld id="{673C5FDA-0963-4086-AD32-0AEA89266B9F}" type="VALUE">
                      <a:rPr lang="en-US" sz="1000" b="1"/>
                      <a:pPr>
                        <a:defRPr sz="1000" b="1">
                          <a:solidFill>
                            <a:schemeClr val="tx1"/>
                          </a:solidFill>
                        </a:defRPr>
                      </a:pPr>
                      <a:t>[VALOR]</a:t>
                    </a:fld>
                    <a:endParaRPr lang="en-US" sz="1000" b="1" baseline="0"/>
                  </a:p>
                  <a:p>
                    <a:pPr>
                      <a:defRPr sz="1000" b="1">
                        <a:solidFill>
                          <a:schemeClr val="tx1"/>
                        </a:solidFill>
                      </a:defRPr>
                    </a:pPr>
                    <a:fld id="{31CBEAAA-A1B5-49C2-BFF4-BD24F347D0D5}" type="PERCENTAGE">
                      <a:rPr lang="en-US" sz="1000" b="1" baseline="0"/>
                      <a:pPr>
                        <a:defRPr sz="1000" b="1">
                          <a:solidFill>
                            <a:schemeClr val="tx1"/>
                          </a:solidFill>
                        </a:defRPr>
                      </a:pPr>
                      <a:t>[PORCENTAJE]</a:t>
                    </a:fld>
                    <a:endParaRPr lang="es-CL"/>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DE33-42E5-9240-159529E37929}"/>
                </c:ext>
              </c:extLst>
            </c:dLbl>
            <c:dLbl>
              <c:idx val="3"/>
              <c:layout>
                <c:manualLayout>
                  <c:x val="9.3647114737479359E-2"/>
                  <c:y val="-6.1027732837653399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ysClr val="windowText" lastClr="000000"/>
                      </a:solidFill>
                      <a:latin typeface="+mn-lt"/>
                      <a:ea typeface="+mn-ea"/>
                      <a:cs typeface="+mn-cs"/>
                    </a:defRPr>
                  </a:pPr>
                  <a:endParaRPr lang="es-CL"/>
                </a:p>
              </c:txPr>
              <c:showLegendKey val="0"/>
              <c:showVal val="1"/>
              <c:showCatName val="0"/>
              <c:showSerName val="0"/>
              <c:showPercent val="1"/>
              <c:showBubbleSize val="0"/>
              <c:extLst>
                <c:ext xmlns:c15="http://schemas.microsoft.com/office/drawing/2012/chart" uri="{CE6537A1-D6FC-4f65-9D91-7224C49458BB}">
                  <c15:layout>
                    <c:manualLayout>
                      <c:w val="7.8471509799244041E-2"/>
                      <c:h val="0.11806692097387769"/>
                    </c:manualLayout>
                  </c15:layout>
                </c:ext>
                <c:ext xmlns:c16="http://schemas.microsoft.com/office/drawing/2014/chart" uri="{C3380CC4-5D6E-409C-BE32-E72D297353CC}">
                  <c16:uniqueId val="{00000004-DE33-42E5-9240-159529E37929}"/>
                </c:ext>
              </c:extLst>
            </c:dLbl>
            <c:dLbl>
              <c:idx val="4"/>
              <c:layout>
                <c:manualLayout>
                  <c:x val="-2.4703673903270898E-2"/>
                  <c:y val="-2.7883304491682869E-2"/>
                </c:manualLayout>
              </c:layout>
              <c:tx>
                <c:rich>
                  <a:bodyPr rot="0" spcFirstLastPara="1" vertOverflow="ellipsis" vert="horz" wrap="square" lIns="38100" tIns="19050" rIns="38100" bIns="19050" anchor="ctr" anchorCtr="1">
                    <a:noAutofit/>
                  </a:bodyPr>
                  <a:lstStyle/>
                  <a:p>
                    <a:pPr>
                      <a:defRPr sz="1000" b="1" i="0" u="none" strike="noStrike" kern="1200" baseline="0">
                        <a:solidFill>
                          <a:schemeClr val="tx1"/>
                        </a:solidFill>
                        <a:latin typeface="+mn-lt"/>
                        <a:ea typeface="+mn-ea"/>
                        <a:cs typeface="+mn-cs"/>
                      </a:defRPr>
                    </a:pPr>
                    <a:fld id="{568D57D8-999D-4D8B-93F0-227D84145E44}" type="VALUE">
                      <a:rPr lang="en-US" sz="1000" b="1"/>
                      <a:pPr>
                        <a:defRPr sz="1000" b="1">
                          <a:solidFill>
                            <a:schemeClr val="tx1"/>
                          </a:solidFill>
                        </a:defRPr>
                      </a:pPr>
                      <a:t>[VALOR]</a:t>
                    </a:fld>
                    <a:endParaRPr lang="en-US" sz="1000" b="1" baseline="0"/>
                  </a:p>
                  <a:p>
                    <a:pPr>
                      <a:defRPr sz="1000" b="1">
                        <a:solidFill>
                          <a:schemeClr val="tx1"/>
                        </a:solidFill>
                      </a:defRPr>
                    </a:pPr>
                    <a:fld id="{6A5CFBEB-6F49-4459-B6ED-CD27C131586E}" type="PERCENTAGE">
                      <a:rPr lang="en-US" sz="1000" b="1" baseline="0"/>
                      <a:pPr>
                        <a:defRPr sz="1000" b="1">
                          <a:solidFill>
                            <a:schemeClr val="tx1"/>
                          </a:solidFill>
                        </a:defRPr>
                      </a:pPr>
                      <a:t>[PORCENTAJE]</a:t>
                    </a:fld>
                    <a:endParaRPr lang="es-CL"/>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15:layout>
                    <c:manualLayout>
                      <c:w val="7.2379581168190307E-2"/>
                      <c:h val="9.7401070009586074E-2"/>
                    </c:manualLayout>
                  </c15:layout>
                  <c15:dlblFieldTable/>
                  <c15:showDataLabelsRange val="0"/>
                </c:ext>
                <c:ext xmlns:c16="http://schemas.microsoft.com/office/drawing/2014/chart" uri="{C3380CC4-5D6E-409C-BE32-E72D297353CC}">
                  <c16:uniqueId val="{00000010-FB21-4529-901F-41A5EB34B3E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CL"/>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Hoja6!$C$21:$C$25</c:f>
              <c:strCache>
                <c:ptCount val="5"/>
                <c:pt idx="0">
                  <c:v>RS</c:v>
                </c:pt>
                <c:pt idx="1">
                  <c:v>FI</c:v>
                </c:pt>
                <c:pt idx="2">
                  <c:v>OT</c:v>
                </c:pt>
                <c:pt idx="3">
                  <c:v>CF</c:v>
                </c:pt>
                <c:pt idx="4">
                  <c:v>IN</c:v>
                </c:pt>
              </c:strCache>
            </c:strRef>
          </c:cat>
          <c:val>
            <c:numRef>
              <c:f>Hoja6!$D$21:$D$25</c:f>
              <c:numCache>
                <c:formatCode>_(* #,##0_);_(* \(#,##0\);_(* "-"_);_(@_)</c:formatCode>
                <c:ptCount val="5"/>
                <c:pt idx="0">
                  <c:v>5147</c:v>
                </c:pt>
                <c:pt idx="1">
                  <c:v>502</c:v>
                </c:pt>
                <c:pt idx="2">
                  <c:v>247</c:v>
                </c:pt>
                <c:pt idx="3">
                  <c:v>75</c:v>
                </c:pt>
                <c:pt idx="4">
                  <c:v>8</c:v>
                </c:pt>
              </c:numCache>
            </c:numRef>
          </c:val>
          <c:extLst>
            <c:ext xmlns:c16="http://schemas.microsoft.com/office/drawing/2014/chart" uri="{C3380CC4-5D6E-409C-BE32-E72D297353CC}">
              <c16:uniqueId val="{00000000-DE33-42E5-9240-159529E37929}"/>
            </c:ext>
          </c:extLst>
        </c:ser>
        <c:ser>
          <c:idx val="1"/>
          <c:order val="1"/>
          <c:tx>
            <c:strRef>
              <c:f>Hoja6!$E$20</c:f>
              <c:strCache>
                <c:ptCount val="1"/>
                <c:pt idx="0">
                  <c:v>%</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9-6758-425A-B30E-96BCDB7F0117}"/>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B-6758-425A-B30E-96BCDB7F0117}"/>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D-6758-425A-B30E-96BCDB7F0117}"/>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F-6758-425A-B30E-96BCDB7F0117}"/>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13-F672-4AFC-93E6-45E6DBC5F6F2}"/>
              </c:ext>
            </c:extLst>
          </c:dPt>
          <c:cat>
            <c:strRef>
              <c:f>Hoja6!$C$21:$C$25</c:f>
              <c:strCache>
                <c:ptCount val="5"/>
                <c:pt idx="0">
                  <c:v>RS</c:v>
                </c:pt>
                <c:pt idx="1">
                  <c:v>FI</c:v>
                </c:pt>
                <c:pt idx="2">
                  <c:v>OT</c:v>
                </c:pt>
                <c:pt idx="3">
                  <c:v>CF</c:v>
                </c:pt>
                <c:pt idx="4">
                  <c:v>IN</c:v>
                </c:pt>
              </c:strCache>
            </c:strRef>
          </c:cat>
          <c:val>
            <c:numRef>
              <c:f>Hoja6!$E$21:$E$25</c:f>
              <c:numCache>
                <c:formatCode>0.0%</c:formatCode>
                <c:ptCount val="5"/>
                <c:pt idx="0">
                  <c:v>0.86084629536711821</c:v>
                </c:pt>
                <c:pt idx="1">
                  <c:v>8.3960528516474328E-2</c:v>
                </c:pt>
                <c:pt idx="2">
                  <c:v>4.131125606288677E-2</c:v>
                </c:pt>
                <c:pt idx="3">
                  <c:v>1.2543903662819869E-2</c:v>
                </c:pt>
                <c:pt idx="4">
                  <c:v>1.338016390700786E-3</c:v>
                </c:pt>
              </c:numCache>
            </c:numRef>
          </c:val>
          <c:extLst>
            <c:ext xmlns:c16="http://schemas.microsoft.com/office/drawing/2014/chart" uri="{C3380CC4-5D6E-409C-BE32-E72D297353CC}">
              <c16:uniqueId val="{00000001-DE33-42E5-9240-159529E37929}"/>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46719244018996553"/>
          <c:y val="0.88109627728163331"/>
          <c:w val="0.49847353455818022"/>
          <c:h val="9.492381160688247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88410376607215E-2"/>
          <c:y val="3.3310769806406829E-3"/>
          <c:w val="0.84985200838397112"/>
          <c:h val="0.84514769542561818"/>
        </c:manualLayout>
      </c:layout>
      <c:barChart>
        <c:barDir val="bar"/>
        <c:grouping val="clustered"/>
        <c:varyColors val="0"/>
        <c:ser>
          <c:idx val="0"/>
          <c:order val="0"/>
          <c:tx>
            <c:strRef>
              <c:f>Hoja6!$D$31</c:f>
              <c:strCache>
                <c:ptCount val="1"/>
                <c:pt idx="0">
                  <c:v>Monto Solicitado en MM$</c:v>
                </c:pt>
              </c:strCache>
            </c:strRef>
          </c:tx>
          <c:spPr>
            <a:solidFill>
              <a:srgbClr val="C00000"/>
            </a:solidFill>
            <a:effectLst>
              <a:outerShdw blurRad="50800" dist="38100" dir="2700000" algn="tl" rotWithShape="0">
                <a:prstClr val="black">
                  <a:alpha val="40000"/>
                </a:prstClr>
              </a:outerShdw>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Hoja6!$C$32:$C$36</c:f>
              <c:strCache>
                <c:ptCount val="5"/>
                <c:pt idx="0">
                  <c:v>RS</c:v>
                </c:pt>
                <c:pt idx="1">
                  <c:v>FI</c:v>
                </c:pt>
                <c:pt idx="2">
                  <c:v>OT</c:v>
                </c:pt>
                <c:pt idx="3">
                  <c:v>CF</c:v>
                </c:pt>
                <c:pt idx="4">
                  <c:v>IN</c:v>
                </c:pt>
              </c:strCache>
            </c:strRef>
          </c:cat>
          <c:val>
            <c:numRef>
              <c:f>Hoja6!$D$32:$D$36</c:f>
              <c:numCache>
                <c:formatCode>_(* #,##0_);_(* \(#,##0\);_(* "-"_);_(@_)</c:formatCode>
                <c:ptCount val="5"/>
                <c:pt idx="0">
                  <c:v>4356213.5609999998</c:v>
                </c:pt>
                <c:pt idx="1">
                  <c:v>323471.24800000002</c:v>
                </c:pt>
                <c:pt idx="2">
                  <c:v>135049.41</c:v>
                </c:pt>
                <c:pt idx="3">
                  <c:v>109572.201</c:v>
                </c:pt>
                <c:pt idx="4">
                  <c:v>4751.0590000000002</c:v>
                </c:pt>
              </c:numCache>
            </c:numRef>
          </c:val>
          <c:extLst>
            <c:ext xmlns:c16="http://schemas.microsoft.com/office/drawing/2014/chart" uri="{C3380CC4-5D6E-409C-BE32-E72D297353CC}">
              <c16:uniqueId val="{00000001-B514-4D92-BEFB-4774513BD893}"/>
            </c:ext>
          </c:extLst>
        </c:ser>
        <c:dLbls>
          <c:showLegendKey val="0"/>
          <c:showVal val="0"/>
          <c:showCatName val="0"/>
          <c:showSerName val="0"/>
          <c:showPercent val="0"/>
          <c:showBubbleSize val="0"/>
        </c:dLbls>
        <c:gapWidth val="59"/>
        <c:axId val="165177984"/>
        <c:axId val="165552512"/>
      </c:barChart>
      <c:catAx>
        <c:axId val="165177984"/>
        <c:scaling>
          <c:orientation val="maxMin"/>
        </c:scaling>
        <c:delete val="0"/>
        <c:axPos val="l"/>
        <c:numFmt formatCode="General" sourceLinked="0"/>
        <c:majorTickMark val="out"/>
        <c:minorTickMark val="none"/>
        <c:tickLblPos val="nextTo"/>
        <c:crossAx val="165552512"/>
        <c:crosses val="autoZero"/>
        <c:auto val="1"/>
        <c:lblAlgn val="ctr"/>
        <c:lblOffset val="100"/>
        <c:noMultiLvlLbl val="0"/>
      </c:catAx>
      <c:valAx>
        <c:axId val="165552512"/>
        <c:scaling>
          <c:orientation val="minMax"/>
        </c:scaling>
        <c:delete val="0"/>
        <c:axPos val="t"/>
        <c:majorGridlines>
          <c:spPr>
            <a:ln>
              <a:solidFill>
                <a:schemeClr val="bg1">
                  <a:lumMod val="75000"/>
                </a:schemeClr>
              </a:solidFill>
            </a:ln>
          </c:spPr>
        </c:majorGridlines>
        <c:numFmt formatCode="_(* #,##0_);_(* \(#,##0\);_(* &quot;-&quot;_);_(@_)" sourceLinked="1"/>
        <c:majorTickMark val="out"/>
        <c:minorTickMark val="none"/>
        <c:tickLblPos val="nextTo"/>
        <c:spPr>
          <a:ln>
            <a:solidFill>
              <a:schemeClr val="bg1">
                <a:lumMod val="85000"/>
              </a:schemeClr>
            </a:solidFill>
          </a:ln>
        </c:spPr>
        <c:crossAx val="165177984"/>
        <c:crosses val="autoZero"/>
        <c:crossBetween val="between"/>
        <c:majorUnit val="1500000"/>
      </c:valAx>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88410376607215E-2"/>
          <c:y val="3.3310769806406829E-3"/>
          <c:w val="0.84985201329146087"/>
          <c:h val="0.84514769542561818"/>
        </c:manualLayout>
      </c:layout>
      <c:barChart>
        <c:barDir val="bar"/>
        <c:grouping val="clustered"/>
        <c:varyColors val="0"/>
        <c:ser>
          <c:idx val="0"/>
          <c:order val="0"/>
          <c:tx>
            <c:strRef>
              <c:f>Hoja6!$D$52</c:f>
              <c:strCache>
                <c:ptCount val="1"/>
                <c:pt idx="0">
                  <c:v> Monto Decretado en M$</c:v>
                </c:pt>
              </c:strCache>
            </c:strRef>
          </c:tx>
          <c:spPr>
            <a:solidFill>
              <a:srgbClr val="C00000"/>
            </a:solidFill>
            <a:effectLst>
              <a:outerShdw blurRad="50800" dist="38100" dir="2700000" algn="tl" rotWithShape="0">
                <a:prstClr val="black">
                  <a:alpha val="40000"/>
                </a:prstClr>
              </a:outerShdw>
            </a:effectLst>
          </c:spPr>
          <c:invertIfNegative val="0"/>
          <c:dLbls>
            <c:dLbl>
              <c:idx val="0"/>
              <c:layout>
                <c:manualLayout>
                  <c:x val="5.09701587780646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0A-444C-B105-E57DC99649C6}"/>
                </c:ext>
              </c:extLst>
            </c:dLbl>
            <c:dLbl>
              <c:idx val="1"/>
              <c:layout>
                <c:manualLayout>
                  <c:x val="3.313060320574205E-2"/>
                  <c:y val="-8.651169078885812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0A-444C-B105-E57DC99649C6}"/>
                </c:ext>
              </c:extLst>
            </c:dLbl>
            <c:dLbl>
              <c:idx val="2"/>
              <c:layout>
                <c:manualLayout>
                  <c:x val="1.8447986758996233E-2"/>
                  <c:y val="0"/>
                </c:manualLayout>
              </c:layout>
              <c:spPr>
                <a:noFill/>
                <a:ln>
                  <a:noFill/>
                </a:ln>
                <a:effectLst/>
              </c:spPr>
              <c:txPr>
                <a:bodyPr wrap="square" lIns="38100" tIns="19050" rIns="38100" bIns="19050" anchor="ctr">
                  <a:spAutoFit/>
                </a:bodyPr>
                <a:lstStyle/>
                <a:p>
                  <a:pPr>
                    <a:defRPr b="1">
                      <a:solidFill>
                        <a:sysClr val="windowText" lastClr="000000"/>
                      </a:solidFill>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9A-4D28-99C1-AC85C9746FF7}"/>
                </c:ext>
              </c:extLst>
            </c:dLbl>
            <c:dLbl>
              <c:idx val="3"/>
              <c:layout>
                <c:manualLayout>
                  <c:x val="-0.412858286102324"/>
                  <c:y val="0"/>
                </c:manualLayout>
              </c:layout>
              <c:spPr>
                <a:noFill/>
                <a:ln>
                  <a:noFill/>
                </a:ln>
                <a:effectLst/>
              </c:spPr>
              <c:txPr>
                <a:bodyPr wrap="square" lIns="38100" tIns="19050" rIns="38100" bIns="19050" anchor="ctr">
                  <a:spAutoFit/>
                </a:bodyPr>
                <a:lstStyle/>
                <a:p>
                  <a:pPr>
                    <a:defRPr b="1">
                      <a:solidFill>
                        <a:schemeClr val="bg1"/>
                      </a:solidFill>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E8-42A9-9523-69D487D4DC6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Hoja6!$C$53:$C$56</c:f>
              <c:strCache>
                <c:ptCount val="4"/>
                <c:pt idx="0">
                  <c:v>IN</c:v>
                </c:pt>
                <c:pt idx="1">
                  <c:v>OT</c:v>
                </c:pt>
                <c:pt idx="2">
                  <c:v>CF</c:v>
                </c:pt>
                <c:pt idx="3">
                  <c:v>RS</c:v>
                </c:pt>
              </c:strCache>
            </c:strRef>
          </c:cat>
          <c:val>
            <c:numRef>
              <c:f>Hoja6!$D$53:$D$56</c:f>
              <c:numCache>
                <c:formatCode>_(* #,##0_);_(* \(#,##0\);_(* "-"_);_(@_)</c:formatCode>
                <c:ptCount val="4"/>
                <c:pt idx="0">
                  <c:v>4088.6109999999999</c:v>
                </c:pt>
                <c:pt idx="1">
                  <c:v>16564.712</c:v>
                </c:pt>
                <c:pt idx="2">
                  <c:v>88124.569000000003</c:v>
                </c:pt>
                <c:pt idx="3">
                  <c:v>3369677.4909999999</c:v>
                </c:pt>
              </c:numCache>
            </c:numRef>
          </c:val>
          <c:extLst>
            <c:ext xmlns:c16="http://schemas.microsoft.com/office/drawing/2014/chart" uri="{C3380CC4-5D6E-409C-BE32-E72D297353CC}">
              <c16:uniqueId val="{00000000-41F7-42AB-9071-70A8E0C2A5DD}"/>
            </c:ext>
          </c:extLst>
        </c:ser>
        <c:dLbls>
          <c:showLegendKey val="0"/>
          <c:showVal val="0"/>
          <c:showCatName val="0"/>
          <c:showSerName val="0"/>
          <c:showPercent val="0"/>
          <c:showBubbleSize val="0"/>
        </c:dLbls>
        <c:gapWidth val="80"/>
        <c:axId val="165177984"/>
        <c:axId val="165552512"/>
      </c:barChart>
      <c:catAx>
        <c:axId val="165177984"/>
        <c:scaling>
          <c:orientation val="minMax"/>
        </c:scaling>
        <c:delete val="0"/>
        <c:axPos val="l"/>
        <c:numFmt formatCode="General" sourceLinked="0"/>
        <c:majorTickMark val="out"/>
        <c:minorTickMark val="none"/>
        <c:tickLblPos val="nextTo"/>
        <c:crossAx val="165552512"/>
        <c:crosses val="autoZero"/>
        <c:auto val="1"/>
        <c:lblAlgn val="ctr"/>
        <c:lblOffset val="100"/>
        <c:noMultiLvlLbl val="0"/>
      </c:catAx>
      <c:valAx>
        <c:axId val="165552512"/>
        <c:scaling>
          <c:orientation val="minMax"/>
          <c:max val="3500000"/>
          <c:min val="0"/>
        </c:scaling>
        <c:delete val="0"/>
        <c:axPos val="b"/>
        <c:majorGridlines>
          <c:spPr>
            <a:ln>
              <a:solidFill>
                <a:schemeClr val="bg1">
                  <a:lumMod val="75000"/>
                </a:schemeClr>
              </a:solidFill>
            </a:ln>
          </c:spPr>
        </c:majorGridlines>
        <c:numFmt formatCode="_(* #,##0_);_(* \(#,##0\);_(* &quot;-&quot;_);_(@_)" sourceLinked="1"/>
        <c:majorTickMark val="out"/>
        <c:minorTickMark val="none"/>
        <c:tickLblPos val="nextTo"/>
        <c:spPr>
          <a:ln>
            <a:solidFill>
              <a:schemeClr val="bg1">
                <a:lumMod val="85000"/>
              </a:schemeClr>
            </a:solidFill>
          </a:ln>
        </c:spPr>
        <c:crossAx val="16517798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37932905649778E-2"/>
          <c:y val="2.3517692175412382E-2"/>
          <c:w val="0.83338142658192749"/>
          <c:h val="0.84514769542561818"/>
        </c:manualLayout>
      </c:layout>
      <c:barChart>
        <c:barDir val="bar"/>
        <c:grouping val="clustered"/>
        <c:varyColors val="0"/>
        <c:ser>
          <c:idx val="0"/>
          <c:order val="0"/>
          <c:tx>
            <c:strRef>
              <c:f>Hoja6!$D$70</c:f>
              <c:strCache>
                <c:ptCount val="1"/>
                <c:pt idx="0">
                  <c:v> Monto Devengado en M$</c:v>
                </c:pt>
              </c:strCache>
            </c:strRef>
          </c:tx>
          <c:spPr>
            <a:solidFill>
              <a:srgbClr val="C00000"/>
            </a:solidFill>
            <a:effectLst>
              <a:outerShdw blurRad="50800" dist="38100" dir="2700000" algn="tl" rotWithShape="0">
                <a:prstClr val="black">
                  <a:alpha val="40000"/>
                </a:prstClr>
              </a:outerShdw>
            </a:effectLst>
          </c:spPr>
          <c:invertIfNegative val="0"/>
          <c:dLbls>
            <c:dLbl>
              <c:idx val="0"/>
              <c:layout>
                <c:manualLayout>
                  <c:x val="1.3335032055156897E-2"/>
                  <c:y val="-4.3276636935961913E-17"/>
                </c:manualLayout>
              </c:layout>
              <c:spPr>
                <a:noFill/>
                <a:ln>
                  <a:noFill/>
                </a:ln>
                <a:effectLst/>
              </c:spPr>
              <c:txPr>
                <a:bodyPr wrap="square" lIns="38100" tIns="19050" rIns="38100" bIns="19050" anchor="ctr">
                  <a:spAutoFit/>
                </a:bodyPr>
                <a:lstStyle/>
                <a:p>
                  <a:pPr>
                    <a:defRPr b="1">
                      <a:solidFill>
                        <a:sysClr val="windowText" lastClr="000000"/>
                      </a:solidFill>
                    </a:defRPr>
                  </a:pPr>
                  <a:endParaRPr lang="es-CL"/>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24-4EC7-A0CE-5370BCF88FD9}"/>
                </c:ext>
              </c:extLst>
            </c:dLbl>
            <c:dLbl>
              <c:idx val="1"/>
              <c:spPr>
                <a:noFill/>
                <a:ln>
                  <a:noFill/>
                </a:ln>
                <a:effectLst/>
              </c:spPr>
              <c:txPr>
                <a:bodyPr wrap="square" lIns="38100" tIns="19050" rIns="38100" bIns="19050" anchor="ctr">
                  <a:spAutoFit/>
                </a:bodyPr>
                <a:lstStyle/>
                <a:p>
                  <a:pPr>
                    <a:defRPr b="1">
                      <a:solidFill>
                        <a:sysClr val="windowText" lastClr="000000"/>
                      </a:solidFill>
                    </a:defRPr>
                  </a:pPr>
                  <a:endParaRPr lang="es-CL"/>
                </a:p>
              </c:txPr>
              <c:dLblPos val="ctr"/>
              <c:showLegendKey val="0"/>
              <c:showVal val="1"/>
              <c:showCatName val="0"/>
              <c:showSerName val="0"/>
              <c:showPercent val="0"/>
              <c:showBubbleSize val="0"/>
              <c:extLst>
                <c:ext xmlns:c16="http://schemas.microsoft.com/office/drawing/2014/chart" uri="{C3380CC4-5D6E-409C-BE32-E72D297353CC}">
                  <c16:uniqueId val="{00000001-9024-4EC7-A0CE-5370BCF88FD9}"/>
                </c:ext>
              </c:extLst>
            </c:dLbl>
            <c:dLbl>
              <c:idx val="3"/>
              <c:spPr>
                <a:noFill/>
                <a:ln>
                  <a:noFill/>
                </a:ln>
                <a:effectLst/>
              </c:spPr>
              <c:txPr>
                <a:bodyPr wrap="square" lIns="38100" tIns="19050" rIns="38100" bIns="19050" anchor="ctr">
                  <a:spAutoFit/>
                </a:bodyPr>
                <a:lstStyle/>
                <a:p>
                  <a:pPr>
                    <a:defRPr b="1">
                      <a:solidFill>
                        <a:schemeClr val="bg1"/>
                      </a:solidFill>
                    </a:defRPr>
                  </a:pPr>
                  <a:endParaRPr lang="es-CL"/>
                </a:p>
              </c:txPr>
              <c:dLblPos val="ctr"/>
              <c:showLegendKey val="0"/>
              <c:showVal val="1"/>
              <c:showCatName val="0"/>
              <c:showSerName val="0"/>
              <c:showPercent val="0"/>
              <c:showBubbleSize val="0"/>
              <c:extLst>
                <c:ext xmlns:c16="http://schemas.microsoft.com/office/drawing/2014/chart" uri="{C3380CC4-5D6E-409C-BE32-E72D297353CC}">
                  <c16:uniqueId val="{00000000-9024-4EC7-A0CE-5370BCF88FD9}"/>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Hoja6!$C$72:$C$75</c:f>
              <c:strCache>
                <c:ptCount val="4"/>
                <c:pt idx="0">
                  <c:v>OT</c:v>
                </c:pt>
                <c:pt idx="1">
                  <c:v>IN</c:v>
                </c:pt>
                <c:pt idx="2">
                  <c:v>CF</c:v>
                </c:pt>
                <c:pt idx="3">
                  <c:v>RS</c:v>
                </c:pt>
              </c:strCache>
            </c:strRef>
          </c:cat>
          <c:val>
            <c:numRef>
              <c:f>Hoja6!$D$72:$D$75</c:f>
              <c:numCache>
                <c:formatCode>_(* #,##0_);_(* \(#,##0\);_(* "-"_);_(@_)</c:formatCode>
                <c:ptCount val="4"/>
                <c:pt idx="0">
                  <c:v>526.701233</c:v>
                </c:pt>
                <c:pt idx="1">
                  <c:v>3905.4656</c:v>
                </c:pt>
                <c:pt idx="2">
                  <c:v>80999.374618999995</c:v>
                </c:pt>
                <c:pt idx="3">
                  <c:v>2312794.4889919963</c:v>
                </c:pt>
              </c:numCache>
            </c:numRef>
          </c:val>
          <c:extLst>
            <c:ext xmlns:c16="http://schemas.microsoft.com/office/drawing/2014/chart" uri="{C3380CC4-5D6E-409C-BE32-E72D297353CC}">
              <c16:uniqueId val="{00000000-8380-4F52-BC22-10E408D1B8D4}"/>
            </c:ext>
          </c:extLst>
        </c:ser>
        <c:dLbls>
          <c:showLegendKey val="0"/>
          <c:showVal val="0"/>
          <c:showCatName val="0"/>
          <c:showSerName val="0"/>
          <c:showPercent val="0"/>
          <c:showBubbleSize val="0"/>
        </c:dLbls>
        <c:gapWidth val="80"/>
        <c:axId val="165177984"/>
        <c:axId val="165552512"/>
      </c:barChart>
      <c:catAx>
        <c:axId val="165177984"/>
        <c:scaling>
          <c:orientation val="minMax"/>
        </c:scaling>
        <c:delete val="0"/>
        <c:axPos val="l"/>
        <c:numFmt formatCode="General" sourceLinked="0"/>
        <c:majorTickMark val="out"/>
        <c:minorTickMark val="none"/>
        <c:tickLblPos val="nextTo"/>
        <c:crossAx val="165552512"/>
        <c:crosses val="autoZero"/>
        <c:auto val="1"/>
        <c:lblAlgn val="ctr"/>
        <c:lblOffset val="100"/>
        <c:noMultiLvlLbl val="0"/>
      </c:catAx>
      <c:valAx>
        <c:axId val="165552512"/>
        <c:scaling>
          <c:orientation val="minMax"/>
          <c:max val="2700000"/>
          <c:min val="0"/>
        </c:scaling>
        <c:delete val="0"/>
        <c:axPos val="b"/>
        <c:majorGridlines>
          <c:spPr>
            <a:ln>
              <a:solidFill>
                <a:schemeClr val="bg1">
                  <a:lumMod val="75000"/>
                </a:schemeClr>
              </a:solidFill>
            </a:ln>
          </c:spPr>
        </c:majorGridlines>
        <c:numFmt formatCode="_(* #,##0_);_(* \(#,##0\);_(* &quot;-&quot;_);_(@_)" sourceLinked="1"/>
        <c:majorTickMark val="out"/>
        <c:minorTickMark val="none"/>
        <c:tickLblPos val="nextTo"/>
        <c:spPr>
          <a:ln>
            <a:solidFill>
              <a:schemeClr val="bg1">
                <a:lumMod val="85000"/>
              </a:schemeClr>
            </a:solidFill>
          </a:ln>
        </c:spPr>
        <c:crossAx val="16517798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72497147676849"/>
          <c:y val="8.1336289127154529E-2"/>
          <c:w val="0.80528168038702952"/>
          <c:h val="0.83685214605255287"/>
        </c:manualLayout>
      </c:layout>
      <c:barChart>
        <c:barDir val="bar"/>
        <c:grouping val="stacked"/>
        <c:varyColors val="0"/>
        <c:ser>
          <c:idx val="0"/>
          <c:order val="0"/>
          <c:tx>
            <c:strRef>
              <c:f>Hoja6!$D$80</c:f>
              <c:strCache>
                <c:ptCount val="1"/>
                <c:pt idx="0">
                  <c:v>Devengado en MM$</c:v>
                </c:pt>
              </c:strCache>
            </c:strRef>
          </c:tx>
          <c:spPr>
            <a:solidFill>
              <a:schemeClr val="accent2">
                <a:lumMod val="50000"/>
              </a:schemeClr>
            </a:solidFill>
            <a:effectLst>
              <a:outerShdw blurRad="50800" dist="38100" dir="2700000" algn="tl" rotWithShape="0">
                <a:prstClr val="black">
                  <a:alpha val="40000"/>
                </a:prstClr>
              </a:outerShdw>
            </a:effectLst>
          </c:spPr>
          <c:invertIfNegative val="0"/>
          <c:dLbls>
            <c:dLbl>
              <c:idx val="0"/>
              <c:layout>
                <c:manualLayout>
                  <c:x val="3.1688747460585052E-2"/>
                  <c:y val="7.3752693860698005E-3"/>
                </c:manualLayout>
              </c:layout>
              <c:spPr>
                <a:noFill/>
                <a:ln>
                  <a:noFill/>
                </a:ln>
                <a:effectLst/>
              </c:spPr>
              <c:txPr>
                <a:bodyPr wrap="square" lIns="38100" tIns="19050" rIns="38100" bIns="19050" anchor="ctr">
                  <a:spAutoFit/>
                </a:bodyPr>
                <a:lstStyle/>
                <a:p>
                  <a:pPr>
                    <a:defRPr sz="1100" b="1">
                      <a:solidFill>
                        <a:sysClr val="windowText" lastClr="000000"/>
                      </a:solidFill>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FCE-4783-89A6-1FF2DE7541F5}"/>
                </c:ext>
              </c:extLst>
            </c:dLbl>
            <c:dLbl>
              <c:idx val="1"/>
              <c:layout>
                <c:manualLayout>
                  <c:x val="0"/>
                  <c:y val="1.1822345736194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CE-4783-89A6-1FF2DE7541F5}"/>
                </c:ext>
              </c:extLst>
            </c:dLbl>
            <c:spPr>
              <a:noFill/>
              <a:ln>
                <a:noFill/>
              </a:ln>
              <a:effectLst/>
            </c:spPr>
            <c:txPr>
              <a:bodyPr wrap="square" lIns="38100" tIns="19050" rIns="38100" bIns="19050" anchor="ctr">
                <a:spAutoFit/>
              </a:bodyPr>
              <a:lstStyle/>
              <a:p>
                <a:pPr>
                  <a:defRPr sz="1100" b="1">
                    <a:solidFill>
                      <a:schemeClr val="bg1"/>
                    </a:solidFil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Hoja6!$C$81:$C$98</c:f>
              <c:strCache>
                <c:ptCount val="18"/>
                <c:pt idx="0">
                  <c:v>INTERNACIONAL</c:v>
                </c:pt>
                <c:pt idx="1">
                  <c:v>INTERREGIONAL</c:v>
                </c:pt>
                <c:pt idx="2">
                  <c:v>TARAPACA</c:v>
                </c:pt>
                <c:pt idx="3">
                  <c:v>AYSEN</c:v>
                </c:pt>
                <c:pt idx="4">
                  <c:v>COQUIMBO</c:v>
                </c:pt>
                <c:pt idx="5">
                  <c:v>ATACAMA</c:v>
                </c:pt>
                <c:pt idx="6">
                  <c:v>O'HIGGINS</c:v>
                </c:pt>
                <c:pt idx="7">
                  <c:v>ARICA Y PARINACOTA</c:v>
                </c:pt>
                <c:pt idx="8">
                  <c:v>MAULE</c:v>
                </c:pt>
                <c:pt idx="9">
                  <c:v>ANTOFAGASTA</c:v>
                </c:pt>
                <c:pt idx="10">
                  <c:v>LOS RIOS</c:v>
                </c:pt>
                <c:pt idx="11">
                  <c:v>ÑUBLE</c:v>
                </c:pt>
                <c:pt idx="12">
                  <c:v>MAGALLANES</c:v>
                </c:pt>
                <c:pt idx="13">
                  <c:v>LA ARAUCANIA</c:v>
                </c:pt>
                <c:pt idx="14">
                  <c:v>BIOBÍO</c:v>
                </c:pt>
                <c:pt idx="15">
                  <c:v>VALPARAISO</c:v>
                </c:pt>
                <c:pt idx="16">
                  <c:v>LOS LAGOS</c:v>
                </c:pt>
                <c:pt idx="17">
                  <c:v>RM DE SANTIAGO</c:v>
                </c:pt>
              </c:strCache>
            </c:strRef>
          </c:cat>
          <c:val>
            <c:numRef>
              <c:f>Hoja6!$D$81:$D$98</c:f>
              <c:numCache>
                <c:formatCode>#,##0</c:formatCode>
                <c:ptCount val="18"/>
                <c:pt idx="0">
                  <c:v>6697.2359010000009</c:v>
                </c:pt>
                <c:pt idx="1">
                  <c:v>25503.727143000004</c:v>
                </c:pt>
                <c:pt idx="2">
                  <c:v>34058.309134000003</c:v>
                </c:pt>
                <c:pt idx="3">
                  <c:v>50778.131989000009</c:v>
                </c:pt>
                <c:pt idx="4">
                  <c:v>64242.174713</c:v>
                </c:pt>
                <c:pt idx="5">
                  <c:v>88986.106577999977</c:v>
                </c:pt>
                <c:pt idx="6">
                  <c:v>90747.615304000035</c:v>
                </c:pt>
                <c:pt idx="7">
                  <c:v>91443.828662000029</c:v>
                </c:pt>
                <c:pt idx="8">
                  <c:v>111220.67453700006</c:v>
                </c:pt>
                <c:pt idx="9">
                  <c:v>121153.845978</c:v>
                </c:pt>
                <c:pt idx="10">
                  <c:v>127593.82888499998</c:v>
                </c:pt>
                <c:pt idx="11">
                  <c:v>144735.05716700002</c:v>
                </c:pt>
                <c:pt idx="12">
                  <c:v>150306.17541899998</c:v>
                </c:pt>
                <c:pt idx="13">
                  <c:v>185057.89091699995</c:v>
                </c:pt>
                <c:pt idx="14">
                  <c:v>193384.40292999998</c:v>
                </c:pt>
                <c:pt idx="15">
                  <c:v>230751.85356599986</c:v>
                </c:pt>
                <c:pt idx="16">
                  <c:v>270978.24526300002</c:v>
                </c:pt>
                <c:pt idx="17">
                  <c:v>410586.92635799997</c:v>
                </c:pt>
              </c:numCache>
            </c:numRef>
          </c:val>
          <c:extLst>
            <c:ext xmlns:c16="http://schemas.microsoft.com/office/drawing/2014/chart" uri="{C3380CC4-5D6E-409C-BE32-E72D297353CC}">
              <c16:uniqueId val="{00000001-CFCE-4783-89A6-1FF2DE7541F5}"/>
            </c:ext>
          </c:extLst>
        </c:ser>
        <c:ser>
          <c:idx val="1"/>
          <c:order val="1"/>
          <c:tx>
            <c:strRef>
              <c:f>Hoja6!$E$80</c:f>
              <c:strCache>
                <c:ptCount val="1"/>
              </c:strCache>
            </c:strRef>
          </c:tx>
          <c:spPr>
            <a:noFill/>
            <a:ln>
              <a:noFill/>
            </a:ln>
          </c:spPr>
          <c:invertIfNegative val="0"/>
          <c:cat>
            <c:strRef>
              <c:f>Hoja6!$C$81:$C$98</c:f>
              <c:strCache>
                <c:ptCount val="18"/>
                <c:pt idx="0">
                  <c:v>INTERNACIONAL</c:v>
                </c:pt>
                <c:pt idx="1">
                  <c:v>INTERREGIONAL</c:v>
                </c:pt>
                <c:pt idx="2">
                  <c:v>TARAPACA</c:v>
                </c:pt>
                <c:pt idx="3">
                  <c:v>AYSEN</c:v>
                </c:pt>
                <c:pt idx="4">
                  <c:v>COQUIMBO</c:v>
                </c:pt>
                <c:pt idx="5">
                  <c:v>ATACAMA</c:v>
                </c:pt>
                <c:pt idx="6">
                  <c:v>O'HIGGINS</c:v>
                </c:pt>
                <c:pt idx="7">
                  <c:v>ARICA Y PARINACOTA</c:v>
                </c:pt>
                <c:pt idx="8">
                  <c:v>MAULE</c:v>
                </c:pt>
                <c:pt idx="9">
                  <c:v>ANTOFAGASTA</c:v>
                </c:pt>
                <c:pt idx="10">
                  <c:v>LOS RIOS</c:v>
                </c:pt>
                <c:pt idx="11">
                  <c:v>ÑUBLE</c:v>
                </c:pt>
                <c:pt idx="12">
                  <c:v>MAGALLANES</c:v>
                </c:pt>
                <c:pt idx="13">
                  <c:v>LA ARAUCANIA</c:v>
                </c:pt>
                <c:pt idx="14">
                  <c:v>BIOBÍO</c:v>
                </c:pt>
                <c:pt idx="15">
                  <c:v>VALPARAISO</c:v>
                </c:pt>
                <c:pt idx="16">
                  <c:v>LOS LAGOS</c:v>
                </c:pt>
                <c:pt idx="17">
                  <c:v>RM DE SANTIAGO</c:v>
                </c:pt>
              </c:strCache>
            </c:strRef>
          </c:cat>
          <c:val>
            <c:numRef>
              <c:f>Hoja6!$E$81:$E$98</c:f>
              <c:numCache>
                <c:formatCode>#,##0</c:formatCode>
                <c:ptCount val="18"/>
                <c:pt idx="0">
                  <c:v>453889.69045699999</c:v>
                </c:pt>
                <c:pt idx="1">
                  <c:v>435083.19921499997</c:v>
                </c:pt>
                <c:pt idx="2">
                  <c:v>426528.61722399999</c:v>
                </c:pt>
                <c:pt idx="3">
                  <c:v>409808.79436899995</c:v>
                </c:pt>
                <c:pt idx="4">
                  <c:v>396344.75164499995</c:v>
                </c:pt>
                <c:pt idx="5">
                  <c:v>371600.81978000002</c:v>
                </c:pt>
                <c:pt idx="6">
                  <c:v>369839.31105399993</c:v>
                </c:pt>
                <c:pt idx="7">
                  <c:v>369143.09769599995</c:v>
                </c:pt>
                <c:pt idx="8">
                  <c:v>349366.2518209999</c:v>
                </c:pt>
                <c:pt idx="9">
                  <c:v>339433.08037999994</c:v>
                </c:pt>
                <c:pt idx="10">
                  <c:v>332993.097473</c:v>
                </c:pt>
                <c:pt idx="11">
                  <c:v>315851.86919099995</c:v>
                </c:pt>
                <c:pt idx="12">
                  <c:v>310280.75093899999</c:v>
                </c:pt>
                <c:pt idx="13">
                  <c:v>275529.03544100001</c:v>
                </c:pt>
                <c:pt idx="14">
                  <c:v>267202.52342799999</c:v>
                </c:pt>
                <c:pt idx="15">
                  <c:v>229835.07279200011</c:v>
                </c:pt>
                <c:pt idx="16">
                  <c:v>189608.68109499995</c:v>
                </c:pt>
                <c:pt idx="17">
                  <c:v>50000</c:v>
                </c:pt>
              </c:numCache>
            </c:numRef>
          </c:val>
          <c:extLst>
            <c:ext xmlns:c16="http://schemas.microsoft.com/office/drawing/2014/chart" uri="{C3380CC4-5D6E-409C-BE32-E72D297353CC}">
              <c16:uniqueId val="{00000002-CFCE-4783-89A6-1FF2DE7541F5}"/>
            </c:ext>
          </c:extLst>
        </c:ser>
        <c:ser>
          <c:idx val="2"/>
          <c:order val="2"/>
          <c:tx>
            <c:strRef>
              <c:f>Hoja6!$F$80</c:f>
              <c:strCache>
                <c:ptCount val="1"/>
                <c:pt idx="0">
                  <c:v>N° IDI con RS</c:v>
                </c:pt>
              </c:strCache>
            </c:strRef>
          </c:tx>
          <c:spPr>
            <a:solidFill>
              <a:schemeClr val="accent2">
                <a:lumMod val="75000"/>
              </a:schemeClr>
            </a:solidFill>
            <a:effectLst>
              <a:outerShdw blurRad="50800" dist="38100" dir="2700000" algn="tl" rotWithShape="0">
                <a:prstClr val="black">
                  <a:alpha val="40000"/>
                </a:prstClr>
              </a:outerShdw>
            </a:effectLst>
          </c:spPr>
          <c:invertIfNegative val="0"/>
          <c:dLbls>
            <c:dLbl>
              <c:idx val="0"/>
              <c:tx>
                <c:rich>
                  <a:bodyPr/>
                  <a:lstStyle/>
                  <a:p>
                    <a:fld id="{0F721596-D70A-4317-9D8E-4EDA591F76E1}" type="CELLRANGE">
                      <a:rPr lang="en-US"/>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FCE-4783-89A6-1FF2DE7541F5}"/>
                </c:ext>
              </c:extLst>
            </c:dLbl>
            <c:dLbl>
              <c:idx val="1"/>
              <c:tx>
                <c:rich>
                  <a:bodyPr/>
                  <a:lstStyle/>
                  <a:p>
                    <a:fld id="{46A3CD8B-22E4-459E-BA5E-03FA213061FB}"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FCE-4783-89A6-1FF2DE7541F5}"/>
                </c:ext>
              </c:extLst>
            </c:dLbl>
            <c:dLbl>
              <c:idx val="2"/>
              <c:tx>
                <c:rich>
                  <a:bodyPr/>
                  <a:lstStyle/>
                  <a:p>
                    <a:fld id="{B972128C-B4C8-48E0-89DA-DDE8170A1EE1}"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FCE-4783-89A6-1FF2DE7541F5}"/>
                </c:ext>
              </c:extLst>
            </c:dLbl>
            <c:dLbl>
              <c:idx val="3"/>
              <c:tx>
                <c:rich>
                  <a:bodyPr/>
                  <a:lstStyle/>
                  <a:p>
                    <a:fld id="{B2C7C4D9-614F-4ECD-9ED5-9DC0768D3F20}"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FCE-4783-89A6-1FF2DE7541F5}"/>
                </c:ext>
              </c:extLst>
            </c:dLbl>
            <c:dLbl>
              <c:idx val="4"/>
              <c:tx>
                <c:rich>
                  <a:bodyPr/>
                  <a:lstStyle/>
                  <a:p>
                    <a:fld id="{1438D382-1FE5-47CF-837F-77B7F9A31787}"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FCE-4783-89A6-1FF2DE7541F5}"/>
                </c:ext>
              </c:extLst>
            </c:dLbl>
            <c:dLbl>
              <c:idx val="5"/>
              <c:tx>
                <c:rich>
                  <a:bodyPr/>
                  <a:lstStyle/>
                  <a:p>
                    <a:fld id="{5B319291-62B8-4723-855A-8DF5DDC40B41}"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FCE-4783-89A6-1FF2DE7541F5}"/>
                </c:ext>
              </c:extLst>
            </c:dLbl>
            <c:dLbl>
              <c:idx val="6"/>
              <c:tx>
                <c:rich>
                  <a:bodyPr/>
                  <a:lstStyle/>
                  <a:p>
                    <a:fld id="{18B495AA-1F28-4620-8D74-1D12A1F4986A}"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FCE-4783-89A6-1FF2DE7541F5}"/>
                </c:ext>
              </c:extLst>
            </c:dLbl>
            <c:dLbl>
              <c:idx val="7"/>
              <c:tx>
                <c:rich>
                  <a:bodyPr/>
                  <a:lstStyle/>
                  <a:p>
                    <a:fld id="{2DB316C8-DCB0-4D4D-A663-0D3CC825DAA8}"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FCE-4783-89A6-1FF2DE7541F5}"/>
                </c:ext>
              </c:extLst>
            </c:dLbl>
            <c:dLbl>
              <c:idx val="8"/>
              <c:tx>
                <c:rich>
                  <a:bodyPr/>
                  <a:lstStyle/>
                  <a:p>
                    <a:fld id="{D951F597-4DD2-4657-AA2F-4DC52E6FE02C}"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FCE-4783-89A6-1FF2DE7541F5}"/>
                </c:ext>
              </c:extLst>
            </c:dLbl>
            <c:dLbl>
              <c:idx val="9"/>
              <c:tx>
                <c:rich>
                  <a:bodyPr/>
                  <a:lstStyle/>
                  <a:p>
                    <a:fld id="{02F42DDD-DF62-41C5-9C71-92D0AF87A909}"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FCE-4783-89A6-1FF2DE7541F5}"/>
                </c:ext>
              </c:extLst>
            </c:dLbl>
            <c:dLbl>
              <c:idx val="10"/>
              <c:tx>
                <c:rich>
                  <a:bodyPr/>
                  <a:lstStyle/>
                  <a:p>
                    <a:fld id="{9711B737-B576-45C6-9A52-A4DC1A891599}"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FCE-4783-89A6-1FF2DE7541F5}"/>
                </c:ext>
              </c:extLst>
            </c:dLbl>
            <c:dLbl>
              <c:idx val="11"/>
              <c:tx>
                <c:rich>
                  <a:bodyPr/>
                  <a:lstStyle/>
                  <a:p>
                    <a:fld id="{170532EA-5101-43E8-9655-B361EE3F3679}"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FCE-4783-89A6-1FF2DE7541F5}"/>
                </c:ext>
              </c:extLst>
            </c:dLbl>
            <c:dLbl>
              <c:idx val="12"/>
              <c:tx>
                <c:rich>
                  <a:bodyPr/>
                  <a:lstStyle/>
                  <a:p>
                    <a:fld id="{5B98BFAE-837A-4A39-BD88-87066802B3E6}"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FCE-4783-89A6-1FF2DE7541F5}"/>
                </c:ext>
              </c:extLst>
            </c:dLbl>
            <c:dLbl>
              <c:idx val="13"/>
              <c:tx>
                <c:rich>
                  <a:bodyPr/>
                  <a:lstStyle/>
                  <a:p>
                    <a:fld id="{BA8EC555-ED20-4FB1-BBB5-3F4E13F5BABF}"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FCE-4783-89A6-1FF2DE7541F5}"/>
                </c:ext>
              </c:extLst>
            </c:dLbl>
            <c:dLbl>
              <c:idx val="14"/>
              <c:tx>
                <c:rich>
                  <a:bodyPr/>
                  <a:lstStyle/>
                  <a:p>
                    <a:fld id="{310BE740-C19E-408E-B26D-C682504ADCF1}"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FCE-4783-89A6-1FF2DE7541F5}"/>
                </c:ext>
              </c:extLst>
            </c:dLbl>
            <c:dLbl>
              <c:idx val="15"/>
              <c:tx>
                <c:rich>
                  <a:bodyPr/>
                  <a:lstStyle/>
                  <a:p>
                    <a:fld id="{2E7ECBCD-3454-4DD8-9E75-E82E0FF78B91}"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FCE-4783-89A6-1FF2DE7541F5}"/>
                </c:ext>
              </c:extLst>
            </c:dLbl>
            <c:dLbl>
              <c:idx val="16"/>
              <c:tx>
                <c:rich>
                  <a:bodyPr/>
                  <a:lstStyle/>
                  <a:p>
                    <a:fld id="{9A132F75-8F8B-4F71-8CCE-6AE1D3E2EDFF}"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FCE-4783-89A6-1FF2DE7541F5}"/>
                </c:ext>
              </c:extLst>
            </c:dLbl>
            <c:dLbl>
              <c:idx val="17"/>
              <c:tx>
                <c:rich>
                  <a:bodyPr/>
                  <a:lstStyle/>
                  <a:p>
                    <a:fld id="{05BBD5FF-0FD0-459B-A3EE-16D6209A505C}"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4DF-4C72-AC47-BCA3510AF108}"/>
                </c:ext>
              </c:extLst>
            </c:dLbl>
            <c:spPr>
              <a:noFill/>
              <a:ln>
                <a:noFill/>
              </a:ln>
              <a:effectLst/>
            </c:spPr>
            <c:txPr>
              <a:bodyPr wrap="square" lIns="38100" tIns="19050" rIns="38100" bIns="19050" anchor="ctr">
                <a:spAutoFit/>
              </a:bodyPr>
              <a:lstStyle/>
              <a:p>
                <a:pPr>
                  <a:defRPr b="1">
                    <a:solidFill>
                      <a:schemeClr val="bg1"/>
                    </a:solidFill>
                  </a:defRPr>
                </a:pPr>
                <a:endParaRPr lang="es-CL"/>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Hoja6!$C$81:$C$98</c:f>
              <c:strCache>
                <c:ptCount val="18"/>
                <c:pt idx="0">
                  <c:v>INTERNACIONAL</c:v>
                </c:pt>
                <c:pt idx="1">
                  <c:v>INTERREGIONAL</c:v>
                </c:pt>
                <c:pt idx="2">
                  <c:v>TARAPACA</c:v>
                </c:pt>
                <c:pt idx="3">
                  <c:v>AYSEN</c:v>
                </c:pt>
                <c:pt idx="4">
                  <c:v>COQUIMBO</c:v>
                </c:pt>
                <c:pt idx="5">
                  <c:v>ATACAMA</c:v>
                </c:pt>
                <c:pt idx="6">
                  <c:v>O'HIGGINS</c:v>
                </c:pt>
                <c:pt idx="7">
                  <c:v>ARICA Y PARINACOTA</c:v>
                </c:pt>
                <c:pt idx="8">
                  <c:v>MAULE</c:v>
                </c:pt>
                <c:pt idx="9">
                  <c:v>ANTOFAGASTA</c:v>
                </c:pt>
                <c:pt idx="10">
                  <c:v>LOS RIOS</c:v>
                </c:pt>
                <c:pt idx="11">
                  <c:v>ÑUBLE</c:v>
                </c:pt>
                <c:pt idx="12">
                  <c:v>MAGALLANES</c:v>
                </c:pt>
                <c:pt idx="13">
                  <c:v>LA ARAUCANIA</c:v>
                </c:pt>
                <c:pt idx="14">
                  <c:v>BIOBÍO</c:v>
                </c:pt>
                <c:pt idx="15">
                  <c:v>VALPARAISO</c:v>
                </c:pt>
                <c:pt idx="16">
                  <c:v>LOS LAGOS</c:v>
                </c:pt>
                <c:pt idx="17">
                  <c:v>RM DE SANTIAGO</c:v>
                </c:pt>
              </c:strCache>
            </c:strRef>
          </c:cat>
          <c:val>
            <c:numRef>
              <c:f>Hoja6!$F$81:$F$98</c:f>
              <c:numCache>
                <c:formatCode>General</c:formatCode>
                <c:ptCount val="18"/>
                <c:pt idx="0">
                  <c:v>30000</c:v>
                </c:pt>
                <c:pt idx="1">
                  <c:v>30000</c:v>
                </c:pt>
                <c:pt idx="2">
                  <c:v>30000</c:v>
                </c:pt>
                <c:pt idx="3">
                  <c:v>30000</c:v>
                </c:pt>
                <c:pt idx="4">
                  <c:v>30000</c:v>
                </c:pt>
                <c:pt idx="5">
                  <c:v>30000</c:v>
                </c:pt>
                <c:pt idx="6">
                  <c:v>30000</c:v>
                </c:pt>
                <c:pt idx="7">
                  <c:v>30000</c:v>
                </c:pt>
                <c:pt idx="8">
                  <c:v>30000</c:v>
                </c:pt>
                <c:pt idx="9">
                  <c:v>30000</c:v>
                </c:pt>
                <c:pt idx="10">
                  <c:v>30000</c:v>
                </c:pt>
                <c:pt idx="11">
                  <c:v>30000</c:v>
                </c:pt>
                <c:pt idx="12">
                  <c:v>30000</c:v>
                </c:pt>
                <c:pt idx="13">
                  <c:v>30000</c:v>
                </c:pt>
                <c:pt idx="14">
                  <c:v>30000</c:v>
                </c:pt>
                <c:pt idx="15">
                  <c:v>30000</c:v>
                </c:pt>
                <c:pt idx="16">
                  <c:v>30000</c:v>
                </c:pt>
                <c:pt idx="17">
                  <c:v>30000</c:v>
                </c:pt>
              </c:numCache>
            </c:numRef>
          </c:val>
          <c:extLst>
            <c:ext xmlns:c15="http://schemas.microsoft.com/office/drawing/2012/chart" uri="{02D57815-91ED-43cb-92C2-25804820EDAC}">
              <c15:datalabelsRange>
                <c15:f>Hoja6!$G$81:$G$98</c15:f>
                <c15:dlblRangeCache>
                  <c:ptCount val="18"/>
                  <c:pt idx="0">
                    <c:v>3</c:v>
                  </c:pt>
                  <c:pt idx="1">
                    <c:v>66</c:v>
                  </c:pt>
                  <c:pt idx="2">
                    <c:v>101</c:v>
                  </c:pt>
                  <c:pt idx="3">
                    <c:v>72</c:v>
                  </c:pt>
                  <c:pt idx="4">
                    <c:v>133</c:v>
                  </c:pt>
                  <c:pt idx="5">
                    <c:v>117</c:v>
                  </c:pt>
                  <c:pt idx="6">
                    <c:v>149</c:v>
                  </c:pt>
                  <c:pt idx="7">
                    <c:v>117</c:v>
                  </c:pt>
                  <c:pt idx="8">
                    <c:v>154</c:v>
                  </c:pt>
                  <c:pt idx="9">
                    <c:v>112</c:v>
                  </c:pt>
                  <c:pt idx="10">
                    <c:v>203</c:v>
                  </c:pt>
                  <c:pt idx="11">
                    <c:v>102</c:v>
                  </c:pt>
                  <c:pt idx="12">
                    <c:v>128</c:v>
                  </c:pt>
                  <c:pt idx="13">
                    <c:v>270</c:v>
                  </c:pt>
                  <c:pt idx="14">
                    <c:v>231</c:v>
                  </c:pt>
                  <c:pt idx="15">
                    <c:v>335</c:v>
                  </c:pt>
                  <c:pt idx="16">
                    <c:v>265</c:v>
                  </c:pt>
                  <c:pt idx="17">
                    <c:v>317</c:v>
                  </c:pt>
                </c15:dlblRangeCache>
              </c15:datalabelsRange>
            </c:ext>
            <c:ext xmlns:c16="http://schemas.microsoft.com/office/drawing/2014/chart" uri="{C3380CC4-5D6E-409C-BE32-E72D297353CC}">
              <c16:uniqueId val="{00000016-CFCE-4783-89A6-1FF2DE7541F5}"/>
            </c:ext>
          </c:extLst>
        </c:ser>
        <c:ser>
          <c:idx val="3"/>
          <c:order val="3"/>
          <c:tx>
            <c:strRef>
              <c:f>Hoja6!$G$80</c:f>
              <c:strCache>
                <c:ptCount val="1"/>
                <c:pt idx="0">
                  <c:v>N° IDI con RS</c:v>
                </c:pt>
              </c:strCache>
            </c:strRef>
          </c:tx>
          <c:invertIfNegative val="0"/>
          <c:cat>
            <c:strRef>
              <c:f>Hoja6!$C$81:$C$98</c:f>
              <c:strCache>
                <c:ptCount val="18"/>
                <c:pt idx="0">
                  <c:v>INTERNACIONAL</c:v>
                </c:pt>
                <c:pt idx="1">
                  <c:v>INTERREGIONAL</c:v>
                </c:pt>
                <c:pt idx="2">
                  <c:v>TARAPACA</c:v>
                </c:pt>
                <c:pt idx="3">
                  <c:v>AYSEN</c:v>
                </c:pt>
                <c:pt idx="4">
                  <c:v>COQUIMBO</c:v>
                </c:pt>
                <c:pt idx="5">
                  <c:v>ATACAMA</c:v>
                </c:pt>
                <c:pt idx="6">
                  <c:v>O'HIGGINS</c:v>
                </c:pt>
                <c:pt idx="7">
                  <c:v>ARICA Y PARINACOTA</c:v>
                </c:pt>
                <c:pt idx="8">
                  <c:v>MAULE</c:v>
                </c:pt>
                <c:pt idx="9">
                  <c:v>ANTOFAGASTA</c:v>
                </c:pt>
                <c:pt idx="10">
                  <c:v>LOS RIOS</c:v>
                </c:pt>
                <c:pt idx="11">
                  <c:v>ÑUBLE</c:v>
                </c:pt>
                <c:pt idx="12">
                  <c:v>MAGALLANES</c:v>
                </c:pt>
                <c:pt idx="13">
                  <c:v>LA ARAUCANIA</c:v>
                </c:pt>
                <c:pt idx="14">
                  <c:v>BIOBÍO</c:v>
                </c:pt>
                <c:pt idx="15">
                  <c:v>VALPARAISO</c:v>
                </c:pt>
                <c:pt idx="16">
                  <c:v>LOS LAGOS</c:v>
                </c:pt>
                <c:pt idx="17">
                  <c:v>RM DE SANTIAGO</c:v>
                </c:pt>
              </c:strCache>
            </c:strRef>
          </c:cat>
          <c:val>
            <c:numRef>
              <c:f>Hoja6!$G$81:$G$98</c:f>
              <c:numCache>
                <c:formatCode>#,##0</c:formatCode>
                <c:ptCount val="18"/>
                <c:pt idx="0">
                  <c:v>3</c:v>
                </c:pt>
                <c:pt idx="1">
                  <c:v>66</c:v>
                </c:pt>
                <c:pt idx="2">
                  <c:v>101</c:v>
                </c:pt>
                <c:pt idx="3">
                  <c:v>72</c:v>
                </c:pt>
                <c:pt idx="4">
                  <c:v>133</c:v>
                </c:pt>
                <c:pt idx="5">
                  <c:v>117</c:v>
                </c:pt>
                <c:pt idx="6">
                  <c:v>149</c:v>
                </c:pt>
                <c:pt idx="7">
                  <c:v>117</c:v>
                </c:pt>
                <c:pt idx="8">
                  <c:v>154</c:v>
                </c:pt>
                <c:pt idx="9">
                  <c:v>112</c:v>
                </c:pt>
                <c:pt idx="10">
                  <c:v>203</c:v>
                </c:pt>
                <c:pt idx="11">
                  <c:v>102</c:v>
                </c:pt>
                <c:pt idx="12">
                  <c:v>128</c:v>
                </c:pt>
                <c:pt idx="13">
                  <c:v>270</c:v>
                </c:pt>
                <c:pt idx="14">
                  <c:v>231</c:v>
                </c:pt>
                <c:pt idx="15">
                  <c:v>335</c:v>
                </c:pt>
                <c:pt idx="16">
                  <c:v>265</c:v>
                </c:pt>
                <c:pt idx="17">
                  <c:v>317</c:v>
                </c:pt>
              </c:numCache>
            </c:numRef>
          </c:val>
          <c:extLst>
            <c:ext xmlns:c16="http://schemas.microsoft.com/office/drawing/2014/chart" uri="{C3380CC4-5D6E-409C-BE32-E72D297353CC}">
              <c16:uniqueId val="{00000000-24DF-4C72-AC47-BCA3510AF108}"/>
            </c:ext>
          </c:extLst>
        </c:ser>
        <c:dLbls>
          <c:showLegendKey val="0"/>
          <c:showVal val="0"/>
          <c:showCatName val="0"/>
          <c:showSerName val="0"/>
          <c:showPercent val="0"/>
          <c:showBubbleSize val="0"/>
        </c:dLbls>
        <c:gapWidth val="60"/>
        <c:overlap val="100"/>
        <c:axId val="215329024"/>
        <c:axId val="215347200"/>
      </c:barChart>
      <c:catAx>
        <c:axId val="215329024"/>
        <c:scaling>
          <c:orientation val="minMax"/>
        </c:scaling>
        <c:delete val="0"/>
        <c:axPos val="l"/>
        <c:numFmt formatCode="General" sourceLinked="0"/>
        <c:majorTickMark val="out"/>
        <c:minorTickMark val="none"/>
        <c:tickLblPos val="nextTo"/>
        <c:txPr>
          <a:bodyPr/>
          <a:lstStyle/>
          <a:p>
            <a:pPr>
              <a:defRPr sz="900" b="1">
                <a:solidFill>
                  <a:schemeClr val="tx1">
                    <a:lumMod val="65000"/>
                    <a:lumOff val="35000"/>
                  </a:schemeClr>
                </a:solidFill>
              </a:defRPr>
            </a:pPr>
            <a:endParaRPr lang="es-CL"/>
          </a:p>
        </c:txPr>
        <c:crossAx val="215347200"/>
        <c:crossesAt val="0"/>
        <c:auto val="1"/>
        <c:lblAlgn val="ctr"/>
        <c:lblOffset val="100"/>
        <c:noMultiLvlLbl val="0"/>
      </c:catAx>
      <c:valAx>
        <c:axId val="215347200"/>
        <c:scaling>
          <c:orientation val="minMax"/>
          <c:max val="500000"/>
        </c:scaling>
        <c:delete val="0"/>
        <c:axPos val="b"/>
        <c:majorGridlines>
          <c:spPr>
            <a:ln>
              <a:solidFill>
                <a:schemeClr val="bg1">
                  <a:lumMod val="85000"/>
                </a:schemeClr>
              </a:solidFill>
            </a:ln>
          </c:spPr>
        </c:majorGridlines>
        <c:numFmt formatCode="#,##0" sourceLinked="0"/>
        <c:majorTickMark val="out"/>
        <c:minorTickMark val="none"/>
        <c:tickLblPos val="nextTo"/>
        <c:spPr>
          <a:ln>
            <a:solidFill>
              <a:schemeClr val="bg1">
                <a:lumMod val="85000"/>
              </a:schemeClr>
            </a:solidFill>
          </a:ln>
        </c:spPr>
        <c:txPr>
          <a:bodyPr/>
          <a:lstStyle/>
          <a:p>
            <a:pPr>
              <a:defRPr sz="1100">
                <a:solidFill>
                  <a:schemeClr val="tx1">
                    <a:lumMod val="65000"/>
                    <a:lumOff val="35000"/>
                  </a:schemeClr>
                </a:solidFill>
              </a:defRPr>
            </a:pPr>
            <a:endParaRPr lang="es-CL"/>
          </a:p>
        </c:txPr>
        <c:crossAx val="215329024"/>
        <c:crosses val="autoZero"/>
        <c:crossBetween val="between"/>
        <c:majorUnit val="50000"/>
      </c:valAx>
    </c:plotArea>
    <c:legend>
      <c:legendPos val="b"/>
      <c:legendEntry>
        <c:idx val="1"/>
        <c:delete val="1"/>
      </c:legendEntry>
      <c:legendEntry>
        <c:idx val="3"/>
        <c:delete val="1"/>
      </c:legendEntry>
      <c:layout>
        <c:manualLayout>
          <c:xMode val="edge"/>
          <c:yMode val="edge"/>
          <c:x val="0.40205681091421147"/>
          <c:y val="0.82174895785085678"/>
          <c:w val="0.23507940956560169"/>
          <c:h val="4.1055389734914891E-2"/>
        </c:manualLayout>
      </c:layout>
      <c:overlay val="0"/>
      <c:spPr>
        <a:solidFill>
          <a:schemeClr val="bg1">
            <a:lumMod val="95000"/>
          </a:schemeClr>
        </a:solidFill>
      </c:spPr>
      <c:txPr>
        <a:bodyPr/>
        <a:lstStyle/>
        <a:p>
          <a:pPr>
            <a:defRPr sz="1200"/>
          </a:pPr>
          <a:endParaRPr lang="es-CL"/>
        </a:p>
      </c:txPr>
    </c:legend>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Hoja6!$D$129</c:f>
              <c:strCache>
                <c:ptCount val="1"/>
                <c:pt idx="0">
                  <c:v>Inversión Per cápita en $</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Hoja6!$C$130:$C$145</c:f>
              <c:strCache>
                <c:ptCount val="16"/>
                <c:pt idx="0">
                  <c:v>RM Santiago</c:v>
                </c:pt>
                <c:pt idx="1">
                  <c:v>Coquimbo</c:v>
                </c:pt>
                <c:pt idx="2">
                  <c:v>O'Higgins</c:v>
                </c:pt>
                <c:pt idx="3">
                  <c:v>Tarapacá</c:v>
                </c:pt>
                <c:pt idx="4">
                  <c:v>Maule</c:v>
                </c:pt>
                <c:pt idx="5">
                  <c:v>Biobío</c:v>
                </c:pt>
                <c:pt idx="6">
                  <c:v>Valparaíso</c:v>
                </c:pt>
                <c:pt idx="7">
                  <c:v>La Araucanía</c:v>
                </c:pt>
                <c:pt idx="8">
                  <c:v>Antofagasta</c:v>
                </c:pt>
                <c:pt idx="9">
                  <c:v>Ñuble</c:v>
                </c:pt>
                <c:pt idx="10">
                  <c:v>Atacama</c:v>
                </c:pt>
                <c:pt idx="11">
                  <c:v>Los Lagos</c:v>
                </c:pt>
                <c:pt idx="12">
                  <c:v>Los Ríos</c:v>
                </c:pt>
                <c:pt idx="13">
                  <c:v>Arica y Parinacota</c:v>
                </c:pt>
                <c:pt idx="14">
                  <c:v>Aysén</c:v>
                </c:pt>
                <c:pt idx="15">
                  <c:v>Magallanes</c:v>
                </c:pt>
              </c:strCache>
            </c:strRef>
          </c:cat>
          <c:val>
            <c:numRef>
              <c:f>Hoja6!$D$130:$D$145</c:f>
              <c:numCache>
                <c:formatCode>_(* #,##0_);_(* \(#,##0\);_(* "-"_);_(@_)</c:formatCode>
                <c:ptCount val="16"/>
                <c:pt idx="0">
                  <c:v>55479.164364487275</c:v>
                </c:pt>
                <c:pt idx="1">
                  <c:v>77134.051553434896</c:v>
                </c:pt>
                <c:pt idx="2">
                  <c:v>91921.638470545848</c:v>
                </c:pt>
                <c:pt idx="3">
                  <c:v>92097.773248676342</c:v>
                </c:pt>
                <c:pt idx="4">
                  <c:v>99038.185424324722</c:v>
                </c:pt>
                <c:pt idx="5">
                  <c:v>119886.75115417351</c:v>
                </c:pt>
                <c:pt idx="6">
                  <c:v>121701.16213312595</c:v>
                </c:pt>
                <c:pt idx="7">
                  <c:v>183148.92962353386</c:v>
                </c:pt>
                <c:pt idx="8">
                  <c:v>190668.54781434525</c:v>
                </c:pt>
                <c:pt idx="9">
                  <c:v>282526.18574086117</c:v>
                </c:pt>
                <c:pt idx="10">
                  <c:v>297433.33972190646</c:v>
                </c:pt>
                <c:pt idx="11">
                  <c:v>304372.81279119925</c:v>
                </c:pt>
                <c:pt idx="12">
                  <c:v>320402.35262285609</c:v>
                </c:pt>
                <c:pt idx="13">
                  <c:v>373897.87201975734</c:v>
                </c:pt>
                <c:pt idx="14">
                  <c:v>504026.32377785508</c:v>
                </c:pt>
                <c:pt idx="15">
                  <c:v>902539.2280334098</c:v>
                </c:pt>
              </c:numCache>
            </c:numRef>
          </c:val>
          <c:extLst>
            <c:ext xmlns:c16="http://schemas.microsoft.com/office/drawing/2014/chart" uri="{C3380CC4-5D6E-409C-BE32-E72D297353CC}">
              <c16:uniqueId val="{00000000-A058-40A8-BC6F-3D2A28592001}"/>
            </c:ext>
          </c:extLst>
        </c:ser>
        <c:ser>
          <c:idx val="1"/>
          <c:order val="1"/>
          <c:tx>
            <c:strRef>
              <c:f>Hoja6!$E$129</c:f>
              <c:strCache>
                <c:ptCount val="1"/>
              </c:strCache>
            </c:strRef>
          </c:tx>
          <c:spPr>
            <a:solidFill>
              <a:schemeClr val="bg1"/>
            </a:solidFill>
            <a:ln>
              <a:noFill/>
            </a:ln>
            <a:effectLst/>
          </c:spPr>
          <c:invertIfNegative val="0"/>
          <c:cat>
            <c:strRef>
              <c:f>Hoja6!$C$130:$C$145</c:f>
              <c:strCache>
                <c:ptCount val="16"/>
                <c:pt idx="0">
                  <c:v>RM Santiago</c:v>
                </c:pt>
                <c:pt idx="1">
                  <c:v>Coquimbo</c:v>
                </c:pt>
                <c:pt idx="2">
                  <c:v>O'Higgins</c:v>
                </c:pt>
                <c:pt idx="3">
                  <c:v>Tarapacá</c:v>
                </c:pt>
                <c:pt idx="4">
                  <c:v>Maule</c:v>
                </c:pt>
                <c:pt idx="5">
                  <c:v>Biobío</c:v>
                </c:pt>
                <c:pt idx="6">
                  <c:v>Valparaíso</c:v>
                </c:pt>
                <c:pt idx="7">
                  <c:v>La Araucanía</c:v>
                </c:pt>
                <c:pt idx="8">
                  <c:v>Antofagasta</c:v>
                </c:pt>
                <c:pt idx="9">
                  <c:v>Ñuble</c:v>
                </c:pt>
                <c:pt idx="10">
                  <c:v>Atacama</c:v>
                </c:pt>
                <c:pt idx="11">
                  <c:v>Los Lagos</c:v>
                </c:pt>
                <c:pt idx="12">
                  <c:v>Los Ríos</c:v>
                </c:pt>
                <c:pt idx="13">
                  <c:v>Arica y Parinacota</c:v>
                </c:pt>
                <c:pt idx="14">
                  <c:v>Aysén</c:v>
                </c:pt>
                <c:pt idx="15">
                  <c:v>Magallanes</c:v>
                </c:pt>
              </c:strCache>
            </c:strRef>
          </c:cat>
          <c:val>
            <c:numRef>
              <c:f>Hoja6!$E$130:$E$145</c:f>
              <c:numCache>
                <c:formatCode>_(* #,##0_);_(* \(#,##0\);_(* "-"_);_(@_)</c:formatCode>
                <c:ptCount val="16"/>
                <c:pt idx="0">
                  <c:v>877060.06366892252</c:v>
                </c:pt>
                <c:pt idx="1">
                  <c:v>855405.17647997488</c:v>
                </c:pt>
                <c:pt idx="2">
                  <c:v>840617.58956286393</c:v>
                </c:pt>
                <c:pt idx="3">
                  <c:v>840441.45478473348</c:v>
                </c:pt>
                <c:pt idx="4">
                  <c:v>833501.0426090851</c:v>
                </c:pt>
                <c:pt idx="5">
                  <c:v>812652.47687923629</c:v>
                </c:pt>
                <c:pt idx="6">
                  <c:v>810838.06590028387</c:v>
                </c:pt>
                <c:pt idx="7">
                  <c:v>749390.29840987595</c:v>
                </c:pt>
                <c:pt idx="8">
                  <c:v>741870.68021906458</c:v>
                </c:pt>
                <c:pt idx="9">
                  <c:v>650013.04229254858</c:v>
                </c:pt>
                <c:pt idx="10">
                  <c:v>635105.88831150334</c:v>
                </c:pt>
                <c:pt idx="11">
                  <c:v>628166.4152422105</c:v>
                </c:pt>
                <c:pt idx="12">
                  <c:v>612136.87541055377</c:v>
                </c:pt>
                <c:pt idx="13">
                  <c:v>558641.3560136524</c:v>
                </c:pt>
                <c:pt idx="14">
                  <c:v>428512.90425555472</c:v>
                </c:pt>
                <c:pt idx="15">
                  <c:v>30000</c:v>
                </c:pt>
              </c:numCache>
            </c:numRef>
          </c:val>
          <c:extLst>
            <c:ext xmlns:c16="http://schemas.microsoft.com/office/drawing/2014/chart" uri="{C3380CC4-5D6E-409C-BE32-E72D297353CC}">
              <c16:uniqueId val="{00000001-A058-40A8-BC6F-3D2A28592001}"/>
            </c:ext>
          </c:extLst>
        </c:ser>
        <c:ser>
          <c:idx val="2"/>
          <c:order val="2"/>
          <c:tx>
            <c:strRef>
              <c:f>Hoja6!$F$129</c:f>
              <c:strCache>
                <c:ptCount val="1"/>
                <c:pt idx="0">
                  <c:v>N° de IDI con RS</c:v>
                </c:pt>
              </c:strCache>
            </c:strRef>
          </c:tx>
          <c:spPr>
            <a:solidFill>
              <a:srgbClr val="FF9900"/>
            </a:solidFill>
            <a:ln>
              <a:noFill/>
            </a:ln>
            <a:effectLst/>
          </c:spPr>
          <c:invertIfNegative val="0"/>
          <c:dLbls>
            <c:dLbl>
              <c:idx val="0"/>
              <c:tx>
                <c:rich>
                  <a:bodyPr/>
                  <a:lstStyle/>
                  <a:p>
                    <a:fld id="{F8FA00A2-24A0-4B20-BD4D-735B3B96E143}" type="CELLRANGE">
                      <a:rPr lang="en-US"/>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0C9-423E-80AA-EA598E4797C3}"/>
                </c:ext>
              </c:extLst>
            </c:dLbl>
            <c:dLbl>
              <c:idx val="1"/>
              <c:tx>
                <c:rich>
                  <a:bodyPr/>
                  <a:lstStyle/>
                  <a:p>
                    <a:fld id="{A41F52AC-1724-4AB0-B106-49AC34224568}"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0C9-423E-80AA-EA598E4797C3}"/>
                </c:ext>
              </c:extLst>
            </c:dLbl>
            <c:dLbl>
              <c:idx val="2"/>
              <c:tx>
                <c:rich>
                  <a:bodyPr/>
                  <a:lstStyle/>
                  <a:p>
                    <a:fld id="{C5D3EF27-49B3-4DD3-9F39-6A170B254012}"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0C9-423E-80AA-EA598E4797C3}"/>
                </c:ext>
              </c:extLst>
            </c:dLbl>
            <c:dLbl>
              <c:idx val="3"/>
              <c:tx>
                <c:rich>
                  <a:bodyPr/>
                  <a:lstStyle/>
                  <a:p>
                    <a:fld id="{D52CBF3F-1970-4827-AE5C-D1F8268D6D0B}"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0C9-423E-80AA-EA598E4797C3}"/>
                </c:ext>
              </c:extLst>
            </c:dLbl>
            <c:dLbl>
              <c:idx val="4"/>
              <c:tx>
                <c:rich>
                  <a:bodyPr/>
                  <a:lstStyle/>
                  <a:p>
                    <a:fld id="{6A8744D7-85A0-4040-9343-A109540D85B6}"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0C9-423E-80AA-EA598E4797C3}"/>
                </c:ext>
              </c:extLst>
            </c:dLbl>
            <c:dLbl>
              <c:idx val="5"/>
              <c:tx>
                <c:rich>
                  <a:bodyPr/>
                  <a:lstStyle/>
                  <a:p>
                    <a:fld id="{70C02517-E271-45C5-ABC2-CFF1A7012929}"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0C9-423E-80AA-EA598E4797C3}"/>
                </c:ext>
              </c:extLst>
            </c:dLbl>
            <c:dLbl>
              <c:idx val="6"/>
              <c:tx>
                <c:rich>
                  <a:bodyPr/>
                  <a:lstStyle/>
                  <a:p>
                    <a:fld id="{CBDA866C-0A4F-4472-B07A-CBF9C28AAD7C}"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0C9-423E-80AA-EA598E4797C3}"/>
                </c:ext>
              </c:extLst>
            </c:dLbl>
            <c:dLbl>
              <c:idx val="7"/>
              <c:tx>
                <c:rich>
                  <a:bodyPr/>
                  <a:lstStyle/>
                  <a:p>
                    <a:fld id="{69B70D2D-89B8-43D1-9C7C-1EF5D0896249}"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0C9-423E-80AA-EA598E4797C3}"/>
                </c:ext>
              </c:extLst>
            </c:dLbl>
            <c:dLbl>
              <c:idx val="8"/>
              <c:tx>
                <c:rich>
                  <a:bodyPr/>
                  <a:lstStyle/>
                  <a:p>
                    <a:fld id="{D40580A0-E604-469A-84D2-41EE22F8295C}"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0C9-423E-80AA-EA598E4797C3}"/>
                </c:ext>
              </c:extLst>
            </c:dLbl>
            <c:dLbl>
              <c:idx val="9"/>
              <c:tx>
                <c:rich>
                  <a:bodyPr/>
                  <a:lstStyle/>
                  <a:p>
                    <a:fld id="{DE5CAE55-489C-40BE-B703-C4947227334E}"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0C9-423E-80AA-EA598E4797C3}"/>
                </c:ext>
              </c:extLst>
            </c:dLbl>
            <c:dLbl>
              <c:idx val="10"/>
              <c:tx>
                <c:rich>
                  <a:bodyPr/>
                  <a:lstStyle/>
                  <a:p>
                    <a:fld id="{21A5E0C9-C7AE-4F69-B1E6-145102E5EE70}"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0C9-423E-80AA-EA598E4797C3}"/>
                </c:ext>
              </c:extLst>
            </c:dLbl>
            <c:dLbl>
              <c:idx val="11"/>
              <c:tx>
                <c:rich>
                  <a:bodyPr/>
                  <a:lstStyle/>
                  <a:p>
                    <a:fld id="{C9786FE3-7DD8-40E4-9AA2-F95F4B985028}"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0C9-423E-80AA-EA598E4797C3}"/>
                </c:ext>
              </c:extLst>
            </c:dLbl>
            <c:dLbl>
              <c:idx val="12"/>
              <c:tx>
                <c:rich>
                  <a:bodyPr/>
                  <a:lstStyle/>
                  <a:p>
                    <a:fld id="{7D238DFE-5C8D-42E9-B0D7-6F1B9266CBCD}"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0C9-423E-80AA-EA598E4797C3}"/>
                </c:ext>
              </c:extLst>
            </c:dLbl>
            <c:dLbl>
              <c:idx val="13"/>
              <c:tx>
                <c:rich>
                  <a:bodyPr/>
                  <a:lstStyle/>
                  <a:p>
                    <a:fld id="{2F1EDAFB-D8D2-4724-A5E2-88C2B695A566}"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0C9-423E-80AA-EA598E4797C3}"/>
                </c:ext>
              </c:extLst>
            </c:dLbl>
            <c:dLbl>
              <c:idx val="14"/>
              <c:tx>
                <c:rich>
                  <a:bodyPr/>
                  <a:lstStyle/>
                  <a:p>
                    <a:fld id="{8AC8F2B6-A811-4582-BF85-E17B36AFFE81}"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0C9-423E-80AA-EA598E4797C3}"/>
                </c:ext>
              </c:extLst>
            </c:dLbl>
            <c:dLbl>
              <c:idx val="15"/>
              <c:tx>
                <c:rich>
                  <a:bodyPr/>
                  <a:lstStyle/>
                  <a:p>
                    <a:fld id="{C843F6EF-8C09-4139-B132-8B92BDF2998F}"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0C9-423E-80AA-EA598E4797C3}"/>
                </c:ext>
              </c:extLst>
            </c:dLbl>
            <c:spPr>
              <a:noFill/>
              <a:ln>
                <a:noFill/>
              </a:ln>
              <a:effectLst/>
            </c:spPr>
            <c:txPr>
              <a:bodyPr wrap="square" lIns="38100" tIns="19050" rIns="38100" bIns="19050" anchor="ctr">
                <a:spAutoFit/>
              </a:bodyPr>
              <a:lstStyle/>
              <a:p>
                <a:pPr>
                  <a:defRPr sz="1100" b="1">
                    <a:solidFill>
                      <a:sysClr val="windowText" lastClr="000000"/>
                    </a:solidFill>
                  </a:defRPr>
                </a:pPr>
                <a:endParaRPr lang="es-CL"/>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Hoja6!$C$130:$C$145</c:f>
              <c:strCache>
                <c:ptCount val="16"/>
                <c:pt idx="0">
                  <c:v>RM Santiago</c:v>
                </c:pt>
                <c:pt idx="1">
                  <c:v>Coquimbo</c:v>
                </c:pt>
                <c:pt idx="2">
                  <c:v>O'Higgins</c:v>
                </c:pt>
                <c:pt idx="3">
                  <c:v>Tarapacá</c:v>
                </c:pt>
                <c:pt idx="4">
                  <c:v>Maule</c:v>
                </c:pt>
                <c:pt idx="5">
                  <c:v>Biobío</c:v>
                </c:pt>
                <c:pt idx="6">
                  <c:v>Valparaíso</c:v>
                </c:pt>
                <c:pt idx="7">
                  <c:v>La Araucanía</c:v>
                </c:pt>
                <c:pt idx="8">
                  <c:v>Antofagasta</c:v>
                </c:pt>
                <c:pt idx="9">
                  <c:v>Ñuble</c:v>
                </c:pt>
                <c:pt idx="10">
                  <c:v>Atacama</c:v>
                </c:pt>
                <c:pt idx="11">
                  <c:v>Los Lagos</c:v>
                </c:pt>
                <c:pt idx="12">
                  <c:v>Los Ríos</c:v>
                </c:pt>
                <c:pt idx="13">
                  <c:v>Arica y Parinacota</c:v>
                </c:pt>
                <c:pt idx="14">
                  <c:v>Aysén</c:v>
                </c:pt>
                <c:pt idx="15">
                  <c:v>Magallanes</c:v>
                </c:pt>
              </c:strCache>
            </c:strRef>
          </c:cat>
          <c:val>
            <c:numRef>
              <c:f>Hoja6!$F$130:$F$145</c:f>
              <c:numCache>
                <c:formatCode>General</c:formatCode>
                <c:ptCount val="16"/>
                <c:pt idx="0">
                  <c:v>70000</c:v>
                </c:pt>
                <c:pt idx="1">
                  <c:v>70000</c:v>
                </c:pt>
                <c:pt idx="2">
                  <c:v>70000</c:v>
                </c:pt>
                <c:pt idx="3">
                  <c:v>70000</c:v>
                </c:pt>
                <c:pt idx="4">
                  <c:v>70000</c:v>
                </c:pt>
                <c:pt idx="5">
                  <c:v>70000</c:v>
                </c:pt>
                <c:pt idx="6">
                  <c:v>70000</c:v>
                </c:pt>
                <c:pt idx="7">
                  <c:v>70000</c:v>
                </c:pt>
                <c:pt idx="8">
                  <c:v>70000</c:v>
                </c:pt>
                <c:pt idx="9">
                  <c:v>70000</c:v>
                </c:pt>
                <c:pt idx="10">
                  <c:v>70000</c:v>
                </c:pt>
                <c:pt idx="11">
                  <c:v>70000</c:v>
                </c:pt>
                <c:pt idx="12">
                  <c:v>70000</c:v>
                </c:pt>
                <c:pt idx="13">
                  <c:v>70000</c:v>
                </c:pt>
                <c:pt idx="14">
                  <c:v>70000</c:v>
                </c:pt>
                <c:pt idx="15">
                  <c:v>70000</c:v>
                </c:pt>
              </c:numCache>
            </c:numRef>
          </c:val>
          <c:extLst>
            <c:ext xmlns:c15="http://schemas.microsoft.com/office/drawing/2012/chart" uri="{02D57815-91ED-43cb-92C2-25804820EDAC}">
              <c15:datalabelsRange>
                <c15:f>Hoja6!$G$130:$G$145</c15:f>
                <c15:dlblRangeCache>
                  <c:ptCount val="16"/>
                  <c:pt idx="0">
                    <c:v> 317 </c:v>
                  </c:pt>
                  <c:pt idx="1">
                    <c:v> 133 </c:v>
                  </c:pt>
                  <c:pt idx="2">
                    <c:v> 149 </c:v>
                  </c:pt>
                  <c:pt idx="3">
                    <c:v> 101 </c:v>
                  </c:pt>
                  <c:pt idx="4">
                    <c:v> 154 </c:v>
                  </c:pt>
                  <c:pt idx="5">
                    <c:v> 231 </c:v>
                  </c:pt>
                  <c:pt idx="6">
                    <c:v> 335 </c:v>
                  </c:pt>
                  <c:pt idx="7">
                    <c:v> 270 </c:v>
                  </c:pt>
                  <c:pt idx="8">
                    <c:v> 112 </c:v>
                  </c:pt>
                  <c:pt idx="9">
                    <c:v> 102 </c:v>
                  </c:pt>
                  <c:pt idx="10">
                    <c:v> 117 </c:v>
                  </c:pt>
                  <c:pt idx="11">
                    <c:v> 265 </c:v>
                  </c:pt>
                  <c:pt idx="12">
                    <c:v> 203 </c:v>
                  </c:pt>
                  <c:pt idx="13">
                    <c:v> 117 </c:v>
                  </c:pt>
                  <c:pt idx="14">
                    <c:v> 72 </c:v>
                  </c:pt>
                  <c:pt idx="15">
                    <c:v> 128 </c:v>
                  </c:pt>
                </c15:dlblRangeCache>
              </c15:datalabelsRange>
            </c:ext>
            <c:ext xmlns:c16="http://schemas.microsoft.com/office/drawing/2014/chart" uri="{C3380CC4-5D6E-409C-BE32-E72D297353CC}">
              <c16:uniqueId val="{00000002-A058-40A8-BC6F-3D2A28592001}"/>
            </c:ext>
          </c:extLst>
        </c:ser>
        <c:dLbls>
          <c:showLegendKey val="0"/>
          <c:showVal val="0"/>
          <c:showCatName val="0"/>
          <c:showSerName val="0"/>
          <c:showPercent val="0"/>
          <c:showBubbleSize val="0"/>
        </c:dLbls>
        <c:gapWidth val="10"/>
        <c:overlap val="90"/>
        <c:axId val="583136319"/>
        <c:axId val="1393490671"/>
      </c:barChart>
      <c:catAx>
        <c:axId val="58313631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L"/>
          </a:p>
        </c:txPr>
        <c:crossAx val="1393490671"/>
        <c:crosses val="autoZero"/>
        <c:auto val="1"/>
        <c:lblAlgn val="ctr"/>
        <c:lblOffset val="100"/>
        <c:noMultiLvlLbl val="0"/>
      </c:catAx>
      <c:valAx>
        <c:axId val="1393490671"/>
        <c:scaling>
          <c:orientation val="minMax"/>
          <c:max val="1000000"/>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L"/>
          </a:p>
        </c:txPr>
        <c:crossAx val="583136319"/>
        <c:crosses val="autoZero"/>
        <c:crossBetween val="between"/>
      </c:valAx>
      <c:spPr>
        <a:noFill/>
        <a:ln>
          <a:noFill/>
        </a:ln>
        <a:effectLst/>
      </c:spPr>
    </c:plotArea>
    <c:legend>
      <c:legendPos val="b"/>
      <c:layout>
        <c:manualLayout>
          <c:xMode val="edge"/>
          <c:yMode val="edge"/>
          <c:x val="0.40498261568688004"/>
          <c:y val="0.94314835611783909"/>
          <c:w val="0.4450604742863532"/>
          <c:h val="4.505627952227226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2123458807473"/>
          <c:y val="8.1336289127154529E-2"/>
          <c:w val="0.82879434075943514"/>
          <c:h val="0.83685214605255287"/>
        </c:manualLayout>
      </c:layout>
      <c:barChart>
        <c:barDir val="bar"/>
        <c:grouping val="stacked"/>
        <c:varyColors val="0"/>
        <c:ser>
          <c:idx val="0"/>
          <c:order val="0"/>
          <c:spPr>
            <a:solidFill>
              <a:schemeClr val="accent6"/>
            </a:solidFill>
            <a:ln>
              <a:solidFill>
                <a:schemeClr val="accent6"/>
              </a:solidFill>
            </a:ln>
            <a:effectLst>
              <a:outerShdw blurRad="50800" dist="38100" dir="2700000" algn="tl" rotWithShape="0">
                <a:prstClr val="black">
                  <a:alpha val="40000"/>
                </a:prstClr>
              </a:outerShdw>
            </a:effectLst>
          </c:spPr>
          <c:invertIfNegative val="0"/>
          <c:dPt>
            <c:idx val="0"/>
            <c:invertIfNegative val="0"/>
            <c:bubble3D val="0"/>
            <c:spPr>
              <a:solidFill>
                <a:schemeClr val="accent2">
                  <a:lumMod val="60000"/>
                  <a:lumOff val="40000"/>
                </a:schemeClr>
              </a:solidFill>
              <a:ln>
                <a:solidFill>
                  <a:schemeClr val="accent6"/>
                </a:solid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0-351C-4C8B-910D-BDE4476B3658}"/>
              </c:ext>
            </c:extLst>
          </c:dPt>
          <c:dPt>
            <c:idx val="1"/>
            <c:invertIfNegative val="0"/>
            <c:bubble3D val="0"/>
            <c:spPr>
              <a:solidFill>
                <a:schemeClr val="accent1">
                  <a:lumMod val="40000"/>
                  <a:lumOff val="60000"/>
                </a:schemeClr>
              </a:solidFill>
              <a:ln>
                <a:solidFill>
                  <a:schemeClr val="accent6"/>
                </a:solid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351C-4C8B-910D-BDE4476B3658}"/>
              </c:ext>
            </c:extLst>
          </c:dPt>
          <c:dPt>
            <c:idx val="2"/>
            <c:invertIfNegative val="0"/>
            <c:bubble3D val="0"/>
            <c:spPr>
              <a:solidFill>
                <a:schemeClr val="accent4">
                  <a:lumMod val="60000"/>
                  <a:lumOff val="40000"/>
                </a:schemeClr>
              </a:solidFill>
              <a:ln>
                <a:solidFill>
                  <a:schemeClr val="accent6"/>
                </a:solid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24-351C-4C8B-910D-BDE4476B3658}"/>
              </c:ext>
            </c:extLst>
          </c:dPt>
          <c:dPt>
            <c:idx val="3"/>
            <c:invertIfNegative val="0"/>
            <c:bubble3D val="0"/>
            <c:spPr>
              <a:solidFill>
                <a:schemeClr val="accent2">
                  <a:lumMod val="60000"/>
                  <a:lumOff val="40000"/>
                </a:schemeClr>
              </a:solidFill>
              <a:ln>
                <a:solidFill>
                  <a:schemeClr val="accent6"/>
                </a:solid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F-52AC-48C7-BBEF-FAC963277DC7}"/>
              </c:ext>
            </c:extLst>
          </c:dPt>
          <c:dPt>
            <c:idx val="4"/>
            <c:invertIfNegative val="0"/>
            <c:bubble3D val="0"/>
            <c:spPr>
              <a:solidFill>
                <a:schemeClr val="accent1">
                  <a:lumMod val="40000"/>
                  <a:lumOff val="60000"/>
                </a:schemeClr>
              </a:solidFill>
              <a:ln>
                <a:solidFill>
                  <a:schemeClr val="accent6"/>
                </a:solid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23-351C-4C8B-910D-BDE4476B3658}"/>
              </c:ext>
            </c:extLst>
          </c:dPt>
          <c:dPt>
            <c:idx val="6"/>
            <c:invertIfNegative val="0"/>
            <c:bubble3D val="0"/>
            <c:spPr>
              <a:solidFill>
                <a:schemeClr val="accent2">
                  <a:lumMod val="60000"/>
                  <a:lumOff val="40000"/>
                </a:schemeClr>
              </a:solidFill>
              <a:ln>
                <a:solidFill>
                  <a:schemeClr val="accent6"/>
                </a:solid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E-52AC-48C7-BBEF-FAC963277DC7}"/>
              </c:ext>
            </c:extLst>
          </c:dPt>
          <c:dPt>
            <c:idx val="7"/>
            <c:invertIfNegative val="0"/>
            <c:bubble3D val="0"/>
            <c:spPr>
              <a:solidFill>
                <a:schemeClr val="accent1">
                  <a:lumMod val="40000"/>
                  <a:lumOff val="60000"/>
                </a:schemeClr>
              </a:solidFill>
              <a:ln>
                <a:solidFill>
                  <a:schemeClr val="accent6"/>
                </a:solid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19-E579-4FE2-BB64-245E33784368}"/>
              </c:ext>
            </c:extLst>
          </c:dPt>
          <c:dLbls>
            <c:dLbl>
              <c:idx val="0"/>
              <c:layout>
                <c:manualLayout>
                  <c:x val="3.0924073055343172E-3"/>
                  <c:y val="3.8451499491731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1C-4C8B-910D-BDE4476B3658}"/>
                </c:ext>
              </c:extLst>
            </c:dLbl>
            <c:dLbl>
              <c:idx val="1"/>
              <c:layout>
                <c:manualLayout>
                  <c:x val="0"/>
                  <c:y val="1.1822345736194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1C-4C8B-910D-BDE4476B3658}"/>
                </c:ext>
              </c:extLst>
            </c:dLbl>
            <c:spPr>
              <a:noFill/>
              <a:ln>
                <a:noFill/>
              </a:ln>
              <a:effectLst/>
            </c:spPr>
            <c:txPr>
              <a:bodyPr wrap="square" lIns="38100" tIns="19050" rIns="38100" bIns="19050" anchor="ctr">
                <a:spAutoFit/>
              </a:bodyPr>
              <a:lstStyle/>
              <a:p>
                <a:pPr>
                  <a:defRPr sz="1400" b="1">
                    <a:solidFill>
                      <a:sysClr val="windowText" lastClr="000000"/>
                    </a:solidFil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Hoja6!$Z$30:$AA$37</c:f>
              <c:strCache>
                <c:ptCount val="8"/>
                <c:pt idx="0">
                  <c:v>con gasto RS</c:v>
                </c:pt>
                <c:pt idx="1">
                  <c:v>con gasto total</c:v>
                </c:pt>
                <c:pt idx="3">
                  <c:v>con decreto RS</c:v>
                </c:pt>
                <c:pt idx="4">
                  <c:v>con decreto total</c:v>
                </c:pt>
                <c:pt idx="6">
                  <c:v>solicitado RS</c:v>
                </c:pt>
                <c:pt idx="7">
                  <c:v>solicitado total</c:v>
                </c:pt>
              </c:strCache>
            </c:strRef>
          </c:cat>
          <c:val>
            <c:numRef>
              <c:f>Hoja6!$AB$30:$AB$37</c:f>
              <c:numCache>
                <c:formatCode>#,##0</c:formatCode>
                <c:ptCount val="8"/>
                <c:pt idx="0">
                  <c:v>2312794.4889919963</c:v>
                </c:pt>
                <c:pt idx="1">
                  <c:v>2398226.0304439962</c:v>
                </c:pt>
                <c:pt idx="3">
                  <c:v>3369677.4909999999</c:v>
                </c:pt>
                <c:pt idx="4">
                  <c:v>3478455.3829999999</c:v>
                </c:pt>
                <c:pt idx="6">
                  <c:v>4356213.5609999998</c:v>
                </c:pt>
                <c:pt idx="7">
                  <c:v>4929057.4790000003</c:v>
                </c:pt>
              </c:numCache>
            </c:numRef>
          </c:val>
          <c:extLst>
            <c:ext xmlns:c16="http://schemas.microsoft.com/office/drawing/2014/chart" uri="{C3380CC4-5D6E-409C-BE32-E72D297353CC}">
              <c16:uniqueId val="{00000002-351C-4C8B-910D-BDE4476B3658}"/>
            </c:ext>
          </c:extLst>
        </c:ser>
        <c:ser>
          <c:idx val="1"/>
          <c:order val="1"/>
          <c:spPr>
            <a:noFill/>
            <a:ln>
              <a:noFill/>
            </a:ln>
          </c:spPr>
          <c:invertIfNegative val="0"/>
          <c:cat>
            <c:strRef>
              <c:f>Hoja6!$Z$30:$AA$37</c:f>
              <c:strCache>
                <c:ptCount val="8"/>
                <c:pt idx="0">
                  <c:v>con gasto RS</c:v>
                </c:pt>
                <c:pt idx="1">
                  <c:v>con gasto total</c:v>
                </c:pt>
                <c:pt idx="3">
                  <c:v>con decreto RS</c:v>
                </c:pt>
                <c:pt idx="4">
                  <c:v>con decreto total</c:v>
                </c:pt>
                <c:pt idx="6">
                  <c:v>solicitado RS</c:v>
                </c:pt>
                <c:pt idx="7">
                  <c:v>solicitado total</c:v>
                </c:pt>
              </c:strCache>
            </c:strRef>
          </c:cat>
          <c:val>
            <c:numRef>
              <c:f>Hoja6!$AC$30:$AC$37</c:f>
              <c:numCache>
                <c:formatCode>#,##0</c:formatCode>
                <c:ptCount val="8"/>
                <c:pt idx="0">
                  <c:v>3616262.990008004</c:v>
                </c:pt>
                <c:pt idx="1">
                  <c:v>3530831.4485560041</c:v>
                </c:pt>
                <c:pt idx="3">
                  <c:v>2559379.9880000004</c:v>
                </c:pt>
                <c:pt idx="4">
                  <c:v>2450602.0960000004</c:v>
                </c:pt>
                <c:pt idx="6">
                  <c:v>1572843.9180000005</c:v>
                </c:pt>
                <c:pt idx="7">
                  <c:v>1000000</c:v>
                </c:pt>
              </c:numCache>
            </c:numRef>
          </c:val>
          <c:extLst>
            <c:ext xmlns:c16="http://schemas.microsoft.com/office/drawing/2014/chart" uri="{C3380CC4-5D6E-409C-BE32-E72D297353CC}">
              <c16:uniqueId val="{00000003-351C-4C8B-910D-BDE4476B3658}"/>
            </c:ext>
          </c:extLst>
        </c:ser>
        <c:ser>
          <c:idx val="2"/>
          <c:order val="2"/>
          <c:spPr>
            <a:solidFill>
              <a:schemeClr val="bg1"/>
            </a:solidFill>
            <a:ln>
              <a:solidFill>
                <a:schemeClr val="bg1"/>
              </a:solidFill>
            </a:ln>
          </c:spPr>
          <c:invertIfNegative val="0"/>
          <c:cat>
            <c:strRef>
              <c:f>Hoja6!$Z$30:$AA$37</c:f>
              <c:strCache>
                <c:ptCount val="8"/>
                <c:pt idx="0">
                  <c:v>con gasto RS</c:v>
                </c:pt>
                <c:pt idx="1">
                  <c:v>con gasto total</c:v>
                </c:pt>
                <c:pt idx="3">
                  <c:v>con decreto RS</c:v>
                </c:pt>
                <c:pt idx="4">
                  <c:v>con decreto total</c:v>
                </c:pt>
                <c:pt idx="6">
                  <c:v>solicitado RS</c:v>
                </c:pt>
                <c:pt idx="7">
                  <c:v>solicitado total</c:v>
                </c:pt>
              </c:strCache>
            </c:strRef>
          </c:cat>
          <c:val>
            <c:numRef>
              <c:f>Hoja6!$AD$30:$AD$37</c:f>
              <c:numCache>
                <c:formatCode>_(* #,##0_);_(* \(#,##0\);_(* "-"_);_(@_)</c:formatCode>
                <c:ptCount val="8"/>
                <c:pt idx="0">
                  <c:v>64104</c:v>
                </c:pt>
                <c:pt idx="1">
                  <c:v>64042</c:v>
                </c:pt>
                <c:pt idx="3">
                  <c:v>63112</c:v>
                </c:pt>
                <c:pt idx="4">
                  <c:v>63040</c:v>
                </c:pt>
                <c:pt idx="6">
                  <c:v>61832</c:v>
                </c:pt>
                <c:pt idx="7">
                  <c:v>61000</c:v>
                </c:pt>
              </c:numCache>
            </c:numRef>
          </c:val>
          <c:extLst>
            <c:ext xmlns:c16="http://schemas.microsoft.com/office/drawing/2014/chart" uri="{C3380CC4-5D6E-409C-BE32-E72D297353CC}">
              <c16:uniqueId val="{00000016-351C-4C8B-910D-BDE4476B3658}"/>
            </c:ext>
          </c:extLst>
        </c:ser>
        <c:ser>
          <c:idx val="3"/>
          <c:order val="3"/>
          <c:spPr>
            <a:solidFill>
              <a:schemeClr val="accent6">
                <a:lumMod val="40000"/>
                <a:lumOff val="60000"/>
              </a:schemeClr>
            </a:solidFill>
            <a:effectLst>
              <a:outerShdw blurRad="50800" dist="38100" dir="2700000" algn="tl" rotWithShape="0">
                <a:prstClr val="black">
                  <a:alpha val="40000"/>
                </a:prstClr>
              </a:outerShdw>
            </a:effectLst>
          </c:spPr>
          <c:invertIfNegative val="0"/>
          <c:dPt>
            <c:idx val="0"/>
            <c:invertIfNegative val="0"/>
            <c:bubble3D val="0"/>
            <c:spPr>
              <a:solidFill>
                <a:schemeClr val="accent2">
                  <a:lumMod val="60000"/>
                  <a:lumOff val="4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F-3102-4552-9CBD-9F80C7D82AD6}"/>
              </c:ext>
            </c:extLst>
          </c:dPt>
          <c:dPt>
            <c:idx val="1"/>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1-3102-4552-9CBD-9F80C7D82AD6}"/>
              </c:ext>
            </c:extLst>
          </c:dPt>
          <c:dPt>
            <c:idx val="2"/>
            <c:invertIfNegative val="0"/>
            <c:bubble3D val="0"/>
            <c:spPr>
              <a:solidFill>
                <a:schemeClr val="accent2">
                  <a:lumMod val="60000"/>
                  <a:lumOff val="4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3-3102-4552-9CBD-9F80C7D82AD6}"/>
              </c:ext>
            </c:extLst>
          </c:dPt>
          <c:dPt>
            <c:idx val="3"/>
            <c:invertIfNegative val="0"/>
            <c:bubble3D val="0"/>
            <c:spPr>
              <a:solidFill>
                <a:schemeClr val="accent2">
                  <a:lumMod val="60000"/>
                  <a:lumOff val="4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5-3102-4552-9CBD-9F80C7D82AD6}"/>
              </c:ext>
            </c:extLst>
          </c:dPt>
          <c:dPt>
            <c:idx val="4"/>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7-3102-4552-9CBD-9F80C7D82AD6}"/>
              </c:ext>
            </c:extLst>
          </c:dPt>
          <c:dPt>
            <c:idx val="6"/>
            <c:invertIfNegative val="0"/>
            <c:bubble3D val="0"/>
            <c:spPr>
              <a:solidFill>
                <a:schemeClr val="accent2">
                  <a:lumMod val="60000"/>
                  <a:lumOff val="4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9-3102-4552-9CBD-9F80C7D82AD6}"/>
              </c:ext>
            </c:extLst>
          </c:dPt>
          <c:dPt>
            <c:idx val="7"/>
            <c:invertIfNegative val="0"/>
            <c:bubble3D val="0"/>
            <c:spPr>
              <a:solidFill>
                <a:schemeClr val="accent1">
                  <a:lumMod val="40000"/>
                  <a:lumOff val="6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B-3102-4552-9CBD-9F80C7D82AD6}"/>
              </c:ext>
            </c:extLst>
          </c:dPt>
          <c:cat>
            <c:strRef>
              <c:f>Hoja6!$Z$30:$AA$37</c:f>
              <c:strCache>
                <c:ptCount val="8"/>
                <c:pt idx="0">
                  <c:v>con gasto RS</c:v>
                </c:pt>
                <c:pt idx="1">
                  <c:v>con gasto total</c:v>
                </c:pt>
                <c:pt idx="3">
                  <c:v>con decreto RS</c:v>
                </c:pt>
                <c:pt idx="4">
                  <c:v>con decreto total</c:v>
                </c:pt>
                <c:pt idx="6">
                  <c:v>solicitado RS</c:v>
                </c:pt>
                <c:pt idx="7">
                  <c:v>solicitado total</c:v>
                </c:pt>
              </c:strCache>
            </c:strRef>
          </c:cat>
          <c:val>
            <c:numRef>
              <c:f>Hoja6!$AE$30:$AE$37</c:f>
              <c:numCache>
                <c:formatCode>General</c:formatCode>
                <c:ptCount val="8"/>
                <c:pt idx="0">
                  <c:v>800000</c:v>
                </c:pt>
                <c:pt idx="1">
                  <c:v>800000</c:v>
                </c:pt>
                <c:pt idx="3">
                  <c:v>800000</c:v>
                </c:pt>
                <c:pt idx="4">
                  <c:v>800000</c:v>
                </c:pt>
                <c:pt idx="6">
                  <c:v>800000</c:v>
                </c:pt>
                <c:pt idx="7">
                  <c:v>800000</c:v>
                </c:pt>
              </c:numCache>
            </c:numRef>
          </c:val>
          <c:extLst>
            <c:ext xmlns:c16="http://schemas.microsoft.com/office/drawing/2014/chart" uri="{C3380CC4-5D6E-409C-BE32-E72D297353CC}">
              <c16:uniqueId val="{00000017-351C-4C8B-910D-BDE4476B3658}"/>
            </c:ext>
          </c:extLst>
        </c:ser>
        <c:ser>
          <c:idx val="4"/>
          <c:order val="4"/>
          <c:spPr>
            <a:noFill/>
            <a:ln>
              <a:noFill/>
            </a:ln>
          </c:spPr>
          <c:invertIfNegative val="0"/>
          <c:dLbls>
            <c:dLbl>
              <c:idx val="0"/>
              <c:layout>
                <c:manualLayout>
                  <c:x val="-4.2939718495771051E-2"/>
                  <c:y val="8.5385862297479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51C-4C8B-910D-BDE4476B3658}"/>
                </c:ext>
              </c:extLst>
            </c:dLbl>
            <c:dLbl>
              <c:idx val="1"/>
              <c:layout>
                <c:manualLayout>
                  <c:x val="-4.2939718495770947E-2"/>
                  <c:y val="5.69239081983212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51C-4C8B-910D-BDE4476B3658}"/>
                </c:ext>
              </c:extLst>
            </c:dLbl>
            <c:dLbl>
              <c:idx val="2"/>
              <c:layout>
                <c:manualLayout>
                  <c:x val="-4.15083945459118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51C-4C8B-910D-BDE4476B3658}"/>
                </c:ext>
              </c:extLst>
            </c:dLbl>
            <c:dLbl>
              <c:idx val="3"/>
              <c:layout>
                <c:manualLayout>
                  <c:x val="-4.2939718495770947E-2"/>
                  <c:y val="2.84619540991601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1C-4C8B-910D-BDE4476B3658}"/>
                </c:ext>
              </c:extLst>
            </c:dLbl>
            <c:dLbl>
              <c:idx val="4"/>
              <c:layout>
                <c:manualLayout>
                  <c:x val="-4.4371042445630081E-2"/>
                  <c:y val="5.69239081983202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51C-4C8B-910D-BDE4476B3658}"/>
                </c:ext>
              </c:extLst>
            </c:dLbl>
            <c:dLbl>
              <c:idx val="5"/>
              <c:layout>
                <c:manualLayout>
                  <c:x val="-4.4371042445629977E-2"/>
                  <c:y val="-2.84619540991601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51C-4C8B-910D-BDE4476B3658}"/>
                </c:ext>
              </c:extLst>
            </c:dLbl>
            <c:dLbl>
              <c:idx val="6"/>
              <c:layout>
                <c:manualLayout>
                  <c:x val="-4.2939718495771051E-2"/>
                  <c:y val="8.53858622974800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2AC-48C7-BBEF-FAC963277DC7}"/>
                </c:ext>
              </c:extLst>
            </c:dLbl>
            <c:dLbl>
              <c:idx val="7"/>
              <c:layout>
                <c:manualLayout>
                  <c:x val="-4.5802366395489007E-2"/>
                  <c:y val="8.5385862297480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2AC-48C7-BBEF-FAC963277DC7}"/>
                </c:ext>
              </c:extLst>
            </c:dLbl>
            <c:spPr>
              <a:noFill/>
              <a:ln>
                <a:noFill/>
              </a:ln>
              <a:effectLst/>
            </c:spPr>
            <c:txPr>
              <a:bodyPr wrap="square" lIns="38100" tIns="19050" rIns="38100" bIns="19050" anchor="ctr">
                <a:spAutoFit/>
              </a:bodyPr>
              <a:lstStyle/>
              <a:p>
                <a:pPr>
                  <a:defRPr sz="1200" b="1"/>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Hoja6!$Z$30:$AA$37</c:f>
              <c:strCache>
                <c:ptCount val="8"/>
                <c:pt idx="0">
                  <c:v>con gasto RS</c:v>
                </c:pt>
                <c:pt idx="1">
                  <c:v>con gasto total</c:v>
                </c:pt>
                <c:pt idx="3">
                  <c:v>con decreto RS</c:v>
                </c:pt>
                <c:pt idx="4">
                  <c:v>con decreto total</c:v>
                </c:pt>
                <c:pt idx="6">
                  <c:v>solicitado RS</c:v>
                </c:pt>
                <c:pt idx="7">
                  <c:v>solicitado total</c:v>
                </c:pt>
              </c:strCache>
            </c:strRef>
          </c:cat>
          <c:val>
            <c:numRef>
              <c:f>Hoja6!$AF$30:$AF$37</c:f>
              <c:numCache>
                <c:formatCode>_(* #,##0_);_(* \(#,##0\);_(* "-"_);_(@_)</c:formatCode>
                <c:ptCount val="8"/>
                <c:pt idx="0">
                  <c:v>2875</c:v>
                </c:pt>
                <c:pt idx="1">
                  <c:v>2937</c:v>
                </c:pt>
                <c:pt idx="3" formatCode="#,##0">
                  <c:v>3867</c:v>
                </c:pt>
                <c:pt idx="4" formatCode="#,##0">
                  <c:v>3939</c:v>
                </c:pt>
                <c:pt idx="6" formatCode="#,##0">
                  <c:v>5147</c:v>
                </c:pt>
                <c:pt idx="7" formatCode="#,##0">
                  <c:v>5979</c:v>
                </c:pt>
              </c:numCache>
            </c:numRef>
          </c:val>
          <c:extLst>
            <c:ext xmlns:c16="http://schemas.microsoft.com/office/drawing/2014/chart" uri="{C3380CC4-5D6E-409C-BE32-E72D297353CC}">
              <c16:uniqueId val="{00000018-351C-4C8B-910D-BDE4476B3658}"/>
            </c:ext>
          </c:extLst>
        </c:ser>
        <c:ser>
          <c:idx val="5"/>
          <c:order val="5"/>
          <c:invertIfNegative val="0"/>
          <c:cat>
            <c:strRef>
              <c:f>Hoja6!$Z$30:$AA$37</c:f>
              <c:strCache>
                <c:ptCount val="8"/>
                <c:pt idx="0">
                  <c:v>con gasto RS</c:v>
                </c:pt>
                <c:pt idx="1">
                  <c:v>con gasto total</c:v>
                </c:pt>
                <c:pt idx="3">
                  <c:v>con decreto RS</c:v>
                </c:pt>
                <c:pt idx="4">
                  <c:v>con decreto total</c:v>
                </c:pt>
                <c:pt idx="6">
                  <c:v>solicitado RS</c:v>
                </c:pt>
                <c:pt idx="7">
                  <c:v>solicitado total</c:v>
                </c:pt>
              </c:strCache>
            </c:strRef>
          </c:cat>
          <c:val>
            <c:numRef>
              <c:f>Hoja6!$AG$30:$AG$37</c:f>
              <c:numCache>
                <c:formatCode>General</c:formatCode>
                <c:ptCount val="8"/>
                <c:pt idx="0" formatCode="0.0%">
                  <c:v>0.97889002383384405</c:v>
                </c:pt>
                <c:pt idx="3" formatCode="0.0%">
                  <c:v>0.98172124904798175</c:v>
                </c:pt>
                <c:pt idx="6" formatCode="0.0%">
                  <c:v>0.86084629536711821</c:v>
                </c:pt>
              </c:numCache>
            </c:numRef>
          </c:val>
          <c:extLst>
            <c:ext xmlns:c16="http://schemas.microsoft.com/office/drawing/2014/chart" uri="{C3380CC4-5D6E-409C-BE32-E72D297353CC}">
              <c16:uniqueId val="{00000017-E579-4FE2-BB64-245E33784368}"/>
            </c:ext>
          </c:extLst>
        </c:ser>
        <c:ser>
          <c:idx val="6"/>
          <c:order val="6"/>
          <c:invertIfNegative val="0"/>
          <c:cat>
            <c:strRef>
              <c:f>Hoja6!$Z$30:$AA$37</c:f>
              <c:strCache>
                <c:ptCount val="8"/>
                <c:pt idx="0">
                  <c:v>con gasto RS</c:v>
                </c:pt>
                <c:pt idx="1">
                  <c:v>con gasto total</c:v>
                </c:pt>
                <c:pt idx="3">
                  <c:v>con decreto RS</c:v>
                </c:pt>
                <c:pt idx="4">
                  <c:v>con decreto total</c:v>
                </c:pt>
                <c:pt idx="6">
                  <c:v>solicitado RS</c:v>
                </c:pt>
                <c:pt idx="7">
                  <c:v>solicitado total</c:v>
                </c:pt>
              </c:strCache>
            </c:strRef>
          </c:cat>
          <c:val>
            <c:numRef>
              <c:f>Hoja6!$AH$30:$AH$37</c:f>
              <c:numCache>
                <c:formatCode>General</c:formatCode>
                <c:ptCount val="8"/>
                <c:pt idx="0" formatCode="0.0%">
                  <c:v>0.96437719365585262</c:v>
                </c:pt>
                <c:pt idx="3" formatCode="0.0%">
                  <c:v>0.9687281048560743</c:v>
                </c:pt>
                <c:pt idx="6" formatCode="0.0%">
                  <c:v>0.88378226051520536</c:v>
                </c:pt>
              </c:numCache>
            </c:numRef>
          </c:val>
          <c:extLst>
            <c:ext xmlns:c16="http://schemas.microsoft.com/office/drawing/2014/chart" uri="{C3380CC4-5D6E-409C-BE32-E72D297353CC}">
              <c16:uniqueId val="{00000018-E579-4FE2-BB64-245E33784368}"/>
            </c:ext>
          </c:extLst>
        </c:ser>
        <c:dLbls>
          <c:showLegendKey val="0"/>
          <c:showVal val="0"/>
          <c:showCatName val="0"/>
          <c:showSerName val="0"/>
          <c:showPercent val="0"/>
          <c:showBubbleSize val="0"/>
        </c:dLbls>
        <c:gapWidth val="60"/>
        <c:overlap val="92"/>
        <c:axId val="215329024"/>
        <c:axId val="215347200"/>
      </c:barChart>
      <c:catAx>
        <c:axId val="215329024"/>
        <c:scaling>
          <c:orientation val="minMax"/>
        </c:scaling>
        <c:delete val="0"/>
        <c:axPos val="l"/>
        <c:numFmt formatCode="General" sourceLinked="0"/>
        <c:majorTickMark val="out"/>
        <c:minorTickMark val="none"/>
        <c:tickLblPos val="nextTo"/>
        <c:txPr>
          <a:bodyPr/>
          <a:lstStyle/>
          <a:p>
            <a:pPr>
              <a:defRPr sz="1000" b="1">
                <a:solidFill>
                  <a:schemeClr val="tx1">
                    <a:lumMod val="65000"/>
                    <a:lumOff val="35000"/>
                  </a:schemeClr>
                </a:solidFill>
              </a:defRPr>
            </a:pPr>
            <a:endParaRPr lang="es-CL"/>
          </a:p>
        </c:txPr>
        <c:crossAx val="215347200"/>
        <c:crossesAt val="0"/>
        <c:auto val="1"/>
        <c:lblAlgn val="ctr"/>
        <c:lblOffset val="100"/>
        <c:noMultiLvlLbl val="0"/>
      </c:catAx>
      <c:valAx>
        <c:axId val="215347200"/>
        <c:scaling>
          <c:orientation val="minMax"/>
        </c:scaling>
        <c:delete val="1"/>
        <c:axPos val="b"/>
        <c:majorGridlines>
          <c:spPr>
            <a:ln>
              <a:solidFill>
                <a:schemeClr val="bg1">
                  <a:lumMod val="95000"/>
                </a:schemeClr>
              </a:solidFill>
            </a:ln>
          </c:spPr>
        </c:majorGridlines>
        <c:numFmt formatCode="#,##0" sourceLinked="0"/>
        <c:majorTickMark val="out"/>
        <c:minorTickMark val="none"/>
        <c:tickLblPos val="nextTo"/>
        <c:crossAx val="215329024"/>
        <c:crosses val="autoZero"/>
        <c:crossBetween val="between"/>
      </c:valAx>
    </c:plotArea>
    <c:plotVisOnly val="1"/>
    <c:dispBlanksAs val="gap"/>
    <c:showDLblsOverMax val="0"/>
  </c:chart>
  <c:spPr>
    <a:solidFill>
      <a:schemeClr val="bg1"/>
    </a:solidFill>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L" b="1"/>
              <a:t>Montos en MM$</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barChart>
        <c:barDir val="bar"/>
        <c:grouping val="stacked"/>
        <c:varyColors val="0"/>
        <c:ser>
          <c:idx val="0"/>
          <c:order val="0"/>
          <c:tx>
            <c:strRef>
              <c:f>Hoja6!$D$194</c:f>
              <c:strCache>
                <c:ptCount val="1"/>
                <c:pt idx="0">
                  <c:v>Montos en MM$</c:v>
                </c:pt>
              </c:strCache>
            </c:strRef>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FC42-41C7-949E-347A4538CC60}"/>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3-FC42-41C7-949E-347A4538CC60}"/>
              </c:ext>
            </c:extLst>
          </c:dPt>
          <c:dPt>
            <c:idx val="6"/>
            <c:invertIfNegative val="0"/>
            <c:bubble3D val="0"/>
            <c:spPr>
              <a:solidFill>
                <a:schemeClr val="accent2"/>
              </a:solidFill>
              <a:ln>
                <a:noFill/>
              </a:ln>
              <a:effectLst/>
            </c:spPr>
            <c:extLst>
              <c:ext xmlns:c16="http://schemas.microsoft.com/office/drawing/2014/chart" uri="{C3380CC4-5D6E-409C-BE32-E72D297353CC}">
                <c16:uniqueId val="{00000005-FC42-41C7-949E-347A4538CC6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Hoja6!$C$195:$C$202</c:f>
              <c:strCache>
                <c:ptCount val="8"/>
                <c:pt idx="0">
                  <c:v>Con gasto RS</c:v>
                </c:pt>
                <c:pt idx="1">
                  <c:v>Con gasto total</c:v>
                </c:pt>
                <c:pt idx="3">
                  <c:v>Con decreto RS</c:v>
                </c:pt>
                <c:pt idx="4">
                  <c:v>Con decreto total</c:v>
                </c:pt>
                <c:pt idx="6">
                  <c:v>Solicitado RS</c:v>
                </c:pt>
                <c:pt idx="7">
                  <c:v>Solicitado Total</c:v>
                </c:pt>
              </c:strCache>
            </c:strRef>
          </c:cat>
          <c:val>
            <c:numRef>
              <c:f>Hoja6!$D$195:$D$202</c:f>
              <c:numCache>
                <c:formatCode>#,##0</c:formatCode>
                <c:ptCount val="8"/>
                <c:pt idx="0">
                  <c:v>2312794.4889919963</c:v>
                </c:pt>
                <c:pt idx="1">
                  <c:v>2398226.0304439962</c:v>
                </c:pt>
                <c:pt idx="3">
                  <c:v>3369677.4909999999</c:v>
                </c:pt>
                <c:pt idx="4">
                  <c:v>3478455.3829999999</c:v>
                </c:pt>
                <c:pt idx="6">
                  <c:v>4356213.5609999998</c:v>
                </c:pt>
                <c:pt idx="7">
                  <c:v>4929057.4790000003</c:v>
                </c:pt>
              </c:numCache>
            </c:numRef>
          </c:val>
          <c:extLst>
            <c:ext xmlns:c16="http://schemas.microsoft.com/office/drawing/2014/chart" uri="{C3380CC4-5D6E-409C-BE32-E72D297353CC}">
              <c16:uniqueId val="{00000006-FC42-41C7-949E-347A4538CC60}"/>
            </c:ext>
          </c:extLst>
        </c:ser>
        <c:ser>
          <c:idx val="1"/>
          <c:order val="1"/>
          <c:tx>
            <c:strRef>
              <c:f>Hoja6!$F$194</c:f>
              <c:strCache>
                <c:ptCount val="1"/>
                <c:pt idx="0">
                  <c:v>vacio</c:v>
                </c:pt>
              </c:strCache>
            </c:strRef>
          </c:tx>
          <c:spPr>
            <a:solidFill>
              <a:schemeClr val="bg1"/>
            </a:solidFill>
            <a:ln>
              <a:noFill/>
            </a:ln>
            <a:effectLst/>
          </c:spPr>
          <c:invertIfNegative val="0"/>
          <c:cat>
            <c:strRef>
              <c:f>Hoja6!$C$195:$C$202</c:f>
              <c:strCache>
                <c:ptCount val="8"/>
                <c:pt idx="0">
                  <c:v>Con gasto RS</c:v>
                </c:pt>
                <c:pt idx="1">
                  <c:v>Con gasto total</c:v>
                </c:pt>
                <c:pt idx="3">
                  <c:v>Con decreto RS</c:v>
                </c:pt>
                <c:pt idx="4">
                  <c:v>Con decreto total</c:v>
                </c:pt>
                <c:pt idx="6">
                  <c:v>Solicitado RS</c:v>
                </c:pt>
                <c:pt idx="7">
                  <c:v>Solicitado Total</c:v>
                </c:pt>
              </c:strCache>
            </c:strRef>
          </c:cat>
          <c:val>
            <c:numRef>
              <c:f>Hoja6!$F$195:$F$202</c:f>
              <c:numCache>
                <c:formatCode>#,##0</c:formatCode>
                <c:ptCount val="8"/>
                <c:pt idx="0">
                  <c:v>2766262.990008004</c:v>
                </c:pt>
                <c:pt idx="1">
                  <c:v>2680831.4485560041</c:v>
                </c:pt>
                <c:pt idx="3">
                  <c:v>1709379.9880000004</c:v>
                </c:pt>
                <c:pt idx="4">
                  <c:v>1600602.0960000004</c:v>
                </c:pt>
                <c:pt idx="6">
                  <c:v>722843.91800000053</c:v>
                </c:pt>
                <c:pt idx="7" formatCode="General">
                  <c:v>150000</c:v>
                </c:pt>
              </c:numCache>
            </c:numRef>
          </c:val>
          <c:extLst>
            <c:ext xmlns:c16="http://schemas.microsoft.com/office/drawing/2014/chart" uri="{C3380CC4-5D6E-409C-BE32-E72D297353CC}">
              <c16:uniqueId val="{00000014-FC42-41C7-949E-347A4538CC60}"/>
            </c:ext>
          </c:extLst>
        </c:ser>
        <c:ser>
          <c:idx val="2"/>
          <c:order val="2"/>
          <c:tx>
            <c:strRef>
              <c:f>Hoja6!$G$194</c:f>
              <c:strCache>
                <c:ptCount val="1"/>
                <c:pt idx="0">
                  <c:v>caja</c:v>
                </c:pt>
              </c:strCache>
            </c:strRef>
          </c:tx>
          <c:spPr>
            <a:solidFill>
              <a:schemeClr val="accent3"/>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1B-FC42-41C7-949E-347A4538CC60}"/>
              </c:ext>
            </c:extLst>
          </c:dPt>
          <c:dPt>
            <c:idx val="1"/>
            <c:invertIfNegative val="0"/>
            <c:bubble3D val="0"/>
            <c:spPr>
              <a:solidFill>
                <a:schemeClr val="accent1"/>
              </a:solidFill>
              <a:ln>
                <a:noFill/>
              </a:ln>
              <a:effectLst/>
            </c:spPr>
            <c:extLst>
              <c:ext xmlns:c16="http://schemas.microsoft.com/office/drawing/2014/chart" uri="{C3380CC4-5D6E-409C-BE32-E72D297353CC}">
                <c16:uniqueId val="{00000018-FC42-41C7-949E-347A4538CC60}"/>
              </c:ext>
            </c:extLst>
          </c:dPt>
          <c:dPt>
            <c:idx val="3"/>
            <c:invertIfNegative val="0"/>
            <c:bubble3D val="0"/>
            <c:spPr>
              <a:solidFill>
                <a:schemeClr val="accent2"/>
              </a:solidFill>
              <a:ln>
                <a:noFill/>
              </a:ln>
              <a:effectLst/>
            </c:spPr>
            <c:extLst>
              <c:ext xmlns:c16="http://schemas.microsoft.com/office/drawing/2014/chart" uri="{C3380CC4-5D6E-409C-BE32-E72D297353CC}">
                <c16:uniqueId val="{0000001A-FC42-41C7-949E-347A4538CC60}"/>
              </c:ext>
            </c:extLst>
          </c:dPt>
          <c:dPt>
            <c:idx val="4"/>
            <c:invertIfNegative val="0"/>
            <c:bubble3D val="0"/>
            <c:spPr>
              <a:solidFill>
                <a:schemeClr val="accent1"/>
              </a:solidFill>
              <a:ln>
                <a:noFill/>
              </a:ln>
              <a:effectLst/>
            </c:spPr>
            <c:extLst>
              <c:ext xmlns:c16="http://schemas.microsoft.com/office/drawing/2014/chart" uri="{C3380CC4-5D6E-409C-BE32-E72D297353CC}">
                <c16:uniqueId val="{00000017-FC42-41C7-949E-347A4538CC60}"/>
              </c:ext>
            </c:extLst>
          </c:dPt>
          <c:dPt>
            <c:idx val="6"/>
            <c:invertIfNegative val="0"/>
            <c:bubble3D val="0"/>
            <c:spPr>
              <a:solidFill>
                <a:schemeClr val="accent2"/>
              </a:solidFill>
              <a:ln>
                <a:noFill/>
              </a:ln>
              <a:effectLst/>
            </c:spPr>
            <c:extLst>
              <c:ext xmlns:c16="http://schemas.microsoft.com/office/drawing/2014/chart" uri="{C3380CC4-5D6E-409C-BE32-E72D297353CC}">
                <c16:uniqueId val="{00000019-FC42-41C7-949E-347A4538CC60}"/>
              </c:ext>
            </c:extLst>
          </c:dPt>
          <c:dPt>
            <c:idx val="7"/>
            <c:invertIfNegative val="0"/>
            <c:bubble3D val="0"/>
            <c:spPr>
              <a:solidFill>
                <a:schemeClr val="accent1"/>
              </a:solidFill>
              <a:ln>
                <a:noFill/>
              </a:ln>
              <a:effectLst/>
            </c:spPr>
            <c:extLst>
              <c:ext xmlns:c16="http://schemas.microsoft.com/office/drawing/2014/chart" uri="{C3380CC4-5D6E-409C-BE32-E72D297353CC}">
                <c16:uniqueId val="{00000016-FC42-41C7-949E-347A4538CC60}"/>
              </c:ext>
            </c:extLst>
          </c:dPt>
          <c:dLbls>
            <c:dLbl>
              <c:idx val="0"/>
              <c:tx>
                <c:rich>
                  <a:bodyPr/>
                  <a:lstStyle/>
                  <a:p>
                    <a:fld id="{326EAC8F-CE9B-42C4-B0D8-EFD8A58BF95E}" type="CELLRANGE">
                      <a:rPr lang="en-US"/>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C42-41C7-949E-347A4538CC60}"/>
                </c:ext>
              </c:extLst>
            </c:dLbl>
            <c:dLbl>
              <c:idx val="1"/>
              <c:tx>
                <c:rich>
                  <a:bodyPr/>
                  <a:lstStyle/>
                  <a:p>
                    <a:fld id="{0006C745-1C46-4C53-9537-5265D7E46A70}" type="CELLRANGE">
                      <a:rPr lang="en-US"/>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C42-41C7-949E-347A4538CC60}"/>
                </c:ext>
              </c:extLst>
            </c:dLbl>
            <c:dLbl>
              <c:idx val="2"/>
              <c:tx>
                <c:rich>
                  <a:bodyPr/>
                  <a:lstStyle/>
                  <a:p>
                    <a:endParaRPr lang="es-C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42-41C7-949E-347A4538CC60}"/>
                </c:ext>
              </c:extLst>
            </c:dLbl>
            <c:dLbl>
              <c:idx val="3"/>
              <c:tx>
                <c:rich>
                  <a:bodyPr/>
                  <a:lstStyle/>
                  <a:p>
                    <a:fld id="{2095A499-C839-4423-9A87-8371B75BBE9B}" type="CELLRANGE">
                      <a:rPr lang="en-US"/>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C42-41C7-949E-347A4538CC60}"/>
                </c:ext>
              </c:extLst>
            </c:dLbl>
            <c:dLbl>
              <c:idx val="4"/>
              <c:tx>
                <c:rich>
                  <a:bodyPr/>
                  <a:lstStyle/>
                  <a:p>
                    <a:fld id="{00BA6B70-81ED-49CF-82E1-2CA7E2204A66}" type="CELLRANGE">
                      <a:rPr lang="en-US"/>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C42-41C7-949E-347A4538CC60}"/>
                </c:ext>
              </c:extLst>
            </c:dLbl>
            <c:dLbl>
              <c:idx val="5"/>
              <c:tx>
                <c:rich>
                  <a:bodyPr/>
                  <a:lstStyle/>
                  <a:p>
                    <a:endParaRPr lang="es-C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C42-41C7-949E-347A4538CC60}"/>
                </c:ext>
              </c:extLst>
            </c:dLbl>
            <c:dLbl>
              <c:idx val="6"/>
              <c:tx>
                <c:rich>
                  <a:bodyPr/>
                  <a:lstStyle/>
                  <a:p>
                    <a:fld id="{BCDD999F-9DAC-4549-B5F8-51494B52146B}" type="CELLRANGE">
                      <a:rPr lang="en-US"/>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C42-41C7-949E-347A4538CC60}"/>
                </c:ext>
              </c:extLst>
            </c:dLbl>
            <c:dLbl>
              <c:idx val="7"/>
              <c:tx>
                <c:rich>
                  <a:bodyPr/>
                  <a:lstStyle/>
                  <a:p>
                    <a:fld id="{CB23B40D-1562-4662-9110-CCD36917B3BA}" type="CELLRANGE">
                      <a:rPr lang="en-US"/>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C42-41C7-949E-347A4538CC6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CL"/>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Hoja6!$C$195:$C$202</c:f>
              <c:strCache>
                <c:ptCount val="8"/>
                <c:pt idx="0">
                  <c:v>Con gasto RS</c:v>
                </c:pt>
                <c:pt idx="1">
                  <c:v>Con gasto total</c:v>
                </c:pt>
                <c:pt idx="3">
                  <c:v>Con decreto RS</c:v>
                </c:pt>
                <c:pt idx="4">
                  <c:v>Con decreto total</c:v>
                </c:pt>
                <c:pt idx="6">
                  <c:v>Solicitado RS</c:v>
                </c:pt>
                <c:pt idx="7">
                  <c:v>Solicitado Total</c:v>
                </c:pt>
              </c:strCache>
            </c:strRef>
          </c:cat>
          <c:val>
            <c:numRef>
              <c:f>Hoja6!$G$195:$G$202</c:f>
              <c:numCache>
                <c:formatCode>General</c:formatCode>
                <c:ptCount val="8"/>
                <c:pt idx="0">
                  <c:v>400000</c:v>
                </c:pt>
                <c:pt idx="1">
                  <c:v>400000</c:v>
                </c:pt>
                <c:pt idx="3">
                  <c:v>400000</c:v>
                </c:pt>
                <c:pt idx="4">
                  <c:v>400000</c:v>
                </c:pt>
                <c:pt idx="6">
                  <c:v>400000</c:v>
                </c:pt>
                <c:pt idx="7">
                  <c:v>400000</c:v>
                </c:pt>
              </c:numCache>
            </c:numRef>
          </c:val>
          <c:extLst>
            <c:ext xmlns:c15="http://schemas.microsoft.com/office/drawing/2012/chart" uri="{02D57815-91ED-43cb-92C2-25804820EDAC}">
              <c15:datalabelsRange>
                <c15:f>Hoja6!$H$195:$H$202</c15:f>
                <c15:dlblRangeCache>
                  <c:ptCount val="8"/>
                  <c:pt idx="0">
                    <c:v> 2.875 </c:v>
                  </c:pt>
                  <c:pt idx="1">
                    <c:v> 2.937 </c:v>
                  </c:pt>
                  <c:pt idx="3">
                    <c:v> 3.867 </c:v>
                  </c:pt>
                  <c:pt idx="4">
                    <c:v> 3.939 </c:v>
                  </c:pt>
                  <c:pt idx="6">
                    <c:v> 5.147 </c:v>
                  </c:pt>
                  <c:pt idx="7">
                    <c:v> 5.979 </c:v>
                  </c:pt>
                </c15:dlblRangeCache>
              </c15:datalabelsRange>
            </c:ext>
            <c:ext xmlns:c16="http://schemas.microsoft.com/office/drawing/2014/chart" uri="{C3380CC4-5D6E-409C-BE32-E72D297353CC}">
              <c16:uniqueId val="{00000015-FC42-41C7-949E-347A4538CC60}"/>
            </c:ext>
          </c:extLst>
        </c:ser>
        <c:dLbls>
          <c:showLegendKey val="0"/>
          <c:showVal val="0"/>
          <c:showCatName val="0"/>
          <c:showSerName val="0"/>
          <c:showPercent val="0"/>
          <c:showBubbleSize val="0"/>
        </c:dLbls>
        <c:gapWidth val="69"/>
        <c:overlap val="100"/>
        <c:axId val="1144233664"/>
        <c:axId val="1144233248"/>
      </c:barChart>
      <c:catAx>
        <c:axId val="11442336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144233248"/>
        <c:crosses val="autoZero"/>
        <c:auto val="1"/>
        <c:lblAlgn val="ctr"/>
        <c:lblOffset val="100"/>
        <c:noMultiLvlLbl val="0"/>
      </c:catAx>
      <c:valAx>
        <c:axId val="1144233248"/>
        <c:scaling>
          <c:orientation val="minMax"/>
          <c:max val="5500000"/>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L"/>
          </a:p>
        </c:txPr>
        <c:crossAx val="1144233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Base Iniciativas de Inversi&#243;n'!A1"/><Relationship Id="rId7" Type="http://schemas.microsoft.com/office/2007/relationships/hdphoto" Target="../media/hdphoto1.wdp"/><Relationship Id="rId2" Type="http://schemas.openxmlformats.org/officeDocument/2006/relationships/hyperlink" Target="#'Cuadros Desagregaci&#243;n Regional'!A1"/><Relationship Id="rId1" Type="http://schemas.openxmlformats.org/officeDocument/2006/relationships/hyperlink" Target="#'Cuadros Generales'!A1"/><Relationship Id="rId6" Type="http://schemas.openxmlformats.org/officeDocument/2006/relationships/image" Target="../media/image2.png"/><Relationship Id="rId5" Type="http://schemas.openxmlformats.org/officeDocument/2006/relationships/image" Target="../media/image1.jpeg"/><Relationship Id="rId10" Type="http://schemas.openxmlformats.org/officeDocument/2006/relationships/image" Target="../media/image5.jpeg"/><Relationship Id="rId4" Type="http://schemas.openxmlformats.org/officeDocument/2006/relationships/hyperlink" Target="#Informe!A1"/><Relationship Id="rId9"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228600</xdr:colOff>
      <xdr:row>6</xdr:row>
      <xdr:rowOff>133350</xdr:rowOff>
    </xdr:from>
    <xdr:to>
      <xdr:col>2</xdr:col>
      <xdr:colOff>381000</xdr:colOff>
      <xdr:row>6</xdr:row>
      <xdr:rowOff>276225</xdr:rowOff>
    </xdr:to>
    <xdr:sp macro="" textlink="">
      <xdr:nvSpPr>
        <xdr:cNvPr id="2" name="1 Elipse">
          <a:hlinkClick xmlns:r="http://schemas.openxmlformats.org/officeDocument/2006/relationships" r:id="rId1"/>
          <a:extLst>
            <a:ext uri="{FF2B5EF4-FFF2-40B4-BE49-F238E27FC236}">
              <a16:creationId xmlns:a16="http://schemas.microsoft.com/office/drawing/2014/main" id="{BC687295-A9A3-41DE-B6B8-69871F8F7621}"/>
            </a:ext>
          </a:extLst>
        </xdr:cNvPr>
        <xdr:cNvSpPr/>
      </xdr:nvSpPr>
      <xdr:spPr>
        <a:xfrm>
          <a:off x="3362325" y="2133600"/>
          <a:ext cx="152400" cy="142875"/>
        </a:xfrm>
        <a:prstGeom prst="ellipse">
          <a:avLst/>
        </a:prstGeom>
        <a:solidFill>
          <a:schemeClr val="bg1">
            <a:lumMod val="75000"/>
          </a:schemeClr>
        </a:solidFill>
        <a:ln>
          <a:solidFill>
            <a:schemeClr val="tx1">
              <a:lumMod val="65000"/>
              <a:lumOff val="3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s-ES" sz="1100">
            <a:solidFill>
              <a:schemeClr val="lt1"/>
            </a:solidFill>
            <a:latin typeface="+mn-lt"/>
            <a:ea typeface="+mn-ea"/>
            <a:cs typeface="+mn-cs"/>
          </a:endParaRPr>
        </a:p>
      </xdr:txBody>
    </xdr:sp>
    <xdr:clientData/>
  </xdr:twoCellAnchor>
  <xdr:twoCellAnchor>
    <xdr:from>
      <xdr:col>2</xdr:col>
      <xdr:colOff>238125</xdr:colOff>
      <xdr:row>7</xdr:row>
      <xdr:rowOff>133350</xdr:rowOff>
    </xdr:from>
    <xdr:to>
      <xdr:col>2</xdr:col>
      <xdr:colOff>390525</xdr:colOff>
      <xdr:row>7</xdr:row>
      <xdr:rowOff>276225</xdr:rowOff>
    </xdr:to>
    <xdr:sp macro="" textlink="">
      <xdr:nvSpPr>
        <xdr:cNvPr id="3" name="2 Elipse">
          <a:hlinkClick xmlns:r="http://schemas.openxmlformats.org/officeDocument/2006/relationships" r:id="rId2"/>
          <a:extLst>
            <a:ext uri="{FF2B5EF4-FFF2-40B4-BE49-F238E27FC236}">
              <a16:creationId xmlns:a16="http://schemas.microsoft.com/office/drawing/2014/main" id="{EC70E68D-A7CE-4FD4-9823-9CE619F02111}"/>
            </a:ext>
          </a:extLst>
        </xdr:cNvPr>
        <xdr:cNvSpPr/>
      </xdr:nvSpPr>
      <xdr:spPr>
        <a:xfrm>
          <a:off x="3371850" y="2466975"/>
          <a:ext cx="152400" cy="142875"/>
        </a:xfrm>
        <a:prstGeom prst="ellipse">
          <a:avLst/>
        </a:prstGeom>
        <a:solidFill>
          <a:schemeClr val="bg1">
            <a:lumMod val="75000"/>
          </a:schemeClr>
        </a:solidFill>
        <a:ln>
          <a:solidFill>
            <a:schemeClr val="tx1">
              <a:lumMod val="65000"/>
              <a:lumOff val="3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s-ES" sz="1100">
            <a:solidFill>
              <a:schemeClr val="lt1"/>
            </a:solidFill>
            <a:latin typeface="+mn-lt"/>
            <a:ea typeface="+mn-ea"/>
            <a:cs typeface="+mn-cs"/>
          </a:endParaRPr>
        </a:p>
      </xdr:txBody>
    </xdr:sp>
    <xdr:clientData/>
  </xdr:twoCellAnchor>
  <xdr:twoCellAnchor>
    <xdr:from>
      <xdr:col>2</xdr:col>
      <xdr:colOff>238125</xdr:colOff>
      <xdr:row>8</xdr:row>
      <xdr:rowOff>133350</xdr:rowOff>
    </xdr:from>
    <xdr:to>
      <xdr:col>2</xdr:col>
      <xdr:colOff>390525</xdr:colOff>
      <xdr:row>8</xdr:row>
      <xdr:rowOff>276225</xdr:rowOff>
    </xdr:to>
    <xdr:sp macro="" textlink="">
      <xdr:nvSpPr>
        <xdr:cNvPr id="4" name="4 Elipse">
          <a:hlinkClick xmlns:r="http://schemas.openxmlformats.org/officeDocument/2006/relationships" r:id="rId3"/>
          <a:extLst>
            <a:ext uri="{FF2B5EF4-FFF2-40B4-BE49-F238E27FC236}">
              <a16:creationId xmlns:a16="http://schemas.microsoft.com/office/drawing/2014/main" id="{1C99832F-1D7E-47E0-A8D7-B3C7C52DF778}"/>
            </a:ext>
          </a:extLst>
        </xdr:cNvPr>
        <xdr:cNvSpPr/>
      </xdr:nvSpPr>
      <xdr:spPr>
        <a:xfrm>
          <a:off x="3371850" y="2800350"/>
          <a:ext cx="152400" cy="142875"/>
        </a:xfrm>
        <a:prstGeom prst="ellipse">
          <a:avLst/>
        </a:prstGeom>
        <a:solidFill>
          <a:schemeClr val="bg1">
            <a:lumMod val="75000"/>
          </a:schemeClr>
        </a:solidFill>
        <a:ln>
          <a:solidFill>
            <a:schemeClr val="tx1">
              <a:lumMod val="65000"/>
              <a:lumOff val="3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s-ES" sz="1100">
            <a:solidFill>
              <a:schemeClr val="lt1"/>
            </a:solidFill>
            <a:latin typeface="+mn-lt"/>
            <a:ea typeface="+mn-ea"/>
            <a:cs typeface="+mn-cs"/>
          </a:endParaRPr>
        </a:p>
      </xdr:txBody>
    </xdr:sp>
    <xdr:clientData/>
  </xdr:twoCellAnchor>
  <xdr:twoCellAnchor>
    <xdr:from>
      <xdr:col>2</xdr:col>
      <xdr:colOff>228600</xdr:colOff>
      <xdr:row>5</xdr:row>
      <xdr:rowOff>133350</xdr:rowOff>
    </xdr:from>
    <xdr:to>
      <xdr:col>2</xdr:col>
      <xdr:colOff>381000</xdr:colOff>
      <xdr:row>5</xdr:row>
      <xdr:rowOff>276225</xdr:rowOff>
    </xdr:to>
    <xdr:sp macro="" textlink="">
      <xdr:nvSpPr>
        <xdr:cNvPr id="5" name="5 Elipse">
          <a:hlinkClick xmlns:r="http://schemas.openxmlformats.org/officeDocument/2006/relationships" r:id="rId4"/>
          <a:extLst>
            <a:ext uri="{FF2B5EF4-FFF2-40B4-BE49-F238E27FC236}">
              <a16:creationId xmlns:a16="http://schemas.microsoft.com/office/drawing/2014/main" id="{8A68FF5B-76F1-43AE-9A4B-B90AA3DADD0A}"/>
            </a:ext>
          </a:extLst>
        </xdr:cNvPr>
        <xdr:cNvSpPr/>
      </xdr:nvSpPr>
      <xdr:spPr>
        <a:xfrm>
          <a:off x="3362325" y="1800225"/>
          <a:ext cx="152400" cy="142875"/>
        </a:xfrm>
        <a:prstGeom prst="ellipse">
          <a:avLst/>
        </a:prstGeom>
        <a:solidFill>
          <a:schemeClr val="bg1">
            <a:lumMod val="75000"/>
          </a:schemeClr>
        </a:solidFill>
        <a:ln>
          <a:solidFill>
            <a:schemeClr val="tx1">
              <a:lumMod val="65000"/>
              <a:lumOff val="3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ES" sz="1100"/>
        </a:p>
      </xdr:txBody>
    </xdr:sp>
    <xdr:clientData/>
  </xdr:twoCellAnchor>
  <xdr:twoCellAnchor editAs="oneCell">
    <xdr:from>
      <xdr:col>3</xdr:col>
      <xdr:colOff>3667125</xdr:colOff>
      <xdr:row>11</xdr:row>
      <xdr:rowOff>180975</xdr:rowOff>
    </xdr:from>
    <xdr:to>
      <xdr:col>3</xdr:col>
      <xdr:colOff>3667125</xdr:colOff>
      <xdr:row>15</xdr:row>
      <xdr:rowOff>9525</xdr:rowOff>
    </xdr:to>
    <xdr:pic>
      <xdr:nvPicPr>
        <xdr:cNvPr id="6" name="6 Imagen" descr="http://www.ia.udec.cl/wordpress/wp-content/uploads/2009/10/logo_dipres.jpg">
          <a:extLst>
            <a:ext uri="{FF2B5EF4-FFF2-40B4-BE49-F238E27FC236}">
              <a16:creationId xmlns:a16="http://schemas.microsoft.com/office/drawing/2014/main" id="{9C45C572-B55B-411D-9E7B-28717A3062B6}"/>
            </a:ext>
          </a:extLst>
        </xdr:cNvPr>
        <xdr:cNvPicPr/>
      </xdr:nvPicPr>
      <xdr:blipFill>
        <a:blip xmlns:r="http://schemas.openxmlformats.org/officeDocument/2006/relationships" r:embed="rId5" cstate="print"/>
        <a:srcRect/>
        <a:stretch>
          <a:fillRect/>
        </a:stretch>
      </xdr:blipFill>
      <xdr:spPr bwMode="auto">
        <a:xfrm>
          <a:off x="7248525" y="3800475"/>
          <a:ext cx="0" cy="6477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1647825</xdr:colOff>
      <xdr:row>15</xdr:row>
      <xdr:rowOff>76200</xdr:rowOff>
    </xdr:from>
    <xdr:to>
      <xdr:col>3</xdr:col>
      <xdr:colOff>2486025</xdr:colOff>
      <xdr:row>17</xdr:row>
      <xdr:rowOff>161925</xdr:rowOff>
    </xdr:to>
    <xdr:sp macro="" textlink="">
      <xdr:nvSpPr>
        <xdr:cNvPr id="7" name="8 CuadroTexto">
          <a:extLst>
            <a:ext uri="{FF2B5EF4-FFF2-40B4-BE49-F238E27FC236}">
              <a16:creationId xmlns:a16="http://schemas.microsoft.com/office/drawing/2014/main" id="{42A1562D-6901-46A2-800B-4CCDDAAF088D}"/>
            </a:ext>
          </a:extLst>
        </xdr:cNvPr>
        <xdr:cNvSpPr txBox="1"/>
      </xdr:nvSpPr>
      <xdr:spPr>
        <a:xfrm>
          <a:off x="3057525" y="4457700"/>
          <a:ext cx="300990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L" sz="1100" b="0" i="0" u="none" strike="noStrike">
              <a:solidFill>
                <a:schemeClr val="tx1">
                  <a:lumMod val="65000"/>
                  <a:lumOff val="35000"/>
                </a:schemeClr>
              </a:solidFill>
              <a:latin typeface="+mn-lt"/>
              <a:ea typeface="+mn-ea"/>
              <a:cs typeface="+mn-cs"/>
            </a:rPr>
            <a:t>División de Evaluación Social de Inversiones</a:t>
          </a:r>
          <a:r>
            <a:rPr lang="es-CL" b="0">
              <a:solidFill>
                <a:schemeClr val="tx1">
                  <a:lumMod val="65000"/>
                  <a:lumOff val="35000"/>
                </a:schemeClr>
              </a:solidFill>
            </a:rPr>
            <a:t> </a:t>
          </a:r>
          <a:r>
            <a:rPr lang="es-CL" sz="1100" b="0" i="0" u="none" strike="noStrike">
              <a:solidFill>
                <a:schemeClr val="tx1">
                  <a:lumMod val="65000"/>
                  <a:lumOff val="35000"/>
                </a:schemeClr>
              </a:solidFill>
              <a:latin typeface="+mn-lt"/>
              <a:ea typeface="+mn-ea"/>
              <a:cs typeface="+mn-cs"/>
            </a:rPr>
            <a:t>Ministerio de Desarrollo Social</a:t>
          </a:r>
          <a:r>
            <a:rPr lang="es-CL" b="0">
              <a:solidFill>
                <a:schemeClr val="tx1">
                  <a:lumMod val="65000"/>
                  <a:lumOff val="35000"/>
                </a:schemeClr>
              </a:solidFill>
            </a:rPr>
            <a:t> y Familia</a:t>
          </a:r>
          <a:endParaRPr lang="es-CL" sz="1100" b="0">
            <a:solidFill>
              <a:schemeClr val="tx1">
                <a:lumMod val="65000"/>
                <a:lumOff val="35000"/>
              </a:schemeClr>
            </a:solidFill>
          </a:endParaRPr>
        </a:p>
      </xdr:txBody>
    </xdr:sp>
    <xdr:clientData/>
  </xdr:twoCellAnchor>
  <xdr:twoCellAnchor>
    <xdr:from>
      <xdr:col>3</xdr:col>
      <xdr:colOff>2581275</xdr:colOff>
      <xdr:row>15</xdr:row>
      <xdr:rowOff>76200</xdr:rowOff>
    </xdr:from>
    <xdr:to>
      <xdr:col>4</xdr:col>
      <xdr:colOff>590550</xdr:colOff>
      <xdr:row>17</xdr:row>
      <xdr:rowOff>161925</xdr:rowOff>
    </xdr:to>
    <xdr:sp macro="" textlink="">
      <xdr:nvSpPr>
        <xdr:cNvPr id="8" name="10 CuadroTexto">
          <a:extLst>
            <a:ext uri="{FF2B5EF4-FFF2-40B4-BE49-F238E27FC236}">
              <a16:creationId xmlns:a16="http://schemas.microsoft.com/office/drawing/2014/main" id="{14E815B3-CEF3-4583-8423-DF9877B78F8B}"/>
            </a:ext>
          </a:extLst>
        </xdr:cNvPr>
        <xdr:cNvSpPr txBox="1"/>
      </xdr:nvSpPr>
      <xdr:spPr>
        <a:xfrm>
          <a:off x="6162675" y="4457700"/>
          <a:ext cx="300990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L" sz="1100" b="0" i="0" u="none" strike="noStrike">
              <a:solidFill>
                <a:schemeClr val="tx1">
                  <a:lumMod val="65000"/>
                  <a:lumOff val="35000"/>
                </a:schemeClr>
              </a:solidFill>
              <a:latin typeface="+mn-lt"/>
              <a:ea typeface="+mn-ea"/>
              <a:cs typeface="+mn-cs"/>
            </a:rPr>
            <a:t>Dirección de Presupuestos </a:t>
          </a:r>
        </a:p>
        <a:p>
          <a:pPr algn="ctr"/>
          <a:r>
            <a:rPr lang="es-CL" sz="1100" b="0" i="0" u="none" strike="noStrike">
              <a:solidFill>
                <a:schemeClr val="tx1">
                  <a:lumMod val="65000"/>
                  <a:lumOff val="35000"/>
                </a:schemeClr>
              </a:solidFill>
              <a:latin typeface="+mn-lt"/>
              <a:ea typeface="+mn-ea"/>
              <a:cs typeface="+mn-cs"/>
            </a:rPr>
            <a:t>Ministerio de Hacienda </a:t>
          </a:r>
        </a:p>
      </xdr:txBody>
    </xdr:sp>
    <xdr:clientData/>
  </xdr:twoCellAnchor>
  <xdr:twoCellAnchor editAs="oneCell">
    <xdr:from>
      <xdr:col>0</xdr:col>
      <xdr:colOff>1390650</xdr:colOff>
      <xdr:row>0</xdr:row>
      <xdr:rowOff>0</xdr:rowOff>
    </xdr:from>
    <xdr:to>
      <xdr:col>1</xdr:col>
      <xdr:colOff>1714500</xdr:colOff>
      <xdr:row>24</xdr:row>
      <xdr:rowOff>76200</xdr:rowOff>
    </xdr:to>
    <xdr:pic>
      <xdr:nvPicPr>
        <xdr:cNvPr id="10" name="Imagen 9">
          <a:extLst>
            <a:ext uri="{FF2B5EF4-FFF2-40B4-BE49-F238E27FC236}">
              <a16:creationId xmlns:a16="http://schemas.microsoft.com/office/drawing/2014/main" id="{D640210C-C96B-4173-9DB6-72E327137FF8}"/>
            </a:ext>
          </a:extLst>
        </xdr:cNvPr>
        <xdr:cNvPicPr>
          <a:picLocks noChangeAspect="1"/>
        </xdr:cNvPicPr>
      </xdr:nvPicPr>
      <xdr:blipFill>
        <a:blip xmlns:r="http://schemas.openxmlformats.org/officeDocument/2006/relationships" r:embed="rId6">
          <a:duotone>
            <a:prstClr val="black"/>
            <a:srgbClr val="FF0000">
              <a:tint val="45000"/>
              <a:satMod val="400000"/>
            </a:srgbClr>
          </a:duotone>
          <a:extLst>
            <a:ext uri="{BEBA8EAE-BF5A-486C-A8C5-ECC9F3942E4B}">
              <a14:imgProps xmlns:a14="http://schemas.microsoft.com/office/drawing/2010/main">
                <a14:imgLayer r:embed="rId7">
                  <a14:imgEffect>
                    <a14:backgroundRemoval t="4569" b="96827" l="9896" r="89063">
                      <a14:foregroundMark x1="59375" y1="7487" x2="59375" y2="7487"/>
                      <a14:foregroundMark x1="57292" y1="4949" x2="57292" y2="4949"/>
                      <a14:foregroundMark x1="16146" y1="94924" x2="16146" y2="94924"/>
                      <a14:foregroundMark x1="68229" y1="95305" x2="68229" y2="95305"/>
                      <a14:foregroundMark x1="71875" y1="96827" x2="71875" y2="96827"/>
                    </a14:backgroundRemoval>
                  </a14:imgEffect>
                  <a14:imgEffect>
                    <a14:colorTemperature colorTemp="5300"/>
                  </a14:imgEffect>
                </a14:imgLayer>
              </a14:imgProps>
            </a:ext>
            <a:ext uri="{28A0092B-C50C-407E-A947-70E740481C1C}">
              <a14:useLocalDpi xmlns:a14="http://schemas.microsoft.com/office/drawing/2010/main" val="0"/>
            </a:ext>
          </a:extLst>
        </a:blip>
        <a:stretch>
          <a:fillRect/>
        </a:stretch>
      </xdr:blipFill>
      <xdr:spPr>
        <a:xfrm>
          <a:off x="1390650" y="0"/>
          <a:ext cx="1733550" cy="6315075"/>
        </a:xfrm>
        <a:prstGeom prst="rect">
          <a:avLst/>
        </a:prstGeom>
        <a:solidFill>
          <a:schemeClr val="accent1">
            <a:lumMod val="50000"/>
            <a:alpha val="85000"/>
          </a:schemeClr>
        </a:solidFill>
        <a:ln>
          <a:noFill/>
        </a:ln>
        <a:effectLst>
          <a:outerShdw blurRad="50800" dist="38100" dir="2700000" algn="tl" rotWithShape="0">
            <a:prstClr val="black">
              <a:alpha val="40000"/>
            </a:prstClr>
          </a:outerShdw>
        </a:effectLst>
      </xdr:spPr>
    </xdr:pic>
    <xdr:clientData/>
  </xdr:twoCellAnchor>
  <xdr:twoCellAnchor>
    <xdr:from>
      <xdr:col>0</xdr:col>
      <xdr:colOff>20637</xdr:colOff>
      <xdr:row>0</xdr:row>
      <xdr:rowOff>25406</xdr:rowOff>
    </xdr:from>
    <xdr:to>
      <xdr:col>0</xdr:col>
      <xdr:colOff>1238250</xdr:colOff>
      <xdr:row>3</xdr:row>
      <xdr:rowOff>8172</xdr:rowOff>
    </xdr:to>
    <xdr:pic>
      <xdr:nvPicPr>
        <xdr:cNvPr id="12" name="Imagen 101" descr="Imagen que contiene Logotipo&#10;&#10;El contenido generado por IA puede ser incorrecto.">
          <a:extLst>
            <a:ext uri="{FF2B5EF4-FFF2-40B4-BE49-F238E27FC236}">
              <a16:creationId xmlns:a16="http://schemas.microsoft.com/office/drawing/2014/main" id="{6CA6A703-01A0-65C1-48F6-7885E22955B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637" y="25406"/>
          <a:ext cx="1217613" cy="1280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3521076</xdr:colOff>
      <xdr:row>10</xdr:row>
      <xdr:rowOff>143674</xdr:rowOff>
    </xdr:from>
    <xdr:to>
      <xdr:col>3</xdr:col>
      <xdr:colOff>4607720</xdr:colOff>
      <xdr:row>14</xdr:row>
      <xdr:rowOff>177519</xdr:rowOff>
    </xdr:to>
    <xdr:pic>
      <xdr:nvPicPr>
        <xdr:cNvPr id="13" name="Imagen 103" descr="Imagen que contiene Logotipo&#10;&#10;El contenido generado por IA puede ser incorrecto.">
          <a:extLst>
            <a:ext uri="{FF2B5EF4-FFF2-40B4-BE49-F238E27FC236}">
              <a16:creationId xmlns:a16="http://schemas.microsoft.com/office/drawing/2014/main" id="{6CB13A6C-E68F-EFE3-D8D7-E1CFA9FB71D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104857" y="3465518"/>
          <a:ext cx="1086644" cy="974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425451</xdr:colOff>
      <xdr:row>10</xdr:row>
      <xdr:rowOff>103986</xdr:rowOff>
    </xdr:from>
    <xdr:to>
      <xdr:col>3</xdr:col>
      <xdr:colOff>1488281</xdr:colOff>
      <xdr:row>14</xdr:row>
      <xdr:rowOff>186441</xdr:rowOff>
    </xdr:to>
    <xdr:pic>
      <xdr:nvPicPr>
        <xdr:cNvPr id="14" name="Imagen 105" descr="Imagen que contiene Texto&#10;&#10;El contenido generado por IA puede ser incorrecto.">
          <a:extLst>
            <a:ext uri="{FF2B5EF4-FFF2-40B4-BE49-F238E27FC236}">
              <a16:creationId xmlns:a16="http://schemas.microsoft.com/office/drawing/2014/main" id="{8198D546-181D-DA66-79D5-96760EE23C1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9232" y="3425830"/>
          <a:ext cx="1062830" cy="1023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939004</xdr:colOff>
      <xdr:row>1</xdr:row>
      <xdr:rowOff>119061</xdr:rowOff>
    </xdr:to>
    <xdr:sp macro="" textlink="">
      <xdr:nvSpPr>
        <xdr:cNvPr id="3" name="6 CuadroTexto">
          <a:hlinkClick xmlns:r="http://schemas.openxmlformats.org/officeDocument/2006/relationships" r:id="rId1"/>
          <a:extLst>
            <a:ext uri="{FF2B5EF4-FFF2-40B4-BE49-F238E27FC236}">
              <a16:creationId xmlns:a16="http://schemas.microsoft.com/office/drawing/2014/main" id="{3AC49205-F9A5-4D17-8EDD-F3A844E5A260}"/>
            </a:ext>
          </a:extLst>
        </xdr:cNvPr>
        <xdr:cNvSpPr txBox="1"/>
      </xdr:nvSpPr>
      <xdr:spPr>
        <a:xfrm>
          <a:off x="0" y="19050"/>
          <a:ext cx="939004" cy="338136"/>
        </a:xfrm>
        <a:prstGeom prst="rect">
          <a:avLst/>
        </a:prstGeom>
        <a:solidFill>
          <a:schemeClr val="lt1"/>
        </a:solidFill>
        <a:ln w="9525" cmpd="sng">
          <a:solidFill>
            <a:schemeClr val="lt1">
              <a:shade val="50000"/>
            </a:schemeClr>
          </a:solidFill>
        </a:ln>
        <a:scene3d>
          <a:camera prst="orthographicFront"/>
          <a:lightRig rig="threePt" dir="t"/>
        </a:scene3d>
        <a:sp3d>
          <a:bevelT prst="angle"/>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S" sz="1600" b="1">
              <a:solidFill>
                <a:schemeClr val="tx2"/>
              </a:solidFill>
            </a:rPr>
            <a:t>VOLVER</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56018</xdr:colOff>
      <xdr:row>0</xdr:row>
      <xdr:rowOff>28917</xdr:rowOff>
    </xdr:from>
    <xdr:to>
      <xdr:col>1</xdr:col>
      <xdr:colOff>625928</xdr:colOff>
      <xdr:row>1</xdr:row>
      <xdr:rowOff>69397</xdr:rowOff>
    </xdr:to>
    <xdr:sp macro="" textlink="">
      <xdr:nvSpPr>
        <xdr:cNvPr id="2" name="6 CuadroTexto">
          <a:hlinkClick xmlns:r="http://schemas.openxmlformats.org/officeDocument/2006/relationships" r:id="rId1"/>
          <a:extLst>
            <a:ext uri="{FF2B5EF4-FFF2-40B4-BE49-F238E27FC236}">
              <a16:creationId xmlns:a16="http://schemas.microsoft.com/office/drawing/2014/main" id="{6F3BEA21-D51E-4502-82EA-7F22C2A77390}"/>
            </a:ext>
          </a:extLst>
        </xdr:cNvPr>
        <xdr:cNvSpPr txBox="1"/>
      </xdr:nvSpPr>
      <xdr:spPr>
        <a:xfrm>
          <a:off x="56018" y="28917"/>
          <a:ext cx="941385" cy="335755"/>
        </a:xfrm>
        <a:prstGeom prst="rect">
          <a:avLst/>
        </a:prstGeom>
        <a:solidFill>
          <a:schemeClr val="lt1"/>
        </a:solidFill>
        <a:ln w="9525" cmpd="sng">
          <a:solidFill>
            <a:schemeClr val="lt1">
              <a:shade val="50000"/>
            </a:schemeClr>
          </a:solidFill>
        </a:ln>
        <a:scene3d>
          <a:camera prst="orthographicFront"/>
          <a:lightRig rig="threePt" dir="t"/>
        </a:scene3d>
        <a:sp3d>
          <a:bevelT prst="angle"/>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S" sz="1600" b="1">
              <a:solidFill>
                <a:schemeClr val="tx2"/>
              </a:solidFill>
            </a:rPr>
            <a:t>VOLVER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54428</xdr:colOff>
      <xdr:row>0</xdr:row>
      <xdr:rowOff>13607</xdr:rowOff>
    </xdr:from>
    <xdr:to>
      <xdr:col>1</xdr:col>
      <xdr:colOff>884575</xdr:colOff>
      <xdr:row>0</xdr:row>
      <xdr:rowOff>351743</xdr:rowOff>
    </xdr:to>
    <xdr:sp macro="" textlink="">
      <xdr:nvSpPr>
        <xdr:cNvPr id="3" name="6 CuadroTexto">
          <a:hlinkClick xmlns:r="http://schemas.openxmlformats.org/officeDocument/2006/relationships" r:id="rId1"/>
          <a:extLst>
            <a:ext uri="{FF2B5EF4-FFF2-40B4-BE49-F238E27FC236}">
              <a16:creationId xmlns:a16="http://schemas.microsoft.com/office/drawing/2014/main" id="{8D443599-B044-4052-ADF3-2394B767916A}"/>
            </a:ext>
          </a:extLst>
        </xdr:cNvPr>
        <xdr:cNvSpPr txBox="1"/>
      </xdr:nvSpPr>
      <xdr:spPr>
        <a:xfrm>
          <a:off x="54428" y="13607"/>
          <a:ext cx="939004" cy="338136"/>
        </a:xfrm>
        <a:prstGeom prst="rect">
          <a:avLst/>
        </a:prstGeom>
        <a:solidFill>
          <a:schemeClr val="lt1"/>
        </a:solidFill>
        <a:ln w="9525" cmpd="sng">
          <a:solidFill>
            <a:schemeClr val="lt1">
              <a:shade val="50000"/>
            </a:schemeClr>
          </a:solidFill>
        </a:ln>
        <a:scene3d>
          <a:camera prst="orthographicFront"/>
          <a:lightRig rig="threePt" dir="t"/>
        </a:scene3d>
        <a:sp3d>
          <a:bevelT prst="angle"/>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S" sz="1600" b="1">
              <a:solidFill>
                <a:schemeClr val="tx2"/>
              </a:solidFill>
            </a:rPr>
            <a:t>VOLVER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23816</xdr:rowOff>
    </xdr:from>
    <xdr:to>
      <xdr:col>1</xdr:col>
      <xdr:colOff>105566</xdr:colOff>
      <xdr:row>0</xdr:row>
      <xdr:rowOff>361952</xdr:rowOff>
    </xdr:to>
    <xdr:sp macro="" textlink="">
      <xdr:nvSpPr>
        <xdr:cNvPr id="3" name="6 CuadroTexto">
          <a:hlinkClick xmlns:r="http://schemas.openxmlformats.org/officeDocument/2006/relationships" r:id="rId1"/>
          <a:extLst>
            <a:ext uri="{FF2B5EF4-FFF2-40B4-BE49-F238E27FC236}">
              <a16:creationId xmlns:a16="http://schemas.microsoft.com/office/drawing/2014/main" id="{14F7A031-0FD5-4319-A4EF-51E3FB89F6B3}"/>
            </a:ext>
          </a:extLst>
        </xdr:cNvPr>
        <xdr:cNvSpPr txBox="1"/>
      </xdr:nvSpPr>
      <xdr:spPr>
        <a:xfrm>
          <a:off x="0" y="23816"/>
          <a:ext cx="855660" cy="338136"/>
        </a:xfrm>
        <a:prstGeom prst="rect">
          <a:avLst/>
        </a:prstGeom>
        <a:solidFill>
          <a:schemeClr val="lt1"/>
        </a:solidFill>
        <a:ln w="9525" cmpd="sng">
          <a:solidFill>
            <a:schemeClr val="lt1">
              <a:shade val="50000"/>
            </a:schemeClr>
          </a:solidFill>
        </a:ln>
        <a:scene3d>
          <a:camera prst="orthographicFront"/>
          <a:lightRig rig="threePt" dir="t"/>
        </a:scene3d>
        <a:sp3d>
          <a:bevelT prst="angle"/>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S" sz="1600" b="1">
              <a:solidFill>
                <a:schemeClr val="tx2"/>
              </a:solidFill>
            </a:rPr>
            <a:t>VOLVER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715075</xdr:colOff>
      <xdr:row>8</xdr:row>
      <xdr:rowOff>92169</xdr:rowOff>
    </xdr:from>
    <xdr:to>
      <xdr:col>22</xdr:col>
      <xdr:colOff>300404</xdr:colOff>
      <xdr:row>24</xdr:row>
      <xdr:rowOff>80596</xdr:rowOff>
    </xdr:to>
    <xdr:graphicFrame macro="">
      <xdr:nvGraphicFramePr>
        <xdr:cNvPr id="3" name="Gráfico 2">
          <a:extLst>
            <a:ext uri="{FF2B5EF4-FFF2-40B4-BE49-F238E27FC236}">
              <a16:creationId xmlns:a16="http://schemas.microsoft.com/office/drawing/2014/main" id="{5CE01F1D-B25A-65C8-A606-1F7DDFD6EE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675555</xdr:colOff>
      <xdr:row>30</xdr:row>
      <xdr:rowOff>90446</xdr:rowOff>
    </xdr:from>
    <xdr:to>
      <xdr:col>22</xdr:col>
      <xdr:colOff>168088</xdr:colOff>
      <xdr:row>43</xdr:row>
      <xdr:rowOff>89647</xdr:rowOff>
    </xdr:to>
    <xdr:graphicFrame macro="">
      <xdr:nvGraphicFramePr>
        <xdr:cNvPr id="4" name="2 Gráfico">
          <a:extLst>
            <a:ext uri="{FF2B5EF4-FFF2-40B4-BE49-F238E27FC236}">
              <a16:creationId xmlns:a16="http://schemas.microsoft.com/office/drawing/2014/main" id="{B88F0287-0F0B-465E-B883-92B4C8871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691883</xdr:colOff>
      <xdr:row>47</xdr:row>
      <xdr:rowOff>108858</xdr:rowOff>
    </xdr:from>
    <xdr:to>
      <xdr:col>21</xdr:col>
      <xdr:colOff>666750</xdr:colOff>
      <xdr:row>59</xdr:row>
      <xdr:rowOff>67235</xdr:rowOff>
    </xdr:to>
    <xdr:graphicFrame macro="">
      <xdr:nvGraphicFramePr>
        <xdr:cNvPr id="5" name="2 Gráfico">
          <a:extLst>
            <a:ext uri="{FF2B5EF4-FFF2-40B4-BE49-F238E27FC236}">
              <a16:creationId xmlns:a16="http://schemas.microsoft.com/office/drawing/2014/main" id="{91B4A25B-1366-4B6B-B1D0-D4DA04E86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798818</xdr:colOff>
      <xdr:row>62</xdr:row>
      <xdr:rowOff>187299</xdr:rowOff>
    </xdr:from>
    <xdr:to>
      <xdr:col>22</xdr:col>
      <xdr:colOff>22412</xdr:colOff>
      <xdr:row>74</xdr:row>
      <xdr:rowOff>78441</xdr:rowOff>
    </xdr:to>
    <xdr:graphicFrame macro="">
      <xdr:nvGraphicFramePr>
        <xdr:cNvPr id="6" name="2 Gráfico">
          <a:extLst>
            <a:ext uri="{FF2B5EF4-FFF2-40B4-BE49-F238E27FC236}">
              <a16:creationId xmlns:a16="http://schemas.microsoft.com/office/drawing/2014/main" id="{491CFB32-26D5-4AFE-A6BB-E79FDA08DC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693967</xdr:colOff>
      <xdr:row>74</xdr:row>
      <xdr:rowOff>96159</xdr:rowOff>
    </xdr:from>
    <xdr:to>
      <xdr:col>24</xdr:col>
      <xdr:colOff>256850</xdr:colOff>
      <xdr:row>103</xdr:row>
      <xdr:rowOff>77637</xdr:rowOff>
    </xdr:to>
    <xdr:graphicFrame macro="">
      <xdr:nvGraphicFramePr>
        <xdr:cNvPr id="7" name="11 Gráfico">
          <a:extLst>
            <a:ext uri="{FF2B5EF4-FFF2-40B4-BE49-F238E27FC236}">
              <a16:creationId xmlns:a16="http://schemas.microsoft.com/office/drawing/2014/main" id="{C1850602-F49C-425D-8D5A-9C85E93E4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1086970</xdr:colOff>
      <xdr:row>127</xdr:row>
      <xdr:rowOff>190498</xdr:rowOff>
    </xdr:from>
    <xdr:to>
      <xdr:col>21</xdr:col>
      <xdr:colOff>215348</xdr:colOff>
      <xdr:row>158</xdr:row>
      <xdr:rowOff>163231</xdr:rowOff>
    </xdr:to>
    <xdr:graphicFrame macro="">
      <xdr:nvGraphicFramePr>
        <xdr:cNvPr id="2" name="Gráfico 1">
          <a:extLst>
            <a:ext uri="{FF2B5EF4-FFF2-40B4-BE49-F238E27FC236}">
              <a16:creationId xmlns:a16="http://schemas.microsoft.com/office/drawing/2014/main" id="{0520DB9A-673A-BAC9-735B-83BE5694A0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33</xdr:col>
      <xdr:colOff>1400175</xdr:colOff>
      <xdr:row>17</xdr:row>
      <xdr:rowOff>104103</xdr:rowOff>
    </xdr:from>
    <xdr:to>
      <xdr:col>39</xdr:col>
      <xdr:colOff>495276</xdr:colOff>
      <xdr:row>39</xdr:row>
      <xdr:rowOff>104103</xdr:rowOff>
    </xdr:to>
    <xdr:graphicFrame macro="">
      <xdr:nvGraphicFramePr>
        <xdr:cNvPr id="15" name="11 Gráfico">
          <a:extLst>
            <a:ext uri="{FF2B5EF4-FFF2-40B4-BE49-F238E27FC236}">
              <a16:creationId xmlns:a16="http://schemas.microsoft.com/office/drawing/2014/main" id="{65895439-4E41-4B22-9B29-23D388E95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38</xdr:col>
      <xdr:colOff>1219339</xdr:colOff>
      <xdr:row>20</xdr:row>
      <xdr:rowOff>168965</xdr:rowOff>
    </xdr:from>
    <xdr:to>
      <xdr:col>39</xdr:col>
      <xdr:colOff>66124</xdr:colOff>
      <xdr:row>22</xdr:row>
      <xdr:rowOff>26918</xdr:rowOff>
    </xdr:to>
    <xdr:sp macro="" textlink="">
      <xdr:nvSpPr>
        <xdr:cNvPr id="10" name="CuadroTexto 9">
          <a:extLst>
            <a:ext uri="{FF2B5EF4-FFF2-40B4-BE49-F238E27FC236}">
              <a16:creationId xmlns:a16="http://schemas.microsoft.com/office/drawing/2014/main" id="{F72D56AF-8479-4104-9188-2C9F8BF4BC52}"/>
            </a:ext>
          </a:extLst>
        </xdr:cNvPr>
        <xdr:cNvSpPr txBox="1"/>
      </xdr:nvSpPr>
      <xdr:spPr>
        <a:xfrm>
          <a:off x="42510214" y="5321990"/>
          <a:ext cx="551760" cy="2580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b="1"/>
            <a:t>97,9%</a:t>
          </a:r>
        </a:p>
      </xdr:txBody>
    </xdr:sp>
    <xdr:clientData/>
  </xdr:twoCellAnchor>
  <xdr:twoCellAnchor>
    <xdr:from>
      <xdr:col>8</xdr:col>
      <xdr:colOff>352424</xdr:colOff>
      <xdr:row>173</xdr:row>
      <xdr:rowOff>200024</xdr:rowOff>
    </xdr:from>
    <xdr:to>
      <xdr:col>20</xdr:col>
      <xdr:colOff>638175</xdr:colOff>
      <xdr:row>195</xdr:row>
      <xdr:rowOff>34925</xdr:rowOff>
    </xdr:to>
    <xdr:graphicFrame macro="">
      <xdr:nvGraphicFramePr>
        <xdr:cNvPr id="12" name="Gráfico 11">
          <a:extLst>
            <a:ext uri="{FF2B5EF4-FFF2-40B4-BE49-F238E27FC236}">
              <a16:creationId xmlns:a16="http://schemas.microsoft.com/office/drawing/2014/main" id="{7B8252A1-F4BD-472C-B28F-86B26EB013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0.7531</cdr:x>
      <cdr:y>0.01642</cdr:y>
    </cdr:from>
    <cdr:to>
      <cdr:x>0.82824</cdr:x>
      <cdr:y>0.07225</cdr:y>
    </cdr:to>
    <cdr:sp macro="" textlink="">
      <cdr:nvSpPr>
        <cdr:cNvPr id="2" name="CuadroTexto 1">
          <a:extLst xmlns:a="http://schemas.openxmlformats.org/drawingml/2006/main">
            <a:ext uri="{FF2B5EF4-FFF2-40B4-BE49-F238E27FC236}">
              <a16:creationId xmlns:a16="http://schemas.microsoft.com/office/drawing/2014/main" id="{5F9A3FF8-A3C6-1BF1-32FD-37F11AD5B58C}"/>
            </a:ext>
          </a:extLst>
        </cdr:cNvPr>
        <cdr:cNvSpPr txBox="1"/>
      </cdr:nvSpPr>
      <cdr:spPr>
        <a:xfrm xmlns:a="http://schemas.openxmlformats.org/drawingml/2006/main">
          <a:off x="6682154" y="73269"/>
          <a:ext cx="666750" cy="2491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L" sz="1100" b="1"/>
            <a:t>No.</a:t>
          </a:r>
          <a:r>
            <a:rPr lang="es-CL" sz="1100" b="1" baseline="0"/>
            <a:t> IDI</a:t>
          </a:r>
          <a:endParaRPr lang="es-CL" sz="1100" b="1"/>
        </a:p>
      </cdr:txBody>
    </cdr:sp>
  </cdr:relSizeAnchor>
  <cdr:relSizeAnchor xmlns:cdr="http://schemas.openxmlformats.org/drawingml/2006/chartDrawing">
    <cdr:from>
      <cdr:x>0.23782</cdr:x>
      <cdr:y>0.01467</cdr:y>
    </cdr:from>
    <cdr:to>
      <cdr:x>0.412</cdr:x>
      <cdr:y>0.0705</cdr:y>
    </cdr:to>
    <cdr:sp macro="" textlink="">
      <cdr:nvSpPr>
        <cdr:cNvPr id="3" name="CuadroTexto 1">
          <a:extLst xmlns:a="http://schemas.openxmlformats.org/drawingml/2006/main">
            <a:ext uri="{FF2B5EF4-FFF2-40B4-BE49-F238E27FC236}">
              <a16:creationId xmlns:a16="http://schemas.microsoft.com/office/drawing/2014/main" id="{AE493DCE-6260-0EEC-7DC2-4DB9D782CF9B}"/>
            </a:ext>
          </a:extLst>
        </cdr:cNvPr>
        <cdr:cNvSpPr txBox="1"/>
      </cdr:nvSpPr>
      <cdr:spPr>
        <a:xfrm xmlns:a="http://schemas.openxmlformats.org/drawingml/2006/main">
          <a:off x="2110154" y="65454"/>
          <a:ext cx="1545492" cy="2491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CL" sz="1100" b="1"/>
            <a:t>Montos en M$</a:t>
          </a:r>
        </a:p>
      </cdr:txBody>
    </cdr:sp>
  </cdr:relSizeAnchor>
  <cdr:relSizeAnchor xmlns:cdr="http://schemas.openxmlformats.org/drawingml/2006/chartDrawing">
    <cdr:from>
      <cdr:x>0.88541</cdr:x>
      <cdr:y>0.46068</cdr:y>
    </cdr:from>
    <cdr:to>
      <cdr:x>0.95116</cdr:x>
      <cdr:y>0.52041</cdr:y>
    </cdr:to>
    <cdr:sp macro="" textlink="">
      <cdr:nvSpPr>
        <cdr:cNvPr id="4" name="CuadroTexto 9">
          <a:extLst xmlns:a="http://schemas.openxmlformats.org/drawingml/2006/main">
            <a:ext uri="{FF2B5EF4-FFF2-40B4-BE49-F238E27FC236}">
              <a16:creationId xmlns:a16="http://schemas.microsoft.com/office/drawing/2014/main" id="{F72D56AF-8479-4104-9188-2C9F8BF4BC52}"/>
            </a:ext>
          </a:extLst>
        </cdr:cNvPr>
        <cdr:cNvSpPr txBox="1"/>
      </cdr:nvSpPr>
      <cdr:spPr>
        <a:xfrm xmlns:a="http://schemas.openxmlformats.org/drawingml/2006/main">
          <a:off x="7431584" y="2057951"/>
          <a:ext cx="551865" cy="26682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1100" b="1"/>
            <a:t>98,2%</a:t>
          </a:r>
        </a:p>
      </cdr:txBody>
    </cdr:sp>
  </cdr:relSizeAnchor>
  <cdr:relSizeAnchor xmlns:cdr="http://schemas.openxmlformats.org/drawingml/2006/chartDrawing">
    <cdr:from>
      <cdr:x>0.88497</cdr:x>
      <cdr:y>0.7776</cdr:y>
    </cdr:from>
    <cdr:to>
      <cdr:x>0.95072</cdr:x>
      <cdr:y>0.84398</cdr:y>
    </cdr:to>
    <cdr:sp macro="" textlink="">
      <cdr:nvSpPr>
        <cdr:cNvPr id="5" name="CuadroTexto 9">
          <a:extLst xmlns:a="http://schemas.openxmlformats.org/drawingml/2006/main">
            <a:ext uri="{FF2B5EF4-FFF2-40B4-BE49-F238E27FC236}">
              <a16:creationId xmlns:a16="http://schemas.microsoft.com/office/drawing/2014/main" id="{F72D56AF-8479-4104-9188-2C9F8BF4BC52}"/>
            </a:ext>
          </a:extLst>
        </cdr:cNvPr>
        <cdr:cNvSpPr txBox="1"/>
      </cdr:nvSpPr>
      <cdr:spPr>
        <a:xfrm xmlns:a="http://schemas.openxmlformats.org/drawingml/2006/main">
          <a:off x="7427854" y="3473704"/>
          <a:ext cx="551865" cy="296535"/>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1100" b="1"/>
            <a:t>86,1%</a:t>
          </a: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ilvia Montevilla" refreshedDate="45882.658282060183" createdVersion="8" refreshedVersion="8" minRefreshableVersion="3" recordCount="5979" xr:uid="{B6A0A248-49C7-464C-9546-9C75AE6A5784}">
  <cacheSource type="worksheet">
    <worksheetSource name="Tabla3"/>
  </cacheSource>
  <cacheFields count="15">
    <cacheField name="Codigo BIP" numFmtId="0">
      <sharedItems/>
    </cacheField>
    <cacheField name="Nombre" numFmtId="0">
      <sharedItems/>
    </cacheField>
    <cacheField name="Región" numFmtId="0">
      <sharedItems count="18">
        <s v="REGION DE LA ARAUCANIA"/>
        <s v="REGION DE MAGALLANES Y ANTARTICA CHILENA"/>
        <s v="REGION DEL BIO BIO"/>
        <s v="REGION DE LOS LAGOS"/>
        <s v="REGION DE VALPARAISO"/>
        <s v="REGION DEL ÑUBLE"/>
        <s v="REGION DE COQUIMBO"/>
        <s v="REGION DEL MAULE"/>
        <s v="REGION DE TARAPACA"/>
        <s v="REGION DE ANTOFAGASTA"/>
        <s v="INTERREGIONAL"/>
        <s v="REGION DE AISEN DEL GENERAL CARLOS IBAÑEZ DEL CAMPO"/>
        <s v="REGION DE LOS RIOS"/>
        <s v="REGION DE ARICA Y PARINACOTA"/>
        <s v="REGION METROPOLITANA DE SANTIAGO"/>
        <s v="REGION DEL LIBERTADOR GENERAL BERNARDO O'HIGGINS"/>
        <s v="REGION DE ATACAMA"/>
        <s v="INTERNACIONAL"/>
      </sharedItems>
    </cacheField>
    <cacheField name="Provincia" numFmtId="0">
      <sharedItems/>
    </cacheField>
    <cacheField name="Comuna" numFmtId="0">
      <sharedItems/>
    </cacheField>
    <cacheField name="Año de Postulacion" numFmtId="0">
      <sharedItems containsSemiMixedTypes="0" containsString="0" containsNumber="1" containsInteger="1" minValue="2024" maxValue="2024"/>
    </cacheField>
    <cacheField name="Tipología" numFmtId="0">
      <sharedItems/>
    </cacheField>
    <cacheField name="Sector" numFmtId="0">
      <sharedItems/>
    </cacheField>
    <cacheField name="SubSector" numFmtId="0">
      <sharedItems/>
    </cacheField>
    <cacheField name="Rate Actual" numFmtId="0">
      <sharedItems count="5">
        <s v="IN"/>
        <s v="RS"/>
        <s v="CF"/>
        <s v="OT"/>
        <s v="FI"/>
      </sharedItems>
    </cacheField>
    <cacheField name="Solicitado Año en M$" numFmtId="41">
      <sharedItems containsSemiMixedTypes="0" containsString="0" containsNumber="1" containsInteger="1" minValue="0" maxValue="141457680"/>
    </cacheField>
    <cacheField name="Monto Decretado en M$" numFmtId="0">
      <sharedItems containsSemiMixedTypes="0" containsString="0" containsNumber="1" containsInteger="1" minValue="0" maxValue="562303300"/>
    </cacheField>
    <cacheField name="Monto Devengado en M$" numFmtId="0">
      <sharedItems containsSemiMixedTypes="0" containsString="0" containsNumber="1" minValue="0" maxValue="82872766"/>
    </cacheField>
    <cacheField name="decretado si/no" numFmtId="41">
      <sharedItems count="2">
        <s v="SI"/>
        <s v="NO"/>
      </sharedItems>
    </cacheField>
    <cacheField name="devengado si/no" numFmtId="41">
      <sharedItems count="2">
        <s v="SI"/>
        <s v="NO"/>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79">
  <r>
    <s v="20054441-0"/>
    <s v="NORMALIZACION HOSPITAL DR. OSCAR HERNANDEZ ESCOBAR, CURACAUTIN"/>
    <x v="0"/>
    <s v="MALLECO"/>
    <s v="CURACAUTIN"/>
    <n v="2024"/>
    <s v="PROYECTO"/>
    <s v="SALUD"/>
    <s v="BAJA COMPLEJIDAD"/>
    <x v="0"/>
    <n v="4038611"/>
    <n v="4038611"/>
    <n v="3883526"/>
    <x v="0"/>
    <x v="0"/>
  </r>
  <r>
    <s v="20059863-0"/>
    <s v="INSTALACION APR GUADABA(S), NAHUELVE, PIVADENCO, NININCO, OTROS, LOS SAUCES"/>
    <x v="0"/>
    <s v="MALLECO"/>
    <s v="LOS SAUCES"/>
    <n v="2024"/>
    <s v="PROYECTO"/>
    <s v="RECURSOS HIDRICOS"/>
    <s v="AGUA POTABLE"/>
    <x v="1"/>
    <n v="1"/>
    <n v="1"/>
    <n v="0"/>
    <x v="0"/>
    <x v="1"/>
  </r>
  <r>
    <s v="20075933-0"/>
    <s v="CONSTRUCCION CAMINO PENETRACION CALETA EUGENIA-P.TORO,  NAVARIN"/>
    <x v="1"/>
    <s v="ANTARTICA CHILENA"/>
    <s v="CABO DE HORNOS"/>
    <n v="2024"/>
    <s v="PROYECTO"/>
    <s v="TRANSPORTE"/>
    <s v="TRANSPORTE CAMINERO"/>
    <x v="1"/>
    <n v="743127"/>
    <n v="718000"/>
    <n v="549770"/>
    <x v="0"/>
    <x v="0"/>
  </r>
  <r>
    <s v="20079319-0"/>
    <s v="REPOSICION RUTA  148  SECTOR:  CRUCE  RUTA 5 -  PUENTE QUEIME"/>
    <x v="2"/>
    <s v="'"/>
    <s v="'"/>
    <n v="2024"/>
    <s v="PROYECTO"/>
    <s v="TRANSPORTE"/>
    <s v="TRANSPORTE CAMINERO"/>
    <x v="1"/>
    <n v="22229850"/>
    <n v="1954990"/>
    <n v="1951630.531"/>
    <x v="0"/>
    <x v="0"/>
  </r>
  <r>
    <s v="20080167-0"/>
    <s v="CONSTRUCCION CAMINO PUELO  - PASO EL BOLSON (C.M.T.)"/>
    <x v="3"/>
    <s v="LLANQUIHUE"/>
    <s v="'"/>
    <n v="2024"/>
    <s v="PROYECTO"/>
    <s v="TRANSPORTE"/>
    <s v="TRANSPORTE CAMINERO"/>
    <x v="1"/>
    <n v="2841063"/>
    <n v="2187040"/>
    <n v="2186678.4270000001"/>
    <x v="0"/>
    <x v="0"/>
  </r>
  <r>
    <s v="20086686-0"/>
    <s v="REPOSICION PARCIAL LICEO POLITECNICO ,  CALBUCO"/>
    <x v="3"/>
    <s v="LLANQUIHUE"/>
    <s v="CALBUCO"/>
    <n v="2024"/>
    <s v="PROYECTO"/>
    <s v="EDUCACION, CULTURA Y PATRIMONIO"/>
    <s v="EDUCACION MEDIA TECNICO"/>
    <x v="1"/>
    <n v="7778230"/>
    <n v="7413249"/>
    <n v="7402195.091"/>
    <x v="0"/>
    <x v="0"/>
  </r>
  <r>
    <s v="20088311-0"/>
    <s v="NORMALIZACION HOSPITAL VILLARRICA"/>
    <x v="0"/>
    <s v="CAUTIN"/>
    <s v="VILLARRICA"/>
    <n v="2024"/>
    <s v="PROYECTO"/>
    <s v="SALUD"/>
    <s v="MEDIA COMPLEJIDAD"/>
    <x v="1"/>
    <n v="15189633"/>
    <n v="15189633"/>
    <n v="14759527"/>
    <x v="0"/>
    <x v="0"/>
  </r>
  <r>
    <s v="20090722-1"/>
    <s v="MEJORAMIENTO RUTAS   Q-75 - MULCHEN - QUILACO"/>
    <x v="2"/>
    <s v="BIO BIO"/>
    <s v="'"/>
    <n v="2024"/>
    <s v="PROYECTO"/>
    <s v="TRANSPORTE"/>
    <s v="TRANSPORTE CAMINERO"/>
    <x v="1"/>
    <n v="6072254"/>
    <n v="1096311"/>
    <n v="1095812"/>
    <x v="0"/>
    <x v="0"/>
  </r>
  <r>
    <s v="20116678-0"/>
    <s v="INSTALACION SISTEMA AGUA POTABLE RURAL COLICO, CARAHUE"/>
    <x v="0"/>
    <s v="CAUTIN"/>
    <s v="CARAHUE"/>
    <n v="2024"/>
    <s v="PROYECTO"/>
    <s v="RECURSOS HIDRICOS"/>
    <s v="AGUA POTABLE"/>
    <x v="1"/>
    <n v="185563"/>
    <n v="185562"/>
    <n v="185562"/>
    <x v="0"/>
    <x v="0"/>
  </r>
  <r>
    <s v="20117386-0"/>
    <s v="NORMALIZACION HOSPITAL  G.  FRICKE"/>
    <x v="4"/>
    <s v="VALPARAISO"/>
    <s v="'"/>
    <n v="2024"/>
    <s v="PROYECTO"/>
    <s v="SALUD"/>
    <s v="ALTA COMPLEJIDAD"/>
    <x v="1"/>
    <n v="3607248"/>
    <n v="3607248"/>
    <n v="3296677"/>
    <x v="0"/>
    <x v="0"/>
  </r>
  <r>
    <s v="20119065-0"/>
    <s v="REPOSICION HOGAR DE ANCIANOS COMUNA DE SAN IGNACIO"/>
    <x v="5"/>
    <s v="DIGUILLIN"/>
    <s v="SAN IGNACIO - REGION DEL ÑUBLE"/>
    <n v="2024"/>
    <s v="PROYECTO"/>
    <s v="VIVIENDA Y DESARROLLO URBANO"/>
    <s v="VIVIENDA DEFINITIVA"/>
    <x v="1"/>
    <n v="633122"/>
    <n v="1"/>
    <n v="0"/>
    <x v="0"/>
    <x v="1"/>
  </r>
  <r>
    <s v="20133773-0"/>
    <s v="NORMALIZACION                  HOSPITAL OVALLE"/>
    <x v="6"/>
    <s v="LIMARI"/>
    <s v="OVALLE"/>
    <n v="2024"/>
    <s v="PROYECTO"/>
    <s v="SALUD"/>
    <s v="ALTA COMPLEJIDAD"/>
    <x v="1"/>
    <n v="1050000"/>
    <n v="1050000"/>
    <n v="992289.29700000002"/>
    <x v="0"/>
    <x v="0"/>
  </r>
  <r>
    <s v="20140221-0"/>
    <s v="REPOSICION POSTA DE SALUD RURAL DE LA ISLA CHELÍN, CASTRO"/>
    <x v="3"/>
    <s v="CHILOE"/>
    <s v="CASTRO"/>
    <n v="2024"/>
    <s v="PROYECTO"/>
    <s v="SALUD"/>
    <s v="BAJA COMPLEJIDAD"/>
    <x v="1"/>
    <n v="28235"/>
    <n v="19003"/>
    <n v="0"/>
    <x v="0"/>
    <x v="1"/>
  </r>
  <r>
    <s v="20144258-0"/>
    <s v="CONSTRUCCION CUARTEL SEGUNDA COMPAÑIA DE BOMBEROS CONSTITUCION"/>
    <x v="7"/>
    <s v="TALCA"/>
    <s v="CONSTITUCION"/>
    <n v="2024"/>
    <s v="PROYECTO"/>
    <s v="SEGURIDAD PUBLICA"/>
    <s v="SEGURIDAD PUBLICA"/>
    <x v="1"/>
    <n v="64453"/>
    <n v="64453"/>
    <n v="64452"/>
    <x v="0"/>
    <x v="0"/>
  </r>
  <r>
    <s v="20144580-0"/>
    <s v="CONSTRUCCION PAR VIAL JUAN MARTINEZ - ARTURO FERNANDEZ, IQUIQUE."/>
    <x v="8"/>
    <s v="IQUIQUE"/>
    <s v="IQUIQUE"/>
    <n v="2024"/>
    <s v="PROYECTO"/>
    <s v="TRANSPORTE"/>
    <s v="TRANSPORTE URBANO,VIALIDAD PEATONAL"/>
    <x v="1"/>
    <n v="781846"/>
    <n v="932000"/>
    <n v="173846"/>
    <x v="0"/>
    <x v="0"/>
  </r>
  <r>
    <s v="20153304-2"/>
    <s v="MEJORAMIENTO RUTAS S-46 ,S-618 SECTOR:  PTO. DOMINGUEZ -  HUALPIN"/>
    <x v="0"/>
    <s v="CAUTIN"/>
    <s v="'"/>
    <n v="2024"/>
    <s v="PROYECTO"/>
    <s v="TRANSPORTE"/>
    <s v="TRANSPORTE CAMINERO"/>
    <x v="1"/>
    <n v="2000"/>
    <n v="1000"/>
    <n v="0"/>
    <x v="0"/>
    <x v="1"/>
  </r>
  <r>
    <s v="20154068-0"/>
    <s v="REPOSICION CENTRO DE SALUD FAMILIAR DE SAN ESTEBAN"/>
    <x v="4"/>
    <s v="LOS ANDES"/>
    <s v="SAN ESTEBAN"/>
    <n v="2024"/>
    <s v="PROYECTO"/>
    <s v="SALUD"/>
    <s v="BAJA COMPLEJIDAD"/>
    <x v="1"/>
    <n v="50112"/>
    <n v="187000"/>
    <n v="50707"/>
    <x v="0"/>
    <x v="0"/>
  </r>
  <r>
    <s v="20156148-0"/>
    <s v="REPOSICION EDIFICIO CONSISTORIAL COMUNA DE TOLTEN"/>
    <x v="0"/>
    <s v="CAUTIN"/>
    <s v="TOLTEN"/>
    <n v="2024"/>
    <s v="PROYECTO"/>
    <s v="MULTISECTORIAL"/>
    <s v="ADMINISTRACION MULTISECTOR"/>
    <x v="1"/>
    <n v="153683"/>
    <n v="153683"/>
    <n v="0"/>
    <x v="0"/>
    <x v="1"/>
  </r>
  <r>
    <s v="20156203-0"/>
    <s v="NORMALIZACION HOSPITAL PITRUFQUEN."/>
    <x v="0"/>
    <s v="CAUTIN"/>
    <s v="PITRUFQUEN"/>
    <n v="2024"/>
    <s v="PROYECTO"/>
    <s v="SALUD"/>
    <s v="BAJA COMPLEJIDAD"/>
    <x v="1"/>
    <n v="558382"/>
    <n v="558382"/>
    <n v="507796"/>
    <x v="0"/>
    <x v="0"/>
  </r>
  <r>
    <s v="20157700-0"/>
    <s v="REPOSICION ESCUELA RURAL DE QUITRIPULLI COMUNA DE CHONCHI"/>
    <x v="3"/>
    <s v="CHILOE"/>
    <s v="CHONCHI"/>
    <n v="2024"/>
    <s v="PROYECTO"/>
    <s v="EDUCACION, CULTURA Y PATRIMONIO"/>
    <s v="EDUCACION BASICA Y MEDIA"/>
    <x v="1"/>
    <n v="2703596"/>
    <n v="618748"/>
    <n v="618746.97900000005"/>
    <x v="0"/>
    <x v="0"/>
  </r>
  <r>
    <s v="20158342-0"/>
    <s v="NORMALIZACION HOSPITAL DE LA SERENA"/>
    <x v="6"/>
    <s v="ELQUI"/>
    <s v="LA SERENA"/>
    <n v="2024"/>
    <s v="PROYECTO"/>
    <s v="SALUD"/>
    <s v="MEDIA COMPLEJIDAD"/>
    <x v="1"/>
    <n v="1682012"/>
    <n v="1682015"/>
    <n v="1588224.3019999999"/>
    <x v="0"/>
    <x v="0"/>
  </r>
  <r>
    <s v="20159135-0"/>
    <s v="CONSTRUCCION SISTEMA DE RIEGO EMBALSE EMPEDRADO"/>
    <x v="7"/>
    <s v="TALCA"/>
    <s v="EMPEDRADO"/>
    <n v="2024"/>
    <s v="PROYECTO"/>
    <s v="RECURSOS HIDRICOS"/>
    <s v="RIEGO"/>
    <x v="2"/>
    <n v="7689211"/>
    <n v="5222649"/>
    <n v="5216767"/>
    <x v="0"/>
    <x v="0"/>
  </r>
  <r>
    <s v="20160270-0"/>
    <s v="INSTALACION SISTEMA AGUA POTABLE RURAL QUINTRILPE, VILCÚN"/>
    <x v="0"/>
    <s v="CAUTIN"/>
    <s v="VILCUN"/>
    <n v="2024"/>
    <s v="PROYECTO"/>
    <s v="RECURSOS HIDRICOS"/>
    <s v="AGUA POTABLE"/>
    <x v="1"/>
    <n v="99300"/>
    <n v="2"/>
    <n v="0"/>
    <x v="0"/>
    <x v="1"/>
  </r>
  <r>
    <s v="20160278-0"/>
    <s v="INSTALACION SISTEMA AGUA POTABLE RURAL STA CELIA,CAMARONES Y EL MANZANO, CARAHUE"/>
    <x v="0"/>
    <s v="CAUTIN"/>
    <s v="CARAHUE"/>
    <n v="2024"/>
    <s v="PROYECTO"/>
    <s v="RECURSOS HIDRICOS"/>
    <s v="AGUA POTABLE"/>
    <x v="1"/>
    <n v="28205"/>
    <n v="54120"/>
    <n v="28204"/>
    <x v="0"/>
    <x v="0"/>
  </r>
  <r>
    <s v="20166923-1"/>
    <s v="REPOSICION PAV. RUTA  M - 50  SECTOR: CAUQUENES - CHANCO"/>
    <x v="7"/>
    <s v="CAUQUENES"/>
    <s v="CAUQUENES"/>
    <n v="2024"/>
    <s v="PROYECTO"/>
    <s v="TRANSPORTE"/>
    <s v="TRANSPORTE CAMINERO"/>
    <x v="2"/>
    <n v="18000"/>
    <n v="1000"/>
    <n v="0"/>
    <x v="0"/>
    <x v="1"/>
  </r>
  <r>
    <s v="20167712-0"/>
    <s v="REPOSICION BIBLIOTECA MUNICIPAL TEODORO SCHMIDT"/>
    <x v="0"/>
    <s v="CAUTIN"/>
    <s v="TEODORO SCHMIDT"/>
    <n v="2024"/>
    <s v="PROYECTO"/>
    <s v="EDUCACION, CULTURA Y PATRIMONIO"/>
    <s v="ARTE Y CULTURA"/>
    <x v="1"/>
    <n v="1144"/>
    <n v="1144"/>
    <n v="677.95"/>
    <x v="0"/>
    <x v="0"/>
  </r>
  <r>
    <s v="20169586-0"/>
    <s v="CONSTRUCCION EDIFICIO CONSISTORIAL DE COQUIMBO"/>
    <x v="6"/>
    <s v="ELQUI"/>
    <s v="COQUIMBO"/>
    <n v="2024"/>
    <s v="PROYECTO"/>
    <s v="MULTISECTORIAL"/>
    <s v="ADMINISTRACION MULTISECTOR"/>
    <x v="1"/>
    <n v="16018"/>
    <n v="11408"/>
    <n v="11408"/>
    <x v="0"/>
    <x v="0"/>
  </r>
  <r>
    <s v="20169881-0"/>
    <s v="HABILITACION CIRCUNVALACION SUR DE TALCA"/>
    <x v="7"/>
    <s v="'"/>
    <s v="'"/>
    <n v="2024"/>
    <s v="PROYECTO"/>
    <s v="TRANSPORTE"/>
    <s v="TRANSPORTE URBANO,VIALIDAD PEATONAL"/>
    <x v="1"/>
    <n v="258250"/>
    <n v="258250"/>
    <n v="0"/>
    <x v="0"/>
    <x v="1"/>
  </r>
  <r>
    <s v="20177442-0"/>
    <s v="MEJORAMIENTO RUTA J-55 SECTOR: LA UNION - LOS QUEÑES"/>
    <x v="7"/>
    <s v="CURICO"/>
    <s v="ROMERAL"/>
    <n v="2024"/>
    <s v="PROYECTO"/>
    <s v="TRANSPORTE"/>
    <s v="TRANSPORTE CAMINERO"/>
    <x v="1"/>
    <n v="28337"/>
    <n v="21000"/>
    <n v="20854"/>
    <x v="0"/>
    <x v="0"/>
  </r>
  <r>
    <s v="20178172-0"/>
    <s v="INSTALACION SISTEMA AGUA POTABLE RURAL MALLOCO LOLENCO, VILLARRICA"/>
    <x v="0"/>
    <s v="CAUTIN"/>
    <s v="VILLARRICA"/>
    <n v="2024"/>
    <s v="PROYECTO"/>
    <s v="RECURSOS HIDRICOS"/>
    <s v="AGUA POTABLE"/>
    <x v="1"/>
    <n v="697106"/>
    <n v="734399"/>
    <n v="697099.48800000001"/>
    <x v="0"/>
    <x v="0"/>
  </r>
  <r>
    <s v="20178475-0"/>
    <s v="ACTUALIZACION INVENTARIO PATRIMONIO CULTURAL INMUEBLE, REGION DE ANTOFAGASTA"/>
    <x v="9"/>
    <s v="'"/>
    <s v="'"/>
    <n v="2024"/>
    <s v="ESTUDIO BASICO"/>
    <s v="EDUCACION, CULTURA Y PATRIMONIO"/>
    <s v="PATRIMONIO"/>
    <x v="1"/>
    <n v="185068"/>
    <n v="151750"/>
    <n v="151750"/>
    <x v="0"/>
    <x v="0"/>
  </r>
  <r>
    <s v="20181355-0"/>
    <s v="MEJORAMIENTO INTERCONEXION VIAL TEMUCO - PADRE LAS CASAS"/>
    <x v="0"/>
    <s v="CAUTIN"/>
    <s v="'"/>
    <n v="2024"/>
    <s v="PROYECTO"/>
    <s v="TRANSPORTE"/>
    <s v="TRANSPORTE URBANO,VIALIDAD PEATONAL"/>
    <x v="1"/>
    <n v="35771"/>
    <n v="34034"/>
    <n v="34033.161999999997"/>
    <x v="0"/>
    <x v="0"/>
  </r>
  <r>
    <s v="20181416-0"/>
    <s v="REPOSICION POSTA DE SALUD PENASMO, CALBUCO"/>
    <x v="3"/>
    <s v="LLANQUIHUE"/>
    <s v="CALBUCO"/>
    <n v="2024"/>
    <s v="PROYECTO"/>
    <s v="SALUD"/>
    <s v="BAJA COMPLEJIDAD"/>
    <x v="1"/>
    <n v="6171"/>
    <n v="216"/>
    <n v="0"/>
    <x v="0"/>
    <x v="1"/>
  </r>
  <r>
    <s v="20183209-0"/>
    <s v="CONSTRUCCION CONEXION VIAL RALCO-LONQUIMAY, VIII Y IX REGIONES"/>
    <x v="10"/>
    <s v="'"/>
    <s v="'"/>
    <n v="2024"/>
    <s v="PROYECTO"/>
    <s v="TRANSPORTE"/>
    <s v="TRANSPORTE CAMINERO"/>
    <x v="1"/>
    <n v="881454"/>
    <n v="2242281"/>
    <n v="487409"/>
    <x v="0"/>
    <x v="0"/>
  </r>
  <r>
    <s v="20183318-0"/>
    <s v="CONSTRUCCION OBRAS DE CONTROL ALUVIONAL EN QUEBRADA CALICHE"/>
    <x v="9"/>
    <s v="ANTOFAGASTA"/>
    <s v="ANTOFAGASTA"/>
    <n v="2024"/>
    <s v="PROYECTO"/>
    <s v="RECURSOS HIDRICOS"/>
    <s v="DEFENSAS FLUVIALES,MARITIMAS Y CAUCES NATURALES"/>
    <x v="1"/>
    <n v="1905226"/>
    <n v="1416582"/>
    <n v="1416375"/>
    <x v="0"/>
    <x v="0"/>
  </r>
  <r>
    <s v="20183707-0"/>
    <s v="REPOSICION CENTRO SALUD FAMILIAR, RINCONADA"/>
    <x v="4"/>
    <s v="LOS ANDES"/>
    <s v="RINCONADA"/>
    <n v="2024"/>
    <s v="PROYECTO"/>
    <s v="SALUD"/>
    <s v="BAJA COMPLEJIDAD"/>
    <x v="1"/>
    <n v="48502"/>
    <n v="137501"/>
    <n v="46117.777000000002"/>
    <x v="0"/>
    <x v="0"/>
  </r>
  <r>
    <s v="20184423-0"/>
    <s v="REPOSICION PAV. RUTA K-25 SECTOR: MOLINA- LOS ROBLES."/>
    <x v="7"/>
    <s v="CURICO"/>
    <s v="MOLINA"/>
    <n v="2024"/>
    <s v="PROYECTO"/>
    <s v="TRANSPORTE"/>
    <s v="TRANSPORTE CAMINERO"/>
    <x v="1"/>
    <n v="10000"/>
    <n v="8000"/>
    <n v="7721.0290000000005"/>
    <x v="0"/>
    <x v="0"/>
  </r>
  <r>
    <s v="20184456-0"/>
    <s v="CONSTRUCCION FISCALÍA LOCAL DE CAUQUENES"/>
    <x v="7"/>
    <s v="CAUQUENES"/>
    <s v="CAUQUENES"/>
    <n v="2024"/>
    <s v="PROYECTO"/>
    <s v="JUSTICIA"/>
    <s v="ADMINISTRACION DE JUSTICIA"/>
    <x v="1"/>
    <n v="20581"/>
    <n v="10960"/>
    <n v="10960"/>
    <x v="0"/>
    <x v="0"/>
  </r>
  <r>
    <s v="20187802-0"/>
    <s v="REPOSICION CONSULTORIO LAUTARO Y ADECUACION A CESFAM"/>
    <x v="0"/>
    <s v="CAUTIN"/>
    <s v="LAUTARO"/>
    <n v="2024"/>
    <s v="PROYECTO"/>
    <s v="SALUD"/>
    <s v="BAJA COMPLEJIDAD"/>
    <x v="1"/>
    <n v="115001"/>
    <n v="115000"/>
    <n v="0"/>
    <x v="0"/>
    <x v="1"/>
  </r>
  <r>
    <s v="20187901-0"/>
    <s v="CONSTRUCCION NUEVO PUENTE CAUTIN  EN CAJON"/>
    <x v="0"/>
    <s v="CAUTIN"/>
    <s v="VILCUN"/>
    <n v="2024"/>
    <s v="PROYECTO"/>
    <s v="TRANSPORTE"/>
    <s v="TRANSPORTE CAMINERO"/>
    <x v="1"/>
    <n v="16300"/>
    <n v="1176000"/>
    <n v="16297.665000000001"/>
    <x v="0"/>
    <x v="0"/>
  </r>
  <r>
    <s v="20188124-0"/>
    <s v="MEJORAMIENTO AVENIDA COSTANERA DEL MAR , CONSTITUCION"/>
    <x v="7"/>
    <s v="TALCA"/>
    <s v="CONSTITUCION"/>
    <n v="2024"/>
    <s v="PROYECTO"/>
    <s v="TRANSPORTE"/>
    <s v="TRANSPORTE URBANO,VIALIDAD PEATONAL"/>
    <x v="1"/>
    <n v="612374"/>
    <n v="612374"/>
    <n v="606354.24300000002"/>
    <x v="0"/>
    <x v="0"/>
  </r>
  <r>
    <s v="20188580-0"/>
    <s v="CONSTRUCCION COLECTOR INTERCEPTOR AGUAS LLUVIAS SANTA ROSA, TEMUCO"/>
    <x v="0"/>
    <s v="CAUTIN"/>
    <s v="TEMUCO"/>
    <n v="2024"/>
    <s v="PROYECTO"/>
    <s v="RECURSOS HIDRICOS"/>
    <s v="AGUAS LLUVIAS"/>
    <x v="1"/>
    <n v="2406248"/>
    <n v="1905919"/>
    <n v="1905661.7490000001"/>
    <x v="0"/>
    <x v="0"/>
  </r>
  <r>
    <s v="20189205-0"/>
    <s v="INSTALACION SISTEMA AGUA POTABLE PULLALLAN Y HABILITACIÓN SERVICIO CALOF, SAAVEDRA"/>
    <x v="0"/>
    <s v="CAUTIN"/>
    <s v="SAAVEDRA"/>
    <n v="2024"/>
    <s v="PROYECTO"/>
    <s v="RECURSOS HIDRICOS"/>
    <s v="AGUA POTABLE"/>
    <x v="1"/>
    <n v="21355"/>
    <n v="92081"/>
    <n v="21354.031999999999"/>
    <x v="0"/>
    <x v="0"/>
  </r>
  <r>
    <s v="20189588-0"/>
    <s v="CONSTRUCCION MERCADO MUNICIPAL ARAUCO"/>
    <x v="2"/>
    <s v="ARAUCO"/>
    <s v="ARAUCO"/>
    <n v="2024"/>
    <s v="PROYECTO"/>
    <s v="MULTISECTORIAL"/>
    <s v="INTERSUBSECTORIAL MULTISECTOR"/>
    <x v="1"/>
    <n v="1262130"/>
    <n v="1"/>
    <n v="0"/>
    <x v="0"/>
    <x v="1"/>
  </r>
  <r>
    <s v="20189906-0"/>
    <s v="RESTAURACION MONUMENTO NACIONAL BODEGAS PORTUARIAS, PUERTO IBAÑEZ"/>
    <x v="11"/>
    <s v="GENERAL CARRERA"/>
    <s v="RIO IBAÑEZ"/>
    <n v="2024"/>
    <s v="PROYECTO"/>
    <s v="EDUCACION, CULTURA Y PATRIMONIO"/>
    <s v="PATRIMONIO"/>
    <x v="1"/>
    <n v="30952"/>
    <n v="30952"/>
    <n v="30900"/>
    <x v="0"/>
    <x v="0"/>
  </r>
  <r>
    <s v="20190030-0"/>
    <s v="MEJORAMIENTO CONST.C.VIAL T-775.S:CR.T-75(PTO NUEVO)-T-85(QUILLAICO)"/>
    <x v="12"/>
    <s v="'"/>
    <s v="'"/>
    <n v="2024"/>
    <s v="PROYECTO"/>
    <s v="TRANSPORTE"/>
    <s v="TRANSPORTE CAMINERO"/>
    <x v="1"/>
    <n v="5000"/>
    <n v="2000"/>
    <n v="1830"/>
    <x v="0"/>
    <x v="0"/>
  </r>
  <r>
    <s v="20191064-0"/>
    <s v="MEJORAMIENTO CAMINO MIRASOL - BIF. QUINTAY, COM. DE ALGARR. Y CASABL"/>
    <x v="4"/>
    <s v="'"/>
    <s v="'"/>
    <n v="2024"/>
    <s v="PROYECTO"/>
    <s v="TRANSPORTE"/>
    <s v="TRANSPORTE CAMINERO"/>
    <x v="1"/>
    <n v="225000"/>
    <n v="225000"/>
    <n v="220000"/>
    <x v="0"/>
    <x v="0"/>
  </r>
  <r>
    <s v="20193112-0"/>
    <s v="MEJORAMIENTO CAMINO 64D305 ALTOVALSOL - LAS ROJAS - PELICANA"/>
    <x v="6"/>
    <s v="ELQUI"/>
    <s v="'"/>
    <n v="2024"/>
    <s v="PROYECTO"/>
    <s v="TRANSPORTE"/>
    <s v="TRANSPORTE CAMINERO"/>
    <x v="1"/>
    <n v="309000"/>
    <n v="195120"/>
    <n v="81225.115000000005"/>
    <x v="0"/>
    <x v="0"/>
  </r>
  <r>
    <s v="20195427-0"/>
    <s v="REPOSICION FISCALIA LOCAL DE COMBARBALÁ"/>
    <x v="6"/>
    <s v="LIMARI"/>
    <s v="COMBARBALA"/>
    <n v="2024"/>
    <s v="PROYECTO"/>
    <s v="JUSTICIA"/>
    <s v="ADMINISTRACION DE JUSTICIA"/>
    <x v="1"/>
    <n v="26828"/>
    <n v="1636"/>
    <n v="0"/>
    <x v="0"/>
    <x v="1"/>
  </r>
  <r>
    <s v="20195431-0"/>
    <s v="AMPLIACION Y ADQUISICIÓN FISCALÍA LOCAL DE SAN ANTONIO"/>
    <x v="4"/>
    <s v="SAN ANTONIO"/>
    <s v="SAN ANTONIO"/>
    <n v="2024"/>
    <s v="PROYECTO"/>
    <s v="JUSTICIA"/>
    <s v="ADMINISTRACION DE JUSTICIA"/>
    <x v="1"/>
    <n v="22432"/>
    <n v="2000"/>
    <n v="0"/>
    <x v="0"/>
    <x v="1"/>
  </r>
  <r>
    <s v="20195455-0"/>
    <s v="MEJORAMIENTO CALLE PADRE HARTER DE PUERTO MONTT"/>
    <x v="3"/>
    <s v="LLANQUIHUE"/>
    <s v="PUERTO MONTT"/>
    <n v="2024"/>
    <s v="PROYECTO"/>
    <s v="TRANSPORTE"/>
    <s v="TRANSPORTE URBANO,VIALIDAD PEATONAL"/>
    <x v="1"/>
    <n v="929743"/>
    <n v="2"/>
    <n v="0"/>
    <x v="0"/>
    <x v="1"/>
  </r>
  <r>
    <s v="20196156-0"/>
    <s v="CONSTRUCCION INFRAESTRUCTURA PORTUARIA EN PTO. NAVARINO"/>
    <x v="1"/>
    <s v="ANTARTICA CHILENA"/>
    <s v="CABO DE HORNOS"/>
    <n v="2024"/>
    <s v="PROYECTO"/>
    <s v="TRANSPORTE"/>
    <s v="TRANSPORTE MARITIMO, FLUVIAL Y LACUSTRE"/>
    <x v="1"/>
    <n v="2906"/>
    <n v="1217"/>
    <n v="1217"/>
    <x v="0"/>
    <x v="0"/>
  </r>
  <r>
    <s v="30000650-0"/>
    <s v="CONSTRUCCION Y EQUIPAMIENTO FISCALÍA LOCAL DE PARRAL"/>
    <x v="7"/>
    <s v="LINARES"/>
    <s v="PARRAL"/>
    <n v="2024"/>
    <s v="PROYECTO"/>
    <s v="JUSTICIA"/>
    <s v="ADMINISTRACION DE JUSTICIA"/>
    <x v="1"/>
    <n v="838485"/>
    <n v="910120"/>
    <n v="877475.91799999995"/>
    <x v="0"/>
    <x v="0"/>
  </r>
  <r>
    <s v="30002297-0"/>
    <s v="REPOSICION GIMNASIO MUNICIPAL DE COIHUECO"/>
    <x v="5"/>
    <s v="PUNILLA"/>
    <s v="COIHUECO - REGION DEL ÑUBLE"/>
    <n v="2024"/>
    <s v="PROYECTO"/>
    <s v="DEPORTES"/>
    <s v="DEPORTE RECREATIVO"/>
    <x v="1"/>
    <n v="941302"/>
    <n v="536291"/>
    <n v="498667"/>
    <x v="0"/>
    <x v="0"/>
  </r>
  <r>
    <s v="30002745-0"/>
    <s v="CONSTRUCCION SISTEMA DE REGADIO LAS VERTIENTES - PUA, REGION DE LA ARAUCANIA"/>
    <x v="0"/>
    <s v="'"/>
    <s v="'"/>
    <n v="2024"/>
    <s v="PROYECTO"/>
    <s v="RECURSOS HIDRICOS"/>
    <s v="RIEGO"/>
    <x v="1"/>
    <n v="665687"/>
    <n v="477684"/>
    <n v="477683.37300000002"/>
    <x v="0"/>
    <x v="0"/>
  </r>
  <r>
    <s v="30005719-0"/>
    <s v="MEJORAMIENTO RUTA F-30-E S: CEMENTERIO CONCON - ROTONDA CONCON"/>
    <x v="4"/>
    <s v="VALPARAISO"/>
    <s v="CONCON"/>
    <n v="2024"/>
    <s v="PROYECTO"/>
    <s v="TRANSPORTE"/>
    <s v="TRANSPORTE URBANO,VIALIDAD PEATONAL"/>
    <x v="1"/>
    <n v="10"/>
    <n v="10"/>
    <n v="0"/>
    <x v="0"/>
    <x v="1"/>
  </r>
  <r>
    <s v="30005793-0"/>
    <s v="REPOSICION PLAZA ARTURO PRAT DE PUERTO SAAVEDRA, COMUNA DE SAAVEDRA"/>
    <x v="0"/>
    <s v="CAUTIN"/>
    <s v="SAAVEDRA"/>
    <n v="2024"/>
    <s v="PROYECTO"/>
    <s v="VIVIENDA Y DESARROLLO URBANO"/>
    <s v="DESARROLLO URBANO"/>
    <x v="1"/>
    <n v="2541"/>
    <n v="2540"/>
    <n v="2539.33"/>
    <x v="0"/>
    <x v="0"/>
  </r>
  <r>
    <s v="30032850-0"/>
    <s v="REPOSICION ESCUELA FUSIONADA LOS LAGOS"/>
    <x v="12"/>
    <s v="VALDIVIA - REGION XIV"/>
    <s v="LOS LAGOS - REGION XIV"/>
    <n v="2024"/>
    <s v="PROYECTO"/>
    <s v="EDUCACION, CULTURA Y PATRIMONIO"/>
    <s v="EDUCACION BASICA Y MEDIA"/>
    <x v="1"/>
    <n v="3198607"/>
    <n v="2212176"/>
    <n v="2204115"/>
    <x v="0"/>
    <x v="0"/>
  </r>
  <r>
    <s v="30033690-0"/>
    <s v="MEJORAMIENTO PAR VIAL 1 ORIENTE - 2 PONIENTE Y RED CENTRO EN TALCA"/>
    <x v="7"/>
    <s v="TALCA"/>
    <s v="TALCA"/>
    <n v="2024"/>
    <s v="PROYECTO"/>
    <s v="TRANSPORTE"/>
    <s v="TRANSPORTE URBANO,VIALIDAD PEATONAL"/>
    <x v="1"/>
    <n v="3"/>
    <n v="3"/>
    <n v="0"/>
    <x v="0"/>
    <x v="1"/>
  </r>
  <r>
    <s v="30034469-0"/>
    <s v="MEJORAMIENTO EST.BOTROLHUE Y HABILITACION DESCARGA RIO CAUTIN, TCO."/>
    <x v="0"/>
    <s v="CAUTIN"/>
    <s v="TEMUCO"/>
    <n v="2024"/>
    <s v="PROYECTO"/>
    <s v="RECURSOS HIDRICOS"/>
    <s v="AGUAS LLUVIAS"/>
    <x v="1"/>
    <n v="21315"/>
    <n v="1"/>
    <n v="0"/>
    <x v="0"/>
    <x v="1"/>
  </r>
  <r>
    <s v="30034659-0"/>
    <s v="CONSTRUCCION EMBALSE CHIRONTA VALLE DE LLUTA"/>
    <x v="13"/>
    <s v="PARINACOTA - REGION XV"/>
    <s v="'"/>
    <n v="2024"/>
    <s v="PROYECTO"/>
    <s v="RECURSOS HIDRICOS"/>
    <s v="RIEGO"/>
    <x v="1"/>
    <n v="2198936"/>
    <n v="1664373"/>
    <n v="1664363"/>
    <x v="0"/>
    <x v="0"/>
  </r>
  <r>
    <s v="30034997-0"/>
    <s v="REPOSICION Y RELOCALIZACION CESFAM HUERTOS FAMILIARES TIL TIL"/>
    <x v="14"/>
    <s v="CHACABUCO"/>
    <s v="TIL TIL"/>
    <n v="2024"/>
    <s v="PROYECTO"/>
    <s v="SALUD"/>
    <s v="BAJA COMPLEJIDAD"/>
    <x v="1"/>
    <n v="1213735"/>
    <n v="1213735"/>
    <n v="1213192"/>
    <x v="0"/>
    <x v="0"/>
  </r>
  <r>
    <s v="30035697-0"/>
    <s v="CONSTRUCCION CONEXION VIAL COCHRANE-RIO TRANQUILO-E.MAYER(CMT)"/>
    <x v="11"/>
    <s v="'"/>
    <s v="'"/>
    <n v="2024"/>
    <s v="PROYECTO"/>
    <s v="TRANSPORTE"/>
    <s v="TRANSPORTE CAMINERO"/>
    <x v="1"/>
    <n v="1035"/>
    <n v="1000"/>
    <n v="0"/>
    <x v="0"/>
    <x v="1"/>
  </r>
  <r>
    <s v="30036236-0"/>
    <s v="INSTALACION SISTEMA AGUA POTABLE RURAL LEFUN, VILLARRICA"/>
    <x v="0"/>
    <s v="CAUTIN"/>
    <s v="VILLARRICA"/>
    <n v="2024"/>
    <s v="PROYECTO"/>
    <s v="RECURSOS HIDRICOS"/>
    <s v="AGUA POTABLE"/>
    <x v="1"/>
    <n v="2200000"/>
    <n v="1737151"/>
    <n v="1430000"/>
    <x v="0"/>
    <x v="0"/>
  </r>
  <r>
    <s v="30038126-0"/>
    <s v="INSTALACION SISTEMA AGUA POTABLE RURAL CAIVICO, VILCUN"/>
    <x v="0"/>
    <s v="CAUTIN"/>
    <s v="VILCUN"/>
    <n v="2024"/>
    <s v="PROYECTO"/>
    <s v="RECURSOS HIDRICOS"/>
    <s v="AGUA POTABLE"/>
    <x v="1"/>
    <n v="2"/>
    <n v="2"/>
    <n v="0"/>
    <x v="0"/>
    <x v="1"/>
  </r>
  <r>
    <s v="30038628-0"/>
    <s v="CONSTRUCCION FISCALIA REGIONAL Y FISCALÍA LOCAL DE ARICA-PARINACOTA"/>
    <x v="13"/>
    <s v="'"/>
    <s v="'"/>
    <n v="2024"/>
    <s v="PROYECTO"/>
    <s v="JUSTICIA"/>
    <s v="ADMINISTRACION DE JUSTICIA"/>
    <x v="1"/>
    <n v="230570"/>
    <n v="69007"/>
    <n v="69006.217000000004"/>
    <x v="0"/>
    <x v="0"/>
  </r>
  <r>
    <s v="30038634-0"/>
    <s v="CONSTRUCCION FISCALIA LOCAL DE CARAHUE"/>
    <x v="0"/>
    <s v="CAUTIN"/>
    <s v="CARAHUE"/>
    <n v="2024"/>
    <s v="PROYECTO"/>
    <s v="JUSTICIA"/>
    <s v="ADMINISTRACION DE JUSTICIA"/>
    <x v="1"/>
    <n v="1874093"/>
    <n v="1854325"/>
    <n v="1834809.8489999999"/>
    <x v="0"/>
    <x v="0"/>
  </r>
  <r>
    <s v="30039513-0"/>
    <s v="NORMALIZACION HOSPITAL  DR. LEOPOLDO ORTEGA R. CHILE CHICO, XI R"/>
    <x v="11"/>
    <s v="GENERAL CARRERA"/>
    <s v="CHILE CHICO"/>
    <n v="2024"/>
    <s v="PROYECTO"/>
    <s v="SALUD"/>
    <s v="BAJA COMPLEJIDAD"/>
    <x v="2"/>
    <n v="5288499"/>
    <n v="5870935"/>
    <n v="5073269"/>
    <x v="0"/>
    <x v="0"/>
  </r>
  <r>
    <s v="30043498-0"/>
    <s v="MEJORAMIENTO RUTA H-45-G SECTOR:CUESTA CHADA A LIMITE REGIONAL"/>
    <x v="15"/>
    <s v="CACHAPOAL"/>
    <s v="MOSTAZAL"/>
    <n v="2024"/>
    <s v="PROYECTO"/>
    <s v="TRANSPORTE"/>
    <s v="TRANSPORTE CAMINERO"/>
    <x v="1"/>
    <n v="92831"/>
    <n v="451564"/>
    <n v="25212"/>
    <x v="0"/>
    <x v="0"/>
  </r>
  <r>
    <s v="30043744-0"/>
    <s v="MEJORAMIENTO AVENIDA REPUBLICA, OSORNO."/>
    <x v="3"/>
    <s v="OSORNO"/>
    <s v="OSORNO"/>
    <n v="2024"/>
    <s v="PROYECTO"/>
    <s v="TRANSPORTE"/>
    <s v="TRANSPORTE URBANO,VIALIDAD PEATONAL"/>
    <x v="1"/>
    <n v="1104385"/>
    <n v="145732"/>
    <n v="145732"/>
    <x v="0"/>
    <x v="0"/>
  </r>
  <r>
    <s v="30044279-0"/>
    <s v="CONSTRUCCION DEFENSAS FLUVIALES RIO ANDALIEN Y OTROS, CONCEPCION"/>
    <x v="2"/>
    <s v="CONCEPCION"/>
    <s v="'"/>
    <n v="2024"/>
    <s v="PROYECTO"/>
    <s v="RECURSOS HIDRICOS"/>
    <s v="DEFENSAS FLUVIALES,MARITIMAS Y CAUCES NATURALES"/>
    <x v="1"/>
    <n v="207739"/>
    <n v="183750"/>
    <n v="159760.057"/>
    <x v="0"/>
    <x v="0"/>
  </r>
  <r>
    <s v="30044383-0"/>
    <s v="CONSTRUCCION SISTEMA DE AGUA POTABLE RURAL SECTOR DIDAICO-TEMULEMU, COMUNA DE TRAIGUEN"/>
    <x v="0"/>
    <s v="MALLECO"/>
    <s v="TRAIGUEN"/>
    <n v="2024"/>
    <s v="PROYECTO"/>
    <s v="RECURSOS HIDRICOS"/>
    <s v="AGUA POTABLE"/>
    <x v="1"/>
    <n v="1"/>
    <n v="1"/>
    <n v="0"/>
    <x v="0"/>
    <x v="1"/>
  </r>
  <r>
    <s v="30044384-0"/>
    <s v="REPOSICION CES FAMILIAR, RIO HURTADO"/>
    <x v="6"/>
    <s v="LIMARI"/>
    <s v="RIO HURTADO"/>
    <n v="2024"/>
    <s v="PROYECTO"/>
    <s v="SALUD"/>
    <s v="INTERSUBSECTORIAL SALUD"/>
    <x v="1"/>
    <n v="3500"/>
    <n v="2557"/>
    <n v="2556.0250000000001"/>
    <x v="0"/>
    <x v="0"/>
  </r>
  <r>
    <s v="30044404-0"/>
    <s v="INSTALACION AGUA POTABLE RURAL STA. JUANA LOS ACACIOS, GORBEA"/>
    <x v="0"/>
    <s v="CAUTIN"/>
    <s v="GORBEA"/>
    <n v="2024"/>
    <s v="PROYECTO"/>
    <s v="RECURSOS HIDRICOS"/>
    <s v="AGUA POTABLE"/>
    <x v="1"/>
    <n v="286476"/>
    <n v="286476"/>
    <n v="286476"/>
    <x v="0"/>
    <x v="0"/>
  </r>
  <r>
    <s v="30045256-0"/>
    <s v="INSTALACION SISTEMA AGUA POTABLE MITRAUQUEN(ALTO Y BAJO), LONQUIMAY"/>
    <x v="0"/>
    <s v="MALLECO"/>
    <s v="LONQUIMAY"/>
    <n v="2024"/>
    <s v="PROYECTO"/>
    <s v="RECURSOS HIDRICOS"/>
    <s v="AGUA POTABLE"/>
    <x v="1"/>
    <n v="48712"/>
    <n v="147206"/>
    <n v="132257"/>
    <x v="0"/>
    <x v="0"/>
  </r>
  <r>
    <s v="30045644-0"/>
    <s v="REPOSICION CENTRO DE SALUD JUAN PETRINOVIC BRIONES, RECOLETA"/>
    <x v="14"/>
    <s v="SANTIAGO"/>
    <s v="RECOLETA"/>
    <n v="2024"/>
    <s v="PROYECTO"/>
    <s v="SALUD"/>
    <s v="BAJA COMPLEJIDAD"/>
    <x v="1"/>
    <n v="26344"/>
    <n v="16100"/>
    <n v="16100"/>
    <x v="0"/>
    <x v="0"/>
  </r>
  <r>
    <s v="30046029-0"/>
    <s v="REPOSICION PUENTES VILLA CAUTIN, COPIN Y ACCESOS"/>
    <x v="0"/>
    <s v="MALLECO"/>
    <s v="CURACAUTIN"/>
    <n v="2024"/>
    <s v="PROYECTO"/>
    <s v="TRANSPORTE"/>
    <s v="TRANSPORTE CAMINERO"/>
    <x v="1"/>
    <n v="15000"/>
    <n v="2000"/>
    <n v="1000"/>
    <x v="0"/>
    <x v="0"/>
  </r>
  <r>
    <s v="30046819-0"/>
    <s v="REPOSICION TENENCIA DE CARABINEROS SAN JOSE DE LA MARIQUINA"/>
    <x v="12"/>
    <s v="VALDIVIA - REGION XIV"/>
    <s v="SAN JOSE DE LA MARIQUINA - REGION XIV"/>
    <n v="2024"/>
    <s v="PROYECTO"/>
    <s v="SEGURIDAD PUBLICA"/>
    <s v="SEGURIDAD PUBLICA"/>
    <x v="1"/>
    <n v="290909"/>
    <n v="233696"/>
    <n v="232315.212"/>
    <x v="0"/>
    <x v="0"/>
  </r>
  <r>
    <s v="30057795-0"/>
    <s v="CONSTRUCCION CONSULTORIO RURAL PAHUILMO,MELIPILLA"/>
    <x v="14"/>
    <s v="MELIPILLA"/>
    <s v="MELIPILLA"/>
    <n v="2024"/>
    <s v="PROYECTO"/>
    <s v="SALUD"/>
    <s v="BAJA COMPLEJIDAD"/>
    <x v="1"/>
    <n v="15"/>
    <n v="15"/>
    <n v="0"/>
    <x v="0"/>
    <x v="1"/>
  </r>
  <r>
    <s v="30059193-0"/>
    <s v="CONSTRUCCION LABORATORIO SALUD LABORAL Y AMBIENTAL REGION ATACAMA"/>
    <x v="16"/>
    <s v="COPIAPO"/>
    <s v="COPIAPO"/>
    <n v="2024"/>
    <s v="PROYECTO"/>
    <s v="SALUD"/>
    <s v="ADMINISTRACION SALUD"/>
    <x v="1"/>
    <n v="877779"/>
    <n v="253295"/>
    <n v="3000"/>
    <x v="0"/>
    <x v="0"/>
  </r>
  <r>
    <s v="30060589-0"/>
    <s v="MEJORAMIENTO HOSPITAL DE  CHAITEN, CHAITEN"/>
    <x v="3"/>
    <s v="PALENA"/>
    <s v="CHAITEN"/>
    <n v="2024"/>
    <s v="PROYECTO"/>
    <s v="SALUD"/>
    <s v="BAJA COMPLEJIDAD"/>
    <x v="1"/>
    <n v="1178357"/>
    <n v="1177846"/>
    <n v="1161855.5689999999"/>
    <x v="0"/>
    <x v="0"/>
  </r>
  <r>
    <s v="30060848-0"/>
    <s v="CONSTRUCCION PAVIMENTO CALLE SEPTIMO DE LINEA, CATEMU"/>
    <x v="4"/>
    <s v="SAN FELIPE DE ACONCAGUA"/>
    <s v="CATEMU"/>
    <n v="2024"/>
    <s v="PROYECTO"/>
    <s v="TRANSPORTE"/>
    <s v="TRANSPORTE URBANO,VIALIDAD PEATONAL"/>
    <x v="1"/>
    <n v="261660"/>
    <n v="115791"/>
    <n v="115788.427"/>
    <x v="0"/>
    <x v="0"/>
  </r>
  <r>
    <s v="30062103-0"/>
    <s v="REPOSICION PAV. RUTA M-50 SECTOR: CHANCO-CONSTITUCION"/>
    <x v="7"/>
    <s v="'"/>
    <s v="'"/>
    <n v="2024"/>
    <s v="PROYECTO"/>
    <s v="TRANSPORTE"/>
    <s v="TRANSPORTE CAMINERO"/>
    <x v="1"/>
    <n v="465038"/>
    <n v="417100"/>
    <n v="387834.04399999999"/>
    <x v="0"/>
    <x v="0"/>
  </r>
  <r>
    <s v="30062890-0"/>
    <s v="CONSTRUCCION PUENTE CAU CAU Y ACCESOS, VALDIVIA"/>
    <x v="12"/>
    <s v="VALDIVIA - REGION XIV"/>
    <s v="VALDIVIA - REGION XIV"/>
    <n v="2024"/>
    <s v="PROYECTO"/>
    <s v="TRANSPORTE"/>
    <s v="TRANSPORTE URBANO,VIALIDAD PEATONAL"/>
    <x v="2"/>
    <n v="19420"/>
    <n v="19420"/>
    <n v="9408.5169999999998"/>
    <x v="0"/>
    <x v="0"/>
  </r>
  <r>
    <s v="30062899-0"/>
    <s v="REPOSICION INFRAESTRUCTURA PORTUARIA CALETA CHAÑARAL DE ACEITUNO,  FREIRINA"/>
    <x v="16"/>
    <s v="HUASCO"/>
    <s v="FREIRINA"/>
    <n v="2024"/>
    <s v="PROYECTO"/>
    <s v="PESCA"/>
    <s v="PESCA ARTESANAL"/>
    <x v="1"/>
    <n v="547"/>
    <n v="10"/>
    <n v="0"/>
    <x v="0"/>
    <x v="1"/>
  </r>
  <r>
    <s v="30063283-0"/>
    <s v="REPOSICION LICEO POLITÉCNICO C-20, COMUNA DE TALTAL"/>
    <x v="9"/>
    <s v="ANTOFAGASTA"/>
    <s v="TALTAL"/>
    <n v="2024"/>
    <s v="PROYECTO"/>
    <s v="EDUCACIÓN"/>
    <s v="EDUCACION MEDIA TECNICO"/>
    <x v="1"/>
    <n v="24387"/>
    <n v="37502"/>
    <n v="0"/>
    <x v="0"/>
    <x v="1"/>
  </r>
  <r>
    <s v="30063344-0"/>
    <s v="REPOSICION PAV. RUTA J-60, SECTOR RAUCO-CRUCE RUTA COSTERA"/>
    <x v="7"/>
    <s v="CURICO"/>
    <s v="'"/>
    <n v="2024"/>
    <s v="PROYECTO"/>
    <s v="TRANSPORTE"/>
    <s v="TRANSPORTE CAMINERO"/>
    <x v="1"/>
    <n v="20952651"/>
    <n v="1470000"/>
    <n v="1427449"/>
    <x v="0"/>
    <x v="0"/>
  </r>
  <r>
    <s v="30063942-0"/>
    <s v="CONSTRUCCION COLECTOR INTERCEPTOR AGUAS LLUVIAS SAN MARTIN, TEMUCO"/>
    <x v="0"/>
    <s v="CAUTIN"/>
    <s v="TEMUCO"/>
    <n v="2024"/>
    <s v="PROYECTO"/>
    <s v="RECURSOS HIDRICOS"/>
    <s v="AGUAS LLUVIAS"/>
    <x v="1"/>
    <n v="401368"/>
    <n v="134930"/>
    <n v="134929.04699999999"/>
    <x v="0"/>
    <x v="0"/>
  </r>
  <r>
    <s v="30064230-0"/>
    <s v="REPOSICION ESTADIO EWALDO KLEIN DE PUERTO VARAS"/>
    <x v="3"/>
    <s v="LLANQUIHUE"/>
    <s v="PUERTO VARAS"/>
    <n v="2024"/>
    <s v="PROYECTO"/>
    <s v="DEPORTES"/>
    <s v="DEPORTE RECREATIVO"/>
    <x v="1"/>
    <n v="4036204"/>
    <n v="2"/>
    <n v="0"/>
    <x v="0"/>
    <x v="1"/>
  </r>
  <r>
    <s v="30064663-0"/>
    <s v="MEJORAMIENTO EDIFICIO CONSISTORIAL, OVALLE."/>
    <x v="6"/>
    <s v="LIMARI"/>
    <s v="OVALLE"/>
    <n v="2024"/>
    <s v="PROYECTO"/>
    <s v="MULTISECTORIAL"/>
    <s v="ORGANIZACION Y SERVICIOS COMUNALES"/>
    <x v="1"/>
    <n v="8363649"/>
    <n v="9614517"/>
    <n v="5366099"/>
    <x v="0"/>
    <x v="0"/>
  </r>
  <r>
    <s v="30064908-0"/>
    <s v="INSTALACION A.P.R.QUILLEM BAJO, ALTO Y QUEBRADA MOLINO, CARAHUE"/>
    <x v="0"/>
    <s v="CAUTIN"/>
    <s v="CARAHUE"/>
    <n v="2024"/>
    <s v="PROYECTO"/>
    <s v="RECURSOS HIDRICOS"/>
    <s v="AGUA POTABLE"/>
    <x v="1"/>
    <n v="131174"/>
    <n v="131173"/>
    <n v="131173"/>
    <x v="0"/>
    <x v="0"/>
  </r>
  <r>
    <s v="30065433-0"/>
    <s v="REPOSICION PAVIMENTO RUTA G-150: PANAMERICANA- LAMPA"/>
    <x v="14"/>
    <s v="CHACABUCO"/>
    <s v="LAMPA"/>
    <n v="2024"/>
    <s v="PROYECTO"/>
    <s v="TRANSPORTE"/>
    <s v="TRANSPORTE CAMINERO"/>
    <x v="1"/>
    <n v="749131"/>
    <n v="755000"/>
    <n v="3000"/>
    <x v="0"/>
    <x v="0"/>
  </r>
  <r>
    <s v="30065600-0"/>
    <s v="CONSTRUCCION SISTEMA AGUA POTABLE RURAL EL MANZANO, HUALAIHUE"/>
    <x v="3"/>
    <s v="PALENA"/>
    <s v="HUALAIHUE"/>
    <n v="2024"/>
    <s v="PROYECTO"/>
    <s v="RECURSOS HIDRICOS"/>
    <s v="AGUA POTABLE"/>
    <x v="1"/>
    <n v="10350"/>
    <n v="10000"/>
    <n v="0"/>
    <x v="0"/>
    <x v="1"/>
  </r>
  <r>
    <s v="30065797-0"/>
    <s v="CONSTRUCCION OBRAS DE RELOCALIZACIÓN CALETA PESQUERA ARICA"/>
    <x v="13"/>
    <s v="ARICA - REGION XV"/>
    <s v="ARICA - REGION XV"/>
    <n v="2024"/>
    <s v="PROYECTO"/>
    <s v="PESCA"/>
    <s v="PESCA ARTESANAL"/>
    <x v="1"/>
    <n v="564748"/>
    <n v="1"/>
    <n v="0"/>
    <x v="0"/>
    <x v="1"/>
  </r>
  <r>
    <s v="30067364-0"/>
    <s v="CONSTRUCCION PUENTE EN RIO BIOBIO, SECTOR: CHIGUAYANTE-LAJA VIII REG"/>
    <x v="2"/>
    <s v="'"/>
    <s v="'"/>
    <n v="2024"/>
    <s v="PROYECTO"/>
    <s v="TRANSPORTE"/>
    <s v="TRANSPORTE CAMINERO"/>
    <x v="1"/>
    <n v="1166830"/>
    <n v="1114030"/>
    <n v="1089405"/>
    <x v="0"/>
    <x v="0"/>
  </r>
  <r>
    <s v="30067547-0"/>
    <s v="NORMALIZACION HOSPITAL CLAUDIO VICUÑA, SAN ANTONIO"/>
    <x v="4"/>
    <s v="SAN ANTONIO"/>
    <s v="SAN ANTONIO"/>
    <n v="2024"/>
    <s v="PROYECTO"/>
    <s v="SALUD"/>
    <s v="ALTA COMPLEJIDAD"/>
    <x v="1"/>
    <n v="12714415"/>
    <n v="12714415"/>
    <n v="12112248.518999999"/>
    <x v="0"/>
    <x v="0"/>
  </r>
  <r>
    <s v="30067571-0"/>
    <s v="NORMALIZACION HOSPITAL PROVINCIAL DE CURICÓ"/>
    <x v="7"/>
    <s v="CURICO"/>
    <s v="'"/>
    <n v="2024"/>
    <s v="PROYECTO"/>
    <s v="SALUD"/>
    <s v="ALTA COMPLEJIDAD"/>
    <x v="1"/>
    <n v="2153621"/>
    <n v="8839122"/>
    <n v="2105052.432"/>
    <x v="0"/>
    <x v="0"/>
  </r>
  <r>
    <s v="30067992-0"/>
    <s v="REPOSICION HOSPITAL COCHRANE, XI REGIÓN"/>
    <x v="11"/>
    <s v="CAPITAN PRAT"/>
    <s v="'"/>
    <n v="2024"/>
    <s v="PROYECTO"/>
    <s v="SALUD"/>
    <s v="BAJA COMPLEJIDAD"/>
    <x v="1"/>
    <n v="504856"/>
    <n v="504856"/>
    <n v="504855.32500000001"/>
    <x v="0"/>
    <x v="0"/>
  </r>
  <r>
    <s v="30068174-0"/>
    <s v="REPOSICION SISTEMA APR ICALMA,Y AMPLIACION A SECTOR PEHUENCHE, COMUNA DE LONQUIMAY"/>
    <x v="0"/>
    <s v="MALLECO"/>
    <s v="LONQUIMAY"/>
    <n v="2024"/>
    <s v="PROYECTO"/>
    <s v="RECURSOS HIDRICOS"/>
    <s v="AGUA POTABLE"/>
    <x v="1"/>
    <n v="962981"/>
    <n v="962981"/>
    <n v="962980"/>
    <x v="0"/>
    <x v="0"/>
  </r>
  <r>
    <s v="30068336-0"/>
    <s v="CONSTRUCCION OBRAS DE MEJORAMIENTO CANAL DE LA LUZ EN CHILLÁN"/>
    <x v="5"/>
    <s v="DIGUILLIN"/>
    <s v="CHILLAN - REGION DEL ÑUBLE"/>
    <n v="2024"/>
    <s v="PROYECTO"/>
    <s v="RECURSOS HIDRICOS"/>
    <s v="AGUAS LLUVIAS"/>
    <x v="1"/>
    <n v="96421"/>
    <n v="48211"/>
    <n v="46608.998"/>
    <x v="0"/>
    <x v="0"/>
  </r>
  <r>
    <s v="30068433-0"/>
    <s v="CONSTRUCCION POSTA RURAL MANQUEMAPU, PURRANQUE"/>
    <x v="3"/>
    <s v="OSORNO"/>
    <s v="PURRANQUE"/>
    <n v="2024"/>
    <s v="PROYECTO"/>
    <s v="SALUD"/>
    <s v="BAJA COMPLEJIDAD"/>
    <x v="1"/>
    <n v="1170496"/>
    <n v="131194"/>
    <n v="131194"/>
    <x v="0"/>
    <x v="0"/>
  </r>
  <r>
    <s v="30068551-0"/>
    <s v="CONSTRUCCION PUENTE VILUCO- EL VINCULO"/>
    <x v="14"/>
    <s v="MAIPO"/>
    <s v="PAINE"/>
    <n v="2024"/>
    <s v="PROYECTO"/>
    <s v="TRANSPORTE"/>
    <s v="TRANSPORTE CAMINERO"/>
    <x v="1"/>
    <n v="10000"/>
    <n v="10000"/>
    <n v="0"/>
    <x v="0"/>
    <x v="1"/>
  </r>
  <r>
    <s v="30068774-0"/>
    <s v="CONSTRUCCION INFRAESTRUCTURA PORTUARIA CALETA BARRANQUILLA. CALDERA"/>
    <x v="16"/>
    <s v="COPIAPO"/>
    <s v="CALDERA"/>
    <n v="2024"/>
    <s v="PROYECTO"/>
    <s v="PESCA"/>
    <s v="PESCA ARTESANAL"/>
    <x v="1"/>
    <n v="309"/>
    <n v="10"/>
    <n v="0"/>
    <x v="0"/>
    <x v="1"/>
  </r>
  <r>
    <s v="30069055-0"/>
    <s v="MEJORAMIENTO RUTAS W-135-125. SECTOR: RAMPA CHACAO-LINAO"/>
    <x v="3"/>
    <s v="'"/>
    <s v="'"/>
    <n v="2024"/>
    <s v="PROYECTO"/>
    <s v="TRANSPORTE"/>
    <s v="TRANSPORTE CAMINERO"/>
    <x v="1"/>
    <n v="5175"/>
    <n v="5000"/>
    <n v="0"/>
    <x v="0"/>
    <x v="1"/>
  </r>
  <r>
    <s v="30069070-0"/>
    <s v="MEJORAMIENTO RUTA W-175. SECTOR: LINAO - QUEMCHI"/>
    <x v="3"/>
    <s v="'"/>
    <s v="'"/>
    <n v="2024"/>
    <s v="PROYECTO"/>
    <s v="TRANSPORTE"/>
    <s v="TRANSPORTE CAMINERO"/>
    <x v="1"/>
    <n v="5175"/>
    <n v="1000"/>
    <n v="0"/>
    <x v="0"/>
    <x v="1"/>
  </r>
  <r>
    <s v="30069291-0"/>
    <s v="REPOSICION MEJOR. RUTA B-15-A, OLLAGUE-LIM I REG-COLLAHUASI (CMT)"/>
    <x v="10"/>
    <s v="'"/>
    <s v="'"/>
    <n v="2024"/>
    <s v="PROYECTO"/>
    <s v="TRANSPORTE"/>
    <s v="TRANSPORTE CAMINERO"/>
    <x v="1"/>
    <n v="1584200"/>
    <n v="1742280"/>
    <n v="1742270.818"/>
    <x v="0"/>
    <x v="0"/>
  </r>
  <r>
    <s v="30069463-0"/>
    <s v="CONSTRUCCION VARIANTE POLPAICO EN RUTA G-132, COMUNA DE TILTIL"/>
    <x v="14"/>
    <s v="CHACABUCO"/>
    <s v="'"/>
    <n v="2024"/>
    <s v="PROYECTO"/>
    <s v="TRANSPORTE"/>
    <s v="TRANSPORTE CAMINERO"/>
    <x v="1"/>
    <n v="119652"/>
    <n v="119660"/>
    <n v="118918.614"/>
    <x v="0"/>
    <x v="0"/>
  </r>
  <r>
    <s v="30069507-0"/>
    <s v="REPOSICION C.G.R YERBAS BUENAS."/>
    <x v="7"/>
    <s v="LINARES"/>
    <s v="YERBAS BUENAS"/>
    <n v="2024"/>
    <s v="PROYECTO"/>
    <s v="SALUD"/>
    <s v="BAJA COMPLEJIDAD"/>
    <x v="1"/>
    <n v="27227"/>
    <n v="4029"/>
    <n v="4028"/>
    <x v="0"/>
    <x v="0"/>
  </r>
  <r>
    <s v="30069639-0"/>
    <s v="REPOSICION CONSULTORIO JULIO ACUÑA PINZON, LO ESPEJO"/>
    <x v="14"/>
    <s v="SANTIAGO"/>
    <s v="LO ESPEJO"/>
    <n v="2024"/>
    <s v="PROYECTO"/>
    <s v="SALUD"/>
    <s v="BAJA COMPLEJIDAD"/>
    <x v="1"/>
    <n v="40110"/>
    <n v="40110"/>
    <n v="39726.233"/>
    <x v="0"/>
    <x v="0"/>
  </r>
  <r>
    <s v="30069739-0"/>
    <s v="REPOSICION RUTA G-78,  SECTOR MELIPILLA-CUNCUMÉN"/>
    <x v="14"/>
    <s v="'"/>
    <s v="'"/>
    <n v="2024"/>
    <s v="PROYECTO"/>
    <s v="TRANSPORTE"/>
    <s v="TRANSPORTE CAMINERO"/>
    <x v="1"/>
    <n v="15952028"/>
    <n v="14959000"/>
    <n v="8372396"/>
    <x v="0"/>
    <x v="0"/>
  </r>
  <r>
    <s v="30069841-0"/>
    <s v="NORMALIZACION CONSULTORIO GENERAL  PERQUENCO Y ADECUACIÓN A CESFAM"/>
    <x v="0"/>
    <s v="CAUTIN"/>
    <s v="PERQUENCO"/>
    <n v="2024"/>
    <s v="PROYECTO"/>
    <s v="SALUD"/>
    <s v="BAJA COMPLEJIDAD"/>
    <x v="1"/>
    <n v="3029809"/>
    <n v="4939028"/>
    <n v="4939027.1050000004"/>
    <x v="0"/>
    <x v="0"/>
  </r>
  <r>
    <s v="30069919-0"/>
    <s v="CONSTRUCCION GIMNASIO ESCUELA ORIENTE DE QUELLÓN"/>
    <x v="3"/>
    <s v="CHILOE"/>
    <s v="QUELLON"/>
    <n v="2024"/>
    <s v="PROYECTO"/>
    <s v="EDUCACION, CULTURA Y PATRIMONIO"/>
    <s v="EDUCACION BASICA Y MEDIA"/>
    <x v="1"/>
    <n v="742752"/>
    <n v="147349"/>
    <n v="0"/>
    <x v="0"/>
    <x v="1"/>
  </r>
  <r>
    <s v="30069977-0"/>
    <s v="AMPLIACION SERVICIO APR LA VEGA-LA VIÑA, COMUNA DE CABILDO"/>
    <x v="4"/>
    <s v="PETORCA"/>
    <s v="CABILDO"/>
    <n v="2024"/>
    <s v="PROYECTO"/>
    <s v="RECURSOS HIDRICOS"/>
    <s v="AGUA POTABLE"/>
    <x v="1"/>
    <n v="315826"/>
    <n v="315826"/>
    <n v="315825"/>
    <x v="0"/>
    <x v="0"/>
  </r>
  <r>
    <s v="30069980-0"/>
    <s v="AMPLIACION SERVICIO SANITARIO RURAL BARTOLILLO COMUNA DE CABILDO"/>
    <x v="4"/>
    <s v="PETORCA"/>
    <s v="CABILDO"/>
    <n v="2024"/>
    <s v="PROYECTO"/>
    <s v="RECURSOS HIDRICOS"/>
    <s v="AGUA POTABLE"/>
    <x v="1"/>
    <n v="20"/>
    <n v="20"/>
    <n v="0"/>
    <x v="0"/>
    <x v="1"/>
  </r>
  <r>
    <s v="30070093-0"/>
    <s v="NORMALIZACION HOSPITAL DR HUMBERTO ELORZA CORTES ILLAPEL"/>
    <x v="6"/>
    <s v="CHOAPA"/>
    <s v="ILLAPEL"/>
    <n v="2024"/>
    <s v="PROYECTO"/>
    <s v="SALUD"/>
    <s v="MEDIA COMPLEJIDAD"/>
    <x v="1"/>
    <n v="40358"/>
    <n v="40358"/>
    <n v="39808.523999999998"/>
    <x v="0"/>
    <x v="0"/>
  </r>
  <r>
    <s v="30070199-0"/>
    <s v="REPOSICION HOSPITAL COMUNITARIO DE HUASCO"/>
    <x v="16"/>
    <s v="HUASCO"/>
    <s v="HUASCO"/>
    <n v="2024"/>
    <s v="PROYECTO"/>
    <s v="SALUD"/>
    <s v="BAJA COMPLEJIDAD"/>
    <x v="1"/>
    <n v="119027"/>
    <n v="80000"/>
    <n v="6120"/>
    <x v="0"/>
    <x v="0"/>
  </r>
  <r>
    <s v="30070314-0"/>
    <s v="REPOSICION ESCUELA ESTACIÓN NUEVO PORVENIR, PUYEHUE"/>
    <x v="3"/>
    <s v="OSORNO"/>
    <s v="PUYEHUE"/>
    <n v="2024"/>
    <s v="PROYECTO"/>
    <s v="EDUCACION, CULTURA Y PATRIMONIO"/>
    <s v="EDUCACION BASICA Y MEDIA"/>
    <x v="1"/>
    <n v="203244"/>
    <n v="41289"/>
    <n v="0"/>
    <x v="0"/>
    <x v="1"/>
  </r>
  <r>
    <s v="30070463-0"/>
    <s v="CONSTRUCCION CIRCUNVALACIÓN VALDIVIA Y PTE. STA. ELVIRA"/>
    <x v="12"/>
    <s v="VALDIVIA - REGION XIV"/>
    <s v="VALDIVIA - REGION XIV"/>
    <n v="2024"/>
    <s v="PROYECTO"/>
    <s v="TRANSPORTE"/>
    <s v="TRANSPORTE URBANO,VIALIDAD PEATONAL"/>
    <x v="1"/>
    <n v="2435000"/>
    <n v="332220"/>
    <n v="330680.68300000002"/>
    <x v="0"/>
    <x v="0"/>
  </r>
  <r>
    <s v="30070555-0"/>
    <s v="REPOSICION PARCIAL EDIFICIO CONSISTORIAL, ANGOL"/>
    <x v="0"/>
    <s v="MALLECO"/>
    <s v="ANGOL"/>
    <n v="2024"/>
    <s v="PROYECTO"/>
    <s v="MULTISECTORIAL"/>
    <s v="ORGANIZACION Y SERVICIOS COMUNALES"/>
    <x v="1"/>
    <n v="3520001"/>
    <n v="3750848"/>
    <n v="3751506.5019999999"/>
    <x v="0"/>
    <x v="0"/>
  </r>
  <r>
    <s v="30070762-0"/>
    <s v="REPOSICION PAVIMENTO RUTA 215-CH. SECTOR: LAS LUMAS - ENTRELAGOS"/>
    <x v="3"/>
    <s v="'"/>
    <s v="'"/>
    <n v="2024"/>
    <s v="PROYECTO"/>
    <s v="TRANSPORTE"/>
    <s v="TRANSPORTE CAMINERO"/>
    <x v="1"/>
    <n v="53385"/>
    <n v="37920"/>
    <n v="36356"/>
    <x v="0"/>
    <x v="0"/>
  </r>
  <r>
    <s v="30070862-0"/>
    <s v="REPOSICION LICEO CARMELA CARVAJAL DE PRAT, OSORNO."/>
    <x v="3"/>
    <s v="OSORNO"/>
    <s v="OSORNO"/>
    <n v="2024"/>
    <s v="PROYECTO"/>
    <s v="EDUCACION, CULTURA Y PATRIMONIO"/>
    <s v="EDUCACION BASICA Y MEDIA"/>
    <x v="1"/>
    <n v="2236134"/>
    <n v="55794"/>
    <n v="0"/>
    <x v="0"/>
    <x v="1"/>
  </r>
  <r>
    <s v="30070896-0"/>
    <s v="NORMALIZACION HOSPITAL SAN AGUSTIN, COLLIPULLI"/>
    <x v="0"/>
    <s v="MALLECO"/>
    <s v="COLLIPULLI"/>
    <n v="2024"/>
    <s v="PROYECTO"/>
    <s v="SALUD"/>
    <s v="BAJA COMPLEJIDAD"/>
    <x v="1"/>
    <n v="185530"/>
    <n v="185530"/>
    <n v="155754.28099999999"/>
    <x v="0"/>
    <x v="0"/>
  </r>
  <r>
    <s v="30070917-0"/>
    <s v="NORMALIZACION HOSPITAL COMUNA LONQUIMAY"/>
    <x v="0"/>
    <s v="MALLECO"/>
    <s v="LONQUIMAY"/>
    <n v="2024"/>
    <s v="PROYECTO"/>
    <s v="SALUD"/>
    <s v="BAJA COMPLEJIDAD"/>
    <x v="2"/>
    <n v="1369905"/>
    <n v="1369905"/>
    <n v="1376178"/>
    <x v="0"/>
    <x v="0"/>
  </r>
  <r>
    <s v="30071034-0"/>
    <s v="CONSTRUCCION IX CESFAM, COMUNA DE  MAIPU"/>
    <x v="14"/>
    <s v="SANTIAGO"/>
    <s v="MAIPU"/>
    <n v="2024"/>
    <s v="PROYECTO"/>
    <s v="SALUD"/>
    <s v="BAJA COMPLEJIDAD"/>
    <x v="1"/>
    <n v="396445"/>
    <n v="619170"/>
    <n v="337904.61700000003"/>
    <x v="0"/>
    <x v="0"/>
  </r>
  <r>
    <s v="30071068-0"/>
    <s v="REPOSICION CESFAM CON SAR SAN JOSE DE CHUCHUNCO, ESTACIÓN CENTRAL"/>
    <x v="14"/>
    <s v="SANTIAGO"/>
    <s v="ESTACION CENTRAL"/>
    <n v="2024"/>
    <s v="PROYECTO"/>
    <s v="SALUD"/>
    <s v="BAJA COMPLEJIDAD"/>
    <x v="1"/>
    <n v="3"/>
    <n v="3"/>
    <n v="0"/>
    <x v="0"/>
    <x v="1"/>
  </r>
  <r>
    <s v="30071084-0"/>
    <s v="MEJORAMIENTO AVENIDA LAS TORRES DE OVALLE"/>
    <x v="6"/>
    <s v="LIMARI"/>
    <s v="OVALLE"/>
    <n v="2024"/>
    <s v="PROYECTO"/>
    <s v="TRANSPORTE"/>
    <s v="TRANSPORTE URBANO,VIALIDAD PEATONAL"/>
    <x v="1"/>
    <n v="2929146"/>
    <n v="2929146"/>
    <n v="2206633"/>
    <x v="0"/>
    <x v="0"/>
  </r>
  <r>
    <s v="30071148-0"/>
    <s v="HABILITACION TEATRO MUNICIPAL CAUQUENES"/>
    <x v="7"/>
    <s v="CAUQUENES"/>
    <s v="CAUQUENES"/>
    <n v="2024"/>
    <s v="PROYECTO"/>
    <s v="EDUCACION, CULTURA Y PATRIMONIO"/>
    <s v="ARTE Y CULTURA"/>
    <x v="1"/>
    <n v="3"/>
    <n v="3"/>
    <n v="0"/>
    <x v="0"/>
    <x v="1"/>
  </r>
  <r>
    <s v="30071172-0"/>
    <s v="REPOSICION CESFAM  CURIMON, SAN FELIPE"/>
    <x v="4"/>
    <s v="SAN FELIPE DE ACONCAGUA"/>
    <s v="SAN FELIPE"/>
    <n v="2024"/>
    <s v="PROYECTO"/>
    <s v="SALUD"/>
    <s v="BAJA COMPLEJIDAD"/>
    <x v="1"/>
    <n v="3"/>
    <n v="500000"/>
    <n v="0"/>
    <x v="0"/>
    <x v="1"/>
  </r>
  <r>
    <s v="30071218-0"/>
    <s v="MEJORAMIENTO CONEXIÓN SECTOR DIEGO DE ALMAGRO CON EL PALOMAR,COPIAPÓ"/>
    <x v="16"/>
    <s v="COPIAPO"/>
    <s v="COPIAPO"/>
    <n v="2024"/>
    <s v="PROYECTO"/>
    <s v="TRANSPORTE"/>
    <s v="TRANSPORTE URBANO,VIALIDAD PEATONAL"/>
    <x v="1"/>
    <n v="488478"/>
    <n v="488478"/>
    <n v="488477"/>
    <x v="0"/>
    <x v="0"/>
  </r>
  <r>
    <s v="30071390-0"/>
    <s v="MEJORAMIENTO RUTAS S/ROL, T-981-U S: CRUCERO-ENTRELAGOS"/>
    <x v="12"/>
    <s v="'"/>
    <s v="'"/>
    <n v="2024"/>
    <s v="PROYECTO"/>
    <s v="TRANSPORTE"/>
    <s v="TRANSPORTE CAMINERO"/>
    <x v="1"/>
    <n v="100000"/>
    <n v="93500"/>
    <n v="93497"/>
    <x v="0"/>
    <x v="0"/>
  </r>
  <r>
    <s v="30071516-0"/>
    <s v="REPOSICION EDIFICIO CONSISTORIAL DE HUALPEN"/>
    <x v="2"/>
    <s v="CONCEPCION"/>
    <s v="HUALPEN"/>
    <n v="2024"/>
    <s v="PROYECTO"/>
    <s v="MULTISECTORIAL"/>
    <s v="ADMINISTRACION MULTISECTOR"/>
    <x v="1"/>
    <n v="60611"/>
    <n v="60611"/>
    <n v="60610.974999999999"/>
    <x v="0"/>
    <x v="0"/>
  </r>
  <r>
    <s v="30071574-0"/>
    <s v="MEJORAMIENTO EJE MAIPU , J. ESPINOZA Y CARMEN  DE LINARES"/>
    <x v="7"/>
    <s v="LINARES"/>
    <s v="LINARES"/>
    <n v="2024"/>
    <s v="PROYECTO"/>
    <s v="TRANSPORTE"/>
    <s v="TRANSPORTE URBANO,VIALIDAD PEATONAL"/>
    <x v="1"/>
    <n v="3507273"/>
    <n v="3411214"/>
    <n v="3411213.9879999999"/>
    <x v="0"/>
    <x v="0"/>
  </r>
  <r>
    <s v="30071800-0"/>
    <s v="MEJORAMIENTO CBI RUTA I-120 KM 0.0 AL 14.7,LA ESTRELLA Y LITUECHE"/>
    <x v="15"/>
    <s v="CARDENAL CARO"/>
    <s v="'"/>
    <n v="2024"/>
    <s v="PROYECTO"/>
    <s v="TRANSPORTE"/>
    <s v="TRANSPORTE CAMINERO"/>
    <x v="1"/>
    <n v="1552"/>
    <n v="1500"/>
    <n v="1000"/>
    <x v="0"/>
    <x v="0"/>
  </r>
  <r>
    <s v="30071878-0"/>
    <s v="REPOSICION  CONSULTORIO DE SALUD RURAL BAHIA MANSA, SAN JUAN DE LA COSTA"/>
    <x v="3"/>
    <s v="OSORNO"/>
    <s v="SAN JUAN DE LA COSTA"/>
    <n v="2024"/>
    <s v="PROYECTO"/>
    <s v="SALUD"/>
    <s v="BAJA COMPLEJIDAD"/>
    <x v="1"/>
    <n v="774256"/>
    <n v="2"/>
    <n v="0"/>
    <x v="0"/>
    <x v="1"/>
  </r>
  <r>
    <s v="30071949-0"/>
    <s v="NORMALIZACION HOSPITAL DE QUEILEN, PROVINCIA DE CHILOE"/>
    <x v="3"/>
    <s v="CHILOE"/>
    <s v="QUEILEN"/>
    <n v="2024"/>
    <s v="PROYECTO"/>
    <s v="SALUD"/>
    <s v="BAJA COMPLEJIDAD"/>
    <x v="1"/>
    <n v="14952998"/>
    <n v="16705874"/>
    <n v="14750013"/>
    <x v="0"/>
    <x v="0"/>
  </r>
  <r>
    <s v="30072036-0"/>
    <s v="CONSTRUCCION REGADÍO CUNCUMÉN, COMUNA DE SAN ANTONIO"/>
    <x v="4"/>
    <s v="SAN ANTONIO"/>
    <s v="SAN ANTONIO"/>
    <n v="2024"/>
    <s v="PROYECTO"/>
    <s v="RECURSOS HIDRICOS"/>
    <s v="RIEGO"/>
    <x v="2"/>
    <n v="8259478"/>
    <n v="7054156"/>
    <n v="7045664"/>
    <x v="0"/>
    <x v="0"/>
  </r>
  <r>
    <s v="30072051-0"/>
    <s v="CONSTRUCCION UNIFICACIÓN BOCATOMAS PRIMERA SECCIÓN RÍO ACONCAGUA"/>
    <x v="4"/>
    <s v="LOS ANDES"/>
    <s v="'"/>
    <n v="2024"/>
    <s v="PROYECTO"/>
    <s v="RECURSOS HIDRICOS"/>
    <s v="RIEGO"/>
    <x v="1"/>
    <n v="267396"/>
    <n v="200591"/>
    <n v="200591"/>
    <x v="0"/>
    <x v="0"/>
  </r>
  <r>
    <s v="30072326-0"/>
    <s v="REPOSICION AMPLIADA EDIFICIO CONSISTORIAL MUNICIP. SAN NICOLAS"/>
    <x v="5"/>
    <s v="PUNILLA"/>
    <s v="SAN NICOLAS - REGION DEL ÑUBLE"/>
    <n v="2024"/>
    <s v="PROYECTO"/>
    <s v="MULTISECTORIAL"/>
    <s v="ADMINISTRACION MULTISECTOR"/>
    <x v="1"/>
    <n v="1803930"/>
    <n v="1797485"/>
    <n v="1645746.5160000001"/>
    <x v="0"/>
    <x v="0"/>
  </r>
  <r>
    <s v="30072343-0"/>
    <s v="REPOSICION HOSPITAL DE CARAHUE"/>
    <x v="0"/>
    <s v="CAUTIN"/>
    <s v="CARAHUE"/>
    <n v="2024"/>
    <s v="PROYECTO"/>
    <s v="SALUD"/>
    <s v="BAJA COMPLEJIDAD"/>
    <x v="1"/>
    <n v="279827"/>
    <n v="279827"/>
    <n v="153205"/>
    <x v="0"/>
    <x v="0"/>
  </r>
  <r>
    <s v="30072350-0"/>
    <s v="NORMALIZACION HOSPITAL COMUNITARIO Y FAMILIAR MAKEWE-PADRE LAS CASAS"/>
    <x v="0"/>
    <s v="CAUTIN"/>
    <s v="PADRE LAS CASAS"/>
    <n v="2024"/>
    <s v="PROYECTO"/>
    <s v="SALUD"/>
    <s v="BAJA COMPLEJIDAD"/>
    <x v="1"/>
    <n v="761826"/>
    <n v="761826"/>
    <n v="695736"/>
    <x v="0"/>
    <x v="0"/>
  </r>
  <r>
    <s v="30072398-0"/>
    <s v="REPOSICION Y EQUIPAMIENTO CONSULTORIO RECREO,COMUNA SAN MIGUEL"/>
    <x v="14"/>
    <s v="SANTIAGO"/>
    <s v="SAN MIGUEL"/>
    <n v="2024"/>
    <s v="PROYECTO"/>
    <s v="SALUD"/>
    <s v="BAJA COMPLEJIDAD"/>
    <x v="1"/>
    <n v="1"/>
    <n v="1"/>
    <n v="982.928"/>
    <x v="0"/>
    <x v="0"/>
  </r>
  <r>
    <s v="30072676-0"/>
    <s v="MEJORAMIENTO EJE VIAL CALLES PINTO Y SCHMIDT DE VALDIVIA"/>
    <x v="12"/>
    <s v="VALDIVIA - REGION XIV"/>
    <s v="VALDIVIA - REGION XIV"/>
    <n v="2024"/>
    <s v="PROYECTO"/>
    <s v="TRANSPORTE"/>
    <s v="TRANSPORTE URBANO,VIALIDAD PEATONAL"/>
    <x v="1"/>
    <n v="57613"/>
    <n v="250000"/>
    <n v="38093.11"/>
    <x v="0"/>
    <x v="0"/>
  </r>
  <r>
    <s v="30072725-0"/>
    <s v="REPOSICION RUTAS T-47 Y T-45: CHOSHUENCO-RIÑIHUE"/>
    <x v="12"/>
    <s v="VALDIVIA - REGION XIV"/>
    <s v="'"/>
    <n v="2024"/>
    <s v="PROYECTO"/>
    <s v="TRANSPORTE"/>
    <s v="TRANSPORTE CAMINERO"/>
    <x v="1"/>
    <n v="21331231"/>
    <n v="17326070"/>
    <n v="17325564"/>
    <x v="0"/>
    <x v="0"/>
  </r>
  <r>
    <s v="30072730-0"/>
    <s v="REPOSICION EDIFICIO MUNICIPAL DE CURACO DE VÉLEZ"/>
    <x v="3"/>
    <s v="CHILOE"/>
    <s v="CURACO DE VELEZ"/>
    <n v="2024"/>
    <s v="PROYECTO"/>
    <s v="MULTISECTORIAL"/>
    <s v="ADMINISTRACION MULTISECTOR"/>
    <x v="1"/>
    <n v="198738"/>
    <n v="111731"/>
    <n v="566.16499999999996"/>
    <x v="0"/>
    <x v="0"/>
  </r>
  <r>
    <s v="30072731-0"/>
    <s v="MEJORAMIENTO CALLE  ANTONIO VARAS, PUERTO MONTT"/>
    <x v="3"/>
    <s v="LLANQUIHUE"/>
    <s v="PUERTO MONTT"/>
    <n v="2024"/>
    <s v="PROYECTO"/>
    <s v="VIVIENDA Y DESARROLLO URBANO"/>
    <s v="DESARROLLO URBANO"/>
    <x v="1"/>
    <n v="1120660"/>
    <n v="1012554"/>
    <n v="1012439.172"/>
    <x v="0"/>
    <x v="0"/>
  </r>
  <r>
    <s v="30072770-0"/>
    <s v="REPOSICION SUBCOMISARÍA PEDRO LEON GALLO, COPIAPÓ"/>
    <x v="16"/>
    <s v="COPIAPO"/>
    <s v="COPIAPO"/>
    <n v="2024"/>
    <s v="PROYECTO"/>
    <s v="SEGURIDAD PUBLICA"/>
    <s v="SEGURIDAD PUBLICA"/>
    <x v="1"/>
    <n v="346026"/>
    <n v="405707"/>
    <n v="330354.571"/>
    <x v="0"/>
    <x v="0"/>
  </r>
  <r>
    <s v="30072803-0"/>
    <s v="REPOSICION POSTA SALUD RURAL PICHIPELLAHUEN - LUMACO"/>
    <x v="0"/>
    <s v="MALLECO"/>
    <s v="LUMACO"/>
    <n v="2024"/>
    <s v="PROYECTO"/>
    <s v="SALUD"/>
    <s v="BAJA COMPLEJIDAD"/>
    <x v="1"/>
    <n v="205257"/>
    <n v="205256"/>
    <n v="179484.19699999999"/>
    <x v="0"/>
    <x v="0"/>
  </r>
  <r>
    <s v="30072828-0"/>
    <s v="REPOSICION PARCIAL LICEO DOMINGO SANTA MARIA, RENAICO"/>
    <x v="0"/>
    <s v="MALLECO"/>
    <s v="RENAICO"/>
    <n v="2024"/>
    <s v="PROYECTO"/>
    <s v="EDUCACION, CULTURA Y PATRIMONIO"/>
    <s v="EDUCACION BASICA Y MEDIA"/>
    <x v="1"/>
    <n v="10042"/>
    <n v="10040"/>
    <n v="5620"/>
    <x v="0"/>
    <x v="0"/>
  </r>
  <r>
    <s v="30073178-0"/>
    <s v="CONSTRUCCION EDIFICIO CONSISTORIAL MUNICIPALIDAD LOS VILOS"/>
    <x v="6"/>
    <s v="CHOAPA"/>
    <s v="LOS VILOS"/>
    <n v="2024"/>
    <s v="PROYECTO"/>
    <s v="MULTISECTORIAL"/>
    <s v="ADMINISTRACION MULTISECTOR"/>
    <x v="1"/>
    <n v="511719"/>
    <n v="547588"/>
    <n v="397832"/>
    <x v="0"/>
    <x v="0"/>
  </r>
  <r>
    <s v="30073603-0"/>
    <s v="CONSTRUCCION EDIFICIO INSTITUCIONAL MINVU-SERVIU, REGION DE LA ARAUCANIA"/>
    <x v="0"/>
    <s v="CAUTIN"/>
    <s v="TEMUCO"/>
    <n v="2024"/>
    <s v="PROYECTO"/>
    <s v="VIVIENDA Y DESARROLLO URBANO"/>
    <s v="ADMINISTRACION VIVIENDA"/>
    <x v="1"/>
    <n v="15950"/>
    <n v="31900"/>
    <n v="31900"/>
    <x v="0"/>
    <x v="0"/>
  </r>
  <r>
    <s v="30073648-0"/>
    <s v="MEJORAMIENTO PAVIMENTO RUTA G-814 LEYDA - CUNCUMEN, PROV SAN ANTONIO"/>
    <x v="4"/>
    <s v="SAN ANTONIO"/>
    <s v="SAN ANTONIO"/>
    <n v="2024"/>
    <s v="PROYECTO"/>
    <s v="TRANSPORTE"/>
    <s v="TRANSPORTE CAMINERO"/>
    <x v="1"/>
    <n v="517498"/>
    <n v="500000"/>
    <n v="422000"/>
    <x v="0"/>
    <x v="0"/>
  </r>
  <r>
    <s v="30073874-0"/>
    <s v="REPOSICION CENTRO DE SALUD CAREN, COMUNA DE MONTE PATRIA"/>
    <x v="6"/>
    <s v="LIMARI"/>
    <s v="MONTE PATRIA"/>
    <n v="2024"/>
    <s v="PROYECTO"/>
    <s v="SALUD"/>
    <s v="BAJA COMPLEJIDAD"/>
    <x v="1"/>
    <n v="2648043"/>
    <n v="1101555"/>
    <n v="1101555"/>
    <x v="0"/>
    <x v="0"/>
  </r>
  <r>
    <s v="30074129-0"/>
    <s v="CONSTRUCCION OBRAS DE VIALIDAD CONEXION TOPATER-EJE BALMACEDA CALAMA"/>
    <x v="9"/>
    <s v="EL LOA"/>
    <s v="CALAMA"/>
    <n v="2024"/>
    <s v="PROYECTO"/>
    <s v="TRANSPORTE"/>
    <s v="TRANSPORTE URBANO,VIALIDAD PEATONAL"/>
    <x v="1"/>
    <n v="1382372"/>
    <n v="1382372"/>
    <n v="1373247"/>
    <x v="0"/>
    <x v="0"/>
  </r>
  <r>
    <s v="30074253-0"/>
    <s v="REPOSICION RUTA G-25 S. SAN JOSE DE MAIPO- SAN GABRIEL"/>
    <x v="14"/>
    <s v="CORDILLERA"/>
    <s v="SAN JOSE DE MAIPO"/>
    <n v="2024"/>
    <s v="PROYECTO"/>
    <s v="TRANSPORTE"/>
    <s v="TRANSPORTE CAMINERO"/>
    <x v="1"/>
    <n v="148575"/>
    <n v="20000"/>
    <n v="1000"/>
    <x v="0"/>
    <x v="0"/>
  </r>
  <r>
    <s v="30074607-0"/>
    <s v="NORMALIZACION HOSPITAL COMUNITARIO Y FAM DR EDUARDO GONZALEZ G. CUNCO"/>
    <x v="0"/>
    <s v="CAUTIN"/>
    <s v="CUNCO"/>
    <n v="2024"/>
    <s v="PROYECTO"/>
    <s v="SALUD"/>
    <s v="BAJA COMPLEJIDAD"/>
    <x v="1"/>
    <n v="198064"/>
    <n v="198064"/>
    <n v="41196.067999999999"/>
    <x v="0"/>
    <x v="0"/>
  </r>
  <r>
    <s v="30074840-0"/>
    <s v="REPOSICION EDIFICIO CENTRAL SERVICIO MEDICO LEGAL NACIONAL"/>
    <x v="14"/>
    <s v="SANTIAGO"/>
    <s v="PEDRO A CERDA"/>
    <n v="2024"/>
    <s v="PROYECTO"/>
    <s v="JUSTICIA"/>
    <s v="ADMINISTRACION DE JUSTICIA"/>
    <x v="1"/>
    <n v="27235042"/>
    <n v="27246805"/>
    <n v="27090302"/>
    <x v="0"/>
    <x v="0"/>
  </r>
  <r>
    <s v="30075224-0"/>
    <s v="REPOSICION CESFAM YUMBEL ESTACIÓN"/>
    <x v="2"/>
    <s v="BIO BIO"/>
    <s v="YUMBEL"/>
    <n v="2024"/>
    <s v="PROYECTO"/>
    <s v="SALUD"/>
    <s v="BAJA COMPLEJIDAD"/>
    <x v="1"/>
    <n v="1765096"/>
    <n v="1991782"/>
    <n v="1979382"/>
    <x v="0"/>
    <x v="0"/>
  </r>
  <r>
    <s v="30075236-0"/>
    <s v="MEJORAMIENTO CANALES CAUPOLICAN Y BANNEN, LOTA, REGIÓN DEL BIO BIO"/>
    <x v="2"/>
    <s v="CONCEPCION"/>
    <s v="LOTA"/>
    <n v="2024"/>
    <s v="PROYECTO"/>
    <s v="RECURSOS HIDRICOS"/>
    <s v="AGUAS LLUVIAS"/>
    <x v="1"/>
    <n v="1148000"/>
    <n v="75754"/>
    <n v="75754"/>
    <x v="0"/>
    <x v="0"/>
  </r>
  <r>
    <s v="30075290-0"/>
    <s v="NORMALIZACION HOSPITAL  COMUNITARIO Y FAMILIAR VILCUN"/>
    <x v="0"/>
    <s v="CAUTIN"/>
    <s v="VILCUN"/>
    <n v="2024"/>
    <s v="PROYECTO"/>
    <s v="SALUD"/>
    <s v="BAJA COMPLEJIDAD"/>
    <x v="1"/>
    <n v="10001"/>
    <n v="10001"/>
    <n v="0"/>
    <x v="0"/>
    <x v="1"/>
  </r>
  <r>
    <s v="30075677-0"/>
    <s v="MEJORAMIENTO AV. EJÉRCITO ENTRE H. ÁVILA Y RUTA 28, ANTOFAGASTA"/>
    <x v="9"/>
    <s v="ANTOFAGASTA"/>
    <s v="ANTOFAGASTA"/>
    <n v="2024"/>
    <s v="PROYECTO"/>
    <s v="TRANSPORTE"/>
    <s v="TRANSPORTE URBANO,VIALIDAD PEATONAL"/>
    <x v="1"/>
    <n v="3278535"/>
    <n v="4834418"/>
    <n v="3264669.6550000003"/>
    <x v="0"/>
    <x v="0"/>
  </r>
  <r>
    <s v="30075796-0"/>
    <s v="NORMALIZACION HOSPITAL SANTA ISABEL DE LEBU"/>
    <x v="2"/>
    <s v="ARAUCO"/>
    <s v="LEBU"/>
    <n v="2024"/>
    <s v="PROYECTO"/>
    <s v="SALUD"/>
    <s v="MEDIA COMPLEJIDAD"/>
    <x v="1"/>
    <n v="93614"/>
    <n v="93614"/>
    <n v="72800"/>
    <x v="0"/>
    <x v="0"/>
  </r>
  <r>
    <s v="30075895-0"/>
    <s v="CONSTRUCCION CUARTEL POLICÍA DE INVESTIGACIONES QUILICURA"/>
    <x v="14"/>
    <s v="SANTIAGO"/>
    <s v="QUILICURA"/>
    <n v="2024"/>
    <s v="PROYECTO"/>
    <s v="SEGURIDAD PUBLICA"/>
    <s v="SEGURIDAD PUBLICA"/>
    <x v="1"/>
    <n v="3302131"/>
    <n v="1288613"/>
    <n v="1288613.148"/>
    <x v="0"/>
    <x v="0"/>
  </r>
  <r>
    <s v="30076162-0"/>
    <s v="RESTAURACION PARROQUIA SAN LUIS DE GONZAGA DE SAUZAL"/>
    <x v="7"/>
    <s v="CAUQUENES"/>
    <s v="CAUQUENES"/>
    <n v="2024"/>
    <s v="PROYECTO"/>
    <s v="EDUCACION, CULTURA Y PATRIMONIO"/>
    <s v="ARTE Y CULTURA"/>
    <x v="1"/>
    <n v="4"/>
    <n v="4"/>
    <n v="0"/>
    <x v="0"/>
    <x v="1"/>
  </r>
  <r>
    <s v="30076163-0"/>
    <s v="RESTAURACION PARROQUIA SAN IGNACIO EMPEDRADO"/>
    <x v="7"/>
    <s v="TALCA"/>
    <s v="EMPEDRADO"/>
    <n v="2024"/>
    <s v="PROYECTO"/>
    <s v="EDUCACION, CULTURA Y PATRIMONIO"/>
    <s v="ARTE Y CULTURA"/>
    <x v="1"/>
    <n v="4"/>
    <n v="4"/>
    <n v="0"/>
    <x v="0"/>
    <x v="1"/>
  </r>
  <r>
    <s v="30076167-0"/>
    <s v="REPOSICION HOSPITAL COMUNITARIO DIEGO DE ALMAGRO"/>
    <x v="16"/>
    <s v="CHAÑARAL"/>
    <s v="DIEGO DE ALMAGRO"/>
    <n v="2024"/>
    <s v="PROYECTO"/>
    <s v="SALUD"/>
    <s v="BAJA COMPLEJIDAD"/>
    <x v="1"/>
    <n v="10143529"/>
    <n v="10262965"/>
    <n v="10258345.244999999"/>
    <x v="0"/>
    <x v="0"/>
  </r>
  <r>
    <s v="30076274-0"/>
    <s v="RESTAURACION CASA GABRIELA MISTRAL EN LAS COMPAÑIAS, LA SERENA"/>
    <x v="6"/>
    <s v="ELQUI"/>
    <s v="LA SERENA"/>
    <n v="2024"/>
    <s v="PROYECTO"/>
    <s v="EDUCACION, CULTURA Y PATRIMONIO"/>
    <s v="ARTE Y CULTURA"/>
    <x v="1"/>
    <n v="187281"/>
    <n v="173625"/>
    <n v="173624.98699999999"/>
    <x v="0"/>
    <x v="0"/>
  </r>
  <r>
    <s v="30076551-0"/>
    <s v="CONSTRUCCION CESFAM ALTIPLANO NORTE, VALLENAR"/>
    <x v="16"/>
    <s v="HUASCO"/>
    <s v="VALLENAR"/>
    <n v="2024"/>
    <s v="PROYECTO"/>
    <s v="SALUD"/>
    <s v="BAJA COMPLEJIDAD"/>
    <x v="1"/>
    <n v="4261732"/>
    <n v="4261762"/>
    <n v="4261452.3619999997"/>
    <x v="0"/>
    <x v="0"/>
  </r>
  <r>
    <s v="30076574-0"/>
    <s v="REPOSICION EDIFICIO CONSISTORIAL, LLANQUIHUE"/>
    <x v="3"/>
    <s v="LLANQUIHUE"/>
    <s v="LLANQUIHUE"/>
    <n v="2024"/>
    <s v="PROYECTO"/>
    <s v="MULTISECTORIAL"/>
    <s v="INTERSUBSECTORIAL MULTISECTOR"/>
    <x v="1"/>
    <n v="24828"/>
    <n v="8664"/>
    <n v="8663.2000000000007"/>
    <x v="0"/>
    <x v="0"/>
  </r>
  <r>
    <s v="30076636-0"/>
    <s v="REPOSICION PUENTE MUCO, LAUTARO"/>
    <x v="0"/>
    <s v="CAUTIN"/>
    <s v="LAUTARO"/>
    <n v="2024"/>
    <s v="PROYECTO"/>
    <s v="TRANSPORTE"/>
    <s v="TRANSPORTE CAMINERO"/>
    <x v="1"/>
    <n v="89000"/>
    <n v="88050"/>
    <n v="85140.429000000004"/>
    <x v="0"/>
    <x v="0"/>
  </r>
  <r>
    <s v="30076653-0"/>
    <s v="MEJORAMIENTO RUTA COSTERA VILLA UKIKA-AEROPUERTO, PTO. WILLIAMS"/>
    <x v="1"/>
    <s v="'"/>
    <s v="'"/>
    <n v="2024"/>
    <s v="PROYECTO"/>
    <s v="TRANSPORTE"/>
    <s v="TRANSPORTE CAMINERO"/>
    <x v="1"/>
    <n v="103500"/>
    <n v="93000"/>
    <n v="85956.251999999993"/>
    <x v="0"/>
    <x v="0"/>
  </r>
  <r>
    <s v="30076719-0"/>
    <s v="CONSTRUCCION CENTRO DE SALUD FAMILIAR LA REINA, COLINA"/>
    <x v="14"/>
    <s v="CHACABUCO"/>
    <s v="COLINA"/>
    <n v="2024"/>
    <s v="PROYECTO"/>
    <s v="SALUD"/>
    <s v="BAJA COMPLEJIDAD"/>
    <x v="1"/>
    <n v="253106"/>
    <n v="137243"/>
    <n v="137243.64199999999"/>
    <x v="0"/>
    <x v="0"/>
  </r>
  <r>
    <s v="30076886-0"/>
    <s v="NORMALIZACION DEL HOSPITAL DE MEJILLONES"/>
    <x v="9"/>
    <s v="ANTOFAGASTA"/>
    <s v="MEJILLONES"/>
    <n v="2024"/>
    <s v="PROYECTO"/>
    <s v="SALUD"/>
    <s v="BAJA COMPLEJIDAD"/>
    <x v="1"/>
    <n v="39150"/>
    <n v="54700"/>
    <n v="39150"/>
    <x v="0"/>
    <x v="0"/>
  </r>
  <r>
    <s v="30076949-0"/>
    <s v="REPOSICION ESCUELA DE LA CULTURA, FRIDOLINA BARRIENTOS, CASTRO"/>
    <x v="3"/>
    <s v="CHILOE"/>
    <s v="CASTRO"/>
    <n v="2024"/>
    <s v="PROYECTO"/>
    <s v="EDUCACION, CULTURA Y PATRIMONIO"/>
    <s v="EDUCACION BASICA Y MEDIA"/>
    <x v="1"/>
    <n v="42807"/>
    <n v="42807"/>
    <n v="56.029000000000003"/>
    <x v="0"/>
    <x v="0"/>
  </r>
  <r>
    <s v="30077015-0"/>
    <s v="MEJORAMIENTO Y CONSTR. CAMINO CURANILAHUE-NACIMIENTO POR B. LOS RIOS"/>
    <x v="2"/>
    <s v="'"/>
    <s v="'"/>
    <n v="2024"/>
    <s v="PROYECTO"/>
    <s v="TRANSPORTE"/>
    <s v="TRANSPORTE CAMINERO"/>
    <x v="1"/>
    <n v="1070175"/>
    <n v="1064790"/>
    <n v="1063084"/>
    <x v="0"/>
    <x v="0"/>
  </r>
  <r>
    <s v="30077029-0"/>
    <s v="CONSTRUCCION SEGUNDO ACCESO A SAN JOSE DE LA MARIQUINA"/>
    <x v="12"/>
    <s v="'"/>
    <s v="'"/>
    <n v="2024"/>
    <s v="PROYECTO"/>
    <s v="TRANSPORTE"/>
    <s v="TRANSPORTE URBANO,VIALIDAD PEATONAL"/>
    <x v="1"/>
    <n v="15010"/>
    <n v="15010"/>
    <n v="12419.29"/>
    <x v="0"/>
    <x v="0"/>
  </r>
  <r>
    <s v="30077061-0"/>
    <s v="REPOSICION RUTA 11 CH, S: ARICA TAMBO QUEMADO KM 170 AL 192"/>
    <x v="13"/>
    <s v="'"/>
    <s v="'"/>
    <n v="2024"/>
    <s v="PROYECTO"/>
    <s v="TRANSPORTE"/>
    <s v="TRANSPORTE CAMINERO"/>
    <x v="1"/>
    <n v="10"/>
    <n v="151000"/>
    <n v="1"/>
    <x v="0"/>
    <x v="0"/>
  </r>
  <r>
    <s v="30077144-0"/>
    <s v="MEJORAMIENTO RUTA 7: SECTOR  CRUCE RUTA 240 VILLA ORTEGA"/>
    <x v="11"/>
    <s v="COYHAIQUE"/>
    <s v="COYHAIQUE"/>
    <n v="2024"/>
    <s v="PROYECTO"/>
    <s v="TRANSPORTE"/>
    <s v="TRANSPORTE CAMINERO"/>
    <x v="2"/>
    <n v="20"/>
    <n v="20"/>
    <n v="0"/>
    <x v="0"/>
    <x v="1"/>
  </r>
  <r>
    <s v="30077182-0"/>
    <s v="REPOSICION CUARTEL INVESTIGACIONES PUERTO VARAS"/>
    <x v="3"/>
    <s v="LLANQUIHUE"/>
    <s v="PUERTO VARAS"/>
    <n v="2024"/>
    <s v="PROYECTO"/>
    <s v="SEGURIDAD PUBLICA"/>
    <s v="SEGURIDAD PUBLICA"/>
    <x v="1"/>
    <n v="491381"/>
    <n v="455198"/>
    <n v="474762.70400000003"/>
    <x v="0"/>
    <x v="0"/>
  </r>
  <r>
    <s v="30077481-0"/>
    <s v="RESTAURACION IGLESIA N. S. DE LA CANDELARIA DE CARELMAPU, MAULLIN"/>
    <x v="3"/>
    <s v="LLANQUIHUE"/>
    <s v="MAULLIN"/>
    <n v="2024"/>
    <s v="PROYECTO"/>
    <s v="EDUCACION, CULTURA Y PATRIMONIO"/>
    <s v="PATRIMONIO"/>
    <x v="1"/>
    <n v="392921"/>
    <n v="5989"/>
    <n v="0"/>
    <x v="0"/>
    <x v="1"/>
  </r>
  <r>
    <s v="30077611-0"/>
    <s v="ACTUALIZACION PLANO REGULADOR COMUNA IQUIQUE"/>
    <x v="8"/>
    <s v="IQUIQUE"/>
    <s v="IQUIQUE"/>
    <n v="2024"/>
    <s v="ESTUDIO BASICO"/>
    <s v="VIVIENDA Y DESARROLLO URBANO"/>
    <s v="DESARROLLO URBANO"/>
    <x v="1"/>
    <n v="106651"/>
    <n v="104901"/>
    <n v="0"/>
    <x v="0"/>
    <x v="1"/>
  </r>
  <r>
    <s v="30077630-0"/>
    <s v="MEJORAMIENTO CAMINO COSTERO NORTE, S: BOYERUCA-CR. RUTA J-60"/>
    <x v="7"/>
    <s v="'"/>
    <s v="'"/>
    <n v="2024"/>
    <s v="PROYECTO"/>
    <s v="TRANSPORTE"/>
    <s v="TRANSPORTE CAMINERO"/>
    <x v="1"/>
    <n v="20300610"/>
    <n v="3903960"/>
    <n v="3891048"/>
    <x v="0"/>
    <x v="0"/>
  </r>
  <r>
    <s v="30077932-0"/>
    <s v="MEJORAMIENTO  INTERCONEXIÓN VIAL, FRUTILLAR ALTO Y BAJO"/>
    <x v="3"/>
    <s v="LLANQUIHUE"/>
    <s v="FRUTILLAR"/>
    <n v="2024"/>
    <s v="PROYECTO"/>
    <s v="TRANSPORTE"/>
    <s v="TRANSPORTE URBANO,VIALIDAD PEATONAL"/>
    <x v="1"/>
    <n v="180000"/>
    <n v="72000"/>
    <n v="72000"/>
    <x v="0"/>
    <x v="0"/>
  </r>
  <r>
    <s v="30078232-0"/>
    <s v="NORMALIZACION HOSPITAL SAN JOSE, CASABLANCA"/>
    <x v="4"/>
    <s v="VALPARAISO"/>
    <s v="CASABLANCA"/>
    <n v="2024"/>
    <s v="PROYECTO"/>
    <s v="SALUD"/>
    <s v="BAJA COMPLEJIDAD"/>
    <x v="1"/>
    <n v="3151870"/>
    <n v="3151870"/>
    <n v="3045946"/>
    <x v="0"/>
    <x v="0"/>
  </r>
  <r>
    <s v="30078323-0"/>
    <s v="REPOSICION RUTA 11-CH, ARICA-TAMBO QUEMADO, EL AGUILA - C. CARDONE"/>
    <x v="13"/>
    <s v="PARINACOTA - REGION XV"/>
    <s v="'"/>
    <n v="2024"/>
    <s v="PROYECTO"/>
    <s v="TRANSPORTE"/>
    <s v="TRANSPORTE CAMINERO"/>
    <x v="1"/>
    <n v="1001"/>
    <n v="1000"/>
    <n v="0"/>
    <x v="0"/>
    <x v="1"/>
  </r>
  <r>
    <s v="30078400-0"/>
    <s v="MEJORAMIENTO RUTA L-45, SECTOR ESCUELA LLEPO-EL PEÑASCO"/>
    <x v="7"/>
    <s v="LINARES"/>
    <s v="'"/>
    <n v="2024"/>
    <s v="PROYECTO"/>
    <s v="TRANSPORTE"/>
    <s v="TRANSPORTE CAMINERO"/>
    <x v="1"/>
    <n v="1035"/>
    <n v="1000"/>
    <n v="1000"/>
    <x v="0"/>
    <x v="0"/>
  </r>
  <r>
    <s v="30078506-0"/>
    <s v="REPOSICION PARQUE DEPORTIVO Y RECREATIVO DEL PACÍFICO SAN ANTONIO"/>
    <x v="4"/>
    <s v="SAN ANTONIO"/>
    <s v="SAN ANTONIO"/>
    <n v="2024"/>
    <s v="PROYECTO"/>
    <s v="DEPORTES"/>
    <s v="DEPORTE RECREATIVO"/>
    <x v="1"/>
    <n v="4088"/>
    <n v="1"/>
    <n v="0"/>
    <x v="0"/>
    <x v="1"/>
  </r>
  <r>
    <s v="30078622-0"/>
    <s v="RESTAURACION CAPILLA LO VICUÑA, COMUNA DE PUTAENDO."/>
    <x v="4"/>
    <s v="SAN FELIPE DE ACONCAGUA"/>
    <s v="PUTAENDO"/>
    <n v="2024"/>
    <s v="PROYECTO"/>
    <s v="EDUCACION, CULTURA Y PATRIMONIO"/>
    <s v="ARTE Y CULTURA"/>
    <x v="1"/>
    <n v="9723"/>
    <n v="9000"/>
    <n v="0"/>
    <x v="0"/>
    <x v="1"/>
  </r>
  <r>
    <s v="30078797-0"/>
    <s v="CONSTRUCCION CENTRO CERRADO X REGION DE LOS LAGOS"/>
    <x v="3"/>
    <s v="'"/>
    <s v="'"/>
    <n v="2024"/>
    <s v="PROYECTO"/>
    <s v="JUSTICIA"/>
    <s v="ASISTENCIA DE MENORES"/>
    <x v="1"/>
    <n v="662326"/>
    <n v="662326"/>
    <n v="503210"/>
    <x v="0"/>
    <x v="0"/>
  </r>
  <r>
    <s v="30079302-0"/>
    <s v="CONSTRUCCION TORRE DE DETECCIÓN - VIVIENDA DE TORREROS, LA UNIÓN"/>
    <x v="12"/>
    <s v="RANCO"/>
    <s v="LA UNION - REGION XIV"/>
    <n v="2024"/>
    <s v="PROYECTO"/>
    <s v="RECURSOS NATURALES Y MEDIO AMBIENTE"/>
    <s v="ADMINISTRACION SILVOAGROPECUARIO"/>
    <x v="1"/>
    <n v="90000"/>
    <n v="2"/>
    <n v="0"/>
    <x v="0"/>
    <x v="1"/>
  </r>
  <r>
    <s v="30080082-0"/>
    <s v="RESTAURACION Y HABILITACION BIBLIOTECA REGIONAL EX FFCC ARICA LA PAZ"/>
    <x v="13"/>
    <s v="ARICA - REGION XV"/>
    <s v="ARICA - REGION XV"/>
    <n v="2024"/>
    <s v="PROYECTO"/>
    <s v="EDUCACION, CULTURA Y PATRIMONIO"/>
    <s v="ARTE Y CULTURA"/>
    <x v="1"/>
    <n v="47213"/>
    <n v="30131"/>
    <n v="30131"/>
    <x v="0"/>
    <x v="0"/>
  </r>
  <r>
    <s v="30080451-0"/>
    <s v="MEJORAMIENTO SIST. EV.A.LLUVIAS GRAN VALPO, COLECTOR CERRO BARÓN"/>
    <x v="4"/>
    <s v="VALPARAISO"/>
    <s v="VALPARAISO"/>
    <n v="2024"/>
    <s v="PROYECTO"/>
    <s v="RECURSOS HIDRICOS"/>
    <s v="AGUAS LLUVIAS"/>
    <x v="1"/>
    <n v="738518"/>
    <n v="736935"/>
    <n v="736934.84900000005"/>
    <x v="0"/>
    <x v="0"/>
  </r>
  <r>
    <s v="30080482-0"/>
    <s v="MEJORAMIENTO AVDA. LINDEROS (ANTARTICA - CAPITAN AVALOS), ARICA"/>
    <x v="13"/>
    <s v="ARICA - REGION XV"/>
    <s v="ARICA - REGION XV"/>
    <n v="2024"/>
    <s v="PROYECTO"/>
    <s v="TRANSPORTE"/>
    <s v="TRANSPORTE URBANO,VIALIDAD PEATONAL"/>
    <x v="1"/>
    <n v="1741016"/>
    <n v="36233"/>
    <n v="34662"/>
    <x v="0"/>
    <x v="0"/>
  </r>
  <r>
    <s v="30080507-0"/>
    <s v="REPOSICION PAVIMENTO RUTA 215-CH. SECTOR: ADUANA - LIMITE"/>
    <x v="3"/>
    <s v="OSORNO"/>
    <s v="PUYEHUE"/>
    <n v="2024"/>
    <s v="PROYECTO"/>
    <s v="TRANSPORTE"/>
    <s v="TRANSPORTE CAMINERO"/>
    <x v="1"/>
    <n v="39986"/>
    <n v="400"/>
    <n v="171"/>
    <x v="0"/>
    <x v="0"/>
  </r>
  <r>
    <s v="30080556-0"/>
    <s v="MEJORAMIENTO AVENIDA BERNARDO O´HIGGINS CIUDAD DE LAUTARO"/>
    <x v="0"/>
    <s v="CAUTIN"/>
    <s v="LAUTARO"/>
    <n v="2024"/>
    <s v="PROYECTO"/>
    <s v="VIVIENDA Y DESARROLLO URBANO"/>
    <s v="DESARROLLO URBANO"/>
    <x v="1"/>
    <n v="213796"/>
    <n v="213795"/>
    <n v="0"/>
    <x v="0"/>
    <x v="1"/>
  </r>
  <r>
    <s v="30080581-0"/>
    <s v="INSTALACION SISTEMA AGUA POTABLE DOLLINCO ALHUECO, LAUTARO"/>
    <x v="0"/>
    <s v="CAUTIN"/>
    <s v="LAUTARO"/>
    <n v="2024"/>
    <s v="PROYECTO"/>
    <s v="RECURSOS HIDRICOS"/>
    <s v="AGUA POTABLE"/>
    <x v="1"/>
    <n v="2"/>
    <n v="2"/>
    <n v="0"/>
    <x v="0"/>
    <x v="1"/>
  </r>
  <r>
    <s v="30080601-0"/>
    <s v="REPOSICION PAV. RUTA T-85 S:RIO BUENO-CAYURRUCA"/>
    <x v="12"/>
    <s v="RANCO"/>
    <s v="RIO BUENO - REGION XIV"/>
    <n v="2024"/>
    <s v="PROYECTO"/>
    <s v="TRANSPORTE"/>
    <s v="TRANSPORTE CAMINERO"/>
    <x v="1"/>
    <n v="246000"/>
    <n v="245000"/>
    <n v="227694.08100000001"/>
    <x v="0"/>
    <x v="0"/>
  </r>
  <r>
    <s v="30080632-0"/>
    <s v="MEJORAMIENTO RUTA E-253 LONGOTOMA - ARTIFICIO, PROVINCIA DE PETORCA"/>
    <x v="4"/>
    <s v="PETORCA"/>
    <s v="LA LIGUA"/>
    <n v="2024"/>
    <s v="PROYECTO"/>
    <s v="TRANSPORTE"/>
    <s v="TRANSPORTE CAMINERO"/>
    <x v="1"/>
    <n v="5057729"/>
    <n v="1709000"/>
    <n v="103446"/>
    <x v="0"/>
    <x v="0"/>
  </r>
  <r>
    <s v="30080729-0"/>
    <s v="REPOSICION CENTRO DE SALUD FAMILIAR Y SAR  ANGELMO, PUERTO MONTT"/>
    <x v="3"/>
    <s v="LLANQUIHUE"/>
    <s v="PUERTO MONTT"/>
    <n v="2024"/>
    <s v="PROYECTO"/>
    <s v="SALUD"/>
    <s v="BAJA COMPLEJIDAD"/>
    <x v="1"/>
    <n v="5117486"/>
    <n v="5117486"/>
    <n v="5112791"/>
    <x v="0"/>
    <x v="0"/>
  </r>
  <r>
    <s v="30080831-0"/>
    <s v="REPOSICION RUTA 181-CH CURACAUTIN MALALCAHUELLO"/>
    <x v="0"/>
    <s v="MALLECO"/>
    <s v="CURACAUTIN"/>
    <n v="2024"/>
    <s v="PROYECTO"/>
    <s v="TRANSPORTE"/>
    <s v="TRANSPORTE CAMINERO"/>
    <x v="1"/>
    <n v="12700"/>
    <n v="12660"/>
    <n v="10854"/>
    <x v="0"/>
    <x v="0"/>
  </r>
  <r>
    <s v="30080833-0"/>
    <s v="MEJORAMIENTO ACCESIBILIDAD Y CONECTIVIDAD EN LA CIUDAD DE IQUIQUE"/>
    <x v="8"/>
    <s v="IQUIQUE"/>
    <s v="'"/>
    <n v="2024"/>
    <s v="PROYECTO"/>
    <s v="TRANSPORTE"/>
    <s v="TRANSPORTE URBANO,VIALIDAD PEATONAL"/>
    <x v="1"/>
    <n v="37590"/>
    <n v="131000"/>
    <n v="37576.292999999998"/>
    <x v="0"/>
    <x v="0"/>
  </r>
  <r>
    <s v="30080850-0"/>
    <s v="HABILITACION NUDO A DESNIVEL FF.CC - 5 DE ABRIL"/>
    <x v="14"/>
    <s v="'"/>
    <s v="'"/>
    <n v="2024"/>
    <s v="PROYECTO"/>
    <s v="TRANSPORTE"/>
    <s v="TRANSPORTE URBANO,VIALIDAD PEATONAL"/>
    <x v="1"/>
    <n v="1113480"/>
    <n v="1013480"/>
    <n v="839641.12600000005"/>
    <x v="0"/>
    <x v="0"/>
  </r>
  <r>
    <s v="30080921-0"/>
    <s v="REPOSICION POSTA  RURAL DE PIEDRA  AZUL, PUERTO MONTT"/>
    <x v="3"/>
    <s v="LLANQUIHUE"/>
    <s v="PUERTO MONTT"/>
    <n v="2024"/>
    <s v="PROYECTO"/>
    <s v="SALUD"/>
    <s v="BAJA COMPLEJIDAD"/>
    <x v="1"/>
    <n v="1216582"/>
    <n v="3191"/>
    <n v="0"/>
    <x v="0"/>
    <x v="1"/>
  </r>
  <r>
    <s v="30080922-0"/>
    <s v="REPOSICION POSTA DE SALUD  RURAL DE HUELMO, PUERTO MONTT"/>
    <x v="3"/>
    <s v="LLANQUIHUE"/>
    <s v="PUERTO MONTT"/>
    <n v="2024"/>
    <s v="PROYECTO"/>
    <s v="SALUD"/>
    <s v="BAJA COMPLEJIDAD"/>
    <x v="1"/>
    <n v="36160"/>
    <n v="7625"/>
    <n v="7625"/>
    <x v="0"/>
    <x v="0"/>
  </r>
  <r>
    <s v="30080938-0"/>
    <s v="MEJORAMIENTO PARQUE FEDERICO ERRAZURIZ DEL HUIQUE, PALMILLA"/>
    <x v="15"/>
    <s v="COLCHAGUA"/>
    <s v="PALMILLA"/>
    <n v="2024"/>
    <s v="PROYECTO"/>
    <s v="VIVIENDA Y DESARROLLO URBANO"/>
    <s v="DESARROLLO URBANO"/>
    <x v="1"/>
    <n v="647684"/>
    <n v="487684"/>
    <n v="462440.08899999998"/>
    <x v="0"/>
    <x v="0"/>
  </r>
  <r>
    <s v="30080989-0"/>
    <s v="AMPLIACION REPOSICION RUTA 115 CH, SECTOR TALCA - SAN CLEMENTE"/>
    <x v="7"/>
    <s v="'"/>
    <s v="'"/>
    <n v="2024"/>
    <s v="PROYECTO"/>
    <s v="TRANSPORTE"/>
    <s v="TRANSPORTE CAMINERO"/>
    <x v="1"/>
    <n v="333000"/>
    <n v="294850"/>
    <n v="280658.12"/>
    <x v="0"/>
    <x v="0"/>
  </r>
  <r>
    <s v="30081108-0"/>
    <s v="MEJORAMIENTO RUTA C-46, VALLENAR HUASCO"/>
    <x v="16"/>
    <s v="HUASCO"/>
    <s v="'"/>
    <n v="2024"/>
    <s v="PROYECTO"/>
    <s v="TRANSPORTE"/>
    <s v="TRANSPORTE CAMINERO"/>
    <x v="1"/>
    <n v="6105000"/>
    <n v="1010"/>
    <n v="681"/>
    <x v="0"/>
    <x v="0"/>
  </r>
  <r>
    <s v="30081182-0"/>
    <s v="MEJORAMIENTO RUTA I-310 I-318 E I-330 PERALILLO-LOS CARDOS,PERALILL"/>
    <x v="15"/>
    <s v="COLCHAGUA"/>
    <s v="PERALILLO"/>
    <n v="2024"/>
    <s v="PROYECTO"/>
    <s v="TRANSPORTE"/>
    <s v="TRANSPORTE CAMINERO"/>
    <x v="1"/>
    <n v="3105"/>
    <n v="3000"/>
    <n v="1000"/>
    <x v="0"/>
    <x v="0"/>
  </r>
  <r>
    <s v="30081246-0"/>
    <s v="CONSTRUCCION BY PASS MELIPILLA, REGION METROPOLITANA"/>
    <x v="14"/>
    <s v="'"/>
    <s v="'"/>
    <n v="2024"/>
    <s v="PROYECTO"/>
    <s v="TRANSPORTE"/>
    <s v="TRANSPORTE URBANO,VIALIDAD PEATONAL"/>
    <x v="1"/>
    <n v="235000"/>
    <n v="235000"/>
    <n v="232849.39799999999"/>
    <x v="0"/>
    <x v="0"/>
  </r>
  <r>
    <s v="30081316-0"/>
    <s v="MEJORAMIENTO RUTA L-32, SECTOR PTE. MARIMAURA-CRUCE RUTA 126"/>
    <x v="7"/>
    <s v="LINARES"/>
    <s v="'"/>
    <n v="2024"/>
    <s v="PROYECTO"/>
    <s v="TRANSPORTE"/>
    <s v="TRANSPORTE CAMINERO"/>
    <x v="1"/>
    <n v="7363595"/>
    <n v="3503000"/>
    <n v="3484290.1680000001"/>
    <x v="0"/>
    <x v="0"/>
  </r>
  <r>
    <s v="30081378-0"/>
    <s v="REPOSICION PAV. RUTA L-111-11, SECTOR COLBUN-PANIMAVIDA-LINARES"/>
    <x v="7"/>
    <s v="LINARES"/>
    <s v="'"/>
    <n v="2024"/>
    <s v="PROYECTO"/>
    <s v="TRANSPORTE"/>
    <s v="TRANSPORTE CAMINERO"/>
    <x v="1"/>
    <n v="3736334"/>
    <n v="301650"/>
    <n v="301150.49800000002"/>
    <x v="0"/>
    <x v="0"/>
  </r>
  <r>
    <s v="30081385-0"/>
    <s v="MEJORAMIENTO PAVIMENTO RUTA S-20 TEMUCO-CHOLCHOL"/>
    <x v="0"/>
    <s v="CAUTIN"/>
    <s v="'"/>
    <n v="2024"/>
    <s v="PROYECTO"/>
    <s v="TRANSPORTE"/>
    <s v="TRANSPORTE CAMINERO"/>
    <x v="1"/>
    <n v="351601"/>
    <n v="176450"/>
    <n v="172096"/>
    <x v="0"/>
    <x v="0"/>
  </r>
  <r>
    <s v="30081497-0"/>
    <s v="CONSTRUCCION CONEXION VIAL 1 NORTE CON RUTA G-505, COMUNA PAINE"/>
    <x v="14"/>
    <s v="MAIPO"/>
    <s v="PAINE"/>
    <n v="2024"/>
    <s v="PROYECTO"/>
    <s v="TRANSPORTE"/>
    <s v="TRANSPORTE CAMINERO"/>
    <x v="1"/>
    <n v="2397"/>
    <n v="23000"/>
    <n v="0"/>
    <x v="0"/>
    <x v="1"/>
  </r>
  <r>
    <s v="30081505-0"/>
    <s v="CONSTRUCCION CONEXIÓN VIAL R.5(ARTIF)-RUTA F-366(ROJAS),COM.QUILLOTA"/>
    <x v="4"/>
    <s v="QUILLOTA"/>
    <s v="'"/>
    <n v="2024"/>
    <s v="PROYECTO"/>
    <s v="TRANSPORTE"/>
    <s v="TRANSPORTE CAMINERO"/>
    <x v="1"/>
    <n v="1351"/>
    <n v="730"/>
    <n v="679"/>
    <x v="0"/>
    <x v="0"/>
  </r>
  <r>
    <s v="30081531-0"/>
    <s v="MEJORAMIENTO CIRCUITO VIAL RUTA F-360 COLMO - F-366 LO ROJAS"/>
    <x v="4"/>
    <s v="QUILLOTA"/>
    <s v="'"/>
    <n v="2024"/>
    <s v="PROYECTO"/>
    <s v="TRANSPORTE"/>
    <s v="TRANSPORTE CAMINERO"/>
    <x v="1"/>
    <n v="31480657"/>
    <n v="265000"/>
    <n v="102372.11500000001"/>
    <x v="0"/>
    <x v="0"/>
  </r>
  <r>
    <s v="30081565-0"/>
    <s v="CONSTRUCCION INFRAESTRUCTURA PORTUARIA BAHIA FILDES, ANTART CHILENA"/>
    <x v="1"/>
    <s v="'"/>
    <s v="'"/>
    <n v="2024"/>
    <s v="PROYECTO"/>
    <s v="TRANSPORTE"/>
    <s v="TRANSPORTE MARITIMO, FLUVIAL Y LACUSTRE"/>
    <x v="1"/>
    <n v="16526"/>
    <n v="10016"/>
    <n v="10000"/>
    <x v="0"/>
    <x v="0"/>
  </r>
  <r>
    <s v="30081585-0"/>
    <s v="REPOSICION RETEN DE CARABINEROS CHAÑARAL ALTO, MONTE PATRIA"/>
    <x v="6"/>
    <s v="LIMARI"/>
    <s v="MONTE PATRIA"/>
    <n v="2024"/>
    <s v="PROYECTO"/>
    <s v="SEGURIDAD PUBLICA"/>
    <s v="SEGURIDAD PUBLICA"/>
    <x v="1"/>
    <n v="81079"/>
    <n v="22251"/>
    <n v="19489.475999999999"/>
    <x v="0"/>
    <x v="0"/>
  </r>
  <r>
    <s v="30081870-0"/>
    <s v="MEJORAMIENTO HOSPITAL PSIQUIATRICO PHILLIPE PINEL PUTAENDO"/>
    <x v="4"/>
    <s v="'"/>
    <s v="'"/>
    <n v="2024"/>
    <s v="PROYECTO"/>
    <s v="SALUD"/>
    <s v="MEDIA COMPLEJIDAD"/>
    <x v="1"/>
    <n v="2"/>
    <n v="250001"/>
    <n v="0"/>
    <x v="0"/>
    <x v="1"/>
  </r>
  <r>
    <s v="30082059-0"/>
    <s v="MEJORAMIENTO RUTA K-275, SECTOR LAS TRANCAS-PARQUE INGLES"/>
    <x v="7"/>
    <s v="CURICO"/>
    <s v="MOLINA"/>
    <n v="2024"/>
    <s v="PROYECTO"/>
    <s v="TRANSPORTE"/>
    <s v="TRANSPORTE CAMINERO"/>
    <x v="1"/>
    <n v="25878"/>
    <n v="23000"/>
    <n v="21195.527999999998"/>
    <x v="0"/>
    <x v="0"/>
  </r>
  <r>
    <s v="30082374-0"/>
    <s v="INSTALACION SISTEMA DE AGUA POTABLE RURAL PEDREGOSO, FREIRE"/>
    <x v="0"/>
    <s v="CAUTIN"/>
    <s v="FREIRE"/>
    <n v="2024"/>
    <s v="PROYECTO"/>
    <s v="RECURSOS HIDRICOS"/>
    <s v="AGUA POTABLE"/>
    <x v="1"/>
    <n v="823887"/>
    <n v="832949"/>
    <n v="832364"/>
    <x v="0"/>
    <x v="0"/>
  </r>
  <r>
    <s v="30082497-0"/>
    <s v="MEJORAMIENTO AVENIDA PRESIDENTE IBÁÑEZ LÍNARES"/>
    <x v="7"/>
    <s v="LINARES"/>
    <s v="LINARES"/>
    <n v="2024"/>
    <s v="PROYECTO"/>
    <s v="TRANSPORTE"/>
    <s v="TRANSPORTE URBANO,VIALIDAD PEATONAL"/>
    <x v="1"/>
    <n v="16679"/>
    <n v="3564531"/>
    <n v="0"/>
    <x v="0"/>
    <x v="1"/>
  </r>
  <r>
    <s v="30083002-0"/>
    <s v="MEJORAMIENTO PASADA URBANA POR SANTA CRUZ DIVERSAS RUTAS"/>
    <x v="15"/>
    <s v="COLCHAGUA"/>
    <s v="SANTA CRUZ"/>
    <n v="2024"/>
    <s v="PROYECTO"/>
    <s v="TRANSPORTE"/>
    <s v="TRANSPORTE URBANO,VIALIDAD PEATONAL"/>
    <x v="1"/>
    <n v="602200"/>
    <n v="602200"/>
    <n v="602084.65"/>
    <x v="0"/>
    <x v="0"/>
  </r>
  <r>
    <s v="30083016-0"/>
    <s v="REPOSICION PUENTE ESPERANZA EN RUTA G-68, COMUNA PADRE HURTADO"/>
    <x v="14"/>
    <s v="TALAGANTE"/>
    <s v="PADRE HURTADO"/>
    <n v="2024"/>
    <s v="PROYECTO"/>
    <s v="TRANSPORTE"/>
    <s v="TRANSPORTE CAMINERO"/>
    <x v="1"/>
    <n v="4670719"/>
    <n v="52910"/>
    <n v="52621"/>
    <x v="0"/>
    <x v="0"/>
  </r>
  <r>
    <s v="30083093-0"/>
    <s v="MEJORAMIENTO RUTA R-925-S CURACAUTIN-CONGUILLIO S:HUEÑIVALES-CAPTREN"/>
    <x v="0"/>
    <s v="MALLECO"/>
    <s v="CURACAUTIN"/>
    <n v="2024"/>
    <s v="PROYECTO"/>
    <s v="TRANSPORTE"/>
    <s v="TRANSPORTE CAMINERO"/>
    <x v="1"/>
    <n v="2000"/>
    <n v="2000"/>
    <n v="0"/>
    <x v="0"/>
    <x v="1"/>
  </r>
  <r>
    <s v="30083248-0"/>
    <s v="REPOSICION RUTA A - 133, SECTOR EL BUITRE - LAS MAITAS"/>
    <x v="13"/>
    <s v="'"/>
    <s v="'"/>
    <n v="2024"/>
    <s v="PROYECTO"/>
    <s v="TRANSPORTE"/>
    <s v="TRANSPORTE CAMINERO"/>
    <x v="1"/>
    <n v="3242000"/>
    <n v="3262000"/>
    <n v="0"/>
    <x v="0"/>
    <x v="1"/>
  </r>
  <r>
    <s v="30083300-0"/>
    <s v="NORMALIZACION HOSPITAL DE ANCUD, PROVINCIA DE CHILOE"/>
    <x v="3"/>
    <s v="CHILOE"/>
    <s v="'"/>
    <n v="2024"/>
    <s v="PROYECTO"/>
    <s v="SALUD"/>
    <s v="MEDIA COMPLEJIDAD"/>
    <x v="1"/>
    <n v="28050693"/>
    <n v="44699362"/>
    <n v="27499575"/>
    <x v="0"/>
    <x v="0"/>
  </r>
  <r>
    <s v="30083334-0"/>
    <s v="MEJORAMIENTO ESPACIO PUBLICO  PATRIA VIEJA, HUALPEN"/>
    <x v="2"/>
    <s v="CONCEPCION"/>
    <s v="HUALPEN"/>
    <n v="2024"/>
    <s v="PROYECTO"/>
    <s v="VIVIENDA Y DESARROLLO URBANO"/>
    <s v="DESARROLLO URBANO"/>
    <x v="1"/>
    <n v="1694963"/>
    <n v="2"/>
    <n v="0"/>
    <x v="0"/>
    <x v="1"/>
  </r>
  <r>
    <s v="30083335-0"/>
    <s v="NORMALIZACION HOSPITAL DE QUELLON, PROVINCIA DE CHILOE"/>
    <x v="3"/>
    <s v="CHILOE"/>
    <s v="QUELLON"/>
    <n v="2024"/>
    <s v="PROYECTO"/>
    <s v="SALUD"/>
    <s v="MEDIA COMPLEJIDAD"/>
    <x v="1"/>
    <n v="4095789"/>
    <n v="7415766"/>
    <n v="6188668.6559999995"/>
    <x v="0"/>
    <x v="0"/>
  </r>
  <r>
    <s v="30083365-0"/>
    <s v="REPOSICION CONSULTORIO EDUARDO FREI MONTALVA COMUNA DE LA CISTERNA"/>
    <x v="14"/>
    <s v="SANTIAGO"/>
    <s v="LA CISTERNA"/>
    <n v="2024"/>
    <s v="PROYECTO"/>
    <s v="SALUD"/>
    <s v="BAJA COMPLEJIDAD"/>
    <x v="1"/>
    <n v="3252287"/>
    <n v="3252293"/>
    <n v="3188973.8020000001"/>
    <x v="0"/>
    <x v="0"/>
  </r>
  <r>
    <s v="30083427-0"/>
    <s v="HABILITACION SENDA DE PENETRACIÓN CARITAYA - MUYURI"/>
    <x v="13"/>
    <s v="'"/>
    <s v="'"/>
    <n v="2024"/>
    <s v="PROYECTO"/>
    <s v="TRANSPORTE"/>
    <s v="TRANSPORTE CAMINERO"/>
    <x v="1"/>
    <n v="1492241"/>
    <n v="63200"/>
    <n v="30905.905999999999"/>
    <x v="0"/>
    <x v="0"/>
  </r>
  <r>
    <s v="30083432-0"/>
    <s v="MEJORAMIENTO RUTA K-705, SECTOR CR. RUTA K-715-VILCHES ALTO"/>
    <x v="7"/>
    <s v="TALCA"/>
    <s v="SAN CLEMENTE"/>
    <n v="2024"/>
    <s v="PROYECTO"/>
    <s v="TRANSPORTE"/>
    <s v="TRANSPORTE CAMINERO"/>
    <x v="1"/>
    <n v="10000"/>
    <n v="1000"/>
    <n v="1000"/>
    <x v="0"/>
    <x v="0"/>
  </r>
  <r>
    <s v="30083665-0"/>
    <s v="CONSTRUCCION PUENTE DALCAHUE EN RUTA W-59,  QUINCHAO"/>
    <x v="3"/>
    <s v="'"/>
    <s v="'"/>
    <n v="2024"/>
    <s v="PROYECTO"/>
    <s v="TRANSPORTE"/>
    <s v="TRANSPORTE CAMINERO"/>
    <x v="1"/>
    <n v="1319134"/>
    <n v="200"/>
    <n v="170.09"/>
    <x v="0"/>
    <x v="0"/>
  </r>
  <r>
    <s v="30083903-0"/>
    <s v="REPOSICION RETEN ROZAS BUGUEÑO, VALLENAR"/>
    <x v="16"/>
    <s v="HUASCO"/>
    <s v="VALLENAR"/>
    <n v="2024"/>
    <s v="PROYECTO"/>
    <s v="SEGURIDAD PUBLICA"/>
    <s v="SEGURIDAD PUBLICA"/>
    <x v="1"/>
    <n v="36715"/>
    <n v="36715"/>
    <n v="36715"/>
    <x v="0"/>
    <x v="0"/>
  </r>
  <r>
    <s v="30084551-0"/>
    <s v="NORMALIZACION CESFAM CONSULTORIO GENERAL DE TROVOLHUE"/>
    <x v="0"/>
    <s v="CAUTIN"/>
    <s v="CARAHUE"/>
    <n v="2024"/>
    <s v="PROYECTO"/>
    <s v="SALUD"/>
    <s v="BAJA COMPLEJIDAD"/>
    <x v="1"/>
    <n v="4337187"/>
    <n v="4357633"/>
    <n v="4350136.5219999999"/>
    <x v="0"/>
    <x v="0"/>
  </r>
  <r>
    <s v="30084724-0"/>
    <s v="CONSTRUCCION NUEVO AERODROMO DE PELDEHUE, COLINA"/>
    <x v="14"/>
    <s v="CHACABUCO"/>
    <s v="COLINA"/>
    <n v="2024"/>
    <s v="PROYECTO"/>
    <s v="TRANSPORTE"/>
    <s v="TRANSPORTE AEREO"/>
    <x v="3"/>
    <n v="562304"/>
    <n v="16147172"/>
    <n v="109361.984"/>
    <x v="0"/>
    <x v="0"/>
  </r>
  <r>
    <s v="30084949-0"/>
    <s v="REPOSICION Y EQUIPAMIENTO CUARTEL  PDI LINARES"/>
    <x v="7"/>
    <s v="LINARES"/>
    <s v="'"/>
    <n v="2024"/>
    <s v="PROYECTO"/>
    <s v="SEGURIDAD PUBLICA"/>
    <s v="SEGURIDAD PUBLICA"/>
    <x v="1"/>
    <n v="55386"/>
    <n v="53513"/>
    <n v="53512.758000000002"/>
    <x v="0"/>
    <x v="0"/>
  </r>
  <r>
    <s v="30084956-0"/>
    <s v="INSTALACION AGUA POTABLE CALLE DEL MEDIO SECTOR LOS TEMOS, LAUTARO"/>
    <x v="0"/>
    <s v="CAUTIN"/>
    <s v="LAUTARO"/>
    <n v="2024"/>
    <s v="PROYECTO"/>
    <s v="RECURSOS HIDRICOS"/>
    <s v="AGUA POTABLE"/>
    <x v="1"/>
    <n v="183660"/>
    <n v="183659"/>
    <n v="183659"/>
    <x v="0"/>
    <x v="0"/>
  </r>
  <r>
    <s v="30085125-0"/>
    <s v="REPOSICION POSTA DE SALUD RURAL PASO EL LEON, COCHAMO"/>
    <x v="3"/>
    <s v="LLANQUIHUE"/>
    <s v="COCHAMO"/>
    <n v="2024"/>
    <s v="PROYECTO"/>
    <s v="SALUD"/>
    <s v="BAJA COMPLEJIDAD"/>
    <x v="1"/>
    <n v="2071"/>
    <n v="2"/>
    <n v="0"/>
    <x v="0"/>
    <x v="1"/>
  </r>
  <r>
    <s v="30085173-0"/>
    <s v="MEJORAMIENTO CAMINO IGNAO-VIVANCO-TRAPI, REGION DE LOS RIOS."/>
    <x v="12"/>
    <s v="RANCO"/>
    <s v="'"/>
    <n v="2024"/>
    <s v="PROYECTO"/>
    <s v="TRANSPORTE"/>
    <s v="TRANSPORTE CAMINERO"/>
    <x v="1"/>
    <n v="4004318"/>
    <n v="3563935"/>
    <n v="3563928"/>
    <x v="0"/>
    <x v="0"/>
  </r>
  <r>
    <s v="30085253-0"/>
    <s v="REPOSICION CESFAM DE PUCHUNCAVI"/>
    <x v="4"/>
    <s v="VALPARAISO"/>
    <s v="PUCHUNCAVI"/>
    <n v="2024"/>
    <s v="PROYECTO"/>
    <s v="SALUD"/>
    <s v="BAJA COMPLEJIDAD"/>
    <x v="1"/>
    <n v="77347"/>
    <n v="19000"/>
    <n v="18914.142"/>
    <x v="0"/>
    <x v="0"/>
  </r>
  <r>
    <s v="30085259-0"/>
    <s v="REPOSICION ESCUELA ARTURO ALESSANDRI PALMA FRUTILLAR"/>
    <x v="3"/>
    <s v="LLANQUIHUE"/>
    <s v="FRUTILLAR"/>
    <n v="2024"/>
    <s v="PROYECTO"/>
    <s v="EDUCACION, CULTURA Y PATRIMONIO"/>
    <s v="EDUCACION BASICA Y MEDIA"/>
    <x v="1"/>
    <n v="49701"/>
    <n v="30000"/>
    <n v="0"/>
    <x v="0"/>
    <x v="1"/>
  </r>
  <r>
    <s v="30085388-0"/>
    <s v="REPOSICION TENENCIA PAIHUANO COMUNA PAIHUANO"/>
    <x v="6"/>
    <s v="ELQUI"/>
    <s v="PAIHUANO"/>
    <n v="2024"/>
    <s v="PROYECTO"/>
    <s v="SEGURIDAD PUBLICA"/>
    <s v="SEGURIDAD PUBLICA"/>
    <x v="1"/>
    <n v="118265"/>
    <n v="12540"/>
    <n v="12539"/>
    <x v="0"/>
    <x v="0"/>
  </r>
  <r>
    <s v="30085480-0"/>
    <s v="REPOSICION Y EQUIPAMIENTO  SERVICIO MEDICO LEGAL TALCA"/>
    <x v="7"/>
    <s v="TALCA"/>
    <s v="TALCA"/>
    <n v="2024"/>
    <s v="PROYECTO"/>
    <s v="JUSTICIA"/>
    <s v="ADMINISTRACION DE JUSTICIA"/>
    <x v="2"/>
    <n v="607135"/>
    <n v="596884"/>
    <n v="596882"/>
    <x v="0"/>
    <x v="0"/>
  </r>
  <r>
    <s v="30085488-0"/>
    <s v="CONSTRUCCION ESTADIO POLIDEPORTIVO DEL BICENTENARIO MACUL"/>
    <x v="14"/>
    <s v="SANTIAGO"/>
    <s v="MACUL"/>
    <n v="2024"/>
    <s v="PROYECTO"/>
    <s v="DEPORTES"/>
    <s v="DEPORTE RECREATIVO"/>
    <x v="2"/>
    <n v="183499"/>
    <n v="43300"/>
    <n v="42300"/>
    <x v="0"/>
    <x v="0"/>
  </r>
  <r>
    <s v="30085715-0"/>
    <s v="RESTAURACION TEATRO MUNICIPAL DE COLLIPULLI"/>
    <x v="0"/>
    <s v="MALLECO"/>
    <s v="COLLIPULLI"/>
    <n v="2024"/>
    <s v="PROYECTO"/>
    <s v="EDUCACION, CULTURA Y PATRIMONIO"/>
    <s v="ARTE Y CULTURA"/>
    <x v="1"/>
    <n v="111822"/>
    <n v="111820"/>
    <n v="0"/>
    <x v="0"/>
    <x v="1"/>
  </r>
  <r>
    <s v="30085906-0"/>
    <s v="CONSTRUCCION EDIFICIO ESPECIALIDADES CARABINEROS ARICA PARINACOTA"/>
    <x v="13"/>
    <s v="ARICA - REGION XV"/>
    <s v="ARICA - REGION XV"/>
    <n v="2024"/>
    <s v="PROYECTO"/>
    <s v="SEGURIDAD PUBLICA"/>
    <s v="SEGURIDAD PUBLICA"/>
    <x v="1"/>
    <n v="2295586"/>
    <n v="2295586"/>
    <n v="1942537"/>
    <x v="0"/>
    <x v="0"/>
  </r>
  <r>
    <s v="30086036-0"/>
    <s v="CONSTRUCCION OBRAS ALUVIONALES EN QUEBRADAS DE IQUIQUE Y ALTO HOSPIC"/>
    <x v="8"/>
    <s v="IQUIQUE"/>
    <s v="'"/>
    <n v="2024"/>
    <s v="PROYECTO"/>
    <s v="RECURSOS HIDRICOS"/>
    <s v="DEFENSAS FLUVIALES,MARITIMAS Y CAUCES NATURALES"/>
    <x v="1"/>
    <n v="209202"/>
    <n v="195376"/>
    <n v="180947"/>
    <x v="0"/>
    <x v="0"/>
  </r>
  <r>
    <s v="30086180-0"/>
    <s v="RESTAURACION Y PUESTA EN VALOR TEATRO GALIA DE LANCO"/>
    <x v="12"/>
    <s v="VALDIVIA - REGION XIV"/>
    <s v="LANCO - REGION XIV"/>
    <n v="2024"/>
    <s v="PROYECTO"/>
    <s v="EDUCACION, CULTURA Y PATRIMONIO"/>
    <s v="ARTE Y CULTURA"/>
    <x v="1"/>
    <n v="22248"/>
    <n v="9245"/>
    <n v="9245"/>
    <x v="0"/>
    <x v="0"/>
  </r>
  <r>
    <s v="30086459-0"/>
    <s v="MEJORAMIENTO AV. BALMACEDA, ENTRE CALLES CHORRILLOS Y FRAY BENITO DELGADO, RÍO BUENO"/>
    <x v="12"/>
    <s v="RANCO"/>
    <s v="RIO BUENO - REGION XIV"/>
    <n v="2024"/>
    <s v="PROYECTO"/>
    <s v="TRANSPORTE"/>
    <s v="TRANSPORTE URBANO,VIALIDAD PEATONAL"/>
    <x v="1"/>
    <n v="5000"/>
    <n v="100000"/>
    <n v="4033.0430000000001"/>
    <x v="0"/>
    <x v="0"/>
  </r>
  <r>
    <s v="30086714-0"/>
    <s v="RESTAURACION Y AMPLIACIÓN DEL MUSEO DE ARTE CONTEMPORÁNEO VALDIVIA"/>
    <x v="12"/>
    <s v="VALDIVIA - REGION XIV"/>
    <s v="VALDIVIA - REGION XIV"/>
    <n v="2024"/>
    <s v="PROYECTO"/>
    <s v="EDUCACION, CULTURA Y PATRIMONIO"/>
    <s v="ARTE Y CULTURA"/>
    <x v="1"/>
    <n v="3559154"/>
    <n v="28891"/>
    <n v="27890"/>
    <x v="0"/>
    <x v="0"/>
  </r>
  <r>
    <s v="30086885-0"/>
    <s v="REPOSICION DIAMANTE DE BEISBOL, TOCOPILLA"/>
    <x v="9"/>
    <s v="TOCOPILLA"/>
    <s v="TOCOPILLA"/>
    <n v="2024"/>
    <s v="PROYECTO"/>
    <s v="DEPORTES"/>
    <s v="INTERSUBSECTORIAL DEPORTES"/>
    <x v="1"/>
    <n v="1"/>
    <n v="1"/>
    <n v="0"/>
    <x v="0"/>
    <x v="1"/>
  </r>
  <r>
    <s v="30086926-0"/>
    <s v="CONSTRUCCION ESTADIO MUNICIPAL DE CANELA, CANELA"/>
    <x v="6"/>
    <s v="CHOAPA"/>
    <s v="CANELA"/>
    <n v="2024"/>
    <s v="PROYECTO"/>
    <s v="DEPORTES"/>
    <s v="DEPORTE RECREATIVO"/>
    <x v="1"/>
    <n v="991340"/>
    <n v="805022"/>
    <n v="765395.16500000004"/>
    <x v="0"/>
    <x v="0"/>
  </r>
  <r>
    <s v="30086978-0"/>
    <s v="CONSTRUCCION OBRA DE REGULACION Y SEDIMENTACION EN RIO ANDALIEN"/>
    <x v="2"/>
    <s v="CONCEPCION"/>
    <s v="'"/>
    <n v="2024"/>
    <s v="PROYECTO"/>
    <s v="RECURSOS HIDRICOS"/>
    <s v="DEFENSAS FLUVIALES,MARITIMAS Y CAUCES NATURALES"/>
    <x v="1"/>
    <n v="1456147"/>
    <n v="1205165"/>
    <n v="1204163.5449999999"/>
    <x v="0"/>
    <x v="0"/>
  </r>
  <r>
    <s v="30087304-0"/>
    <s v="REPOSICION POSTA RURAL DE PEULLA, PUERTO VARAS"/>
    <x v="3"/>
    <s v="LLANQUIHUE"/>
    <s v="PUERTO VARAS"/>
    <n v="2024"/>
    <s v="PROYECTO"/>
    <s v="SALUD"/>
    <s v="BAJA COMPLEJIDAD"/>
    <x v="1"/>
    <n v="677412"/>
    <n v="3002"/>
    <n v="0"/>
    <x v="0"/>
    <x v="1"/>
  </r>
  <r>
    <s v="30087400-0"/>
    <s v="REPOSICION CON RELOCALIZACIÓN 2ª COMISARÍA CORONEL, COMUNA CORONEL"/>
    <x v="2"/>
    <s v="CONCEPCION"/>
    <s v="CORONEL"/>
    <n v="2024"/>
    <s v="PROYECTO"/>
    <s v="SEGURIDAD PUBLICA"/>
    <s v="SEGURIDAD PUBLICA"/>
    <x v="1"/>
    <n v="4367"/>
    <n v="4367"/>
    <n v="72476.947"/>
    <x v="0"/>
    <x v="0"/>
  </r>
  <r>
    <s v="30088281-0"/>
    <s v="REPOSICION 4ª COMISARIA QUILLOTA, PLAN CUADRANTE COMUNA QUILLOTA"/>
    <x v="4"/>
    <s v="QUILLOTA"/>
    <s v="QUILLOTA"/>
    <n v="2024"/>
    <s v="PROYECTO"/>
    <s v="SEGURIDAD PUBLICA"/>
    <s v="SEGURIDAD PUBLICA"/>
    <x v="1"/>
    <n v="71207"/>
    <n v="71207"/>
    <n v="61202"/>
    <x v="0"/>
    <x v="0"/>
  </r>
  <r>
    <s v="30089047-0"/>
    <s v="REPOSICION CUARTEL DE BOMBEROS MALALHUE"/>
    <x v="12"/>
    <s v="VALDIVIA - REGION XIV"/>
    <s v="LANCO - REGION XIV"/>
    <n v="2024"/>
    <s v="PROYECTO"/>
    <s v="SEGURIDAD PUBLICA"/>
    <s v="SEGURIDAD PUBLICA"/>
    <x v="1"/>
    <n v="1901347"/>
    <n v="625839"/>
    <n v="100385"/>
    <x v="0"/>
    <x v="0"/>
  </r>
  <r>
    <s v="30089494-0"/>
    <s v="HABILITACION SUMINISTRO EE.EE. SECTORES HUICHA, TEPUHUEICO Y OTROS, CHONCHI"/>
    <x v="3"/>
    <s v="CHILOE"/>
    <s v="CHONCHI"/>
    <n v="2024"/>
    <s v="PROYECTO"/>
    <s v="ENERGIA"/>
    <s v="DISTRIBUCION Y CONEXION FINAL USUARIOS"/>
    <x v="1"/>
    <n v="1299967"/>
    <n v="1299967"/>
    <n v="1299967"/>
    <x v="0"/>
    <x v="0"/>
  </r>
  <r>
    <s v="30090001-0"/>
    <s v="REPOSICION INFRAESTRUCTURA PORTUARIA CALETA SAN MARCOS, IQUIQUE"/>
    <x v="8"/>
    <s v="IQUIQUE"/>
    <s v="IQUIQUE"/>
    <n v="2024"/>
    <s v="PROYECTO"/>
    <s v="PESCA"/>
    <s v="PESCA ARTESANAL"/>
    <x v="1"/>
    <n v="3992060"/>
    <n v="3982201"/>
    <n v="3982160"/>
    <x v="0"/>
    <x v="0"/>
  </r>
  <r>
    <s v="30090837-0"/>
    <s v="CONSTRUCCION PUENTE CIRUELO EN RIO SAN PEDRO, COMUNA DE LOS LAGOS."/>
    <x v="12"/>
    <s v="VALDIVIA - REGION XIV"/>
    <s v="LOS LAGOS - REGION XIV"/>
    <n v="2024"/>
    <s v="PROYECTO"/>
    <s v="TRANSPORTE"/>
    <s v="TRANSPORTE CAMINERO"/>
    <x v="1"/>
    <n v="1520106"/>
    <n v="1516930"/>
    <n v="1500182.4669999999"/>
    <x v="0"/>
    <x v="0"/>
  </r>
  <r>
    <s v="30091009-0"/>
    <s v="REPOSICION Y MEJORAMIENTO PATIOS DE ESTIBA PLAZAS FIJAS DE PESAJE"/>
    <x v="10"/>
    <s v="'"/>
    <s v="'"/>
    <n v="2024"/>
    <s v="PROYECTO"/>
    <s v="TRANSPORTE"/>
    <s v="TRANSPORTE CAMINERO"/>
    <x v="1"/>
    <n v="1950000"/>
    <n v="10"/>
    <n v="0"/>
    <x v="0"/>
    <x v="1"/>
  </r>
  <r>
    <s v="30091212-0"/>
    <s v="REPOSICION RUTA F-30-E SECTOR: LA LAGUNA - PUCHUNCAVI"/>
    <x v="4"/>
    <s v="'"/>
    <s v="'"/>
    <n v="2024"/>
    <s v="PROYECTO"/>
    <s v="TRANSPORTE"/>
    <s v="TRANSPORTE CAMINERO"/>
    <x v="1"/>
    <n v="65000"/>
    <n v="64000"/>
    <n v="62505"/>
    <x v="0"/>
    <x v="0"/>
  </r>
  <r>
    <s v="30091237-0"/>
    <s v="AMPLIACION CAMINO PADRE HURTADO RUTA G-45"/>
    <x v="14"/>
    <s v="MAIPO"/>
    <s v="SAN BERNARDO"/>
    <n v="2024"/>
    <s v="PROYECTO"/>
    <s v="TRANSPORTE"/>
    <s v="TRANSPORTE URBANO,VIALIDAD PEATONAL"/>
    <x v="1"/>
    <n v="10095123"/>
    <n v="5000"/>
    <n v="4943.8109999999997"/>
    <x v="0"/>
    <x v="0"/>
  </r>
  <r>
    <s v="30091314-0"/>
    <s v="MEJORAMIENTO RUTA K-635/573, SECTOR DUAO-SAN DIEGO-CRUCE RUTA 115-CH"/>
    <x v="7"/>
    <s v="TALCA"/>
    <s v="'"/>
    <n v="2024"/>
    <s v="PROYECTO"/>
    <s v="TRANSPORTE"/>
    <s v="TRANSPORTE CAMINERO"/>
    <x v="2"/>
    <n v="442067"/>
    <n v="45000"/>
    <n v="42516.915000000001"/>
    <x v="0"/>
    <x v="0"/>
  </r>
  <r>
    <s v="30091326-0"/>
    <s v="REPOSICION CUARTEL PREFECTURA PROVINCIAL LOS ANDES"/>
    <x v="4"/>
    <s v="LOS ANDES"/>
    <s v="LOS ANDES"/>
    <n v="2024"/>
    <s v="PROYECTO"/>
    <s v="SEGURIDAD PUBLICA"/>
    <s v="SEGURIDAD PUBLICA"/>
    <x v="1"/>
    <n v="2934709"/>
    <n v="3202554"/>
    <n v="2993040"/>
    <x v="0"/>
    <x v="0"/>
  </r>
  <r>
    <s v="30091524-0"/>
    <s v="REPOSICION OFICINA PROVINCIAL Y TALLER DE VIALIDAD P.VALDIVIA"/>
    <x v="12"/>
    <s v="VALDIVIA - REGION XIV"/>
    <s v="'"/>
    <n v="2024"/>
    <s v="PROYECTO"/>
    <s v="TRANSPORTE"/>
    <s v="ADMINISTRACION TRANSPORTE"/>
    <x v="1"/>
    <n v="1510"/>
    <n v="10"/>
    <n v="0"/>
    <x v="0"/>
    <x v="1"/>
  </r>
  <r>
    <s v="30091584-0"/>
    <s v="MEJORAMIENTO AVDA ALONSO DE ERCILLA, COMUNA DE RENGO"/>
    <x v="15"/>
    <s v="CACHAPOAL"/>
    <s v="RENGO"/>
    <n v="2024"/>
    <s v="PROYECTO"/>
    <s v="TRANSPORTE"/>
    <s v="TRANSPORTE URBANO,VIALIDAD PEATONAL"/>
    <x v="1"/>
    <n v="769255"/>
    <n v="204275"/>
    <n v="204254"/>
    <x v="0"/>
    <x v="0"/>
  </r>
  <r>
    <s v="30091783-0"/>
    <s v="REPOSICION LICEO SAN JOSE DEL CARMEN, PALMILLA"/>
    <x v="15"/>
    <s v="COLCHAGUA"/>
    <s v="PALMILLA"/>
    <n v="2024"/>
    <s v="PROYECTO"/>
    <s v="EDUCACION, CULTURA Y PATRIMONIO"/>
    <s v="EDUCACION BASICA Y MEDIA"/>
    <x v="1"/>
    <n v="7321021"/>
    <n v="101024"/>
    <n v="101024"/>
    <x v="0"/>
    <x v="0"/>
  </r>
  <r>
    <s v="30091815-0"/>
    <s v="MEJORAMIENTO PARQUE URBANO AVENIDA SUR, COMBARBALA"/>
    <x v="6"/>
    <s v="LIMARI"/>
    <s v="COMBARBALA"/>
    <n v="2024"/>
    <s v="PROYECTO"/>
    <s v="VIVIENDA Y DESARROLLO URBANO"/>
    <s v="DESARROLLO URBANO"/>
    <x v="1"/>
    <n v="1645404"/>
    <n v="1427771"/>
    <n v="1427732.618"/>
    <x v="0"/>
    <x v="0"/>
  </r>
  <r>
    <s v="30091981-0"/>
    <s v="INSTALACION AGUA POTABLE CINCO LAURELES,TROMEN BAJO Y ALTO, TEMUCO"/>
    <x v="0"/>
    <s v="CAUTIN"/>
    <s v="TEMUCO"/>
    <n v="2024"/>
    <s v="PROYECTO"/>
    <s v="RECURSOS HIDRICOS"/>
    <s v="AGUA POTABLE"/>
    <x v="1"/>
    <n v="1062800"/>
    <n v="1062800"/>
    <n v="1062798"/>
    <x v="0"/>
    <x v="0"/>
  </r>
  <r>
    <s v="30092104-0"/>
    <s v="MEJORAMIENTO INTERCONEXIION VIAL CENTRO PONIENTE, PUERTO MONTT"/>
    <x v="3"/>
    <s v="LLANQUIHUE"/>
    <s v="PUERTO MONTT"/>
    <n v="2024"/>
    <s v="PROYECTO"/>
    <s v="TRANSPORTE"/>
    <s v="TRANSPORTE URBANO,VIALIDAD PEATONAL"/>
    <x v="1"/>
    <n v="75311"/>
    <n v="72165"/>
    <n v="72000"/>
    <x v="0"/>
    <x v="0"/>
  </r>
  <r>
    <s v="30092729-0"/>
    <s v="CONSTRUCCION RED NACIONAL LABORATORIOS AMBIENTALES - IQUIQUE"/>
    <x v="8"/>
    <s v="'"/>
    <s v="'"/>
    <n v="2024"/>
    <s v="PROYECTO"/>
    <s v="SALUD"/>
    <s v="ADMINISTRACION SALUD"/>
    <x v="1"/>
    <n v="2816606"/>
    <n v="2816893"/>
    <n v="2805856"/>
    <x v="0"/>
    <x v="0"/>
  </r>
  <r>
    <s v="30092740-0"/>
    <s v="REPOSICION SERVICIO MÉDICO LEGAL DE SAN ANTONIO"/>
    <x v="4"/>
    <s v="SAN ANTONIO"/>
    <s v="'"/>
    <n v="2024"/>
    <s v="PROYECTO"/>
    <s v="JUSTICIA"/>
    <s v="ADMINISTRACION DE JUSTICIA"/>
    <x v="1"/>
    <n v="30000"/>
    <n v="286233"/>
    <n v="29924"/>
    <x v="0"/>
    <x v="0"/>
  </r>
  <r>
    <s v="30092751-0"/>
    <s v="CONSTRUCCION RED NACIONAL LABORATORIOS AMBIENTALES - QUINTA REGION"/>
    <x v="4"/>
    <s v="'"/>
    <s v="'"/>
    <n v="2024"/>
    <s v="PROYECTO"/>
    <s v="SALUD"/>
    <s v="ADMINISTRACION SALUD"/>
    <x v="1"/>
    <n v="605387"/>
    <n v="710387"/>
    <n v="704688"/>
    <x v="0"/>
    <x v="0"/>
  </r>
  <r>
    <s v="30092765-0"/>
    <s v="CONSTRUCCION RED NACIONAL DE LABORATORIOS AMBIENTALES - TEMUCO"/>
    <x v="0"/>
    <s v="'"/>
    <s v="'"/>
    <n v="2024"/>
    <s v="PROYECTO"/>
    <s v="SALUD"/>
    <s v="SALUD PUBLICA"/>
    <x v="1"/>
    <n v="19932"/>
    <n v="19932"/>
    <n v="6840"/>
    <x v="0"/>
    <x v="0"/>
  </r>
  <r>
    <s v="30093205-0"/>
    <s v="CONSTRUCCION EDIFICIO DIRECCIÓN GENERAL DE CARABINEROS DE CHILE"/>
    <x v="14"/>
    <s v="'"/>
    <s v="'"/>
    <n v="2024"/>
    <s v="PROYECTO"/>
    <s v="SEGURIDAD PUBLICA"/>
    <s v="SEGURIDAD PUBLICA"/>
    <x v="1"/>
    <n v="1"/>
    <n v="1"/>
    <n v="0"/>
    <x v="0"/>
    <x v="1"/>
  </r>
  <r>
    <s v="30093222-0"/>
    <s v="MEJORAMIENTO CONEXIÓN VIAL PASADA POR CORRAL"/>
    <x v="12"/>
    <s v="VALDIVIA - REGION XIV"/>
    <s v="CORRAL - REGION XIV"/>
    <n v="2024"/>
    <s v="PROYECTO"/>
    <s v="TRANSPORTE"/>
    <s v="TRANSPORTE CAMINERO"/>
    <x v="1"/>
    <n v="15332701"/>
    <n v="8205100"/>
    <n v="7542413"/>
    <x v="0"/>
    <x v="0"/>
  </r>
  <r>
    <s v="30093342-0"/>
    <s v="RESTAURACION Y PUESTA EN VALOR TORREONES DE FORTIFICACION VALDIVIA"/>
    <x v="12"/>
    <s v="VALDIVIA - REGION XIV"/>
    <s v="VALDIVIA - REGION XIV"/>
    <n v="2024"/>
    <s v="PROYECTO"/>
    <s v="EDUCACION, CULTURA Y PATRIMONIO"/>
    <s v="ARTE Y CULTURA"/>
    <x v="1"/>
    <n v="153766"/>
    <n v="27786"/>
    <n v="27786"/>
    <x v="0"/>
    <x v="0"/>
  </r>
  <r>
    <s v="30093406-0"/>
    <s v="CONSTRUCCION CONEXIÓN VIAL LAGO VERDE - LA TAPERA, COMUNA LAGO VERDE"/>
    <x v="11"/>
    <s v="COYHAIQUE"/>
    <s v="LAGO VERDE"/>
    <n v="2024"/>
    <s v="PROYECTO"/>
    <s v="TRANSPORTE"/>
    <s v="TRANSPORTE CAMINERO"/>
    <x v="1"/>
    <n v="3003346"/>
    <n v="2432360"/>
    <n v="2430602.3590000002"/>
    <x v="0"/>
    <x v="0"/>
  </r>
  <r>
    <s v="30093450-0"/>
    <s v="CONSTRUCCION MEJOR. RUTA 201-CH SECTOR: COÑARIPE - PELLAIFA"/>
    <x v="12"/>
    <s v="'"/>
    <s v="'"/>
    <n v="2024"/>
    <s v="PROYECTO"/>
    <s v="TRANSPORTE"/>
    <s v="TRANSPORTE CAMINERO"/>
    <x v="1"/>
    <n v="7136"/>
    <n v="10"/>
    <n v="0"/>
    <x v="0"/>
    <x v="1"/>
  </r>
  <r>
    <s v="30094162-0"/>
    <s v="REPOSICION CESFAM CON SAR  NUEVA AURORA, VIÑA DEL MAR"/>
    <x v="4"/>
    <s v="VALPARAISO"/>
    <s v="VIÑA DEL MAR"/>
    <n v="2024"/>
    <s v="PROYECTO"/>
    <s v="SALUD"/>
    <s v="BAJA COMPLEJIDAD"/>
    <x v="1"/>
    <n v="396367"/>
    <n v="396367"/>
    <n v="215450.698"/>
    <x v="0"/>
    <x v="0"/>
  </r>
  <r>
    <s v="30094237-0"/>
    <s v="REPOSICION Y AMPLIACION SISTEMA DE AGUA POTABLE RURAL MOLLULCO, TEMUCO."/>
    <x v="0"/>
    <s v="CAUTIN"/>
    <s v="TEMUCO"/>
    <n v="2024"/>
    <s v="PROYECTO"/>
    <s v="RECURSOS HIDRICOS"/>
    <s v="AGUA POTABLE"/>
    <x v="1"/>
    <n v="142104"/>
    <n v="90942"/>
    <n v="90741.066000000006"/>
    <x v="0"/>
    <x v="0"/>
  </r>
  <r>
    <s v="30094344-0"/>
    <s v="RESTAURACION IGLESIA DE SOTOCA, HUARA, PROVINCIA DEL TAMARUGAL"/>
    <x v="8"/>
    <s v="TAMARUGAL"/>
    <s v="HUARA (PROV. TAMARUGAL)"/>
    <n v="2024"/>
    <s v="PROYECTO"/>
    <s v="CULTURA Y PATRIMONIO"/>
    <s v="PATRIMONIO"/>
    <x v="1"/>
    <n v="1000"/>
    <n v="1000"/>
    <n v="0"/>
    <x v="0"/>
    <x v="1"/>
  </r>
  <r>
    <s v="30094627-0"/>
    <s v="CONSTRUCCION REDES DE AGUA POTABLE Y ALCANTARILLADO SECTOR LA GLORIA, COMUNA DE LIMACHE"/>
    <x v="4"/>
    <s v="MARGA MARGA"/>
    <s v="LIMACHE"/>
    <n v="2024"/>
    <s v="PROYECTO"/>
    <s v="RECURSOS HIDRICOS"/>
    <s v="ADMINISTRACION AGUA POTABLE Y ALCANTARILLADO"/>
    <x v="1"/>
    <n v="257262"/>
    <n v="203758"/>
    <n v="203756"/>
    <x v="0"/>
    <x v="0"/>
  </r>
  <r>
    <s v="30094632-0"/>
    <s v="CONSTRUCCION SISTEMA DE AGUA POTABLE RURAL PEHUENCO, VICTORIA"/>
    <x v="0"/>
    <s v="MALLECO"/>
    <s v="VICTORIA"/>
    <n v="2024"/>
    <s v="PROYECTO"/>
    <s v="RECURSOS HIDRICOS"/>
    <s v="AGUA POTABLE"/>
    <x v="1"/>
    <n v="110000"/>
    <n v="219998"/>
    <n v="110000"/>
    <x v="0"/>
    <x v="0"/>
  </r>
  <r>
    <s v="30094637-0"/>
    <s v="REPOSICION CUARTEL 2DA. COMPAÑIA DE BOMBEROS DE LA COMUNA DE BUIN"/>
    <x v="14"/>
    <s v="MAIPO"/>
    <s v="BUIN"/>
    <n v="2024"/>
    <s v="PROYECTO"/>
    <s v="SEGURIDAD PUBLICA"/>
    <s v="SEGURIDAD PUBLICA"/>
    <x v="1"/>
    <n v="7052"/>
    <n v="6407"/>
    <n v="6407.317"/>
    <x v="0"/>
    <x v="0"/>
  </r>
  <r>
    <s v="30094658-0"/>
    <s v="REPOSICION CESFAM DR. HERNAN ALESSANDRI, COMUNA DE PROVIDENCIA"/>
    <x v="14"/>
    <s v="SANTIAGO"/>
    <s v="PROVIDENCIA"/>
    <n v="2024"/>
    <s v="PROYECTO"/>
    <s v="SALUD"/>
    <s v="BAJA COMPLEJIDAD"/>
    <x v="1"/>
    <n v="3200982"/>
    <n v="5740762"/>
    <n v="3078309.6290000002"/>
    <x v="0"/>
    <x v="0"/>
  </r>
  <r>
    <s v="30094950-0"/>
    <s v="CONSTRUCCION CESFAM URBANO QUINTERO"/>
    <x v="4"/>
    <s v="VALPARAISO"/>
    <s v="QUINTERO"/>
    <n v="2024"/>
    <s v="PROYECTO"/>
    <s v="SALUD"/>
    <s v="BAJA COMPLEJIDAD"/>
    <x v="1"/>
    <n v="410095"/>
    <n v="410095"/>
    <n v="410095"/>
    <x v="0"/>
    <x v="0"/>
  </r>
  <r>
    <s v="30095104-0"/>
    <s v="MEJORAMIENTO GESTION VIAL AV. OHIGGINS Y DILLMAN BULLOCK, ANGOL"/>
    <x v="0"/>
    <s v="MALLECO"/>
    <s v="ANGOL"/>
    <n v="2024"/>
    <s v="PROYECTO"/>
    <s v="TRANSPORTE"/>
    <s v="TRANSPORTE URBANO,VIALIDAD PEATONAL"/>
    <x v="1"/>
    <n v="4077169"/>
    <n v="4842154"/>
    <n v="4842154"/>
    <x v="0"/>
    <x v="0"/>
  </r>
  <r>
    <s v="30095197-0"/>
    <s v="MEJORAMIENTO AV. P. DE VALDIVIA ENTRE AV. EL ORBITAL Y PRIETO NORTE"/>
    <x v="0"/>
    <s v="CAUTIN"/>
    <s v="TEMUCO"/>
    <n v="2024"/>
    <s v="PROYECTO"/>
    <s v="TRANSPORTE"/>
    <s v="TRANSPORTE URBANO,VIALIDAD PEATONAL"/>
    <x v="1"/>
    <n v="376396"/>
    <n v="376396"/>
    <n v="188684"/>
    <x v="0"/>
    <x v="0"/>
  </r>
  <r>
    <s v="30095321-0"/>
    <s v="REPOSICION POSTA DE SALUD RURAL VEGAS DE ITATA, COMUNA DE COELEMU"/>
    <x v="5"/>
    <s v="ITATA"/>
    <s v="COELEMU - REGION DEL ÑUBLE"/>
    <n v="2024"/>
    <s v="PROYECTO"/>
    <s v="SALUD"/>
    <s v="BAJA COMPLEJIDAD"/>
    <x v="1"/>
    <n v="28989"/>
    <n v="14000"/>
    <n v="0"/>
    <x v="0"/>
    <x v="1"/>
  </r>
  <r>
    <s v="30095333-0"/>
    <s v="REPOSICION ESTADIO MUNICIPAL DE CURACO DE VÉLEZ"/>
    <x v="3"/>
    <s v="CHILOE"/>
    <s v="CURACO DE VELEZ"/>
    <n v="2024"/>
    <s v="PROYECTO"/>
    <s v="DEPORTES"/>
    <s v="INTERSUBSECTORIAL DEPORTES"/>
    <x v="1"/>
    <n v="3733426"/>
    <n v="3090152"/>
    <n v="3084151.01"/>
    <x v="0"/>
    <x v="0"/>
  </r>
  <r>
    <s v="30095440-0"/>
    <s v="REPOSICION POSTA DE SALUD RURAL DE YALDAD, QUELLON"/>
    <x v="3"/>
    <s v="CHILOE"/>
    <s v="QUELLON"/>
    <n v="2024"/>
    <s v="PROYECTO"/>
    <s v="SALUD"/>
    <s v="BAJA COMPLEJIDAD"/>
    <x v="1"/>
    <n v="760004"/>
    <n v="770918"/>
    <n v="700024.14300000004"/>
    <x v="0"/>
    <x v="0"/>
  </r>
  <r>
    <s v="30095442-0"/>
    <s v="REPOSICION CENTRO DE SALUD FAMILIAR Y SAR D. TRUJILLO SAN CARLOS"/>
    <x v="5"/>
    <s v="PUNILLA"/>
    <s v="SAN CARLOS - REGION DEL ÑUBLE"/>
    <n v="2024"/>
    <s v="PROYECTO"/>
    <s v="SALUD"/>
    <s v="BAJA COMPLEJIDAD"/>
    <x v="1"/>
    <n v="1"/>
    <n v="1"/>
    <n v="0"/>
    <x v="0"/>
    <x v="1"/>
  </r>
  <r>
    <s v="30095452-0"/>
    <s v="CONSTRUCCION ALCANTARILLADO DE ANTILHUE, LOS LAGOS"/>
    <x v="12"/>
    <s v="VALDIVIA - REGION XIV"/>
    <s v="LOS LAGOS - REGION XIV"/>
    <n v="2024"/>
    <s v="PROYECTO"/>
    <s v="RECURSOS HIDRICOS"/>
    <s v="EVACUACION DISPOSICION FINAL AGUAS SERVIDAS"/>
    <x v="1"/>
    <n v="7351"/>
    <n v="1306"/>
    <n v="1305"/>
    <x v="0"/>
    <x v="0"/>
  </r>
  <r>
    <s v="30095513-0"/>
    <s v="REPOSICION CGR CURARREHUE Y ADECUACION A CESFAM, CURARREHUE"/>
    <x v="0"/>
    <s v="CAUTIN"/>
    <s v="CURARREHUE"/>
    <n v="2024"/>
    <s v="PROYECTO"/>
    <s v="SALUD"/>
    <s v="BAJA COMPLEJIDAD"/>
    <x v="1"/>
    <n v="6402"/>
    <n v="6402"/>
    <n v="6402"/>
    <x v="0"/>
    <x v="0"/>
  </r>
  <r>
    <s v="30095528-0"/>
    <s v="REPOSICION POSTA DE ALEPUE, COMUNA DE MARIQUINA"/>
    <x v="12"/>
    <s v="VALDIVIA - REGION XIV"/>
    <s v="SAN JOSE DE LA MARIQUINA - REGION XIV"/>
    <n v="2024"/>
    <s v="PROYECTO"/>
    <s v="SALUD"/>
    <s v="BAJA COMPLEJIDAD"/>
    <x v="1"/>
    <n v="1454499"/>
    <n v="933943"/>
    <n v="473927.402"/>
    <x v="0"/>
    <x v="0"/>
  </r>
  <r>
    <s v="30095863-0"/>
    <s v="REPOSICION POSTA DE SALUD CRUCERO, COMUNA DE RÍO BUENO"/>
    <x v="12"/>
    <s v="RANCO"/>
    <s v="RIO BUENO - REGION XIV"/>
    <n v="2024"/>
    <s v="PROYECTO"/>
    <s v="SALUD"/>
    <s v="BAJA COMPLEJIDAD"/>
    <x v="1"/>
    <n v="851909"/>
    <n v="199690"/>
    <n v="192008"/>
    <x v="0"/>
    <x v="0"/>
  </r>
  <r>
    <s v="30096057-0"/>
    <s v="RESTAURACION Y PUESTA EN VALOR FUERTE DE SANTA JUANA DE GUADALCAZAR"/>
    <x v="2"/>
    <s v="CONCEPCION"/>
    <s v="SANTA JUANA"/>
    <n v="2024"/>
    <s v="PROYECTO"/>
    <s v="EDUCACION, CULTURA Y PATRIMONIO"/>
    <s v="PATRIMONIO"/>
    <x v="1"/>
    <n v="772113"/>
    <n v="586432"/>
    <n v="586432"/>
    <x v="0"/>
    <x v="0"/>
  </r>
  <r>
    <s v="30096102-0"/>
    <s v="CONSTRUCCION OBRAS DE CIERRE VERTEDERO MUNICIPAL - PUREN"/>
    <x v="0"/>
    <s v="MALLECO"/>
    <s v="PUREN"/>
    <n v="2024"/>
    <s v="PROYECTO"/>
    <s v="RECURSOS NATURALES Y MEDIO AMBIENTE"/>
    <s v="MEDIO AMBIENTE"/>
    <x v="1"/>
    <n v="191998"/>
    <n v="1"/>
    <n v="0"/>
    <x v="0"/>
    <x v="1"/>
  </r>
  <r>
    <s v="30096105-0"/>
    <s v="REPOSICION CENTRO DE SALUD FAMILIAR Y SAR  ULTRAESTACIÓN, CHILLÁN"/>
    <x v="5"/>
    <s v="DIGUILLIN"/>
    <s v="CHILLAN - REGION DEL ÑUBLE"/>
    <n v="2024"/>
    <s v="PROYECTO"/>
    <s v="SALUD"/>
    <s v="BAJA COMPLEJIDAD"/>
    <x v="1"/>
    <n v="450264"/>
    <n v="450264"/>
    <n v="438354.08899999998"/>
    <x v="0"/>
    <x v="0"/>
  </r>
  <r>
    <s v="30096128-0"/>
    <s v="REPOSICION EDIFICIO CONSISTORIAL, TIERRA AMARILLA"/>
    <x v="16"/>
    <s v="COPIAPO"/>
    <s v="TIERRA AMARILLA"/>
    <n v="2024"/>
    <s v="PROYECTO"/>
    <s v="MULTISECTORIAL"/>
    <s v="ORGANIZACION Y SERVICIOS COMUNALES"/>
    <x v="1"/>
    <n v="318160"/>
    <n v="188277"/>
    <n v="188275.34"/>
    <x v="0"/>
    <x v="0"/>
  </r>
  <r>
    <s v="30096178-0"/>
    <s v="MEJORAMIENTO Y AMPLIACIÓN SISTEMA APR PLACILLA HACIA LA LEONERA"/>
    <x v="7"/>
    <s v="CURICO"/>
    <s v="LICANTEN"/>
    <n v="2024"/>
    <s v="PROYECTO"/>
    <s v="RECURSOS HIDRICOS"/>
    <s v="AGUA POTABLE"/>
    <x v="1"/>
    <n v="269629"/>
    <n v="269628"/>
    <n v="269572.67"/>
    <x v="0"/>
    <x v="0"/>
  </r>
  <r>
    <s v="30096340-0"/>
    <s v="CONSTRUCCION CONEXIONES VIALES SECTOR LA NEGRA, ALTO HOSPICIO"/>
    <x v="8"/>
    <s v="IQUIQUE"/>
    <s v="ALTO HOSPICIO"/>
    <n v="2024"/>
    <s v="PROYECTO"/>
    <s v="TRANSPORTE"/>
    <s v="TRANSPORTE URBANO,VIALIDAD PEATONAL"/>
    <x v="1"/>
    <n v="1500"/>
    <n v="1500"/>
    <n v="0"/>
    <x v="0"/>
    <x v="1"/>
  </r>
  <r>
    <s v="30096407-0"/>
    <s v="REPOSICION POSTA SALUD RURAL DEL SECTOR DE RULO, NUEVA IMPERIAL"/>
    <x v="0"/>
    <s v="CAUTIN"/>
    <s v="NUEVA IMPERIAL"/>
    <n v="2024"/>
    <s v="PROYECTO"/>
    <s v="SALUD"/>
    <s v="BAJA COMPLEJIDAD"/>
    <x v="1"/>
    <n v="319458"/>
    <n v="288585"/>
    <n v="207412.82"/>
    <x v="0"/>
    <x v="0"/>
  </r>
  <r>
    <s v="30096430-0"/>
    <s v="REPOSICION CESFAM REQUINOA, DR. JOAQUIN CONTRERAS"/>
    <x v="15"/>
    <s v="CACHAPOAL"/>
    <s v="REQUINOA"/>
    <n v="2024"/>
    <s v="PROYECTO"/>
    <s v="SALUD"/>
    <s v="BAJA COMPLEJIDAD"/>
    <x v="1"/>
    <n v="7052230"/>
    <n v="6432240"/>
    <n v="6431074"/>
    <x v="0"/>
    <x v="0"/>
  </r>
  <r>
    <s v="30096778-0"/>
    <s v="INSTALACION SISTEMA AGUA POTABLE RURAL ALPEHUE  Y CASABLANCA, MELIPEUCO"/>
    <x v="0"/>
    <s v="CAUTIN"/>
    <s v="MELIPEUCO"/>
    <n v="2024"/>
    <s v="PROYECTO"/>
    <s v="RECURSOS HIDRICOS"/>
    <s v="AGUA POTABLE"/>
    <x v="1"/>
    <n v="1"/>
    <n v="1"/>
    <n v="0"/>
    <x v="0"/>
    <x v="1"/>
  </r>
  <r>
    <s v="30096781-0"/>
    <s v="CONSTRUCCION SISTEMA AGUA POTABLE RURAL EL SOL Y GUACOLDA,  PERQUENCO"/>
    <x v="0"/>
    <s v="CAUTIN"/>
    <s v="PERQUENCO"/>
    <n v="2024"/>
    <s v="PROYECTO"/>
    <s v="RECURSOS HIDRICOS"/>
    <s v="AGUA POTABLE"/>
    <x v="1"/>
    <n v="68210"/>
    <n v="68210"/>
    <n v="68210"/>
    <x v="0"/>
    <x v="0"/>
  </r>
  <r>
    <s v="30096856-0"/>
    <s v="MEJORAMIENTO AVENIDA ERCILLA, ERCILLA"/>
    <x v="0"/>
    <s v="MALLECO"/>
    <s v="ERCILLA"/>
    <n v="2024"/>
    <s v="PROYECTO"/>
    <s v="VIVIENDA Y DESARROLLO URBANO"/>
    <s v="DESARROLLO URBANO"/>
    <x v="1"/>
    <n v="1429567"/>
    <n v="1745400"/>
    <n v="1745400"/>
    <x v="0"/>
    <x v="0"/>
  </r>
  <r>
    <s v="30096892-0"/>
    <s v="CONSTRUCCION CENTRO INFORMACIÓN  AMBIENTAL Y CULTURAL CONAF, PUNUCAPA VALDIVIA"/>
    <x v="12"/>
    <s v="VALDIVIA - REGION XIV"/>
    <s v="'"/>
    <n v="2024"/>
    <s v="PROYECTO"/>
    <s v="RECURSOS NATURALES Y MEDIO AMBIENTE"/>
    <s v="MEDIO AMBIENTE"/>
    <x v="1"/>
    <n v="836923"/>
    <n v="2"/>
    <n v="0"/>
    <x v="0"/>
    <x v="1"/>
  </r>
  <r>
    <s v="30097529-0"/>
    <s v="NORMALIZACION TERCERA ETAPA Y FINAL HOSPITAL LAS HIGUERAS"/>
    <x v="2"/>
    <s v="'"/>
    <s v="'"/>
    <n v="2024"/>
    <s v="PROYECTO"/>
    <s v="SALUD"/>
    <s v="ALTA COMPLEJIDAD"/>
    <x v="1"/>
    <n v="26485530"/>
    <n v="26485530"/>
    <n v="26441752.919"/>
    <x v="0"/>
    <x v="0"/>
  </r>
  <r>
    <s v="30098093-0"/>
    <s v="CONSTRUCCION INFR. PESQUERA CALETA PUERTO MANSO, CANELA"/>
    <x v="6"/>
    <s v="CHOAPA"/>
    <s v="CANELA"/>
    <n v="2024"/>
    <s v="PROYECTO"/>
    <s v="PESCA"/>
    <s v="PESCA ARTESANAL"/>
    <x v="1"/>
    <n v="2043375"/>
    <n v="2043375"/>
    <n v="2038769.5190000001"/>
    <x v="0"/>
    <x v="0"/>
  </r>
  <r>
    <s v="30098257-0"/>
    <s v="CONSTRUCCION CANALES SECUNDARIOS Y TERCIARIOS SISTEMA REGADÍO COMUY"/>
    <x v="0"/>
    <s v="'"/>
    <s v="'"/>
    <n v="2024"/>
    <s v="PROYECTO"/>
    <s v="RECURSOS HIDRICOS"/>
    <s v="RIEGO"/>
    <x v="2"/>
    <n v="108870"/>
    <n v="108870"/>
    <n v="104530.973"/>
    <x v="0"/>
    <x v="0"/>
  </r>
  <r>
    <s v="30098568-0"/>
    <s v="MEJORAMIENTO RUTA 243 CH, SECTOR: CALLE VICTORIA-ESC.AGRICOLA"/>
    <x v="11"/>
    <s v="'"/>
    <s v="'"/>
    <n v="2024"/>
    <s v="PROYECTO"/>
    <s v="TRANSPORTE"/>
    <s v="TRANSPORTE URBANO,VIALIDAD PEATONAL"/>
    <x v="1"/>
    <n v="2251085"/>
    <n v="2250000"/>
    <n v="34616.572"/>
    <x v="0"/>
    <x v="0"/>
  </r>
  <r>
    <s v="30099347-0"/>
    <s v="MEJORAMIENTO CAMINO ITROPULLI - SAN PEDRO, RUTAS T-695 Y T-699"/>
    <x v="12"/>
    <s v="VALDIVIA - REGION XIV"/>
    <s v="PAILLACO - REGION XIV"/>
    <n v="2024"/>
    <s v="PROYECTO"/>
    <s v="TRANSPORTE"/>
    <s v="TRANSPORTE CAMINERO"/>
    <x v="1"/>
    <n v="1010"/>
    <n v="1010"/>
    <n v="1000"/>
    <x v="0"/>
    <x v="0"/>
  </r>
  <r>
    <s v="30099413-0"/>
    <s v="CONSTRUCCION OBRAS FLUVIALES RÍO LUMACO - LUMACO"/>
    <x v="0"/>
    <s v="MALLECO"/>
    <s v="LUMACO"/>
    <n v="2024"/>
    <s v="PROYECTO"/>
    <s v="RECURSOS HIDRICOS"/>
    <s v="DEFENSAS FLUVIALES,MARITIMAS Y CAUCES NATURALES"/>
    <x v="1"/>
    <n v="164764"/>
    <n v="114638"/>
    <n v="114638"/>
    <x v="0"/>
    <x v="0"/>
  </r>
  <r>
    <s v="30099436-0"/>
    <s v="CONSTRUCCION BORDE COSTERO ENTRE EL DURAZNO-CUEVA EL PIRATA,QUINTERO"/>
    <x v="4"/>
    <s v="VALPARAISO"/>
    <s v="QUINTERO"/>
    <n v="2024"/>
    <s v="PROYECTO"/>
    <s v="VIVIENDA Y DESARROLLO URBANO"/>
    <s v="BORDE COSTERO,PASEOS PEATONALES, PLAYAS"/>
    <x v="1"/>
    <n v="97"/>
    <n v="100"/>
    <n v="0"/>
    <x v="0"/>
    <x v="1"/>
  </r>
  <r>
    <s v="30099535-0"/>
    <s v="REPOSICION RUTA N-59-Q, SECTOR: CHILLAN - YUNGAY"/>
    <x v="5"/>
    <s v="'"/>
    <s v="'"/>
    <n v="2024"/>
    <s v="PROYECTO"/>
    <s v="TRANSPORTE"/>
    <s v="TRANSPORTE CAMINERO"/>
    <x v="1"/>
    <n v="6733682"/>
    <n v="1282320"/>
    <n v="1266334.2660000001"/>
    <x v="0"/>
    <x v="0"/>
  </r>
  <r>
    <s v="30099652-0"/>
    <s v="MEJORAMIENTO TORO BAYO-CURIÑANCO EN RUTA T-340, COMUNA DE VALDIVIA"/>
    <x v="12"/>
    <s v="'"/>
    <s v="'"/>
    <n v="2024"/>
    <s v="PROYECTO"/>
    <s v="TRANSPORTE"/>
    <s v="TRANSPORTE CAMINERO"/>
    <x v="1"/>
    <n v="11224271"/>
    <n v="8468880"/>
    <n v="8429748.8330000006"/>
    <x v="0"/>
    <x v="0"/>
  </r>
  <r>
    <s v="30099881-0"/>
    <s v="REPOSICION HOSPITAL MISION SAN JUAN DE LA COSTA"/>
    <x v="3"/>
    <s v="OSORNO"/>
    <s v="SAN JUAN DE LA COSTA"/>
    <n v="2024"/>
    <s v="PROYECTO"/>
    <s v="SALUD"/>
    <s v="BAJA COMPLEJIDAD"/>
    <x v="1"/>
    <n v="237272"/>
    <n v="237272"/>
    <n v="237272"/>
    <x v="0"/>
    <x v="0"/>
  </r>
  <r>
    <s v="30100036-0"/>
    <s v="MEJORAMIENTO AREA DE MOVIMIENTO AEROPUERTO PRESIDENTE IBÁÑEZ. R 12"/>
    <x v="1"/>
    <s v="MAGALLANES"/>
    <s v="PUNTA ARENAS"/>
    <n v="2024"/>
    <s v="PROYECTO"/>
    <s v="TRANSPORTE"/>
    <s v="TRANSPORTE AEREO"/>
    <x v="1"/>
    <n v="9113018"/>
    <n v="9302915"/>
    <n v="8972899"/>
    <x v="0"/>
    <x v="0"/>
  </r>
  <r>
    <s v="30100107-0"/>
    <s v="REPOSICION CONSULTORIO DE SALUD RURAL DE HUISCAPI COMUNA LONCOCHE"/>
    <x v="0"/>
    <s v="CAUTIN"/>
    <s v="LONCOCHE"/>
    <n v="2024"/>
    <s v="PROYECTO"/>
    <s v="SALUD"/>
    <s v="BAJA COMPLEJIDAD"/>
    <x v="1"/>
    <n v="2518002"/>
    <n v="3071535"/>
    <n v="3071787.0279999999"/>
    <x v="0"/>
    <x v="0"/>
  </r>
  <r>
    <s v="30100262-0"/>
    <s v="REPOSICION SUBCOMISARIA PLAYA BLANCA, COMUNA DE ANTOFAGASTA"/>
    <x v="9"/>
    <s v="ANTOFAGASTA"/>
    <s v="ANTOFAGASTA"/>
    <n v="2024"/>
    <s v="PROYECTO"/>
    <s v="SEGURIDAD PUBLICA"/>
    <s v="SEGURIDAD PUBLICA"/>
    <x v="1"/>
    <n v="3"/>
    <n v="3"/>
    <n v="0"/>
    <x v="0"/>
    <x v="1"/>
  </r>
  <r>
    <s v="30100264-0"/>
    <s v="REPOSICION JARDIN INFANTIL LUCERO COMUNA RANCAGUA"/>
    <x v="15"/>
    <s v="CACHAPOAL"/>
    <s v="RANCAGUA"/>
    <n v="2024"/>
    <s v="PROYECTO"/>
    <s v="EDUCACION, CULTURA Y PATRIMONIO"/>
    <s v="EDUCACION PREBASICA"/>
    <x v="1"/>
    <n v="9614"/>
    <n v="9614"/>
    <n v="0"/>
    <x v="0"/>
    <x v="1"/>
  </r>
  <r>
    <s v="30100340-0"/>
    <s v="CONSTRUCCION SISTEMA AGUA POTABLE RURAL PIEDRA ALTA, SAAVEDRA"/>
    <x v="0"/>
    <s v="CAUTIN"/>
    <s v="SAAVEDRA"/>
    <n v="2024"/>
    <s v="PROYECTO"/>
    <s v="RECURSOS HIDRICOS"/>
    <s v="AGUA POTABLE"/>
    <x v="1"/>
    <n v="10932"/>
    <n v="16087"/>
    <n v="10930.888999999999"/>
    <x v="0"/>
    <x v="0"/>
  </r>
  <r>
    <s v="30100481-0"/>
    <s v="MEJORAMIENTO SISTEMA DE DRENAJES AEROPUERTO AMB, REGION METROPOLITANA"/>
    <x v="14"/>
    <s v="'"/>
    <s v="'"/>
    <n v="2024"/>
    <s v="PROYECTO"/>
    <s v="TRANSPORTE"/>
    <s v="TRANSPORTE AEREO"/>
    <x v="1"/>
    <n v="438528"/>
    <n v="1413743"/>
    <n v="1253765.3119999999"/>
    <x v="0"/>
    <x v="0"/>
  </r>
  <r>
    <s v="30100763-0"/>
    <s v="REPOSICION CUARTEL DE BOMBEROS DE PLACILLA"/>
    <x v="15"/>
    <s v="COLCHAGUA"/>
    <s v="PLACILLA"/>
    <n v="2024"/>
    <s v="PROYECTO"/>
    <s v="SEGURIDAD PUBLICA"/>
    <s v="SEGURIDAD PUBLICA"/>
    <x v="1"/>
    <n v="26766"/>
    <n v="27565"/>
    <n v="27563.902999999998"/>
    <x v="0"/>
    <x v="0"/>
  </r>
  <r>
    <s v="30100820-0"/>
    <s v="MEJORAMIENTO RUTA L-31, SECTOR LA FLORESTA-QUERI"/>
    <x v="7"/>
    <s v="LINARES"/>
    <s v="'"/>
    <n v="2024"/>
    <s v="PROYECTO"/>
    <s v="TRANSPORTE"/>
    <s v="TRANSPORTE CAMINERO"/>
    <x v="1"/>
    <n v="2500"/>
    <n v="2500"/>
    <n v="2152"/>
    <x v="0"/>
    <x v="0"/>
  </r>
  <r>
    <s v="30100931-0"/>
    <s v="CONSTRUCCION 2° PUENTE DE ACCESO VALDIVIA CENTRO - ISLA TEJA"/>
    <x v="12"/>
    <s v="VALDIVIA - REGION XIV"/>
    <s v="VALDIVIA - REGION XIV"/>
    <n v="2024"/>
    <s v="PROYECTO"/>
    <s v="TRANSPORTE"/>
    <s v="TRANSPORTE URBANO,VIALIDAD PEATONAL"/>
    <x v="1"/>
    <n v="1058239"/>
    <n v="3680180"/>
    <n v="1058238.007"/>
    <x v="0"/>
    <x v="0"/>
  </r>
  <r>
    <s v="30101424-0"/>
    <s v="CONSTRUCCION ACCESO PONIENTE A VICUÑA, PROVINCIA ELQUI"/>
    <x v="6"/>
    <s v="'"/>
    <s v="'"/>
    <n v="2024"/>
    <s v="PROYECTO"/>
    <s v="TRANSPORTE"/>
    <s v="TRANSPORTE URBANO,VIALIDAD PEATONAL"/>
    <x v="1"/>
    <n v="2600000"/>
    <n v="100000"/>
    <n v="99158"/>
    <x v="0"/>
    <x v="0"/>
  </r>
  <r>
    <s v="30101508-0"/>
    <s v="MEJORAMIENTO PARQUE GUACARHUE Y CIRCUITO PEATONAL QUINTA DE TILCOCO"/>
    <x v="15"/>
    <s v="CACHAPOAL"/>
    <s v="QUINTA DE TILCOCO"/>
    <n v="2024"/>
    <s v="PROYECTO"/>
    <s v="VIVIENDA Y DESARROLLO URBANO"/>
    <s v="DESARROLLO URBANO"/>
    <x v="1"/>
    <n v="1000"/>
    <n v="150000"/>
    <n v="0"/>
    <x v="0"/>
    <x v="1"/>
  </r>
  <r>
    <s v="30101754-0"/>
    <s v="CONSTRUCCION LABORATORIO DE CRIMINALISTICA CENTRAL PDI"/>
    <x v="14"/>
    <s v="'"/>
    <s v="'"/>
    <n v="2024"/>
    <s v="PROYECTO"/>
    <s v="SEGURIDAD PUBLICA"/>
    <s v="SEGURIDAD PUBLICA"/>
    <x v="1"/>
    <n v="535"/>
    <n v="535"/>
    <n v="534.49599999999998"/>
    <x v="0"/>
    <x v="0"/>
  </r>
  <r>
    <s v="30101767-0"/>
    <s v="REPOSICION COMPLEJO POLICIAL PDI VIÑA DEL MAR"/>
    <x v="4"/>
    <s v="'"/>
    <s v="'"/>
    <n v="2024"/>
    <s v="PROYECTO"/>
    <s v="SEGURIDAD PUBLICA"/>
    <s v="SEGURIDAD PUBLICA"/>
    <x v="1"/>
    <n v="4554188"/>
    <n v="5262926"/>
    <n v="4555438"/>
    <x v="0"/>
    <x v="0"/>
  </r>
  <r>
    <s v="30101997-0"/>
    <s v="CONSTRUCCION OBRAS FLUVIALES RIO CRUCES Y ESTERO LONCOCHE URBANO"/>
    <x v="0"/>
    <s v="CAUTIN"/>
    <s v="LONCOCHE"/>
    <n v="2024"/>
    <s v="PROYECTO"/>
    <s v="RECURSOS HIDRICOS"/>
    <s v="DEFENSAS FLUVIALES,MARITIMAS Y CAUCES NATURALES"/>
    <x v="1"/>
    <n v="868890"/>
    <n v="381459"/>
    <n v="380651"/>
    <x v="0"/>
    <x v="0"/>
  </r>
  <r>
    <s v="30102049-0"/>
    <s v="CONSTRUCCION HOSPITAL DE ALTO HOSPICIO"/>
    <x v="8"/>
    <s v="IQUIQUE"/>
    <s v="ALTO HOSPICIO"/>
    <n v="2024"/>
    <s v="PROYECTO"/>
    <s v="SALUD"/>
    <s v="MEDIA COMPLEJIDAD"/>
    <x v="1"/>
    <n v="2738703"/>
    <n v="9689249"/>
    <n v="3389645"/>
    <x v="0"/>
    <x v="0"/>
  </r>
  <r>
    <s v="30102353-0"/>
    <s v="CONSTRUCCION RELLENO SANITARIO CHILE CHICO"/>
    <x v="11"/>
    <s v="GENERAL CARRERA"/>
    <s v="CHILE CHICO"/>
    <n v="2024"/>
    <s v="PROYECTO"/>
    <s v="RECURSOS NATURALES Y MEDIO AMBIENTE"/>
    <s v="MEDIO AMBIENTE"/>
    <x v="1"/>
    <n v="24000"/>
    <n v="24000"/>
    <n v="6000"/>
    <x v="0"/>
    <x v="0"/>
  </r>
  <r>
    <s v="30102525-0"/>
    <s v="REPOSICION OFICINA REGISTRO CIVIL DE SANTA FE, LOS ÁNGELES"/>
    <x v="2"/>
    <s v="BIO BIO"/>
    <s v="LOS ANGELES"/>
    <n v="2024"/>
    <s v="PROYECTO"/>
    <s v="JUSTICIA"/>
    <s v="ADMINISTRACION DE JUSTICIA"/>
    <x v="1"/>
    <n v="344335"/>
    <n v="4"/>
    <n v="0"/>
    <x v="0"/>
    <x v="1"/>
  </r>
  <r>
    <s v="30102625-0"/>
    <s v="CONSTRUCCION ALCANTARILLADO Y P.T.A.S. DE MEHUIN-MARIQUINA"/>
    <x v="12"/>
    <s v="VALDIVIA - REGION XIV"/>
    <s v="SAN JOSE DE LA MARIQUINA - REGION XIV"/>
    <n v="2024"/>
    <s v="PROYECTO"/>
    <s v="RECURSOS HIDRICOS"/>
    <s v="EVACUACION DISPOSICION FINAL AGUAS SERVIDAS"/>
    <x v="1"/>
    <n v="335653"/>
    <n v="1"/>
    <n v="0"/>
    <x v="0"/>
    <x v="1"/>
  </r>
  <r>
    <s v="30102693-0"/>
    <s v="CONSTRUCCION SISTEMA AGUA POTABLE RURAL YAUYAGUEN, P. LAS CASAS"/>
    <x v="0"/>
    <s v="CAUTIN"/>
    <s v="PADRE LAS CASAS"/>
    <n v="2024"/>
    <s v="PROYECTO"/>
    <s v="RECURSOS HIDRICOS"/>
    <s v="AGUA POTABLE"/>
    <x v="1"/>
    <n v="141461"/>
    <n v="141460"/>
    <n v="141460"/>
    <x v="0"/>
    <x v="0"/>
  </r>
  <r>
    <s v="30102710-0"/>
    <s v="RESTAURACION ARQUITECTONICA TEATRO MUNICIPAL, IQUIQUE"/>
    <x v="8"/>
    <s v="IQUIQUE"/>
    <s v="IQUIQUE"/>
    <n v="2024"/>
    <s v="PROYECTO"/>
    <s v="EDUCACION, CULTURA Y PATRIMONIO"/>
    <s v="ARTE Y CULTURA"/>
    <x v="1"/>
    <n v="535117"/>
    <n v="120123"/>
    <n v="3329"/>
    <x v="0"/>
    <x v="0"/>
  </r>
  <r>
    <s v="30102779-0"/>
    <s v="CONSTRUCCION TERMINAL DE BUSES COMUNA DE FUTALEUFÚ"/>
    <x v="3"/>
    <s v="PALENA"/>
    <s v="FUTALEUFU"/>
    <n v="2024"/>
    <s v="PROYECTO"/>
    <s v="TRANSPORTE"/>
    <s v="ADMINISTRACION TRANSPORTE"/>
    <x v="1"/>
    <n v="32131"/>
    <n v="32130"/>
    <n v="32130"/>
    <x v="0"/>
    <x v="0"/>
  </r>
  <r>
    <s v="30102786-0"/>
    <s v="REPOSICION POSTA DE SALUD RURAL LOS PIQUES, LOS MUERMOS"/>
    <x v="3"/>
    <s v="LLANQUIHUE"/>
    <s v="LOS MUERMOS"/>
    <n v="2024"/>
    <s v="PROYECTO"/>
    <s v="SALUD"/>
    <s v="BAJA COMPLEJIDAD"/>
    <x v="1"/>
    <n v="47747"/>
    <n v="47747"/>
    <n v="22598"/>
    <x v="0"/>
    <x v="0"/>
  </r>
  <r>
    <s v="30102927-0"/>
    <s v="CONSTRUCCION COLECTOR AGUAS LLUVIAS AV.SANTA RAQUEL, LA FLORIDA"/>
    <x v="14"/>
    <s v="SANTIAGO"/>
    <s v="LA FLORIDA"/>
    <n v="2024"/>
    <s v="PROYECTO"/>
    <s v="RECURSOS HIDRICOS"/>
    <s v="AGUAS LLUVIAS"/>
    <x v="1"/>
    <n v="58304"/>
    <n v="54690"/>
    <n v="54690"/>
    <x v="0"/>
    <x v="0"/>
  </r>
  <r>
    <s v="30102928-0"/>
    <s v="CONSTRUCCION CENTRO SALUD FAMILIAR EL MANZANO. LAS CABRAS"/>
    <x v="15"/>
    <s v="CACHAPOAL"/>
    <s v="LAS CABRAS"/>
    <n v="2024"/>
    <s v="PROYECTO"/>
    <s v="SALUD"/>
    <s v="BAJA COMPLEJIDAD"/>
    <x v="1"/>
    <n v="6"/>
    <n v="10006"/>
    <n v="0"/>
    <x v="0"/>
    <x v="1"/>
  </r>
  <r>
    <s v="30103018-0"/>
    <s v="RESTAURACION Y MUSEOGRAFÍA CASA ANWANDTER VALDIVIA"/>
    <x v="12"/>
    <s v="'"/>
    <s v="'"/>
    <n v="2024"/>
    <s v="PROYECTO"/>
    <s v="EDUCACION, CULTURA Y PATRIMONIO"/>
    <s v="ARTE Y CULTURA"/>
    <x v="1"/>
    <n v="80796"/>
    <n v="13081"/>
    <n v="13081"/>
    <x v="0"/>
    <x v="0"/>
  </r>
  <r>
    <s v="30103038-0"/>
    <s v="MEJORAMIENTO AVENIDA COLIUMO, COMUNA DE TOMÉ"/>
    <x v="2"/>
    <s v="CONCEPCION"/>
    <s v="TOME"/>
    <n v="2024"/>
    <s v="PROYECTO"/>
    <s v="TRANSPORTE"/>
    <s v="TRANSPORTE URBANO,VIALIDAD PEATONAL"/>
    <x v="1"/>
    <n v="39470"/>
    <n v="1"/>
    <n v="0"/>
    <x v="0"/>
    <x v="1"/>
  </r>
  <r>
    <s v="30103541-0"/>
    <s v="REPOSICION EDIFICIO MUNICIPAL DE CHAITEN"/>
    <x v="3"/>
    <s v="PALENA"/>
    <s v="CHAITEN"/>
    <n v="2024"/>
    <s v="PROYECTO"/>
    <s v="MULTISECTORIAL"/>
    <s v="ADMINISTRACION MULTISECTOR"/>
    <x v="1"/>
    <n v="68077"/>
    <n v="41779"/>
    <n v="0"/>
    <x v="0"/>
    <x v="1"/>
  </r>
  <r>
    <s v="30103660-0"/>
    <s v="MEJORAMIENTO PLAZA DE ARMAS, COMUNA DE BULNES"/>
    <x v="5"/>
    <s v="DIGUILLIN"/>
    <s v="BULNES - REGION DEL ÑUBLE"/>
    <n v="2024"/>
    <s v="PROYECTO"/>
    <s v="VIVIENDA Y DESARROLLO URBANO"/>
    <s v="DESARROLLO URBANO"/>
    <x v="1"/>
    <n v="1500"/>
    <n v="1500"/>
    <n v="850"/>
    <x v="0"/>
    <x v="0"/>
  </r>
  <r>
    <s v="30103833-0"/>
    <s v="REPOSICION CESFAM ELEUTERIO RAMIREZ CURANILAHUE"/>
    <x v="2"/>
    <s v="ARAUCO"/>
    <s v="CURANILAHUE"/>
    <n v="2024"/>
    <s v="PROYECTO"/>
    <s v="SALUD"/>
    <s v="BAJA COMPLEJIDAD"/>
    <x v="1"/>
    <n v="102546"/>
    <n v="1"/>
    <n v="0"/>
    <x v="0"/>
    <x v="1"/>
  </r>
  <r>
    <s v="30103834-0"/>
    <s v="RESTAURACION IGLESIA NUESTRA SEÑORA DEL ROSARIO DE CUREPTO"/>
    <x v="7"/>
    <s v="TALCA"/>
    <s v="CUREPTO"/>
    <n v="2024"/>
    <s v="PROYECTO"/>
    <s v="EDUCACION, CULTURA Y PATRIMONIO"/>
    <s v="PATRIMONIO"/>
    <x v="1"/>
    <n v="1002"/>
    <n v="1002"/>
    <n v="0"/>
    <x v="0"/>
    <x v="1"/>
  </r>
  <r>
    <s v="30103883-0"/>
    <s v="HABILITACION ESTADIO MUNICIPAL DE PUREN"/>
    <x v="0"/>
    <s v="MALLECO"/>
    <s v="PUREN"/>
    <n v="2024"/>
    <s v="PROYECTO"/>
    <s v="DEPORTES"/>
    <s v="DEPORTE RECREATIVO"/>
    <x v="1"/>
    <n v="1288679"/>
    <n v="1370784"/>
    <n v="1150056.3670000001"/>
    <x v="0"/>
    <x v="0"/>
  </r>
  <r>
    <s v="30103888-0"/>
    <s v="RESTAURACION ESCUELA PRESIDENTE JOSÉ MANUEL BALMACEDA CURICO"/>
    <x v="7"/>
    <s v="CURICO"/>
    <s v="CURICO"/>
    <n v="2024"/>
    <s v="PROYECTO"/>
    <s v="EDUCACION, CULTURA Y PATRIMONIO"/>
    <s v="EDUCACION BASICA Y MEDIA"/>
    <x v="1"/>
    <n v="75314"/>
    <n v="1003"/>
    <n v="1000"/>
    <x v="0"/>
    <x v="0"/>
  </r>
  <r>
    <s v="30103935-0"/>
    <s v="CONSTRUCCION SISTEMA AGUA POTABLE MONOPAINE CHAPOD, PADRE LAS CASAS"/>
    <x v="0"/>
    <s v="CAUTIN"/>
    <s v="PADRE LAS CASAS"/>
    <n v="2024"/>
    <s v="PROYECTO"/>
    <s v="RECURSOS HIDRICOS"/>
    <s v="AGUA POTABLE"/>
    <x v="1"/>
    <n v="383603"/>
    <n v="394664"/>
    <n v="383604.28200000001"/>
    <x v="0"/>
    <x v="0"/>
  </r>
  <r>
    <s v="30104061-0"/>
    <s v="RESTAURACION Y PUESTA EN VALOR VILLA CULTURAL HUILQUILEMU. TALCA"/>
    <x v="7"/>
    <s v="TALCA"/>
    <s v="TALCA"/>
    <n v="2024"/>
    <s v="PROYECTO"/>
    <s v="EDUCACION, CULTURA Y PATRIMONIO"/>
    <s v="ARTE Y CULTURA"/>
    <x v="1"/>
    <n v="1"/>
    <n v="1"/>
    <n v="0"/>
    <x v="0"/>
    <x v="1"/>
  </r>
  <r>
    <s v="30104076-0"/>
    <s v="CONSTRUCCION SISTEMA AGUA POTABLE RURAL MARIAÑIR, P. LAS CASAS"/>
    <x v="0"/>
    <s v="CAUTIN"/>
    <s v="PADRE LAS CASAS"/>
    <n v="2024"/>
    <s v="PROYECTO"/>
    <s v="RECURSOS HIDRICOS"/>
    <s v="AGUA POTABLE"/>
    <x v="1"/>
    <n v="76215"/>
    <n v="73638"/>
    <n v="73638"/>
    <x v="0"/>
    <x v="0"/>
  </r>
  <r>
    <s v="30104105-0"/>
    <s v="RESTAURACION Y PUESTA EN VALOR INTENDENCIA REGIONAL DEL MAULE-TALCA"/>
    <x v="7"/>
    <s v="TALCA"/>
    <s v="TALCA"/>
    <n v="2024"/>
    <s v="PROYECTO"/>
    <s v="EDUCACION, CULTURA Y PATRIMONIO"/>
    <s v="PATRIMONIO"/>
    <x v="1"/>
    <n v="169385"/>
    <n v="169387"/>
    <n v="154940"/>
    <x v="0"/>
    <x v="0"/>
  </r>
  <r>
    <s v="30104149-0"/>
    <s v="MEJORAMIENTO RUTA F-190 S: VALLE ALEGRE-PUCHUNCAVI, PROV. VALPO."/>
    <x v="4"/>
    <s v="'"/>
    <s v="'"/>
    <n v="2024"/>
    <s v="PROYECTO"/>
    <s v="TRANSPORTE"/>
    <s v="TRANSPORTE CAMINERO"/>
    <x v="1"/>
    <n v="15000"/>
    <n v="15000"/>
    <n v="15000"/>
    <x v="0"/>
    <x v="0"/>
  </r>
  <r>
    <s v="30104173-0"/>
    <s v="REPOSICION ESCUELA DE SUBOFICIALES S.O.M FABRICIANO GONZÁLEZ URZÚA"/>
    <x v="10"/>
    <s v="'"/>
    <s v="'"/>
    <n v="2024"/>
    <s v="PROYECTO"/>
    <s v="SEGURIDAD PUBLICA"/>
    <s v="SEGURIDAD PUBLICA"/>
    <x v="1"/>
    <n v="1837864"/>
    <n v="1837864"/>
    <n v="964958.21900000004"/>
    <x v="0"/>
    <x v="0"/>
  </r>
  <r>
    <s v="30104209-0"/>
    <s v="MEJORAMIENTO GIMNASIO MUNICIPAL, EMPEDRADO"/>
    <x v="7"/>
    <s v="TALCA"/>
    <s v="EMPEDRADO"/>
    <n v="2024"/>
    <s v="PROYECTO"/>
    <s v="DEPORTES"/>
    <s v="DEPORTE RECREATIVO"/>
    <x v="1"/>
    <n v="60235"/>
    <n v="60235"/>
    <n v="60235"/>
    <x v="0"/>
    <x v="0"/>
  </r>
  <r>
    <s v="30104322-0"/>
    <s v="REPOSICION POSTA SALUD RURAL TEMULEMU - TRAIGUEN"/>
    <x v="0"/>
    <s v="MALLECO"/>
    <s v="TRAIGUEN"/>
    <n v="2024"/>
    <s v="PROYECTO"/>
    <s v="SALUD"/>
    <s v="BAJA COMPLEJIDAD"/>
    <x v="1"/>
    <n v="5039"/>
    <n v="5039"/>
    <n v="1925.1130000000001"/>
    <x v="0"/>
    <x v="0"/>
  </r>
  <r>
    <s v="30104345-0"/>
    <s v="AMPLIACION RED AGUAS SERVIDAS LABRANZA CENTRO, TEMUCO."/>
    <x v="0"/>
    <s v="CAUTIN"/>
    <s v="TEMUCO"/>
    <n v="2024"/>
    <s v="PROYECTO"/>
    <s v="RECURSOS HIDRICOS"/>
    <s v="EVACUACION DISPOSICION FINAL AGUAS SERVIDAS"/>
    <x v="1"/>
    <n v="2"/>
    <n v="8227"/>
    <n v="0"/>
    <x v="0"/>
    <x v="1"/>
  </r>
  <r>
    <s v="30104584-0"/>
    <s v="REPOSICION 4ª COMISARÍA CURANILAHUE, BAJO IMPLEMENTACIÓN PCSP"/>
    <x v="2"/>
    <s v="ARAUCO"/>
    <s v="CURANILAHUE"/>
    <n v="2024"/>
    <s v="PROYECTO"/>
    <s v="SEGURIDAD PUBLICA"/>
    <s v="SEGURIDAD PUBLICA"/>
    <x v="1"/>
    <n v="358080"/>
    <n v="358080"/>
    <n v="347981.61800000002"/>
    <x v="0"/>
    <x v="0"/>
  </r>
  <r>
    <s v="30104659-0"/>
    <s v="REPOSICION DE LA 3ª COMISARIA LIMACHE COMO IMPLEMENTACION DEL PCSP"/>
    <x v="4"/>
    <s v="MARGA MARGA"/>
    <s v="LIMACHE"/>
    <n v="2024"/>
    <s v="PROYECTO"/>
    <s v="SEGURIDAD PUBLICA"/>
    <s v="SEGURIDAD PUBLICA"/>
    <x v="1"/>
    <n v="2867"/>
    <n v="2867"/>
    <n v="0"/>
    <x v="0"/>
    <x v="1"/>
  </r>
  <r>
    <s v="30104682-0"/>
    <s v="REPOSICION 4ª COMISARÍA CAUQUENES COMO IMPLEMENTACIÓN DEL PCSP"/>
    <x v="7"/>
    <s v="CAUQUENES"/>
    <s v="CAUQUENES"/>
    <n v="2024"/>
    <s v="PROYECTO"/>
    <s v="SEGURIDAD PUBLICA"/>
    <s v="SEGURIDAD PUBLICA"/>
    <x v="1"/>
    <n v="4300"/>
    <n v="4300"/>
    <n v="0"/>
    <x v="0"/>
    <x v="1"/>
  </r>
  <r>
    <s v="30104703-0"/>
    <s v="CONSTRUCCION PARQUE BORDE FLUVIAL CIUDAD DE CONSTITUCIO"/>
    <x v="7"/>
    <s v="TALCA"/>
    <s v="CONSTITUCION"/>
    <n v="2024"/>
    <s v="PROYECTO"/>
    <s v="VIVIENDA Y DESARROLLO URBANO"/>
    <s v="DESARROLLO URBANO"/>
    <x v="1"/>
    <n v="429089"/>
    <n v="255034"/>
    <n v="245033"/>
    <x v="0"/>
    <x v="0"/>
  </r>
  <r>
    <s v="30104708-0"/>
    <s v="MEJORAMIENTO EJE CALLE 26 SUR DE TALCA"/>
    <x v="7"/>
    <s v="TALCA"/>
    <s v="TALCA"/>
    <n v="2024"/>
    <s v="PROYECTO"/>
    <s v="TRANSPORTE"/>
    <s v="TRANSPORTE URBANO,VIALIDAD PEATONAL"/>
    <x v="1"/>
    <n v="4127380"/>
    <n v="4127380"/>
    <n v="4114011.1379999998"/>
    <x v="0"/>
    <x v="0"/>
  </r>
  <r>
    <s v="30104734-0"/>
    <s v="REPOSICION DE LA 2ª COMISARIA CARTAGENA"/>
    <x v="4"/>
    <s v="SAN ANTONIO"/>
    <s v="CARTAGENA"/>
    <n v="2024"/>
    <s v="PROYECTO"/>
    <s v="SEGURIDAD PUBLICA"/>
    <s v="SEGURIDAD PUBLICA"/>
    <x v="1"/>
    <n v="71518"/>
    <n v="71518"/>
    <n v="62348.866999999998"/>
    <x v="0"/>
    <x v="0"/>
  </r>
  <r>
    <s v="30104953-0"/>
    <s v="REPOSICION DE LA PREFECTURA ACONCAGUA Y LA 2ª COMISARIA SAN FELIPE"/>
    <x v="4"/>
    <s v="SAN FELIPE DE ACONCAGUA"/>
    <s v="SAN FELIPE"/>
    <n v="2024"/>
    <s v="PROYECTO"/>
    <s v="SEGURIDAD PUBLICA"/>
    <s v="SEGURIDAD PUBLICA"/>
    <x v="1"/>
    <n v="5733"/>
    <n v="5733"/>
    <n v="0"/>
    <x v="0"/>
    <x v="1"/>
  </r>
  <r>
    <s v="30105536-0"/>
    <s v="HABILITACION MUSEO UNIVERSITARIO DEL GRABADO, VALPARAÍSO"/>
    <x v="4"/>
    <s v="VALPARAISO"/>
    <s v="VALPARAISO"/>
    <n v="2024"/>
    <s v="PROYECTO"/>
    <s v="EDUCACION, CULTURA Y PATRIMONIO"/>
    <s v="ARTE Y CULTURA"/>
    <x v="1"/>
    <n v="46708"/>
    <n v="46409"/>
    <n v="46407.110999999997"/>
    <x v="0"/>
    <x v="0"/>
  </r>
  <r>
    <s v="30105664-0"/>
    <s v="REPOSICION TEATRO MUNICIPAL,CONSTITUCION"/>
    <x v="7"/>
    <s v="TALCA"/>
    <s v="CONSTITUCION"/>
    <n v="2024"/>
    <s v="PROYECTO"/>
    <s v="EDUCACION, CULTURA Y PATRIMONIO"/>
    <s v="ARTE Y CULTURA"/>
    <x v="1"/>
    <n v="21900"/>
    <n v="21324"/>
    <n v="21322"/>
    <x v="0"/>
    <x v="0"/>
  </r>
  <r>
    <s v="30105724-0"/>
    <s v="CONSTRUCCION OBRAS CONTROL ALUVIONAL Y CRECIDAS LIQUIDAS QUEB. RAMÓN"/>
    <x v="14"/>
    <s v="'"/>
    <s v="'"/>
    <n v="2024"/>
    <s v="PROYECTO"/>
    <s v="RECURSOS HIDRICOS"/>
    <s v="DEFENSAS FLUVIALES,MARITIMAS Y CAUCES NATURALES"/>
    <x v="1"/>
    <n v="177919"/>
    <n v="174899"/>
    <n v="174898.19200000001"/>
    <x v="0"/>
    <x v="0"/>
  </r>
  <r>
    <s v="30106138-0"/>
    <s v="MEJORAMIENTO T-346, ACCESO SUR MÁFIL"/>
    <x v="12"/>
    <s v="'"/>
    <s v="'"/>
    <n v="2024"/>
    <s v="PROYECTO"/>
    <s v="TRANSPORTE"/>
    <s v="TRANSPORTE CAMINERO"/>
    <x v="1"/>
    <n v="522000"/>
    <n v="10"/>
    <n v="0"/>
    <x v="0"/>
    <x v="1"/>
  </r>
  <r>
    <s v="30106239-0"/>
    <s v="REPOSICION CON RELOCALIZACION 1ª COMPAÑIA DE BOMBEROS SAN BERNARDO"/>
    <x v="14"/>
    <s v="MAIPO"/>
    <s v="SAN BERNARDO"/>
    <n v="2024"/>
    <s v="PROYECTO"/>
    <s v="SEGURIDAD PUBLICA"/>
    <s v="SEGURIDAD PUBLICA"/>
    <x v="1"/>
    <n v="823337"/>
    <n v="726656"/>
    <n v="726656.255"/>
    <x v="0"/>
    <x v="0"/>
  </r>
  <r>
    <s v="30106302-0"/>
    <s v="MEJORAMIENTO Y CONSTRUCCIÓN RUTA CORRAL-VALDIVIA(PENÍNSULA SN.RAMON)"/>
    <x v="12"/>
    <s v="'"/>
    <s v="'"/>
    <n v="2024"/>
    <s v="PROYECTO"/>
    <s v="TRANSPORTE"/>
    <s v="TRANSPORTE CAMINERO"/>
    <x v="1"/>
    <n v="13322157"/>
    <n v="8640464"/>
    <n v="8119402.1739999996"/>
    <x v="0"/>
    <x v="0"/>
  </r>
  <r>
    <s v="30106340-0"/>
    <s v="CONSTRUCCION Y MEJORAMIENTO T-415, SECTOR ÑANCUL-RIÑIHUE"/>
    <x v="12"/>
    <s v="'"/>
    <s v="'"/>
    <n v="2024"/>
    <s v="PROYECTO"/>
    <s v="TRANSPORTE"/>
    <s v="TRANSPORTE CAMINERO"/>
    <x v="1"/>
    <n v="2000"/>
    <n v="2000"/>
    <n v="2000"/>
    <x v="0"/>
    <x v="0"/>
  </r>
  <r>
    <s v="30106344-0"/>
    <s v="RESTAURACION IGLESIA DEL SANTISIMO SACRAMENTO, SANTIAGO"/>
    <x v="14"/>
    <s v="SANTIAGO"/>
    <s v="SANTIAGO"/>
    <n v="2024"/>
    <s v="PROYECTO"/>
    <s v="JUSTICIA"/>
    <s v="ADMINISTRACION DE JUSTICIA"/>
    <x v="1"/>
    <n v="185952"/>
    <n v="190952"/>
    <n v="151030"/>
    <x v="0"/>
    <x v="0"/>
  </r>
  <r>
    <s v="30106369-0"/>
    <s v="MEJORAMIENTO RUTA F-840 LAS DICHAS-MIRASOL COM. CASABLANCA-ALGARROBO"/>
    <x v="4"/>
    <s v="'"/>
    <s v="'"/>
    <n v="2024"/>
    <s v="PROYECTO"/>
    <s v="TRANSPORTE"/>
    <s v="TRANSPORTE CAMINERO"/>
    <x v="1"/>
    <n v="450000"/>
    <n v="450000"/>
    <n v="370000"/>
    <x v="0"/>
    <x v="0"/>
  </r>
  <r>
    <s v="30106452-0"/>
    <s v="MEJORAMIENTO RUTA F-300 S:LA CALERA-PACHACAMA-OCOA PROV.QUILLOTA"/>
    <x v="4"/>
    <s v="QUILLOTA"/>
    <s v="'"/>
    <n v="2024"/>
    <s v="PROYECTO"/>
    <s v="TRANSPORTE"/>
    <s v="TRANSPORTE CAMINERO"/>
    <x v="1"/>
    <n v="43366"/>
    <n v="41910"/>
    <n v="0"/>
    <x v="0"/>
    <x v="1"/>
  </r>
  <r>
    <s v="30106468-0"/>
    <s v="REPOSICION ESCUELA RURAL LAGUNITAS COMUNA DE PUERTO MONTT"/>
    <x v="3"/>
    <s v="LLANQUIHUE"/>
    <s v="PUERTO MONTT"/>
    <n v="2024"/>
    <s v="PROYECTO"/>
    <s v="EDUCACION, CULTURA Y PATRIMONIO"/>
    <s v="EDUCACION BASICA Y MEDIA"/>
    <x v="1"/>
    <n v="5428709"/>
    <n v="5393744"/>
    <n v="5376455"/>
    <x v="0"/>
    <x v="0"/>
  </r>
  <r>
    <s v="30106548-0"/>
    <s v="CONSTRUCCION SISTEMA AGUA POTABLE RURAL RANCO, SAAVEDRA"/>
    <x v="0"/>
    <s v="CAUTIN"/>
    <s v="SAAVEDRA"/>
    <n v="2024"/>
    <s v="PROYECTO"/>
    <s v="RECURSOS HIDRICOS"/>
    <s v="AGUA POTABLE"/>
    <x v="1"/>
    <n v="1853062"/>
    <n v="1853062"/>
    <n v="1853060.0060000001"/>
    <x v="0"/>
    <x v="0"/>
  </r>
  <r>
    <s v="30106557-0"/>
    <s v="CONSTRUCCION COMPLEJO POLICIA DE INVESTIGACIONES OCCIDENTE, PUDAHUEL"/>
    <x v="14"/>
    <s v="SANTIAGO"/>
    <s v="PUDAHUEL"/>
    <n v="2024"/>
    <s v="PROYECTO"/>
    <s v="SEGURIDAD PUBLICA"/>
    <s v="SEGURIDAD PUBLICA"/>
    <x v="1"/>
    <n v="2813049"/>
    <n v="3238277"/>
    <n v="2795138.929"/>
    <x v="0"/>
    <x v="0"/>
  </r>
  <r>
    <s v="30106619-0"/>
    <s v="REPOSICION RUTA 15-CH, S: APACHETA C.-Q. CASOXALLA POR SECT, HUARA"/>
    <x v="8"/>
    <s v="'"/>
    <s v="'"/>
    <n v="2024"/>
    <s v="PROYECTO"/>
    <s v="TRANSPORTE"/>
    <s v="TRANSPORTE CAMINERO"/>
    <x v="1"/>
    <n v="97290"/>
    <n v="94000"/>
    <n v="5499.0240000000003"/>
    <x v="0"/>
    <x v="0"/>
  </r>
  <r>
    <s v="30106643-0"/>
    <s v="AMPLIACION INFRAESTRUCTURA BAHIA CUMBERLAND, JUAN FERNANDEZ"/>
    <x v="4"/>
    <s v="VALPARAISO"/>
    <s v="JUAN FERNANDEZ"/>
    <n v="2024"/>
    <s v="PROYECTO"/>
    <s v="MULTISECTORIAL"/>
    <s v="INTERSUBSECTORIAL MULTISECTOR"/>
    <x v="1"/>
    <n v="328"/>
    <n v="227"/>
    <n v="10"/>
    <x v="0"/>
    <x v="0"/>
  </r>
  <r>
    <s v="30106660-0"/>
    <s v="REPOSICION EDIFICIO CONSISTORIAL DE RIO IBANEZ"/>
    <x v="11"/>
    <s v="GENERAL CARRERA"/>
    <s v="RIO IBAÑEZ"/>
    <n v="2024"/>
    <s v="PROYECTO"/>
    <s v="MULTISECTORIAL"/>
    <s v="ADMINISTRACION MULTISECTOR"/>
    <x v="1"/>
    <n v="276779"/>
    <n v="100000"/>
    <n v="50797"/>
    <x v="0"/>
    <x v="0"/>
  </r>
  <r>
    <s v="30106685-0"/>
    <s v="CONSTRUCCION CONEXION VIAL RUTA 128 Y RUTA 126, SECTOR CAUQUENES"/>
    <x v="7"/>
    <s v="CAUQUENES"/>
    <s v="CAUQUENES"/>
    <n v="2024"/>
    <s v="PROYECTO"/>
    <s v="TRANSPORTE"/>
    <s v="TRANSPORTE CAMINERO"/>
    <x v="1"/>
    <n v="177000"/>
    <n v="176590"/>
    <n v="176504"/>
    <x v="0"/>
    <x v="0"/>
  </r>
  <r>
    <s v="30107026-0"/>
    <s v="AMPLIACION RUTA F-30-E S:CRUCE  RUTA F-20 - CONCON,PROV.VALPARAISO"/>
    <x v="4"/>
    <s v="'"/>
    <s v="'"/>
    <n v="2024"/>
    <s v="PROYECTO"/>
    <s v="TRANSPORTE"/>
    <s v="TRANSPORTE CAMINERO"/>
    <x v="1"/>
    <n v="20311189"/>
    <n v="3468000"/>
    <n v="11000"/>
    <x v="0"/>
    <x v="0"/>
  </r>
  <r>
    <s v="30107046-0"/>
    <s v="CONSTRUCCION CONEXION VIAL LAGO COLICO-PLAYA BLANCA CABURGUA"/>
    <x v="0"/>
    <s v="CAUTIN"/>
    <s v="'"/>
    <n v="2024"/>
    <s v="PROYECTO"/>
    <s v="TRANSPORTE"/>
    <s v="TRANSPORTE CAMINERO"/>
    <x v="1"/>
    <n v="65200"/>
    <n v="65380"/>
    <n v="64048.298999999999"/>
    <x v="0"/>
    <x v="0"/>
  </r>
  <r>
    <s v="30107156-0"/>
    <s v="REPOSICION POSTA DE SALUD RURAL DE MINCHA NORTE, CANELA"/>
    <x v="6"/>
    <s v="CHOAPA"/>
    <s v="CANELA"/>
    <n v="2024"/>
    <s v="PROYECTO"/>
    <s v="SALUD"/>
    <s v="BAJA COMPLEJIDAD"/>
    <x v="1"/>
    <n v="372947"/>
    <n v="10547"/>
    <n v="10547"/>
    <x v="0"/>
    <x v="0"/>
  </r>
  <r>
    <s v="30107157-0"/>
    <s v="MEJORAMIENTO  RUTA R-86 SECTOR: LOS SAUCES-TRAIGUEN"/>
    <x v="0"/>
    <s v="'"/>
    <s v="'"/>
    <n v="2024"/>
    <s v="PROYECTO"/>
    <s v="TRANSPORTE"/>
    <s v="TRANSPORTE CAMINERO"/>
    <x v="1"/>
    <n v="16666138"/>
    <n v="100120"/>
    <n v="99872"/>
    <x v="0"/>
    <x v="0"/>
  </r>
  <r>
    <s v="30107162-0"/>
    <s v="MEJORAMIENTO RUTA S-75 S:COLICO-CABURGUA NORTE"/>
    <x v="0"/>
    <s v="'"/>
    <s v="'"/>
    <n v="2024"/>
    <s v="PROYECTO"/>
    <s v="TRANSPORTE"/>
    <s v="TRANSPORTE CAMINERO"/>
    <x v="1"/>
    <n v="75605"/>
    <n v="12000"/>
    <n v="10728.014999999999"/>
    <x v="0"/>
    <x v="0"/>
  </r>
  <r>
    <s v="30107176-0"/>
    <s v="MEJORAMIENTO RUTA R-444 LOS SAUCES LUMACO POR LAS ROZAS"/>
    <x v="0"/>
    <s v="'"/>
    <s v="'"/>
    <n v="2024"/>
    <s v="PROYECTO"/>
    <s v="TRANSPORTE"/>
    <s v="TRANSPORTE CAMINERO"/>
    <x v="1"/>
    <n v="8410"/>
    <n v="2500"/>
    <n v="886.399"/>
    <x v="0"/>
    <x v="0"/>
  </r>
  <r>
    <s v="30107398-0"/>
    <s v="CONSTRUCCION NUEVO COMPLEJO HOSPITALARIO PROVINCIA DE ÑUBLE"/>
    <x v="5"/>
    <s v="'"/>
    <s v="'"/>
    <n v="2024"/>
    <s v="PROYECTO"/>
    <s v="SALUD"/>
    <s v="ALTA COMPLEJIDAD"/>
    <x v="1"/>
    <n v="82896001"/>
    <n v="82896001"/>
    <n v="82872766"/>
    <x v="0"/>
    <x v="0"/>
  </r>
  <r>
    <s v="30107547-0"/>
    <s v="MEJORAMIENTO RUTA J-80, S: CR. J-60(HUALAÑE)-CR. RUTA COSTERA"/>
    <x v="7"/>
    <s v="CURICO"/>
    <s v="'"/>
    <n v="2024"/>
    <s v="PROYECTO"/>
    <s v="TRANSPORTE"/>
    <s v="TRANSPORTE CAMINERO"/>
    <x v="1"/>
    <n v="13520612"/>
    <n v="1206910"/>
    <n v="1186528.1310000001"/>
    <x v="0"/>
    <x v="0"/>
  </r>
  <r>
    <s v="30108048-0"/>
    <s v="REPOSICION POSTA RURAL PEINE COMUNA DE SAN PEDRO DE ATACAMA"/>
    <x v="9"/>
    <s v="EL LOA"/>
    <s v="SAN PEDRO DE ATACAMA"/>
    <n v="2024"/>
    <s v="PROYECTO"/>
    <s v="SALUD"/>
    <s v="BAJA COMPLEJIDAD"/>
    <x v="1"/>
    <n v="117570"/>
    <n v="337225"/>
    <n v="117569.486"/>
    <x v="0"/>
    <x v="0"/>
  </r>
  <r>
    <s v="30108094-0"/>
    <s v="MEJORAMIENTO DEL RIEGO DE LA CUENCA DEL RIO TENO, REGION DEL MAULE"/>
    <x v="7"/>
    <s v="'"/>
    <s v="'"/>
    <n v="2024"/>
    <s v="PROYECTO"/>
    <s v="RECURSOS HIDRICOS"/>
    <s v="RIEGO"/>
    <x v="1"/>
    <n v="210"/>
    <n v="1102"/>
    <n v="0"/>
    <x v="0"/>
    <x v="1"/>
  </r>
  <r>
    <s v="30108360-0"/>
    <s v="MEJORAMIENTO ESTADIO GOLONDRINAS,HUALPEN"/>
    <x v="2"/>
    <s v="CONCEPCION"/>
    <s v="HUALPEN"/>
    <n v="2024"/>
    <s v="PROYECTO"/>
    <s v="DEPORTES"/>
    <s v="DEPORTE RECREATIVO"/>
    <x v="1"/>
    <n v="25242"/>
    <n v="24345"/>
    <n v="24344.339"/>
    <x v="0"/>
    <x v="0"/>
  </r>
  <r>
    <s v="30108463-0"/>
    <s v="CONSTRUCCION COMPLEJO DEPORTIVO, CHIGUAYANTE"/>
    <x v="2"/>
    <s v="CONCEPCION"/>
    <s v="CHIGUAYANTE"/>
    <n v="2024"/>
    <s v="PROYECTO"/>
    <s v="DEPORTES"/>
    <s v="DEPORTE FORMATIVO"/>
    <x v="1"/>
    <n v="2237611"/>
    <n v="3"/>
    <n v="0"/>
    <x v="0"/>
    <x v="1"/>
  </r>
  <r>
    <s v="30108583-0"/>
    <s v="CONSTRUCCION CENTRO SALUD FAMILIAR COMUNA IQUIQUE"/>
    <x v="8"/>
    <s v="IQUIQUE"/>
    <s v="IQUIQUE"/>
    <n v="2024"/>
    <s v="PROYECTO"/>
    <s v="SALUD"/>
    <s v="BAJA COMPLEJIDAD"/>
    <x v="1"/>
    <n v="2922796"/>
    <n v="121444"/>
    <n v="119847.537"/>
    <x v="0"/>
    <x v="0"/>
  </r>
  <r>
    <s v="30108840-0"/>
    <s v="REPOSICION PUENTE DICHATO, COMUNA TOME"/>
    <x v="2"/>
    <s v="CONCEPCION"/>
    <s v="TOME"/>
    <n v="2024"/>
    <s v="PROYECTO"/>
    <s v="TRANSPORTE"/>
    <s v="TRANSPORTE CAMINERO"/>
    <x v="1"/>
    <n v="906907"/>
    <n v="3"/>
    <n v="0"/>
    <x v="0"/>
    <x v="1"/>
  </r>
  <r>
    <s v="30108890-0"/>
    <s v="MEJORAMIENTO CALLE PEREZ ROSALES , VALDIVIA"/>
    <x v="12"/>
    <s v="VALDIVIA - REGION XIV"/>
    <s v="VALDIVIA - REGION XIV"/>
    <n v="2024"/>
    <s v="PROYECTO"/>
    <s v="TRANSPORTE"/>
    <s v="TRANSPORTE URBANO,VIALIDAD PEATONAL"/>
    <x v="1"/>
    <n v="75697"/>
    <n v="75697"/>
    <n v="54671.248"/>
    <x v="0"/>
    <x v="0"/>
  </r>
  <r>
    <s v="30108960-0"/>
    <s v="AMPLIACION  RUTA H-27 CARRETERA EL COBRE, RANCAGUA-MACHALI"/>
    <x v="15"/>
    <s v="CACHAPOAL"/>
    <s v="'"/>
    <n v="2024"/>
    <s v="PROYECTO"/>
    <s v="TRANSPORTE"/>
    <s v="TRANSPORTE URBANO,VIALIDAD PEATONAL"/>
    <x v="1"/>
    <n v="5103693"/>
    <n v="4033089"/>
    <n v="2415849.8429999999"/>
    <x v="0"/>
    <x v="0"/>
  </r>
  <r>
    <s v="30109253-0"/>
    <s v="CONSTRUCCION CESFAM CATAPILCO, ZAPALLAR"/>
    <x v="4"/>
    <s v="PETORCA"/>
    <s v="ZAPALLAR"/>
    <n v="2024"/>
    <s v="PROYECTO"/>
    <s v="SALUD"/>
    <s v="BAJA COMPLEJIDAD"/>
    <x v="1"/>
    <n v="1464074"/>
    <n v="1500000"/>
    <n v="1463257"/>
    <x v="0"/>
    <x v="0"/>
  </r>
  <r>
    <s v="30109406-0"/>
    <s v="MEJORAMIENTO CALLE LOS CIPRESES FUTRONO"/>
    <x v="12"/>
    <s v="RANCO"/>
    <s v="FUTRONO - REGION XIV"/>
    <n v="2024"/>
    <s v="PROYECTO"/>
    <s v="TRANSPORTE"/>
    <s v="TRANSPORTE URBANO,VIALIDAD PEATONAL"/>
    <x v="1"/>
    <n v="10000"/>
    <n v="7065"/>
    <n v="7065"/>
    <x v="0"/>
    <x v="0"/>
  </r>
  <r>
    <s v="30109452-0"/>
    <s v="CONSTRUCCION COLECTORES RED PRIMARIA DE AGUAS LLUVIAS PUERTO AYSÉN"/>
    <x v="11"/>
    <s v="AYSEN"/>
    <s v="AYSEN"/>
    <n v="2024"/>
    <s v="PROYECTO"/>
    <s v="RECURSOS HIDRICOS"/>
    <s v="AGUAS LLUVIAS"/>
    <x v="1"/>
    <n v="357119"/>
    <n v="258303"/>
    <n v="258295"/>
    <x v="0"/>
    <x v="0"/>
  </r>
  <r>
    <s v="30109508-0"/>
    <s v="CONSTRUCCION  Y HABILITACIÓN DE EDIFICIO CONSISTORIAL, LEBU"/>
    <x v="2"/>
    <s v="ARAUCO"/>
    <s v="LEBU"/>
    <n v="2024"/>
    <s v="PROYECTO"/>
    <s v="MULTISECTORIAL"/>
    <s v="ADMINISTRACION MULTISECTOR"/>
    <x v="1"/>
    <n v="8092146"/>
    <n v="4"/>
    <n v="0"/>
    <x v="0"/>
    <x v="1"/>
  </r>
  <r>
    <s v="30109564-0"/>
    <s v="CONSTRUCCION INFRAESTRUCTURA SANITARIA ESTACION MARIQUINA, MARIQUINA"/>
    <x v="12"/>
    <s v="VALDIVIA - REGION XIV"/>
    <s v="SAN JOSE DE LA MARIQUINA - REGION XIV"/>
    <n v="2024"/>
    <s v="PROYECTO"/>
    <s v="VIVIENDA Y DESARROLLO URBANO"/>
    <s v="SOLUCION HABITACIONAL PARCIAL O COMPLEMENTARIA"/>
    <x v="1"/>
    <n v="596566"/>
    <n v="596566"/>
    <n v="517016"/>
    <x v="0"/>
    <x v="0"/>
  </r>
  <r>
    <s v="30109822-0"/>
    <s v="CONSTRUCCION TERMINAL DE BUSES, COMUNA DE  FUTRONO"/>
    <x v="12"/>
    <s v="RANCO"/>
    <s v="FUTRONO - REGION XIV"/>
    <n v="2024"/>
    <s v="PROYECTO"/>
    <s v="TRANSPORTE"/>
    <s v="TRANSPORTE URBANO,VIALIDAD PEATONAL"/>
    <x v="1"/>
    <n v="130300"/>
    <n v="2"/>
    <n v="0"/>
    <x v="0"/>
    <x v="1"/>
  </r>
  <r>
    <s v="30109832-0"/>
    <s v="REPOSICION COLEGIO YUNGAY DE EDUCACION ESPECIAL OVALLE"/>
    <x v="6"/>
    <s v="LIMARI"/>
    <s v="OVALLE"/>
    <n v="2024"/>
    <s v="PROYECTO"/>
    <s v="EDUCACION, CULTURA Y PATRIMONIO"/>
    <s v="EDUCACION DIFERENCIAL Y ESPECIAL"/>
    <x v="1"/>
    <n v="56719"/>
    <n v="56718"/>
    <n v="203"/>
    <x v="0"/>
    <x v="0"/>
  </r>
  <r>
    <s v="30109834-0"/>
    <s v="REPOSICION ESCUELA BASICA EL CRISOL, OVALLE"/>
    <x v="6"/>
    <s v="LIMARI"/>
    <s v="OVALLE"/>
    <n v="2024"/>
    <s v="PROYECTO"/>
    <s v="EDUCACION, CULTURA Y PATRIMONIO"/>
    <s v="EDUCACION BASICA Y MEDIA"/>
    <x v="2"/>
    <n v="544541"/>
    <n v="461234"/>
    <n v="461234"/>
    <x v="0"/>
    <x v="0"/>
  </r>
  <r>
    <s v="30109871-0"/>
    <s v="CONSTRUCCION AV. SIMPSON, ENTRE PICARTE Y ECUADOR, VALDIVIA"/>
    <x v="12"/>
    <s v="VALDIVIA - REGION XIV"/>
    <s v="VALDIVIA - REGION XIV"/>
    <n v="2024"/>
    <s v="PROYECTO"/>
    <s v="TRANSPORTE"/>
    <s v="TRANSPORTE URBANO,VIALIDAD PEATONAL"/>
    <x v="1"/>
    <n v="4"/>
    <n v="3"/>
    <n v="0"/>
    <x v="0"/>
    <x v="1"/>
  </r>
  <r>
    <s v="30109942-0"/>
    <s v="REPOSICION EDIFICIO CONSISTORIAL DE LANCO"/>
    <x v="12"/>
    <s v="VALDIVIA - REGION XIV"/>
    <s v="LANCO - REGION XIV"/>
    <n v="2024"/>
    <s v="PROYECTO"/>
    <s v="MULTISECTORIAL"/>
    <s v="ADMINISTRACION MULTISECTOR"/>
    <x v="1"/>
    <n v="8000"/>
    <n v="5003"/>
    <n v="5000"/>
    <x v="0"/>
    <x v="0"/>
  </r>
  <r>
    <s v="30109984-0"/>
    <s v="REPOSICION BRIGADA INCENDIOS FORESTALES SAN JOSÉ DE LA MARIQUINA"/>
    <x v="12"/>
    <s v="'"/>
    <s v="'"/>
    <n v="2024"/>
    <s v="PROYECTO"/>
    <s v="RECURSOS NATURALES Y MEDIO AMBIENTE"/>
    <s v="ADMINISTRACION SILVOAGROPECUARIO"/>
    <x v="1"/>
    <n v="28857"/>
    <n v="11105"/>
    <n v="9532.8160000000007"/>
    <x v="0"/>
    <x v="0"/>
  </r>
  <r>
    <s v="30110052-0"/>
    <s v="AMPLIACION COMPLEJO DEPORTIVO DE GULTRO COMUNA DE OLIVAR"/>
    <x v="15"/>
    <s v="CACHAPOAL"/>
    <s v="OLIVAR"/>
    <n v="2024"/>
    <s v="PROYECTO"/>
    <s v="DEPORTES"/>
    <s v="DEPORTE RECREATIVO"/>
    <x v="1"/>
    <n v="425184"/>
    <n v="56918"/>
    <n v="13352"/>
    <x v="0"/>
    <x v="0"/>
  </r>
  <r>
    <s v="30110133-0"/>
    <s v="CONSTRUCCION ARCHIVO  REGIONAL  DE  TARAPACA"/>
    <x v="8"/>
    <s v="'"/>
    <s v="'"/>
    <n v="2024"/>
    <s v="PROYECTO"/>
    <s v="EDUCACION, CULTURA Y PATRIMONIO"/>
    <s v="ARTE Y CULTURA"/>
    <x v="1"/>
    <n v="42026"/>
    <n v="42026"/>
    <n v="41927.307999999997"/>
    <x v="0"/>
    <x v="0"/>
  </r>
  <r>
    <s v="30110277-0"/>
    <s v="CONSTRUCCION POSTA DE SALUD RURAL DE CARIQUIMA,COMUNA DE COLCHANE"/>
    <x v="8"/>
    <s v="TAMARUGAL"/>
    <s v="COLCHANE(PROV. TAMARUGAL)"/>
    <n v="2024"/>
    <s v="PROYECTO"/>
    <s v="SALUD"/>
    <s v="BAJA COMPLEJIDAD"/>
    <x v="1"/>
    <n v="191045"/>
    <n v="188651"/>
    <n v="186668.54399999999"/>
    <x v="0"/>
    <x v="0"/>
  </r>
  <r>
    <s v="30110324-0"/>
    <s v="MEJORAMIENTO INTERCONEXION VIAL EJE M.E.BALAGUER- REPUBLICA- MACHALI"/>
    <x v="15"/>
    <s v="CACHAPOAL"/>
    <s v="'"/>
    <n v="2024"/>
    <s v="PROYECTO"/>
    <s v="TRANSPORTE"/>
    <s v="TRANSPORTE URBANO,VIALIDAD PEATONAL"/>
    <x v="1"/>
    <n v="4397267"/>
    <n v="1892366"/>
    <n v="1863738"/>
    <x v="0"/>
    <x v="0"/>
  </r>
  <r>
    <s v="30110361-0"/>
    <s v="MEJORAMIENTO PAVIMENTOS VARIAS CALLES COMUNA DE PEUMO"/>
    <x v="15"/>
    <s v="CACHAPOAL"/>
    <s v="PEUMO"/>
    <n v="2024"/>
    <s v="PROYECTO"/>
    <s v="TRANSPORTE"/>
    <s v="TRANSPORTE URBANO,VIALIDAD PEATONAL"/>
    <x v="1"/>
    <n v="324000"/>
    <n v="12000"/>
    <n v="0"/>
    <x v="0"/>
    <x v="1"/>
  </r>
  <r>
    <s v="30110364-0"/>
    <s v="CONSTRUCCION PARQUE COMUNAL QUEBRADA DE BRICEÑO DE COYA COMUNA DE MACHALI"/>
    <x v="15"/>
    <s v="CACHAPOAL"/>
    <s v="MACHALI"/>
    <n v="2024"/>
    <s v="PROYECTO"/>
    <s v="VIVIENDA Y DESARROLLO URBANO"/>
    <s v="DESARROLLO URBANO"/>
    <x v="1"/>
    <n v="34734"/>
    <n v="33560"/>
    <n v="33560"/>
    <x v="0"/>
    <x v="0"/>
  </r>
  <r>
    <s v="30110492-0"/>
    <s v="REPOSICION CON RELOCALIZACIÓN DE HOSPITAL EXEQUIEL GONZÁLEZ CORTÉS"/>
    <x v="14"/>
    <s v="'"/>
    <s v="'"/>
    <n v="2024"/>
    <s v="PROYECTO"/>
    <s v="SALUD"/>
    <s v="ALTA COMPLEJIDAD"/>
    <x v="1"/>
    <n v="1"/>
    <n v="1"/>
    <n v="0"/>
    <x v="0"/>
    <x v="1"/>
  </r>
  <r>
    <s v="30111219-0"/>
    <s v="CONSTRUCCION PLANTA REGIONAL DE RECICLAJE, LOS RIOS"/>
    <x v="12"/>
    <s v="VALDIVIA - REGION XIV"/>
    <s v="VALDIVIA - REGION XIV"/>
    <n v="2024"/>
    <s v="PROYECTO"/>
    <s v="RECURSOS NATURALES Y MEDIO AMBIENTE"/>
    <s v="MEDIO AMBIENTE"/>
    <x v="1"/>
    <n v="159492"/>
    <n v="1"/>
    <n v="0"/>
    <x v="0"/>
    <x v="1"/>
  </r>
  <r>
    <s v="30112052-0"/>
    <s v="REPOSICION CENTRO DE SALUD MENTAL NORTE ANTOFAGASTA (COSAM)"/>
    <x v="9"/>
    <s v="'"/>
    <s v="'"/>
    <n v="2024"/>
    <s v="PROYECTO"/>
    <s v="SALUD"/>
    <s v="MEDIA COMPLEJIDAD"/>
    <x v="1"/>
    <n v="118801"/>
    <n v="190117"/>
    <n v="118800"/>
    <x v="0"/>
    <x v="0"/>
  </r>
  <r>
    <s v="30112096-0"/>
    <s v="REPOSICION CESFAM RURAL, CURACO DE VELEZ"/>
    <x v="3"/>
    <s v="CHILOE"/>
    <s v="CURACO DE VELEZ"/>
    <n v="2024"/>
    <s v="PROYECTO"/>
    <s v="SALUD"/>
    <s v="BAJA COMPLEJIDAD"/>
    <x v="1"/>
    <n v="3"/>
    <n v="3"/>
    <n v="0"/>
    <x v="0"/>
    <x v="1"/>
  </r>
  <r>
    <s v="30112219-0"/>
    <s v="REPOSICION PUENTES MAYORES REGIÓN DE LOS LAGOS GRUPO 1"/>
    <x v="3"/>
    <s v="'"/>
    <s v="'"/>
    <n v="2024"/>
    <s v="PROYECTO"/>
    <s v="TRANSPORTE"/>
    <s v="TRANSPORTE CAMINERO"/>
    <x v="1"/>
    <n v="110000"/>
    <n v="121000"/>
    <n v="120999"/>
    <x v="0"/>
    <x v="0"/>
  </r>
  <r>
    <s v="30112463-0"/>
    <s v="MEJORAMIENTO RED CENTRO DE LOTA Y VIALIDAD ASOCIADA"/>
    <x v="2"/>
    <s v="'"/>
    <s v="'"/>
    <n v="2024"/>
    <s v="PROYECTO"/>
    <s v="TRANSPORTE"/>
    <s v="TRANSPORTE URBANO,VIALIDAD PEATONAL"/>
    <x v="1"/>
    <n v="2034851"/>
    <n v="2365531"/>
    <n v="2033179.4369999999"/>
    <x v="0"/>
    <x v="0"/>
  </r>
  <r>
    <s v="30112465-0"/>
    <s v="MEJORAMIENTO PAR VIAL COLLAO / GENERAL NOVOA, CONCEPCION"/>
    <x v="2"/>
    <s v="'"/>
    <s v="'"/>
    <n v="2024"/>
    <s v="PROYECTO"/>
    <s v="TRANSPORTE"/>
    <s v="TRANSPORTE URBANO,VIALIDAD PEATONAL"/>
    <x v="1"/>
    <n v="16394634"/>
    <n v="13334479"/>
    <n v="13332591"/>
    <x v="0"/>
    <x v="0"/>
  </r>
  <r>
    <s v="30112517-0"/>
    <s v="CONSTRUCCION COSTANERA SUR PONIENTE ENTRE BALMACEDA Y VESPUCIO"/>
    <x v="14"/>
    <s v="SANTIAGO"/>
    <s v="'"/>
    <n v="2024"/>
    <s v="PROYECTO"/>
    <s v="TRANSPORTE"/>
    <s v="TRANSPORTE URBANO,VIALIDAD PEATONAL"/>
    <x v="1"/>
    <n v="502781"/>
    <n v="502782"/>
    <n v="501781.21399999998"/>
    <x v="0"/>
    <x v="0"/>
  </r>
  <r>
    <s v="30112875-0"/>
    <s v="NORMALIZACION HOSPITAL BASE DE LINARES"/>
    <x v="7"/>
    <s v="LINARES"/>
    <s v="'"/>
    <n v="2024"/>
    <s v="PROYECTO"/>
    <s v="SALUD"/>
    <s v="ALTA COMPLEJIDAD"/>
    <x v="1"/>
    <n v="13878244"/>
    <n v="13878244"/>
    <n v="13898964.192"/>
    <x v="0"/>
    <x v="0"/>
  </r>
  <r>
    <s v="30112916-0"/>
    <s v="CONSTRUCCION ÁREA VERDE GABRIELA MISTRAL, CONCEPCIÓN"/>
    <x v="2"/>
    <s v="CONCEPCION"/>
    <s v="CONCEPCION"/>
    <n v="2024"/>
    <s v="PROYECTO"/>
    <s v="VIVIENDA Y DESARROLLO URBANO"/>
    <s v="DESARROLLO URBANO"/>
    <x v="1"/>
    <n v="385030"/>
    <n v="1"/>
    <n v="0"/>
    <x v="0"/>
    <x v="1"/>
  </r>
  <r>
    <s v="30112980-0"/>
    <s v="MEJORAMIENTO CALLE 3 PONIENTE ENTRE 1 NORTE Y LOS CONQUISTADORES-TCO"/>
    <x v="0"/>
    <s v="CAUTIN"/>
    <s v="TEMUCO"/>
    <n v="2024"/>
    <s v="PROYECTO"/>
    <s v="TRANSPORTE"/>
    <s v="TRANSPORTE URBANO,VIALIDAD PEATONAL"/>
    <x v="1"/>
    <n v="107599"/>
    <n v="107599"/>
    <n v="0"/>
    <x v="0"/>
    <x v="1"/>
  </r>
  <r>
    <s v="30113025-0"/>
    <s v="CONSTRUCCION SISTEMA FOTOVOLTAICOS INDIVIDUALES COMUNA DE CURANILAHUE"/>
    <x v="2"/>
    <s v="ARAUCO"/>
    <s v="CURANILAHUE"/>
    <n v="2024"/>
    <s v="PROYECTO"/>
    <s v="ENERGIA"/>
    <s v="AUTOGENERACION"/>
    <x v="1"/>
    <n v="1236741"/>
    <n v="2"/>
    <n v="0"/>
    <x v="0"/>
    <x v="1"/>
  </r>
  <r>
    <s v="30113031-0"/>
    <s v="REPOSICION EDIFICIO CONSISTORIAL COMUNA DE YUMBEL"/>
    <x v="2"/>
    <s v="BIO BIO"/>
    <s v="YUMBEL"/>
    <n v="2024"/>
    <s v="PROYECTO"/>
    <s v="MULTISECTORIAL"/>
    <s v="ORGANIZACION Y SERVICIOS COMUNALES"/>
    <x v="1"/>
    <n v="53527"/>
    <n v="52666"/>
    <n v="52665.542000000001"/>
    <x v="0"/>
    <x v="0"/>
  </r>
  <r>
    <s v="30113065-0"/>
    <s v="HABILITACION TRIBUNAL DE FAMILIA, CIVILES 1°,2,3 Y LABORAL DE TEMUCO"/>
    <x v="0"/>
    <s v="CAUTIN"/>
    <s v="TEMUCO"/>
    <n v="2024"/>
    <s v="PROYECTO"/>
    <s v="JUSTICIA"/>
    <s v="ADMINISTRACION DE JUSTICIA"/>
    <x v="1"/>
    <n v="302646"/>
    <n v="32987"/>
    <n v="7987"/>
    <x v="0"/>
    <x v="0"/>
  </r>
  <r>
    <s v="30113143-0"/>
    <s v="CONSTRUCCION VIVIENDAS TUTELADAS ADULTO MAYOR HUALAÑE"/>
    <x v="7"/>
    <s v="CURICO"/>
    <s v="HUALAÑE"/>
    <n v="2024"/>
    <s v="PROYECTO"/>
    <s v="VIVIENDA Y DESARROLLO URBANO"/>
    <s v="VIVIENDA DEFINITIVA"/>
    <x v="1"/>
    <n v="8381"/>
    <n v="8381"/>
    <n v="0"/>
    <x v="0"/>
    <x v="1"/>
  </r>
  <r>
    <s v="30113149-0"/>
    <s v="CONSTRUCCION CONDOMINIO DE VIVIENDAS TUTELADAS REGION ANTOFAGASTA"/>
    <x v="9"/>
    <s v="ANTOFAGASTA"/>
    <s v="ANTOFAGASTA"/>
    <n v="2024"/>
    <s v="PROYECTO"/>
    <s v="VIVIENDA Y DESARROLLO URBANO"/>
    <s v="VIVIENDA DEFINITIVA"/>
    <x v="1"/>
    <n v="10000"/>
    <n v="10000"/>
    <n v="0"/>
    <x v="0"/>
    <x v="1"/>
  </r>
  <r>
    <s v="30113459-0"/>
    <s v="MEJORAMIENTO VEREDAS SECTOR SOL DE SEPTIEMBRE LAMPA"/>
    <x v="14"/>
    <s v="CHACABUCO"/>
    <s v="LAMPA"/>
    <n v="2024"/>
    <s v="PROYECTO"/>
    <s v="TRANSPORTE"/>
    <s v="TRANSPORTE URBANO,VIALIDAD PEATONAL"/>
    <x v="1"/>
    <n v="87420"/>
    <n v="70691"/>
    <n v="70690.031000000003"/>
    <x v="0"/>
    <x v="0"/>
  </r>
  <r>
    <s v="30113518-0"/>
    <s v="MEJORAMIENTO POLIDEPORTIVO LAS CRUCES, COMUNA EL TABO"/>
    <x v="4"/>
    <s v="SAN ANTONIO"/>
    <s v="EL TABO"/>
    <n v="2024"/>
    <s v="PROYECTO"/>
    <s v="DEPORTES"/>
    <s v="DEPORTE RECREATIVO"/>
    <x v="1"/>
    <n v="997531"/>
    <n v="4"/>
    <n v="0"/>
    <x v="0"/>
    <x v="1"/>
  </r>
  <r>
    <s v="30113737-0"/>
    <s v="CONSTRUCCION CONEXION VIAL RÍO TRANQUILO-LAGO BROWN-FRONTERA,XI REG"/>
    <x v="11"/>
    <s v="CAPITAN PRAT"/>
    <s v="COCHRANE"/>
    <n v="2024"/>
    <s v="PROYECTO"/>
    <s v="TRANSPORTE"/>
    <s v="TRANSPORTE CAMINERO"/>
    <x v="1"/>
    <n v="2658000"/>
    <n v="2596360"/>
    <n v="2244020"/>
    <x v="0"/>
    <x v="0"/>
  </r>
  <r>
    <s v="30113786-0"/>
    <s v="MEJORAMIENTO BORDE COSTERO EN PUERTO WILLIAMS, CABO DE HORNOS - ETAPA 1"/>
    <x v="1"/>
    <s v="ANTARTICA CHILENA"/>
    <s v="CABO DE HORNOS"/>
    <n v="2024"/>
    <s v="PROYECTO"/>
    <s v="VIVIENDA Y DESARROLLO URBANO"/>
    <s v="BORDE COSTERO,PASEOS PEATONALES, PLAYAS"/>
    <x v="1"/>
    <n v="64360"/>
    <n v="63390"/>
    <n v="63245.474999999999"/>
    <x v="0"/>
    <x v="0"/>
  </r>
  <r>
    <s v="30114347-0"/>
    <s v="CONSTRUCCION VICUÑA- YENDEGAIA S: CALETA 2 DE MAYO-CORDILLERA DARWIN"/>
    <x v="1"/>
    <s v="'"/>
    <s v="'"/>
    <n v="2024"/>
    <s v="PROYECTO"/>
    <s v="TRANSPORTE"/>
    <s v="TRANSPORTE CAMINERO"/>
    <x v="1"/>
    <n v="5232350"/>
    <n v="4549070"/>
    <n v="4549008.6569999997"/>
    <x v="0"/>
    <x v="0"/>
  </r>
  <r>
    <s v="30114484-0"/>
    <s v="MEJORAMIENTO SISTEMA CANAL GAETE TALCAHUANO REGIÓN DEL BIOBÍO"/>
    <x v="2"/>
    <s v="CONCEPCION"/>
    <s v="TALCAHUANO"/>
    <n v="2024"/>
    <s v="PROYECTO"/>
    <s v="RECURSOS HIDRICOS"/>
    <s v="AGUAS LLUVIAS"/>
    <x v="1"/>
    <n v="1995228"/>
    <n v="1526899"/>
    <n v="1497695"/>
    <x v="0"/>
    <x v="0"/>
  </r>
  <r>
    <s v="30114635-0"/>
    <s v="REPOSICION ESTADIO MUNICIPAL EL TABO"/>
    <x v="4"/>
    <s v="SAN ANTONIO"/>
    <s v="EL TABO"/>
    <n v="2024"/>
    <s v="PROYECTO"/>
    <s v="DEPORTES"/>
    <s v="DEPORTE RECREATIVO"/>
    <x v="1"/>
    <n v="92763"/>
    <n v="40001"/>
    <n v="0"/>
    <x v="0"/>
    <x v="1"/>
  </r>
  <r>
    <s v="30114689-0"/>
    <s v="MEJORAMIENTO EJE SIMÓN BOLIVAR (AV), VIÑA DEL MAR"/>
    <x v="4"/>
    <s v="VALPARAISO"/>
    <s v="VIÑA DEL MAR"/>
    <n v="2024"/>
    <s v="PROYECTO"/>
    <s v="TRANSPORTE"/>
    <s v="TRANSPORTE URBANO,VIALIDAD PEATONAL"/>
    <x v="1"/>
    <n v="1750"/>
    <n v="1750"/>
    <n v="750"/>
    <x v="0"/>
    <x v="0"/>
  </r>
  <r>
    <s v="30114721-0"/>
    <s v="CONSTRUCCION BY PASS CASTRO EN CHILOE"/>
    <x v="3"/>
    <s v="'"/>
    <s v="'"/>
    <n v="2024"/>
    <s v="PROYECTO"/>
    <s v="TRANSPORTE"/>
    <s v="TRANSPORTE CAMINERO"/>
    <x v="1"/>
    <n v="4351848"/>
    <n v="1244720"/>
    <n v="1243994"/>
    <x v="0"/>
    <x v="0"/>
  </r>
  <r>
    <s v="30114962-0"/>
    <s v="CONSTRUCCION C. JUDICIAL TRIB. FAMILIA, LABORAL Y LETRAS LOS ANGELE"/>
    <x v="2"/>
    <s v="BIO BIO"/>
    <s v="LOS ANGELES"/>
    <n v="2024"/>
    <s v="PROYECTO"/>
    <s v="JUSTICIA"/>
    <s v="ADMINISTRACION DE JUSTICIA"/>
    <x v="2"/>
    <n v="13239865"/>
    <n v="12767894"/>
    <n v="12382609"/>
    <x v="0"/>
    <x v="0"/>
  </r>
  <r>
    <s v="30115295-0"/>
    <s v="REPOSICION Y AMPLIACION CUARTEL 1° COMPAÑIA DE BOMBEROS DE PALENA"/>
    <x v="3"/>
    <s v="PALENA"/>
    <s v="PALENA"/>
    <n v="2024"/>
    <s v="PROYECTO"/>
    <s v="SEGURIDAD PUBLICA"/>
    <s v="SEGURIDAD PUBLICA"/>
    <x v="1"/>
    <n v="152987"/>
    <n v="152988"/>
    <n v="109015.537"/>
    <x v="0"/>
    <x v="0"/>
  </r>
  <r>
    <s v="30115395-0"/>
    <s v="CONSTRUCCION CUARTEL OCTAVA COMPAÑIA DE BOMBEROS, PUERTO MONTT"/>
    <x v="3"/>
    <s v="LLANQUIHUE"/>
    <s v="PUERTO MONTT"/>
    <n v="2024"/>
    <s v="PROYECTO"/>
    <s v="SEGURIDAD PUBLICA"/>
    <s v="SEGURIDAD PUBLICA"/>
    <x v="1"/>
    <n v="280911"/>
    <n v="50002"/>
    <n v="0"/>
    <x v="0"/>
    <x v="1"/>
  </r>
  <r>
    <s v="30115485-0"/>
    <s v="REPOSICION ELÉCTRICA Y DE CLIMATIZACIÓN HCSBA"/>
    <x v="14"/>
    <s v="SANTIAGO"/>
    <s v="SANTIAGO"/>
    <n v="2024"/>
    <s v="PROYECTO"/>
    <s v="SALUD"/>
    <s v="ALTA COMPLEJIDAD"/>
    <x v="1"/>
    <n v="68090"/>
    <n v="662960"/>
    <n v="532176.66700000002"/>
    <x v="0"/>
    <x v="0"/>
  </r>
  <r>
    <s v="30115547-0"/>
    <s v="MEJORAMIENTO RUTA 7 SECTOR: HORNOPIREN-PICHANCO. COMUNA DE HUALAIHUE"/>
    <x v="3"/>
    <s v="'"/>
    <s v="'"/>
    <n v="2024"/>
    <s v="PROYECTO"/>
    <s v="TRANSPORTE"/>
    <s v="TRANSPORTE CAMINERO"/>
    <x v="1"/>
    <n v="6051500"/>
    <n v="4918550"/>
    <n v="4907257.7929999996"/>
    <x v="0"/>
    <x v="0"/>
  </r>
  <r>
    <s v="30115918-0"/>
    <s v="NORMALIZACION HOSPITAL G. FRICKE II ETAPA"/>
    <x v="4"/>
    <s v="'"/>
    <s v="'"/>
    <n v="2024"/>
    <s v="PROYECTO"/>
    <s v="SALUD"/>
    <s v="ALTA COMPLEJIDAD"/>
    <x v="1"/>
    <n v="17283"/>
    <n v="73935"/>
    <n v="17061"/>
    <x v="0"/>
    <x v="0"/>
  </r>
  <r>
    <s v="30116040-0"/>
    <s v="REPOSICION BODEGA Y GALPON MUNICIPAL, PALENA"/>
    <x v="3"/>
    <s v="PALENA"/>
    <s v="PALENA"/>
    <n v="2024"/>
    <s v="PROYECTO"/>
    <s v="MULTISECTORIAL"/>
    <s v="ADMINISTRACION MULTISECTOR"/>
    <x v="1"/>
    <n v="8796"/>
    <n v="8796"/>
    <n v="8418"/>
    <x v="0"/>
    <x v="0"/>
  </r>
  <r>
    <s v="30116086-0"/>
    <s v="REPOSICION POSTA TOCONAO, COMUNA SAN PEDRO DE ATACAMA"/>
    <x v="9"/>
    <s v="EL LOA"/>
    <s v="SAN PEDRO DE ATACAMA"/>
    <n v="2024"/>
    <s v="PROYECTO"/>
    <s v="SALUD"/>
    <s v="BAJA COMPLEJIDAD"/>
    <x v="1"/>
    <n v="160780"/>
    <n v="1"/>
    <n v="0"/>
    <x v="0"/>
    <x v="1"/>
  </r>
  <r>
    <s v="30116442-0"/>
    <s v="CONSTRUCCION CENTRO JUDICIAL DE VALLENAR"/>
    <x v="16"/>
    <s v="HUASCO"/>
    <s v="VALLENAR"/>
    <n v="2024"/>
    <s v="PROYECTO"/>
    <s v="JUSTICIA"/>
    <s v="ADMINISTRACION DE JUSTICIA"/>
    <x v="1"/>
    <n v="64135"/>
    <n v="5300"/>
    <n v="0"/>
    <x v="0"/>
    <x v="1"/>
  </r>
  <r>
    <s v="30116443-0"/>
    <s v="REPOSICION EDIFICIO PARA LA CORTE DE APELACIONES DE PUERTO MONTT"/>
    <x v="3"/>
    <s v="LLANQUIHUE"/>
    <s v="PUERTO MONTT"/>
    <n v="2024"/>
    <s v="PROYECTO"/>
    <s v="JUSTICIA"/>
    <s v="ADMINISTRACION DE JUSTICIA"/>
    <x v="1"/>
    <n v="4597"/>
    <n v="4197"/>
    <n v="4044"/>
    <x v="0"/>
    <x v="0"/>
  </r>
  <r>
    <s v="30116548-0"/>
    <s v="REPOSICION Y RELOCALIZACION CESFAM EL MONTE"/>
    <x v="14"/>
    <s v="TALAGANTE"/>
    <s v="EL MONTE"/>
    <n v="2024"/>
    <s v="PROYECTO"/>
    <s v="SALUD"/>
    <s v="BAJA COMPLEJIDAD"/>
    <x v="1"/>
    <n v="3963975"/>
    <n v="3963975"/>
    <n v="3754586.9759999998"/>
    <x v="0"/>
    <x v="0"/>
  </r>
  <r>
    <s v="30116610-0"/>
    <s v="AMPLIACION INTERCONEXIÓN VIAL CIRCUNVALACIÓN NORTE Y SUR EN TALCA"/>
    <x v="7"/>
    <s v="TALCA"/>
    <s v="TALCA"/>
    <n v="2024"/>
    <s v="PROYECTO"/>
    <s v="TRANSPORTE"/>
    <s v="TRANSPORTE URBANO,VIALIDAD PEATONAL"/>
    <x v="1"/>
    <n v="401000"/>
    <n v="401000"/>
    <n v="399228.88799999998"/>
    <x v="0"/>
    <x v="0"/>
  </r>
  <r>
    <s v="30116752-0"/>
    <s v="CONSTRUCCION EJE SARGENTO MENADIER, COMUNA DE PUENTE ALTO"/>
    <x v="14"/>
    <s v="CORDILLERA"/>
    <s v="PUENTE ALTO"/>
    <n v="2024"/>
    <s v="PROYECTO"/>
    <s v="TRANSPORTE"/>
    <s v="TRANSPORTE URBANO,VIALIDAD PEATONAL"/>
    <x v="1"/>
    <n v="4219387"/>
    <n v="4219387"/>
    <n v="4217380"/>
    <x v="0"/>
    <x v="0"/>
  </r>
  <r>
    <s v="30116812-0"/>
    <s v="REPOSICION PUESTA EN VALOR CENTRO CULTURAL CASA FURNIEL RIO BUENO"/>
    <x v="12"/>
    <s v="RANCO"/>
    <s v="RIO BUENO - REGION XIV"/>
    <n v="2024"/>
    <s v="PROYECTO"/>
    <s v="EDUCACION, CULTURA Y PATRIMONIO"/>
    <s v="ARTE Y CULTURA"/>
    <x v="1"/>
    <n v="83835"/>
    <n v="1"/>
    <n v="0"/>
    <x v="0"/>
    <x v="1"/>
  </r>
  <r>
    <s v="30116934-0"/>
    <s v="MEJORAMIENTO PAVIMENTACION AVENIDA COSTANERA,PANGUIPULLI"/>
    <x v="12"/>
    <s v="VALDIVIA - REGION XIV"/>
    <s v="PANGUIPULLI - REGION XIV"/>
    <n v="2024"/>
    <s v="PROYECTO"/>
    <s v="TRANSPORTE"/>
    <s v="TRANSPORTE URBANO,VIALIDAD PEATONAL"/>
    <x v="1"/>
    <n v="171224"/>
    <n v="171224"/>
    <n v="171224"/>
    <x v="0"/>
    <x v="0"/>
  </r>
  <r>
    <s v="30117049-0"/>
    <s v="CONSTRUCCION CESFAM ERASMO ESCALA COMUNA DE SANTIAGO"/>
    <x v="14"/>
    <s v="SANTIAGO"/>
    <s v="SANTIAGO"/>
    <n v="2024"/>
    <s v="PROYECTO"/>
    <s v="SALUD"/>
    <s v="BAJA COMPLEJIDAD"/>
    <x v="1"/>
    <n v="1964476"/>
    <n v="1917918"/>
    <n v="1785633"/>
    <x v="0"/>
    <x v="0"/>
  </r>
  <r>
    <s v="30117055-0"/>
    <s v="MEJORAMIENTO CALLE EL MOLINO, COMUNA DE LAGO RANCO"/>
    <x v="12"/>
    <s v="RANCO"/>
    <s v="LAGO RANCO - REGION XIV"/>
    <n v="2024"/>
    <s v="PROYECTO"/>
    <s v="TRANSPORTE"/>
    <s v="TRANSPORTE URBANO,VIALIDAD PEATONAL"/>
    <x v="1"/>
    <n v="83823"/>
    <n v="2"/>
    <n v="0"/>
    <x v="0"/>
    <x v="1"/>
  </r>
  <r>
    <s v="30117141-0"/>
    <s v="REPOSICION  SUBCOMISARÍA HUASCO (M), COMUNA DE HUASCO"/>
    <x v="16"/>
    <s v="HUASCO"/>
    <s v="HUASCO"/>
    <n v="2024"/>
    <s v="PROYECTO"/>
    <s v="SEGURIDAD PUBLICA"/>
    <s v="SEGURIDAD PUBLICA"/>
    <x v="1"/>
    <n v="36515"/>
    <n v="23280"/>
    <n v="23280"/>
    <x v="0"/>
    <x v="0"/>
  </r>
  <r>
    <s v="30117210-0"/>
    <s v="MEJORAMIENTO CALLE RENE SCHNEIDER / VALDIVIA"/>
    <x v="12"/>
    <s v="VALDIVIA - REGION XIV"/>
    <s v="VALDIVIA - REGION XIV"/>
    <n v="2024"/>
    <s v="PROYECTO"/>
    <s v="TRANSPORTE"/>
    <s v="TRANSPORTE URBANO,VIALIDAD PEATONAL"/>
    <x v="1"/>
    <n v="2298"/>
    <n v="300000"/>
    <n v="2268.3339999999998"/>
    <x v="0"/>
    <x v="0"/>
  </r>
  <r>
    <s v="30117232-0"/>
    <s v="MEJORAMIENTO AVDA. SAN LUIS / VALDIVIA"/>
    <x v="12"/>
    <s v="VALDIVIA - REGION XIV"/>
    <s v="VALDIVIA - REGION XIV"/>
    <n v="2024"/>
    <s v="PROYECTO"/>
    <s v="TRANSPORTE"/>
    <s v="TRANSPORTE URBANO,VIALIDAD PEATONAL"/>
    <x v="1"/>
    <n v="732039"/>
    <n v="1229039"/>
    <n v="728016.37199999997"/>
    <x v="0"/>
    <x v="0"/>
  </r>
  <r>
    <s v="30117346-0"/>
    <s v="MEJORAMIENTO CALLE ISABEL RODAS / MATTA - VALDIVIA"/>
    <x v="12"/>
    <s v="VALDIVIA - REGION XIV"/>
    <s v="VALDIVIA - REGION XIV"/>
    <n v="2024"/>
    <s v="PROYECTO"/>
    <s v="TRANSPORTE"/>
    <s v="TRANSPORTE URBANO,VIALIDAD PEATONAL"/>
    <x v="1"/>
    <n v="23495"/>
    <n v="23495"/>
    <n v="12337.776"/>
    <x v="0"/>
    <x v="0"/>
  </r>
  <r>
    <s v="30117378-0"/>
    <s v="MEJORAMIENTO CALLE LAS ZINNIAS - VALDIVIA"/>
    <x v="12"/>
    <s v="VALDIVIA - REGION XIV"/>
    <s v="VALDIVIA - REGION XIV"/>
    <n v="2024"/>
    <s v="PROYECTO"/>
    <s v="TRANSPORTE"/>
    <s v="TRANSPORTE URBANO,VIALIDAD PEATONAL"/>
    <x v="1"/>
    <n v="556350"/>
    <n v="306250"/>
    <n v="302475"/>
    <x v="0"/>
    <x v="0"/>
  </r>
  <r>
    <s v="30117624-0"/>
    <s v="CONSTRUCCION CESFAM MALLOCO, COMUNA DE PENAFLOR"/>
    <x v="14"/>
    <s v="TALAGANTE"/>
    <s v="PEÑAFLOR"/>
    <n v="2024"/>
    <s v="PROYECTO"/>
    <s v="SALUD"/>
    <s v="BAJA COMPLEJIDAD"/>
    <x v="1"/>
    <n v="78000"/>
    <n v="78000"/>
    <n v="78000"/>
    <x v="0"/>
    <x v="0"/>
  </r>
  <r>
    <s v="30118748-0"/>
    <s v="AMPLIACION AVENIDA BAQUEDANO, RANCAGUA"/>
    <x v="15"/>
    <s v="CACHAPOAL"/>
    <s v="RANCAGUA"/>
    <n v="2024"/>
    <s v="PROYECTO"/>
    <s v="TRANSPORTE"/>
    <s v="TRANSPORTE URBANO,VIALIDAD PEATONAL"/>
    <x v="1"/>
    <n v="1642952"/>
    <n v="1362500"/>
    <n v="436938.78899999999"/>
    <x v="0"/>
    <x v="0"/>
  </r>
  <r>
    <s v="30119212-0"/>
    <s v="REPOSICION POSTA RURAL RALCO LEPOY,COMUNA ALTO BIOBIO"/>
    <x v="2"/>
    <s v="BIO BIO"/>
    <s v="ALTO BIOBIO"/>
    <n v="2024"/>
    <s v="PROYECTO"/>
    <s v="SALUD"/>
    <s v="BAJA COMPLEJIDAD"/>
    <x v="1"/>
    <n v="29822"/>
    <n v="2"/>
    <n v="0"/>
    <x v="0"/>
    <x v="1"/>
  </r>
  <r>
    <s v="30119286-0"/>
    <s v="REPOSICION CESFAM FEDERICO PUGA BORNE, CHILLAN VIEJO"/>
    <x v="5"/>
    <s v="DIGUILLIN"/>
    <s v="CHILLAN VIEJO - REGION DEL ÑUBLE"/>
    <n v="2024"/>
    <s v="PROYECTO"/>
    <s v="SALUD"/>
    <s v="BAJA COMPLEJIDAD"/>
    <x v="1"/>
    <n v="5496304"/>
    <n v="5826898"/>
    <n v="5740839.4460000005"/>
    <x v="0"/>
    <x v="0"/>
  </r>
  <r>
    <s v="30119440-0"/>
    <s v="NORMALIZACION  HOSPITAL GUILLERMO GRANT BENAVENTE CONCEPCION"/>
    <x v="2"/>
    <s v="'"/>
    <s v="'"/>
    <n v="2024"/>
    <s v="PROYECTO"/>
    <s v="SALUD"/>
    <s v="ALTA COMPLEJIDAD"/>
    <x v="1"/>
    <n v="85532"/>
    <n v="85532"/>
    <n v="85531"/>
    <x v="0"/>
    <x v="0"/>
  </r>
  <r>
    <s v="30119520-0"/>
    <s v="REPOSICION CENTRO DE SALUD FAMILIAR LOS CERROS COMUNA DE TALCAHUANO"/>
    <x v="2"/>
    <s v="CONCEPCION"/>
    <s v="TALCAHUANO"/>
    <n v="2024"/>
    <s v="PROYECTO"/>
    <s v="SALUD"/>
    <s v="BAJA COMPLEJIDAD"/>
    <x v="1"/>
    <n v="4573"/>
    <n v="4573"/>
    <n v="2068"/>
    <x v="0"/>
    <x v="0"/>
  </r>
  <r>
    <s v="30119680-0"/>
    <s v="NORMALIZACION UNIDAD DE IMAGENOLOGÍA HOSPITAL CURANILAHUE"/>
    <x v="2"/>
    <s v="ARAUCO"/>
    <s v="'"/>
    <n v="2024"/>
    <s v="PROYECTO"/>
    <s v="SALUD"/>
    <s v="ALTA COMPLEJIDAD"/>
    <x v="1"/>
    <n v="664882"/>
    <n v="664882"/>
    <n v="664881.20499999996"/>
    <x v="0"/>
    <x v="0"/>
  </r>
  <r>
    <s v="30119792-0"/>
    <s v="REPOSICION CESFAM TALCAHUANO SUR, COMUNA DE HUALPEN"/>
    <x v="2"/>
    <s v="CONCEPCION"/>
    <s v="HUALPEN"/>
    <n v="2024"/>
    <s v="PROYECTO"/>
    <s v="SALUD"/>
    <s v="BAJA COMPLEJIDAD"/>
    <x v="1"/>
    <n v="4573"/>
    <n v="4573"/>
    <n v="0"/>
    <x v="0"/>
    <x v="1"/>
  </r>
  <r>
    <s v="30119846-0"/>
    <s v="REPOSICION HOSPITAL PEDRO MORALES DE YUNGAY"/>
    <x v="5"/>
    <s v="DIGUILLIN"/>
    <s v="'"/>
    <n v="2024"/>
    <s v="PROYECTO"/>
    <s v="SALUD"/>
    <s v="MEDIA COMPLEJIDAD"/>
    <x v="1"/>
    <n v="6135"/>
    <n v="1"/>
    <n v="0"/>
    <x v="0"/>
    <x v="1"/>
  </r>
  <r>
    <s v="30120090-0"/>
    <s v="CONSTRUCCION SISTEMA DE AGUAS LLUVIAS QUILQUE, LOS ANGELES, VIII REGIÓN"/>
    <x v="2"/>
    <s v="BIO BIO"/>
    <s v="LOS ANGELES"/>
    <n v="2024"/>
    <s v="PROYECTO"/>
    <s v="RECURSOS HIDRICOS"/>
    <s v="AGUAS LLUVIAS"/>
    <x v="1"/>
    <n v="3110990"/>
    <n v="1249214"/>
    <n v="1240032"/>
    <x v="0"/>
    <x v="0"/>
  </r>
  <r>
    <s v="30120147-0"/>
    <s v="CONSTRUCCION INFRAESTRUCTURA CUEVA DE LAS MANOS SECTOR JEINIMENI P. N. PATAGONIA"/>
    <x v="11"/>
    <s v="GENERAL CARRERA"/>
    <s v="'"/>
    <n v="2024"/>
    <s v="PROYECTO"/>
    <s v="RECURSOS NATURALES Y MEDIO AMBIENTE"/>
    <s v="MEDIO AMBIENTE"/>
    <x v="1"/>
    <n v="867469"/>
    <n v="867469"/>
    <n v="824354.07799999998"/>
    <x v="0"/>
    <x v="0"/>
  </r>
  <r>
    <s v="30120194-0"/>
    <s v="REPOSICION JARDÍN INFANTIL LAS AVELLANITAS, LAUTARO"/>
    <x v="0"/>
    <s v="CAUTIN"/>
    <s v="LAUTARO"/>
    <n v="2024"/>
    <s v="PROYECTO"/>
    <s v="EDUCACION, CULTURA Y PATRIMONIO"/>
    <s v="EDUCACION PREBASICA"/>
    <x v="1"/>
    <n v="35345"/>
    <n v="36382"/>
    <n v="35580"/>
    <x v="0"/>
    <x v="0"/>
  </r>
  <r>
    <s v="30120266-0"/>
    <s v="MEJORAMIENTO CALETA DE PESCADORES DE NIEBLA COMUNA DE VALDIVIA"/>
    <x v="12"/>
    <s v="'"/>
    <s v="'"/>
    <n v="2024"/>
    <s v="PROYECTO"/>
    <s v="PESCA"/>
    <s v="PESCA ARTESANAL"/>
    <x v="1"/>
    <n v="2441975"/>
    <n v="2438125"/>
    <n v="2438125"/>
    <x v="0"/>
    <x v="0"/>
  </r>
  <r>
    <s v="30120941-0"/>
    <s v="CONSTRUCCION HOSPITAL PROVINCIAL MARGA MARGA"/>
    <x v="4"/>
    <s v="MARGA MARGA"/>
    <s v="'"/>
    <n v="2024"/>
    <s v="PROYECTO"/>
    <s v="SALUD"/>
    <s v="ALTA COMPLEJIDAD"/>
    <x v="1"/>
    <n v="71170500"/>
    <n v="71170500"/>
    <n v="71085638"/>
    <x v="0"/>
    <x v="0"/>
  </r>
  <r>
    <s v="30120947-0"/>
    <s v="CONSTRUCCION HOSPITAL BI-PROVINCIAL QUILLOTA PETORCA"/>
    <x v="4"/>
    <s v="'"/>
    <s v="'"/>
    <n v="2024"/>
    <s v="PROYECTO"/>
    <s v="SALUD"/>
    <s v="ALTA COMPLEJIDAD"/>
    <x v="1"/>
    <n v="1849912"/>
    <n v="1849912"/>
    <n v="1626104"/>
    <x v="0"/>
    <x v="0"/>
  </r>
  <r>
    <s v="30121105-0"/>
    <s v="REPOSICION Y AMPLIACION HOGAR DE ANCIANOS SAN CAMILO, LINARES"/>
    <x v="7"/>
    <s v="'"/>
    <s v="'"/>
    <n v="2024"/>
    <s v="PROYECTO"/>
    <s v="MULTISECTORIAL"/>
    <s v="ASISTENCIA Y SERVICIO SOCIAL"/>
    <x v="1"/>
    <n v="2590404"/>
    <n v="2593404"/>
    <n v="2591191"/>
    <x v="0"/>
    <x v="0"/>
  </r>
  <r>
    <s v="30121190-0"/>
    <s v="MEJORAMIENTO INTEGRAL CAMINOS INTERIORES PARQUE N. TORRES DEL PAINE"/>
    <x v="1"/>
    <s v="ULTIMA ESPERANZA"/>
    <s v="TORRES DEL PAINE"/>
    <n v="2024"/>
    <s v="PROYECTO"/>
    <s v="TRANSPORTE"/>
    <s v="TRANSPORTE CAMINERO"/>
    <x v="1"/>
    <n v="69451"/>
    <n v="69500"/>
    <n v="65929.327999999994"/>
    <x v="0"/>
    <x v="0"/>
  </r>
  <r>
    <s v="30121205-0"/>
    <s v="REPOSICION PUENTES EL MONTE Y YERBAS BUENAS, RUTA I-660 COMUNA DE MARCHIGUE"/>
    <x v="15"/>
    <s v="CARDENAL CARO"/>
    <s v="MARCHIGUE"/>
    <n v="2024"/>
    <s v="PROYECTO"/>
    <s v="TRANSPORTE"/>
    <s v="TRANSPORTE CAMINERO"/>
    <x v="2"/>
    <n v="1810000"/>
    <n v="1999180"/>
    <n v="1998644.4110000001"/>
    <x v="0"/>
    <x v="0"/>
  </r>
  <r>
    <s v="30121216-0"/>
    <s v="REPOSICION PUENTE RAPEL EN RUTA G-80-I, COMUNA DE SANTO DOMINGO"/>
    <x v="4"/>
    <s v="'"/>
    <s v="'"/>
    <n v="2024"/>
    <s v="PROYECTO"/>
    <s v="TRANSPORTE"/>
    <s v="TRANSPORTE CAMINERO"/>
    <x v="1"/>
    <n v="166000"/>
    <n v="268000"/>
    <n v="159898.47200000001"/>
    <x v="0"/>
    <x v="0"/>
  </r>
  <r>
    <s v="30121237-0"/>
    <s v="CONSTRUCCION RED CONTRA INCENDIOS EN CENTRO PENITENCIARIO DE PUERTO AYSÉN"/>
    <x v="11"/>
    <s v="AYSEN"/>
    <s v="'"/>
    <n v="2024"/>
    <s v="PROYECTO"/>
    <s v="JUSTICIA"/>
    <s v="REHABILITACION ADULTOS"/>
    <x v="1"/>
    <n v="591014"/>
    <n v="591014"/>
    <n v="571871"/>
    <x v="0"/>
    <x v="0"/>
  </r>
  <r>
    <s v="30121373-0"/>
    <s v="CONSTRUCCION COMPLEJO DEPORTIVO CARDENAL SILVA HENRIQUEZ, ARICA"/>
    <x v="13"/>
    <s v="ARICA - REGION XV"/>
    <s v="ARICA - REGION XV"/>
    <n v="2024"/>
    <s v="PROYECTO"/>
    <s v="DEPORTES"/>
    <s v="DEPORTE COMPETITIVO"/>
    <x v="1"/>
    <n v="2374396"/>
    <n v="1649657"/>
    <n v="1636785"/>
    <x v="0"/>
    <x v="0"/>
  </r>
  <r>
    <s v="30121431-0"/>
    <s v="CONSTRUCCION PASO DESNIVELADO  GULTRO - LO CONTI, OLIVAR"/>
    <x v="15"/>
    <s v="'"/>
    <s v="'"/>
    <n v="2024"/>
    <s v="PROYECTO"/>
    <s v="TRANSPORTE"/>
    <s v="TRANSPORTE URBANO,VIALIDAD PEATONAL"/>
    <x v="1"/>
    <n v="1131000"/>
    <n v="1200000"/>
    <n v="1131000"/>
    <x v="0"/>
    <x v="0"/>
  </r>
  <r>
    <s v="30121509-0"/>
    <s v="REPOSICION ESCUELA ESPECIAL ÑIELOL DE TEMUCO"/>
    <x v="0"/>
    <s v="CAUTIN"/>
    <s v="TEMUCO"/>
    <n v="2024"/>
    <s v="PROYECTO"/>
    <s v="EDUCACION, CULTURA Y PATRIMONIO"/>
    <s v="EDUCACION DIFERENCIAL Y ESPECIAL"/>
    <x v="1"/>
    <n v="1850001"/>
    <n v="1982232"/>
    <n v="1982231.2220000001"/>
    <x v="0"/>
    <x v="0"/>
  </r>
  <r>
    <s v="30121518-0"/>
    <s v="MEJORAMIENTO ESPACIOS PÚBLICOS 09 NODOS, COMUNA DE LA FLORIDA"/>
    <x v="14"/>
    <s v="SANTIAGO"/>
    <s v="LA FLORIDA"/>
    <n v="2024"/>
    <s v="PROYECTO"/>
    <s v="VIVIENDA Y DESARROLLO URBANO"/>
    <s v="DESARROLLO URBANO"/>
    <x v="1"/>
    <n v="1182985"/>
    <n v="42162"/>
    <n v="42162"/>
    <x v="0"/>
    <x v="0"/>
  </r>
  <r>
    <s v="30121997-0"/>
    <s v="REPOSICION PUENTE QUILO EN RUTA W-20,COMUNA DE ANCUD"/>
    <x v="3"/>
    <s v="CHILOE"/>
    <s v="ANCUD"/>
    <n v="2024"/>
    <s v="PROYECTO"/>
    <s v="TRANSPORTE"/>
    <s v="TRANSPORTE CAMINERO"/>
    <x v="1"/>
    <n v="149700"/>
    <n v="68660"/>
    <n v="68652.331999999995"/>
    <x v="0"/>
    <x v="0"/>
  </r>
  <r>
    <s v="30122001-0"/>
    <s v="CONSTRUCCION RUTA PRECORD. S: RUTA L-11-RUTA L-535 Y PTE. ACHIBUENO"/>
    <x v="7"/>
    <s v="'"/>
    <s v="'"/>
    <n v="2024"/>
    <s v="PROYECTO"/>
    <s v="TRANSPORTE"/>
    <s v="TRANSPORTE CAMINERO"/>
    <x v="1"/>
    <n v="3004121"/>
    <n v="1258010"/>
    <n v="1241655.5149999999"/>
    <x v="0"/>
    <x v="0"/>
  </r>
  <r>
    <s v="30122047-0"/>
    <s v="DIAGNOSTICO PLAN MAESTRO AGUAS LLUVIAS QUELLON"/>
    <x v="3"/>
    <s v="CHILOE"/>
    <s v="QUELLON"/>
    <n v="2024"/>
    <s v="ESTUDIO BASICO"/>
    <s v="RECURSOS HIDRICOS"/>
    <s v="AGUAS LLUVIAS"/>
    <x v="1"/>
    <n v="114198"/>
    <n v="114198"/>
    <n v="114197.323"/>
    <x v="0"/>
    <x v="0"/>
  </r>
  <r>
    <s v="30122082-0"/>
    <s v="REPOSICION Y EQUIPAMIENTO SML QUILLOTA - LA CALERA"/>
    <x v="4"/>
    <s v="QUILLOTA"/>
    <s v="'"/>
    <n v="2024"/>
    <s v="PROYECTO"/>
    <s v="JUSTICIA"/>
    <s v="ADMINISTRACION DE JUSTICIA"/>
    <x v="1"/>
    <n v="27200"/>
    <n v="60000"/>
    <n v="27200"/>
    <x v="0"/>
    <x v="0"/>
  </r>
  <r>
    <s v="30122160-0"/>
    <s v="MEJORAMIENTO RUTA I-45 SECTOR PUENTE NEGRO - LA RUFINA"/>
    <x v="15"/>
    <s v="COLCHAGUA"/>
    <s v="SAN FERNANDO"/>
    <n v="2024"/>
    <s v="PROYECTO"/>
    <s v="TRANSPORTE"/>
    <s v="TRANSPORTE CAMINERO"/>
    <x v="1"/>
    <n v="356295"/>
    <n v="2489870"/>
    <n v="350578.99900000001"/>
    <x v="0"/>
    <x v="0"/>
  </r>
  <r>
    <s v="30122170-0"/>
    <s v="REPOSICION RUTA 215-CH SECTOR ENTRELAGOS-ADUANA PAJARITOS; PUYEHU"/>
    <x v="3"/>
    <s v="OSORNO"/>
    <s v="PUYEHUE"/>
    <n v="2024"/>
    <s v="PROYECTO"/>
    <s v="TRANSPORTE"/>
    <s v="TRANSPORTE CAMINERO"/>
    <x v="1"/>
    <n v="1800"/>
    <n v="1800"/>
    <n v="1798.0350000000001"/>
    <x v="0"/>
    <x v="0"/>
  </r>
  <r>
    <s v="30122189-0"/>
    <s v="CONSTRUCCION RUTA PRECORDILLER. S: RUTA L-535-COLVINDO Y 4 PUENTES"/>
    <x v="10"/>
    <s v="'"/>
    <s v="'"/>
    <n v="2024"/>
    <s v="PROYECTO"/>
    <s v="TRANSPORTE"/>
    <s v="TRANSPORTE CAMINERO"/>
    <x v="1"/>
    <n v="221116"/>
    <n v="228000"/>
    <n v="210000"/>
    <x v="0"/>
    <x v="0"/>
  </r>
  <r>
    <s v="30123182-0"/>
    <s v="CONSTRUCCION PARQUE HOTT DE OSORNO"/>
    <x v="3"/>
    <s v="OSORNO"/>
    <s v="OSORNO"/>
    <n v="2024"/>
    <s v="PROYECTO"/>
    <s v="VIVIENDA Y DESARROLLO URBANO"/>
    <s v="DESARROLLO URBANO"/>
    <x v="2"/>
    <n v="4588356"/>
    <n v="1100000"/>
    <n v="761550"/>
    <x v="0"/>
    <x v="0"/>
  </r>
  <r>
    <s v="30123307-0"/>
    <s v="REPOSICION PUENTE PENITENTE EN RUTA 9, COMUNA DE LAGUNA BLANCA"/>
    <x v="1"/>
    <s v="MAGALLANES"/>
    <s v="LAGUNA BLANCA"/>
    <n v="2024"/>
    <s v="PROYECTO"/>
    <s v="TRANSPORTE"/>
    <s v="TRANSPORTE CAMINERO"/>
    <x v="1"/>
    <n v="20"/>
    <n v="2464000"/>
    <n v="0"/>
    <x v="0"/>
    <x v="1"/>
  </r>
  <r>
    <s v="30123520-0"/>
    <s v="MEJORAMIENTO RUTA L-45, SECTOR EL PEÑASCO-RETEN LOS HUALLES"/>
    <x v="7"/>
    <s v="LINARES"/>
    <s v="LINARES"/>
    <n v="2024"/>
    <s v="PROYECTO"/>
    <s v="TRANSPORTE"/>
    <s v="TRANSPORTE CAMINERO"/>
    <x v="1"/>
    <n v="242191"/>
    <n v="40600"/>
    <n v="38453"/>
    <x v="0"/>
    <x v="0"/>
  </r>
  <r>
    <s v="30123602-0"/>
    <s v="REPOSICION DE VARIOS PUENTES REGION DE MAGALLANES"/>
    <x v="1"/>
    <s v="'"/>
    <s v="'"/>
    <n v="2024"/>
    <s v="PROYECTO"/>
    <s v="TRANSPORTE"/>
    <s v="TRANSPORTE CAMINERO"/>
    <x v="1"/>
    <n v="4646095"/>
    <n v="4489000"/>
    <n v="2817622.5249999999"/>
    <x v="0"/>
    <x v="0"/>
  </r>
  <r>
    <s v="30123633-0"/>
    <s v="CONSTRUCCION CORREDOR TRANSP. PUBLICO COLON: PERALES - ALESSANDRI"/>
    <x v="2"/>
    <s v="CONCEPCION"/>
    <s v="TALCAHUANO"/>
    <n v="2024"/>
    <s v="PROYECTO"/>
    <s v="TRANSPORTE"/>
    <s v="TRANSPORTE URBANO,VIALIDAD PEATONAL"/>
    <x v="1"/>
    <n v="18153927"/>
    <n v="9463229"/>
    <n v="9462318.2410000004"/>
    <x v="0"/>
    <x v="0"/>
  </r>
  <r>
    <s v="30123640-0"/>
    <s v="MEJORAMIENTO CIRCUNVALACIÓN CALAMA S: YALQUINCHA - POBL TUCNAR HUASI"/>
    <x v="9"/>
    <s v="EL LOA"/>
    <s v="CALAMA"/>
    <n v="2024"/>
    <s v="PROYECTO"/>
    <s v="TRANSPORTE"/>
    <s v="TRANSPORTE URBANO,VIALIDAD PEATONAL"/>
    <x v="1"/>
    <n v="520022"/>
    <n v="1200510"/>
    <n v="514343.603"/>
    <x v="0"/>
    <x v="0"/>
  </r>
  <r>
    <s v="30123644-0"/>
    <s v="CONSTRUCCION POLIDEPORTIVO COMUNA YERBAS BUENAS"/>
    <x v="7"/>
    <s v="LINARES"/>
    <s v="YERBAS BUENAS"/>
    <n v="2024"/>
    <s v="PROYECTO"/>
    <s v="DEPORTES"/>
    <s v="DEPORTE RECREATIVO"/>
    <x v="1"/>
    <n v="5"/>
    <n v="5"/>
    <n v="0"/>
    <x v="0"/>
    <x v="1"/>
  </r>
  <r>
    <s v="30123647-0"/>
    <s v="CONSTRUCCION CORREDOR TRANSP. PUBLICO 21 DE MAYO: ALESSANDRI-VICUÑA"/>
    <x v="2"/>
    <s v="CONCEPCION"/>
    <s v="CONCEPCION"/>
    <n v="2024"/>
    <s v="PROYECTO"/>
    <s v="TRANSPORTE"/>
    <s v="TRANSPORTE URBANO,VIALIDAD PEATONAL"/>
    <x v="1"/>
    <n v="286707"/>
    <n v="310900"/>
    <n v="286706.277"/>
    <x v="0"/>
    <x v="0"/>
  </r>
  <r>
    <s v="30123699-0"/>
    <s v="REPOSICION POSTA DE SALUD RURAL EL DURAZNO, COMBARBALA"/>
    <x v="6"/>
    <s v="LIMARI"/>
    <s v="COMBARBALA"/>
    <n v="2024"/>
    <s v="PROYECTO"/>
    <s v="SALUD"/>
    <s v="BAJA COMPLEJIDAD"/>
    <x v="1"/>
    <n v="7000"/>
    <n v="6222"/>
    <n v="6222"/>
    <x v="0"/>
    <x v="0"/>
  </r>
  <r>
    <s v="30123771-0"/>
    <s v="MEJORAMIENTO RUTA T-345,LO AGUILA-MALIHUE,COMUNAS DE MAFIL-LOS LAGOS"/>
    <x v="12"/>
    <s v="'"/>
    <s v="'"/>
    <n v="2024"/>
    <s v="PROYECTO"/>
    <s v="TRANSPORTE"/>
    <s v="TRANSPORTE CAMINERO"/>
    <x v="1"/>
    <n v="7344821"/>
    <n v="154710"/>
    <n v="153126"/>
    <x v="0"/>
    <x v="0"/>
  </r>
  <r>
    <s v="30123830-0"/>
    <s v="MEJORAMIENTO RUTA F-50 LO OROZCO-QUILPUÉ ETAPA III, COM. CASABLANCA"/>
    <x v="4"/>
    <s v="'"/>
    <s v="'"/>
    <n v="2024"/>
    <s v="PROYECTO"/>
    <s v="TRANSPORTE"/>
    <s v="TRANSPORTE CAMINERO"/>
    <x v="1"/>
    <n v="10000"/>
    <n v="10000"/>
    <n v="4000"/>
    <x v="0"/>
    <x v="0"/>
  </r>
  <r>
    <s v="30123847-0"/>
    <s v="CONSTRUCCION CONEXIÓN VIAL TABOLANGO - QUILPUE - VILLA ALEMANA"/>
    <x v="4"/>
    <s v="'"/>
    <s v="'"/>
    <n v="2024"/>
    <s v="PROYECTO"/>
    <s v="TRANSPORTE"/>
    <s v="TRANSPORTE URBANO,VIALIDAD PEATONAL"/>
    <x v="1"/>
    <n v="41950"/>
    <n v="55100"/>
    <n v="41942.408000000003"/>
    <x v="0"/>
    <x v="0"/>
  </r>
  <r>
    <s v="30123950-0"/>
    <s v="CONSTRUCCION PUENTE MULPUN, COMUNAS MÁFIL Y LOS LAGOS"/>
    <x v="12"/>
    <s v="'"/>
    <s v="'"/>
    <n v="2024"/>
    <s v="PROYECTO"/>
    <s v="TRANSPORTE"/>
    <s v="TRANSPORTE CAMINERO"/>
    <x v="1"/>
    <n v="214000"/>
    <n v="212360"/>
    <n v="203107.22399999999"/>
    <x v="0"/>
    <x v="0"/>
  </r>
  <r>
    <s v="30123960-0"/>
    <s v="MEJORAMIENTO PLAZA DE ARMAS DE PEUMO, PEUMO"/>
    <x v="15"/>
    <s v="CACHAPOAL"/>
    <s v="PEUMO"/>
    <n v="2024"/>
    <s v="PROYECTO"/>
    <s v="VIVIENDA Y DESARROLLO URBANO"/>
    <s v="DESARROLLO URBANO"/>
    <x v="1"/>
    <n v="729353"/>
    <n v="35083"/>
    <n v="0"/>
    <x v="0"/>
    <x v="1"/>
  </r>
  <r>
    <s v="30124249-0"/>
    <s v="CONSTRUCCION FISCALÍA LOCAL DE ALTO HOSPICIO"/>
    <x v="8"/>
    <s v="'"/>
    <s v="'"/>
    <n v="2024"/>
    <s v="PROYECTO"/>
    <s v="JUSTICIA"/>
    <s v="ADMINISTRACION DE JUSTICIA"/>
    <x v="1"/>
    <n v="151176"/>
    <n v="3101"/>
    <n v="3070.4"/>
    <x v="0"/>
    <x v="0"/>
  </r>
  <r>
    <s v="30124429-0"/>
    <s v="MEJORAMIENTO RUTA C-495 SECTOR LA FRAGUA-JUNTA DE VALERIANO, ALTO DEL CARMEN"/>
    <x v="16"/>
    <s v="HUASCO"/>
    <s v="ALTO DEL CARMEN"/>
    <n v="2024"/>
    <s v="PROYECTO"/>
    <s v="TRANSPORTE"/>
    <s v="TRANSPORTE CAMINERO"/>
    <x v="2"/>
    <n v="4012238"/>
    <n v="3296607"/>
    <n v="3290740.0750000002"/>
    <x v="0"/>
    <x v="0"/>
  </r>
  <r>
    <s v="30124440-0"/>
    <s v="AMPLIACION PASEO SEMIPEATONAL CALLE J.T. URMENETA, ANDACOLLO"/>
    <x v="6"/>
    <s v="ELQUI"/>
    <s v="ANDACOLLO"/>
    <n v="2024"/>
    <s v="PROYECTO"/>
    <s v="VIVIENDA Y DESARROLLO URBANO"/>
    <s v="DESARROLLO URBANO"/>
    <x v="1"/>
    <n v="38000"/>
    <n v="30300"/>
    <n v="30300"/>
    <x v="0"/>
    <x v="0"/>
  </r>
  <r>
    <s v="30124586-0"/>
    <s v="CONSTRUCCION PROLONGACIÓN DOBLE VÍA AVDA. EL PALOMAR, COPIAPÓ"/>
    <x v="16"/>
    <s v="COPIAPO"/>
    <s v="COPIAPO"/>
    <n v="2024"/>
    <s v="PROYECTO"/>
    <s v="TRANSPORTE"/>
    <s v="TRANSPORTE URBANO,VIALIDAD PEATONAL"/>
    <x v="1"/>
    <n v="678233"/>
    <n v="604779"/>
    <n v="604778.51399999997"/>
    <x v="0"/>
    <x v="0"/>
  </r>
  <r>
    <s v="30124596-0"/>
    <s v="CONSTRUCCION PARQUE COMUNITARIO RENE  SCHNEIDER"/>
    <x v="9"/>
    <s v="ANTOFAGASTA"/>
    <s v="ANTOFAGASTA"/>
    <n v="2024"/>
    <s v="PROYECTO"/>
    <s v="VIVIENDA Y DESARROLLO URBANO"/>
    <s v="DESARROLLO URBANO"/>
    <x v="1"/>
    <n v="177358"/>
    <n v="212571"/>
    <n v="177357.51500000001"/>
    <x v="0"/>
    <x v="0"/>
  </r>
  <r>
    <s v="30124722-0"/>
    <s v="CONSTRUCCION ALCANTARILLADO Y CASETAS SANITARIAS PUERTO BERTRAND"/>
    <x v="11"/>
    <s v="GENERAL CARRERA"/>
    <s v="CHILE CHICO"/>
    <n v="2024"/>
    <s v="PROYECTO"/>
    <s v="RECURSOS HIDRICOS"/>
    <s v="EVACUACION DISPOSICION FINAL AGUAS SERVIDAS"/>
    <x v="1"/>
    <n v="2055019"/>
    <n v="2055019"/>
    <n v="1915977.1029999999"/>
    <x v="0"/>
    <x v="0"/>
  </r>
  <r>
    <s v="30124738-0"/>
    <s v="MEJORAMIENTO PASO FRONTERIZO PIRCAS NEGRAS S:LOS CASTAÑOS- PIRCAS NEGRAS, TIERRA AMARILLA"/>
    <x v="16"/>
    <s v="COPIAPO"/>
    <s v="TIERRA AMARILLA"/>
    <n v="2024"/>
    <s v="PROYECTO"/>
    <s v="TRANSPORTE"/>
    <s v="TRANSPORTE CAMINERO"/>
    <x v="1"/>
    <n v="45000"/>
    <n v="10"/>
    <n v="0"/>
    <x v="0"/>
    <x v="1"/>
  </r>
  <r>
    <s v="30124739-0"/>
    <s v="MEJORAMIENTO RUTA C-35 SECTOR: LOS LOROS(KM 53)-JUNTAS(KM 88), TIERRA AMARILLA"/>
    <x v="16"/>
    <s v="COPIAPO"/>
    <s v="TIERRA AMARILLA"/>
    <n v="2024"/>
    <s v="PROYECTO"/>
    <s v="TRANSPORTE"/>
    <s v="TRANSPORTE CAMINERO"/>
    <x v="1"/>
    <n v="2077639"/>
    <n v="1035000"/>
    <n v="1026955.662"/>
    <x v="0"/>
    <x v="0"/>
  </r>
  <r>
    <s v="30124912-0"/>
    <s v="REPOSICION RUTA S-31 CAJÓN - VILCÚN - REFUGIO LLAIMA"/>
    <x v="0"/>
    <s v="CAUTIN"/>
    <s v="VILCUN"/>
    <n v="2024"/>
    <s v="PROYECTO"/>
    <s v="TRANSPORTE"/>
    <s v="TRANSPORTE CAMINERO"/>
    <x v="1"/>
    <n v="11500"/>
    <n v="11500"/>
    <n v="11494"/>
    <x v="0"/>
    <x v="0"/>
  </r>
  <r>
    <s v="30125002-0"/>
    <s v="RESTAURACION Y PUESTA EN VALOR CAPILLA SAN SEBASTIÁN DE LOS ÁNGELES"/>
    <x v="2"/>
    <s v="BIO BIO"/>
    <s v="LOS ANGELES"/>
    <n v="2024"/>
    <s v="PROYECTO"/>
    <s v="EDUCACION, CULTURA Y PATRIMONIO"/>
    <s v="PATRIMONIO"/>
    <x v="1"/>
    <n v="1617848"/>
    <n v="4"/>
    <n v="0"/>
    <x v="0"/>
    <x v="1"/>
  </r>
  <r>
    <s v="30125021-0"/>
    <s v="CONSTRUCCION PUENTE SOBRE EL CANAL CHACAO Y ACCESOS"/>
    <x v="3"/>
    <s v="'"/>
    <s v="'"/>
    <n v="2024"/>
    <s v="PROYECTO"/>
    <s v="TRANSPORTE"/>
    <s v="TRANSPORTE CAMINERO"/>
    <x v="1"/>
    <n v="78397061"/>
    <n v="34493280"/>
    <n v="34365990.715000004"/>
    <x v="0"/>
    <x v="0"/>
  </r>
  <r>
    <s v="30125055-0"/>
    <s v="MEJORAMIENTO RUTA R-60-P, LOS SAUCES - PURÉN - LÍMITE REGIONAL"/>
    <x v="0"/>
    <s v="'"/>
    <s v="'"/>
    <n v="2024"/>
    <s v="PROYECTO"/>
    <s v="TRANSPORTE"/>
    <s v="TRANSPORTE CAMINERO"/>
    <x v="1"/>
    <n v="657522"/>
    <n v="441800"/>
    <n v="438861"/>
    <x v="0"/>
    <x v="0"/>
  </r>
  <r>
    <s v="30125216-0"/>
    <s v="CONSTRUCCION CONEXIÓN MATEO DE TORO Y ZAMBRANO-C. VIDELA, PARENAS"/>
    <x v="1"/>
    <s v="MAGALLANES"/>
    <s v="PUNTA ARENAS"/>
    <n v="2024"/>
    <s v="PROYECTO"/>
    <s v="TRANSPORTE"/>
    <s v="TRANSPORTE URBANO,VIALIDAD PEATONAL"/>
    <x v="1"/>
    <n v="1723092"/>
    <n v="1723092"/>
    <n v="1723091.0519999999"/>
    <x v="0"/>
    <x v="0"/>
  </r>
  <r>
    <s v="30125282-0"/>
    <s v="CONSTRUCCION EMBALSE DE RIEGO EN RÍO CHILLÁN"/>
    <x v="5"/>
    <s v="'"/>
    <s v="'"/>
    <n v="2024"/>
    <s v="PROYECTO"/>
    <s v="RECURSOS HIDRICOS"/>
    <s v="RIEGO"/>
    <x v="1"/>
    <n v="1561547"/>
    <n v="1561547"/>
    <n v="1560002"/>
    <x v="0"/>
    <x v="0"/>
  </r>
  <r>
    <s v="30125305-0"/>
    <s v="MEJORAMIENTO SISTEMA DE RIEGO ESTERO CODEGUA"/>
    <x v="15"/>
    <s v="CACHAPOAL"/>
    <s v="'"/>
    <n v="2024"/>
    <s v="PROYECTO"/>
    <s v="RECURSOS HIDRICOS"/>
    <s v="RIEGO"/>
    <x v="1"/>
    <n v="769583"/>
    <n v="702691"/>
    <n v="702690.603"/>
    <x v="0"/>
    <x v="0"/>
  </r>
  <r>
    <s v="30125637-0"/>
    <s v="CONSTRUCCION CAMINO VICUÑA-YENDEGAIA, S. AFL. RIO TOLEDO-RIO CONDOR"/>
    <x v="1"/>
    <s v="TIERRA DEL FUEGO"/>
    <s v="'"/>
    <n v="2024"/>
    <s v="PROYECTO"/>
    <s v="TRANSPORTE"/>
    <s v="TRANSPORTE CAMINERO"/>
    <x v="1"/>
    <n v="1686763"/>
    <n v="1615530"/>
    <n v="1615525.3670000001"/>
    <x v="0"/>
    <x v="0"/>
  </r>
  <r>
    <s v="30125711-0"/>
    <s v="MEJORAMIENTO EE.PP ZONA INDUSTRIAL,ÁREA 3 POLIMETALES,ARICA_ETAPA I"/>
    <x v="13"/>
    <s v="ARICA - REGION XV"/>
    <s v="ARICA - REGION XV"/>
    <n v="2024"/>
    <s v="PROYECTO"/>
    <s v="VIVIENDA Y DESARROLLO URBANO"/>
    <s v="DESARROLLO URBANO"/>
    <x v="1"/>
    <n v="932804"/>
    <n v="932804"/>
    <n v="932804"/>
    <x v="0"/>
    <x v="0"/>
  </r>
  <r>
    <s v="30125776-0"/>
    <s v="CONSTRUCCION CENTRO DE DIÁLISIS, PURRANQUE"/>
    <x v="3"/>
    <s v="OSORNO"/>
    <s v="'"/>
    <n v="2024"/>
    <s v="PROYECTO"/>
    <s v="SALUD"/>
    <s v="MEDIA COMPLEJIDAD"/>
    <x v="2"/>
    <n v="176270"/>
    <n v="176270"/>
    <n v="175337"/>
    <x v="0"/>
    <x v="0"/>
  </r>
  <r>
    <s v="30125824-0"/>
    <s v="AMPLIACION Y REMODELACION INTEGRAL CONSISTORIAL LOS MUERMOS"/>
    <x v="3"/>
    <s v="LLANQUIHUE"/>
    <s v="LOS MUERMOS"/>
    <n v="2024"/>
    <s v="PROYECTO"/>
    <s v="MULTISECTORIAL"/>
    <s v="ADMINISTRACION MULTISECTOR"/>
    <x v="1"/>
    <n v="9916"/>
    <n v="9916"/>
    <n v="0"/>
    <x v="0"/>
    <x v="1"/>
  </r>
  <r>
    <s v="30125885-0"/>
    <s v="CONSTRUCCION SERVICIO APR TERMAS DE RALUN, PUERTO VARAS"/>
    <x v="3"/>
    <s v="LLANQUIHUE"/>
    <s v="PUERTO VARAS"/>
    <n v="2024"/>
    <s v="PROYECTO"/>
    <s v="RECURSOS HIDRICOS"/>
    <s v="AGUA POTABLE"/>
    <x v="1"/>
    <n v="1103404"/>
    <n v="139697"/>
    <n v="139696.32800000001"/>
    <x v="0"/>
    <x v="0"/>
  </r>
  <r>
    <s v="30125908-0"/>
    <s v="RESTAURACION Y NORMALIZACIÓN PRIMERA COMPAÑÍA DE BOMBEROS, PUNTA ARE"/>
    <x v="1"/>
    <s v="MAGALLANES"/>
    <s v="PUNTA ARENAS"/>
    <n v="2024"/>
    <s v="PROYECTO"/>
    <s v="SEGURIDAD PUBLICA"/>
    <s v="SEGURIDAD PUBLICA"/>
    <x v="1"/>
    <n v="3035259"/>
    <n v="2439881"/>
    <n v="2439881"/>
    <x v="0"/>
    <x v="0"/>
  </r>
  <r>
    <s v="30126159-0"/>
    <s v="CONSTRUCCION COMPLEJO ASISTENCIAL PADRE LAS CASAS"/>
    <x v="0"/>
    <s v="CAUTIN"/>
    <s v="PADRE LAS CASAS"/>
    <n v="2024"/>
    <s v="PROYECTO"/>
    <s v="SALUD"/>
    <s v="MEDIA COMPLEJIDAD"/>
    <x v="1"/>
    <n v="1220908"/>
    <n v="1220908"/>
    <n v="1179647"/>
    <x v="0"/>
    <x v="0"/>
  </r>
  <r>
    <s v="30126487-0"/>
    <s v="REPOSICION ESCUELA RURAL DE HUILLINCO COMUNA DE CHONCHI"/>
    <x v="3"/>
    <s v="CHILOE"/>
    <s v="CHONCHI"/>
    <n v="2024"/>
    <s v="PROYECTO"/>
    <s v="EDUCACION, CULTURA Y PATRIMONIO"/>
    <s v="EDUCACION BASICA Y MEDIA"/>
    <x v="1"/>
    <n v="38065"/>
    <n v="33712"/>
    <n v="5000"/>
    <x v="0"/>
    <x v="0"/>
  </r>
  <r>
    <s v="30126506-0"/>
    <s v="CONSTRUCCION CUARTEL 2° COMPAÑIA BOMBEROS DE LA COMUNA DE CHONCHI"/>
    <x v="3"/>
    <s v="CHILOE"/>
    <s v="CHONCHI"/>
    <n v="2024"/>
    <s v="PROYECTO"/>
    <s v="SEGURIDAD PUBLICA"/>
    <s v="SEGURIDAD PUBLICA"/>
    <x v="1"/>
    <n v="663657"/>
    <n v="674222"/>
    <n v="637093"/>
    <x v="0"/>
    <x v="0"/>
  </r>
  <r>
    <s v="30126600-0"/>
    <s v="CONSTRUCCION HIDROPARQUE LA AGUADA ETAPA II, REGION METROPOLITANA"/>
    <x v="14"/>
    <s v="'"/>
    <s v="'"/>
    <n v="2024"/>
    <s v="PROYECTO"/>
    <s v="RECURSOS HIDRICOS"/>
    <s v="AGUAS LLUVIAS"/>
    <x v="2"/>
    <n v="2260431"/>
    <n v="1953414"/>
    <n v="1952185"/>
    <x v="0"/>
    <x v="0"/>
  </r>
  <r>
    <s v="30126622-0"/>
    <s v="REPOSICION CENTRO SALUD FAMILIAR, VICTORIA"/>
    <x v="0"/>
    <s v="MALLECO"/>
    <s v="VICTORIA"/>
    <n v="2024"/>
    <s v="PROYECTO"/>
    <s v="SALUD"/>
    <s v="BAJA COMPLEJIDAD"/>
    <x v="1"/>
    <n v="104831"/>
    <n v="104831"/>
    <n v="26509"/>
    <x v="0"/>
    <x v="0"/>
  </r>
  <r>
    <s v="30126632-0"/>
    <s v="CONSTRUCCION POSTA DE SALUD RURAL QUINQUEN, LONQUIMAY"/>
    <x v="0"/>
    <s v="MALLECO"/>
    <s v="LONQUIMAY"/>
    <n v="2024"/>
    <s v="PROYECTO"/>
    <s v="SALUD"/>
    <s v="BAJA COMPLEJIDAD"/>
    <x v="1"/>
    <n v="385547"/>
    <n v="458554"/>
    <n v="458357.43800000002"/>
    <x v="0"/>
    <x v="0"/>
  </r>
  <r>
    <s v="30126681-0"/>
    <s v="RESTAURACION CASONA EYHERAMENDY DE LOS ÁLAMOS"/>
    <x v="2"/>
    <s v="ARAUCO"/>
    <s v="LOS ALAMOS"/>
    <n v="2024"/>
    <s v="PROYECTO"/>
    <s v="EDUCACION, CULTURA Y PATRIMONIO"/>
    <s v="INTERSUBSECTORIAL EDUCACION, CULTURA Y PATRIMONIO"/>
    <x v="1"/>
    <n v="683330"/>
    <n v="4"/>
    <n v="0"/>
    <x v="0"/>
    <x v="1"/>
  </r>
  <r>
    <s v="30126701-0"/>
    <s v="REPOSICION POSTA SALUD RURAL QUECHEREGUAS, TRAIGUÉN"/>
    <x v="0"/>
    <s v="MALLECO"/>
    <s v="TRAIGUEN"/>
    <n v="2024"/>
    <s v="PROYECTO"/>
    <s v="SALUD"/>
    <s v="BAJA COMPLEJIDAD"/>
    <x v="1"/>
    <n v="316106"/>
    <n v="316106"/>
    <n v="0"/>
    <x v="0"/>
    <x v="1"/>
  </r>
  <r>
    <s v="30126883-0"/>
    <s v="MEJORAMIENTO AVENIDA HUAMBALI, CHILLAN"/>
    <x v="5"/>
    <s v="DIGUILLIN"/>
    <s v="CHILLAN - REGION DEL ÑUBLE"/>
    <n v="2024"/>
    <s v="PROYECTO"/>
    <s v="TRANSPORTE"/>
    <s v="TRANSPORTE URBANO,VIALIDAD PEATONAL"/>
    <x v="1"/>
    <n v="5060449"/>
    <n v="5053449"/>
    <n v="4412439"/>
    <x v="0"/>
    <x v="0"/>
  </r>
  <r>
    <s v="30126884-0"/>
    <s v="MEJORAMIENTO AVENIDA DIAGONAL LAS TERMAS, CHILLAN"/>
    <x v="5"/>
    <s v="DIGUILLIN"/>
    <s v="CHILLAN - REGION DEL ÑUBLE"/>
    <n v="2024"/>
    <s v="PROYECTO"/>
    <s v="TRANSPORTE"/>
    <s v="TRANSPORTE URBANO,VIALIDAD PEATONAL"/>
    <x v="1"/>
    <n v="3898910"/>
    <n v="4258279"/>
    <n v="3692089.1430000002"/>
    <x v="0"/>
    <x v="0"/>
  </r>
  <r>
    <s v="30126885-0"/>
    <s v="MEJORAMIENTO Y AMPLIACIÓN PARQUE LOS ESPAÑOLES, COMUNA CONCEPCION"/>
    <x v="2"/>
    <s v="CONCEPCION"/>
    <s v="CONCEPCION"/>
    <n v="2024"/>
    <s v="PROYECTO"/>
    <s v="VIVIENDA Y DESARROLLO URBANO"/>
    <s v="DESARROLLO URBANO"/>
    <x v="1"/>
    <n v="34350"/>
    <n v="80150"/>
    <n v="34350"/>
    <x v="0"/>
    <x v="0"/>
  </r>
  <r>
    <s v="30126886-0"/>
    <s v="MEJORAMIENTO PASO SOBRE NIVEL ESMERALDA Y VIALIDAD ASOCIADA, CONCEPC"/>
    <x v="2"/>
    <s v="CONCEPCION"/>
    <s v="CONCEPCION"/>
    <n v="2024"/>
    <s v="PROYECTO"/>
    <s v="TRANSPORTE"/>
    <s v="TRANSPORTE URBANO,VIALIDAD PEATONAL"/>
    <x v="1"/>
    <n v="92198"/>
    <n v="576750"/>
    <n v="82768.812000000005"/>
    <x v="0"/>
    <x v="0"/>
  </r>
  <r>
    <s v="30126910-0"/>
    <s v="MEJORAMIENTO PARQUE URBANO DE RAPEL, COMUNA DE NAVIDAD"/>
    <x v="15"/>
    <s v="CARDENAL CARO"/>
    <s v="NAVIDAD"/>
    <n v="2024"/>
    <s v="PROYECTO"/>
    <s v="VIVIENDA Y DESARROLLO URBANO"/>
    <s v="DESARROLLO URBANO"/>
    <x v="1"/>
    <n v="20500"/>
    <n v="34672"/>
    <n v="0"/>
    <x v="0"/>
    <x v="1"/>
  </r>
  <r>
    <s v="30126944-0"/>
    <s v="MEJORAMIENTO ESPACIO PUBLICO PATRIMONIAL AV. 18  SEPTIEMBRE, CHEPICA"/>
    <x v="15"/>
    <s v="COLCHAGUA"/>
    <s v="CHEPICA"/>
    <n v="2024"/>
    <s v="PROYECTO"/>
    <s v="VIVIENDA Y DESARROLLO URBANO"/>
    <s v="DESARROLLO URBANO"/>
    <x v="1"/>
    <n v="350000"/>
    <n v="10000"/>
    <n v="0"/>
    <x v="0"/>
    <x v="1"/>
  </r>
  <r>
    <s v="30127010-0"/>
    <s v="MEJORAMIENTO CALLE EL TENIENTE, BARRIO INDUSTRIAL DE PUERTO MONTT"/>
    <x v="3"/>
    <s v="LLANQUIHUE"/>
    <s v="PUERTO MONTT"/>
    <n v="2024"/>
    <s v="PROYECTO"/>
    <s v="TRANSPORTE"/>
    <s v="TRANSPORTE URBANO,VIALIDAD PEATONAL"/>
    <x v="1"/>
    <n v="3"/>
    <n v="92967"/>
    <n v="0"/>
    <x v="0"/>
    <x v="1"/>
  </r>
  <r>
    <s v="30127944-0"/>
    <s v="CONSTRUCCION CESFAM COYHAIQUE CON SAR ADOSADO"/>
    <x v="11"/>
    <s v="COYHAIQUE"/>
    <s v="COYHAIQUE"/>
    <n v="2024"/>
    <s v="PROYECTO"/>
    <s v="SALUD"/>
    <s v="BAJA COMPLEJIDAD"/>
    <x v="1"/>
    <n v="17406"/>
    <n v="17406"/>
    <n v="9295"/>
    <x v="0"/>
    <x v="0"/>
  </r>
  <r>
    <s v="30128024-0"/>
    <s v="REPOSICION Y EQUIPAMIENTO SERVICIO MÉDICO LEGAL DE CHILLÁN"/>
    <x v="5"/>
    <s v="'"/>
    <s v="'"/>
    <n v="2024"/>
    <s v="PROYECTO"/>
    <s v="JUSTICIA"/>
    <s v="ADMINISTRACION DE JUSTICIA"/>
    <x v="1"/>
    <n v="471549"/>
    <n v="238810"/>
    <n v="238808.73699999999"/>
    <x v="0"/>
    <x v="0"/>
  </r>
  <r>
    <s v="30128140-0"/>
    <s v="NORMALIZACION CENTRO SALUD FAMILIAR ALERCE, COMUNA DE PUERTO MONTT"/>
    <x v="3"/>
    <s v="LLANQUIHUE"/>
    <s v="PUERTO MONTT"/>
    <n v="2024"/>
    <s v="PROYECTO"/>
    <s v="SALUD"/>
    <s v="BAJA COMPLEJIDAD"/>
    <x v="1"/>
    <n v="7049089"/>
    <n v="7049090"/>
    <n v="7032124.1849999996"/>
    <x v="0"/>
    <x v="0"/>
  </r>
  <r>
    <s v="30128277-0"/>
    <s v="CONSTRUCCION CUARTEL PREFECTURA PROVINCIAL TOCOPILLA - PDI"/>
    <x v="9"/>
    <s v="TOCOPILLA"/>
    <s v="'"/>
    <n v="2024"/>
    <s v="PROYECTO"/>
    <s v="SEGURIDAD PUBLICA"/>
    <s v="SEGURIDAD PUBLICA"/>
    <x v="1"/>
    <n v="1132727"/>
    <n v="1663285"/>
    <n v="1124352"/>
    <x v="0"/>
    <x v="0"/>
  </r>
  <r>
    <s v="30128290-0"/>
    <s v="MEJORAMIENTO RUTA 7, SECTOR LAS PULGAS - QUEULAT - BIF. CISNES"/>
    <x v="11"/>
    <s v="AYSEN"/>
    <s v="CISNES"/>
    <n v="2024"/>
    <s v="PROYECTO"/>
    <s v="TRANSPORTE"/>
    <s v="TRANSPORTE CAMINERO"/>
    <x v="3"/>
    <n v="606418"/>
    <n v="417540"/>
    <n v="417339.24900000001"/>
    <x v="0"/>
    <x v="0"/>
  </r>
  <r>
    <s v="30128440-0"/>
    <s v="REPOSICION COMPLEJO ASISTENCIAL DR. SOTERO DEL RIO"/>
    <x v="14"/>
    <s v="'"/>
    <s v="'"/>
    <n v="2024"/>
    <s v="PROYECTO"/>
    <s v="SALUD"/>
    <s v="ALTA COMPLEJIDAD"/>
    <x v="1"/>
    <n v="60871991"/>
    <n v="83464801"/>
    <n v="60630767"/>
    <x v="0"/>
    <x v="0"/>
  </r>
  <r>
    <s v="30128661-0"/>
    <s v="NORMALIZACION CESFAM 18 DE SEPTIEMBRE PUNTA ARENAS"/>
    <x v="1"/>
    <s v="MAGALLANES"/>
    <s v="PUNTA ARENAS"/>
    <n v="2024"/>
    <s v="PROYECTO"/>
    <s v="SALUD"/>
    <s v="BAJA COMPLEJIDAD"/>
    <x v="1"/>
    <n v="8420163"/>
    <n v="3459002"/>
    <n v="3452263"/>
    <x v="0"/>
    <x v="0"/>
  </r>
  <r>
    <s v="30128849-0"/>
    <s v="CONSTRUCCION GIMNASIO COMUNITARIO NELTUME, COMUNA DE PANGUPULLI"/>
    <x v="12"/>
    <s v="VALDIVIA - REGION XIV"/>
    <s v="PANGUIPULLI - REGION XIV"/>
    <n v="2024"/>
    <s v="PROYECTO"/>
    <s v="DEPORTES"/>
    <s v="DEPORTE RECREATIVO"/>
    <x v="1"/>
    <n v="72730"/>
    <n v="1"/>
    <n v="0"/>
    <x v="0"/>
    <x v="1"/>
  </r>
  <r>
    <s v="30128880-0"/>
    <s v="REPOSICION CESFAM FELIX DE AMESTI, COMUNA DE MACUL"/>
    <x v="14"/>
    <s v="SANTIAGO"/>
    <s v="MACUL"/>
    <n v="2024"/>
    <s v="PROYECTO"/>
    <s v="SALUD"/>
    <s v="BAJA COMPLEJIDAD"/>
    <x v="1"/>
    <n v="888747"/>
    <n v="1776523"/>
    <n v="876706"/>
    <x v="0"/>
    <x v="0"/>
  </r>
  <r>
    <s v="30128998-0"/>
    <s v="REPOSICION CESFAM HAYDEE LOPEZ DE LA COMUNA DEL BOSQUE"/>
    <x v="14"/>
    <s v="SANTIAGO"/>
    <s v="EL BOSQUE"/>
    <n v="2024"/>
    <s v="PROYECTO"/>
    <s v="SALUD"/>
    <s v="BAJA COMPLEJIDAD"/>
    <x v="1"/>
    <n v="182572"/>
    <n v="182572"/>
    <n v="182573"/>
    <x v="0"/>
    <x v="0"/>
  </r>
  <r>
    <s v="30129020-0"/>
    <s v="CONSTRUCCION CON RELOCALIZACION EDIFICIO CONSISTORIAL,  CALAMA"/>
    <x v="9"/>
    <s v="EL LOA"/>
    <s v="CALAMA"/>
    <n v="2024"/>
    <s v="PROYECTO"/>
    <s v="MULTISECTORIAL"/>
    <s v="ADMINISTRACION MULTISECTOR"/>
    <x v="1"/>
    <n v="4352056"/>
    <n v="1"/>
    <n v="0"/>
    <x v="0"/>
    <x v="1"/>
  </r>
  <r>
    <s v="30129117-0"/>
    <s v="CONSTRUCCION CONDOMINIO DE VIVIENDAS TUTELADAS, ARICA"/>
    <x v="13"/>
    <s v="'"/>
    <s v="'"/>
    <n v="2024"/>
    <s v="PROYECTO"/>
    <s v="VIVIENDA Y DESARROLLO URBANO"/>
    <s v="VIVIENDA DEFINITIVA"/>
    <x v="1"/>
    <n v="131975"/>
    <n v="209445"/>
    <n v="131969.80900000001"/>
    <x v="0"/>
    <x v="0"/>
  </r>
  <r>
    <s v="30129366-0"/>
    <s v="AMPLIACION AVENIDA LA COMPAÑÍA, RANCAGUA"/>
    <x v="15"/>
    <s v="CACHAPOAL"/>
    <s v="RANCAGUA"/>
    <n v="2024"/>
    <s v="PROYECTO"/>
    <s v="TRANSPORTE"/>
    <s v="TRANSPORTE URBANO,VIALIDAD PEATONAL"/>
    <x v="1"/>
    <n v="92970"/>
    <n v="172470"/>
    <n v="92970"/>
    <x v="0"/>
    <x v="0"/>
  </r>
  <r>
    <s v="30129509-0"/>
    <s v="CONSTRUCCION TENENCIA PANQUEHUE, COMUNA DE PANQUEHUE"/>
    <x v="4"/>
    <s v="SAN FELIPE DE ACONCAGUA"/>
    <s v="PANQUEHUE"/>
    <n v="2024"/>
    <s v="PROYECTO"/>
    <s v="SEGURIDAD PUBLICA"/>
    <s v="SEGURIDAD PUBLICA"/>
    <x v="1"/>
    <n v="1225699"/>
    <n v="15357"/>
    <n v="15354.31"/>
    <x v="0"/>
    <x v="0"/>
  </r>
  <r>
    <s v="30129766-0"/>
    <s v="RESTAURACION Y PUESTA EN VALOR LICEO VIEJO DE TENO"/>
    <x v="7"/>
    <s v="CURICO"/>
    <s v="TENO"/>
    <n v="2024"/>
    <s v="PROYECTO"/>
    <s v="EDUCACION, CULTURA Y PATRIMONIO"/>
    <s v="ARTE Y CULTURA"/>
    <x v="1"/>
    <n v="1"/>
    <n v="1"/>
    <n v="0"/>
    <x v="0"/>
    <x v="1"/>
  </r>
  <r>
    <s v="30129912-0"/>
    <s v="CONSTRUCCION CENTRO CIVICO DALCAHUE"/>
    <x v="3"/>
    <s v="CHILOE"/>
    <s v="DALCAHUE"/>
    <n v="2024"/>
    <s v="PROYECTO"/>
    <s v="MULTISECTORIAL"/>
    <s v="ADMINISTRACION MULTISECTOR"/>
    <x v="1"/>
    <n v="1706042"/>
    <n v="2"/>
    <n v="0"/>
    <x v="0"/>
    <x v="1"/>
  </r>
  <r>
    <s v="30129952-0"/>
    <s v="MEJORAMIENTO  PLAZA DE ARMAS, COMUNA DE PETORCA"/>
    <x v="4"/>
    <s v="PETORCA"/>
    <s v="PETORCA"/>
    <n v="2024"/>
    <s v="PROYECTO"/>
    <s v="VIVIENDA Y DESARROLLO URBANO"/>
    <s v="DESARROLLO URBANO"/>
    <x v="1"/>
    <n v="9030"/>
    <n v="1"/>
    <n v="0"/>
    <x v="0"/>
    <x v="1"/>
  </r>
  <r>
    <s v="30130132-0"/>
    <s v="INSTALACION SISTEMA AGUA POTABLE RURAL ÑERECO, LAUTARO"/>
    <x v="0"/>
    <s v="CAUTIN"/>
    <s v="LAUTARO"/>
    <n v="2024"/>
    <s v="PROYECTO"/>
    <s v="RECURSOS HIDRICOS"/>
    <s v="AGUA POTABLE"/>
    <x v="1"/>
    <n v="263155"/>
    <n v="262844"/>
    <n v="262797"/>
    <x v="0"/>
    <x v="0"/>
  </r>
  <r>
    <s v="30130385-0"/>
    <s v="CONSTRUCCION Y MEJORAMIENTO RUTA N-114, O-14 COBQUECURA-DICHATO"/>
    <x v="10"/>
    <s v="'"/>
    <s v="'"/>
    <n v="2024"/>
    <s v="PROYECTO"/>
    <s v="TRANSPORTE"/>
    <s v="TRANSPORTE CAMINERO"/>
    <x v="1"/>
    <n v="380084"/>
    <n v="316100"/>
    <n v="254918"/>
    <x v="0"/>
    <x v="0"/>
  </r>
  <r>
    <s v="30130586-0"/>
    <s v="CONSTRUCCION SISTEMA AGUA POTABLE RURAL PICHIQUEPE, P. LAS CASAS"/>
    <x v="0"/>
    <s v="CAUTIN"/>
    <s v="PADRE LAS CASAS"/>
    <n v="2024"/>
    <s v="PROYECTO"/>
    <s v="RECURSOS HIDRICOS"/>
    <s v="AGUA POTABLE"/>
    <x v="1"/>
    <n v="2486000"/>
    <n v="2200000"/>
    <n v="2200000"/>
    <x v="0"/>
    <x v="0"/>
  </r>
  <r>
    <s v="30130674-0"/>
    <s v="REPOSICION ESCUELA ARMANDO ARANCIBIA OLIVOS, ISLA MOCHA - LEBU"/>
    <x v="2"/>
    <s v="ARAUCO"/>
    <s v="LEBU"/>
    <n v="2024"/>
    <s v="PROYECTO"/>
    <s v="EDUCACION, CULTURA Y PATRIMONIO"/>
    <s v="EDUCACION BASICA Y MEDIA"/>
    <x v="1"/>
    <n v="314060"/>
    <n v="6"/>
    <n v="0"/>
    <x v="0"/>
    <x v="1"/>
  </r>
  <r>
    <s v="30130936-0"/>
    <s v="REPOSICION 2ª COM. PTO. NATALES COMO IMPLEMENTACIÓN PCSP NATALES"/>
    <x v="1"/>
    <s v="'"/>
    <s v="'"/>
    <n v="2024"/>
    <s v="PROYECTO"/>
    <s v="SEGURIDAD PUBLICA"/>
    <s v="SEGURIDAD PUBLICA"/>
    <x v="1"/>
    <n v="18850"/>
    <n v="265897"/>
    <n v="18839"/>
    <x v="0"/>
    <x v="0"/>
  </r>
  <r>
    <s v="30130944-0"/>
    <s v="REPOSICION RUTA 9, TRAMO AEROPUERTO PTA. ARENAS - GOB. PHILLIPI"/>
    <x v="1"/>
    <s v="MAGALLANES"/>
    <s v="PUNTA ARENAS"/>
    <n v="2024"/>
    <s v="PROYECTO"/>
    <s v="TRANSPORTE"/>
    <s v="TRANSPORTE CAMINERO"/>
    <x v="1"/>
    <n v="3485121"/>
    <n v="1744500"/>
    <n v="34081"/>
    <x v="0"/>
    <x v="0"/>
  </r>
  <r>
    <s v="30130956-0"/>
    <s v="REPOSICION Y CONSTR PTES Y LOSAS, PROV. CHACABUCO, MELIP Y TALAGAN"/>
    <x v="14"/>
    <s v="'"/>
    <s v="'"/>
    <n v="2024"/>
    <s v="PROYECTO"/>
    <s v="TRANSPORTE"/>
    <s v="TRANSPORTE CAMINERO"/>
    <x v="1"/>
    <n v="5180652"/>
    <n v="5063640"/>
    <n v="5059095.6780000003"/>
    <x v="0"/>
    <x v="0"/>
  </r>
  <r>
    <s v="30131282-0"/>
    <s v="MEJORAMIENTO RUTA 1 SECTOR: MICHILLA - CALETA BUENA"/>
    <x v="9"/>
    <s v="'"/>
    <s v="'"/>
    <n v="2024"/>
    <s v="PROYECTO"/>
    <s v="TRANSPORTE"/>
    <s v="TRANSPORTE CAMINERO"/>
    <x v="1"/>
    <n v="14481657"/>
    <n v="14711100"/>
    <n v="14487602"/>
    <x v="0"/>
    <x v="0"/>
  </r>
  <r>
    <s v="30131326-0"/>
    <s v="ACTUALIZACION PLAN REGULADOR COMUNAL DE QUINTERO"/>
    <x v="4"/>
    <s v="VALPARAISO"/>
    <s v="QUINTERO"/>
    <n v="2024"/>
    <s v="ESTUDIO BASICO"/>
    <s v="VIVIENDA Y DESARROLLO URBANO"/>
    <s v="DESARROLLO URBANO"/>
    <x v="1"/>
    <n v="330059"/>
    <n v="5000"/>
    <n v="0"/>
    <x v="0"/>
    <x v="1"/>
  </r>
  <r>
    <s v="30131463-0"/>
    <s v="REPOSICION RUTA 1 SECTOR: TOCOPILLA - CALETA URCO"/>
    <x v="9"/>
    <s v="'"/>
    <s v="'"/>
    <n v="2024"/>
    <s v="PROYECTO"/>
    <s v="TRANSPORTE"/>
    <s v="TRANSPORTE CAMINERO"/>
    <x v="1"/>
    <n v="5535550"/>
    <n v="6089000"/>
    <n v="5507349"/>
    <x v="0"/>
    <x v="0"/>
  </r>
  <r>
    <s v="30131496-0"/>
    <s v="MEJORAMIENTO RUTA 240, SECTOR COYHAIQUE-PUENTE EL MORO"/>
    <x v="11"/>
    <s v="'"/>
    <s v="'"/>
    <n v="2024"/>
    <s v="PROYECTO"/>
    <s v="TRANSPORTE"/>
    <s v="TRANSPORTE CAMINERO"/>
    <x v="1"/>
    <n v="4253383"/>
    <n v="2518000"/>
    <n v="1550268.892"/>
    <x v="0"/>
    <x v="0"/>
  </r>
  <r>
    <s v="30131556-0"/>
    <s v="MEJORAMIENTO CAMINO BASICO INTERMEDIO LAUTARO LA COLONIA"/>
    <x v="0"/>
    <s v="CAUTIN"/>
    <s v="LAUTARO"/>
    <n v="2024"/>
    <s v="PROYECTO"/>
    <s v="TRANSPORTE"/>
    <s v="TRANSPORTE CAMINERO"/>
    <x v="1"/>
    <n v="6589"/>
    <n v="6018"/>
    <n v="1818.5060000000001"/>
    <x v="0"/>
    <x v="0"/>
  </r>
  <r>
    <s v="30131594-0"/>
    <s v="MEJORAMIENTO RUTA C-13. SECTOR: DIEGO DE ALMAGRO - LLANTA, DIEGO DE ALMAGRO"/>
    <x v="16"/>
    <s v="CHAÑARAL"/>
    <s v="DIEGO DE ALMAGRO"/>
    <n v="2024"/>
    <s v="PROYECTO"/>
    <s v="TRANSPORTE"/>
    <s v="TRANSPORTE CAMINERO"/>
    <x v="1"/>
    <n v="369000"/>
    <n v="368500"/>
    <n v="368057"/>
    <x v="0"/>
    <x v="0"/>
  </r>
  <r>
    <s v="30131608-0"/>
    <s v="ACTUALIZACION PLAN DE DESARROLLO COMUNAL DE PAPUDO"/>
    <x v="4"/>
    <s v="PETORCA"/>
    <s v="PAPUDO"/>
    <n v="2024"/>
    <s v="ESTUDIO BASICO"/>
    <s v="MULTISECTORIAL"/>
    <s v="ORGANIZACION Y SERVICIOS COMUNALES"/>
    <x v="2"/>
    <n v="16593"/>
    <n v="16593"/>
    <n v="16592.400000000001"/>
    <x v="0"/>
    <x v="0"/>
  </r>
  <r>
    <s v="30131624-0"/>
    <s v="CONSTRUCCION PARQUE URBANO FINLANDIA, ENTRE AVDA COSTANERA Y GENOVA"/>
    <x v="2"/>
    <s v="CONCEPCION"/>
    <s v="HUALPEN"/>
    <n v="2024"/>
    <s v="PROYECTO"/>
    <s v="VIVIENDA Y DESARROLLO URBANO"/>
    <s v="DESARROLLO URBANO"/>
    <x v="1"/>
    <n v="42435"/>
    <n v="1"/>
    <n v="0"/>
    <x v="0"/>
    <x v="1"/>
  </r>
  <r>
    <s v="30131636-0"/>
    <s v="CONSTRUCCION PARQUE URBANO ESCOCIA ENTRE BUCAREST Y GENOVA, HUALPEN"/>
    <x v="2"/>
    <s v="CONCEPCION"/>
    <s v="HUALPEN"/>
    <n v="2024"/>
    <s v="PROYECTO"/>
    <s v="VIVIENDA Y DESARROLLO URBANO"/>
    <s v="DESARROLLO URBANO"/>
    <x v="1"/>
    <n v="349316"/>
    <n v="1522"/>
    <n v="1520.345"/>
    <x v="0"/>
    <x v="0"/>
  </r>
  <r>
    <s v="30131640-0"/>
    <s v="MEJORAMIENTO ESPACIO PUBLICO ALEMANIA, HUALPEN"/>
    <x v="2"/>
    <s v="CONCEPCION"/>
    <s v="HUALPEN"/>
    <n v="2024"/>
    <s v="PROYECTO"/>
    <s v="VIVIENDA Y DESARROLLO URBANO"/>
    <s v="DESARROLLO URBANO"/>
    <x v="1"/>
    <n v="47964"/>
    <n v="105"/>
    <n v="104"/>
    <x v="0"/>
    <x v="0"/>
  </r>
  <r>
    <s v="30131751-0"/>
    <s v="CONSTRUCCION RED DE COLECTORES DE AGUAS LLUVIA DE FREIRE"/>
    <x v="0"/>
    <s v="CAUTIN"/>
    <s v="FREIRE"/>
    <n v="2024"/>
    <s v="PROYECTO"/>
    <s v="RECURSOS HIDRICOS"/>
    <s v="AGUAS LLUVIAS"/>
    <x v="1"/>
    <n v="1"/>
    <n v="1"/>
    <n v="0"/>
    <x v="0"/>
    <x v="1"/>
  </r>
  <r>
    <s v="30131830-0"/>
    <s v="NORMALIZACION HOSPITAL GERIATRICO PAZ DE LA TARDE, LIMACHE"/>
    <x v="4"/>
    <s v="MARGA MARGA"/>
    <s v="'"/>
    <n v="2024"/>
    <s v="PROYECTO"/>
    <s v="SALUD"/>
    <s v="MEDIA COMPLEJIDAD"/>
    <x v="1"/>
    <n v="2500"/>
    <n v="2500"/>
    <n v="0"/>
    <x v="0"/>
    <x v="1"/>
  </r>
  <r>
    <s v="30131841-0"/>
    <s v="CONSTRUCCION CESFAM NUEVO AMANECER, TEMUCO"/>
    <x v="0"/>
    <s v="CAUTIN"/>
    <s v="TEMUCO"/>
    <n v="2024"/>
    <s v="PROYECTO"/>
    <s v="SALUD"/>
    <s v="BAJA COMPLEJIDAD"/>
    <x v="1"/>
    <n v="2010990"/>
    <n v="2010990"/>
    <n v="210990"/>
    <x v="0"/>
    <x v="0"/>
  </r>
  <r>
    <s v="30131861-0"/>
    <s v="MEJORAMIENTO RUTAS W-160; W-120. S. HUICHA-CAULIN, CHILOE."/>
    <x v="3"/>
    <s v="'"/>
    <s v="'"/>
    <n v="2024"/>
    <s v="PROYECTO"/>
    <s v="TRANSPORTE"/>
    <s v="TRANSPORTE CAMINERO"/>
    <x v="1"/>
    <n v="4711230"/>
    <n v="2890650"/>
    <n v="2866261"/>
    <x v="0"/>
    <x v="0"/>
  </r>
  <r>
    <s v="30131955-0"/>
    <s v="CONSTRUCCION OBRAS DE CONTROL ALUVIONAL PARQUE VICENTE PEREZ ROSALES, PUERTO VARAS"/>
    <x v="3"/>
    <s v="LLANQUIHUE"/>
    <s v="PUERTO VARAS"/>
    <n v="2024"/>
    <s v="PROYECTO"/>
    <s v="RECURSOS HIDRICOS"/>
    <s v="DEFENSAS FLUVIALES,MARITIMAS Y CAUCES NATURALES"/>
    <x v="1"/>
    <n v="235"/>
    <n v="311"/>
    <n v="64.033000000000001"/>
    <x v="0"/>
    <x v="0"/>
  </r>
  <r>
    <s v="30131977-0"/>
    <s v="AMPLIACION REPOSICION RUTA 90 (EX I-50) S: SAN FDO-CR RUTA I-860"/>
    <x v="15"/>
    <s v="COLCHAGUA"/>
    <s v="'"/>
    <n v="2024"/>
    <s v="PROYECTO"/>
    <s v="TRANSPORTE"/>
    <s v="TRANSPORTE CAMINERO"/>
    <x v="1"/>
    <n v="10"/>
    <n v="414000"/>
    <n v="0"/>
    <x v="0"/>
    <x v="1"/>
  </r>
  <r>
    <s v="30132033-0"/>
    <s v="AMPLIACION EDIFICIO MOP ATACAMA"/>
    <x v="16"/>
    <s v="COPIAPO"/>
    <s v="COPIAPO"/>
    <n v="2024"/>
    <s v="PROYECTO"/>
    <s v="MULTISECTORIAL"/>
    <s v="ADMINISTRACION MULTISECTOR"/>
    <x v="2"/>
    <n v="43828"/>
    <n v="279225"/>
    <n v="40328.180999999997"/>
    <x v="0"/>
    <x v="0"/>
  </r>
  <r>
    <s v="30132075-0"/>
    <s v="REPOSICION RUTA 11-CH; ARICA TAMBO QUEMAD, S: C. CARDONE ZAPAHUIRA"/>
    <x v="13"/>
    <s v="'"/>
    <s v="'"/>
    <n v="2024"/>
    <s v="PROYECTO"/>
    <s v="TRANSPORTE"/>
    <s v="TRANSPORTE CAMINERO"/>
    <x v="1"/>
    <n v="82772"/>
    <n v="130010"/>
    <n v="67605.411999999997"/>
    <x v="0"/>
    <x v="0"/>
  </r>
  <r>
    <s v="30132090-0"/>
    <s v="CONSTRUCCION NUEVO CEMENTERIO MUNICIPAL, VALLENAR"/>
    <x v="16"/>
    <s v="HUASCO"/>
    <s v="VALLENAR"/>
    <n v="2024"/>
    <s v="PROYECTO"/>
    <s v="MULTISECTORIAL"/>
    <s v="ASISTENCIA Y SERVICIO SOCIAL"/>
    <x v="1"/>
    <n v="8106410"/>
    <n v="6683211"/>
    <n v="6634229.2970000003"/>
    <x v="0"/>
    <x v="0"/>
  </r>
  <r>
    <s v="30132117-0"/>
    <s v="REPOSICION RUTA 11-CH, ARICA - TAMBO QUEMADO; S: ROSARIO -  GUANTA"/>
    <x v="13"/>
    <s v="'"/>
    <s v="'"/>
    <n v="2024"/>
    <s v="PROYECTO"/>
    <s v="TRANSPORTE"/>
    <s v="TRANSPORTE CAMINERO"/>
    <x v="1"/>
    <n v="86000"/>
    <n v="85200"/>
    <n v="85200"/>
    <x v="0"/>
    <x v="0"/>
  </r>
  <r>
    <s v="30132180-0"/>
    <s v="REPOSICION PLAZA DE ARMAS MANUEL ANTONIO MATTA, CHAÑARAL"/>
    <x v="16"/>
    <s v="CHAÑARAL"/>
    <s v="CHAÑARAL"/>
    <n v="2024"/>
    <s v="PROYECTO"/>
    <s v="VIVIENDA Y DESARROLLO URBANO"/>
    <s v="DESARROLLO URBANO"/>
    <x v="2"/>
    <n v="2402082"/>
    <n v="1235313"/>
    <n v="1230262.1499999999"/>
    <x v="0"/>
    <x v="0"/>
  </r>
  <r>
    <s v="30132335-0"/>
    <s v="REPOSICION LICEO JOSÉ DE LA CRUZ MIRANDA, CAÑETE"/>
    <x v="2"/>
    <s v="ARAUCO"/>
    <s v="CAÑETE"/>
    <n v="2024"/>
    <s v="PROYECTO"/>
    <s v="EDUCACION, CULTURA Y PATRIMONIO"/>
    <s v="EDUCACION MEDIA TECNICO"/>
    <x v="1"/>
    <n v="1588276"/>
    <n v="41674"/>
    <n v="21644"/>
    <x v="0"/>
    <x v="0"/>
  </r>
  <r>
    <s v="30132368-0"/>
    <s v="MEJORAMIENTO AVDA. VICENTE MENDEZ, PAUL HARRIS Y LAS ROSAS, CHILLAN."/>
    <x v="5"/>
    <s v="DIGUILLIN"/>
    <s v="CHILLAN - REGION DEL ÑUBLE"/>
    <n v="2024"/>
    <s v="PROYECTO"/>
    <s v="TRANSPORTE"/>
    <s v="TRANSPORTE URBANO,VIALIDAD PEATONAL"/>
    <x v="1"/>
    <n v="212879"/>
    <n v="1"/>
    <n v="0"/>
    <x v="0"/>
    <x v="1"/>
  </r>
  <r>
    <s v="30132448-0"/>
    <s v="MEJORAMIENTO RUTA 208 LA UNION -RAPACO"/>
    <x v="12"/>
    <s v="'"/>
    <s v="'"/>
    <n v="2024"/>
    <s v="PROYECTO"/>
    <s v="TRANSPORTE"/>
    <s v="TRANSPORTE CAMINERO"/>
    <x v="1"/>
    <n v="4447444"/>
    <n v="38190"/>
    <n v="36555.235000000001"/>
    <x v="0"/>
    <x v="0"/>
  </r>
  <r>
    <s v="30132529-0"/>
    <s v="REPOSICION CESFAM DE CARAMPANGUE, COMUNA DE ARAUCO"/>
    <x v="2"/>
    <s v="ARAUCO"/>
    <s v="ARAUCO"/>
    <n v="2024"/>
    <s v="PROYECTO"/>
    <s v="SALUD"/>
    <s v="BAJA COMPLEJIDAD"/>
    <x v="1"/>
    <n v="20"/>
    <n v="20"/>
    <n v="0"/>
    <x v="0"/>
    <x v="1"/>
  </r>
  <r>
    <s v="30132606-0"/>
    <s v="MEJORAMIENTO RUTA B-241,EJE LICANCABUR,PASADA URBANA SPA"/>
    <x v="9"/>
    <s v="EL LOA"/>
    <s v="SAN PEDRO DE ATACAMA"/>
    <n v="2024"/>
    <s v="PROYECTO"/>
    <s v="TRANSPORTE"/>
    <s v="TRANSPORTE URBANO,VIALIDAD PEATONAL"/>
    <x v="1"/>
    <n v="1845001"/>
    <n v="403490"/>
    <n v="322894"/>
    <x v="0"/>
    <x v="0"/>
  </r>
  <r>
    <s v="30132620-0"/>
    <s v="MEJORAMIENTO Y REPOS. RUTA K-16; S: LONTUE-SAG. FAMILIA; PRV. CURICO"/>
    <x v="7"/>
    <s v="CURICO"/>
    <s v="'"/>
    <n v="2024"/>
    <s v="PROYECTO"/>
    <s v="TRANSPORTE"/>
    <s v="TRANSPORTE CAMINERO"/>
    <x v="1"/>
    <n v="72450"/>
    <n v="70000"/>
    <n v="32448.085999999999"/>
    <x v="0"/>
    <x v="0"/>
  </r>
  <r>
    <s v="30132633-0"/>
    <s v="REPOSICION PUENTE COLORADO EN RUTA J-615 KM 0,80"/>
    <x v="7"/>
    <s v="CURICO"/>
    <s v="'"/>
    <n v="2024"/>
    <s v="PROYECTO"/>
    <s v="TRANSPORTE"/>
    <s v="TRANSPORTE CAMINERO"/>
    <x v="1"/>
    <n v="34200"/>
    <n v="33590"/>
    <n v="7192.26"/>
    <x v="0"/>
    <x v="0"/>
  </r>
  <r>
    <s v="30132689-0"/>
    <s v="CONSTRUCCION INTERCONEXIÓN VIAL DICHATO, FLORIDA Y HUALQUI"/>
    <x v="2"/>
    <s v="'"/>
    <s v="'"/>
    <n v="2024"/>
    <s v="PROYECTO"/>
    <s v="TRANSPORTE"/>
    <s v="TRANSPORTE CAMINERO"/>
    <x v="1"/>
    <n v="370000"/>
    <n v="417000"/>
    <n v="366411.17599999998"/>
    <x v="0"/>
    <x v="0"/>
  </r>
  <r>
    <s v="30132690-0"/>
    <s v="REPOSICION JARDIN INFANTIL Y SALA CUNA GOLONDRINA DE VALPARAÍSO"/>
    <x v="4"/>
    <s v="VALPARAISO"/>
    <s v="VALPARAISO"/>
    <n v="2024"/>
    <s v="PROYECTO"/>
    <s v="EDUCACION, CULTURA Y PATRIMONIO"/>
    <s v="EDUCACION PREBASICA"/>
    <x v="1"/>
    <n v="5327"/>
    <n v="5327"/>
    <n v="5070.0020000000004"/>
    <x v="0"/>
    <x v="0"/>
  </r>
  <r>
    <s v="30132719-0"/>
    <s v="REPOSICION  EDIFICIO CONSISTORIAL, EL CARMEN"/>
    <x v="5"/>
    <s v="DIGUILLIN"/>
    <s v="EL CARMEN - REGION DEL ÑUBLE"/>
    <n v="2024"/>
    <s v="PROYECTO"/>
    <s v="MULTISECTORIAL"/>
    <s v="ADMINISTRACION MULTISECTOR"/>
    <x v="1"/>
    <n v="1801024"/>
    <n v="10000"/>
    <n v="0"/>
    <x v="0"/>
    <x v="1"/>
  </r>
  <r>
    <s v="30132761-0"/>
    <s v="MEJORAMIENTO RUTA 181-CH SECTOR: VICTORIA-CURACAUTIN"/>
    <x v="0"/>
    <s v="'"/>
    <s v="'"/>
    <n v="2024"/>
    <s v="PROYECTO"/>
    <s v="TRANSPORTE"/>
    <s v="TRANSPORTE CAMINERO"/>
    <x v="1"/>
    <n v="40000"/>
    <n v="4310"/>
    <n v="4283.0550000000003"/>
    <x v="0"/>
    <x v="0"/>
  </r>
  <r>
    <s v="30132982-0"/>
    <s v="MEJORAMIENTO TALUDES C-527, SECTOR ACCESO NORTE A VALLENAR"/>
    <x v="16"/>
    <s v="HUASCO"/>
    <s v="VALLENAR"/>
    <n v="2024"/>
    <s v="PROYECTO"/>
    <s v="TRANSPORTE"/>
    <s v="TRANSPORTE CAMINERO"/>
    <x v="1"/>
    <n v="200"/>
    <n v="200"/>
    <n v="157"/>
    <x v="0"/>
    <x v="0"/>
  </r>
  <r>
    <s v="30133084-0"/>
    <s v="REPOSICION OFICINA DEL REGISTRO CIVIL DE ARAUCO"/>
    <x v="2"/>
    <s v="ARAUCO"/>
    <s v="ARAUCO"/>
    <n v="2024"/>
    <s v="PROYECTO"/>
    <s v="JUSTICIA"/>
    <s v="ADMINISTRACION DE JUSTICIA"/>
    <x v="1"/>
    <n v="32190"/>
    <n v="10000"/>
    <n v="10000"/>
    <x v="0"/>
    <x v="0"/>
  </r>
  <r>
    <s v="30133087-0"/>
    <s v="REPOSICION CON RELOCALIZACION CESFAM DE SANTA CLARA, BULNES"/>
    <x v="5"/>
    <s v="DIGUILLIN"/>
    <s v="BULNES - REGION DEL ÑUBLE"/>
    <n v="2024"/>
    <s v="PROYECTO"/>
    <s v="SALUD"/>
    <s v="BAJA COMPLEJIDAD"/>
    <x v="1"/>
    <n v="39987"/>
    <n v="3500"/>
    <n v="0"/>
    <x v="0"/>
    <x v="1"/>
  </r>
  <r>
    <s v="30133146-0"/>
    <s v="REPOSICION DEL CUARTEL DEL G.O.P.E. O' HIGGINS"/>
    <x v="15"/>
    <s v="CACHAPOAL"/>
    <s v="OLIVAR"/>
    <n v="2024"/>
    <s v="PROYECTO"/>
    <s v="SEGURIDAD PUBLICA"/>
    <s v="SEGURIDAD PUBLICA"/>
    <x v="1"/>
    <n v="79216"/>
    <n v="79214"/>
    <n v="1780.675"/>
    <x v="0"/>
    <x v="0"/>
  </r>
  <r>
    <s v="30133178-0"/>
    <s v="MEJORAMIENTO ACCESO NORTE, COMUNA DE MULCHEN"/>
    <x v="2"/>
    <s v="BIO BIO"/>
    <s v="MULCHEN"/>
    <n v="2024"/>
    <s v="PROYECTO"/>
    <s v="TRANSPORTE"/>
    <s v="TRANSPORTE URBANO,VIALIDAD PEATONAL"/>
    <x v="1"/>
    <n v="35400"/>
    <n v="35400"/>
    <n v="35400"/>
    <x v="0"/>
    <x v="0"/>
  </r>
  <r>
    <s v="30133205-0"/>
    <s v="CONSTRUCCION DEFENSAS RIO CACHAPOAL,SECTORES MONTE LORENZO E IDAHUE"/>
    <x v="15"/>
    <s v="CACHAPOAL"/>
    <s v="'"/>
    <n v="2024"/>
    <s v="PROYECTO"/>
    <s v="RECURSOS HIDRICOS"/>
    <s v="DEFENSAS FLUVIALES,MARITIMAS Y CAUCES NATURALES"/>
    <x v="1"/>
    <n v="9000"/>
    <n v="1"/>
    <n v="0"/>
    <x v="0"/>
    <x v="1"/>
  </r>
  <r>
    <s v="30133352-0"/>
    <s v="REPOSICION MERCADO DE TALCAHUANO"/>
    <x v="2"/>
    <s v="CONCEPCION"/>
    <s v="TALCAHUANO"/>
    <n v="2024"/>
    <s v="PROYECTO"/>
    <s v="TURISMO Y COMERCIO"/>
    <s v="INTERSUBSECTORIAL COMERCIO Y TURISMO"/>
    <x v="1"/>
    <n v="3379101"/>
    <n v="2"/>
    <n v="0"/>
    <x v="0"/>
    <x v="1"/>
  </r>
  <r>
    <s v="30133366-0"/>
    <s v="REPOSICION CON RELOCALIZACION GIMNASIO MUNICIPAL DE YUMBEL, YUMBEL"/>
    <x v="2"/>
    <s v="BIO BIO"/>
    <s v="YUMBEL"/>
    <n v="2024"/>
    <s v="PROYECTO"/>
    <s v="DEPORTES"/>
    <s v="DEPORTE RECREATIVO"/>
    <x v="1"/>
    <n v="1006400"/>
    <n v="3"/>
    <n v="0"/>
    <x v="0"/>
    <x v="1"/>
  </r>
  <r>
    <s v="30133463-0"/>
    <s v="CONSTRUCCION CESFAM COMUNA DE GRANEROS"/>
    <x v="15"/>
    <s v="CACHAPOAL"/>
    <s v="GRANEROS"/>
    <n v="2024"/>
    <s v="PROYECTO"/>
    <s v="SALUD"/>
    <s v="BAJA COMPLEJIDAD"/>
    <x v="1"/>
    <n v="114031"/>
    <n v="114031"/>
    <n v="72114.101999999999"/>
    <x v="0"/>
    <x v="0"/>
  </r>
  <r>
    <s v="30133502-0"/>
    <s v="REPOSICION ESCUELA DE CHACAYES - MACHALÍ"/>
    <x v="15"/>
    <s v="CACHAPOAL"/>
    <s v="MACHALI"/>
    <n v="2024"/>
    <s v="PROYECTO"/>
    <s v="EDUCACION, CULTURA Y PATRIMONIO"/>
    <s v="EDUCACION BASICA Y MEDIA"/>
    <x v="1"/>
    <n v="17629"/>
    <n v="2629"/>
    <n v="2390"/>
    <x v="0"/>
    <x v="0"/>
  </r>
  <r>
    <s v="30133565-0"/>
    <s v="MEJORAMIENTO TEATRO MUNICIPAL DE TUCAPEL"/>
    <x v="2"/>
    <s v="BIO BIO"/>
    <s v="TUCAPEL"/>
    <n v="2024"/>
    <s v="PROYECTO"/>
    <s v="MULTISECTORIAL"/>
    <s v="ORGANIZACION Y SERVICIOS COMUNALES"/>
    <x v="1"/>
    <n v="27341"/>
    <n v="23973"/>
    <n v="23971.062999999998"/>
    <x v="0"/>
    <x v="0"/>
  </r>
  <r>
    <s v="30133616-0"/>
    <s v="REPOSICION BASE BRIGADA INCENDIOS FORESTALES TRANCALCO - LEBU"/>
    <x v="2"/>
    <s v="ARAUCO"/>
    <s v="'"/>
    <n v="2024"/>
    <s v="PROYECTO"/>
    <s v="RECURSOS NATURALES Y MEDIO AMBIENTE"/>
    <s v="ADMINISTRACION SILVOAGROPECUARIO"/>
    <x v="1"/>
    <n v="293102"/>
    <n v="16095"/>
    <n v="16090"/>
    <x v="0"/>
    <x v="0"/>
  </r>
  <r>
    <s v="30133684-0"/>
    <s v="REPOSICION BASE BRIGADA INCENDIOS FORESTALES DUQUECO - LOS ANGELES"/>
    <x v="2"/>
    <s v="BIO BIO"/>
    <s v="'"/>
    <n v="2024"/>
    <s v="PROYECTO"/>
    <s v="RECURSOS NATURALES Y MEDIO AMBIENTE"/>
    <s v="ADMINISTRACION SILVOAGROPECUARIO"/>
    <x v="1"/>
    <n v="222192"/>
    <n v="14680"/>
    <n v="14675"/>
    <x v="0"/>
    <x v="0"/>
  </r>
  <r>
    <s v="30133852-0"/>
    <s v="CONSTRUCCION SISTEMA DE DRENAJE URBANO ZONA SUR PONIENTE DE SANTIAGO"/>
    <x v="14"/>
    <s v="'"/>
    <s v="'"/>
    <n v="2024"/>
    <s v="PROYECTO"/>
    <s v="RECURSOS HIDRICOS"/>
    <s v="AGUAS LLUVIAS"/>
    <x v="1"/>
    <n v="1035"/>
    <n v="1000"/>
    <n v="0"/>
    <x v="0"/>
    <x v="1"/>
  </r>
  <r>
    <s v="30133958-0"/>
    <s v="CONSTRUCCION INFRAESTRUCTURA SANITARIA ISLA HUAPI, COMUNA DE FUTRONO"/>
    <x v="12"/>
    <s v="RANCO"/>
    <s v="FUTRONO - REGION XIV"/>
    <n v="2024"/>
    <s v="PROYECTO"/>
    <s v="RECURSOS HIDRICOS"/>
    <s v="EVACUACION DISPOSICION FINAL AGUAS SERVIDAS"/>
    <x v="1"/>
    <n v="592698"/>
    <n v="1"/>
    <n v="0"/>
    <x v="0"/>
    <x v="1"/>
  </r>
  <r>
    <s v="30133970-0"/>
    <s v="REPOSICION ALUMBRADO PUBLICO DIVERSOS SECTORES, ARAUCO."/>
    <x v="2"/>
    <s v="ARAUCO"/>
    <s v="ARAUCO"/>
    <n v="2024"/>
    <s v="PROYECTO"/>
    <s v="ENERGIA"/>
    <s v="ALUMBRADO PUBLICO"/>
    <x v="1"/>
    <n v="721929"/>
    <n v="2"/>
    <n v="0"/>
    <x v="0"/>
    <x v="1"/>
  </r>
  <r>
    <s v="30134002-0"/>
    <s v="MEJORAMIENTO COSTANERA PEDRO MONTT NORTE, PUERTO NATALES"/>
    <x v="1"/>
    <s v="ULTIMA ESPERANZA"/>
    <s v="NATALES"/>
    <n v="2024"/>
    <s v="PROYECTO"/>
    <s v="VIVIENDA Y DESARROLLO URBANO"/>
    <s v="DESARROLLO URBANO"/>
    <x v="1"/>
    <n v="6243185"/>
    <n v="0"/>
    <n v="9203"/>
    <x v="1"/>
    <x v="0"/>
  </r>
  <r>
    <s v="30134013-0"/>
    <s v="REPOSICION ESCUELA TEHUACO - QUETALCO COMUNA DE DALCAHUE"/>
    <x v="3"/>
    <s v="CHILOE"/>
    <s v="DALCAHUE"/>
    <n v="2024"/>
    <s v="PROYECTO"/>
    <s v="EDUCACION, CULTURA Y PATRIMONIO"/>
    <s v="EDUCACION BASICA Y MEDIA"/>
    <x v="1"/>
    <n v="258225"/>
    <n v="254770"/>
    <n v="238196"/>
    <x v="0"/>
    <x v="0"/>
  </r>
  <r>
    <s v="30134056-0"/>
    <s v="REPOSICION PLAZA DE LOS HEROES, PITRUFQUEN"/>
    <x v="0"/>
    <s v="CAUTIN"/>
    <s v="PITRUFQUEN"/>
    <n v="2024"/>
    <s v="PROYECTO"/>
    <s v="VIVIENDA Y DESARROLLO URBANO"/>
    <s v="DESARROLLO URBANO"/>
    <x v="1"/>
    <n v="618092"/>
    <n v="618000"/>
    <n v="606394"/>
    <x v="0"/>
    <x v="0"/>
  </r>
  <r>
    <s v="30134120-0"/>
    <s v="REPOSICION PARQUE SESQUICENTENARIO, OVALLE"/>
    <x v="6"/>
    <s v="LIMARI"/>
    <s v="OVALLE"/>
    <n v="2024"/>
    <s v="PROYECTO"/>
    <s v="VIVIENDA Y DESARROLLO URBANO"/>
    <s v="DESARROLLO URBANO"/>
    <x v="1"/>
    <n v="78671"/>
    <n v="59914"/>
    <n v="57677"/>
    <x v="0"/>
    <x v="0"/>
  </r>
  <r>
    <s v="30134244-0"/>
    <s v="CONSTRUCCION COSTANERA QUILQUE ORIENTE, LOS ANGELES"/>
    <x v="2"/>
    <s v="BIO BIO"/>
    <s v="LOS ANGELES"/>
    <n v="2024"/>
    <s v="PROYECTO"/>
    <s v="TRANSPORTE"/>
    <s v="TRANSPORTE URBANO,VIALIDAD PEATONAL"/>
    <x v="1"/>
    <n v="60105"/>
    <n v="1"/>
    <n v="0"/>
    <x v="0"/>
    <x v="1"/>
  </r>
  <r>
    <s v="30134246-0"/>
    <s v="CONSTRUCCION CORREDOR TRANSP. PUBLICO CORONEL: LABOREOS - P. AGUIRRE"/>
    <x v="2"/>
    <s v="CONCEPCION"/>
    <s v="CORONEL"/>
    <n v="2024"/>
    <s v="PROYECTO"/>
    <s v="TRANSPORTE"/>
    <s v="TRANSPORTE URBANO,VIALIDAD PEATONAL"/>
    <x v="1"/>
    <n v="2000"/>
    <n v="940000"/>
    <n v="0"/>
    <x v="0"/>
    <x v="1"/>
  </r>
  <r>
    <s v="30134352-0"/>
    <s v="MEJORAMIENTO ÁREA VERDE COSTANERA ALDERETE - LOS LAGOS"/>
    <x v="12"/>
    <s v="VALDIVIA - REGION XIV"/>
    <s v="LOS LAGOS - REGION XIV"/>
    <n v="2024"/>
    <s v="PROYECTO"/>
    <s v="VIVIENDA Y DESARROLLO URBANO"/>
    <s v="DESARROLLO URBANO"/>
    <x v="1"/>
    <n v="1016759"/>
    <n v="1248142"/>
    <n v="1236814"/>
    <x v="0"/>
    <x v="0"/>
  </r>
  <r>
    <s v="30134389-0"/>
    <s v="CONSTRUCCION 15 VIVIENDAS ADULTO MAYOR COMUNA SAN JUAN DE LA COSTA"/>
    <x v="3"/>
    <s v="OSORNO"/>
    <s v="SAN JUAN DE LA COSTA"/>
    <n v="2024"/>
    <s v="PROYECTO"/>
    <s v="VIVIENDA Y DESARROLLO URBANO"/>
    <s v="VIVIENDA DEFINITIVA"/>
    <x v="1"/>
    <n v="10127"/>
    <n v="904951"/>
    <n v="127"/>
    <x v="0"/>
    <x v="0"/>
  </r>
  <r>
    <s v="30134399-0"/>
    <s v="MEJORAMIENTO Y CONSTRUCCION EJE CIVICO CURANILAHUE"/>
    <x v="2"/>
    <s v="ARAUCO"/>
    <s v="CURANILAHUE"/>
    <n v="2024"/>
    <s v="PROYECTO"/>
    <s v="VIVIENDA Y DESARROLLO URBANO"/>
    <s v="DESARROLLO URBANO"/>
    <x v="1"/>
    <n v="2533402"/>
    <n v="2009461"/>
    <n v="2009460"/>
    <x v="0"/>
    <x v="0"/>
  </r>
  <r>
    <s v="30134465-0"/>
    <s v="REPOSICION PUENTE ARTURO PRAT, COMUNA DE CURANILAHUE"/>
    <x v="2"/>
    <s v="ARAUCO"/>
    <s v="CURANILAHUE"/>
    <n v="2024"/>
    <s v="PROYECTO"/>
    <s v="TRANSPORTE"/>
    <s v="TRANSPORTE URBANO,VIALIDAD PEATONAL"/>
    <x v="1"/>
    <n v="4736849"/>
    <n v="3838663"/>
    <n v="3811489"/>
    <x v="0"/>
    <x v="0"/>
  </r>
  <r>
    <s v="30134655-0"/>
    <s v="CONSTRUCCION PLAZA LOS INMIGRANTES, COMUNA DE VALPARAISO"/>
    <x v="4"/>
    <s v="VALPARAISO"/>
    <s v="VALPARAISO"/>
    <n v="2024"/>
    <s v="PROYECTO"/>
    <s v="VIVIENDA Y DESARROLLO URBANO"/>
    <s v="DESARROLLO URBANO"/>
    <x v="1"/>
    <n v="650977"/>
    <n v="11000"/>
    <n v="0"/>
    <x v="0"/>
    <x v="1"/>
  </r>
  <r>
    <s v="30134714-0"/>
    <s v="CONSTRUCCION ESTADIO MUNICIPAL ANFUR, COMUNA DE FRESIA"/>
    <x v="3"/>
    <s v="LLANQUIHUE"/>
    <s v="FRESIA"/>
    <n v="2024"/>
    <s v="PROYECTO"/>
    <s v="DEPORTES"/>
    <s v="INTERSUBSECTORIAL DEPORTES"/>
    <x v="1"/>
    <n v="1051452"/>
    <n v="1502"/>
    <n v="0"/>
    <x v="0"/>
    <x v="1"/>
  </r>
  <r>
    <s v="30134854-0"/>
    <s v="MEJORAMIENTO ESPACIO PUBLICO AVDA. ABATE MOLINA , VILLA ALEGRE"/>
    <x v="7"/>
    <s v="LINARES"/>
    <s v="VILLA ALEGRE"/>
    <n v="2024"/>
    <s v="PROYECTO"/>
    <s v="VIVIENDA Y DESARROLLO URBANO"/>
    <s v="DESARROLLO URBANO"/>
    <x v="1"/>
    <n v="39002"/>
    <n v="39000"/>
    <n v="0"/>
    <x v="0"/>
    <x v="1"/>
  </r>
  <r>
    <s v="30134856-0"/>
    <s v="MEJORAMIENTO PARQUE PUMAITEN, ROMERAL."/>
    <x v="7"/>
    <s v="CURICO"/>
    <s v="ROMERAL"/>
    <n v="2024"/>
    <s v="PROYECTO"/>
    <s v="VIVIENDA Y DESARROLLO URBANO"/>
    <s v="DESARROLLO URBANO"/>
    <x v="1"/>
    <n v="1501"/>
    <n v="1500"/>
    <n v="500"/>
    <x v="0"/>
    <x v="0"/>
  </r>
  <r>
    <s v="30134866-0"/>
    <s v="MEJORAMIENTO PASEO PATRIMONIAL DE LORA"/>
    <x v="7"/>
    <s v="CURICO"/>
    <s v="LICANTEN"/>
    <n v="2024"/>
    <s v="PROYECTO"/>
    <s v="VIVIENDA Y DESARROLLO URBANO"/>
    <s v="DESARROLLO URBANO"/>
    <x v="1"/>
    <n v="4"/>
    <n v="3"/>
    <n v="0"/>
    <x v="0"/>
    <x v="1"/>
  </r>
  <r>
    <s v="30134894-0"/>
    <s v="MEJORAMIENTO AVDA COPAYAPU RUTA 31 CH, COPIAPO"/>
    <x v="16"/>
    <s v="COPIAPO"/>
    <s v="COPIAPO"/>
    <n v="2024"/>
    <s v="PROYECTO"/>
    <s v="TRANSPORTE"/>
    <s v="TRANSPORTE URBANO,VIALIDAD PEATONAL"/>
    <x v="1"/>
    <n v="265580"/>
    <n v="265580"/>
    <n v="265000"/>
    <x v="0"/>
    <x v="0"/>
  </r>
  <r>
    <s v="30135321-0"/>
    <s v="CONSTRUCCION SISTEMA APR COM. JUAN PAINEN Y FCO.QUEUPUMIL, P.L.CASAS"/>
    <x v="0"/>
    <s v="CAUTIN"/>
    <s v="PADRE LAS CASAS"/>
    <n v="2024"/>
    <s v="PROYECTO"/>
    <s v="RECURSOS HIDRICOS"/>
    <s v="AGUA POTABLE"/>
    <x v="1"/>
    <n v="100000"/>
    <n v="88241"/>
    <n v="35297"/>
    <x v="0"/>
    <x v="0"/>
  </r>
  <r>
    <s v="30135425-0"/>
    <s v="MEJORAMIENTO ACERAS CALLE HERMANOS CARRERA, LITUECHE"/>
    <x v="15"/>
    <s v="CARDENAL CARO"/>
    <s v="LITUECHE"/>
    <n v="2024"/>
    <s v="PROYECTO"/>
    <s v="VIVIENDA Y DESARROLLO URBANO"/>
    <s v="DESARROLLO URBANO"/>
    <x v="1"/>
    <n v="500000"/>
    <n v="10000"/>
    <n v="0"/>
    <x v="0"/>
    <x v="1"/>
  </r>
  <r>
    <s v="30135427-0"/>
    <s v="MEJORAMIENTO ESPACIO PÚBLICO VILLA CENTRO CHEPICA URBANO"/>
    <x v="15"/>
    <s v="COLCHAGUA"/>
    <s v="CHEPICA"/>
    <n v="2024"/>
    <s v="PROYECTO"/>
    <s v="VIVIENDA Y DESARROLLO URBANO"/>
    <s v="DESARROLLO URBANO"/>
    <x v="1"/>
    <n v="1155566"/>
    <n v="1145207"/>
    <n v="1139322.2290000001"/>
    <x v="0"/>
    <x v="0"/>
  </r>
  <r>
    <s v="30135429-0"/>
    <s v="CONSTRUCCION VIA PEATONAL VALDIVIA Y  PLAZOLETA M.RODRÍGUEZ, SN. FDO"/>
    <x v="15"/>
    <s v="COLCHAGUA"/>
    <s v="SAN FERNANDO"/>
    <n v="2024"/>
    <s v="PROYECTO"/>
    <s v="VIVIENDA Y DESARROLLO URBANO"/>
    <s v="DESARROLLO URBANO"/>
    <x v="1"/>
    <n v="1069903"/>
    <n v="784457"/>
    <n v="775781"/>
    <x v="0"/>
    <x v="0"/>
  </r>
  <r>
    <s v="30135440-0"/>
    <s v="CONSTRUCCION PASEO SAN FRANCISCO, FREIRINA"/>
    <x v="16"/>
    <s v="HUASCO"/>
    <s v="FREIRINA"/>
    <n v="2024"/>
    <s v="PROYECTO"/>
    <s v="VIVIENDA Y DESARROLLO URBANO"/>
    <s v="DESARROLLO URBANO"/>
    <x v="1"/>
    <n v="228029"/>
    <n v="308087"/>
    <n v="308086.33799999999"/>
    <x v="0"/>
    <x v="0"/>
  </r>
  <r>
    <s v="30135456-0"/>
    <s v="MEJORAMIENTO PLAZA DE ARMAS Y ENTORNO , COINCO"/>
    <x v="15"/>
    <s v="CACHAPOAL"/>
    <s v="COINCO"/>
    <n v="2024"/>
    <s v="PROYECTO"/>
    <s v="VIVIENDA Y DESARROLLO URBANO"/>
    <s v="DESARROLLO URBANO"/>
    <x v="1"/>
    <n v="24000"/>
    <n v="24000"/>
    <n v="24000"/>
    <x v="0"/>
    <x v="0"/>
  </r>
  <r>
    <s v="30135536-0"/>
    <s v="CONSTRUCCION CICLOVIAS VI ETAPA, REGION DE O'HIGGINS"/>
    <x v="15"/>
    <s v="'"/>
    <s v="'"/>
    <n v="2024"/>
    <s v="PROYECTO"/>
    <s v="TRANSPORTE"/>
    <s v="TRANSPORTE CAMINERO"/>
    <x v="1"/>
    <n v="50000"/>
    <n v="96000"/>
    <n v="49625"/>
    <x v="0"/>
    <x v="0"/>
  </r>
  <r>
    <s v="30135589-0"/>
    <s v="CONSTRUCCION PARQUE LÚDICO ESTERO QUILPUE SAN FELIPE ETAPAS 2,3 Y 4"/>
    <x v="4"/>
    <s v="'"/>
    <s v="'"/>
    <n v="2024"/>
    <s v="PROYECTO"/>
    <s v="VIVIENDA Y DESARROLLO URBANO"/>
    <s v="DESARROLLO URBANO"/>
    <x v="1"/>
    <n v="1047562"/>
    <n v="1047562"/>
    <n v="1040392"/>
    <x v="0"/>
    <x v="0"/>
  </r>
  <r>
    <s v="30135597-0"/>
    <s v="REPOSICION CONSULTORIO RURAL DE PENCAHUE"/>
    <x v="7"/>
    <s v="TALCA"/>
    <s v="PENCAHUE"/>
    <n v="2024"/>
    <s v="PROYECTO"/>
    <s v="SALUD"/>
    <s v="BAJA COMPLEJIDAD"/>
    <x v="1"/>
    <n v="58967"/>
    <n v="2449"/>
    <n v="2449"/>
    <x v="0"/>
    <x v="0"/>
  </r>
  <r>
    <s v="30135625-0"/>
    <s v="CONSTRUCCION SISTEMA APR COLBÚN ALTO-LA GUARDIA, COLBÚN"/>
    <x v="7"/>
    <s v="LINARES"/>
    <s v="COLBUN"/>
    <n v="2024"/>
    <s v="PROYECTO"/>
    <s v="RECURSOS HIDRICOS"/>
    <s v="AGUA POTABLE"/>
    <x v="1"/>
    <n v="10"/>
    <n v="10"/>
    <n v="0"/>
    <x v="0"/>
    <x v="1"/>
  </r>
  <r>
    <s v="30135630-0"/>
    <s v="REPOSICION ESCUELA RURAL DE COMPU, COMUNA DE QUELLON"/>
    <x v="3"/>
    <s v="CHILOE"/>
    <s v="QUELLON"/>
    <n v="2024"/>
    <s v="PROYECTO"/>
    <s v="EDUCACION, CULTURA Y PATRIMONIO"/>
    <s v="EDUCACION BASICA Y MEDIA"/>
    <x v="1"/>
    <n v="434359"/>
    <n v="418666"/>
    <n v="418467"/>
    <x v="0"/>
    <x v="0"/>
  </r>
  <r>
    <s v="30135685-0"/>
    <s v="REPOSICION  LICEO GREGORIO URRUTIA, GALVARINO"/>
    <x v="0"/>
    <s v="CAUTIN"/>
    <s v="GALVARINO"/>
    <n v="2024"/>
    <s v="PROYECTO"/>
    <s v="EDUCACION, CULTURA Y PATRIMONIO"/>
    <s v="EDUCACION MEDIA TECNICO"/>
    <x v="1"/>
    <n v="100001"/>
    <n v="100000"/>
    <n v="3000"/>
    <x v="0"/>
    <x v="0"/>
  </r>
  <r>
    <s v="30135733-0"/>
    <s v="AMPLIACION  DEPOSITO QUEBRADA ENCANTADA, ARICA"/>
    <x v="13"/>
    <s v="'"/>
    <s v="'"/>
    <n v="2024"/>
    <s v="PROYECTO"/>
    <s v="VIVIENDA Y DESARROLLO URBANO"/>
    <s v="DESARROLLO URBANO"/>
    <x v="1"/>
    <n v="428379"/>
    <n v="568154"/>
    <n v="428379"/>
    <x v="0"/>
    <x v="0"/>
  </r>
  <r>
    <s v="30135746-0"/>
    <s v="REPOSICION CENTRO CERRADO DE ANTOFAGASTA"/>
    <x v="9"/>
    <s v="ANTOFAGASTA"/>
    <s v="ANTOFAGASTA"/>
    <n v="2024"/>
    <s v="PROYECTO"/>
    <s v="JUSTICIA"/>
    <s v="ASISTENCIA DE MENORES"/>
    <x v="1"/>
    <n v="80850"/>
    <n v="258121"/>
    <n v="27578"/>
    <x v="0"/>
    <x v="0"/>
  </r>
  <r>
    <s v="30135806-0"/>
    <s v="CONSTRUCCION PARQUE PUERTA NORTE DE CHILE_ARICA"/>
    <x v="13"/>
    <s v="ARICA - REGION XV"/>
    <s v="ARICA - REGION XV"/>
    <n v="2024"/>
    <s v="PROYECTO"/>
    <s v="VIVIENDA Y DESARROLLO URBANO"/>
    <s v="DESARROLLO URBANO"/>
    <x v="1"/>
    <n v="121630"/>
    <n v="1"/>
    <n v="0"/>
    <x v="0"/>
    <x v="1"/>
  </r>
  <r>
    <s v="30136075-0"/>
    <s v="MEJORAMIENTO MANUEL RODRÍGUEZ Y CALLE EL BOSQUE, LINARES"/>
    <x v="7"/>
    <s v="LINARES"/>
    <s v="LINARES"/>
    <n v="2024"/>
    <s v="PROYECTO"/>
    <s v="TRANSPORTE"/>
    <s v="TRANSPORTE URBANO,VIALIDAD PEATONAL"/>
    <x v="1"/>
    <n v="2"/>
    <n v="2"/>
    <n v="0"/>
    <x v="0"/>
    <x v="1"/>
  </r>
  <r>
    <s v="30136104-0"/>
    <s v="MEJORAMIENTO CONEXIÓN CAMINO A HUAPI, LINARES"/>
    <x v="7"/>
    <s v="LINARES"/>
    <s v="LINARES"/>
    <n v="2024"/>
    <s v="PROYECTO"/>
    <s v="TRANSPORTE"/>
    <s v="TRANSPORTE URBANO,VIALIDAD PEATONAL"/>
    <x v="1"/>
    <n v="55514"/>
    <n v="55514"/>
    <n v="55513.4"/>
    <x v="0"/>
    <x v="0"/>
  </r>
  <r>
    <s v="30136109-0"/>
    <s v="MEJORAMIENTO EJE AVENIDA DIEGO PORTALES 2° ETAPA, CURICO"/>
    <x v="7"/>
    <s v="CURICO"/>
    <s v="CURICO"/>
    <n v="2024"/>
    <s v="PROYECTO"/>
    <s v="TRANSPORTE"/>
    <s v="TRANSPORTE URBANO,VIALIDAD PEATONAL"/>
    <x v="1"/>
    <n v="4918320"/>
    <n v="4401842"/>
    <n v="4297204.0769999996"/>
    <x v="0"/>
    <x v="0"/>
  </r>
  <r>
    <s v="30136162-0"/>
    <s v="NORMALIZACION E INTEGRACION DE SEMAFOROS COQUIMBO - LA SERENA"/>
    <x v="6"/>
    <s v="'"/>
    <s v="'"/>
    <n v="2024"/>
    <s v="PROYECTO"/>
    <s v="TRANSPORTE"/>
    <s v="TRANSPORTE URBANO,VIALIDAD PEATONAL"/>
    <x v="1"/>
    <n v="368709"/>
    <n v="368709"/>
    <n v="368635.55900000001"/>
    <x v="0"/>
    <x v="0"/>
  </r>
  <r>
    <s v="30136315-0"/>
    <s v="REPOSICION IGLESIA SAN JUAN EVANGELISTA, PITRUFQUEN."/>
    <x v="0"/>
    <s v="CAUTIN"/>
    <s v="PITRUFQUEN"/>
    <n v="2024"/>
    <s v="PROYECTO"/>
    <s v="EDUCACION, CULTURA Y PATRIMONIO"/>
    <s v="PATRIMONIO"/>
    <x v="1"/>
    <n v="8897"/>
    <n v="8897"/>
    <n v="0"/>
    <x v="0"/>
    <x v="1"/>
  </r>
  <r>
    <s v="30136329-0"/>
    <s v="CONSTRUCCION SISTEMA AGUA POTABLE RURAL ÑANCUL NORTE, VILLARRICA"/>
    <x v="0"/>
    <s v="CAUTIN"/>
    <s v="VILLARRICA"/>
    <n v="2024"/>
    <s v="PROYECTO"/>
    <s v="RECURSOS HIDRICOS"/>
    <s v="AGUA POTABLE"/>
    <x v="1"/>
    <n v="2076355"/>
    <n v="2166628"/>
    <n v="2076353.4"/>
    <x v="0"/>
    <x v="0"/>
  </r>
  <r>
    <s v="30136383-0"/>
    <s v="CONSTRUCCION INFRAESTRUCTURA SANITARIA CAUPOLICAN ALTO, LA UNION"/>
    <x v="12"/>
    <s v="RANCO"/>
    <s v="LA UNION - REGION XIV"/>
    <n v="2024"/>
    <s v="PROYECTO"/>
    <s v="RECURSOS HIDRICOS"/>
    <s v="INTERSUBSECTORIAL RECURSOS HIDRICOS"/>
    <x v="1"/>
    <n v="830569"/>
    <n v="240268"/>
    <n v="212520.34599999999"/>
    <x v="0"/>
    <x v="0"/>
  </r>
  <r>
    <s v="30136611-0"/>
    <s v="MEJORAMIENTO CBI 2DA. FAJA EL VOLCAN, VILLARRICA"/>
    <x v="0"/>
    <s v="'"/>
    <s v="'"/>
    <n v="2024"/>
    <s v="PROYECTO"/>
    <s v="TRANSPORTE"/>
    <s v="TRANSPORTE CAMINERO"/>
    <x v="1"/>
    <n v="6180"/>
    <n v="6500"/>
    <n v="1000"/>
    <x v="0"/>
    <x v="0"/>
  </r>
  <r>
    <s v="30136723-0"/>
    <s v="CONSTRUCCION FISCALÍA LOCAL DE CASTRO"/>
    <x v="3"/>
    <s v="CHILOE"/>
    <s v="CASTRO"/>
    <n v="2024"/>
    <s v="PROYECTO"/>
    <s v="JUSTICIA"/>
    <s v="ADMINISTRACION DE JUSTICIA"/>
    <x v="1"/>
    <n v="42509"/>
    <n v="20373"/>
    <n v="18373"/>
    <x v="0"/>
    <x v="0"/>
  </r>
  <r>
    <s v="30136947-0"/>
    <s v="MEJORAMIENTO RUTA CURANILAHUE - TRONGOL BAJO, CURANILAHUE"/>
    <x v="2"/>
    <s v="ARAUCO"/>
    <s v="CURANILAHUE"/>
    <n v="2024"/>
    <s v="PROYECTO"/>
    <s v="TRANSPORTE"/>
    <s v="TRANSPORTE CAMINERO"/>
    <x v="1"/>
    <n v="669455"/>
    <n v="161000"/>
    <n v="143606"/>
    <x v="0"/>
    <x v="0"/>
  </r>
  <r>
    <s v="30136961-0"/>
    <s v="NORMALIZACION ESCUELA RAMON BARROS LUCO, VALPARAISO"/>
    <x v="4"/>
    <s v="VALPARAISO"/>
    <s v="VALPARAISO"/>
    <n v="2024"/>
    <s v="PROYECTO"/>
    <s v="EDUCACION, CULTURA Y PATRIMONIO"/>
    <s v="EDUCACION BASICA Y MEDIA"/>
    <x v="1"/>
    <n v="2062137"/>
    <n v="3"/>
    <n v="0"/>
    <x v="0"/>
    <x v="1"/>
  </r>
  <r>
    <s v="30136983-0"/>
    <s v="REPOSICION PARCIAL SISTEMA DE AGUA POTABLE SELVA OSCURA - VICTORIA"/>
    <x v="0"/>
    <s v="MALLECO"/>
    <s v="VICTORIA"/>
    <n v="2024"/>
    <s v="PROYECTO"/>
    <s v="RECURSOS HIDRICOS"/>
    <s v="AGUA POTABLE"/>
    <x v="1"/>
    <n v="961603"/>
    <n v="961455"/>
    <n v="961027"/>
    <x v="0"/>
    <x v="0"/>
  </r>
  <r>
    <s v="30136996-0"/>
    <s v="MEJORAMIENTO AGUA SANTA, DE ALVARES A AV.LAS PALMAS, VIÑA DEL MAR"/>
    <x v="4"/>
    <s v="VALPARAISO"/>
    <s v="VIÑA DEL MAR"/>
    <n v="2024"/>
    <s v="PROYECTO"/>
    <s v="TRANSPORTE"/>
    <s v="TRANSPORTE URBANO,VIALIDAD PEATONAL"/>
    <x v="1"/>
    <n v="222789"/>
    <n v="84002"/>
    <n v="84000"/>
    <x v="0"/>
    <x v="0"/>
  </r>
  <r>
    <s v="30137010-0"/>
    <s v="CONSTRUCCION SISTEMA ALCANTARILLADO QUEBRADA HERRERA, PUTAENDO"/>
    <x v="4"/>
    <s v="SAN FELIPE DE ACONCAGUA"/>
    <s v="PUTAENDO"/>
    <n v="2024"/>
    <s v="PROYECTO"/>
    <s v="RECURSOS HIDRICOS"/>
    <s v="EVACUACION DISPOSICION FINAL AGUAS SERVIDAS"/>
    <x v="1"/>
    <n v="21200"/>
    <n v="1"/>
    <n v="0"/>
    <x v="0"/>
    <x v="1"/>
  </r>
  <r>
    <s v="30137224-0"/>
    <s v="CONSTRUCCION INFRAEST. PORTUARIA MULTIPROPOSITO PUERTO WILLIAMS"/>
    <x v="1"/>
    <s v="ANTARTICA CHILENA"/>
    <s v="CABO DE HORNOS"/>
    <n v="2024"/>
    <s v="PROYECTO"/>
    <s v="MULTISECTORIAL"/>
    <s v="INTERSUBSECTORIAL MULTISECTOR"/>
    <x v="1"/>
    <n v="31468"/>
    <n v="31468"/>
    <n v="31456.21"/>
    <x v="0"/>
    <x v="0"/>
  </r>
  <r>
    <s v="30137226-0"/>
    <s v="REPOSICION CUARTEL UNDÉCIMA COMPAÑÍA DE BOMBEROS CAJÓN"/>
    <x v="0"/>
    <s v="CAUTIN"/>
    <s v="VILCUN"/>
    <n v="2024"/>
    <s v="PROYECTO"/>
    <s v="SEGURIDAD PUBLICA"/>
    <s v="SEGURIDAD PUBLICA"/>
    <x v="1"/>
    <n v="27289"/>
    <n v="27288"/>
    <n v="27286.767"/>
    <x v="0"/>
    <x v="0"/>
  </r>
  <r>
    <s v="30137246-0"/>
    <s v="CONSTRUCCION CONEXIÓN VIAL ACCESO NORTE A SAN ANTONIO"/>
    <x v="4"/>
    <s v="SAN ANTONIO"/>
    <s v="SAN ANTONIO"/>
    <n v="2024"/>
    <s v="PROYECTO"/>
    <s v="TRANSPORTE"/>
    <s v="TRANSPORTE URBANO,VIALIDAD PEATONAL"/>
    <x v="1"/>
    <n v="8210"/>
    <n v="2117500"/>
    <n v="1081"/>
    <x v="0"/>
    <x v="0"/>
  </r>
  <r>
    <s v="30137382-0"/>
    <s v="REPOSICION COLEGIO JOSE MANUEL BALMACEDA"/>
    <x v="12"/>
    <s v="RANCO"/>
    <s v="FUTRONO - REGION XIV"/>
    <n v="2024"/>
    <s v="PROYECTO"/>
    <s v="EDUCACION, CULTURA Y PATRIMONIO"/>
    <s v="EDUCACION BASICA Y MEDIA"/>
    <x v="1"/>
    <n v="99813"/>
    <n v="3665"/>
    <n v="3655"/>
    <x v="0"/>
    <x v="0"/>
  </r>
  <r>
    <s v="30137533-0"/>
    <s v="REPOSICION JARDIN INFANTIL COMUNA MARIA ELENA"/>
    <x v="9"/>
    <s v="TOCOPILLA"/>
    <s v="MARIA ELENA"/>
    <n v="2024"/>
    <s v="PROYECTO"/>
    <s v="EDUCACION, CULTURA Y PATRIMONIO"/>
    <s v="EDUCACION PREBASICA"/>
    <x v="1"/>
    <n v="1"/>
    <n v="1"/>
    <n v="0"/>
    <x v="0"/>
    <x v="1"/>
  </r>
  <r>
    <s v="30137553-0"/>
    <s v="REPOSICION DE LA OFICINA SAG VILLARRICA, REGION DE LA ARAUCANIA"/>
    <x v="0"/>
    <s v="CAUTIN"/>
    <s v="VILLARRICA"/>
    <n v="2024"/>
    <s v="PROYECTO"/>
    <s v="RECURSOS NATURALES Y MEDIO AMBIENTE"/>
    <s v="ADMINISTRACION SILVOAGROPECUARIO"/>
    <x v="1"/>
    <n v="1629032"/>
    <n v="1604341"/>
    <n v="1596048.2350000001"/>
    <x v="0"/>
    <x v="0"/>
  </r>
  <r>
    <s v="30137590-0"/>
    <s v="CONSTRUCCION RUTA 7. SECTOR: VODUDAHUE - LEPTEPU (CMT)"/>
    <x v="3"/>
    <s v="'"/>
    <s v="'"/>
    <n v="2024"/>
    <s v="PROYECTO"/>
    <s v="TRANSPORTE"/>
    <s v="TRANSPORTE CAMINERO"/>
    <x v="1"/>
    <n v="412973"/>
    <n v="10"/>
    <n v="0"/>
    <x v="0"/>
    <x v="1"/>
  </r>
  <r>
    <s v="30137598-0"/>
    <s v="MEJORAMIENTO ENLACE RUTA K 610 CON RUTA 120"/>
    <x v="7"/>
    <s v="TALCA"/>
    <s v="'"/>
    <n v="2024"/>
    <s v="PROYECTO"/>
    <s v="TRANSPORTE"/>
    <s v="TRANSPORTE URBANO,VIALIDAD PEATONAL"/>
    <x v="1"/>
    <n v="20000"/>
    <n v="20000"/>
    <n v="5650.9440000000004"/>
    <x v="0"/>
    <x v="0"/>
  </r>
  <r>
    <s v="30137674-0"/>
    <s v="CONSTRUCCION ESTADIO NIEBLA, VALDIVIA"/>
    <x v="12"/>
    <s v="VALDIVIA - REGION XIV"/>
    <s v="VALDIVIA - REGION XIV"/>
    <n v="2024"/>
    <s v="PROYECTO"/>
    <s v="DEPORTES"/>
    <s v="DEPORTE RECREATIVO"/>
    <x v="1"/>
    <n v="86200"/>
    <n v="1"/>
    <n v="0"/>
    <x v="0"/>
    <x v="1"/>
  </r>
  <r>
    <s v="30137703-0"/>
    <s v="REPOSICION CESFAM NIEBLA, VALDIVIA"/>
    <x v="12"/>
    <s v="VALDIVIA - REGION XIV"/>
    <s v="VALDIVIA - REGION XIV"/>
    <n v="2024"/>
    <s v="PROYECTO"/>
    <s v="SALUD"/>
    <s v="BAJA COMPLEJIDAD"/>
    <x v="1"/>
    <n v="111000"/>
    <n v="60234"/>
    <n v="60234"/>
    <x v="0"/>
    <x v="0"/>
  </r>
  <r>
    <s v="30137818-0"/>
    <s v="CONSTRUCCION CUARTEL TERCERA COMPAÑIA BOMBEROS, PUCON"/>
    <x v="0"/>
    <s v="CAUTIN"/>
    <s v="PUCON"/>
    <n v="2024"/>
    <s v="PROYECTO"/>
    <s v="SEGURIDAD PUBLICA"/>
    <s v="SEGURIDAD PUBLICA"/>
    <x v="1"/>
    <n v="115000"/>
    <n v="115000"/>
    <n v="0"/>
    <x v="0"/>
    <x v="1"/>
  </r>
  <r>
    <s v="30137944-0"/>
    <s v="MEJORAMIENTO RUTA 9, CERRO CASTILLO - BIFURCACION RUTA Y-150"/>
    <x v="1"/>
    <s v="'"/>
    <s v="'"/>
    <n v="2024"/>
    <s v="PROYECTO"/>
    <s v="TRANSPORTE"/>
    <s v="TRANSPORTE CAMINERO"/>
    <x v="1"/>
    <n v="20000"/>
    <n v="17000"/>
    <n v="15396.334999999999"/>
    <x v="0"/>
    <x v="0"/>
  </r>
  <r>
    <s v="30140173-0"/>
    <s v="REPOSICION ESCUELA BASICA CANELA ALTA, CANELA"/>
    <x v="6"/>
    <s v="CHOAPA"/>
    <s v="CANELA"/>
    <n v="2024"/>
    <s v="PROYECTO"/>
    <s v="EDUCACION, CULTURA Y PATRIMONIO"/>
    <s v="EDUCACION BASICA Y MEDIA"/>
    <x v="1"/>
    <n v="6868307"/>
    <n v="6624327"/>
    <n v="6622327"/>
    <x v="0"/>
    <x v="0"/>
  </r>
  <r>
    <s v="30142422-0"/>
    <s v="MEJORAMIENTO COMPLEJO DEPORTIVO MUNICIPAL, COMUNA DE COLBUN"/>
    <x v="7"/>
    <s v="LINARES"/>
    <s v="COLBUN"/>
    <n v="2024"/>
    <s v="PROYECTO"/>
    <s v="DEPORTES"/>
    <s v="DEPORTE RECREATIVO"/>
    <x v="1"/>
    <n v="2641537"/>
    <n v="2551469"/>
    <n v="2551468.1209999998"/>
    <x v="0"/>
    <x v="0"/>
  </r>
  <r>
    <s v="30145872-0"/>
    <s v="MEJORAMIENTO RUTA Q-30, LA MONA-ALAMO HUACHO, LOS ANGELES"/>
    <x v="2"/>
    <s v="BIO BIO"/>
    <s v="LOS ANGELES"/>
    <n v="2024"/>
    <s v="PROYECTO"/>
    <s v="TRANSPORTE"/>
    <s v="TRANSPORTE CAMINERO"/>
    <x v="1"/>
    <n v="21497"/>
    <n v="21300"/>
    <n v="17619.133999999998"/>
    <x v="0"/>
    <x v="0"/>
  </r>
  <r>
    <s v="30149176-0"/>
    <s v="REPOSICION RESIDENCIA DISCAPACIDAD SENAME COQUIMBO"/>
    <x v="6"/>
    <s v="ELQUI"/>
    <s v="COQUIMBO"/>
    <n v="2024"/>
    <s v="PROYECTO"/>
    <s v="JUSTICIA"/>
    <s v="ASISTENCIA DE MENORES"/>
    <x v="1"/>
    <n v="120983"/>
    <n v="11258"/>
    <n v="10889.819"/>
    <x v="0"/>
    <x v="0"/>
  </r>
  <r>
    <s v="30151372-0"/>
    <s v="MEJORAMIENTO AGUA POTABLE SSR DE PACHACAMA, COMUNA DE LA CALERA"/>
    <x v="4"/>
    <s v="QUILLOTA"/>
    <s v="LA CALERA"/>
    <n v="2024"/>
    <s v="PROYECTO"/>
    <s v="RECURSOS HIDRICOS"/>
    <s v="AGUA POTABLE"/>
    <x v="1"/>
    <n v="985784"/>
    <n v="144676"/>
    <n v="144673"/>
    <x v="0"/>
    <x v="0"/>
  </r>
  <r>
    <s v="30153222-0"/>
    <s v="REPOSICION CON RELOCALIZACIÓN TENENCIA OLLAGUE (F)"/>
    <x v="9"/>
    <s v="EL LOA"/>
    <s v="OLLAGUE"/>
    <n v="2024"/>
    <s v="PROYECTO"/>
    <s v="SEGURIDAD PUBLICA"/>
    <s v="SEGURIDAD PUBLICA"/>
    <x v="1"/>
    <n v="193282"/>
    <n v="193282"/>
    <n v="29874.76"/>
    <x v="0"/>
    <x v="0"/>
  </r>
  <r>
    <s v="30155873-0"/>
    <s v="CONSTRUCCION SISTEMA AGUA POTABLE VOIPIR,RAYENCO CALFUTUE,VILLARRICA"/>
    <x v="0"/>
    <s v="CAUTIN"/>
    <s v="VILLARRICA"/>
    <n v="2024"/>
    <s v="PROYECTO"/>
    <s v="RECURSOS HIDRICOS"/>
    <s v="AGUA POTABLE"/>
    <x v="1"/>
    <n v="154769"/>
    <n v="153437"/>
    <n v="153436"/>
    <x v="0"/>
    <x v="0"/>
  </r>
  <r>
    <s v="30156826-0"/>
    <s v="REPOSICION CALLE COMERCIO RIO BUENO"/>
    <x v="12"/>
    <s v="RANCO"/>
    <s v="RIO BUENO - REGION XIV"/>
    <n v="2024"/>
    <s v="PROYECTO"/>
    <s v="TRANSPORTE"/>
    <s v="TRANSPORTE URBANO,VIALIDAD PEATONAL"/>
    <x v="1"/>
    <n v="389579"/>
    <n v="3"/>
    <n v="0"/>
    <x v="0"/>
    <x v="1"/>
  </r>
  <r>
    <s v="30157272-0"/>
    <s v="REPOSICION CALLE PEDRO LAGOS, COMUNA DE RIO BUENO"/>
    <x v="12"/>
    <s v="RANCO"/>
    <s v="RIO BUENO - REGION XIV"/>
    <n v="2024"/>
    <s v="PROYECTO"/>
    <s v="TRANSPORTE"/>
    <s v="TRANSPORTE URBANO,VIALIDAD PEATONAL"/>
    <x v="1"/>
    <n v="378656"/>
    <n v="3"/>
    <n v="0"/>
    <x v="0"/>
    <x v="1"/>
  </r>
  <r>
    <s v="30158072-0"/>
    <s v="MEJORAMIENTO HOSPITAL PUERTO OCTAY"/>
    <x v="3"/>
    <s v="OSORNO"/>
    <s v="PUERTO OCTAY"/>
    <n v="2024"/>
    <s v="PROYECTO"/>
    <s v="SALUD"/>
    <s v="BAJA COMPLEJIDAD"/>
    <x v="1"/>
    <n v="1731484"/>
    <n v="1716584"/>
    <n v="1712456"/>
    <x v="0"/>
    <x v="0"/>
  </r>
  <r>
    <s v="30161474-0"/>
    <s v="CONSTRUCCION COMISARÍA CERRILLOS Y JEFATURA ZONAL OESTE, CERRILLOS"/>
    <x v="14"/>
    <s v="SANTIAGO"/>
    <s v="CERRILLOS"/>
    <n v="2024"/>
    <s v="PROYECTO"/>
    <s v="SEGURIDAD PUBLICA"/>
    <s v="SEGURIDAD PUBLICA"/>
    <x v="1"/>
    <n v="535543"/>
    <n v="535543"/>
    <n v="66159"/>
    <x v="0"/>
    <x v="0"/>
  </r>
  <r>
    <s v="30166074-0"/>
    <s v="REPOSICION JARDÍN INFANTIL PRINCIPITO, COMUNA DE LA SERENA"/>
    <x v="6"/>
    <s v="ELQUI"/>
    <s v="LA SERENA"/>
    <n v="2024"/>
    <s v="PROYECTO"/>
    <s v="EDUCACION, CULTURA Y PATRIMONIO"/>
    <s v="EDUCACION PREBASICA"/>
    <x v="1"/>
    <n v="1255873"/>
    <n v="1261067"/>
    <n v="1246612.7560000001"/>
    <x v="0"/>
    <x v="0"/>
  </r>
  <r>
    <s v="30167472-0"/>
    <s v="CONSTRUCCION RELLENO SANITARIO, COMUNA DE SIERRA GORDA"/>
    <x v="9"/>
    <s v="ANTOFAGASTA"/>
    <s v="SIERRA GORDA"/>
    <n v="2024"/>
    <s v="PROYECTO"/>
    <s v="RECURSOS NATURALES Y MEDIO AMBIENTE"/>
    <s v="MEDIO AMBIENTE"/>
    <x v="1"/>
    <n v="1"/>
    <n v="1"/>
    <n v="0"/>
    <x v="0"/>
    <x v="1"/>
  </r>
  <r>
    <s v="30170122-0"/>
    <s v="REPOSICION CUARTEL POLICIAL EN LA LOCALIDAD DE CANCOSA"/>
    <x v="8"/>
    <s v="'"/>
    <s v="'"/>
    <n v="2024"/>
    <s v="PROYECTO"/>
    <s v="SEGURIDAD PUBLICA"/>
    <s v="SEGURIDAD PUBLICA"/>
    <x v="1"/>
    <n v="110287"/>
    <n v="110287"/>
    <n v="99772.65"/>
    <x v="0"/>
    <x v="0"/>
  </r>
  <r>
    <s v="30171875-0"/>
    <s v="REPOSICION POSTA DE SALUD RURAL COLIGUAL, PURRANQUE"/>
    <x v="3"/>
    <s v="OSORNO"/>
    <s v="PURRANQUE"/>
    <n v="2024"/>
    <s v="PROYECTO"/>
    <s v="SALUD"/>
    <s v="BAJA COMPLEJIDAD"/>
    <x v="1"/>
    <n v="15319"/>
    <n v="13830"/>
    <n v="0"/>
    <x v="0"/>
    <x v="1"/>
  </r>
  <r>
    <s v="30171923-0"/>
    <s v="REPOSICION POSTA DE SALUD RURAL HUEYUSCA, PURRANQUE"/>
    <x v="3"/>
    <s v="OSORNO"/>
    <s v="PURRANQUE"/>
    <n v="2024"/>
    <s v="PROYECTO"/>
    <s v="SALUD"/>
    <s v="BAJA COMPLEJIDAD"/>
    <x v="1"/>
    <n v="7800"/>
    <n v="7800"/>
    <n v="0"/>
    <x v="0"/>
    <x v="1"/>
  </r>
  <r>
    <s v="30171924-0"/>
    <s v="REPOSICION POSTA RURAL COLONIA PONCE, PURRANQUE"/>
    <x v="3"/>
    <s v="OSORNO"/>
    <s v="PURRANQUE"/>
    <n v="2024"/>
    <s v="PROYECTO"/>
    <s v="SALUD"/>
    <s v="BAJA COMPLEJIDAD"/>
    <x v="1"/>
    <n v="783067"/>
    <n v="25463"/>
    <n v="0"/>
    <x v="0"/>
    <x v="1"/>
  </r>
  <r>
    <s v="30172125-0"/>
    <s v="MEJORAMIENTO CONEXIÓN VIAL CONCEPCION-CHIGUAYANTE, ETAPA 1"/>
    <x v="2"/>
    <s v="'"/>
    <s v="'"/>
    <n v="2024"/>
    <s v="PROYECTO"/>
    <s v="TRANSPORTE"/>
    <s v="TRANSPORTE URBANO,VIALIDAD PEATONAL"/>
    <x v="1"/>
    <n v="674790"/>
    <n v="714000"/>
    <n v="673615.723"/>
    <x v="0"/>
    <x v="0"/>
  </r>
  <r>
    <s v="30176672-0"/>
    <s v="REPOSICION CUARTEL CUERPO DE BOMBEROS DE LA HIGUERA"/>
    <x v="6"/>
    <s v="ELQUI"/>
    <s v="LA HIGUERA"/>
    <n v="2024"/>
    <s v="PROYECTO"/>
    <s v="SEGURIDAD PUBLICA"/>
    <s v="SEGURIDAD PUBLICA"/>
    <x v="1"/>
    <n v="198184"/>
    <n v="139576"/>
    <n v="136864"/>
    <x v="0"/>
    <x v="0"/>
  </r>
  <r>
    <s v="30176826-0"/>
    <s v="CONSTRUCCION PLANTA DE COMPOSTAJE, CASABLANCA"/>
    <x v="4"/>
    <s v="VALPARAISO"/>
    <s v="CASABLANCA"/>
    <n v="2024"/>
    <s v="PROYECTO"/>
    <s v="RECURSOS NATURALES Y MEDIO AMBIENTE"/>
    <s v="MEDIO AMBIENTE"/>
    <x v="1"/>
    <n v="127439"/>
    <n v="1203"/>
    <n v="0"/>
    <x v="0"/>
    <x v="1"/>
  </r>
  <r>
    <s v="30177123-0"/>
    <s v="CONSTRUCCION  SISTEMA DE AGUA POTABLE RURAL MOLCO MEDIO, VILLARRICA"/>
    <x v="0"/>
    <s v="CAUTIN"/>
    <s v="VILLARRICA"/>
    <n v="2024"/>
    <s v="PROYECTO"/>
    <s v="RECURSOS HIDRICOS"/>
    <s v="AGUA POTABLE"/>
    <x v="1"/>
    <n v="68511"/>
    <n v="68510"/>
    <n v="68510"/>
    <x v="0"/>
    <x v="0"/>
  </r>
  <r>
    <s v="30181672-0"/>
    <s v="MEJORAMIENTO RUTA S-138  S: TRANAPUENTE-LIMITE REG. NORTE"/>
    <x v="0"/>
    <s v="CAUTIN"/>
    <s v="CARAHUE"/>
    <n v="2024"/>
    <s v="PROYECTO"/>
    <s v="TRANSPORTE"/>
    <s v="TRANSPORTE CAMINERO"/>
    <x v="1"/>
    <n v="474716"/>
    <n v="418540"/>
    <n v="5597"/>
    <x v="0"/>
    <x v="0"/>
  </r>
  <r>
    <s v="30183073-0"/>
    <s v="CONSTRUCCION INFRAESTRUCTURA SANITARIA RIÑINAHUE - LAGO RANCO"/>
    <x v="12"/>
    <s v="RANCO"/>
    <s v="LAGO RANCO - REGION XIV"/>
    <n v="2024"/>
    <s v="PROYECTO"/>
    <s v="RECURSOS HIDRICOS"/>
    <s v="INTERSUBSECTORIAL RECURSOS HIDRICOS"/>
    <x v="1"/>
    <n v="8848"/>
    <n v="8848"/>
    <n v="8847.8469999999998"/>
    <x v="0"/>
    <x v="0"/>
  </r>
  <r>
    <s v="30184622-0"/>
    <s v="REPOSICION CUARTEL DE BOMBEROS 2ª COMPAÑIA LOS ANDES"/>
    <x v="4"/>
    <s v="LOS ANDES"/>
    <s v="LOS ANDES"/>
    <n v="2024"/>
    <s v="PROYECTO"/>
    <s v="SEGURIDAD PUBLICA"/>
    <s v="SEGURIDAD PUBLICA"/>
    <x v="1"/>
    <n v="23400"/>
    <n v="2"/>
    <n v="0"/>
    <x v="0"/>
    <x v="1"/>
  </r>
  <r>
    <s v="30190522-0"/>
    <s v="CONSTRUCCION SISTEMA REGADIO EMBALSE ZAPALLAR, RIO DIGUILLIN, ÑUBLE"/>
    <x v="5"/>
    <s v="'"/>
    <s v="'"/>
    <n v="2024"/>
    <s v="PROYECTO"/>
    <s v="RECURSOS HIDRICOS"/>
    <s v="RIEGO"/>
    <x v="2"/>
    <n v="9856921"/>
    <n v="9743466"/>
    <n v="9736663.2599999998"/>
    <x v="0"/>
    <x v="0"/>
  </r>
  <r>
    <s v="30194922-0"/>
    <s v="REPOSICION CUARTEL SEXTA COMPAÑÍA BOMBEROS CONCÓN"/>
    <x v="4"/>
    <s v="VALPARAISO"/>
    <s v="CONCON"/>
    <n v="2024"/>
    <s v="PROYECTO"/>
    <s v="SEGURIDAD PUBLICA"/>
    <s v="SEGURIDAD PUBLICA"/>
    <x v="1"/>
    <n v="32862"/>
    <n v="24709"/>
    <n v="24708"/>
    <x v="0"/>
    <x v="0"/>
  </r>
  <r>
    <s v="30198972-0"/>
    <s v="CONSTRUCCION ALCANTARILLADO SECTOR RINCONADA DE SILVA, PUTAENDO"/>
    <x v="4"/>
    <s v="SAN FELIPE DE ACONCAGUA"/>
    <s v="PUTAENDO"/>
    <n v="2024"/>
    <s v="PROYECTO"/>
    <s v="RECURSOS HIDRICOS"/>
    <s v="EVACUACION DISPOSICION FINAL AGUAS SERVIDAS"/>
    <x v="1"/>
    <n v="50413"/>
    <n v="49683"/>
    <n v="0"/>
    <x v="0"/>
    <x v="1"/>
  </r>
  <r>
    <s v="30202824-0"/>
    <s v="REPOSICION CENTRO DE SALUD FAMILIAR SAN FABIAN DE ALICO"/>
    <x v="5"/>
    <s v="PUNILLA"/>
    <s v="SAN FABIAN - REGION DEL ÑUBLE"/>
    <n v="2024"/>
    <s v="PROYECTO"/>
    <s v="SALUD"/>
    <s v="BAJA COMPLEJIDAD"/>
    <x v="1"/>
    <n v="31070"/>
    <n v="18007"/>
    <n v="6410"/>
    <x v="0"/>
    <x v="0"/>
  </r>
  <r>
    <s v="30204522-0"/>
    <s v="REPOSICION CUARTEL SEXTA COMPAÑIA DE BOMBEROS, PUERTO VARAS"/>
    <x v="3"/>
    <s v="LLANQUIHUE"/>
    <s v="PUERTO VARAS"/>
    <n v="2024"/>
    <s v="PROYECTO"/>
    <s v="SEGURIDAD PUBLICA"/>
    <s v="SEGURIDAD PUBLICA"/>
    <x v="1"/>
    <n v="1299597"/>
    <n v="1270021"/>
    <n v="1270018.5209999999"/>
    <x v="0"/>
    <x v="0"/>
  </r>
  <r>
    <s v="30207272-0"/>
    <s v="CONSTRUCCION CENTRO CULTURAL DE HUECHURABA"/>
    <x v="14"/>
    <s v="SANTIAGO"/>
    <s v="HUECHURABA"/>
    <n v="2024"/>
    <s v="PROYECTO"/>
    <s v="EDUCACION, CULTURA Y PATRIMONIO"/>
    <s v="ARTE Y CULTURA"/>
    <x v="1"/>
    <n v="5970152"/>
    <n v="4621204"/>
    <n v="4079765.4270000001"/>
    <x v="0"/>
    <x v="0"/>
  </r>
  <r>
    <s v="30207422-0"/>
    <s v="REPOSICION Y AMPLIACION DEPENDENCIAS EDIFICIO CONSISTORIAL, COMUNA DE COIHUECO"/>
    <x v="5"/>
    <s v="PUNILLA"/>
    <s v="COIHUECO - REGION DEL ÑUBLE"/>
    <n v="2024"/>
    <s v="PROYECTO"/>
    <s v="MULTISECTORIAL"/>
    <s v="ADMINISTRACION MULTISECTOR"/>
    <x v="1"/>
    <n v="18570"/>
    <n v="1"/>
    <n v="0"/>
    <x v="0"/>
    <x v="1"/>
  </r>
  <r>
    <s v="30208572-0"/>
    <s v="CONSTRUCCION PARQUE CULTURAL MAPUCHE CERRO COLO COLO"/>
    <x v="2"/>
    <s v="ARAUCO"/>
    <s v="ARAUCO"/>
    <n v="2024"/>
    <s v="PROYECTO"/>
    <s v="EDUCACION, CULTURA Y PATRIMONIO"/>
    <s v="ARTE Y CULTURA"/>
    <x v="1"/>
    <n v="56767"/>
    <n v="1"/>
    <n v="0"/>
    <x v="0"/>
    <x v="1"/>
  </r>
  <r>
    <s v="30211072-0"/>
    <s v="MEJORAMIENTO PLAYA DE HUAYQUIQUE, IQUIQUE"/>
    <x v="8"/>
    <s v="IQUIQUE"/>
    <s v="IQUIQUE"/>
    <n v="2024"/>
    <s v="PROYECTO"/>
    <s v="VIVIENDA Y DESARROLLO URBANO"/>
    <s v="BORDE COSTERO,PASEOS PEATONALES, PLAYAS"/>
    <x v="1"/>
    <n v="88881"/>
    <n v="136161"/>
    <n v="86808.160999999993"/>
    <x v="0"/>
    <x v="0"/>
  </r>
  <r>
    <s v="30213122-0"/>
    <s v="CONSTRUCCION FISCALÍA LOCAL DE LA LIGUA"/>
    <x v="4"/>
    <s v="'"/>
    <s v="'"/>
    <n v="2024"/>
    <s v="PROYECTO"/>
    <s v="JUSTICIA"/>
    <s v="ADMINISTRACION DE JUSTICIA"/>
    <x v="1"/>
    <n v="12430"/>
    <n v="2178"/>
    <n v="0"/>
    <x v="0"/>
    <x v="1"/>
  </r>
  <r>
    <s v="30213422-0"/>
    <s v="MEJORAMIENTO RUTA D-605, SECTOR MANQUEHUA-SORUCO"/>
    <x v="6"/>
    <s v="LIMARI"/>
    <s v="'"/>
    <n v="2024"/>
    <s v="PROYECTO"/>
    <s v="TRANSPORTE"/>
    <s v="TRANSPORTE CAMINERO"/>
    <x v="1"/>
    <n v="103732"/>
    <n v="35800"/>
    <n v="33145.472999999998"/>
    <x v="0"/>
    <x v="0"/>
  </r>
  <r>
    <s v="30214722-0"/>
    <s v="REPOSICION CON RELOCALIZACIÓN POSTA SALUD RURAL DE GUABUN, ANCUD"/>
    <x v="3"/>
    <s v="CHILOE"/>
    <s v="ANCUD"/>
    <n v="2024"/>
    <s v="PROYECTO"/>
    <s v="SALUD"/>
    <s v="BAJA COMPLEJIDAD"/>
    <x v="1"/>
    <n v="135655"/>
    <n v="10591"/>
    <n v="7690.3890000000001"/>
    <x v="0"/>
    <x v="0"/>
  </r>
  <r>
    <s v="30215722-0"/>
    <s v="CONSTRUCCION PREFECTURA PROVINCIAL IQUIQUE, PDI."/>
    <x v="8"/>
    <s v="'"/>
    <s v="'"/>
    <n v="2024"/>
    <s v="PROYECTO"/>
    <s v="SEGURIDAD PUBLICA"/>
    <s v="SEGURIDAD PUBLICA"/>
    <x v="1"/>
    <n v="57690"/>
    <n v="57690"/>
    <n v="57690"/>
    <x v="0"/>
    <x v="0"/>
  </r>
  <r>
    <s v="30217374-0"/>
    <s v="CONSTRUCCION CUARTEL POLICIAL PDI, HUECHURABA"/>
    <x v="14"/>
    <s v="SANTIAGO"/>
    <s v="HUECHURABA"/>
    <n v="2024"/>
    <s v="PROYECTO"/>
    <s v="SEGURIDAD PUBLICA"/>
    <s v="SEGURIDAD PUBLICA"/>
    <x v="1"/>
    <n v="1335991"/>
    <n v="656274"/>
    <n v="656273.59100000001"/>
    <x v="0"/>
    <x v="0"/>
  </r>
  <r>
    <s v="30218272-0"/>
    <s v="AMPLIACION RUTA 62 SECTOR QUILLOTA - CR. RUTA F-390, COM. QUILLOTA"/>
    <x v="4"/>
    <s v="'"/>
    <s v="'"/>
    <n v="2024"/>
    <s v="PROYECTO"/>
    <s v="TRANSPORTE"/>
    <s v="TRANSPORTE CAMINERO"/>
    <x v="1"/>
    <n v="155249"/>
    <n v="155000"/>
    <n v="137000"/>
    <x v="0"/>
    <x v="0"/>
  </r>
  <r>
    <s v="30219228-0"/>
    <s v="REPOSICION CENTRO DE SALUD DE ATENCION PRIMARIA FRUTILLAR"/>
    <x v="3"/>
    <s v="LLANQUIHUE"/>
    <s v="FRUTILLAR"/>
    <n v="2024"/>
    <s v="PROYECTO"/>
    <s v="SALUD"/>
    <s v="BAJA COMPLEJIDAD"/>
    <x v="1"/>
    <n v="225354"/>
    <n v="225355"/>
    <n v="220885.39799999999"/>
    <x v="0"/>
    <x v="0"/>
  </r>
  <r>
    <s v="30219274-0"/>
    <s v="AMPLIACION RUTA F-210, ACCESO A QUINTERO"/>
    <x v="4"/>
    <s v="VALPARAISO"/>
    <s v="QUINTERO"/>
    <n v="2024"/>
    <s v="PROYECTO"/>
    <s v="TRANSPORTE"/>
    <s v="TRANSPORTE URBANO,VIALIDAD PEATONAL"/>
    <x v="1"/>
    <n v="25000"/>
    <n v="25000"/>
    <n v="25000"/>
    <x v="0"/>
    <x v="0"/>
  </r>
  <r>
    <s v="30220022-0"/>
    <s v="HABILITACION CONSTRUCCIÓN ARCHIVO Y BIBLIOTECA REGIONAL PUNTA ARENAS"/>
    <x v="1"/>
    <s v="'"/>
    <s v="'"/>
    <n v="2024"/>
    <s v="PROYECTO"/>
    <s v="EDUCACION, CULTURA Y PATRIMONIO"/>
    <s v="ARTE Y CULTURA"/>
    <x v="1"/>
    <n v="4184372"/>
    <n v="3524583"/>
    <n v="1883586.0649999999"/>
    <x v="0"/>
    <x v="0"/>
  </r>
  <r>
    <s v="30221173-0"/>
    <s v="MEJORAMIENTO CAMINO BASICO INTERMEDIO CAMINO ANTIGUO TRAIGUEN"/>
    <x v="0"/>
    <s v="MALLECO"/>
    <s v="TRAIGUEN"/>
    <n v="2024"/>
    <s v="PROYECTO"/>
    <s v="TRANSPORTE"/>
    <s v="TRANSPORTE CAMINERO"/>
    <x v="1"/>
    <n v="107967"/>
    <n v="100000"/>
    <n v="0"/>
    <x v="0"/>
    <x v="1"/>
  </r>
  <r>
    <s v="30224674-0"/>
    <s v="MEJORAMIENTO CBI STA ELVIRA - EL ARENAL - SAN JAVIER"/>
    <x v="12"/>
    <s v="'"/>
    <s v="'"/>
    <n v="2024"/>
    <s v="PROYECTO"/>
    <s v="TRANSPORTE"/>
    <s v="TRANSPORTE CAMINERO"/>
    <x v="1"/>
    <n v="10350"/>
    <n v="10000"/>
    <n v="1000"/>
    <x v="0"/>
    <x v="0"/>
  </r>
  <r>
    <s v="30231173-0"/>
    <s v="MEJORAMIENTO CAMINOS VARIOS EN COMUNA DE COYHAIQUE"/>
    <x v="11"/>
    <s v="COYHAIQUE"/>
    <s v="COYHAIQUE"/>
    <n v="2024"/>
    <s v="PROYECTO"/>
    <s v="TRANSPORTE"/>
    <s v="TRANSPORTE CAMINERO"/>
    <x v="1"/>
    <n v="4630780"/>
    <n v="23583100"/>
    <n v="3740585.7059999998"/>
    <x v="0"/>
    <x v="0"/>
  </r>
  <r>
    <s v="30231223-0"/>
    <s v="MEJORAMIENTO CAMINOS VARIOS EN COMUNA DE AYSEN"/>
    <x v="11"/>
    <s v="AYSEN"/>
    <s v="AYSEN"/>
    <n v="2024"/>
    <s v="PROYECTO"/>
    <s v="TRANSPORTE"/>
    <s v="TRANSPORTE CAMINERO"/>
    <x v="1"/>
    <n v="421831"/>
    <n v="400000"/>
    <n v="311234.97100000002"/>
    <x v="0"/>
    <x v="0"/>
  </r>
  <r>
    <s v="30231576-0"/>
    <s v="MEJORAMIENTO  RUTA 265 SECTOR ACCESO BAHIA JARA - CHILE CHICO"/>
    <x v="11"/>
    <s v="'"/>
    <s v="'"/>
    <n v="2024"/>
    <s v="PROYECTO"/>
    <s v="TRANSPORTE"/>
    <s v="TRANSPORTE CAMINERO"/>
    <x v="1"/>
    <n v="550511"/>
    <n v="550510"/>
    <n v="526866.62399999995"/>
    <x v="0"/>
    <x v="0"/>
  </r>
  <r>
    <s v="30231672-0"/>
    <s v="AMPLIACION RUTA S-839 (SEGUNDA FAJA AL VOLCAN) VILLARRICA"/>
    <x v="0"/>
    <s v="'"/>
    <s v="'"/>
    <n v="2024"/>
    <s v="PROYECTO"/>
    <s v="TRANSPORTE"/>
    <s v="TRANSPORTE URBANO,VIALIDAD PEATONAL"/>
    <x v="1"/>
    <n v="7187170"/>
    <n v="6487170"/>
    <n v="6484839.0180000002"/>
    <x v="0"/>
    <x v="0"/>
  </r>
  <r>
    <s v="30236022-0"/>
    <s v="REPOSICION PLAZA ARTURO PRAT, PERQUENCO"/>
    <x v="0"/>
    <s v="CAUTIN"/>
    <s v="PERQUENCO"/>
    <n v="2024"/>
    <s v="PROYECTO"/>
    <s v="VIVIENDA Y DESARROLLO URBANO"/>
    <s v="DESARROLLO URBANO"/>
    <x v="1"/>
    <n v="1718771"/>
    <n v="1899733"/>
    <n v="1899732.4369999999"/>
    <x v="0"/>
    <x v="0"/>
  </r>
  <r>
    <s v="30239372-0"/>
    <s v="REPOSICION RUTA 11 CH ARICA T.QUEMADO; ZAPAHUIRA PUTRE(KM 100-127)"/>
    <x v="13"/>
    <s v="PARINACOTA - REGION XV"/>
    <s v="PUTRE - REGION XV"/>
    <n v="2024"/>
    <s v="PROYECTO"/>
    <s v="TRANSPORTE"/>
    <s v="TRANSPORTE CAMINERO"/>
    <x v="1"/>
    <n v="33282692"/>
    <n v="31138540"/>
    <n v="29738539.991999999"/>
    <x v="0"/>
    <x v="0"/>
  </r>
  <r>
    <s v="30240872-0"/>
    <s v="MEJORAMIENTO Y AMPLIACIÓN SISTEMA SANITARIO RURAL  BOSQUE SAN RAMON, RANCAGUA"/>
    <x v="15"/>
    <s v="CACHAPOAL"/>
    <s v="RANCAGUA"/>
    <n v="2024"/>
    <s v="PROYECTO"/>
    <s v="RECURSOS HIDRICOS"/>
    <s v="AGUA POTABLE"/>
    <x v="1"/>
    <n v="74"/>
    <n v="75"/>
    <n v="64.260000000000005"/>
    <x v="0"/>
    <x v="0"/>
  </r>
  <r>
    <s v="30241072-0"/>
    <s v="REPOSICION PUENTE QUIAHUE 1, RUTA  I-572, KM 4.3, LOLOL"/>
    <x v="15"/>
    <s v="COLCHAGUA"/>
    <s v="LOLOL"/>
    <n v="2024"/>
    <s v="PROYECTO"/>
    <s v="TRANSPORTE"/>
    <s v="TRANSPORTE CAMINERO"/>
    <x v="1"/>
    <n v="3437591"/>
    <n v="2389000"/>
    <n v="165.08699999999999"/>
    <x v="0"/>
    <x v="0"/>
  </r>
  <r>
    <s v="30241272-0"/>
    <s v="MEJORAMIENTO RUTA A-27, SECTOR KM 32 AL KM 40,2, XV REGIÓN"/>
    <x v="13"/>
    <s v="'"/>
    <s v="'"/>
    <n v="2024"/>
    <s v="PROYECTO"/>
    <s v="TRANSPORTE"/>
    <s v="TRANSPORTE CAMINERO"/>
    <x v="1"/>
    <n v="2393883"/>
    <n v="570000"/>
    <n v="407273.73300000001"/>
    <x v="0"/>
    <x v="0"/>
  </r>
  <r>
    <s v="30241923-0"/>
    <s v="CONSTRUCCION PARQUE URBANO PRICE, HUALPEN"/>
    <x v="2"/>
    <s v="CONCEPCION"/>
    <s v="HUALPEN"/>
    <n v="2024"/>
    <s v="PROYECTO"/>
    <s v="VIVIENDA Y DESARROLLO URBANO"/>
    <s v="DESARROLLO URBANO"/>
    <x v="1"/>
    <n v="16200"/>
    <n v="1"/>
    <n v="0"/>
    <x v="0"/>
    <x v="1"/>
  </r>
  <r>
    <s v="30242122-0"/>
    <s v="MEJORAMIENTO ESPACIO PUBLICO CERRO AMARILLO, HUALPEN"/>
    <x v="2"/>
    <s v="CONCEPCION"/>
    <s v="HUALPEN"/>
    <n v="2024"/>
    <s v="PROYECTO"/>
    <s v="VIVIENDA Y DESARROLLO URBANO"/>
    <s v="DESARROLLO URBANO"/>
    <x v="1"/>
    <n v="24600"/>
    <n v="24600"/>
    <n v="24600"/>
    <x v="0"/>
    <x v="0"/>
  </r>
  <r>
    <s v="30243873-0"/>
    <s v="MEJORAMIENTO ACCESIBILIDAD SECTOR CAMINO A ZAPALLAR, CURICO"/>
    <x v="7"/>
    <s v="CURICO"/>
    <s v="CURICO"/>
    <n v="2024"/>
    <s v="PROYECTO"/>
    <s v="TRANSPORTE"/>
    <s v="TRANSPORTE URBANO,VIALIDAD PEATONAL"/>
    <x v="1"/>
    <n v="54045"/>
    <n v="54045"/>
    <n v="54044"/>
    <x v="0"/>
    <x v="0"/>
  </r>
  <r>
    <s v="30244022-0"/>
    <s v="MEJORAMIENTO RUTA 11 CH ARICA T.QUEMADO; CR.RUTA 5-ROSARIO,KM 0-18"/>
    <x v="13"/>
    <s v="'"/>
    <s v="'"/>
    <n v="2024"/>
    <s v="PROYECTO"/>
    <s v="TRANSPORTE"/>
    <s v="TRANSPORTE CAMINERO"/>
    <x v="1"/>
    <n v="1151900"/>
    <n v="114420"/>
    <n v="113475.249"/>
    <x v="0"/>
    <x v="0"/>
  </r>
  <r>
    <s v="30244322-0"/>
    <s v="REPOSICION  CUARTEL  5ª CIA DE BOMBEROS CURIMON, SAN FELIPE"/>
    <x v="4"/>
    <s v="SAN FELIPE DE ACONCAGUA"/>
    <s v="SAN FELIPE"/>
    <n v="2024"/>
    <s v="PROYECTO"/>
    <s v="SEGURIDAD PUBLICA"/>
    <s v="SEGURIDAD PUBLICA"/>
    <x v="1"/>
    <n v="77737"/>
    <n v="47471"/>
    <n v="47467"/>
    <x v="0"/>
    <x v="0"/>
  </r>
  <r>
    <s v="30248573-0"/>
    <s v="CONSTRUCCION POLIDEPORTIVO, CAÑETE"/>
    <x v="2"/>
    <s v="ARAUCO"/>
    <s v="CAÑETE"/>
    <n v="2024"/>
    <s v="PROYECTO"/>
    <s v="DEPORTES"/>
    <s v="DEPORTE FORMATIVO"/>
    <x v="1"/>
    <n v="345618"/>
    <n v="5"/>
    <n v="0"/>
    <x v="0"/>
    <x v="1"/>
  </r>
  <r>
    <s v="30249672-0"/>
    <s v="REPOSICION ESCUELA MARTIN ALONQUEO, GENERAL LOPEZ, VILCUN"/>
    <x v="0"/>
    <s v="CAUTIN"/>
    <s v="VILCUN"/>
    <n v="2024"/>
    <s v="PROYECTO"/>
    <s v="EDUCACION, CULTURA Y PATRIMONIO"/>
    <s v="EDUCACION BASICA Y MEDIA"/>
    <x v="1"/>
    <n v="6784578"/>
    <n v="1"/>
    <n v="0"/>
    <x v="0"/>
    <x v="1"/>
  </r>
  <r>
    <s v="30250322-0"/>
    <s v="CONSTRUCCION  Y EQUIPAMIENTO CUARTEL PDI CABRERO"/>
    <x v="2"/>
    <s v="BIO BIO"/>
    <s v="CABRERO"/>
    <n v="2024"/>
    <s v="PROYECTO"/>
    <s v="SEGURIDAD PUBLICA"/>
    <s v="SEGURIDAD PUBLICA"/>
    <x v="1"/>
    <n v="36882"/>
    <n v="1"/>
    <n v="0"/>
    <x v="0"/>
    <x v="1"/>
  </r>
  <r>
    <s v="30250422-0"/>
    <s v="REPOSICION CON RELOCALIZACIÓN Y EQUIP. PREFECTURA PDI ARAUCO"/>
    <x v="2"/>
    <s v="ARAUCO"/>
    <s v="'"/>
    <n v="2024"/>
    <s v="PROYECTO"/>
    <s v="SEGURIDAD PUBLICA"/>
    <s v="SEGURIDAD PUBLICA"/>
    <x v="1"/>
    <n v="54224"/>
    <n v="1"/>
    <n v="0"/>
    <x v="0"/>
    <x v="1"/>
  </r>
  <r>
    <s v="30250572-0"/>
    <s v="CONSTRUCCION BY PASS A LA CIUDAD DE TALAGANTE"/>
    <x v="14"/>
    <s v="TALAGANTE"/>
    <s v="TALAGANTE"/>
    <n v="2024"/>
    <s v="PROYECTO"/>
    <s v="TRANSPORTE"/>
    <s v="TRANSPORTE URBANO,VIALIDAD PEATONAL"/>
    <x v="1"/>
    <n v="509"/>
    <n v="11750"/>
    <n v="85.045000000000002"/>
    <x v="0"/>
    <x v="0"/>
  </r>
  <r>
    <s v="30255172-0"/>
    <s v="REPOSICION BIBLIOTECA MUNICIPAL N° 114 COMUNA DE PUNTA ARENAS"/>
    <x v="1"/>
    <s v="MAGALLANES"/>
    <s v="PUNTA ARENAS"/>
    <n v="2024"/>
    <s v="PROYECTO"/>
    <s v="EDUCACION, CULTURA Y PATRIMONIO"/>
    <s v="ARTE Y CULTURA"/>
    <x v="1"/>
    <n v="908728"/>
    <n v="13095"/>
    <n v="13093"/>
    <x v="0"/>
    <x v="0"/>
  </r>
  <r>
    <s v="30255173-0"/>
    <s v="CONSTRUCCION CAMINO BAHIA TALCAHUANO-ESTERO WORSLEY- II ETAPA (CMT)"/>
    <x v="1"/>
    <s v="ULTIMA ESPERANZA"/>
    <s v="'"/>
    <n v="2024"/>
    <s v="PROYECTO"/>
    <s v="TRANSPORTE"/>
    <s v="TRANSPORTE CAMINERO"/>
    <x v="1"/>
    <n v="20"/>
    <n v="20"/>
    <n v="0"/>
    <x v="0"/>
    <x v="1"/>
  </r>
  <r>
    <s v="30255323-0"/>
    <s v="REPOSICION PUENTE PINUER EN CAMINO X-614, COMUNA DE COYHAIQUE"/>
    <x v="11"/>
    <s v="COYHAIQUE"/>
    <s v="COYHAIQUE"/>
    <n v="2024"/>
    <s v="PROYECTO"/>
    <s v="TRANSPORTE"/>
    <s v="TRANSPORTE CAMINERO"/>
    <x v="1"/>
    <n v="310000"/>
    <n v="308630"/>
    <n v="285847.12699999998"/>
    <x v="0"/>
    <x v="0"/>
  </r>
  <r>
    <s v="30256122-0"/>
    <s v="CONSTRUCCION CUARTEL DE BOMBEROS BRIGADA DE METRENCO, PLC"/>
    <x v="0"/>
    <s v="CAUTIN"/>
    <s v="PADRE LAS CASAS"/>
    <n v="2024"/>
    <s v="PROYECTO"/>
    <s v="SEGURIDAD PUBLICA"/>
    <s v="ADMINISTRACION SEGURIDAD PUBLICA"/>
    <x v="1"/>
    <n v="95112"/>
    <n v="6813"/>
    <n v="6580"/>
    <x v="0"/>
    <x v="0"/>
  </r>
  <r>
    <s v="30257572-0"/>
    <s v="REPOSICION PUENTE PALENA Y PUENTE ROSSELOT, RUTA 7, XIR"/>
    <x v="11"/>
    <s v="AYSEN"/>
    <s v="CISNES"/>
    <n v="2024"/>
    <s v="PROYECTO"/>
    <s v="TRANSPORTE"/>
    <s v="TRANSPORTE CAMINERO"/>
    <x v="1"/>
    <n v="952656"/>
    <n v="582300"/>
    <n v="1080"/>
    <x v="0"/>
    <x v="0"/>
  </r>
  <r>
    <s v="30257623-0"/>
    <s v="CONSTRUCCION PLAZA PEAJE SAN ROQUE,RUTA 156 DE LA MADERA, R BIOBIO"/>
    <x v="2"/>
    <s v="'"/>
    <s v="'"/>
    <n v="2024"/>
    <s v="PROYECTO"/>
    <s v="TRANSPORTE"/>
    <s v="TRANSPORTE CAMINERO"/>
    <x v="1"/>
    <n v="1943747"/>
    <n v="1884810"/>
    <n v="1883968"/>
    <x v="0"/>
    <x v="0"/>
  </r>
  <r>
    <s v="30257872-0"/>
    <s v="CONSTRUCCION CONEXIÓN VIAL PUERTO VARAS - LLANQUIHUE"/>
    <x v="3"/>
    <s v="'"/>
    <s v="'"/>
    <n v="2024"/>
    <s v="PROYECTO"/>
    <s v="TRANSPORTE"/>
    <s v="TRANSPORTE URBANO,VIALIDAD PEATONAL"/>
    <x v="1"/>
    <n v="309700"/>
    <n v="309700"/>
    <n v="308675.315"/>
    <x v="0"/>
    <x v="0"/>
  </r>
  <r>
    <s v="30258123-0"/>
    <s v="CONSTRUCCION Y EQUIPAMIENTO CUARTEL PDI CORONEL"/>
    <x v="2"/>
    <s v="CONCEPCION"/>
    <s v="CORONEL"/>
    <n v="2024"/>
    <s v="PROYECTO"/>
    <s v="SEGURIDAD PUBLICA"/>
    <s v="SEGURIDAD PUBLICA"/>
    <x v="1"/>
    <n v="63276"/>
    <n v="45971"/>
    <n v="45971"/>
    <x v="0"/>
    <x v="0"/>
  </r>
  <r>
    <s v="30259523-0"/>
    <s v="MEJORAMIENTO RUTA Q-806 CRUCE RUTA 5 MULCHÉN-NEGRETE,PROV. BIOBIO"/>
    <x v="2"/>
    <s v="BIO BIO"/>
    <s v="'"/>
    <n v="2024"/>
    <s v="PROYECTO"/>
    <s v="TRANSPORTE"/>
    <s v="TRANSPORTE CAMINERO"/>
    <x v="1"/>
    <n v="8926000"/>
    <n v="8920450"/>
    <n v="8366171.2790000001"/>
    <x v="0"/>
    <x v="0"/>
  </r>
  <r>
    <s v="30259623-0"/>
    <s v="CONSTRUCCION DE CICLOVIAS Y OBRAS ANEXAS VARIAS RUTAS REG DEL BIOBIO"/>
    <x v="2"/>
    <s v="'"/>
    <s v="'"/>
    <n v="2024"/>
    <s v="PROYECTO"/>
    <s v="TRANSPORTE"/>
    <s v="TRANSPORTE CAMINERO"/>
    <x v="1"/>
    <n v="68000"/>
    <n v="68000"/>
    <n v="67559.66"/>
    <x v="0"/>
    <x v="0"/>
  </r>
  <r>
    <s v="30259972-0"/>
    <s v="CONSTRUCCION CENTRO INTERPRETACIÓN AMBIENTAL PARQUE NACIONAL LLANOS  DE  CHALLE HUASCO"/>
    <x v="16"/>
    <s v="HUASCO"/>
    <s v="HUASCO"/>
    <n v="2024"/>
    <s v="PROYECTO"/>
    <s v="RECURSOS NATURALES Y MEDIO AMBIENTE"/>
    <s v="MEDIO AMBIENTE"/>
    <x v="1"/>
    <n v="288517"/>
    <n v="1710"/>
    <n v="513"/>
    <x v="0"/>
    <x v="0"/>
  </r>
  <r>
    <s v="30264278-0"/>
    <s v="CONSTRUCCION    PLAZA    LIBERTAD COMUNA DE MELIPILLA"/>
    <x v="14"/>
    <s v="MELIPILLA"/>
    <s v="MELIPILLA"/>
    <n v="2024"/>
    <s v="PROYECTO"/>
    <s v="VIVIENDA Y DESARROLLO URBANO"/>
    <s v="DESARROLLO URBANO"/>
    <x v="1"/>
    <n v="1073960"/>
    <n v="977515"/>
    <n v="977514.54299999995"/>
    <x v="0"/>
    <x v="0"/>
  </r>
  <r>
    <s v="30264723-0"/>
    <s v="NORMALIZACION HOSPITAL BARROS LUCO TRUDEAU"/>
    <x v="14"/>
    <s v="'"/>
    <s v="'"/>
    <n v="2024"/>
    <s v="PROYECTO"/>
    <s v="SALUD"/>
    <s v="ALTA COMPLEJIDAD"/>
    <x v="1"/>
    <n v="3310630"/>
    <n v="3310630"/>
    <n v="3306050"/>
    <x v="0"/>
    <x v="0"/>
  </r>
  <r>
    <s v="30267380-0"/>
    <s v="REPOSICION INTEGRAL ESTADIO MUNICIPAL, COMUNA DE COLLIPULLI"/>
    <x v="0"/>
    <s v="MALLECO"/>
    <s v="COLLIPULLI"/>
    <n v="2024"/>
    <s v="PROYECTO"/>
    <s v="DEPORTES"/>
    <s v="DEPORTE FORMATIVO"/>
    <x v="1"/>
    <n v="190771"/>
    <n v="190771"/>
    <n v="0"/>
    <x v="0"/>
    <x v="1"/>
  </r>
  <r>
    <s v="30270022-0"/>
    <s v="MEJORAMIENTO PARQUE CHINCHORRO ORIENTE, ARICA"/>
    <x v="13"/>
    <s v="ARICA - REGION XV"/>
    <s v="ARICA - REGION XV"/>
    <n v="2024"/>
    <s v="PROYECTO"/>
    <s v="VIVIENDA Y DESARROLLO URBANO"/>
    <s v="DESARROLLO URBANO"/>
    <x v="1"/>
    <n v="21424"/>
    <n v="20700"/>
    <n v="20700"/>
    <x v="0"/>
    <x v="0"/>
  </r>
  <r>
    <s v="30270222-0"/>
    <s v="REPOSICION POSTA RURAL DE CORRENTOSO, PUERTO MONTT"/>
    <x v="3"/>
    <s v="LLANQUIHUE"/>
    <s v="PUERTO MONTT"/>
    <n v="2024"/>
    <s v="PROYECTO"/>
    <s v="SALUD"/>
    <s v="BAJA COMPLEJIDAD"/>
    <x v="1"/>
    <n v="36028"/>
    <n v="7625"/>
    <n v="7625"/>
    <x v="0"/>
    <x v="0"/>
  </r>
  <r>
    <s v="30270922-0"/>
    <s v="HABILITACION CIRCUITO DE ACCESO A CERRO COLO COLO, ARAUCO"/>
    <x v="2"/>
    <s v="ARAUCO"/>
    <s v="ARAUCO"/>
    <n v="2024"/>
    <s v="PROYECTO"/>
    <s v="VIVIENDA Y DESARROLLO URBANO"/>
    <s v="DESARROLLO URBANO"/>
    <x v="1"/>
    <n v="12460"/>
    <n v="61460"/>
    <n v="11000"/>
    <x v="0"/>
    <x v="0"/>
  </r>
  <r>
    <s v="30271072-0"/>
    <s v="MEJORAMIENTO RUTA 7 SUR. SECTOR: CERRO CASTILLO-ALCANTARILLA CASCADA"/>
    <x v="11"/>
    <s v="GENERAL CARRERA"/>
    <s v="RIO IBAÑEZ"/>
    <n v="2024"/>
    <s v="PROYECTO"/>
    <s v="TRANSPORTE"/>
    <s v="TRANSPORTE CAMINERO"/>
    <x v="1"/>
    <n v="11002"/>
    <n v="617000"/>
    <n v="9794"/>
    <x v="0"/>
    <x v="0"/>
  </r>
  <r>
    <s v="30271572-0"/>
    <s v="CONSTRUCCION CICLOVIA CARAMPANGUE-LA MESETA, COMUNA DE ARAUCO"/>
    <x v="2"/>
    <s v="ARAUCO"/>
    <s v="ARAUCO"/>
    <n v="2024"/>
    <s v="PROYECTO"/>
    <s v="TRANSPORTE"/>
    <s v="TRANSPORTE CAMINERO"/>
    <x v="1"/>
    <n v="126166"/>
    <n v="106089"/>
    <n v="106088.15700000001"/>
    <x v="0"/>
    <x v="0"/>
  </r>
  <r>
    <s v="30271623-0"/>
    <s v="CONSTRUCCION PASEO COSTANERA DE LLICO, COMUNA DE ARAUCO"/>
    <x v="2"/>
    <s v="ARAUCO"/>
    <s v="ARAUCO"/>
    <n v="2024"/>
    <s v="PROYECTO"/>
    <s v="VIVIENDA Y DESARROLLO URBANO"/>
    <s v="DESARROLLO URBANO"/>
    <x v="1"/>
    <n v="70000"/>
    <n v="52500"/>
    <n v="52500"/>
    <x v="0"/>
    <x v="0"/>
  </r>
  <r>
    <s v="30271873-0"/>
    <s v="REPOSICION POSTA DE SALUD RURAL AÑILCO, VILLARRICA"/>
    <x v="0"/>
    <s v="CAUTIN"/>
    <s v="VILLARRICA"/>
    <n v="2024"/>
    <s v="PROYECTO"/>
    <s v="SALUD"/>
    <s v="BAJA COMPLEJIDAD"/>
    <x v="1"/>
    <n v="177791"/>
    <n v="177791"/>
    <n v="108486.284"/>
    <x v="0"/>
    <x v="0"/>
  </r>
  <r>
    <s v="30271874-0"/>
    <s v="REPOSICION PLAZA COSTANERA CURANIPE, PELLUHUE"/>
    <x v="7"/>
    <s v="CAUQUENES"/>
    <s v="PELLUHUE"/>
    <n v="2024"/>
    <s v="PROYECTO"/>
    <s v="VIVIENDA Y DESARROLLO URBANO"/>
    <s v="DESARROLLO URBANO"/>
    <x v="1"/>
    <n v="1600196"/>
    <n v="1600177"/>
    <n v="1583232"/>
    <x v="0"/>
    <x v="0"/>
  </r>
  <r>
    <s v="30273178-0"/>
    <s v="MEJORAMIENTO INTEGRAL PLAZA GABRIELA MISTRAL, MOLINA"/>
    <x v="7"/>
    <s v="CURICO"/>
    <s v="MOLINA"/>
    <n v="2024"/>
    <s v="PROYECTO"/>
    <s v="VIVIENDA Y DESARROLLO URBANO"/>
    <s v="DESARROLLO URBANO"/>
    <x v="1"/>
    <n v="885000"/>
    <n v="217830"/>
    <n v="209827.40299999999"/>
    <x v="0"/>
    <x v="0"/>
  </r>
  <r>
    <s v="30273576-0"/>
    <s v="MEJORAMIENTO PAR VIAL HÉROES DE LA CONCEPCIÓN-OSCAR BONILLA, IQUIQUE"/>
    <x v="8"/>
    <s v="IQUIQUE"/>
    <s v="IQUIQUE"/>
    <n v="2024"/>
    <s v="PROYECTO"/>
    <s v="TRANSPORTE"/>
    <s v="TRANSPORTE URBANO,VIALIDAD PEATONAL"/>
    <x v="1"/>
    <n v="130409"/>
    <n v="126000"/>
    <n v="126000"/>
    <x v="0"/>
    <x v="0"/>
  </r>
  <r>
    <s v="30273579-0"/>
    <s v="CONSTRUCCION PUENTE Y ACCESO A PIEDRAS JUNTAS, ALTO DEL CARMEN"/>
    <x v="16"/>
    <s v="HUASCO"/>
    <s v="ALTO DEL CARMEN"/>
    <n v="2024"/>
    <s v="PROYECTO"/>
    <s v="TRANSPORTE"/>
    <s v="TRANSPORTE CAMINERO"/>
    <x v="1"/>
    <n v="48700"/>
    <n v="48650"/>
    <n v="0"/>
    <x v="0"/>
    <x v="1"/>
  </r>
  <r>
    <s v="30274622-0"/>
    <s v="MEJORAMIENTO ESPACIO PUBLICO PASADA URBANA GUACOLDA COMUNA LAUTARO - ETAPA 1"/>
    <x v="0"/>
    <s v="CAUTIN"/>
    <s v="LAUTARO"/>
    <n v="2024"/>
    <s v="PROYECTO"/>
    <s v="VIVIENDA Y DESARROLLO URBANO"/>
    <s v="DESARROLLO URBANO"/>
    <x v="1"/>
    <n v="749693"/>
    <n v="827663"/>
    <n v="827663"/>
    <x v="0"/>
    <x v="0"/>
  </r>
  <r>
    <s v="30275622-0"/>
    <s v="CONSTRUCCION CENTRO BIOTECNOLOGÍA DE ALIMENTOS U.DEL BÍO-BÍO CHILLÁN"/>
    <x v="2"/>
    <s v="'"/>
    <s v="'"/>
    <n v="2024"/>
    <s v="PROYECTO"/>
    <s v="RECURSOS NATURALES Y MEDIO AMBIENTE"/>
    <s v="AGRICULTURA"/>
    <x v="1"/>
    <n v="100000"/>
    <n v="1"/>
    <n v="0"/>
    <x v="0"/>
    <x v="1"/>
  </r>
  <r>
    <s v="30276122-0"/>
    <s v="MEJORAMIENTO RUTA S-70 S:POCOYAN-PUENTE PEULE"/>
    <x v="0"/>
    <s v="CAUTIN"/>
    <s v="TEODORO SCHMIDT"/>
    <n v="2024"/>
    <s v="PROYECTO"/>
    <s v="TRANSPORTE"/>
    <s v="TRANSPORTE CAMINERO"/>
    <x v="1"/>
    <n v="6257000"/>
    <n v="6255950"/>
    <n v="6159263"/>
    <x v="0"/>
    <x v="0"/>
  </r>
  <r>
    <s v="30278623-0"/>
    <s v="MEJORAMIENTO DIEGO PORTALES - FRANCISCO RAMIREZ, CHILLAN"/>
    <x v="5"/>
    <s v="DIGUILLIN"/>
    <s v="CHILLAN - REGION DEL ÑUBLE"/>
    <n v="2024"/>
    <s v="PROYECTO"/>
    <s v="TRANSPORTE"/>
    <s v="TRANSPORTE URBANO,VIALIDAD PEATONAL"/>
    <x v="1"/>
    <n v="1571346"/>
    <n v="1680000"/>
    <n v="1516646"/>
    <x v="0"/>
    <x v="0"/>
  </r>
  <r>
    <s v="30280673-0"/>
    <s v="CONSTRUCCION POSTA SALUD RURAL CHAN CHAN, RIO NEGRO"/>
    <x v="3"/>
    <s v="OSORNO"/>
    <s v="RIO NEGRO"/>
    <n v="2024"/>
    <s v="PROYECTO"/>
    <s v="SALUD"/>
    <s v="BAJA COMPLEJIDAD"/>
    <x v="1"/>
    <n v="872228"/>
    <n v="807154"/>
    <n v="706547.26"/>
    <x v="0"/>
    <x v="0"/>
  </r>
  <r>
    <s v="30280722-0"/>
    <s v="CONSTRUCCION SENDA DE PENETRACION CALAFATE - RUSSFIN, T. DEL FUEGO"/>
    <x v="1"/>
    <s v="TIERRA DEL FUEGO"/>
    <s v="'"/>
    <n v="2024"/>
    <s v="PROYECTO"/>
    <s v="TRANSPORTE"/>
    <s v="TRANSPORTE CAMINERO"/>
    <x v="1"/>
    <n v="10806035"/>
    <n v="8700000"/>
    <n v="6519505.7620000001"/>
    <x v="0"/>
    <x v="0"/>
  </r>
  <r>
    <s v="30282333-0"/>
    <s v="CONSTRUCCION 20 VIVIENDAS TUTELADAS PARA ADULTO MAYOR, CHIGUAYANTE"/>
    <x v="2"/>
    <s v="CONCEPCION"/>
    <s v="CHIGUAYANTE"/>
    <n v="2024"/>
    <s v="PROYECTO"/>
    <s v="VIVIENDA Y DESARROLLO URBANO"/>
    <s v="SOLUCION HABITACIONAL PARCIAL O COMPLEMENTARIA"/>
    <x v="1"/>
    <n v="28825"/>
    <n v="28045"/>
    <n v="10305"/>
    <x v="0"/>
    <x v="0"/>
  </r>
  <r>
    <s v="30282472-0"/>
    <s v="CONSTRUCCION VIVIENDAS TUTELADAS PARA ADULTO MAYOR, LEBU"/>
    <x v="2"/>
    <s v="ARAUCO"/>
    <s v="LEBU"/>
    <n v="2024"/>
    <s v="PROYECTO"/>
    <s v="VIVIENDA Y DESARROLLO URBANO"/>
    <s v="SOLUCION HABITACIONAL PARCIAL O COMPLEMENTARIA"/>
    <x v="1"/>
    <n v="239909"/>
    <n v="157257"/>
    <n v="156533.633"/>
    <x v="0"/>
    <x v="0"/>
  </r>
  <r>
    <s v="30283072-0"/>
    <s v="REPOSICION ACCESO ORIENTE A MAULE CENTRO"/>
    <x v="7"/>
    <s v="TALCA"/>
    <s v="MAULE"/>
    <n v="2024"/>
    <s v="PROYECTO"/>
    <s v="VIVIENDA Y DESARROLLO URBANO"/>
    <s v="DESARROLLO URBANO"/>
    <x v="1"/>
    <n v="383010"/>
    <n v="383010"/>
    <n v="383007"/>
    <x v="0"/>
    <x v="0"/>
  </r>
  <r>
    <s v="30283174-0"/>
    <s v="MEJORAMIENTO RUTA 7 SUR EL MANZANO-COCHRANE, SECTOR CONFLUENCIA-PUENTE CHACABUCO"/>
    <x v="11"/>
    <s v="'"/>
    <s v="'"/>
    <n v="2024"/>
    <s v="PROYECTO"/>
    <s v="TRANSPORTE"/>
    <s v="TRANSPORTE CAMINERO"/>
    <x v="1"/>
    <n v="56826"/>
    <n v="2175500"/>
    <n v="76.396000000000001"/>
    <x v="0"/>
    <x v="0"/>
  </r>
  <r>
    <s v="30283222-0"/>
    <s v="MEJORAMIENTO RUTA 7 SUR. SECTOR: MURTA-PUERTO RÍO TRANQUILO"/>
    <x v="11"/>
    <s v="'"/>
    <s v="'"/>
    <n v="2024"/>
    <s v="PROYECTO"/>
    <s v="TRANSPORTE"/>
    <s v="TRANSPORTE CAMINERO"/>
    <x v="1"/>
    <n v="8728348"/>
    <n v="6310000"/>
    <n v="218720.755"/>
    <x v="0"/>
    <x v="0"/>
  </r>
  <r>
    <s v="30283224-0"/>
    <s v="MEJORAMIENTO RUTA 7 SUR. SECTOR: ALCANTARILLA CASCADA - COCHRANE"/>
    <x v="11"/>
    <s v="'"/>
    <s v="'"/>
    <n v="2024"/>
    <s v="PROYECTO"/>
    <s v="TRANSPORTE"/>
    <s v="TRANSPORTE CAMINERO"/>
    <x v="1"/>
    <n v="571000"/>
    <n v="616000"/>
    <n v="459647.34600000002"/>
    <x v="0"/>
    <x v="0"/>
  </r>
  <r>
    <s v="30283230-0"/>
    <s v="MEJORAMIENTO AVDA. EJERCITO, TRAMO YURASZECK-SEMINARIO, PUERTO MONTT"/>
    <x v="3"/>
    <s v="LLANQUIHUE"/>
    <s v="PUERTO MONTT"/>
    <n v="2024"/>
    <s v="PROYECTO"/>
    <s v="TRANSPORTE"/>
    <s v="TRANSPORTE URBANO,VIALIDAD PEATONAL"/>
    <x v="1"/>
    <n v="2461900"/>
    <n v="2461900"/>
    <n v="2192266.0109999999"/>
    <x v="0"/>
    <x v="0"/>
  </r>
  <r>
    <s v="30283474-0"/>
    <s v="MEJORAMIENTO AVDA. PTE IBAÑEZ DE PTO MONTT, TRAMO CARDONAL-INDUSTRIA"/>
    <x v="3"/>
    <s v="LLANQUIHUE"/>
    <s v="PUERTO MONTT"/>
    <n v="2024"/>
    <s v="PROYECTO"/>
    <s v="TRANSPORTE"/>
    <s v="TRANSPORTE URBANO,VIALIDAD PEATONAL"/>
    <x v="1"/>
    <n v="8507633"/>
    <n v="7409149"/>
    <n v="7375638.9340000004"/>
    <x v="0"/>
    <x v="0"/>
  </r>
  <r>
    <s v="30284822-0"/>
    <s v="CONSTRUCCION CONECTIVIDAD VIAL MAIHUE-PUERTO FUY- PUERTO PIRIHUEICO"/>
    <x v="12"/>
    <s v="'"/>
    <s v="'"/>
    <n v="2024"/>
    <s v="PROYECTO"/>
    <s v="TRANSPORTE"/>
    <s v="TRANSPORTE CAMINERO"/>
    <x v="1"/>
    <n v="2095866"/>
    <n v="151450"/>
    <n v="107174"/>
    <x v="0"/>
    <x v="0"/>
  </r>
  <r>
    <s v="30285173-0"/>
    <s v="MEJORAMIENTO RUTA 265: CRUCE EL MAITÉN-GUADAL"/>
    <x v="11"/>
    <s v="GENERAL CARRERA"/>
    <s v="'"/>
    <n v="2024"/>
    <s v="PROYECTO"/>
    <s v="TRANSPORTE"/>
    <s v="TRANSPORTE CAMINERO"/>
    <x v="1"/>
    <n v="11865835"/>
    <n v="1853000"/>
    <n v="76.396000000000001"/>
    <x v="0"/>
    <x v="0"/>
  </r>
  <r>
    <s v="30285272-0"/>
    <s v="MEJORAMIENTO BORDE  COSTERO PASEO DEL MAR, SANTO DOMINGO"/>
    <x v="4"/>
    <s v="SAN ANTONIO"/>
    <s v="SANTO DOMINGO"/>
    <n v="2024"/>
    <s v="PROYECTO"/>
    <s v="VIVIENDA Y DESARROLLO URBANO"/>
    <s v="DESARROLLO URBANO"/>
    <x v="1"/>
    <n v="120000"/>
    <n v="17036"/>
    <n v="17035"/>
    <x v="0"/>
    <x v="0"/>
  </r>
  <r>
    <s v="30285772-0"/>
    <s v="CONSTRUCCION ESPACIO PÚBLICO VILLA EL BOSQUE, PADRE LAS CASAS"/>
    <x v="0"/>
    <s v="CAUTIN"/>
    <s v="PADRE LAS CASAS"/>
    <n v="2024"/>
    <s v="PROYECTO"/>
    <s v="MULTISECTORIAL"/>
    <s v="ORGANIZACION Y SERVICIOS COMUNALES"/>
    <x v="1"/>
    <n v="710000"/>
    <n v="771585"/>
    <n v="681576.62600000005"/>
    <x v="0"/>
    <x v="0"/>
  </r>
  <r>
    <s v="30287426-0"/>
    <s v="CONSTRUCCION CONEX VIAL CR RUTA 231 CH-A. NORTE L. ESPOLON-FUTALEUFU"/>
    <x v="3"/>
    <s v="'"/>
    <s v="'"/>
    <n v="2024"/>
    <s v="PROYECTO"/>
    <s v="TRANSPORTE"/>
    <s v="TRANSPORTE CAMINERO"/>
    <x v="1"/>
    <n v="5000010"/>
    <n v="2206270"/>
    <n v="2206212"/>
    <x v="0"/>
    <x v="0"/>
  </r>
  <r>
    <s v="30287522-0"/>
    <s v="REPOSICION ACERAS  E ILUMINACION CALLE CHACABUCO, CONCEPCION"/>
    <x v="2"/>
    <s v="CONCEPCION"/>
    <s v="CONCEPCION"/>
    <n v="2024"/>
    <s v="PROYECTO"/>
    <s v="TRANSPORTE"/>
    <s v="TRANSPORTE URBANO,VIALIDAD PEATONAL"/>
    <x v="1"/>
    <n v="872153"/>
    <n v="872153"/>
    <n v="872153"/>
    <x v="0"/>
    <x v="0"/>
  </r>
  <r>
    <s v="30288722-0"/>
    <s v="REPOSICION CESFAM OHIGGINS DE CONCEPCION"/>
    <x v="2"/>
    <s v="CONCEPCION"/>
    <s v="CONCEPCION"/>
    <n v="2024"/>
    <s v="PROYECTO"/>
    <s v="SALUD"/>
    <s v="BAJA COMPLEJIDAD"/>
    <x v="1"/>
    <n v="5"/>
    <n v="5"/>
    <n v="0"/>
    <x v="0"/>
    <x v="1"/>
  </r>
  <r>
    <s v="30289022-0"/>
    <s v="RESTAURACION TEMPLO CATOLICO PARROQUIAL COMUNA DE PEMUCO"/>
    <x v="5"/>
    <s v="DIGUILLIN"/>
    <s v="PEMUCO - REGION DEL ÑUBLE"/>
    <n v="2024"/>
    <s v="PROYECTO"/>
    <s v="EDUCACION, CULTURA Y PATRIMONIO"/>
    <s v="PATRIMONIO"/>
    <x v="1"/>
    <n v="58459"/>
    <n v="43950"/>
    <n v="43950"/>
    <x v="0"/>
    <x v="0"/>
  </r>
  <r>
    <s v="30289024-0"/>
    <s v="REPOSICION Y REUBICACION CUARTEL BOMBEROS 2DA COMPAÑÍA CABRERO"/>
    <x v="2"/>
    <s v="BIO BIO"/>
    <s v="CABRERO"/>
    <n v="2024"/>
    <s v="PROYECTO"/>
    <s v="SEGURIDAD PUBLICA"/>
    <s v="SEGURIDAD PUBLICA"/>
    <x v="1"/>
    <n v="32773"/>
    <n v="18000"/>
    <n v="18000"/>
    <x v="0"/>
    <x v="0"/>
  </r>
  <r>
    <s v="30290173-0"/>
    <s v="MEJORAMIENTO RUTA Q-45, ABANICO-PASO INTERNACIONAL PICHACHEN, ANTUCO"/>
    <x v="5"/>
    <s v="'"/>
    <s v="'"/>
    <n v="2024"/>
    <s v="PROYECTO"/>
    <s v="TRANSPORTE"/>
    <s v="TRANSPORTE CAMINERO"/>
    <x v="1"/>
    <n v="97480"/>
    <n v="97480"/>
    <n v="84891"/>
    <x v="0"/>
    <x v="0"/>
  </r>
  <r>
    <s v="30290175-0"/>
    <s v="MEJORAMIENTO RUTA ALTIPLANICA DIEGO DE  ALMAGRO - ALTAMIRA - RUTA 5"/>
    <x v="16"/>
    <s v="CHAÑARAL"/>
    <s v="'"/>
    <n v="2024"/>
    <s v="PROYECTO"/>
    <s v="TRANSPORTE"/>
    <s v="TRANSPORTE CAMINERO"/>
    <x v="1"/>
    <n v="787114"/>
    <n v="389520"/>
    <n v="388455"/>
    <x v="0"/>
    <x v="0"/>
  </r>
  <r>
    <s v="30291073-0"/>
    <s v="CONSTRUCCION POSTA DE SALUD RURAL PUCATRIHUE, SAN JUAN DE LA COSTA"/>
    <x v="3"/>
    <s v="OSORNO"/>
    <s v="SAN JUAN DE LA COSTA"/>
    <n v="2024"/>
    <s v="PROYECTO"/>
    <s v="SALUD"/>
    <s v="BAJA COMPLEJIDAD"/>
    <x v="1"/>
    <n v="421090"/>
    <n v="343360"/>
    <n v="341858.348"/>
    <x v="0"/>
    <x v="0"/>
  </r>
  <r>
    <s v="30291122-0"/>
    <s v="CONSTRUCCION CENTRO COMUNITARIO UNION COMUNAL ADULTO MAYOR, COMUNA DE CABILDO"/>
    <x v="4"/>
    <s v="PETORCA"/>
    <s v="CABILDO"/>
    <n v="2024"/>
    <s v="PROYECTO"/>
    <s v="MULTISECTORIAL"/>
    <s v="ORGANIZACION Y SERVICIOS COMUNALES"/>
    <x v="1"/>
    <n v="120217"/>
    <n v="7751"/>
    <n v="7751"/>
    <x v="0"/>
    <x v="0"/>
  </r>
  <r>
    <s v="30291173-0"/>
    <s v="MEJORAMIENTO INTERCONEX ALERCE-PTO MONTT, SENDA CENTRAL-AV AUSTRAL, PUERTO MONTT"/>
    <x v="3"/>
    <s v="LLANQUIHUE"/>
    <s v="PUERTO MONTT"/>
    <n v="2024"/>
    <s v="PROYECTO"/>
    <s v="TRANSPORTE"/>
    <s v="TRANSPORTE URBANO,VIALIDAD PEATONAL"/>
    <x v="1"/>
    <n v="1555322"/>
    <n v="2409586"/>
    <n v="1306974.939"/>
    <x v="0"/>
    <x v="0"/>
  </r>
  <r>
    <s v="30291323-0"/>
    <s v="MEJORAMIENTO CALLE YERBAS BUENAS, VALDIVIA"/>
    <x v="12"/>
    <s v="VALDIVIA - REGION XIV"/>
    <s v="VALDIVIA - REGION XIV"/>
    <n v="2024"/>
    <s v="PROYECTO"/>
    <s v="TRANSPORTE"/>
    <s v="TRANSPORTE URBANO,VIALIDAD PEATONAL"/>
    <x v="1"/>
    <n v="1472"/>
    <n v="7000"/>
    <n v="0"/>
    <x v="0"/>
    <x v="1"/>
  </r>
  <r>
    <s v="30291346-0"/>
    <s v="PREVENCION Y ATENCIÓN A MUJERES VICTIMAS DE VIOLENCIA, LOS LAGOS"/>
    <x v="12"/>
    <s v="VALDIVIA - REGION XIV"/>
    <s v="LOS LAGOS - REGION XIV"/>
    <n v="2024"/>
    <s v="PROGRAMA"/>
    <s v="MULTISECTORIAL"/>
    <s v="ASISTENCIA Y SERVICIO SOCIAL"/>
    <x v="1"/>
    <n v="90864"/>
    <n v="90864"/>
    <n v="90863.49"/>
    <x v="0"/>
    <x v="0"/>
  </r>
  <r>
    <s v="30291922-0"/>
    <s v="CONSTRUCCION CANCHA SINTETICA ESTADIO MUNICIPAL DE LANCO"/>
    <x v="12"/>
    <s v="VALDIVIA - REGION XIV"/>
    <s v="LANCO - REGION XIV"/>
    <n v="2024"/>
    <s v="PROYECTO"/>
    <s v="DEPORTES"/>
    <s v="DEPORTE RECREATIVO"/>
    <x v="1"/>
    <n v="1451834"/>
    <n v="1408544"/>
    <n v="1405054"/>
    <x v="0"/>
    <x v="0"/>
  </r>
  <r>
    <s v="30292472-0"/>
    <s v="CONSTRUCCION PUENTE NUEVO LA COMPAÑIA-LA SERENA, REGION DE COQUIMBO"/>
    <x v="6"/>
    <s v="ELQUI"/>
    <s v="LA SERENA"/>
    <n v="2024"/>
    <s v="PROYECTO"/>
    <s v="TRANSPORTE"/>
    <s v="TRANSPORTE URBANO,VIALIDAD PEATONAL"/>
    <x v="1"/>
    <n v="1500"/>
    <n v="1500"/>
    <n v="0"/>
    <x v="0"/>
    <x v="1"/>
  </r>
  <r>
    <s v="30292973-0"/>
    <s v="CONSTRUCCION CUARTEL BRIGADA FUNDO EL CARMEN, TEMUCO."/>
    <x v="0"/>
    <s v="CAUTIN"/>
    <s v="TEMUCO"/>
    <n v="2024"/>
    <s v="PROYECTO"/>
    <s v="SEGURIDAD PUBLICA"/>
    <s v="ADMINISTRACION SEGURIDAD PUBLICA"/>
    <x v="1"/>
    <n v="361297"/>
    <n v="361296"/>
    <n v="142930.68799999999"/>
    <x v="0"/>
    <x v="0"/>
  </r>
  <r>
    <s v="30293972-0"/>
    <s v="REPOSICION MERCADO MUNICIPAL DE LA CIUDAD DE CONCEPCION"/>
    <x v="2"/>
    <s v="CONCEPCION"/>
    <s v="CONCEPCION"/>
    <n v="2024"/>
    <s v="PROYECTO"/>
    <s v="MULTISECTORIAL"/>
    <s v="ADMINISTRACION MULTISECTOR"/>
    <x v="1"/>
    <n v="2175527"/>
    <n v="64871"/>
    <n v="64869.767999999996"/>
    <x v="0"/>
    <x v="0"/>
  </r>
  <r>
    <s v="30294123-0"/>
    <s v="CONSTRUCCION AV. DEL TREN, ALTO LABRANZA, TEMUCO"/>
    <x v="0"/>
    <s v="CAUTIN"/>
    <s v="TEMUCO"/>
    <n v="2024"/>
    <s v="PROYECTO"/>
    <s v="TRANSPORTE"/>
    <s v="TRANSPORTE URBANO,VIALIDAD PEATONAL"/>
    <x v="1"/>
    <n v="7900"/>
    <n v="7900"/>
    <n v="7900"/>
    <x v="0"/>
    <x v="0"/>
  </r>
  <r>
    <s v="30295722-0"/>
    <s v="MEJORAMIENTO Y NORMALIZACIÓN PLAZA DE COBQUECURA"/>
    <x v="5"/>
    <s v="ITATA"/>
    <s v="COBQUECURA - REGION DEL ÑUBLE"/>
    <n v="2024"/>
    <s v="PROYECTO"/>
    <s v="VIVIENDA Y DESARROLLO URBANO"/>
    <s v="DESARROLLO URBANO"/>
    <x v="1"/>
    <n v="513714"/>
    <n v="560900"/>
    <n v="513714.25599999999"/>
    <x v="0"/>
    <x v="0"/>
  </r>
  <r>
    <s v="30298072-0"/>
    <s v="MEJORAMIENTO AVENIDA PEDRO AGUIRRE CERDA, LO MIRANDA DOÑIHUE,"/>
    <x v="15"/>
    <s v="CACHAPOAL"/>
    <s v="DOÑIHUE"/>
    <n v="2024"/>
    <s v="PROYECTO"/>
    <s v="VIVIENDA Y DESARROLLO URBANO"/>
    <s v="DESARROLLO URBANO"/>
    <x v="1"/>
    <n v="78275"/>
    <n v="51712"/>
    <n v="0"/>
    <x v="0"/>
    <x v="1"/>
  </r>
  <r>
    <s v="30298074-0"/>
    <s v="MEJORAMIENTO PARQUE CAMPESINO DE LOLOL"/>
    <x v="15"/>
    <s v="COLCHAGUA"/>
    <s v="LOLOL"/>
    <n v="2024"/>
    <s v="PROYECTO"/>
    <s v="VIVIENDA Y DESARROLLO URBANO"/>
    <s v="DESARROLLO URBANO"/>
    <x v="1"/>
    <n v="2"/>
    <n v="115740"/>
    <n v="0"/>
    <x v="0"/>
    <x v="1"/>
  </r>
  <r>
    <s v="30298422-0"/>
    <s v="REPOSICION PLAZA BRASIL, IQUIQUE"/>
    <x v="8"/>
    <s v="IQUIQUE"/>
    <s v="IQUIQUE"/>
    <n v="2024"/>
    <s v="PROYECTO"/>
    <s v="VIVIENDA Y DESARROLLO URBANO"/>
    <s v="DESARROLLO URBANO"/>
    <x v="1"/>
    <n v="1064756"/>
    <n v="1044003"/>
    <n v="1003479.927"/>
    <x v="0"/>
    <x v="0"/>
  </r>
  <r>
    <s v="30298424-0"/>
    <s v="REPOSICION PLAZA MIRADOR SUR, IQUIQUE"/>
    <x v="8"/>
    <s v="IQUIQUE"/>
    <s v="IQUIQUE"/>
    <n v="2024"/>
    <s v="PROYECTO"/>
    <s v="VIVIENDA Y DESARROLLO URBANO"/>
    <s v="DESARROLLO URBANO"/>
    <x v="1"/>
    <n v="128073"/>
    <n v="131326"/>
    <n v="128072"/>
    <x v="0"/>
    <x v="0"/>
  </r>
  <r>
    <s v="30300972-0"/>
    <s v="CONSTRUCCION BY PASS Y REPOS RED VIAL ANDINA, S:CR 11 CH-KM 12 (CMT)"/>
    <x v="13"/>
    <s v="PARINACOTA - REGION XV"/>
    <s v="PUTRE - REGION XV"/>
    <n v="2024"/>
    <s v="PROYECTO"/>
    <s v="TRANSPORTE"/>
    <s v="TRANSPORTE CAMINERO"/>
    <x v="1"/>
    <n v="156284"/>
    <n v="151000"/>
    <n v="0"/>
    <x v="0"/>
    <x v="1"/>
  </r>
  <r>
    <s v="30301322-0"/>
    <s v="MEJORAMIENTO RED VIAL RUTA A-15, XV REGIÓN"/>
    <x v="13"/>
    <s v="'"/>
    <s v="'"/>
    <n v="2024"/>
    <s v="PROYECTO"/>
    <s v="TRANSPORTE"/>
    <s v="TRANSPORTE CAMINERO"/>
    <x v="1"/>
    <n v="81664"/>
    <n v="80640"/>
    <n v="80100"/>
    <x v="0"/>
    <x v="0"/>
  </r>
  <r>
    <s v="30301475-0"/>
    <s v="CONSTRUCCION APR FOLILCO,QUETROCO,RUCAHUE,RUCATRARO, HUENTE,  FREIRE"/>
    <x v="0"/>
    <s v="CAUTIN"/>
    <s v="FREIRE"/>
    <n v="2024"/>
    <s v="PROYECTO"/>
    <s v="RECURSOS HIDRICOS"/>
    <s v="AGUA POTABLE"/>
    <x v="1"/>
    <n v="2265716"/>
    <n v="2265716"/>
    <n v="2265715.8849999998"/>
    <x v="0"/>
    <x v="0"/>
  </r>
  <r>
    <s v="30301572-0"/>
    <s v="CONSTRUCCION SISTEMA DE AGUA POTABLE RURAL ARAUCO, CHUMPULLI, GUIÑIMO, FREIRE"/>
    <x v="0"/>
    <s v="CAUTIN"/>
    <s v="FREIRE"/>
    <n v="2024"/>
    <s v="PROYECTO"/>
    <s v="RECURSOS HIDRICOS"/>
    <s v="AGUA POTABLE"/>
    <x v="1"/>
    <n v="1741012"/>
    <n v="1743938"/>
    <n v="1741006.41"/>
    <x v="0"/>
    <x v="0"/>
  </r>
  <r>
    <s v="30301973-0"/>
    <s v="CONSTRUCCION COMPLEJO DEPORTIVO SAN GREGORIO ETAPA 1, COMUNA DE LA GRANJA"/>
    <x v="14"/>
    <s v="SANTIAGO"/>
    <s v="LA GRANJA"/>
    <n v="2024"/>
    <s v="PROYECTO"/>
    <s v="DEPORTES"/>
    <s v="DEPORTE RECREATIVO"/>
    <x v="1"/>
    <n v="4014157"/>
    <n v="2501797"/>
    <n v="2501798.3859999999"/>
    <x v="0"/>
    <x v="0"/>
  </r>
  <r>
    <s v="30302723-0"/>
    <s v="HABILITACION DE TERRENOS FCO COLOANE Y CERRO MORADO, PUENTE ALTO,"/>
    <x v="14"/>
    <s v="CORDILLERA"/>
    <s v="PUENTE ALTO"/>
    <n v="2024"/>
    <s v="PROYECTO"/>
    <s v="VIVIENDA Y DESARROLLO URBANO"/>
    <s v="VIVIENDA DEFINITIVA"/>
    <x v="1"/>
    <n v="257134"/>
    <n v="345502"/>
    <n v="10098"/>
    <x v="0"/>
    <x v="0"/>
  </r>
  <r>
    <s v="30302873-0"/>
    <s v="RESTAURACION TEATRO PEDRO DE LA BARRA, ANTOFAGASTA"/>
    <x v="9"/>
    <s v="ANTOFAGASTA"/>
    <s v="ANTOFAGASTA"/>
    <n v="2024"/>
    <s v="PROYECTO"/>
    <s v="EDUCACION, CULTURA Y PATRIMONIO"/>
    <s v="ARTE Y CULTURA"/>
    <x v="1"/>
    <n v="3158447"/>
    <n v="3267655"/>
    <n v="3107018"/>
    <x v="0"/>
    <x v="0"/>
  </r>
  <r>
    <s v="30305725-0"/>
    <s v="AMPLIACION INFRAESTRUCTURA PORTUARIA DE CONEXIÓN PUERTO YUNGAY"/>
    <x v="11"/>
    <s v="'"/>
    <s v="'"/>
    <n v="2024"/>
    <s v="PROYECTO"/>
    <s v="TRANSPORTE"/>
    <s v="TRANSPORTE MARITIMO, FLUVIAL Y LACUSTRE"/>
    <x v="1"/>
    <n v="59084"/>
    <n v="81692"/>
    <n v="59084"/>
    <x v="0"/>
    <x v="0"/>
  </r>
  <r>
    <s v="30305772-0"/>
    <s v="CONSTRUCCION INFRAESTRUCTURA PORTUARIA EN PUERTO TORO,CABO DE HORNOS"/>
    <x v="1"/>
    <s v="ANTARTICA CHILENA"/>
    <s v="CABO DE HORNOS"/>
    <n v="2024"/>
    <s v="PROYECTO"/>
    <s v="TRANSPORTE"/>
    <s v="TRANSPORTE MARITIMO, FLUVIAL Y LACUSTRE"/>
    <x v="1"/>
    <n v="4700571"/>
    <n v="4620627"/>
    <n v="4605987"/>
    <x v="0"/>
    <x v="0"/>
  </r>
  <r>
    <s v="30305872-0"/>
    <s v="CONSTRUCCION PUENTE RAUL MARIN BALMACEDA, COMUNA DE CISNES"/>
    <x v="11"/>
    <s v="AYSEN"/>
    <s v="CISNES"/>
    <n v="2024"/>
    <s v="PROYECTO"/>
    <s v="TRANSPORTE"/>
    <s v="TRANSPORTE CAMINERO"/>
    <x v="1"/>
    <n v="800566"/>
    <n v="800570"/>
    <n v="799947"/>
    <x v="0"/>
    <x v="0"/>
  </r>
  <r>
    <s v="30306673-0"/>
    <s v="REPOSICION TRIBUNAL DE FAMILIA CONCEPCIÓN"/>
    <x v="2"/>
    <s v="CONCEPCION"/>
    <s v="CONCEPCION"/>
    <n v="2024"/>
    <s v="PROYECTO"/>
    <s v="JUSTICIA"/>
    <s v="ADMINISTRACION DE JUSTICIA"/>
    <x v="1"/>
    <n v="2304220"/>
    <n v="2272733"/>
    <n v="2262511"/>
    <x v="0"/>
    <x v="0"/>
  </r>
  <r>
    <s v="30308732-0"/>
    <s v="REPOSICION TRIBUNAL GARANTÍA Y TOP DE OSORNO"/>
    <x v="3"/>
    <s v="OSORNO"/>
    <s v="OSORNO"/>
    <n v="2024"/>
    <s v="PROYECTO"/>
    <s v="JUSTICIA"/>
    <s v="ADMINISTRACION DE JUSTICIA"/>
    <x v="1"/>
    <n v="587545"/>
    <n v="453173"/>
    <n v="393902"/>
    <x v="0"/>
    <x v="0"/>
  </r>
  <r>
    <s v="30309675-0"/>
    <s v="MEJORAMIENTO RUTA 7. SECTOR: CALETA GONZALO-LAGO NEGRO (PUENTE MANUEL FELIU), CHAITEN"/>
    <x v="3"/>
    <s v="'"/>
    <s v="'"/>
    <n v="2024"/>
    <s v="PROYECTO"/>
    <s v="TRANSPORTE"/>
    <s v="TRANSPORTE CAMINERO"/>
    <x v="1"/>
    <n v="271175"/>
    <n v="19810"/>
    <n v="19568.398000000001"/>
    <x v="0"/>
    <x v="0"/>
  </r>
  <r>
    <s v="30309676-0"/>
    <s v="MEJORAMIENTO RUTA 7, SECTOR LAGO NEGRO (PUENTE MANUEL FELIU)- PUENTE BONITO, CHAITEN"/>
    <x v="3"/>
    <s v="'"/>
    <s v="'"/>
    <n v="2024"/>
    <s v="PROYECTO"/>
    <s v="TRANSPORTE"/>
    <s v="TRANSPORTE CAMINERO"/>
    <x v="1"/>
    <n v="4336631"/>
    <n v="20"/>
    <n v="0"/>
    <x v="0"/>
    <x v="1"/>
  </r>
  <r>
    <s v="30309972-0"/>
    <s v="AMPLIACION SEGUNDA ETAPA EDIFICIO MOP VALDIVIA"/>
    <x v="12"/>
    <s v="'"/>
    <s v="'"/>
    <n v="2024"/>
    <s v="PROYECTO"/>
    <s v="MULTISECTORIAL"/>
    <s v="ADMINISTRACION MULTISECTOR"/>
    <x v="1"/>
    <n v="20979"/>
    <n v="20511"/>
    <n v="15487.630999999999"/>
    <x v="0"/>
    <x v="0"/>
  </r>
  <r>
    <s v="30310626-0"/>
    <s v="CONSTRUCCION CENTRO GABRIELA MISTRAL ETAPA 2"/>
    <x v="14"/>
    <s v="'"/>
    <s v="'"/>
    <n v="2024"/>
    <s v="PROYECTO"/>
    <s v="EDUCACION, CULTURA Y PATRIMONIO"/>
    <s v="ARTE Y CULTURA"/>
    <x v="1"/>
    <n v="1080998"/>
    <n v="1090000"/>
    <n v="670225.80599999998"/>
    <x v="0"/>
    <x v="0"/>
  </r>
  <r>
    <s v="30311772-0"/>
    <s v="CONSTRUCCION CENTRO DE SALUD CONTAO, COMUNA HUALAIHUE"/>
    <x v="3"/>
    <s v="PALENA"/>
    <s v="HUALAIHUE"/>
    <n v="2024"/>
    <s v="PROYECTO"/>
    <s v="SALUD"/>
    <s v="BAJA COMPLEJIDAD"/>
    <x v="1"/>
    <n v="1"/>
    <n v="1043738"/>
    <n v="0"/>
    <x v="0"/>
    <x v="1"/>
  </r>
  <r>
    <s v="30313722-0"/>
    <s v="REPOSICION CUARTEL DE BOMBEROS QUINTA COMPAÑÍA DE NEHUENTUE"/>
    <x v="0"/>
    <s v="CAUTIN"/>
    <s v="CARAHUE"/>
    <n v="2024"/>
    <s v="PROYECTO"/>
    <s v="SEGURIDAD PUBLICA"/>
    <s v="SEGURIDAD PUBLICA"/>
    <x v="1"/>
    <n v="6052"/>
    <n v="6051"/>
    <n v="5980"/>
    <x v="0"/>
    <x v="0"/>
  </r>
  <r>
    <s v="30314372-0"/>
    <s v="REPOSICION POSTA SALUD RURAL DE CALETA ANDRADE, AYSEN"/>
    <x v="11"/>
    <s v="AYSEN"/>
    <s v="AYSEN"/>
    <n v="2024"/>
    <s v="PROYECTO"/>
    <s v="SALUD"/>
    <s v="BAJA COMPLEJIDAD"/>
    <x v="1"/>
    <n v="19000"/>
    <n v="19000"/>
    <n v="0"/>
    <x v="0"/>
    <x v="1"/>
  </r>
  <r>
    <s v="30316123-0"/>
    <s v="CONSTRUCCION INFRAESTRUCTURA DE USO PUBLICO PARQUE NACIONAL QUEULAT - REGION DE AYSEN"/>
    <x v="11"/>
    <s v="'"/>
    <s v="'"/>
    <n v="2024"/>
    <s v="PROYECTO"/>
    <s v="RECURSOS NATURALES Y MEDIO AMBIENTE"/>
    <s v="MEDIO AMBIENTE"/>
    <x v="1"/>
    <n v="410000"/>
    <n v="410000"/>
    <n v="403164.39399999997"/>
    <x v="0"/>
    <x v="0"/>
  </r>
  <r>
    <s v="30316322-0"/>
    <s v="CONSTRUCCION CENTRO JUDICIAL DE CHILLÁN"/>
    <x v="5"/>
    <s v="DIGUILLIN"/>
    <s v="CHILLAN - REGION DEL ÑUBLE"/>
    <n v="2024"/>
    <s v="PROYECTO"/>
    <s v="JUSTICIA"/>
    <s v="ADMINISTRACION DE JUSTICIA"/>
    <x v="1"/>
    <n v="1047269"/>
    <n v="222385"/>
    <n v="221443"/>
    <x v="0"/>
    <x v="0"/>
  </r>
  <r>
    <s v="30316825-0"/>
    <s v="MEJORAMIENTO INTEGRAL CLUB DEPORTIVO DEFENSOR CRISTO REY SAN ANTONIO"/>
    <x v="4"/>
    <s v="SAN ANTONIO"/>
    <s v="SAN ANTONIO"/>
    <n v="2024"/>
    <s v="PROYECTO"/>
    <s v="DEPORTES"/>
    <s v="DEPORTE RECREATIVO"/>
    <x v="2"/>
    <n v="179164"/>
    <n v="51720"/>
    <n v="51717"/>
    <x v="0"/>
    <x v="0"/>
  </r>
  <r>
    <s v="30317478-0"/>
    <s v="CONSTRUCCION SALA CUNA Y NIVELES MEDIOS SANTA JULIA, VIÑA DEL MAR"/>
    <x v="4"/>
    <s v="VALPARAISO"/>
    <s v="VIÑA DEL MAR"/>
    <n v="2024"/>
    <s v="PROYECTO"/>
    <s v="EDUCACION, CULTURA Y PATRIMONIO"/>
    <s v="EDUCACION PREBASICA"/>
    <x v="1"/>
    <n v="81557"/>
    <n v="138846"/>
    <n v="118306.27899999999"/>
    <x v="0"/>
    <x v="0"/>
  </r>
  <r>
    <s v="30319122-0"/>
    <s v="MEJORAMIENTO RUTAW-883,C:CR.LONG.DIAZ LIRA,S:PUREO-APECHE, QUEILEN"/>
    <x v="3"/>
    <s v="CHILOE"/>
    <s v="QUEILEN"/>
    <n v="2024"/>
    <s v="PROYECTO"/>
    <s v="TRANSPORTE"/>
    <s v="TRANSPORTE CAMINERO"/>
    <x v="1"/>
    <n v="3056724"/>
    <n v="2330180"/>
    <n v="2299095.469"/>
    <x v="0"/>
    <x v="0"/>
  </r>
  <r>
    <s v="30328277-0"/>
    <s v="CONSTRUCCION SALA CUNA Y NIVEL MEDIO AUGUSTO D'HALMAR, LO ESPEJO"/>
    <x v="14"/>
    <s v="SANTIAGO"/>
    <s v="LO ESPEJO"/>
    <n v="2024"/>
    <s v="PROYECTO"/>
    <s v="EDUCACION, CULTURA Y PATRIMONIO"/>
    <s v="EDUCACION PREBASICA"/>
    <x v="1"/>
    <n v="5317"/>
    <n v="58200"/>
    <n v="57389.175000000003"/>
    <x v="0"/>
    <x v="0"/>
  </r>
  <r>
    <s v="30328827-0"/>
    <s v="REPOSICION CUARTEL DE BOMBEROS NOVENA COMPAÑIA DE QUEPE"/>
    <x v="0"/>
    <s v="CAUTIN"/>
    <s v="FREIRE"/>
    <n v="2024"/>
    <s v="PROYECTO"/>
    <s v="SEGURIDAD PUBLICA"/>
    <s v="ADMINISTRACION SEGURIDAD PUBLICA"/>
    <x v="1"/>
    <n v="40000"/>
    <n v="44438"/>
    <n v="44437.773000000001"/>
    <x v="0"/>
    <x v="0"/>
  </r>
  <r>
    <s v="30331122-0"/>
    <s v="CONSTRUCCION SALA CUNA Y JARDIN INFANTIL LAS GALAXIAS, HUALQUI"/>
    <x v="2"/>
    <s v="CONCEPCION"/>
    <s v="HUALQUI"/>
    <n v="2024"/>
    <s v="PROYECTO"/>
    <s v="EDUCACION, CULTURA Y PATRIMONIO"/>
    <s v="EDUCACION PREBASICA"/>
    <x v="1"/>
    <n v="65533"/>
    <n v="65967"/>
    <n v="34888"/>
    <x v="0"/>
    <x v="0"/>
  </r>
  <r>
    <s v="30333822-0"/>
    <s v="CONSTRUCCION NUEVO CENTRO DE SALUD FAMILIAR. COMUNA DE PADRE HURTADO"/>
    <x v="14"/>
    <s v="TALAGANTE"/>
    <s v="PADRE HURTADO"/>
    <n v="2024"/>
    <s v="PROYECTO"/>
    <s v="SALUD"/>
    <s v="BAJA COMPLEJIDAD"/>
    <x v="1"/>
    <n v="1156558"/>
    <n v="1156558"/>
    <n v="1156476.0190000001"/>
    <x v="0"/>
    <x v="0"/>
  </r>
  <r>
    <s v="30337973-0"/>
    <s v="CONSTRUCCION SALAS CUNAS Y NIVELES MEDIOS EN BELLAVISTA, SAN ANTONIO"/>
    <x v="4"/>
    <s v="SAN ANTONIO"/>
    <s v="SAN ANTONIO"/>
    <n v="2024"/>
    <s v="PROYECTO"/>
    <s v="EDUCACION, CULTURA Y PATRIMONIO"/>
    <s v="EDUCACION PREBASICA"/>
    <x v="1"/>
    <n v="188122"/>
    <n v="272118"/>
    <n v="233103"/>
    <x v="0"/>
    <x v="0"/>
  </r>
  <r>
    <s v="30338024-0"/>
    <s v="CONSTRUCCION SISTEMA DE APR PUNTILLA PICHICOLO, HUALAIHUE"/>
    <x v="3"/>
    <s v="PALENA"/>
    <s v="HUALAIHUE"/>
    <n v="2024"/>
    <s v="PROYECTO"/>
    <s v="RECURSOS HIDRICOS"/>
    <s v="AGUA POTABLE"/>
    <x v="1"/>
    <n v="23700"/>
    <n v="1"/>
    <n v="0"/>
    <x v="0"/>
    <x v="1"/>
  </r>
  <r>
    <s v="30338523-0"/>
    <s v="CONSTRUCCION SISTEMA AGUA POTABLE RURAL SECTOR CHOLGO, HUALAIHUE"/>
    <x v="3"/>
    <s v="PALENA"/>
    <s v="HUALAIHUE"/>
    <n v="2024"/>
    <s v="PROYECTO"/>
    <s v="RECURSOS HIDRICOS"/>
    <s v="AGUA POTABLE"/>
    <x v="1"/>
    <n v="23700"/>
    <n v="1"/>
    <n v="0"/>
    <x v="0"/>
    <x v="1"/>
  </r>
  <r>
    <s v="30339624-0"/>
    <s v="CONSTRUCCION SALA CUNA Y JARDIN INFANTIL VICTORIA,  LA CISTERNA"/>
    <x v="14"/>
    <s v="SANTIAGO"/>
    <s v="LA CISTERNA"/>
    <n v="2024"/>
    <s v="PROYECTO"/>
    <s v="EDUCACION, CULTURA Y PATRIMONIO"/>
    <s v="EDUCACION PREBASICA"/>
    <x v="1"/>
    <n v="79401"/>
    <n v="79402"/>
    <n v="65078.370999999999"/>
    <x v="0"/>
    <x v="0"/>
  </r>
  <r>
    <s v="30342673-0"/>
    <s v="CONSTRUCCION CAMINO RUTA W-807,SECTOR:PTE.NEGRO-PTE.AQUELLAS,CHAITEN"/>
    <x v="3"/>
    <s v="PALENA"/>
    <s v="CHAITEN"/>
    <n v="2024"/>
    <s v="PROYECTO"/>
    <s v="TRANSPORTE"/>
    <s v="TRANSPORTE CAMINERO"/>
    <x v="1"/>
    <n v="1377892"/>
    <n v="1026433"/>
    <n v="260573.234"/>
    <x v="0"/>
    <x v="0"/>
  </r>
  <r>
    <s v="30342722-0"/>
    <s v="CONSTRUCCION CESFAM MAS SAR SECTOR PONIENTE COMUNA SAN FERNANDO"/>
    <x v="15"/>
    <s v="COLCHAGUA"/>
    <s v="SAN FERNANDO"/>
    <n v="2024"/>
    <s v="PROYECTO"/>
    <s v="SALUD"/>
    <s v="BAJA COMPLEJIDAD"/>
    <x v="1"/>
    <n v="5132472"/>
    <n v="5132472"/>
    <n v="5132359.8210000005"/>
    <x v="0"/>
    <x v="0"/>
  </r>
  <r>
    <s v="30343539-0"/>
    <s v="REPOSICION CESFAM HUEQUEN, ANGOL"/>
    <x v="0"/>
    <s v="MALLECO"/>
    <s v="ANGOL"/>
    <n v="2024"/>
    <s v="PROYECTO"/>
    <s v="SALUD"/>
    <s v="BAJA COMPLEJIDAD"/>
    <x v="1"/>
    <n v="143238"/>
    <n v="130000"/>
    <n v="33238"/>
    <x v="0"/>
    <x v="0"/>
  </r>
  <r>
    <s v="30343880-0"/>
    <s v="NORMALIZACION CON EQUIPAMIENTO ESCUELA CARLOS SALINAS LAGOS, TALCA"/>
    <x v="7"/>
    <s v="TALCA"/>
    <s v="TALCA"/>
    <n v="2024"/>
    <s v="PROYECTO"/>
    <s v="EDUCACION, CULTURA Y PATRIMONIO"/>
    <s v="EDUCACION BASICA Y MEDIA"/>
    <x v="1"/>
    <n v="1"/>
    <n v="1"/>
    <n v="0"/>
    <x v="0"/>
    <x v="1"/>
  </r>
  <r>
    <s v="30343923-0"/>
    <s v="NORMALIZACION CON EQUIP ESC. JOSE MANUEL BALMACEDA Y FERNÁNDEZ, TALCA"/>
    <x v="7"/>
    <s v="TALCA"/>
    <s v="TALCA"/>
    <n v="2024"/>
    <s v="PROYECTO"/>
    <s v="EDUCACION, CULTURA Y PATRIMONIO"/>
    <s v="EDUCACION BASICA Y MEDIA"/>
    <x v="1"/>
    <n v="1"/>
    <n v="1"/>
    <n v="0"/>
    <x v="0"/>
    <x v="1"/>
  </r>
  <r>
    <s v="30344426-0"/>
    <s v="RESTAURACION MUSEO MUNICIPAL DE MEJILLONES"/>
    <x v="9"/>
    <s v="ANTOFAGASTA"/>
    <s v="MEJILLONES"/>
    <n v="2024"/>
    <s v="PROYECTO"/>
    <s v="EDUCACION, CULTURA Y PATRIMONIO"/>
    <s v="ARTE Y CULTURA"/>
    <x v="1"/>
    <n v="157554"/>
    <n v="201006"/>
    <n v="157553"/>
    <x v="0"/>
    <x v="0"/>
  </r>
  <r>
    <s v="30345674-0"/>
    <s v="REPOSICION CON RELOCALIZACIÓN DEL RETÉN ALEMANIA (MC)"/>
    <x v="9"/>
    <s v="ANTOFAGASTA"/>
    <s v="TALTAL"/>
    <n v="2024"/>
    <s v="PROYECTO"/>
    <s v="SEGURIDAD PUBLICA"/>
    <s v="SEGURIDAD PUBLICA"/>
    <x v="2"/>
    <n v="1045442"/>
    <n v="1045442"/>
    <n v="1027931.292"/>
    <x v="0"/>
    <x v="0"/>
  </r>
  <r>
    <s v="30347022-0"/>
    <s v="CONSTRUCCION TALLER MONTAJE INDUSTRIAL LICEO SAN ESTEBAN"/>
    <x v="4"/>
    <s v="LOS ANDES"/>
    <s v="SAN ESTEBAN"/>
    <n v="2024"/>
    <s v="PROYECTO"/>
    <s v="EDUCACION, CULTURA Y PATRIMONIO"/>
    <s v="EDUCACION MEDIA TECNICO"/>
    <x v="1"/>
    <n v="9400"/>
    <n v="1"/>
    <n v="0"/>
    <x v="0"/>
    <x v="1"/>
  </r>
  <r>
    <s v="30347124-0"/>
    <s v="CONSTRUCCION EDIFICIO INSTITUCIONAL SEREMI - SERVIU REG DE COQUIMBO"/>
    <x v="6"/>
    <s v="ELQUI"/>
    <s v="LA SERENA"/>
    <n v="2024"/>
    <s v="PROYECTO"/>
    <s v="MULTISECTORIAL"/>
    <s v="ADMINISTRACION MULTISECTOR"/>
    <x v="1"/>
    <n v="1797"/>
    <n v="500000"/>
    <n v="770"/>
    <x v="0"/>
    <x v="0"/>
  </r>
  <r>
    <s v="30347126-0"/>
    <s v="CONSTRUCCION CUARTEL DE BOMBEROS PRIMERA COMPAÑIA CARAHUE"/>
    <x v="0"/>
    <s v="CAUTIN"/>
    <s v="CARAHUE"/>
    <n v="2024"/>
    <s v="PROYECTO"/>
    <s v="SEGURIDAD PUBLICA"/>
    <s v="SEGURIDAD PUBLICA"/>
    <x v="1"/>
    <n v="6388"/>
    <n v="6388"/>
    <n v="5317.1570000000002"/>
    <x v="0"/>
    <x v="0"/>
  </r>
  <r>
    <s v="30347722-0"/>
    <s v="MEJORAMIENTO DE SERVICIOS ESTUDIANTILES UNIVERSITARIOS, REGION DE ARICA Y PARINACOTA"/>
    <x v="13"/>
    <s v="'"/>
    <s v="'"/>
    <n v="2024"/>
    <s v="PROYECTO"/>
    <s v="EDUCACION, CULTURA Y PATRIMONIO"/>
    <s v="EDUCACION SUPERIOR"/>
    <x v="1"/>
    <n v="466"/>
    <n v="466"/>
    <n v="0"/>
    <x v="0"/>
    <x v="1"/>
  </r>
  <r>
    <s v="30347822-0"/>
    <s v="CONSTRUCCION CENTRO  ARTÍSTICO CULTURAL Y PATRIMONIAL PUTAENDO"/>
    <x v="4"/>
    <s v="SAN FELIPE DE ACONCAGUA"/>
    <s v="PUTAENDO"/>
    <n v="2024"/>
    <s v="PROYECTO"/>
    <s v="CULTURA Y PATRIMONIO"/>
    <s v="CULTURA"/>
    <x v="1"/>
    <n v="1493547"/>
    <n v="3"/>
    <n v="0"/>
    <x v="0"/>
    <x v="1"/>
  </r>
  <r>
    <s v="30348429-0"/>
    <s v="MEJORAMIENTO PARQUE CENTENARIO ETAPA 2 -SKATE PARK, ARICA"/>
    <x v="13"/>
    <s v="ARICA - REGION XV"/>
    <s v="ARICA - REGION XV"/>
    <n v="2024"/>
    <s v="PROYECTO"/>
    <s v="VIVIENDA Y DESARROLLO URBANO"/>
    <s v="DESARROLLO URBANO"/>
    <x v="1"/>
    <n v="3774810"/>
    <n v="530100"/>
    <n v="285508"/>
    <x v="0"/>
    <x v="0"/>
  </r>
  <r>
    <s v="30348575-0"/>
    <s v="REPOSICION  CECOSF EL RETIRO, ANGOL"/>
    <x v="0"/>
    <s v="MALLECO"/>
    <s v="ANGOL"/>
    <n v="2024"/>
    <s v="PROYECTO"/>
    <s v="SALUD"/>
    <s v="BAJA COMPLEJIDAD"/>
    <x v="1"/>
    <n v="4593"/>
    <n v="4593"/>
    <n v="0"/>
    <x v="0"/>
    <x v="1"/>
  </r>
  <r>
    <s v="30348891-0"/>
    <s v="REPOSICION CONSULTORIO EXTERNO DE VALDIVIA, SSV"/>
    <x v="12"/>
    <s v="VALDIVIA - REGION XIV"/>
    <s v="VALDIVIA - REGION XIV"/>
    <n v="2024"/>
    <s v="PROYECTO"/>
    <s v="SALUD"/>
    <s v="BAJA COMPLEJIDAD"/>
    <x v="1"/>
    <n v="1629897"/>
    <n v="1629897"/>
    <n v="1622863"/>
    <x v="0"/>
    <x v="0"/>
  </r>
  <r>
    <s v="30349028-0"/>
    <s v="REPOSICION POSTA DE SALUD RURAL EL ROSARIO, VICTORIA"/>
    <x v="0"/>
    <s v="MALLECO"/>
    <s v="VICTORIA"/>
    <n v="2024"/>
    <s v="PROYECTO"/>
    <s v="SALUD"/>
    <s v="BAJA COMPLEJIDAD"/>
    <x v="1"/>
    <n v="522802"/>
    <n v="522802"/>
    <n v="347855.13199999998"/>
    <x v="0"/>
    <x v="0"/>
  </r>
  <r>
    <s v="30349031-0"/>
    <s v="ACTUALIZACION PLAN REGULADOR COMUNAL, VILLA ALEMANA"/>
    <x v="4"/>
    <s v="MARGA MARGA"/>
    <s v="VILLA ALEMANA"/>
    <n v="2024"/>
    <s v="ESTUDIO BASICO"/>
    <s v="MULTISECTORIAL"/>
    <s v="INTERSUBSECTORIAL MULTISECTOR"/>
    <x v="1"/>
    <n v="79533"/>
    <n v="21900"/>
    <n v="21900"/>
    <x v="0"/>
    <x v="0"/>
  </r>
  <r>
    <s v="30349326-0"/>
    <s v="MEJORAMIENTO CALLE PEDRO DE VALDIVIA COMUNA DE FUTRONO"/>
    <x v="12"/>
    <s v="RANCO"/>
    <s v="FUTRONO - REGION XIV"/>
    <n v="2024"/>
    <s v="PROYECTO"/>
    <s v="TRANSPORTE"/>
    <s v="TRANSPORTE URBANO,VIALIDAD PEATONAL"/>
    <x v="1"/>
    <n v="1112200"/>
    <n v="454503"/>
    <n v="454501"/>
    <x v="0"/>
    <x v="0"/>
  </r>
  <r>
    <s v="30349395-0"/>
    <s v="CONSTRUCCION INFRAESTRUCTURA SANITARIA CHOSHUENCO, PANGUIPULLI"/>
    <x v="12"/>
    <s v="VALDIVIA - REGION XIV"/>
    <s v="PANGUIPULLI - REGION XIV"/>
    <n v="2024"/>
    <s v="PROYECTO"/>
    <s v="RECURSOS HIDRICOS"/>
    <s v="EVACUACION DISPOSICION FINAL AGUAS SERVIDAS"/>
    <x v="1"/>
    <n v="2047062"/>
    <n v="1431488"/>
    <n v="1431488"/>
    <x v="0"/>
    <x v="0"/>
  </r>
  <r>
    <s v="30349480-0"/>
    <s v="CONSTRUCCION CESFAM LAUTARO CARO RIOS, PAILLACO."/>
    <x v="12"/>
    <s v="VALDIVIA - REGION XIV"/>
    <s v="PAILLACO - REGION XIV"/>
    <n v="2024"/>
    <s v="PROYECTO"/>
    <s v="SALUD"/>
    <s v="BAJA COMPLEJIDAD"/>
    <x v="1"/>
    <n v="3234720"/>
    <n v="2264683"/>
    <n v="2264680"/>
    <x v="0"/>
    <x v="0"/>
  </r>
  <r>
    <s v="30350623-0"/>
    <s v="CONSTRUCCION SIST SANEAMIENTO SANITARIO ANTIHUALA Y OTROS,LOS ALAMOS"/>
    <x v="2"/>
    <s v="ARAUCO"/>
    <s v="LOS ALAMOS"/>
    <n v="2024"/>
    <s v="PROYECTO"/>
    <s v="RECURSOS HIDRICOS"/>
    <s v="EVACUACION DISPOSICION FINAL AGUAS SERVIDAS"/>
    <x v="1"/>
    <n v="73475"/>
    <n v="1"/>
    <n v="0"/>
    <x v="0"/>
    <x v="1"/>
  </r>
  <r>
    <s v="30351005-0"/>
    <s v="MEJORAMIENTO ACCESO A LA CIUDAD DE PTO. NATALES, AV. ULT. ESPERANZA"/>
    <x v="1"/>
    <s v="ULTIMA ESPERANZA"/>
    <s v="NATALES"/>
    <n v="2024"/>
    <s v="PROYECTO"/>
    <s v="TRANSPORTE"/>
    <s v="TRANSPORTE CAMINERO"/>
    <x v="1"/>
    <n v="650302"/>
    <n v="550700"/>
    <n v="544993.40599999996"/>
    <x v="0"/>
    <x v="0"/>
  </r>
  <r>
    <s v="30351015-0"/>
    <s v="CONSTRUCCION CES HUASCO BAJO, HUASCO."/>
    <x v="16"/>
    <s v="HUASCO"/>
    <s v="HUASCO"/>
    <n v="2024"/>
    <s v="PROYECTO"/>
    <s v="SALUD"/>
    <s v="BAJA COMPLEJIDAD"/>
    <x v="1"/>
    <n v="3"/>
    <n v="3"/>
    <n v="0"/>
    <x v="0"/>
    <x v="1"/>
  </r>
  <r>
    <s v="30351325-0"/>
    <s v="REPOSICION JUZGADO DE LETRAS Y GARANTÍA DE PUERTO AYSÉN"/>
    <x v="11"/>
    <s v="AYSEN"/>
    <s v="'"/>
    <n v="2024"/>
    <s v="PROYECTO"/>
    <s v="JUSTICIA"/>
    <s v="ADMINISTRACION DE JUSTICIA"/>
    <x v="1"/>
    <n v="98001"/>
    <n v="4810"/>
    <n v="1976"/>
    <x v="0"/>
    <x v="0"/>
  </r>
  <r>
    <s v="30352173-0"/>
    <s v="REPOSICION CENTRO SALUD FAMILIAR METODISTA (MILLARAY), TEMUCO"/>
    <x v="0"/>
    <s v="CAUTIN"/>
    <s v="TEMUCO"/>
    <n v="2024"/>
    <s v="PROYECTO"/>
    <s v="SALUD"/>
    <s v="BAJA COMPLEJIDAD"/>
    <x v="1"/>
    <n v="1394485"/>
    <n v="1394485"/>
    <n v="938192.03099999996"/>
    <x v="0"/>
    <x v="0"/>
  </r>
  <r>
    <s v="30352328-0"/>
    <s v="MEJORAMIENTO BORDE COSTERO DE QUELLÓN"/>
    <x v="3"/>
    <s v="CHILOE"/>
    <s v="QUELLON"/>
    <n v="2024"/>
    <s v="PROYECTO"/>
    <s v="VIVIENDA Y DESARROLLO URBANO"/>
    <s v="BORDE COSTERO,PASEOS PEATONALES, PLAYAS"/>
    <x v="1"/>
    <n v="1592433"/>
    <n v="1105000"/>
    <n v="1091734.3049999999"/>
    <x v="0"/>
    <x v="0"/>
  </r>
  <r>
    <s v="30352373-0"/>
    <s v="MEJORAMIENTO BORDE  COSTERO QUEILEN"/>
    <x v="3"/>
    <s v="CHILOE"/>
    <s v="QUEILEN"/>
    <n v="2024"/>
    <s v="PROYECTO"/>
    <s v="VIVIENDA Y DESARROLLO URBANO"/>
    <s v="DESARROLLO URBANO"/>
    <x v="1"/>
    <n v="1998859"/>
    <n v="2000352"/>
    <n v="1997990.8030000001"/>
    <x v="0"/>
    <x v="0"/>
  </r>
  <r>
    <s v="30352430-0"/>
    <s v="CONSTRUCCION PARQUE MUNICIPAL DE FUTALEUFÚ"/>
    <x v="3"/>
    <s v="PALENA"/>
    <s v="FUTALEUFU"/>
    <n v="2024"/>
    <s v="PROYECTO"/>
    <s v="VIVIENDA Y DESARROLLO URBANO"/>
    <s v="DESARROLLO URBANO"/>
    <x v="1"/>
    <n v="13000"/>
    <n v="1"/>
    <n v="0"/>
    <x v="0"/>
    <x v="1"/>
  </r>
  <r>
    <s v="30352477-0"/>
    <s v="MEJORAMIENTO BORDE COSTERO DE ANCUD"/>
    <x v="3"/>
    <s v="CHILOE"/>
    <s v="ANCUD"/>
    <n v="2024"/>
    <s v="PROYECTO"/>
    <s v="VIVIENDA Y DESARROLLO URBANO"/>
    <s v="BORDE COSTERO,PASEOS PEATONALES, PLAYAS"/>
    <x v="1"/>
    <n v="2080992"/>
    <n v="2083690"/>
    <n v="2080721.45"/>
    <x v="0"/>
    <x v="0"/>
  </r>
  <r>
    <s v="30353176-0"/>
    <s v="MEJORAMIENTO ESPACIOS PÚBLICOS ACERAS CALLE CAPITÁN REBOLLEDO Y ADYA"/>
    <x v="7"/>
    <s v="LINARES"/>
    <s v="COLBUN"/>
    <n v="2024"/>
    <s v="PROYECTO"/>
    <s v="VIVIENDA Y DESARROLLO URBANO"/>
    <s v="DESARROLLO URBANO"/>
    <x v="1"/>
    <n v="261459"/>
    <n v="261458"/>
    <n v="261456"/>
    <x v="0"/>
    <x v="0"/>
  </r>
  <r>
    <s v="30353324-0"/>
    <s v="CONSTRUCCION RED NACIONAL LABORATORIOS AMBIENTALES - SANTIAGO"/>
    <x v="14"/>
    <s v="'"/>
    <s v="'"/>
    <n v="2024"/>
    <s v="PROYECTO"/>
    <s v="SALUD"/>
    <s v="ADMINISTRACION SALUD"/>
    <x v="1"/>
    <n v="49281"/>
    <n v="49281"/>
    <n v="46260"/>
    <x v="0"/>
    <x v="0"/>
  </r>
  <r>
    <s v="30354106-0"/>
    <s v="CONSTRUCCION ESPACIO PÚBLICO MIRAMAR SUR II, ARICA"/>
    <x v="13"/>
    <s v="ARICA - REGION XV"/>
    <s v="ARICA - REGION XV"/>
    <n v="2024"/>
    <s v="PROYECTO"/>
    <s v="VIVIENDA Y DESARROLLO URBANO"/>
    <s v="DESARROLLO URBANO"/>
    <x v="1"/>
    <n v="40000"/>
    <n v="5000"/>
    <n v="5000"/>
    <x v="0"/>
    <x v="0"/>
  </r>
  <r>
    <s v="30354128-0"/>
    <s v="MEJORAMIENTO BORDE COSTERO ACHAO COMUNA DE QUINCHAO"/>
    <x v="3"/>
    <s v="CHILOE"/>
    <s v="QUINCHAO"/>
    <n v="2024"/>
    <s v="PROYECTO"/>
    <s v="VIVIENDA Y DESARROLLO URBANO"/>
    <s v="BORDE COSTERO,PASEOS PEATONALES, PLAYAS"/>
    <x v="1"/>
    <n v="1515599"/>
    <n v="1515599"/>
    <n v="1515555.568"/>
    <x v="0"/>
    <x v="0"/>
  </r>
  <r>
    <s v="30354173-0"/>
    <s v="CONSTRUCCION CAMINO RIO HOLLEMBERG - RIO PEREZ, ETAPA I,  XII REGIÓN"/>
    <x v="1"/>
    <s v="MAGALLANES"/>
    <s v="PUNTA ARENAS"/>
    <n v="2024"/>
    <s v="PROYECTO"/>
    <s v="TRANSPORTE"/>
    <s v="TRANSPORTE CAMINERO"/>
    <x v="1"/>
    <n v="189319"/>
    <n v="36560"/>
    <n v="36059.974999999999"/>
    <x v="0"/>
    <x v="0"/>
  </r>
  <r>
    <s v="30354782-0"/>
    <s v="CONSTRUCCION PLAZA FUERTE BULNES, POBL. RAUL SILVA HENRIQUEZ, ARICA."/>
    <x v="13"/>
    <s v="ARICA - REGION XV"/>
    <s v="ARICA - REGION XV"/>
    <n v="2024"/>
    <s v="PROYECTO"/>
    <s v="VIVIENDA Y DESARROLLO URBANO"/>
    <s v="DESARROLLO URBANO"/>
    <x v="1"/>
    <n v="4700"/>
    <n v="4700"/>
    <n v="0"/>
    <x v="0"/>
    <x v="1"/>
  </r>
  <r>
    <s v="30354827-0"/>
    <s v="CONSTRUCCION PLAZA TAMBO QUEMADO, PANAMERICANA SUR, ARICA"/>
    <x v="13"/>
    <s v="ARICA - REGION XV"/>
    <s v="ARICA - REGION XV"/>
    <n v="2024"/>
    <s v="PROYECTO"/>
    <s v="VIVIENDA Y DESARROLLO URBANO"/>
    <s v="DESARROLLO URBANO"/>
    <x v="1"/>
    <n v="100891"/>
    <n v="93655"/>
    <n v="93655"/>
    <x v="0"/>
    <x v="0"/>
  </r>
  <r>
    <s v="30355582-0"/>
    <s v="CONSTRUCCION CENTRO RECREATIVO PARA EL ADULTO MAYOR, VALDIVIA"/>
    <x v="12"/>
    <s v="VALDIVIA - REGION XIV"/>
    <s v="VALDIVIA - REGION XIV"/>
    <n v="2024"/>
    <s v="PROYECTO"/>
    <s v="DEPORTES"/>
    <s v="DEPORTE RECREATIVO"/>
    <x v="1"/>
    <n v="550669"/>
    <n v="490720"/>
    <n v="480567"/>
    <x v="0"/>
    <x v="0"/>
  </r>
  <r>
    <s v="30356131-0"/>
    <s v="CONSTRUCCION SISTEMA AGUA POTABLE LAFKENCHE DE HUEÑALIHUEN, CARAHUE"/>
    <x v="0"/>
    <s v="CAUTIN"/>
    <s v="CARAHUE"/>
    <n v="2024"/>
    <s v="PROYECTO"/>
    <s v="RECURSOS HIDRICOS"/>
    <s v="AGUA POTABLE"/>
    <x v="1"/>
    <n v="85104"/>
    <n v="85103"/>
    <n v="84677.475000000006"/>
    <x v="0"/>
    <x v="0"/>
  </r>
  <r>
    <s v="30356277-0"/>
    <s v="DIAGNOSTICO PLAN MAESTRO DE AGUAS LLUVIAS CIUDAD DE LA UNION Y RÍO BUENO"/>
    <x v="12"/>
    <s v="RANCO"/>
    <s v="'"/>
    <n v="2024"/>
    <s v="ESTUDIO BASICO"/>
    <s v="RECURSOS HIDRICOS"/>
    <s v="AGUAS LLUVIAS"/>
    <x v="1"/>
    <n v="35914"/>
    <n v="18249"/>
    <n v="18249"/>
    <x v="0"/>
    <x v="0"/>
  </r>
  <r>
    <s v="30356572-0"/>
    <s v="CONSTRUCCION MUSEO REGIONAL DE ATACAMA, COPIAPO"/>
    <x v="16"/>
    <s v="COPIAPO"/>
    <s v="COPIAPO"/>
    <n v="2024"/>
    <s v="PROYECTO"/>
    <s v="EDUCACION, CULTURA Y PATRIMONIO"/>
    <s v="ARTE Y CULTURA"/>
    <x v="1"/>
    <n v="4380983"/>
    <n v="4432352"/>
    <n v="4274876"/>
    <x v="0"/>
    <x v="0"/>
  </r>
  <r>
    <s v="30357172-0"/>
    <s v="CONSTRUCCION SALA CUNA Y JARDIN INFANTIL MANUEL FORD, SAN VICENTE"/>
    <x v="15"/>
    <s v="CACHAPOAL"/>
    <s v="SAN VICENTE DE TAGUA TAGUA"/>
    <n v="2024"/>
    <s v="PROYECTO"/>
    <s v="EDUCACION, CULTURA Y PATRIMONIO"/>
    <s v="EDUCACION PREBASICA"/>
    <x v="1"/>
    <n v="50"/>
    <n v="50"/>
    <n v="49.98"/>
    <x v="0"/>
    <x v="0"/>
  </r>
  <r>
    <s v="30358572-0"/>
    <s v="CONSTRUCCION SALA CUNA Y JARDIN INFANTIL LOS TORUNOS, GRANEROS"/>
    <x v="15"/>
    <s v="CACHAPOAL"/>
    <s v="GRANEROS"/>
    <n v="2024"/>
    <s v="PROYECTO"/>
    <s v="EDUCACION, CULTURA Y PATRIMONIO"/>
    <s v="EDUCACION PREBASICA"/>
    <x v="1"/>
    <n v="46847"/>
    <n v="46847"/>
    <n v="0"/>
    <x v="0"/>
    <x v="1"/>
  </r>
  <r>
    <s v="30359922-0"/>
    <s v="AMPLIACION HABILITACION SALA CUNA Y JARDIN CENTINELA II, THNO."/>
    <x v="2"/>
    <s v="CONCEPCION"/>
    <s v="TALCAHUANO"/>
    <n v="2024"/>
    <s v="PROYECTO"/>
    <s v="EDUCACION, CULTURA Y PATRIMONIO"/>
    <s v="EDUCACION PREBASICA"/>
    <x v="1"/>
    <n v="403423"/>
    <n v="426933"/>
    <n v="403402.95299999998"/>
    <x v="0"/>
    <x v="0"/>
  </r>
  <r>
    <s v="30359925-0"/>
    <s v="MEJORAMIENTO PAVIMENTO CIRCUITO AVDA  12 DE FEBRERO, CALLE DUCO, CALLE DARDIGNAC, SAN FELIPE"/>
    <x v="4"/>
    <s v="SAN FELIPE DE ACONCAGUA"/>
    <s v="SAN FELIPE"/>
    <n v="2024"/>
    <s v="PROYECTO"/>
    <s v="TRANSPORTE"/>
    <s v="TRANSPORTE URBANO,VIALIDAD PEATONAL"/>
    <x v="1"/>
    <n v="2229436"/>
    <n v="66341"/>
    <n v="66338"/>
    <x v="0"/>
    <x v="0"/>
  </r>
  <r>
    <s v="30360227-0"/>
    <s v="MEJORAMIENTO DE LAS DEPENDENCIAS DE LA ASOCIACIÓN DE MUNICIPALIDADES"/>
    <x v="9"/>
    <s v="ANTOFAGASTA"/>
    <s v="ANTOFAGASTA"/>
    <n v="2024"/>
    <s v="PROYECTO"/>
    <s v="MULTISECTORIAL"/>
    <s v="ADMINISTRACION MULTISECTOR"/>
    <x v="1"/>
    <n v="3126"/>
    <n v="3927"/>
    <n v="3125.2489999999998"/>
    <x v="0"/>
    <x v="0"/>
  </r>
  <r>
    <s v="30360375-0"/>
    <s v="CONSTRUCCION POSTA DE SALUD RURAL GUINDO CHICO, LOS SAUCES"/>
    <x v="0"/>
    <s v="MALLECO"/>
    <s v="LOS SAUCES"/>
    <n v="2024"/>
    <s v="PROYECTO"/>
    <s v="SALUD"/>
    <s v="BAJA COMPLEJIDAD"/>
    <x v="1"/>
    <n v="478699"/>
    <n v="316461"/>
    <n v="316455.98"/>
    <x v="0"/>
    <x v="0"/>
  </r>
  <r>
    <s v="30360378-0"/>
    <s v="REPOSICION POSTA DE SALUD RURAL TRINTRE, LOS SAUCES"/>
    <x v="0"/>
    <s v="MALLECO"/>
    <s v="LOS SAUCES"/>
    <n v="2024"/>
    <s v="PROYECTO"/>
    <s v="SALUD"/>
    <s v="BAJA COMPLEJIDAD"/>
    <x v="1"/>
    <n v="13925"/>
    <n v="13925"/>
    <n v="0"/>
    <x v="0"/>
    <x v="1"/>
  </r>
  <r>
    <s v="30361046-0"/>
    <s v="NORMALIZACION URGENCIA HOSPITAL HERNAN HENRIQUEZ ARAVENA, TEMUCO"/>
    <x v="0"/>
    <s v="CAUTIN"/>
    <s v="TEMUCO"/>
    <n v="2024"/>
    <s v="PROYECTO"/>
    <s v="SALUD"/>
    <s v="ALTA COMPLEJIDAD"/>
    <x v="1"/>
    <n v="212680"/>
    <n v="212680"/>
    <n v="13223.748"/>
    <x v="0"/>
    <x v="0"/>
  </r>
  <r>
    <s v="30361529-0"/>
    <s v="MEJORAMIENTO SISTEMA APR CAÑITAS-RIO FRIO, LOS MUERMOS"/>
    <x v="3"/>
    <s v="LLANQUIHUE"/>
    <s v="LOS MUERMOS"/>
    <n v="2024"/>
    <s v="PROYECTO"/>
    <s v="RECURSOS HIDRICOS"/>
    <s v="AGUA POTABLE"/>
    <x v="1"/>
    <n v="7053"/>
    <n v="6815"/>
    <n v="6815"/>
    <x v="0"/>
    <x v="0"/>
  </r>
  <r>
    <s v="30361824-0"/>
    <s v="NORMALIZACION DE SEMAFOROS REGION DE OHIGGINS IV ETAPA - SAN VICENTE"/>
    <x v="15"/>
    <s v="CACHAPOAL"/>
    <s v="SAN VICENTE DE TAGUA TAGUA"/>
    <n v="2024"/>
    <s v="PROYECTO"/>
    <s v="TRANSPORTE"/>
    <s v="TRANSPORTE URBANO,VIALIDAD PEATONAL"/>
    <x v="1"/>
    <n v="616000"/>
    <n v="522745"/>
    <n v="522744.48200000002"/>
    <x v="0"/>
    <x v="0"/>
  </r>
  <r>
    <s v="30362077-0"/>
    <s v="REPOSICION POSTA DE SALUD RURAL MAICA, COLLIPULLI"/>
    <x v="0"/>
    <s v="MALLECO"/>
    <s v="COLLIPULLI"/>
    <n v="2024"/>
    <s v="PROYECTO"/>
    <s v="SALUD"/>
    <s v="BAJA COMPLEJIDAD"/>
    <x v="1"/>
    <n v="5"/>
    <n v="112002"/>
    <n v="0"/>
    <x v="0"/>
    <x v="1"/>
  </r>
  <r>
    <s v="30362274-0"/>
    <s v="CONSTRUCCION SALA CUNA Y JARDIN INFANTIL LA EXPLORADORA, TALTAL"/>
    <x v="9"/>
    <s v="ANTOFAGASTA"/>
    <s v="TALTAL"/>
    <n v="2024"/>
    <s v="PROYECTO"/>
    <s v="EDUCACION, CULTURA Y PATRIMONIO"/>
    <s v="EDUCACION PREBASICA"/>
    <x v="1"/>
    <n v="1"/>
    <n v="22000"/>
    <n v="0"/>
    <x v="0"/>
    <x v="1"/>
  </r>
  <r>
    <s v="30362427-0"/>
    <s v="CONSTRUCCION PARQUE CIVICO DE MAULE"/>
    <x v="7"/>
    <s v="TALCA"/>
    <s v="MAULE"/>
    <n v="2024"/>
    <s v="PROYECTO"/>
    <s v="VIVIENDA Y DESARROLLO URBANO"/>
    <s v="DESARROLLO URBANO"/>
    <x v="1"/>
    <n v="15000"/>
    <n v="15000"/>
    <n v="7500"/>
    <x v="0"/>
    <x v="0"/>
  </r>
  <r>
    <s v="30362974-0"/>
    <s v="CONSTRUCCION JARDÍN INFANTIL LAS FLORES, OJANCOS. TIERRA AMARILLA"/>
    <x v="16"/>
    <s v="COPIAPO"/>
    <s v="TIERRA AMARILLA"/>
    <n v="2024"/>
    <s v="PROYECTO"/>
    <s v="EDUCACION, CULTURA Y PATRIMONIO"/>
    <s v="EDUCACION PREBASICA"/>
    <x v="1"/>
    <n v="233353"/>
    <n v="233353"/>
    <n v="216245"/>
    <x v="0"/>
    <x v="0"/>
  </r>
  <r>
    <s v="30363130-0"/>
    <s v="CONSTRUCCION SALA CUNA Y JARDÍN INFANTIL VILLA SANTA MARIA MACHALI"/>
    <x v="15"/>
    <s v="CACHAPOAL"/>
    <s v="MACHALI"/>
    <n v="2024"/>
    <s v="PROYECTO"/>
    <s v="EDUCACION, CULTURA Y PATRIMONIO"/>
    <s v="EDUCACION PREBASICA"/>
    <x v="1"/>
    <n v="405116"/>
    <n v="405116"/>
    <n v="295597.44300000003"/>
    <x v="0"/>
    <x v="0"/>
  </r>
  <r>
    <s v="30363280-0"/>
    <s v="CONSTRUCCION 3° COMPAÑIA DE BOMBEROS DE PUERTO DOMINGUEZ-SAAVEDRA"/>
    <x v="0"/>
    <s v="CAUTIN"/>
    <s v="SAAVEDRA"/>
    <n v="2024"/>
    <s v="PROYECTO"/>
    <s v="SEGURIDAD PUBLICA"/>
    <s v="SEGURIDAD PUBLICA"/>
    <x v="1"/>
    <n v="161319"/>
    <n v="161319"/>
    <n v="67756.736000000004"/>
    <x v="0"/>
    <x v="0"/>
  </r>
  <r>
    <s v="30363881-0"/>
    <s v="CONSTRUCCION JARDIN INFANTIL JUNJI LIRCAY, COMUNA DE TALCA"/>
    <x v="7"/>
    <s v="TALCA"/>
    <s v="TALCA"/>
    <n v="2024"/>
    <s v="PROYECTO"/>
    <s v="EDUCACION, CULTURA Y PATRIMONIO"/>
    <s v="EDUCACION PREBASICA"/>
    <x v="1"/>
    <n v="899453"/>
    <n v="899453"/>
    <n v="898659"/>
    <x v="0"/>
    <x v="0"/>
  </r>
  <r>
    <s v="30364023-0"/>
    <s v="CONSTRUCCION BORDE COSTERO SECTOR LAS TORPEDERAS VALPARAISO"/>
    <x v="4"/>
    <s v="VALPARAISO"/>
    <s v="VALPARAISO"/>
    <n v="2024"/>
    <s v="PROYECTO"/>
    <s v="VIVIENDA Y DESARROLLO URBANO"/>
    <s v="BORDE COSTERO,PASEOS PEATONALES, PLAYAS"/>
    <x v="1"/>
    <n v="133539"/>
    <n v="350410"/>
    <n v="131910.69099999999"/>
    <x v="0"/>
    <x v="0"/>
  </r>
  <r>
    <s v="30364272-0"/>
    <s v="CONSTRUCCION CESFAM MAULE NORTE, COMUNA DE MAULE"/>
    <x v="7"/>
    <s v="'"/>
    <s v="'"/>
    <n v="2024"/>
    <s v="PROYECTO"/>
    <s v="SALUD"/>
    <s v="BAJA COMPLEJIDAD"/>
    <x v="1"/>
    <n v="1362771"/>
    <n v="1362771"/>
    <n v="1362769"/>
    <x v="0"/>
    <x v="0"/>
  </r>
  <r>
    <s v="30364289-0"/>
    <s v="MEJORAMIENTO RUTA A-143, SECTOR CRUCE RUTA 11 CH - CRUCE RUTA A-191"/>
    <x v="13"/>
    <s v="'"/>
    <s v="'"/>
    <n v="2024"/>
    <s v="PROYECTO"/>
    <s v="TRANSPORTE"/>
    <s v="TRANSPORTE CAMINERO"/>
    <x v="1"/>
    <n v="4249174"/>
    <n v="3285000"/>
    <n v="1906790"/>
    <x v="0"/>
    <x v="0"/>
  </r>
  <r>
    <s v="30364290-0"/>
    <s v="MEJORAMIENTO RUTA A-191, SECTOR CRUCE RUTA A-143 - CRUCE RUTA A-27"/>
    <x v="13"/>
    <s v="'"/>
    <s v="'"/>
    <n v="2024"/>
    <s v="PROYECTO"/>
    <s v="TRANSPORTE"/>
    <s v="TRANSPORTE CAMINERO"/>
    <x v="1"/>
    <n v="4519006"/>
    <n v="2833000"/>
    <n v="2540286"/>
    <x v="0"/>
    <x v="0"/>
  </r>
  <r>
    <s v="30364305-0"/>
    <s v="AMPLIACION Y MEJORAMIENTO INSTITUTO TELETON, PUERTO MONTT"/>
    <x v="3"/>
    <s v="'"/>
    <s v="'"/>
    <n v="2024"/>
    <s v="PROYECTO"/>
    <s v="SALUD"/>
    <s v="BAJA COMPLEJIDAD"/>
    <x v="1"/>
    <n v="4532"/>
    <n v="4400"/>
    <n v="3800"/>
    <x v="0"/>
    <x v="0"/>
  </r>
  <r>
    <s v="30364322-0"/>
    <s v="REPOSICION CON RELOCALIZACION CESFAM COMUNA DE VICHUQUEN"/>
    <x v="7"/>
    <s v="CURICO"/>
    <s v="VICHUQUEN"/>
    <n v="2024"/>
    <s v="PROYECTO"/>
    <s v="SALUD"/>
    <s v="BAJA COMPLEJIDAD"/>
    <x v="1"/>
    <n v="626323"/>
    <n v="626323"/>
    <n v="618120"/>
    <x v="0"/>
    <x v="0"/>
  </r>
  <r>
    <s v="30364922-0"/>
    <s v="CONSTRUCCION RED NACIONAL LABORATORIOS AMBIENTALES - VALDIVIA"/>
    <x v="12"/>
    <s v="'"/>
    <s v="'"/>
    <n v="2024"/>
    <s v="PROYECTO"/>
    <s v="SALUD"/>
    <s v="ADMINISTRACION SALUD"/>
    <x v="1"/>
    <n v="69615"/>
    <n v="69615"/>
    <n v="63826.328000000001"/>
    <x v="0"/>
    <x v="0"/>
  </r>
  <r>
    <s v="30366422-0"/>
    <s v="CONSTRUCCION HOSPITAL ZONA NORTE - METROPOLITANA"/>
    <x v="14"/>
    <s v="'"/>
    <s v="'"/>
    <n v="2024"/>
    <s v="PROYECTO"/>
    <s v="SALUD"/>
    <s v="MEDIA COMPLEJIDAD"/>
    <x v="1"/>
    <n v="20"/>
    <n v="20"/>
    <n v="0"/>
    <x v="0"/>
    <x v="1"/>
  </r>
  <r>
    <s v="30366823-0"/>
    <s v="MEJORAMIENTO PARQUE LAS AMERICAS, COMUNA DE CONCHALI"/>
    <x v="14"/>
    <s v="SANTIAGO"/>
    <s v="CONCHALI"/>
    <n v="2024"/>
    <s v="PROYECTO"/>
    <s v="VIVIENDA Y DESARROLLO URBANO"/>
    <s v="DESARROLLO URBANO"/>
    <x v="1"/>
    <n v="3217026"/>
    <n v="2778727"/>
    <n v="2778726.9169999999"/>
    <x v="0"/>
    <x v="0"/>
  </r>
  <r>
    <s v="30366878-0"/>
    <s v="RESTAURACION MERCADO CENTRAL MUNICIPAL DE TALCA"/>
    <x v="7"/>
    <s v="TALCA"/>
    <s v="TALCA"/>
    <n v="2024"/>
    <s v="PROYECTO"/>
    <s v="EDUCACION, CULTURA Y PATRIMONIO"/>
    <s v="PATRIMONIO"/>
    <x v="1"/>
    <n v="376095"/>
    <n v="373096"/>
    <n v="373091.53499999997"/>
    <x v="0"/>
    <x v="0"/>
  </r>
  <r>
    <s v="30366992-0"/>
    <s v="CONSTRUCCION RELLENO SANITARIO, REGION DE LOS RIOS"/>
    <x v="12"/>
    <s v="'"/>
    <s v="'"/>
    <n v="2024"/>
    <s v="PROYECTO"/>
    <s v="RECURSOS NATURALES Y MEDIO AMBIENTE"/>
    <s v="MEDIO AMBIENTE"/>
    <x v="1"/>
    <n v="14418994"/>
    <n v="1068058"/>
    <n v="1067477"/>
    <x v="0"/>
    <x v="0"/>
  </r>
  <r>
    <s v="30367427-0"/>
    <s v="CONSTRUCCION SIST.AGUA POTABLE BUDI LOS TRONCOS PIDENCO, T.SCHMIDT"/>
    <x v="0"/>
    <s v="CAUTIN"/>
    <s v="TEODORO SCHMIDT"/>
    <n v="2024"/>
    <s v="PROYECTO"/>
    <s v="RECURSOS HIDRICOS"/>
    <s v="AGUA POTABLE"/>
    <x v="1"/>
    <n v="1486226"/>
    <n v="1943390"/>
    <n v="1943387.6810000001"/>
    <x v="0"/>
    <x v="0"/>
  </r>
  <r>
    <s v="30367477-0"/>
    <s v="MEJORAMIENTO EJE MANUEL RODRIGUEZ - CORTES ISLA CENTRO.ISLA DE MAIPO"/>
    <x v="14"/>
    <s v="TALAGANTE"/>
    <s v="ISLA DE MAIPO"/>
    <n v="2024"/>
    <s v="PROYECTO"/>
    <s v="VIVIENDA Y DESARROLLO URBANO"/>
    <s v="DESARROLLO URBANO"/>
    <x v="1"/>
    <n v="294894"/>
    <n v="116960"/>
    <n v="116960"/>
    <x v="0"/>
    <x v="0"/>
  </r>
  <r>
    <s v="30368072-0"/>
    <s v="REPOSICION COMPLEJO PISCINA MUNICIPAL DE LA CALERA"/>
    <x v="4"/>
    <s v="QUILLOTA"/>
    <s v="LA CALERA"/>
    <n v="2024"/>
    <s v="PROYECTO"/>
    <s v="DEPORTES"/>
    <s v="DEPORTE COMPETITIVO"/>
    <x v="1"/>
    <n v="3819832"/>
    <n v="3"/>
    <n v="0"/>
    <x v="0"/>
    <x v="1"/>
  </r>
  <r>
    <s v="30369324-0"/>
    <s v="CONSTRUCCION RED ALCANTARILLADO SECTOR EL BORO PONIENTE"/>
    <x v="8"/>
    <s v="IQUIQUE"/>
    <s v="ALTO HOSPICIO"/>
    <n v="2024"/>
    <s v="PROYECTO"/>
    <s v="RECURSOS HIDRICOS"/>
    <s v="EVACUACION DISPOSICION FINAL AGUAS SERVIDAS"/>
    <x v="1"/>
    <n v="234219"/>
    <n v="170859"/>
    <n v="0"/>
    <x v="0"/>
    <x v="1"/>
  </r>
  <r>
    <s v="30369426-0"/>
    <s v="REPOSICION DECIMA COMPAÑÍA DE BOMBEROS, CONCEPCION"/>
    <x v="2"/>
    <s v="CONCEPCION"/>
    <s v="CONCEPCION"/>
    <n v="2024"/>
    <s v="PROYECTO"/>
    <s v="SEGURIDAD PUBLICA"/>
    <s v="SEGURIDAD PUBLICA"/>
    <x v="1"/>
    <n v="389033"/>
    <n v="4"/>
    <n v="0"/>
    <x v="0"/>
    <x v="1"/>
  </r>
  <r>
    <s v="30369628-0"/>
    <s v="CONSTRUCCION SISTEMA DE AGUA POTABLE RURAL CHESQUE BAJO, VILLARRICA"/>
    <x v="0"/>
    <s v="CAUTIN"/>
    <s v="VILLARRICA"/>
    <n v="2024"/>
    <s v="PROYECTO"/>
    <s v="RECURSOS HIDRICOS"/>
    <s v="AGUA POTABLE"/>
    <x v="1"/>
    <n v="19800"/>
    <n v="19800"/>
    <n v="19800"/>
    <x v="0"/>
    <x v="0"/>
  </r>
  <r>
    <s v="30369676-0"/>
    <s v="AMPLIACION CALETA DE PESCADORES MELINKA"/>
    <x v="11"/>
    <s v="AYSEN"/>
    <s v="GUAITECAS"/>
    <n v="2024"/>
    <s v="PROYECTO"/>
    <s v="PESCA"/>
    <s v="PESCA ARTESANAL"/>
    <x v="1"/>
    <n v="26888"/>
    <n v="26888"/>
    <n v="26887.375"/>
    <x v="0"/>
    <x v="0"/>
  </r>
  <r>
    <s v="30370325-0"/>
    <s v="MEJORAMIENTO INTEGRAL AERODROMO LAS MISIONES DE CAÑETE"/>
    <x v="2"/>
    <s v="ARAUCO"/>
    <s v="CAÑETE"/>
    <n v="2024"/>
    <s v="PROYECTO"/>
    <s v="TRANSPORTE"/>
    <s v="TRANSPORTE AEREO"/>
    <x v="1"/>
    <n v="10"/>
    <n v="10"/>
    <n v="0"/>
    <x v="0"/>
    <x v="1"/>
  </r>
  <r>
    <s v="30370354-0"/>
    <s v="REPOSICION SEDE SOCIAL LOS INDUSTRIALES III, ARICA"/>
    <x v="13"/>
    <s v="ARICA - REGION XV"/>
    <s v="ARICA - REGION XV"/>
    <n v="2024"/>
    <s v="PROYECTO"/>
    <s v="VIVIENDA Y DESARROLLO URBANO"/>
    <s v="DESARROLLO URBANO"/>
    <x v="1"/>
    <n v="102451"/>
    <n v="101489"/>
    <n v="68230.475999999995"/>
    <x v="0"/>
    <x v="0"/>
  </r>
  <r>
    <s v="30370382-0"/>
    <s v="CONSTRUCCION SENDERO TURÍSTICO MAIPÚ, PUTRE"/>
    <x v="13"/>
    <s v="'"/>
    <s v="'"/>
    <n v="2024"/>
    <s v="PROYECTO"/>
    <s v="VIVIENDA Y DESARROLLO URBANO"/>
    <s v="DESARROLLO URBANO"/>
    <x v="1"/>
    <n v="200853"/>
    <n v="367000"/>
    <n v="200801"/>
    <x v="0"/>
    <x v="0"/>
  </r>
  <r>
    <s v="30370407-0"/>
    <s v="CONSTRUCCION JARDIN INFANTIL SECTOR BONIFACIO DE VALDIVIA"/>
    <x v="12"/>
    <s v="VALDIVIA - REGION XIV"/>
    <s v="VALDIVIA - REGION XIV"/>
    <n v="2024"/>
    <s v="PROYECTO"/>
    <s v="EDUCACION, CULTURA Y PATRIMONIO"/>
    <s v="EDUCACION PREBASICA"/>
    <x v="1"/>
    <n v="3539"/>
    <n v="23875"/>
    <n v="0"/>
    <x v="0"/>
    <x v="1"/>
  </r>
  <r>
    <s v="30370421-0"/>
    <s v="CONSTRUCCION  CIERRE VERTEDERO MUNICIPAL DE CONSTITUCION"/>
    <x v="7"/>
    <s v="TALCA"/>
    <s v="CONSTITUCION"/>
    <n v="2024"/>
    <s v="PROYECTO"/>
    <s v="RECURSOS NATURALES Y MEDIO AMBIENTE"/>
    <s v="MEDIO AMBIENTE"/>
    <x v="1"/>
    <n v="24191"/>
    <n v="24192"/>
    <n v="24191"/>
    <x v="0"/>
    <x v="0"/>
  </r>
  <r>
    <s v="30370522-0"/>
    <s v="MEJORAMIENTO CBI VARIAS RUTAS - REGIÓN DE VALPARAÍSO"/>
    <x v="4"/>
    <s v="'"/>
    <s v="'"/>
    <n v="2024"/>
    <s v="PROYECTO"/>
    <s v="TRANSPORTE"/>
    <s v="TRANSPORTE CAMINERO"/>
    <x v="1"/>
    <n v="394000"/>
    <n v="489000"/>
    <n v="393652.72399999999"/>
    <x v="0"/>
    <x v="0"/>
  </r>
  <r>
    <s v="30370779-0"/>
    <s v="CONSTRUCCION SALA CUNA Y JARDÍN INFANTIL - MOISES GONZALEZ- BUIN."/>
    <x v="14"/>
    <s v="MAIPO"/>
    <s v="BUIN"/>
    <n v="2024"/>
    <s v="PROYECTO"/>
    <s v="EDUCACION, CULTURA Y PATRIMONIO"/>
    <s v="EDUCACION PREBASICA"/>
    <x v="1"/>
    <n v="3454"/>
    <n v="3700"/>
    <n v="1904.22"/>
    <x v="0"/>
    <x v="0"/>
  </r>
  <r>
    <s v="30370825-0"/>
    <s v="MEJORAMIENTO Y PROLONGACIÓN AVENIDA ANDRÉS SABELLA, ANTOFAGASTA"/>
    <x v="9"/>
    <s v="ANTOFAGASTA"/>
    <s v="ANTOFAGASTA"/>
    <n v="2024"/>
    <s v="PROYECTO"/>
    <s v="TRANSPORTE"/>
    <s v="TRANSPORTE URBANO,VIALIDAD PEATONAL"/>
    <x v="1"/>
    <n v="40000"/>
    <n v="40000"/>
    <n v="40000"/>
    <x v="0"/>
    <x v="0"/>
  </r>
  <r>
    <s v="30370976-0"/>
    <s v="AMPLIACION Y MEJORAMIENTO PUEBLO ARTESANAL, NATALES"/>
    <x v="1"/>
    <s v="ULTIMA ESPERANZA"/>
    <s v="NATALES"/>
    <n v="2024"/>
    <s v="PROYECTO"/>
    <s v="TURISMO Y COMERCIO"/>
    <s v="TURISMO"/>
    <x v="1"/>
    <n v="28617"/>
    <n v="0"/>
    <n v="10960.763000000001"/>
    <x v="1"/>
    <x v="0"/>
  </r>
  <r>
    <s v="30371072-0"/>
    <s v="REPOSICION CUARTEL GENERAL Y PRIMERA COMPANIA DE BOMBEROS DE PUERTO CISNES"/>
    <x v="11"/>
    <s v="AYSEN"/>
    <s v="CISNES"/>
    <n v="2024"/>
    <s v="PROYECTO"/>
    <s v="SEGURIDAD PUBLICA"/>
    <s v="SEGURIDAD PUBLICA"/>
    <x v="1"/>
    <n v="16372"/>
    <n v="77114"/>
    <n v="0"/>
    <x v="0"/>
    <x v="1"/>
  </r>
  <r>
    <s v="30371276-0"/>
    <s v="MEJORAMIENTO BORDE COSTERO ANTOFAGASTA, SECTOR LOS PINARES-TROCADERO"/>
    <x v="9"/>
    <s v="ANTOFAGASTA"/>
    <s v="ANTOFAGASTA"/>
    <n v="2024"/>
    <s v="PROYECTO"/>
    <s v="VIVIENDA Y DESARROLLO URBANO"/>
    <s v="BORDE COSTERO,PASEOS PEATONALES, PLAYAS"/>
    <x v="2"/>
    <n v="5433316"/>
    <n v="5433789"/>
    <n v="5395770.3159999996"/>
    <x v="0"/>
    <x v="0"/>
  </r>
  <r>
    <s v="30371429-0"/>
    <s v="NORMALIZACION HOSPITAL DR. JUAN HEPP DE  PURRANQUE"/>
    <x v="3"/>
    <s v="OSORNO"/>
    <s v="'"/>
    <n v="2024"/>
    <s v="PROYECTO"/>
    <s v="SALUD"/>
    <s v="MEDIA COMPLEJIDAD"/>
    <x v="1"/>
    <n v="64704"/>
    <n v="64704"/>
    <n v="64703.330999999998"/>
    <x v="0"/>
    <x v="0"/>
  </r>
  <r>
    <s v="30371622-0"/>
    <s v="CONSTRUCCION CENTRO DE SALUD FAMILIAR MOLINA"/>
    <x v="7"/>
    <s v="CURICO"/>
    <s v="MOLINA"/>
    <n v="2024"/>
    <s v="PROYECTO"/>
    <s v="SALUD"/>
    <s v="BAJA COMPLEJIDAD"/>
    <x v="1"/>
    <n v="37172"/>
    <n v="37172"/>
    <n v="37037"/>
    <x v="0"/>
    <x v="0"/>
  </r>
  <r>
    <s v="30371723-0"/>
    <s v="CONSTRUCCION  CANAL TRONCAL SAN FRANCISCO"/>
    <x v="14"/>
    <s v="'"/>
    <s v="'"/>
    <n v="2024"/>
    <s v="PROYECTO"/>
    <s v="TRANSPORTE"/>
    <s v="TRANSPORTE URBANO,VIALIDAD PEATONAL"/>
    <x v="1"/>
    <n v="426035"/>
    <n v="2016035"/>
    <n v="399997"/>
    <x v="0"/>
    <x v="0"/>
  </r>
  <r>
    <s v="30371772-0"/>
    <s v="CONSTRUCCION EJE JUANITA-LA PLATINA COMUNA DE LA PINTANA"/>
    <x v="14"/>
    <s v="'"/>
    <s v="'"/>
    <n v="2024"/>
    <s v="PROYECTO"/>
    <s v="TRANSPORTE"/>
    <s v="TRANSPORTE URBANO,VIALIDAD PEATONAL"/>
    <x v="1"/>
    <n v="6355885"/>
    <n v="6515267"/>
    <n v="6335885"/>
    <x v="0"/>
    <x v="0"/>
  </r>
  <r>
    <s v="30371977-0"/>
    <s v="REPOSICION ESCUELA DE FORMACIÓN DE CARABINEROS, GRUPO CONCEPCIÓN"/>
    <x v="2"/>
    <s v="'"/>
    <s v="'"/>
    <n v="2024"/>
    <s v="PROYECTO"/>
    <s v="SEGURIDAD PUBLICA"/>
    <s v="SEGURIDAD PUBLICA"/>
    <x v="1"/>
    <n v="5889047"/>
    <n v="5889047"/>
    <n v="5835493.96"/>
    <x v="0"/>
    <x v="0"/>
  </r>
  <r>
    <s v="30372776-0"/>
    <s v="NORMALIZACION INSTITUTO NACIONAL DEL CÁNCER"/>
    <x v="14"/>
    <s v="'"/>
    <s v="'"/>
    <n v="2024"/>
    <s v="PROYECTO"/>
    <s v="SALUD"/>
    <s v="ALTA COMPLEJIDAD"/>
    <x v="1"/>
    <n v="1"/>
    <n v="1"/>
    <n v="0"/>
    <x v="0"/>
    <x v="1"/>
  </r>
  <r>
    <s v="30373173-0"/>
    <s v="REPOSICION VEREDAS Y ELEMENTOS URBANOS AGUSTÍN BESOAIN DE ILOCA"/>
    <x v="7"/>
    <s v="CURICO"/>
    <s v="LICANTEN"/>
    <n v="2024"/>
    <s v="PROYECTO"/>
    <s v="VIVIENDA Y DESARROLLO URBANO"/>
    <s v="DESARROLLO URBANO"/>
    <x v="1"/>
    <n v="204901"/>
    <n v="204901"/>
    <n v="204901"/>
    <x v="0"/>
    <x v="0"/>
  </r>
  <r>
    <s v="30373372-0"/>
    <s v="NORMALIZACION SANEAMIENTO SANITARIO SECTOR LA PAZ-FLORIDA"/>
    <x v="2"/>
    <s v="CONCEPCION"/>
    <s v="FLORIDA"/>
    <n v="2024"/>
    <s v="PROYECTO"/>
    <s v="RECURSOS HIDRICOS"/>
    <s v="INTERSUBSECTORIAL RECURSOS HIDRICOS"/>
    <x v="1"/>
    <n v="24302"/>
    <n v="19080"/>
    <n v="19079.2"/>
    <x v="0"/>
    <x v="0"/>
  </r>
  <r>
    <s v="30374172-0"/>
    <s v="CONSTRUCCION SAR QUEBRADA VERDE, VALPARAISO"/>
    <x v="4"/>
    <s v="VALPARAISO"/>
    <s v="VALPARAISO"/>
    <n v="2024"/>
    <s v="PROYECTO"/>
    <s v="SALUD"/>
    <s v="BAJA COMPLEJIDAD"/>
    <x v="1"/>
    <n v="2"/>
    <n v="2"/>
    <n v="0"/>
    <x v="0"/>
    <x v="1"/>
  </r>
  <r>
    <s v="30375174-0"/>
    <s v="REPOSICION CON RELOCAL. LABOR.TBC Y CENTRO BRONCOPULMONAR RED SSMC"/>
    <x v="14"/>
    <s v="'"/>
    <s v="'"/>
    <n v="2024"/>
    <s v="PROYECTO"/>
    <s v="SALUD"/>
    <s v="ALTA COMPLEJIDAD"/>
    <x v="1"/>
    <n v="127405"/>
    <n v="265574"/>
    <n v="45750.733999999997"/>
    <x v="0"/>
    <x v="0"/>
  </r>
  <r>
    <s v="30375625-0"/>
    <s v="CONSTRUCCION S CUNA Y J. INFANTIL A. PEREZ CANTO, COMUNA LAS CABRAS"/>
    <x v="15"/>
    <s v="CACHAPOAL"/>
    <s v="LAS CABRAS"/>
    <n v="2024"/>
    <s v="PROYECTO"/>
    <s v="EDUCACION, CULTURA Y PATRIMONIO"/>
    <s v="EDUCACION PREBASICA"/>
    <x v="1"/>
    <n v="209615"/>
    <n v="215000"/>
    <n v="0"/>
    <x v="0"/>
    <x v="1"/>
  </r>
  <r>
    <s v="30375924-0"/>
    <s v="CONSTRUCCION EJE MOVILIDAD PAJARITO INTERMEDIO, COMUNA MAIPU"/>
    <x v="14"/>
    <s v="'"/>
    <s v="'"/>
    <n v="2024"/>
    <s v="PROYECTO"/>
    <s v="TRANSPORTE"/>
    <s v="TRANSPORTE URBANO,VIALIDAD PEATONAL"/>
    <x v="1"/>
    <n v="226174"/>
    <n v="101880"/>
    <n v="101880"/>
    <x v="0"/>
    <x v="0"/>
  </r>
  <r>
    <s v="30375950-0"/>
    <s v="REPOSICION CUARTEL BICRIM OVALLE"/>
    <x v="6"/>
    <s v="LIMARI"/>
    <s v="OVALLE"/>
    <n v="2024"/>
    <s v="PROYECTO"/>
    <s v="SEGURIDAD PUBLICA"/>
    <s v="SEGURIDAD PUBLICA"/>
    <x v="1"/>
    <n v="698255"/>
    <n v="22767"/>
    <n v="22405"/>
    <x v="0"/>
    <x v="0"/>
  </r>
  <r>
    <s v="30376489-0"/>
    <s v="CONSTRUCCION BIBLIOTECA REGIONAL DE LA ARAUCANIA"/>
    <x v="0"/>
    <s v="'"/>
    <s v="'"/>
    <n v="2024"/>
    <s v="PROYECTO"/>
    <s v="EDUCACION, CULTURA Y PATRIMONIO"/>
    <s v="ARTE Y CULTURA"/>
    <x v="1"/>
    <n v="4"/>
    <n v="4"/>
    <n v="0"/>
    <x v="0"/>
    <x v="1"/>
  </r>
  <r>
    <s v="30376492-0"/>
    <s v="CONSTRUCCION EJE MOVILIDAD VICUÑA MACKENNA EXTENSION, PUENTE ALTO"/>
    <x v="14"/>
    <s v="'"/>
    <s v="'"/>
    <n v="2024"/>
    <s v="PROYECTO"/>
    <s v="TRANSPORTE"/>
    <s v="TRANSPORTE URBANO,VIALIDAD PEATONAL"/>
    <x v="1"/>
    <n v="321370"/>
    <n v="100000"/>
    <n v="100000"/>
    <x v="0"/>
    <x v="0"/>
  </r>
  <r>
    <s v="30376528-0"/>
    <s v="REPOSICION DE ESTADIO LA MONTURA, COMUNA DE SAN MIGUEL"/>
    <x v="14"/>
    <s v="SANTIAGO"/>
    <s v="SAN MIGUEL"/>
    <n v="2024"/>
    <s v="PROYECTO"/>
    <s v="DEPORTES"/>
    <s v="DEPORTE RECREATIVO"/>
    <x v="1"/>
    <n v="6125489"/>
    <n v="3155579"/>
    <n v="2955586"/>
    <x v="0"/>
    <x v="0"/>
  </r>
  <r>
    <s v="30376572-0"/>
    <s v="ACTUALIZACION PLAN MAESTRO AGUAS LLUVIAS PUERTO MONTT"/>
    <x v="3"/>
    <s v="LLANQUIHUE"/>
    <s v="PUERTO MONTT"/>
    <n v="2024"/>
    <s v="ESTUDIO BASICO"/>
    <s v="RECURSOS HIDRICOS"/>
    <s v="AGUAS LLUVIAS"/>
    <x v="1"/>
    <n v="18500"/>
    <n v="18500"/>
    <n v="18500"/>
    <x v="0"/>
    <x v="0"/>
  </r>
  <r>
    <s v="30376573-0"/>
    <s v="ACTUALIZACION PLAN MAESTRO AGUAS LLUVIAS OSORNO"/>
    <x v="3"/>
    <s v="OSORNO"/>
    <s v="OSORNO"/>
    <n v="2024"/>
    <s v="ESTUDIO BASICO"/>
    <s v="RECURSOS HIDRICOS"/>
    <s v="AGUAS LLUVIAS"/>
    <x v="1"/>
    <n v="54730"/>
    <n v="51580"/>
    <n v="50880"/>
    <x v="0"/>
    <x v="0"/>
  </r>
  <r>
    <s v="30376622-0"/>
    <s v="CONSTRUCCION COLECTOR RED PRIMARIA ZURITA DE ALERCE PUERTO MONTT"/>
    <x v="3"/>
    <s v="LLANQUIHUE"/>
    <s v="PUERTO MONTT"/>
    <n v="2024"/>
    <s v="PROYECTO"/>
    <s v="RECURSOS HIDRICOS"/>
    <s v="AGUAS LLUVIAS"/>
    <x v="1"/>
    <n v="1512135"/>
    <n v="1274548"/>
    <n v="1273009.25"/>
    <x v="0"/>
    <x v="0"/>
  </r>
  <r>
    <s v="30376623-0"/>
    <s v="CONSTRUCCION COLECTOR RED PRIMARIA LOS COIGUES DE ALERCE, PUERTO. MONTT"/>
    <x v="3"/>
    <s v="LLANQUIHUE"/>
    <s v="PUERTO MONTT"/>
    <n v="2024"/>
    <s v="PROYECTO"/>
    <s v="RECURSOS HIDRICOS"/>
    <s v="AGUAS LLUVIAS"/>
    <x v="1"/>
    <n v="444100"/>
    <n v="28808"/>
    <n v="25522"/>
    <x v="0"/>
    <x v="0"/>
  </r>
  <r>
    <s v="30376625-0"/>
    <s v="MEJORAMIENTO RUTA 597, SECTOR: CARÉN-TULAHUÉN, PROV.LIMARÍ, IV REG."/>
    <x v="6"/>
    <s v="LIMARI"/>
    <s v="'"/>
    <n v="2024"/>
    <s v="PROYECTO"/>
    <s v="TRANSPORTE"/>
    <s v="TRANSPORTE CAMINERO"/>
    <x v="1"/>
    <n v="20"/>
    <n v="3729400"/>
    <n v="0"/>
    <x v="0"/>
    <x v="1"/>
  </r>
  <r>
    <s v="30376825-0"/>
    <s v="REPOSICION MERCADO MUNICIPAL DE TOCOPILLA"/>
    <x v="9"/>
    <s v="TOCOPILLA"/>
    <s v="TOCOPILLA"/>
    <n v="2024"/>
    <s v="PROYECTO"/>
    <s v="TURISMO Y COMERCIO"/>
    <s v="COMERCIO"/>
    <x v="1"/>
    <n v="1"/>
    <n v="1"/>
    <n v="0"/>
    <x v="0"/>
    <x v="1"/>
  </r>
  <r>
    <s v="30377072-0"/>
    <s v="MEJORAMIENTO BORDE COSTERO SECTOR ENSENADA PUERTO VARAS"/>
    <x v="3"/>
    <s v="LLANQUIHUE"/>
    <s v="PUERTO VARAS"/>
    <n v="2024"/>
    <s v="PROYECTO"/>
    <s v="VIVIENDA Y DESARROLLO URBANO"/>
    <s v="BORDE COSTERO,PASEOS PEATONALES, PLAYAS"/>
    <x v="1"/>
    <n v="5418"/>
    <n v="5416"/>
    <n v="5415.8789999999999"/>
    <x v="0"/>
    <x v="0"/>
  </r>
  <r>
    <s v="30377073-0"/>
    <s v="MEJORAMIENTO BORDE COSTERO  SECTOR IANSA, LLANQUIHUE"/>
    <x v="3"/>
    <s v="LLANQUIHUE"/>
    <s v="LLANQUIHUE"/>
    <n v="2024"/>
    <s v="PROYECTO"/>
    <s v="VIVIENDA Y DESARROLLO URBANO"/>
    <s v="BORDE COSTERO,PASEOS PEATONALES, PLAYAS"/>
    <x v="1"/>
    <n v="150020"/>
    <n v="1035000"/>
    <n v="149999.99900000001"/>
    <x v="0"/>
    <x v="0"/>
  </r>
  <r>
    <s v="30377222-0"/>
    <s v="CONSTRUCCION POSTA DE SALUD RURAL VILLA ESPERANZA, COLLIPULLI"/>
    <x v="0"/>
    <s v="MALLECO"/>
    <s v="COLLIPULLI"/>
    <n v="2024"/>
    <s v="PROYECTO"/>
    <s v="SALUD"/>
    <s v="BAJA COMPLEJIDAD"/>
    <x v="1"/>
    <n v="126870"/>
    <n v="110000"/>
    <n v="0"/>
    <x v="0"/>
    <x v="1"/>
  </r>
  <r>
    <s v="30377277-0"/>
    <s v="CONSTRUCCION SALAS CUNA Y JARDIN INFANTIL FRANCIA, MELIPILLA"/>
    <x v="14"/>
    <s v="MELIPILLA"/>
    <s v="MELIPILLA"/>
    <n v="2024"/>
    <s v="PROYECTO"/>
    <s v="EDUCACION, CULTURA Y PATRIMONIO"/>
    <s v="EDUCACION PREBASICA"/>
    <x v="1"/>
    <n v="1"/>
    <n v="3158"/>
    <n v="0"/>
    <x v="0"/>
    <x v="1"/>
  </r>
  <r>
    <s v="30377522-0"/>
    <s v="CONSTRUCCION JARDIN INFANTIL JUNJI DOÑA ESTELA, SAN CLEMENTE"/>
    <x v="7"/>
    <s v="TALCA"/>
    <s v="SAN CLEMENTE"/>
    <n v="2024"/>
    <s v="PROYECTO"/>
    <s v="EDUCACION, CULTURA Y PATRIMONIO"/>
    <s v="EDUCACION PREBASICA"/>
    <x v="1"/>
    <n v="258701"/>
    <n v="258701"/>
    <n v="247997.25399999999"/>
    <x v="0"/>
    <x v="0"/>
  </r>
  <r>
    <s v="30378823-0"/>
    <s v="CONSTRUCCION ESTABLECIMIENTO LARGA ESTADIA, POZO ALMONTE"/>
    <x v="8"/>
    <s v="TAMARUGAL"/>
    <s v="POZO ALMONTE (PROV. TAMARUGAL)"/>
    <n v="2024"/>
    <s v="PROYECTO"/>
    <s v="VIVIENDA Y DESARROLLO URBANO"/>
    <s v="VIVIENDA DEFINITIVA"/>
    <x v="1"/>
    <n v="2479443"/>
    <n v="3777537"/>
    <n v="2478365.3859999999"/>
    <x v="0"/>
    <x v="0"/>
  </r>
  <r>
    <s v="30378922-0"/>
    <s v="REPOSICION CENTRO DE SALUD INTERCULTURAL BOROA FILULAWEN, N. IMPERIAL"/>
    <x v="0"/>
    <s v="CAUTIN"/>
    <s v="NUEVA IMPERIAL"/>
    <n v="2024"/>
    <s v="PROYECTO"/>
    <s v="SALUD"/>
    <s v="BAJA COMPLEJIDAD"/>
    <x v="1"/>
    <n v="7232743"/>
    <n v="7282157"/>
    <n v="7210412.9900000002"/>
    <x v="0"/>
    <x v="0"/>
  </r>
  <r>
    <s v="30379323-0"/>
    <s v="CONSTRUCCION SIST. AGUA POTABLE CHUCAUCO, SANTA PAULA Y NUEVE DE JULIO, FREIRE"/>
    <x v="0"/>
    <s v="CAUTIN"/>
    <s v="FREIRE"/>
    <n v="2024"/>
    <s v="PROYECTO"/>
    <s v="RECURSOS HIDRICOS"/>
    <s v="AGUA POTABLE"/>
    <x v="1"/>
    <n v="2"/>
    <n v="2"/>
    <n v="0"/>
    <x v="0"/>
    <x v="1"/>
  </r>
  <r>
    <s v="30379328-0"/>
    <s v="CONSTRUCCION COMPLEJO DE PISCINAS MUNICIPALES VILLA OLIMPICA.QUILPUÉ"/>
    <x v="4"/>
    <s v="MARGA MARGA"/>
    <s v="QUILPUE"/>
    <n v="2024"/>
    <s v="PROYECTO"/>
    <s v="DEPORTES"/>
    <s v="INTERSUBSECTORIAL DEPORTES"/>
    <x v="1"/>
    <n v="609843"/>
    <n v="4"/>
    <n v="0"/>
    <x v="0"/>
    <x v="1"/>
  </r>
  <r>
    <s v="30379829-0"/>
    <s v="CONSTRUCCION INFRAESTRUCTURA DE USO PÚBLICO SECTOR TAMANGO P. N. PATAGONIA, COCHRANE"/>
    <x v="11"/>
    <s v="'"/>
    <s v="'"/>
    <n v="2024"/>
    <s v="PROYECTO"/>
    <s v="RECURSOS NATURALES Y MEDIO AMBIENTE"/>
    <s v="MEDIO AMBIENTE"/>
    <x v="1"/>
    <n v="80414"/>
    <n v="80414"/>
    <n v="6600"/>
    <x v="0"/>
    <x v="0"/>
  </r>
  <r>
    <s v="30380327-0"/>
    <s v="RESTAURACION MUELLE HISTORICO TALTAL"/>
    <x v="9"/>
    <s v="ANTOFAGASTA"/>
    <s v="TALTAL"/>
    <n v="2024"/>
    <s v="PROYECTO"/>
    <s v="VIVIENDA Y DESARROLLO URBANO"/>
    <s v="BORDE COSTERO,PASEOS PEATONALES, PLAYAS"/>
    <x v="1"/>
    <n v="34612"/>
    <n v="22462"/>
    <n v="22461.25"/>
    <x v="0"/>
    <x v="0"/>
  </r>
  <r>
    <s v="30380331-0"/>
    <s v="CONSTRUCCION  Y HABILITACION CENTRO DE DIALISIS HOSPITAL CALBUCO"/>
    <x v="3"/>
    <s v="LLANQUIHUE"/>
    <s v="CALBUCO"/>
    <n v="2024"/>
    <s v="PROYECTO"/>
    <s v="SALUD"/>
    <s v="BAJA COMPLEJIDAD"/>
    <x v="1"/>
    <n v="2561170"/>
    <n v="2557545"/>
    <n v="2557540.63"/>
    <x v="0"/>
    <x v="0"/>
  </r>
  <r>
    <s v="30380728-0"/>
    <s v="REPOSICION CON RELOCALIZACIÓN HOSPITAL DE MELIPILLA"/>
    <x v="14"/>
    <s v="MELIPILLA"/>
    <s v="'"/>
    <n v="2024"/>
    <s v="PROYECTO"/>
    <s v="SALUD"/>
    <s v="ALTA COMPLEJIDAD"/>
    <x v="1"/>
    <n v="33221283"/>
    <n v="33221283"/>
    <n v="32748475"/>
    <x v="0"/>
    <x v="0"/>
  </r>
  <r>
    <s v="30380923-0"/>
    <s v="CONSTRUCCION SALA CUNA Y JARDIN INF. PROF. JUAN CABRERA- MELIPILLA"/>
    <x v="14"/>
    <s v="MELIPILLA"/>
    <s v="MELIPILLA"/>
    <n v="2024"/>
    <s v="PROYECTO"/>
    <s v="EDUCACION, CULTURA Y PATRIMONIO"/>
    <s v="EDUCACION PREBASICA"/>
    <x v="1"/>
    <n v="1"/>
    <n v="3223"/>
    <n v="0"/>
    <x v="0"/>
    <x v="1"/>
  </r>
  <r>
    <s v="30381122-0"/>
    <s v="CONSTRUCCION PLAZA ALTOS DEL BOSQUE, COMUNA VIÑA DEL MAR"/>
    <x v="4"/>
    <s v="VALPARAISO"/>
    <s v="VIÑA DEL MAR"/>
    <n v="2024"/>
    <s v="PROYECTO"/>
    <s v="VIVIENDA Y DESARROLLO URBANO"/>
    <s v="DESARROLLO URBANO"/>
    <x v="1"/>
    <n v="10080"/>
    <n v="1"/>
    <n v="0"/>
    <x v="0"/>
    <x v="1"/>
  </r>
  <r>
    <s v="30381175-0"/>
    <s v="CONSTRUCCION CANCHA Y PISTA ATLETICA CANCHA RAYADA DE CASTRO"/>
    <x v="3"/>
    <s v="CHILOE"/>
    <s v="CASTRO"/>
    <n v="2024"/>
    <s v="PROYECTO"/>
    <s v="DEPORTES"/>
    <s v="DEPORTE RECREATIVO"/>
    <x v="1"/>
    <n v="2285281"/>
    <n v="517688"/>
    <n v="608899.22600000002"/>
    <x v="0"/>
    <x v="0"/>
  </r>
  <r>
    <s v="30382122-0"/>
    <s v="NORMALIZACION HOSPITAL DE PICHILEMU"/>
    <x v="15"/>
    <s v="CARDENAL CARO"/>
    <s v="PICHILEMU"/>
    <n v="2024"/>
    <s v="PROYECTO"/>
    <s v="SALUD"/>
    <s v="BAJA COMPLEJIDAD"/>
    <x v="1"/>
    <n v="7272"/>
    <n v="7272"/>
    <n v="0"/>
    <x v="0"/>
    <x v="1"/>
  </r>
  <r>
    <s v="30383327-0"/>
    <s v="CONSTRUCCION SALA CUNA Y JARDÍN INFANTIL MAVIDAHUE, PENCO"/>
    <x v="2"/>
    <s v="CONCEPCION"/>
    <s v="PENCO"/>
    <n v="2024"/>
    <s v="PROYECTO"/>
    <s v="EDUCACION, CULTURA Y PATRIMONIO"/>
    <s v="EDUCACION PREBASICA"/>
    <x v="1"/>
    <n v="65537"/>
    <n v="166382"/>
    <n v="6678.28"/>
    <x v="0"/>
    <x v="0"/>
  </r>
  <r>
    <s v="30383674-0"/>
    <s v="MEJORAMIENTO ESPACIO PÚBLICO AVENIDA ABATE MOLINA VILLA ALEGRE, 2DA. ETAPA"/>
    <x v="7"/>
    <s v="LINARES"/>
    <s v="VILLA ALEGRE"/>
    <n v="2024"/>
    <s v="PROYECTO"/>
    <s v="VIVIENDA Y DESARROLLO URBANO"/>
    <s v="DESARROLLO URBANO"/>
    <x v="1"/>
    <n v="520"/>
    <n v="518"/>
    <n v="518"/>
    <x v="0"/>
    <x v="0"/>
  </r>
  <r>
    <s v="30383677-0"/>
    <s v="CONSTRUCCION SALAS CUNA Y JARDIN INFANTIL,SAN PEDRO- PUENTE ALTO"/>
    <x v="14"/>
    <s v="CORDILLERA"/>
    <s v="PUENTE ALTO"/>
    <n v="2024"/>
    <s v="PROYECTO"/>
    <s v="EDUCACION, CULTURA Y PATRIMONIO"/>
    <s v="EDUCACION PREBASICA"/>
    <x v="2"/>
    <n v="72796"/>
    <n v="72797"/>
    <n v="35466"/>
    <x v="0"/>
    <x v="0"/>
  </r>
  <r>
    <s v="30383978-0"/>
    <s v="MEJORAMIENTO EJE LO OVALLE - LO ERRAZURIZ"/>
    <x v="14"/>
    <s v="'"/>
    <s v="'"/>
    <n v="2024"/>
    <s v="PROYECTO"/>
    <s v="TRANSPORTE"/>
    <s v="TRANSPORTE URBANO,VIALIDAD PEATONAL"/>
    <x v="1"/>
    <n v="21059"/>
    <n v="21060"/>
    <n v="21059.279999999999"/>
    <x v="0"/>
    <x v="0"/>
  </r>
  <r>
    <s v="30384429-0"/>
    <s v="MEJORAMIENTO RUTA V-69, SECTOR PUELO(FIN PAV.)-PUELCHE, COCHAMO"/>
    <x v="3"/>
    <s v="'"/>
    <s v="'"/>
    <n v="2024"/>
    <s v="PROYECTO"/>
    <s v="TRANSPORTE"/>
    <s v="TRANSPORTE CAMINERO"/>
    <x v="1"/>
    <n v="767967"/>
    <n v="409640"/>
    <n v="398879"/>
    <x v="0"/>
    <x v="0"/>
  </r>
  <r>
    <s v="30384677-0"/>
    <s v="MEJORAMIENTO RUTA 235-CH SECTOR V. S. LUCIA-P. RAMIREZ, PROV. PALENA"/>
    <x v="3"/>
    <s v="PALENA"/>
    <s v="'"/>
    <n v="2024"/>
    <s v="PROYECTO"/>
    <s v="TRANSPORTE"/>
    <s v="TRANSPORTE CAMINERO"/>
    <x v="1"/>
    <n v="3418930"/>
    <n v="58284"/>
    <n v="47514"/>
    <x v="0"/>
    <x v="0"/>
  </r>
  <r>
    <s v="30384722-0"/>
    <s v="REPOSICION ESCUELA BASICA LICANCURA, CURARREHUE"/>
    <x v="0"/>
    <s v="CAUTIN"/>
    <s v="CURARREHUE"/>
    <n v="2024"/>
    <s v="PROYECTO"/>
    <s v="EDUCACION, CULTURA Y PATRIMONIO"/>
    <s v="EDUCACION BASICA Y MEDIA"/>
    <x v="1"/>
    <n v="1918382"/>
    <n v="1"/>
    <n v="0"/>
    <x v="0"/>
    <x v="1"/>
  </r>
  <r>
    <s v="30384726-0"/>
    <s v="REPOSICION JUZGADO LETRAS-COMPETENCIA GARANTIA Y FAMILIA PORVENIR"/>
    <x v="1"/>
    <s v="TIERRA DEL FUEGO"/>
    <s v="PORVENIR"/>
    <n v="2024"/>
    <s v="PROYECTO"/>
    <s v="JUSTICIA"/>
    <s v="ADMINISTRACION DE JUSTICIA"/>
    <x v="1"/>
    <n v="6632"/>
    <n v="10101"/>
    <n v="2104"/>
    <x v="0"/>
    <x v="0"/>
  </r>
  <r>
    <s v="30385123-0"/>
    <s v="CONSTRUCCION PARQUE URBANO CERRO GRANDE I ETAPA, LA SERENA"/>
    <x v="6"/>
    <s v="ELQUI"/>
    <s v="LA SERENA"/>
    <n v="2024"/>
    <s v="PROYECTO"/>
    <s v="VIVIENDA Y DESARROLLO URBANO"/>
    <s v="DESARROLLO URBANO"/>
    <x v="1"/>
    <n v="2069298"/>
    <n v="1769555"/>
    <n v="1722087.1370000001"/>
    <x v="0"/>
    <x v="0"/>
  </r>
  <r>
    <s v="30385677-0"/>
    <s v="REPOSICION POSTA DE SALUD RURAL LA TAPERA, LAGO VERDE"/>
    <x v="11"/>
    <s v="COYHAIQUE"/>
    <s v="LAGO VERDE"/>
    <n v="2024"/>
    <s v="PROYECTO"/>
    <s v="SALUD"/>
    <s v="BAJA COMPLEJIDAD"/>
    <x v="1"/>
    <n v="501231"/>
    <n v="501231"/>
    <n v="418537.19099999999"/>
    <x v="0"/>
    <x v="0"/>
  </r>
  <r>
    <s v="30385981-0"/>
    <s v="REPOSICION TENENCIA FLORIDA, COMUNA DE FLORIDA"/>
    <x v="2"/>
    <s v="CONCEPCION"/>
    <s v="FLORIDA"/>
    <n v="2024"/>
    <s v="PROYECTO"/>
    <s v="SEGURIDAD PUBLICA"/>
    <s v="SEGURIDAD PUBLICA"/>
    <x v="1"/>
    <n v="377658"/>
    <n v="5"/>
    <n v="0"/>
    <x v="0"/>
    <x v="1"/>
  </r>
  <r>
    <s v="30386411-0"/>
    <s v="REPOSICION LICEO A-17 COMUNA DE YUNGAY"/>
    <x v="5"/>
    <s v="DIGUILLIN"/>
    <s v="YUNGAY - REGION DEL ÑUBLE"/>
    <n v="2024"/>
    <s v="PROYECTO"/>
    <s v="EDUCACION, CULTURA Y PATRIMONIO"/>
    <s v="EDUCACION BASICA Y MEDIA"/>
    <x v="1"/>
    <n v="4642817"/>
    <n v="201000"/>
    <n v="0"/>
    <x v="0"/>
    <x v="1"/>
  </r>
  <r>
    <s v="30386473-0"/>
    <s v="CONSTRUCCION OBRAS CONTROL SEDIMENTOLOGICO RIO LAS MINAS,P. ARENAS"/>
    <x v="1"/>
    <s v="MAGALLANES"/>
    <s v="PUNTA ARENAS"/>
    <n v="2024"/>
    <s v="PROYECTO"/>
    <s v="RECURSOS HIDRICOS"/>
    <s v="DEFENSAS FLUVIALES,MARITIMAS Y CAUCES NATURALES"/>
    <x v="1"/>
    <n v="802074"/>
    <n v="175252"/>
    <n v="175250.11"/>
    <x v="0"/>
    <x v="0"/>
  </r>
  <r>
    <s v="30386524-0"/>
    <s v="CONSTRUCCION SALA CUNA Y NIVEL MEDIO VENTISCA QUILPUE"/>
    <x v="4"/>
    <s v="MARGA MARGA"/>
    <s v="QUILPUE"/>
    <n v="2024"/>
    <s v="PROYECTO"/>
    <s v="EDUCACION, CULTURA Y PATRIMONIO"/>
    <s v="EDUCACION PREBASICA"/>
    <x v="1"/>
    <n v="193817"/>
    <n v="258096"/>
    <n v="209618"/>
    <x v="0"/>
    <x v="0"/>
  </r>
  <r>
    <s v="30386572-0"/>
    <s v="MEJORAMIENTO Y AMPLIACIÓN SISTEMA APR LA CUARTA MESAMÁVIDA, LONGAVÍ"/>
    <x v="7"/>
    <s v="LINARES"/>
    <s v="LONGAVI"/>
    <n v="2024"/>
    <s v="PROYECTO"/>
    <s v="RECURSOS HIDRICOS"/>
    <s v="AGUA POTABLE"/>
    <x v="1"/>
    <n v="210768"/>
    <n v="178815"/>
    <n v="178815"/>
    <x v="0"/>
    <x v="0"/>
  </r>
  <r>
    <s v="30386885-0"/>
    <s v="CONSTRUCCION SALA CUNA Y NIVEL MEDIO TIERRAS ROJAS QUILPUE"/>
    <x v="4"/>
    <s v="MARGA MARGA"/>
    <s v="QUILPUE"/>
    <n v="2024"/>
    <s v="PROYECTO"/>
    <s v="EDUCACION, CULTURA Y PATRIMONIO"/>
    <s v="EDUCACION PREBASICA"/>
    <x v="1"/>
    <n v="255793"/>
    <n v="325537"/>
    <n v="311375.50599999999"/>
    <x v="0"/>
    <x v="0"/>
  </r>
  <r>
    <s v="30386922-0"/>
    <s v="CONSTRUCCION SALAS CUNAS Y NIVELES MEDIOS VENTANAS II PUCHUNCAVI"/>
    <x v="4"/>
    <s v="VALPARAISO"/>
    <s v="PUCHUNCAVI"/>
    <n v="2024"/>
    <s v="PROYECTO"/>
    <s v="EDUCACION, CULTURA Y PATRIMONIO"/>
    <s v="EDUCACION PREBASICA"/>
    <x v="1"/>
    <n v="13265"/>
    <n v="13313"/>
    <n v="8993.1"/>
    <x v="0"/>
    <x v="0"/>
  </r>
  <r>
    <s v="30386924-0"/>
    <s v="CONSTRUCCION SALAS CUNA Y JARDÍN INFANTIL, EST. LA OBRA-PUENTE ALTO"/>
    <x v="14"/>
    <s v="CORDILLERA"/>
    <s v="PUENTE ALTO"/>
    <n v="2024"/>
    <s v="PROYECTO"/>
    <s v="EDUCACION, CULTURA Y PATRIMONIO"/>
    <s v="EDUCACION PREBASICA"/>
    <x v="1"/>
    <n v="77128"/>
    <n v="77128"/>
    <n v="2846.4580000000001"/>
    <x v="0"/>
    <x v="0"/>
  </r>
  <r>
    <s v="30387092-0"/>
    <s v="REPOSICION RUTA 5 SECTOR ENLACE TRAVESÍA - COPIAPÓ"/>
    <x v="16"/>
    <s v="COPIAPO"/>
    <s v="COPIAPO"/>
    <n v="2024"/>
    <s v="PROYECTO"/>
    <s v="TRANSPORTE"/>
    <s v="TRANSPORTE CAMINERO"/>
    <x v="2"/>
    <n v="4211079"/>
    <n v="1136510"/>
    <n v="1134538.077"/>
    <x v="0"/>
    <x v="0"/>
  </r>
  <r>
    <s v="30387097-0"/>
    <s v="MEJORAMIENTO RUTA O-60 SECTOR YUMBEL - RERE, YUMBEL"/>
    <x v="2"/>
    <s v="BIO BIO"/>
    <s v="'"/>
    <n v="2024"/>
    <s v="PROYECTO"/>
    <s v="TRANSPORTE"/>
    <s v="TRANSPORTE CAMINERO"/>
    <x v="1"/>
    <n v="1688049"/>
    <n v="596000"/>
    <n v="566721"/>
    <x v="0"/>
    <x v="0"/>
  </r>
  <r>
    <s v="30387726-0"/>
    <s v="NORMALIZACION DE LA RADIOFARMACIA COMISION CHILENA DE ENERGIA NUCLEAR"/>
    <x v="10"/>
    <s v="'"/>
    <s v="'"/>
    <n v="2024"/>
    <s v="PROYECTO"/>
    <s v="ENERGIA"/>
    <s v="ADMINISTRACION ENERGIA"/>
    <x v="1"/>
    <n v="361708"/>
    <n v="361708"/>
    <n v="361708"/>
    <x v="0"/>
    <x v="0"/>
  </r>
  <r>
    <s v="30387773-0"/>
    <s v="CONSTRUCCION CENTRO DE GESTIÓN DE RESIDUOS SÓLIDOS, TIERRA DEL FUEGO"/>
    <x v="1"/>
    <s v="TIERRA DEL FUEGO"/>
    <s v="PORVENIR"/>
    <n v="2024"/>
    <s v="PROYECTO"/>
    <s v="RECURSOS NATURALES Y MEDIO AMBIENTE"/>
    <s v="MEDIO AMBIENTE"/>
    <x v="1"/>
    <n v="240918"/>
    <n v="102178"/>
    <n v="66763"/>
    <x v="0"/>
    <x v="0"/>
  </r>
  <r>
    <s v="30388173-0"/>
    <s v="AMPLIACION Y MEJORAMIENTO DE APR CAMPUSANO-LA ESTANCILLA, BUIN"/>
    <x v="14"/>
    <s v="MAIPO"/>
    <s v="BUIN"/>
    <n v="2024"/>
    <s v="PROYECTO"/>
    <s v="RECURSOS HIDRICOS"/>
    <s v="AGUA POTABLE"/>
    <x v="1"/>
    <n v="803421"/>
    <n v="803421"/>
    <n v="803084.05599999998"/>
    <x v="0"/>
    <x v="0"/>
  </r>
  <r>
    <s v="30388473-0"/>
    <s v="CONSTRUCCION RUTA B-207 S: RIO GRANDE-MACHUCA REGION DE ANTOFAGASTA"/>
    <x v="9"/>
    <s v="'"/>
    <s v="'"/>
    <n v="2024"/>
    <s v="PROYECTO"/>
    <s v="TRANSPORTE"/>
    <s v="TRANSPORTE CAMINERO"/>
    <x v="1"/>
    <n v="314639"/>
    <n v="304000"/>
    <n v="49271"/>
    <x v="0"/>
    <x v="0"/>
  </r>
  <r>
    <s v="30388735-0"/>
    <s v="MEJORAMIENTO ACCESO NORPONIENTE A PADRE LAS CASAS"/>
    <x v="0"/>
    <s v="CAUTIN"/>
    <s v="'"/>
    <n v="2024"/>
    <s v="PROYECTO"/>
    <s v="TRANSPORTE"/>
    <s v="TRANSPORTE URBANO,VIALIDAD PEATONAL"/>
    <x v="1"/>
    <n v="171710"/>
    <n v="203000"/>
    <n v="171710"/>
    <x v="0"/>
    <x v="0"/>
  </r>
  <r>
    <s v="30388972-0"/>
    <s v="MEJORAMIENTO PASO SAN  FRANCISCO S: BIF. POTRERILLOS - PEDERNALES, DIEGO DE ALMAGRO"/>
    <x v="16"/>
    <s v="CHAÑARAL"/>
    <s v="DIEGO DE ALMAGRO"/>
    <n v="2024"/>
    <s v="PROYECTO"/>
    <s v="TRANSPORTE"/>
    <s v="TRANSPORTE CAMINERO"/>
    <x v="1"/>
    <n v="560507"/>
    <n v="210"/>
    <n v="200"/>
    <x v="0"/>
    <x v="0"/>
  </r>
  <r>
    <s v="30389026-0"/>
    <s v="CONSTRUCCION A.P.R.RUCACURA,PORMA,CHAICHAYEN,FILULAFQUEN, T.SCHMIDT"/>
    <x v="0"/>
    <s v="CAUTIN"/>
    <s v="TEODORO SCHMIDT"/>
    <n v="2024"/>
    <s v="PROYECTO"/>
    <s v="RECURSOS HIDRICOS"/>
    <s v="AGUA POTABLE"/>
    <x v="1"/>
    <n v="1422548"/>
    <n v="1647627"/>
    <n v="1647625.1510000001"/>
    <x v="0"/>
    <x v="0"/>
  </r>
  <r>
    <s v="30389072-0"/>
    <s v="HABILITACION PASEO PEATONAL CALLE DOMINGO LEAL COMUNA DE PELARCO"/>
    <x v="7"/>
    <s v="TALCA"/>
    <s v="PELARCO"/>
    <n v="2024"/>
    <s v="PROYECTO"/>
    <s v="VIVIENDA Y DESARROLLO URBANO"/>
    <s v="DESARROLLO URBANO"/>
    <x v="1"/>
    <n v="170139"/>
    <n v="186424"/>
    <n v="125160.041"/>
    <x v="0"/>
    <x v="0"/>
  </r>
  <r>
    <s v="30389273-0"/>
    <s v="CONSTRUCCION POSTA DE SALUD RURAL PALMA ROSA, COMUNA DE PARRAL"/>
    <x v="7"/>
    <s v="LINARES"/>
    <s v="PARRAL"/>
    <n v="2024"/>
    <s v="PROYECTO"/>
    <s v="SALUD"/>
    <s v="BAJA COMPLEJIDAD"/>
    <x v="1"/>
    <n v="254403"/>
    <n v="279821"/>
    <n v="274672"/>
    <x v="0"/>
    <x v="0"/>
  </r>
  <r>
    <s v="30389672-0"/>
    <s v="CONSTRUCCION PARQUE RECREATIVO Y BALNEARIO MUNICIPAL DE MAIPU"/>
    <x v="14"/>
    <s v="SANTIAGO"/>
    <s v="MAIPU"/>
    <n v="2024"/>
    <s v="PROYECTO"/>
    <s v="VIVIENDA Y DESARROLLO URBANO"/>
    <s v="DESARROLLO URBANO"/>
    <x v="1"/>
    <n v="35119"/>
    <n v="34510"/>
    <n v="34510"/>
    <x v="0"/>
    <x v="0"/>
  </r>
  <r>
    <s v="30390475-0"/>
    <s v="REPOSICION PUENTE QUILLAGUA EN RUTA 5, REGIÓN DE ANTOFAGASTA"/>
    <x v="9"/>
    <s v="TOCOPILLA"/>
    <s v="MARIA ELENA"/>
    <n v="2024"/>
    <s v="PROYECTO"/>
    <s v="TRANSPORTE"/>
    <s v="TRANSPORTE CAMINERO"/>
    <x v="1"/>
    <n v="3744675"/>
    <n v="3718330"/>
    <n v="3715302.5449999999"/>
    <x v="0"/>
    <x v="0"/>
  </r>
  <r>
    <s v="30390722-0"/>
    <s v="REPOSICION CON AMPLIACIÓN LICEO ENTRE RIOS, SAN CLEMENTE"/>
    <x v="7"/>
    <s v="TALCA"/>
    <s v="SAN CLEMENTE"/>
    <n v="2024"/>
    <s v="PROYECTO"/>
    <s v="EDUCACION, CULTURA Y PATRIMONIO"/>
    <s v="EDUCACION BASICA Y MEDIA"/>
    <x v="1"/>
    <n v="98713"/>
    <n v="39200"/>
    <n v="39200"/>
    <x v="0"/>
    <x v="0"/>
  </r>
  <r>
    <s v="30391825-0"/>
    <s v="REPOSICION CONSULTORIO GENERAL RURAL CHOLCHOL Y ADECUACIÓN A CESFAM, CHOLCHOL"/>
    <x v="0"/>
    <s v="CAUTIN"/>
    <s v="CHOLCHOL"/>
    <n v="2024"/>
    <s v="PROYECTO"/>
    <s v="SALUD"/>
    <s v="BAJA COMPLEJIDAD"/>
    <x v="1"/>
    <n v="50001"/>
    <n v="50000"/>
    <n v="0"/>
    <x v="0"/>
    <x v="1"/>
  </r>
  <r>
    <s v="30391922-0"/>
    <s v="REPOSICION PISTA BMX QUILAMAPU, CHILLÁN."/>
    <x v="5"/>
    <s v="DIGUILLIN"/>
    <s v="CHILLAN - REGION DEL ÑUBLE"/>
    <n v="2024"/>
    <s v="PROYECTO"/>
    <s v="DEPORTES"/>
    <s v="DEPORTE FORMATIVO"/>
    <x v="1"/>
    <n v="1195825"/>
    <n v="1032177"/>
    <n v="1032177.23"/>
    <x v="0"/>
    <x v="0"/>
  </r>
  <r>
    <s v="30392073-0"/>
    <s v="MEJORAMIENTO PLAZA DE ARMAS, COMUNA DE LOS SAUCES"/>
    <x v="0"/>
    <s v="MALLECO"/>
    <s v="LOS SAUCES"/>
    <n v="2024"/>
    <s v="PROYECTO"/>
    <s v="VIVIENDA Y DESARROLLO URBANO"/>
    <s v="DESARROLLO URBANO"/>
    <x v="1"/>
    <n v="560207"/>
    <n v="524477"/>
    <n v="524477"/>
    <x v="0"/>
    <x v="0"/>
  </r>
  <r>
    <s v="30392334-0"/>
    <s v="MEJORAMIENTO VIAS DE EVACUACIÓN LOCALIDADES COSTERAS REGION COQUIMBO"/>
    <x v="6"/>
    <s v="'"/>
    <s v="'"/>
    <n v="2024"/>
    <s v="PROYECTO"/>
    <s v="TRANSPORTE"/>
    <s v="TRANSPORTE URBANO,VIALIDAD PEATONAL"/>
    <x v="1"/>
    <n v="196835"/>
    <n v="196835"/>
    <n v="185982.079"/>
    <x v="0"/>
    <x v="0"/>
  </r>
  <r>
    <s v="30392925-0"/>
    <s v="CONSTRUCCION CENTRO GESTIÓN DE RESIDUOS SÓLIDOS COCHRANE-TORTEL"/>
    <x v="11"/>
    <s v="CAPITAN PRAT"/>
    <s v="'"/>
    <n v="2024"/>
    <s v="PROYECTO"/>
    <s v="RECURSOS NATURALES Y MEDIO AMBIENTE"/>
    <s v="MEDIO AMBIENTE"/>
    <x v="1"/>
    <n v="5"/>
    <n v="5"/>
    <n v="0"/>
    <x v="0"/>
    <x v="1"/>
  </r>
  <r>
    <s v="30393272-0"/>
    <s v="CONSTRUCCION ESPACIO PUBLICO RECREATIVO SECTOR LOS CASTANOS SBARBARA"/>
    <x v="2"/>
    <s v="BIO BIO"/>
    <s v="SANTA BARBARA"/>
    <n v="2024"/>
    <s v="PROYECTO"/>
    <s v="VIVIENDA Y DESARROLLO URBANO"/>
    <s v="DESARROLLO URBANO"/>
    <x v="1"/>
    <n v="229659"/>
    <n v="184580"/>
    <n v="184578"/>
    <x v="0"/>
    <x v="0"/>
  </r>
  <r>
    <s v="30393277-0"/>
    <s v="MEJORAMIENTO PLAZA DE POLCURA, COMUNA DE TUCAPEL"/>
    <x v="2"/>
    <s v="BIO BIO"/>
    <s v="TUCAPEL"/>
    <n v="2024"/>
    <s v="PROYECTO"/>
    <s v="VIVIENDA Y DESARROLLO URBANO"/>
    <s v="DESARROLLO URBANO"/>
    <x v="1"/>
    <n v="13342"/>
    <n v="2"/>
    <n v="0"/>
    <x v="0"/>
    <x v="1"/>
  </r>
  <r>
    <s v="30393933-0"/>
    <s v="REPOSICION CECOSF BAJO TRAIGUEN, VICTORIA"/>
    <x v="0"/>
    <s v="MALLECO"/>
    <s v="VICTORIA"/>
    <n v="2024"/>
    <s v="PROYECTO"/>
    <s v="SALUD"/>
    <s v="BAJA COMPLEJIDAD"/>
    <x v="1"/>
    <n v="415002"/>
    <n v="415002"/>
    <n v="64079.135000000002"/>
    <x v="0"/>
    <x v="0"/>
  </r>
  <r>
    <s v="30394079-0"/>
    <s v="CONSTRUCCION CENTRO ANTARTICO INTERNACIONAL, XII REGIÓN"/>
    <x v="1"/>
    <s v="'"/>
    <s v="'"/>
    <n v="2024"/>
    <s v="PROYECTO"/>
    <s v="MULTISECTORIAL"/>
    <s v="INTERSUBSECTORIAL MULTISECTOR"/>
    <x v="1"/>
    <n v="1271057"/>
    <n v="1"/>
    <n v="0"/>
    <x v="0"/>
    <x v="1"/>
  </r>
  <r>
    <s v="30394375-0"/>
    <s v="REPOSICION Y NORMALIZACION PTE. CHORRILLO VAPOR, R:Y-50, RIO VERDE"/>
    <x v="1"/>
    <s v="MAGALLANES"/>
    <s v="RIO VERDE"/>
    <n v="2024"/>
    <s v="PROYECTO"/>
    <s v="TRANSPORTE"/>
    <s v="TRANSPORTE CAMINERO"/>
    <x v="1"/>
    <n v="71709"/>
    <n v="12000"/>
    <n v="10415"/>
    <x v="0"/>
    <x v="0"/>
  </r>
  <r>
    <s v="30394679-0"/>
    <s v="CONSTRUCCION OBRAS FLUVIALES Y MANEJO DE CAUCES EN RIO COPIAPO"/>
    <x v="16"/>
    <s v="COPIAPO"/>
    <s v="COPIAPO"/>
    <n v="2024"/>
    <s v="PROYECTO"/>
    <s v="RECURSOS HIDRICOS"/>
    <s v="DEFENSAS FLUVIALES,MARITIMAS Y CAUCES NATURALES"/>
    <x v="1"/>
    <n v="107746"/>
    <n v="1"/>
    <n v="0"/>
    <x v="0"/>
    <x v="1"/>
  </r>
  <r>
    <s v="30394680-0"/>
    <s v="CONSTRUCCION O. FLUVIALES Y C. ALUVIONAL RÍO COPIAPÓ TIERRA AMARILLA"/>
    <x v="16"/>
    <s v="COPIAPO"/>
    <s v="TIERRA AMARILLA"/>
    <n v="2024"/>
    <s v="PROYECTO"/>
    <s v="RECURSOS HIDRICOS"/>
    <s v="DEFENSAS FLUVIALES,MARITIMAS Y CAUCES NATURALES"/>
    <x v="1"/>
    <n v="149434"/>
    <n v="148734"/>
    <n v="148733.43700000001"/>
    <x v="0"/>
    <x v="0"/>
  </r>
  <r>
    <s v="30394728-0"/>
    <s v="CONSTRUCCION OBRAS FLUVIALES Y CONTROL ALUVIONAL RÍO SALADO"/>
    <x v="16"/>
    <s v="CHAÑARAL"/>
    <s v="'"/>
    <n v="2024"/>
    <s v="PROYECTO"/>
    <s v="RECURSOS HIDRICOS"/>
    <s v="DEFENSAS FLUVIALES,MARITIMAS Y CAUCES NATURALES"/>
    <x v="1"/>
    <n v="7910322"/>
    <n v="7115665"/>
    <n v="7108921"/>
    <x v="0"/>
    <x v="0"/>
  </r>
  <r>
    <s v="30394729-0"/>
    <s v="CONSTRUCCION OBRAS FLUVIALES Y CONTROL ALUVIONAL QUEBRADA PAIPOTE, COPIAPO"/>
    <x v="16"/>
    <s v="COPIAPO"/>
    <s v="COPIAPO"/>
    <n v="2024"/>
    <s v="PROYECTO"/>
    <s v="RECURSOS HIDRICOS"/>
    <s v="DEFENSAS FLUVIALES,MARITIMAS Y CAUCES NATURALES"/>
    <x v="1"/>
    <n v="8579138"/>
    <n v="8525915"/>
    <n v="8524582"/>
    <x v="0"/>
    <x v="0"/>
  </r>
  <r>
    <s v="30394731-0"/>
    <s v="CONSTRUCCION O. FLUVIALES  RIO COPIAPO Y O.CONTROL A QDA. AFLUENTES, COPIAPO"/>
    <x v="16"/>
    <s v="COPIAPO"/>
    <s v="COPIAPO"/>
    <n v="2024"/>
    <s v="PROYECTO"/>
    <s v="RECURSOS HIDRICOS"/>
    <s v="DEFENSAS FLUVIALES,MARITIMAS Y CAUCES NATURALES"/>
    <x v="1"/>
    <n v="13131"/>
    <n v="1"/>
    <n v="0"/>
    <x v="0"/>
    <x v="1"/>
  </r>
  <r>
    <s v="30395227-0"/>
    <s v="REPOSICION DIRECCION PROVINCIAL VIALIDAD CHANARAL MOP ATACAMA"/>
    <x v="16"/>
    <s v="CHAÑARAL"/>
    <s v="CHAÑARAL"/>
    <n v="2024"/>
    <s v="PROYECTO"/>
    <s v="MULTISECTORIAL"/>
    <s v="ADMINISTRACION MULTISECTOR"/>
    <x v="1"/>
    <n v="1910781"/>
    <n v="1911508"/>
    <n v="1911507.62"/>
    <x v="0"/>
    <x v="0"/>
  </r>
  <r>
    <s v="30395625-0"/>
    <s v="MEJORAMIENTO RUTA P-721; P-722 SECTOR TIRUA-LONCOTRIPAY-LOS MAQUIS"/>
    <x v="10"/>
    <s v="'"/>
    <s v="'"/>
    <n v="2024"/>
    <s v="PROYECTO"/>
    <s v="TRANSPORTE"/>
    <s v="TRANSPORTE CAMINERO"/>
    <x v="1"/>
    <n v="319103"/>
    <n v="113000"/>
    <n v="105195"/>
    <x v="0"/>
    <x v="0"/>
  </r>
  <r>
    <s v="30396076-0"/>
    <s v="MEJORAMIENTO CALLE RANCAGUA, COMUNA DE SAN FERNANDO"/>
    <x v="15"/>
    <s v="COLCHAGUA"/>
    <s v="SAN FERNANDO"/>
    <n v="2024"/>
    <s v="PROYECTO"/>
    <s v="TRANSPORTE"/>
    <s v="TRANSPORTE URBANO,VIALIDAD PEATONAL"/>
    <x v="1"/>
    <n v="1069312"/>
    <n v="16800"/>
    <n v="11200"/>
    <x v="0"/>
    <x v="0"/>
  </r>
  <r>
    <s v="30396472-0"/>
    <s v="REPOSICION CUARTEL 3A CIA. CUERPO DE BOMBEROS DE NAVIDAD, PUPUYA"/>
    <x v="15"/>
    <s v="CARDENAL CARO"/>
    <s v="NAVIDAD"/>
    <n v="2024"/>
    <s v="PROYECTO"/>
    <s v="SEGURIDAD PUBLICA"/>
    <s v="ADMINISTRACION SEGURIDAD PUBLICA"/>
    <x v="1"/>
    <n v="245098"/>
    <n v="333417"/>
    <n v="333417"/>
    <x v="0"/>
    <x v="0"/>
  </r>
  <r>
    <s v="30396674-0"/>
    <s v="REPOSICION ESCUELA UNIÓN MUJERES AMERICANAS, BUCALEMU"/>
    <x v="15"/>
    <s v="CARDENAL CARO"/>
    <s v="PAREDONES"/>
    <n v="2024"/>
    <s v="PROYECTO"/>
    <s v="EDUCACION, CULTURA Y PATRIMONIO"/>
    <s v="EDUCACION BASICA Y MEDIA"/>
    <x v="1"/>
    <n v="831369"/>
    <n v="432620"/>
    <n v="432620"/>
    <x v="0"/>
    <x v="0"/>
  </r>
  <r>
    <s v="30397336-0"/>
    <s v="CONSTRUCCION CENTRO INTEGRAL DEL ADULTO MAYOR. QUILPUÉ"/>
    <x v="4"/>
    <s v="MARGA MARGA"/>
    <s v="QUILPUE"/>
    <n v="2024"/>
    <s v="PROYECTO"/>
    <s v="MULTISECTORIAL"/>
    <s v="ORGANIZACION Y SERVICIOS COMUNALES"/>
    <x v="1"/>
    <n v="4132770"/>
    <n v="3"/>
    <n v="0"/>
    <x v="0"/>
    <x v="1"/>
  </r>
  <r>
    <s v="30397338-0"/>
    <s v="CONSTRUCCION 20 VIVIENDAS ADULTO MAYOR, COMUNA MAULLÍN"/>
    <x v="3"/>
    <s v="LLANQUIHUE"/>
    <s v="MAULLIN"/>
    <n v="2024"/>
    <s v="PROYECTO"/>
    <s v="VIVIENDA Y DESARROLLO URBANO"/>
    <s v="VIVIENDA DEFINITIVA"/>
    <x v="1"/>
    <n v="10126"/>
    <n v="1234931"/>
    <n v="126"/>
    <x v="0"/>
    <x v="0"/>
  </r>
  <r>
    <s v="30397547-0"/>
    <s v="CONSTRUCCION  PARQUE URBANO  HUMEDAL ESTERO  QUILPUE"/>
    <x v="4"/>
    <s v="MARGA MARGA"/>
    <s v="QUILPUE"/>
    <n v="2024"/>
    <s v="PROYECTO"/>
    <s v="VIVIENDA Y DESARROLLO URBANO"/>
    <s v="DESARROLLO URBANO"/>
    <x v="1"/>
    <n v="12587"/>
    <n v="76296"/>
    <n v="2587"/>
    <x v="0"/>
    <x v="0"/>
  </r>
  <r>
    <s v="30397976-0"/>
    <s v="MEJORAMIENTO MIRADORES PEDRO MONTT Y CONDELL, VIÑA DEL MAR"/>
    <x v="4"/>
    <s v="VALPARAISO"/>
    <s v="VIÑA DEL MAR"/>
    <n v="2024"/>
    <s v="PROYECTO"/>
    <s v="VIVIENDA Y DESARROLLO URBANO"/>
    <s v="DESARROLLO URBANO"/>
    <x v="1"/>
    <n v="1087408"/>
    <n v="3"/>
    <n v="0"/>
    <x v="0"/>
    <x v="1"/>
  </r>
  <r>
    <s v="30398025-0"/>
    <s v="MEJORAMIENTO  ESPACIO PUBLICO CALLE COCHRANE, CHIGUAYANTE"/>
    <x v="2"/>
    <s v="CONCEPCION"/>
    <s v="CHIGUAYANTE"/>
    <n v="2024"/>
    <s v="PROYECTO"/>
    <s v="VIVIENDA Y DESARROLLO URBANO"/>
    <s v="DESARROLLO URBANO"/>
    <x v="1"/>
    <n v="1617208"/>
    <n v="1508133"/>
    <n v="1508133"/>
    <x v="0"/>
    <x v="0"/>
  </r>
  <r>
    <s v="30398026-0"/>
    <s v="MEJORAMIENTO MIRADOR O´HIGGINS,  COMUNA DE VALPARAÍSO"/>
    <x v="4"/>
    <s v="VALPARAISO"/>
    <s v="VALPARAISO"/>
    <n v="2024"/>
    <s v="PROYECTO"/>
    <s v="VIVIENDA Y DESARROLLO URBANO"/>
    <s v="DESARROLLO URBANO"/>
    <x v="1"/>
    <n v="18741"/>
    <n v="2"/>
    <n v="0"/>
    <x v="0"/>
    <x v="1"/>
  </r>
  <r>
    <s v="30398027-0"/>
    <s v="CONSTRUCCION  PLANETARIO REGIONAL DEL BIOBIO"/>
    <x v="2"/>
    <s v="'"/>
    <s v="'"/>
    <n v="2024"/>
    <s v="PROYECTO"/>
    <s v="EDUCACION, CULTURA Y PATRIMONIO"/>
    <s v="INTERSUBSECTORIAL EDUCACION, CULTURA Y PATRIMONIO"/>
    <x v="1"/>
    <n v="203004"/>
    <n v="2"/>
    <n v="0"/>
    <x v="0"/>
    <x v="1"/>
  </r>
  <r>
    <s v="30398283-0"/>
    <s v="CONSTRUCCION EXTENSIÓN ELECTRIFICACIÓN RURAL COMUNIDADES ALTO BIOBIO"/>
    <x v="2"/>
    <s v="BIO BIO"/>
    <s v="ALTO BIOBIO"/>
    <n v="2024"/>
    <s v="PROYECTO"/>
    <s v="ENERGIA"/>
    <s v="DISTRIBUCION Y CONEXION FINAL USUARIOS"/>
    <x v="1"/>
    <n v="216521"/>
    <n v="1"/>
    <n v="0"/>
    <x v="0"/>
    <x v="1"/>
  </r>
  <r>
    <s v="30398835-0"/>
    <s v="MEJORAMIENTO ESTAB. DE TALUDES RUTA 115-CH S: LA MINA-LTE. INTERNAC"/>
    <x v="7"/>
    <s v="'"/>
    <s v="'"/>
    <n v="2024"/>
    <s v="PROYECTO"/>
    <s v="TRANSPORTE"/>
    <s v="TRANSPORTE CAMINERO"/>
    <x v="1"/>
    <n v="184088"/>
    <n v="22152"/>
    <n v="20423.399000000001"/>
    <x v="0"/>
    <x v="0"/>
  </r>
  <r>
    <s v="30398852-0"/>
    <s v="MEJORAMIENTO RUTA 1 SECTOR EL LOA-CUESTA GUANILLOS, REG DE TARAPACÁ"/>
    <x v="8"/>
    <s v="IQUIQUE"/>
    <s v="IQUIQUE"/>
    <n v="2024"/>
    <s v="PROYECTO"/>
    <s v="TRANSPORTE"/>
    <s v="TRANSPORTE CAMINERO"/>
    <x v="1"/>
    <n v="2344265"/>
    <n v="1258510"/>
    <n v="161.21199999999999"/>
    <x v="0"/>
    <x v="0"/>
  </r>
  <r>
    <s v="30399028-0"/>
    <s v="CONSTRUCCION ESTADIO COMUNA DE LOS ÁNGELES"/>
    <x v="2"/>
    <s v="BIO BIO"/>
    <s v="LOS ANGELES"/>
    <n v="2024"/>
    <s v="PROYECTO"/>
    <s v="DEPORTES"/>
    <s v="DEPORTE COMPETITIVO"/>
    <x v="1"/>
    <n v="12597795"/>
    <n v="4"/>
    <n v="0"/>
    <x v="0"/>
    <x v="1"/>
  </r>
  <r>
    <s v="30399282-0"/>
    <s v="CONSTRUCCION PUENTE RÍO PUTAGAN EN RUTA L-214 KM 2,26"/>
    <x v="7"/>
    <s v="LINARES"/>
    <s v="'"/>
    <n v="2024"/>
    <s v="PROYECTO"/>
    <s v="TRANSPORTE"/>
    <s v="TRANSPORTE CAMINERO"/>
    <x v="1"/>
    <n v="5683779"/>
    <n v="6530430"/>
    <n v="6492689.5310000004"/>
    <x v="0"/>
    <x v="0"/>
  </r>
  <r>
    <s v="30399482-0"/>
    <s v="REPOSICION CENTRO DE SALUD FAMILIAR CHIGUAYANTE"/>
    <x v="2"/>
    <s v="CONCEPCION"/>
    <s v="CHIGUAYANTE"/>
    <n v="2024"/>
    <s v="PROYECTO"/>
    <s v="SALUD"/>
    <s v="BAJA COMPLEJIDAD"/>
    <x v="1"/>
    <n v="6"/>
    <n v="2"/>
    <n v="0"/>
    <x v="0"/>
    <x v="1"/>
  </r>
  <r>
    <s v="30399498-0"/>
    <s v="DIAGNOSTICO PLAN DE DESARROLLO TURISTICO COMUNA DE ARAUCO"/>
    <x v="2"/>
    <s v="ARAUCO"/>
    <s v="ARAUCO"/>
    <n v="2024"/>
    <s v="ESTUDIO BASICO"/>
    <s v="TURISMO Y COMERCIO"/>
    <s v="TURISMO"/>
    <x v="1"/>
    <n v="52656"/>
    <n v="1"/>
    <n v="0"/>
    <x v="0"/>
    <x v="1"/>
  </r>
  <r>
    <s v="30399499-0"/>
    <s v="MEJORAMIENTO CANCHA DE FÚTBOL SECTOR SUR, CAÑETE"/>
    <x v="2"/>
    <s v="ARAUCO"/>
    <s v="CAÑETE"/>
    <n v="2024"/>
    <s v="PROYECTO"/>
    <s v="DEPORTES"/>
    <s v="DEPORTE RECREATIVO"/>
    <x v="1"/>
    <n v="1573249"/>
    <n v="1410272"/>
    <n v="1409019"/>
    <x v="0"/>
    <x v="0"/>
  </r>
  <r>
    <s v="30399823-0"/>
    <s v="MEJORAMIENTO RUTA V-30, CRUCE RUTA 5 (TOTORAL) - COLEGUAL - FRESIA"/>
    <x v="3"/>
    <s v="LLANQUIHUE"/>
    <s v="'"/>
    <n v="2024"/>
    <s v="PROYECTO"/>
    <s v="TRANSPORTE"/>
    <s v="TRANSPORTE CAMINERO"/>
    <x v="1"/>
    <n v="186200"/>
    <n v="101260"/>
    <n v="101258"/>
    <x v="0"/>
    <x v="0"/>
  </r>
  <r>
    <s v="30399945-0"/>
    <s v="REPOSICION CENTRO COMUNITARIO QUENUIR, COMUNA DE MAULLIN"/>
    <x v="3"/>
    <s v="LLANQUIHUE"/>
    <s v="MAULLIN"/>
    <n v="2024"/>
    <s v="PROYECTO"/>
    <s v="MULTISECTORIAL"/>
    <s v="ORGANIZACION Y SERVICIOS COMUNALES"/>
    <x v="1"/>
    <n v="32456"/>
    <n v="1"/>
    <n v="0"/>
    <x v="0"/>
    <x v="1"/>
  </r>
  <r>
    <s v="30400047-0"/>
    <s v="CONSTRUCCION COMPLEJO FRONTERIZO PICHACHEN"/>
    <x v="17"/>
    <s v="'"/>
    <s v="'"/>
    <n v="2024"/>
    <s v="PROYECTO"/>
    <s v="MULTISECTORIAL"/>
    <s v="ADMINISTRACION MULTISECTOR"/>
    <x v="1"/>
    <n v="3277927"/>
    <n v="22606391"/>
    <n v="3329397"/>
    <x v="0"/>
    <x v="0"/>
  </r>
  <r>
    <s v="30400090-0"/>
    <s v="MEJORAMIENTO CBI RUTA R-150-P, ANGOL- PARQUE NACIONAL NAHUELBUTA"/>
    <x v="0"/>
    <s v="MALLECO"/>
    <s v="ANGOL"/>
    <n v="2024"/>
    <s v="PROYECTO"/>
    <s v="TRANSPORTE"/>
    <s v="TRANSPORTE CAMINERO"/>
    <x v="1"/>
    <n v="10175"/>
    <n v="4850"/>
    <n v="0"/>
    <x v="0"/>
    <x v="1"/>
  </r>
  <r>
    <s v="30400114-0"/>
    <s v="REPOSICION COMPLEJO EDUCACIONAL MELINKA, COMUNA DE GUAITECAS"/>
    <x v="11"/>
    <s v="AYSEN"/>
    <s v="GUAITECAS"/>
    <n v="2024"/>
    <s v="PROYECTO"/>
    <s v="EDUCACION, CULTURA Y PATRIMONIO"/>
    <s v="EDUCACION BASICA Y MEDIA"/>
    <x v="1"/>
    <n v="133741"/>
    <n v="1"/>
    <n v="0"/>
    <x v="0"/>
    <x v="1"/>
  </r>
  <r>
    <s v="30400279-0"/>
    <s v="REPOSICION PUENTE EDUARDO FREI MONTALVA Y ACCESOS, CARAHUE"/>
    <x v="0"/>
    <s v="'"/>
    <s v="'"/>
    <n v="2024"/>
    <s v="PROYECTO"/>
    <s v="TRANSPORTE"/>
    <s v="TRANSPORTE CAMINERO"/>
    <x v="1"/>
    <n v="1000"/>
    <n v="10"/>
    <n v="0"/>
    <x v="0"/>
    <x v="1"/>
  </r>
  <r>
    <s v="30400725-0"/>
    <s v="CONSTRUCCION CENTRO DE SALUD AMBIENTAL, COMUNA DE ARICA"/>
    <x v="13"/>
    <s v="'"/>
    <s v="'"/>
    <n v="2024"/>
    <s v="PROYECTO"/>
    <s v="SALUD"/>
    <s v="ALTA COMPLEJIDAD"/>
    <x v="1"/>
    <n v="1409805"/>
    <n v="1657673"/>
    <n v="1487289"/>
    <x v="0"/>
    <x v="0"/>
  </r>
  <r>
    <s v="30401573-0"/>
    <s v="REPOSICION  Y AMPLIACIÓN SALAS CUNA Y NM  VISTA ALEGRE, CERRILLOS"/>
    <x v="14"/>
    <s v="SANTIAGO"/>
    <s v="CERRILLOS"/>
    <n v="2024"/>
    <s v="PROYECTO"/>
    <s v="EDUCACION, CULTURA Y PATRIMONIO"/>
    <s v="EDUCACION PREBASICA"/>
    <x v="1"/>
    <n v="36992"/>
    <n v="52955"/>
    <n v="40730.767"/>
    <x v="0"/>
    <x v="0"/>
  </r>
  <r>
    <s v="30402087-0"/>
    <s v="REPOSICION  PUENTES Y LOSAS PROV. MELIPILLA Y TALAGANTE"/>
    <x v="14"/>
    <s v="'"/>
    <s v="'"/>
    <n v="2024"/>
    <s v="PROYECTO"/>
    <s v="TRANSPORTE"/>
    <s v="TRANSPORTE CAMINERO"/>
    <x v="1"/>
    <n v="31050"/>
    <n v="5000"/>
    <n v="1000"/>
    <x v="0"/>
    <x v="0"/>
  </r>
  <r>
    <s v="30402182-0"/>
    <s v="REPOSICION Y CONSTRUCCIÓN PUENTES Y LOSAS RM"/>
    <x v="14"/>
    <s v="'"/>
    <s v="'"/>
    <n v="2024"/>
    <s v="PROYECTO"/>
    <s v="TRANSPORTE"/>
    <s v="TRANSPORTE CAMINERO"/>
    <x v="1"/>
    <n v="169487"/>
    <n v="170000"/>
    <n v="54686"/>
    <x v="0"/>
    <x v="0"/>
  </r>
  <r>
    <s v="30402480-0"/>
    <s v="CONSTRUCCION BODEGA DE FARMACIA CENTRO ATENCION DEL NORTE"/>
    <x v="9"/>
    <s v="ANTOFAGASTA"/>
    <s v="ANTOFAGASTA"/>
    <n v="2024"/>
    <s v="PROYECTO"/>
    <s v="SALUD"/>
    <s v="ADMINISTRACION SALUD"/>
    <x v="1"/>
    <n v="15570"/>
    <n v="439029"/>
    <n v="0"/>
    <x v="0"/>
    <x v="1"/>
  </r>
  <r>
    <s v="30402483-0"/>
    <s v="CONSTRUCCION VIVIENDAS TUTELADAS ADULTO MAYOR SAN CLEMENTE"/>
    <x v="7"/>
    <s v="TALCA"/>
    <s v="SAN CLEMENTE"/>
    <n v="2024"/>
    <s v="PROYECTO"/>
    <s v="VIVIENDA Y DESARROLLO URBANO"/>
    <s v="VIVIENDA DEFINITIVA"/>
    <x v="1"/>
    <n v="7520"/>
    <n v="7520"/>
    <n v="0"/>
    <x v="0"/>
    <x v="1"/>
  </r>
  <r>
    <s v="30402732-0"/>
    <s v="CONSTRUCCION VIVIENDAS TUTELADAS ADULTO MAYOR SAN JAVIER"/>
    <x v="7"/>
    <s v="LINARES"/>
    <s v="SAN JAVIER"/>
    <n v="2024"/>
    <s v="PROYECTO"/>
    <s v="VIVIENDA Y DESARROLLO URBANO"/>
    <s v="VIVIENDA DEFINITIVA"/>
    <x v="1"/>
    <n v="6000"/>
    <n v="6000"/>
    <n v="1000"/>
    <x v="0"/>
    <x v="0"/>
  </r>
  <r>
    <s v="30402825-0"/>
    <s v="MEJORAMIENTO RUTA 231-CH. S:PUERTO RAMÍREZ-FUTALEUFÚ"/>
    <x v="3"/>
    <s v="PALENA"/>
    <s v="'"/>
    <n v="2024"/>
    <s v="PROYECTO"/>
    <s v="TRANSPORTE"/>
    <s v="TRANSPORTE CAMINERO"/>
    <x v="1"/>
    <n v="142000"/>
    <n v="113240"/>
    <n v="111689"/>
    <x v="0"/>
    <x v="0"/>
  </r>
  <r>
    <s v="30403029-0"/>
    <s v="CONSTRUCCION SALA CUNA Y JARDIN INFANTIL MEXICO., COQUIMBO"/>
    <x v="6"/>
    <s v="ELQUI"/>
    <s v="COQUIMBO"/>
    <n v="2024"/>
    <s v="PROYECTO"/>
    <s v="EDUCACION, CULTURA Y PATRIMONIO"/>
    <s v="EDUCACION PREBASICA"/>
    <x v="1"/>
    <n v="789827"/>
    <n v="789827"/>
    <n v="780659"/>
    <x v="0"/>
    <x v="0"/>
  </r>
  <r>
    <s v="30403479-0"/>
    <s v="MEJORAMIENTO RUTA X-608, CRUCE TTE. VIDAL-LAGO ATRAVESADO, COMUNA DE COYHAIQUE"/>
    <x v="11"/>
    <s v="COYHAIQUE"/>
    <s v="COYHAIQUE"/>
    <n v="2024"/>
    <s v="PROYECTO"/>
    <s v="TRANSPORTE"/>
    <s v="TRANSPORTE CAMINERO"/>
    <x v="1"/>
    <n v="8126695"/>
    <n v="6756000"/>
    <n v="6755020.477"/>
    <x v="0"/>
    <x v="0"/>
  </r>
  <r>
    <s v="30403823-0"/>
    <s v="REPOSICION CESFAM MANUEL RODRIGUEZ, COPIAPÓ"/>
    <x v="16"/>
    <s v="COPIAPO"/>
    <s v="COPIAPO"/>
    <n v="2024"/>
    <s v="PROYECTO"/>
    <s v="SALUD"/>
    <s v="BAJA COMPLEJIDAD"/>
    <x v="1"/>
    <n v="2136133"/>
    <n v="2136133"/>
    <n v="2131719.6209999998"/>
    <x v="0"/>
    <x v="0"/>
  </r>
  <r>
    <s v="30404138-0"/>
    <s v="ANALISIS A PARTIR DE CONSTR MODEL. FIS. RIO LAS MINAS PTA ARENAS"/>
    <x v="1"/>
    <s v="MAGALLANES"/>
    <s v="PUNTA ARENAS"/>
    <n v="2024"/>
    <s v="ESTUDIO BASICO"/>
    <s v="RECURSOS HIDRICOS"/>
    <s v="DEFENSAS FLUVIALES,MARITIMAS Y CAUCES NATURALES"/>
    <x v="1"/>
    <n v="90975"/>
    <n v="89964"/>
    <n v="89957.165999999997"/>
    <x v="0"/>
    <x v="0"/>
  </r>
  <r>
    <s v="30404146-0"/>
    <s v="HABILITACION MACRO CENTRO REGULADOR ARAUCANIA"/>
    <x v="0"/>
    <s v="CAUTIN"/>
    <s v="TEMUCO"/>
    <n v="2024"/>
    <s v="PROYECTO"/>
    <s v="SALUD"/>
    <s v="ADMINISTRACION SALUD"/>
    <x v="1"/>
    <n v="55112"/>
    <n v="55112"/>
    <n v="55112"/>
    <x v="0"/>
    <x v="0"/>
  </r>
  <r>
    <s v="30404227-0"/>
    <s v="MEJORAMIENTO  BORDE COSTERO SECTOR LA BOCA DE RAPEL NAVIDAD"/>
    <x v="15"/>
    <s v="CARDENAL CARO"/>
    <s v="NAVIDAD"/>
    <n v="2024"/>
    <s v="PROYECTO"/>
    <s v="VIVIENDA Y DESARROLLO URBANO"/>
    <s v="BORDE COSTERO,PASEOS PEATONALES, PLAYAS"/>
    <x v="1"/>
    <n v="9284"/>
    <n v="8970"/>
    <n v="8970"/>
    <x v="0"/>
    <x v="0"/>
  </r>
  <r>
    <s v="30404274-0"/>
    <s v="NORMALIZACION  INFRAESTRUCTURA PORTUARIA RIO BUENO PROVINCIA OSORNO"/>
    <x v="3"/>
    <s v="OSORNO"/>
    <s v="'"/>
    <n v="2024"/>
    <s v="PROYECTO"/>
    <s v="TRANSPORTE"/>
    <s v="TRANSPORTE MARITIMO, FLUVIAL Y LACUSTRE"/>
    <x v="1"/>
    <n v="13"/>
    <n v="10"/>
    <n v="0"/>
    <x v="0"/>
    <x v="1"/>
  </r>
  <r>
    <s v="30404477-0"/>
    <s v="AMPLIACION Y REMODELACIÓN DELEGACIÓN SERVIU BIOBÍO, LOS ANGELES"/>
    <x v="2"/>
    <s v="BIO BIO"/>
    <s v="'"/>
    <n v="2024"/>
    <s v="PROYECTO"/>
    <s v="MULTISECTORIAL"/>
    <s v="ADMINISTRACION MULTISECTOR"/>
    <x v="1"/>
    <n v="50000"/>
    <n v="50000"/>
    <n v="47027.502999999997"/>
    <x v="0"/>
    <x v="0"/>
  </r>
  <r>
    <s v="30404773-0"/>
    <s v="MEJORAMIENTO RUTA A-653 S: CR. A-65 -BY PASS CUESTA DUPLIJSA"/>
    <x v="8"/>
    <s v="TAMARUGAL"/>
    <s v="POZO ALMONTE (PROV. TAMARUGAL)"/>
    <n v="2024"/>
    <s v="PROYECTO"/>
    <s v="TRANSPORTE"/>
    <s v="TRANSPORTE CAMINERO"/>
    <x v="1"/>
    <n v="1144339"/>
    <n v="150870"/>
    <n v="150865"/>
    <x v="0"/>
    <x v="0"/>
  </r>
  <r>
    <s v="30405274-0"/>
    <s v="CONSTRUCCION ALCANTARILLADO NUEVO  RENACER, VALLE DEL REAL LOS ANDES"/>
    <x v="4"/>
    <s v="LOS ANDES"/>
    <s v="LOS ANDES"/>
    <n v="2024"/>
    <s v="PROYECTO"/>
    <s v="RECURSOS HIDRICOS"/>
    <s v="ADMINISTRACION AGUA POTABLE Y ALCANTARILLADO"/>
    <x v="1"/>
    <n v="731861"/>
    <n v="712896"/>
    <n v="712892.68099999998"/>
    <x v="0"/>
    <x v="0"/>
  </r>
  <r>
    <s v="30406023-0"/>
    <s v="CONSTRUCCION CENTRO COMUNITARIO, VILLA EL MIRADOR, QUILPUE."/>
    <x v="4"/>
    <s v="MARGA MARGA"/>
    <s v="QUILPUE"/>
    <n v="2024"/>
    <s v="PROYECTO"/>
    <s v="MULTISECTORIAL"/>
    <s v="ORGANIZACION Y SERVICIOS COMUNALES"/>
    <x v="1"/>
    <n v="329319"/>
    <n v="115837"/>
    <n v="115832"/>
    <x v="0"/>
    <x v="0"/>
  </r>
  <r>
    <s v="30407030-0"/>
    <s v="MEJORAMIENTO ÁREA IMAGENOLOGIA COMPLEJA  HGGB"/>
    <x v="2"/>
    <s v="'"/>
    <s v="'"/>
    <n v="2024"/>
    <s v="PROYECTO"/>
    <s v="SALUD"/>
    <s v="ALTA COMPLEJIDAD"/>
    <x v="1"/>
    <n v="8947"/>
    <n v="8947"/>
    <n v="8936.4609999999993"/>
    <x v="0"/>
    <x v="0"/>
  </r>
  <r>
    <s v="30407223-0"/>
    <s v="REPOSICION CENTRO SALUD FAMILIAR, LOS SAUCES"/>
    <x v="0"/>
    <s v="MALLECO"/>
    <s v="LOS SAUCES"/>
    <n v="2024"/>
    <s v="PROYECTO"/>
    <s v="SALUD"/>
    <s v="BAJA COMPLEJIDAD"/>
    <x v="1"/>
    <n v="223292"/>
    <n v="106135"/>
    <n v="6135"/>
    <x v="0"/>
    <x v="0"/>
  </r>
  <r>
    <s v="30407375-0"/>
    <s v="CONSTRUCCION PUENTE PRIMER CORRAL CAMINO PUELO-EL BOLSON, COCHAMO"/>
    <x v="3"/>
    <s v="LLANQUIHUE"/>
    <s v="COCHAMO"/>
    <n v="2024"/>
    <s v="PROYECTO"/>
    <s v="TRANSPORTE"/>
    <s v="TRANSPORTE CAMINERO"/>
    <x v="1"/>
    <n v="38000"/>
    <n v="38430"/>
    <n v="38430"/>
    <x v="0"/>
    <x v="0"/>
  </r>
  <r>
    <s v="30407378-0"/>
    <s v="MEJORAMIENTO ACCESO CIUDAD DE CAÑETE"/>
    <x v="2"/>
    <s v="ARAUCO"/>
    <s v="CAÑETE"/>
    <n v="2024"/>
    <s v="PROYECTO"/>
    <s v="TRANSPORTE"/>
    <s v="TRANSPORTE URBANO,VIALIDAD PEATONAL"/>
    <x v="1"/>
    <n v="44425"/>
    <n v="4"/>
    <n v="0"/>
    <x v="0"/>
    <x v="1"/>
  </r>
  <r>
    <s v="30407381-0"/>
    <s v="REPOSICION PUENTE TUCAPEL, CAÑETE"/>
    <x v="2"/>
    <s v="ARAUCO"/>
    <s v="CAÑETE"/>
    <n v="2024"/>
    <s v="PROYECTO"/>
    <s v="TRANSPORTE"/>
    <s v="TRANSPORTE URBANO,VIALIDAD PEATONAL"/>
    <x v="1"/>
    <n v="11787"/>
    <n v="11787"/>
    <n v="0"/>
    <x v="0"/>
    <x v="1"/>
  </r>
  <r>
    <s v="30407424-0"/>
    <s v="CONSTRUCCION DESNIVEL CAMINO PARQUE LANTAÑO, CHILLAN"/>
    <x v="5"/>
    <s v="DIGUILLIN"/>
    <s v="CHILLAN - REGION DEL ÑUBLE"/>
    <n v="2024"/>
    <s v="PROYECTO"/>
    <s v="TRANSPORTE"/>
    <s v="TRANSPORTE URBANO,VIALIDAD PEATONAL"/>
    <x v="1"/>
    <n v="10000"/>
    <n v="10000"/>
    <n v="0"/>
    <x v="0"/>
    <x v="1"/>
  </r>
  <r>
    <s v="30407980-0"/>
    <s v="MEJORAMIENTO Y AMPLIACIÓN PARQUE METROPOLITANO CERRO CHENA, ETAPA 1"/>
    <x v="14"/>
    <s v="MAIPO"/>
    <s v="SAN BERNARDO"/>
    <n v="2024"/>
    <s v="PROYECTO"/>
    <s v="VIVIENDA Y DESARROLLO URBANO"/>
    <s v="DESARROLLO URBANO"/>
    <x v="1"/>
    <n v="9127269"/>
    <n v="6071006"/>
    <n v="5874795.2609999999"/>
    <x v="0"/>
    <x v="0"/>
  </r>
  <r>
    <s v="30408372-0"/>
    <s v="NORMALIZACION Y AMPLIACIÓN JUZGADOS DEL PODER JUDICIAL"/>
    <x v="10"/>
    <s v="'"/>
    <s v="'"/>
    <n v="2024"/>
    <s v="PROYECTO"/>
    <s v="JUSTICIA"/>
    <s v="ADMINISTRACION DE JUSTICIA"/>
    <x v="1"/>
    <n v="10775408"/>
    <n v="4773221"/>
    <n v="3878386"/>
    <x v="0"/>
    <x v="0"/>
  </r>
  <r>
    <s v="30408872-0"/>
    <s v="NORMALIZACION  DEL SERVICIO DE IMAGENOLOGÍA"/>
    <x v="14"/>
    <s v="'"/>
    <s v="'"/>
    <n v="2024"/>
    <s v="PROYECTO"/>
    <s v="SALUD"/>
    <s v="ALTA COMPLEJIDAD"/>
    <x v="1"/>
    <n v="1631554"/>
    <n v="1823891"/>
    <n v="1631554"/>
    <x v="0"/>
    <x v="0"/>
  </r>
  <r>
    <s v="30408972-0"/>
    <s v="CONSTRUCCION URBANIZACION POBLACION AURORA DE CHILE, CONCEPCION"/>
    <x v="2"/>
    <s v="CONCEPCION"/>
    <s v="CONCEPCION"/>
    <n v="2024"/>
    <s v="PROYECTO"/>
    <s v="VIVIENDA Y DESARROLLO URBANO"/>
    <s v="SOLUCION HABITACIONAL PARCIAL O COMPLEMENTARIA"/>
    <x v="1"/>
    <n v="544709"/>
    <n v="250000"/>
    <n v="249920"/>
    <x v="0"/>
    <x v="0"/>
  </r>
  <r>
    <s v="30409030-0"/>
    <s v="REPOSICION GIMNASIO LICEO VICENTE  PEREZ  ROSALES, RIO BUENO"/>
    <x v="12"/>
    <s v="RANCO"/>
    <s v="RIO BUENO - REGION XIV"/>
    <n v="2024"/>
    <s v="PROYECTO"/>
    <s v="EDUCACION, CULTURA Y PATRIMONIO"/>
    <s v="EDUCACION BASICA Y MEDIA"/>
    <x v="1"/>
    <n v="164480"/>
    <n v="3"/>
    <n v="0"/>
    <x v="0"/>
    <x v="1"/>
  </r>
  <r>
    <s v="30409423-0"/>
    <s v="CONSTRUCCION S CUNA Y J INFANTIL JARDÍN PARRAL DE PUREN, COLTAUCO"/>
    <x v="15"/>
    <s v="CACHAPOAL"/>
    <s v="COLTAUCO"/>
    <n v="2024"/>
    <s v="PROYECTO"/>
    <s v="EDUCACION, CULTURA Y PATRIMONIO"/>
    <s v="EDUCACION PREBASICA"/>
    <x v="1"/>
    <n v="317294"/>
    <n v="374402"/>
    <n v="367884.91200000001"/>
    <x v="0"/>
    <x v="0"/>
  </r>
  <r>
    <s v="30409574-0"/>
    <s v="CONSTRUCCION MUSEO REGIONAL DE LA MEMORIA Y LOS DDHH"/>
    <x v="2"/>
    <s v="CONCEPCION"/>
    <s v="CONCEPCION"/>
    <n v="2024"/>
    <s v="PROYECTO"/>
    <s v="EDUCACION, CULTURA Y PATRIMONIO"/>
    <s v="ARTE Y CULTURA"/>
    <x v="1"/>
    <n v="21946"/>
    <n v="11033"/>
    <n v="11028.475"/>
    <x v="0"/>
    <x v="0"/>
  </r>
  <r>
    <s v="30409780-0"/>
    <s v="REPOSICION COMPLEJO FRONTERIZO CARDENAL SAMORE, PROV. OSORNO"/>
    <x v="3"/>
    <s v="OSORNO"/>
    <s v="'"/>
    <n v="2024"/>
    <s v="PROYECTO"/>
    <s v="MULTISECTORIAL"/>
    <s v="ADMINISTRACION MULTISECTOR"/>
    <x v="1"/>
    <n v="1078946"/>
    <n v="1364254"/>
    <n v="1078943.648"/>
    <x v="0"/>
    <x v="0"/>
  </r>
  <r>
    <s v="30409922-0"/>
    <s v="REPOSICION CUARTEL DE BOMBEROS LONQUIMAY"/>
    <x v="0"/>
    <s v="MALLECO"/>
    <s v="LONQUIMAY"/>
    <n v="2024"/>
    <s v="PROYECTO"/>
    <s v="SEGURIDAD PUBLICA"/>
    <s v="SEGURIDAD PUBLICA"/>
    <x v="1"/>
    <n v="1752868"/>
    <n v="1831623"/>
    <n v="1738538.12"/>
    <x v="0"/>
    <x v="0"/>
  </r>
  <r>
    <s v="30410576-0"/>
    <s v="AMPLIACION  Y NORMALIZACIÓN PABELLONES QUIRÚRGICOS, HHHA DE TEMUCO"/>
    <x v="0"/>
    <s v="CAUTIN"/>
    <s v="TEMUCO"/>
    <n v="2024"/>
    <s v="PROYECTO"/>
    <s v="SALUD"/>
    <s v="ALTA COMPLEJIDAD"/>
    <x v="1"/>
    <n v="10"/>
    <n v="10"/>
    <n v="0"/>
    <x v="0"/>
    <x v="1"/>
  </r>
  <r>
    <s v="30411174-0"/>
    <s v="CONSTRUCCION SALAS CUNA Y JARDIN INFANTIL STOS.DUMONT- INDEPENDENCIA"/>
    <x v="14"/>
    <s v="SANTIAGO"/>
    <s v="INDEPENDENCIA"/>
    <n v="2024"/>
    <s v="PROYECTO"/>
    <s v="EDUCACION, CULTURA Y PATRIMONIO"/>
    <s v="EDUCACION PREBASICA"/>
    <x v="1"/>
    <n v="889623"/>
    <n v="899122"/>
    <n v="758912.38100000005"/>
    <x v="0"/>
    <x v="0"/>
  </r>
  <r>
    <s v="30411325-0"/>
    <s v="CONSTRUCCION SALAS CUNA Y JARDIN INFANTIL - SANTA ROSA- LA PINTANA"/>
    <x v="14"/>
    <s v="SANTIAGO"/>
    <s v="LA PINTANA"/>
    <n v="2024"/>
    <s v="PROYECTO"/>
    <s v="EDUCACION, CULTURA Y PATRIMONIO"/>
    <s v="EDUCACION PREBASICA"/>
    <x v="1"/>
    <n v="13048"/>
    <n v="13048"/>
    <n v="0"/>
    <x v="0"/>
    <x v="1"/>
  </r>
  <r>
    <s v="30412728-0"/>
    <s v="REPOSICION PARCIAL ESC.FORMACIÓN CARABINEROS, GRUPO VIÑA DEL MAR"/>
    <x v="4"/>
    <s v="VALPARAISO"/>
    <s v="VIÑA DEL MAR"/>
    <n v="2024"/>
    <s v="PROYECTO"/>
    <s v="SEGURIDAD PUBLICA"/>
    <s v="SEGURIDAD PUBLICA"/>
    <x v="1"/>
    <n v="15764"/>
    <n v="15764"/>
    <n v="0"/>
    <x v="0"/>
    <x v="1"/>
  </r>
  <r>
    <s v="30412840-0"/>
    <s v="CONSTRUCCION PARQUE DE MITIGACIÓN DE INUNDACIONES BANDURRIAS COPIAPÓ"/>
    <x v="16"/>
    <s v="COPIAPO"/>
    <s v="COPIAPO"/>
    <n v="2024"/>
    <s v="PROYECTO"/>
    <s v="RECURSOS HIDRICOS"/>
    <s v="AGUAS LLUVIAS"/>
    <x v="1"/>
    <n v="59636"/>
    <n v="20900"/>
    <n v="20900"/>
    <x v="0"/>
    <x v="0"/>
  </r>
  <r>
    <s v="30413025-0"/>
    <s v="CONSTRUCCION S. CUNA Y J. INFANTIL LA GAMBOINA - PARC 2 RANCAGUA"/>
    <x v="15"/>
    <s v="CACHAPOAL"/>
    <s v="RANCAGUA"/>
    <n v="2024"/>
    <s v="PROYECTO"/>
    <s v="EDUCACION, CULTURA Y PATRIMONIO"/>
    <s v="EDUCACION PREBASICA"/>
    <x v="1"/>
    <n v="4438"/>
    <n v="4438"/>
    <n v="4437.2719999999999"/>
    <x v="0"/>
    <x v="0"/>
  </r>
  <r>
    <s v="30413094-0"/>
    <s v="CONSTRUCCION EJE MOVILIDAD INDEPENDENCIA"/>
    <x v="14"/>
    <s v="SANTIAGO"/>
    <s v="'"/>
    <n v="2024"/>
    <s v="PROYECTO"/>
    <s v="TRANSPORTE"/>
    <s v="TRANSPORTE URBANO,VIALIDAD PEATONAL"/>
    <x v="2"/>
    <n v="8724611"/>
    <n v="5614150"/>
    <n v="5613918.4469999997"/>
    <x v="0"/>
    <x v="0"/>
  </r>
  <r>
    <s v="30413440-0"/>
    <s v="CONSTRUCCION SALAS CUNA Y JARDIN INFANTIL - MANUEL SANCHEZ-MACUL"/>
    <x v="14"/>
    <s v="SANTIAGO"/>
    <s v="MACUL"/>
    <n v="2024"/>
    <s v="PROYECTO"/>
    <s v="EDUCACION, CULTURA Y PATRIMONIO"/>
    <s v="EDUCACION PREBASICA"/>
    <x v="1"/>
    <n v="14688"/>
    <n v="14688"/>
    <n v="14407.367"/>
    <x v="0"/>
    <x v="0"/>
  </r>
  <r>
    <s v="30413483-0"/>
    <s v="MEJORAMIENTO PLAZA PÚBLICA DE TICNAMAR, COMUNA DE PUTRE"/>
    <x v="13"/>
    <s v="PARINACOTA - REGION XV"/>
    <s v="PUTRE - REGION XV"/>
    <n v="2024"/>
    <s v="PROYECTO"/>
    <s v="VIVIENDA Y DESARROLLO URBANO"/>
    <s v="DESARROLLO URBANO"/>
    <x v="1"/>
    <n v="1010517"/>
    <n v="498661"/>
    <n v="393566.78499999997"/>
    <x v="0"/>
    <x v="0"/>
  </r>
  <r>
    <s v="30414078-0"/>
    <s v="REPOSICION JUZGADO DE LETRAS Y GARANTIA DE LEBU"/>
    <x v="2"/>
    <s v="ARAUCO"/>
    <s v="LEBU"/>
    <n v="2024"/>
    <s v="PROYECTO"/>
    <s v="JUSTICIA"/>
    <s v="ADMINISTRACION DE JUSTICIA"/>
    <x v="1"/>
    <n v="123158"/>
    <n v="93402"/>
    <n v="90802"/>
    <x v="0"/>
    <x v="0"/>
  </r>
  <r>
    <s v="30414623-0"/>
    <s v="CONSTRUCCION CENTRO DE SALUD FAMILIAR LEBU SUR"/>
    <x v="2"/>
    <s v="ARAUCO"/>
    <s v="LEBU"/>
    <n v="2024"/>
    <s v="PROYECTO"/>
    <s v="SALUD"/>
    <s v="BAJA COMPLEJIDAD"/>
    <x v="1"/>
    <n v="20"/>
    <n v="20"/>
    <n v="0"/>
    <x v="0"/>
    <x v="1"/>
  </r>
  <r>
    <s v="30414777-0"/>
    <s v="CONSTRUCCION FISCALÍA LOCAL DE RÍO NEGRO"/>
    <x v="3"/>
    <s v="OSORNO"/>
    <s v="RIO NEGRO"/>
    <n v="2024"/>
    <s v="PROYECTO"/>
    <s v="JUSTICIA"/>
    <s v="ADMINISTRACION DE JUSTICIA"/>
    <x v="1"/>
    <n v="1408494"/>
    <n v="1697326"/>
    <n v="1694958.6950000001"/>
    <x v="0"/>
    <x v="0"/>
  </r>
  <r>
    <s v="30415029-0"/>
    <s v="CONSTRUCCION CENTRO DE DÍA ADULTO MAYOR PUERTO MONTT"/>
    <x v="3"/>
    <s v="LLANQUIHUE"/>
    <s v="PUERTO MONTT"/>
    <n v="2024"/>
    <s v="PROYECTO"/>
    <s v="MULTISECTORIAL"/>
    <s v="ORGANIZACION Y SERVICIOS COMUNALES"/>
    <x v="1"/>
    <n v="459782"/>
    <n v="459782"/>
    <n v="104683.61"/>
    <x v="0"/>
    <x v="0"/>
  </r>
  <r>
    <s v="30415423-0"/>
    <s v="CONSTRUCCION CAMINO RIO HOLLEMBERG - RIO PEREZ, ETAPA II, XII REGIÓN"/>
    <x v="1"/>
    <s v="MAGALLANES"/>
    <s v="RIO VERDE"/>
    <n v="2024"/>
    <s v="PROYECTO"/>
    <s v="TRANSPORTE"/>
    <s v="TRANSPORTE CAMINERO"/>
    <x v="1"/>
    <n v="8345625"/>
    <n v="7834551"/>
    <n v="7834551"/>
    <x v="0"/>
    <x v="0"/>
  </r>
  <r>
    <s v="30415525-0"/>
    <s v="AMPLIACION ESCUELA FORMACIÓN DE CARABINEROS, GRUPO OVALLE"/>
    <x v="6"/>
    <s v="LIMARI"/>
    <s v="OVALLE"/>
    <n v="2024"/>
    <s v="PROYECTO"/>
    <s v="SEGURIDAD PUBLICA"/>
    <s v="SEGURIDAD PUBLICA"/>
    <x v="1"/>
    <n v="14331"/>
    <n v="14331"/>
    <n v="0"/>
    <x v="0"/>
    <x v="1"/>
  </r>
  <r>
    <s v="30415581-0"/>
    <s v="ANALISIS DESARROLLO DE SISTEMA DE ALERTA DE CRECIDAS RÍO BIOBÍO"/>
    <x v="2"/>
    <s v="BIO BIO"/>
    <s v="'"/>
    <n v="2024"/>
    <s v="ESTUDIO BASICO"/>
    <s v="RECURSOS HIDRICOS"/>
    <s v="RECURSOS HIDRICOS"/>
    <x v="1"/>
    <n v="2046137"/>
    <n v="1"/>
    <n v="0"/>
    <x v="0"/>
    <x v="1"/>
  </r>
  <r>
    <s v="30416124-0"/>
    <s v="MEJORAMIENTO CBI RUTA V-155,FRUTILLAR BAJO(F.PAV)-QUILANTO,FRUTILLAR"/>
    <x v="3"/>
    <s v="LLANQUIHUE"/>
    <s v="FRUTILLAR"/>
    <n v="2024"/>
    <s v="PROYECTO"/>
    <s v="TRANSPORTE"/>
    <s v="TRANSPORTE CAMINERO"/>
    <x v="1"/>
    <n v="1010"/>
    <n v="1010"/>
    <n v="0"/>
    <x v="0"/>
    <x v="1"/>
  </r>
  <r>
    <s v="30416872-0"/>
    <s v="CONSTRUCCION SISTEMA ALCANTARILLADO RURAL LO CAMPO PANQUEHUE"/>
    <x v="4"/>
    <s v="SAN FELIPE DE ACONCAGUA"/>
    <s v="PANQUEHUE"/>
    <n v="2024"/>
    <s v="PROYECTO"/>
    <s v="RECURSOS HIDRICOS"/>
    <s v="EVACUACION DISPOSICION FINAL AGUAS SERVIDAS"/>
    <x v="1"/>
    <n v="293918"/>
    <n v="54703"/>
    <n v="54700"/>
    <x v="0"/>
    <x v="0"/>
  </r>
  <r>
    <s v="30417325-0"/>
    <s v="CONSTRUCCION JUZGADO DE LETRAS Y FAMILIA DE ALTO HOSPICIO"/>
    <x v="8"/>
    <s v="IQUIQUE"/>
    <s v="ALTO HOSPICIO"/>
    <n v="2024"/>
    <s v="PROYECTO"/>
    <s v="JUSTICIA"/>
    <s v="ADMINISTRACION DE JUSTICIA"/>
    <x v="1"/>
    <n v="172695"/>
    <n v="146495"/>
    <n v="143331"/>
    <x v="0"/>
    <x v="0"/>
  </r>
  <r>
    <s v="30417623-0"/>
    <s v="REPOSICION CASAS DE HUÉSPEDES PARA FUNCIONARIOS MUNICIPALES, DE LA SALUD Y EDUCACION"/>
    <x v="8"/>
    <s v="TAMARUGAL"/>
    <s v="CAMIÑA (PROV. TAMARUGAL)"/>
    <n v="2024"/>
    <s v="PROYECTO"/>
    <s v="MULTISECTORIAL"/>
    <s v="ORGANIZACION Y SERVICIOS COMUNALES"/>
    <x v="1"/>
    <n v="45314"/>
    <n v="1"/>
    <n v="0"/>
    <x v="0"/>
    <x v="1"/>
  </r>
  <r>
    <s v="30418022-0"/>
    <s v="HABILITACION Y MEJORAMIENTO DE LA RED ONCOLÓGICA DE TARAPACÁ"/>
    <x v="8"/>
    <s v="'"/>
    <s v="'"/>
    <n v="2024"/>
    <s v="PROYECTO"/>
    <s v="SALUD"/>
    <s v="ALTA COMPLEJIDAD"/>
    <x v="1"/>
    <n v="5342705"/>
    <n v="5342705"/>
    <n v="4749434"/>
    <x v="0"/>
    <x v="0"/>
  </r>
  <r>
    <s v="30418483-0"/>
    <s v="CONSTRUCCION PUENTES LA PALMILLA Y LOS MAQUIS, COMUNA DE PICHILEMU,"/>
    <x v="15"/>
    <s v="CARDENAL CARO"/>
    <s v="PICHILEMU"/>
    <n v="2024"/>
    <s v="PROYECTO"/>
    <s v="TRANSPORTE"/>
    <s v="TRANSPORTE CAMINERO"/>
    <x v="1"/>
    <n v="5175"/>
    <n v="4500"/>
    <n v="4500"/>
    <x v="0"/>
    <x v="0"/>
  </r>
  <r>
    <s v="30418828-0"/>
    <s v="CONSTRUCCION S. CUNA Y J. INFANTIL BAQUEDANO, RANCAGUA"/>
    <x v="15"/>
    <s v="CACHAPOAL"/>
    <s v="RANCAGUA"/>
    <n v="2024"/>
    <s v="PROYECTO"/>
    <s v="EDUCACION, CULTURA Y PATRIMONIO"/>
    <s v="EDUCACION PREBASICA"/>
    <x v="1"/>
    <n v="8878"/>
    <n v="8878"/>
    <n v="0"/>
    <x v="0"/>
    <x v="1"/>
  </r>
  <r>
    <s v="30419226-0"/>
    <s v="MEJORAMIENTO GESTIÓN VIAL Y PEATONAL RENGO"/>
    <x v="15"/>
    <s v="CACHAPOAL"/>
    <s v="RENGO"/>
    <n v="2024"/>
    <s v="PROYECTO"/>
    <s v="TRANSPORTE"/>
    <s v="TRANSPORTE URBANO,VIALIDAD PEATONAL"/>
    <x v="1"/>
    <n v="710276"/>
    <n v="747914"/>
    <n v="747349.14500000002"/>
    <x v="0"/>
    <x v="0"/>
  </r>
  <r>
    <s v="30419694-0"/>
    <s v="REPOSICION ESCUELA RURAL CALETA EL MANZANO, HUALAIHUE"/>
    <x v="3"/>
    <s v="PALENA"/>
    <s v="HUALAIHUE"/>
    <n v="2024"/>
    <s v="PROYECTO"/>
    <s v="EDUCACION, CULTURA Y PATRIMONIO"/>
    <s v="EDUCACION BASICA Y MEDIA"/>
    <x v="1"/>
    <n v="76260"/>
    <n v="52005"/>
    <n v="28234"/>
    <x v="0"/>
    <x v="0"/>
  </r>
  <r>
    <s v="30419785-0"/>
    <s v="ACTUALIZACION PLAN DE TRANSPORTE URBANO DE TALCA Y MAULE"/>
    <x v="7"/>
    <s v="TALCA"/>
    <s v="'"/>
    <n v="2024"/>
    <s v="ESTUDIO BASICO"/>
    <s v="TRANSPORTE"/>
    <s v="TRANSPORTE URBANO,VIALIDAD PEATONAL"/>
    <x v="1"/>
    <n v="115919"/>
    <n v="112000"/>
    <n v="112000"/>
    <x v="0"/>
    <x v="0"/>
  </r>
  <r>
    <s v="30420572-0"/>
    <s v="CONSTRUCCION CENTRO DE JUSTICIA DE VALDIVIA"/>
    <x v="12"/>
    <s v="VALDIVIA - REGION XIV"/>
    <s v="'"/>
    <n v="2024"/>
    <s v="PROYECTO"/>
    <s v="JUSTICIA"/>
    <s v="ADMINISTRACION DE JUSTICIA"/>
    <x v="1"/>
    <n v="248510"/>
    <n v="116375"/>
    <n v="89371"/>
    <x v="0"/>
    <x v="0"/>
  </r>
  <r>
    <s v="30421513-0"/>
    <s v="CONSTRUCCION COMPLEJO PENITENCIARIO DE CALAMA"/>
    <x v="9"/>
    <s v="'"/>
    <s v="'"/>
    <n v="2024"/>
    <s v="PROYECTO"/>
    <s v="JUSTICIA"/>
    <s v="ADMINISTRACION DE JUSTICIA"/>
    <x v="1"/>
    <n v="153511"/>
    <n v="609008"/>
    <n v="153011"/>
    <x v="0"/>
    <x v="0"/>
  </r>
  <r>
    <s v="30421972-0"/>
    <s v="REPOSICION JUZGADO DE LETRAS DE VICUÑA"/>
    <x v="6"/>
    <s v="ELQUI"/>
    <s v="VICUÑA"/>
    <n v="2024"/>
    <s v="PROYECTO"/>
    <s v="JUSTICIA"/>
    <s v="ADMINISTRACION DE JUSTICIA"/>
    <x v="1"/>
    <n v="24728"/>
    <n v="16687"/>
    <n v="14487"/>
    <x v="0"/>
    <x v="0"/>
  </r>
  <r>
    <s v="30422488-0"/>
    <s v="REPOSICION ESCUELA BÁSICA LA PEÑA, COMUNA DE NOGALES"/>
    <x v="4"/>
    <s v="QUILLOTA"/>
    <s v="NOGALES"/>
    <n v="2024"/>
    <s v="PROYECTO"/>
    <s v="EDUCACION, CULTURA Y PATRIMONIO"/>
    <s v="EDUCACION BASICA Y MEDIA"/>
    <x v="1"/>
    <n v="112436"/>
    <n v="1"/>
    <n v="0"/>
    <x v="0"/>
    <x v="1"/>
  </r>
  <r>
    <s v="30422522-0"/>
    <s v="REPOSICION ESCUELA MALALCHE BAJO G-383, CHOLCHOL"/>
    <x v="0"/>
    <s v="CAUTIN"/>
    <s v="CHOLCHOL"/>
    <n v="2024"/>
    <s v="PROYECTO"/>
    <s v="EDUCACION, CULTURA Y PATRIMONIO"/>
    <s v="EDUCACION BASICA Y MEDIA"/>
    <x v="1"/>
    <n v="3"/>
    <n v="3"/>
    <n v="0"/>
    <x v="0"/>
    <x v="1"/>
  </r>
  <r>
    <s v="30422695-0"/>
    <s v="CONSTRUCCION SALA CUNA JARDÍN INFANTIL LAS TERRAZAS DE HUASCO"/>
    <x v="16"/>
    <s v="HUASCO"/>
    <s v="HUASCO"/>
    <n v="2024"/>
    <s v="PROYECTO"/>
    <s v="EDUCACION, CULTURA Y PATRIMONIO"/>
    <s v="EDUCACION PREBASICA"/>
    <x v="1"/>
    <n v="83994"/>
    <n v="83994"/>
    <n v="83992"/>
    <x v="0"/>
    <x v="0"/>
  </r>
  <r>
    <s v="30422981-0"/>
    <s v="REPOSICION POSTA DE SALUD RURAL LOS ESTEROS, LA UNIÓN"/>
    <x v="12"/>
    <s v="RANCO"/>
    <s v="LA UNION - REGION XIV"/>
    <n v="2024"/>
    <s v="PROYECTO"/>
    <s v="SALUD"/>
    <s v="BAJA COMPLEJIDAD"/>
    <x v="1"/>
    <n v="492664"/>
    <n v="395614"/>
    <n v="381979.80900000001"/>
    <x v="0"/>
    <x v="0"/>
  </r>
  <r>
    <s v="30423923-0"/>
    <s v="CONSTRUCCION RUTA DE ACCESO CALETA DE HUENTELAUQUÉN, CHOAPA"/>
    <x v="6"/>
    <s v="CHOAPA"/>
    <s v="CANELA"/>
    <n v="2024"/>
    <s v="PROYECTO"/>
    <s v="TRANSPORTE"/>
    <s v="TRANSPORTE CAMINERO"/>
    <x v="1"/>
    <n v="592333"/>
    <n v="5170"/>
    <n v="5122.9489999999996"/>
    <x v="0"/>
    <x v="0"/>
  </r>
  <r>
    <s v="30424073-0"/>
    <s v="REPOSICION POSTA SALUD RURAL CERRO CASTILLO, RIO IBÁNEZ"/>
    <x v="11"/>
    <s v="GENERAL CARRERA"/>
    <s v="RIO IBAÑEZ"/>
    <n v="2024"/>
    <s v="PROYECTO"/>
    <s v="SALUD"/>
    <s v="BAJA COMPLEJIDAD"/>
    <x v="1"/>
    <n v="68405"/>
    <n v="68405"/>
    <n v="44568.678999999996"/>
    <x v="0"/>
    <x v="0"/>
  </r>
  <r>
    <s v="30424276-0"/>
    <s v="NORMALIZACION COLEGIO GALVARINO LOMAS COLORADAS"/>
    <x v="2"/>
    <s v="CONCEPCION"/>
    <s v="SAN PEDRO DE LA PAZ"/>
    <n v="2024"/>
    <s v="PROYECTO"/>
    <s v="EDUCACION, CULTURA Y PATRIMONIO"/>
    <s v="EDUCACION BASICA Y MEDIA"/>
    <x v="1"/>
    <n v="5928549"/>
    <n v="1"/>
    <n v="0"/>
    <x v="0"/>
    <x v="1"/>
  </r>
  <r>
    <s v="30424528-0"/>
    <s v="CONSTRUCCION S. CUNA Y J. INFANTIL VILLA ARAUCARIA,RANCAGUA"/>
    <x v="15"/>
    <s v="CACHAPOAL"/>
    <s v="RANCAGUA"/>
    <n v="2024"/>
    <s v="PROYECTO"/>
    <s v="EDUCACION, CULTURA Y PATRIMONIO"/>
    <s v="EDUCACION PREBASICA"/>
    <x v="1"/>
    <n v="3649"/>
    <n v="3649"/>
    <n v="3648.0639999999999"/>
    <x v="0"/>
    <x v="0"/>
  </r>
  <r>
    <s v="30426579-0"/>
    <s v="CONSTRUCCION CENTRO DE ENTRENAMIENTO EN OPERACIONES POLICIALES, PUERTO MONTT"/>
    <x v="3"/>
    <s v="'"/>
    <s v="'"/>
    <n v="2024"/>
    <s v="PROYECTO"/>
    <s v="SEGURIDAD PUBLICA"/>
    <s v="SEGURIDAD PUBLICA"/>
    <x v="1"/>
    <n v="128227"/>
    <n v="128227"/>
    <n v="0"/>
    <x v="0"/>
    <x v="1"/>
  </r>
  <r>
    <s v="30426830-0"/>
    <s v="CONSTRUCCION INFR. PESQUERA ARTESANAL CALETA PTO. OSCURO, CANELA"/>
    <x v="6"/>
    <s v="CHOAPA"/>
    <s v="CANELA"/>
    <n v="2024"/>
    <s v="PROYECTO"/>
    <s v="PESCA"/>
    <s v="PESCA ARTESANAL"/>
    <x v="1"/>
    <n v="3020941"/>
    <n v="1979342"/>
    <n v="2953584.273"/>
    <x v="0"/>
    <x v="0"/>
  </r>
  <r>
    <s v="30426876-0"/>
    <s v="CONSTRUCCION INFR. PESQUERA ARTESANAL CALETA TALQUILLA, OVALLE"/>
    <x v="6"/>
    <s v="LIMARI"/>
    <s v="OVALLE"/>
    <n v="2024"/>
    <s v="PROYECTO"/>
    <s v="PESCA"/>
    <s v="PESCA ARTESANAL"/>
    <x v="1"/>
    <n v="2025477"/>
    <n v="2018876"/>
    <n v="2017472.254"/>
    <x v="0"/>
    <x v="0"/>
  </r>
  <r>
    <s v="30427024-0"/>
    <s v="MEJORAMIENTO RUTA B-385, B-367 Y B-355 HASTA PEINE, REG. ANTOFAGASTA"/>
    <x v="9"/>
    <s v="'"/>
    <s v="'"/>
    <n v="2024"/>
    <s v="PROYECTO"/>
    <s v="TRANSPORTE"/>
    <s v="TRANSPORTE CAMINERO"/>
    <x v="1"/>
    <n v="50066742"/>
    <n v="45058840"/>
    <n v="41554726.283"/>
    <x v="0"/>
    <x v="0"/>
  </r>
  <r>
    <s v="30427824-0"/>
    <s v="REPOSICION DE LA COSTANERA DE COQUIMBO, REGION DE COQUIMBO"/>
    <x v="6"/>
    <s v="ELQUI"/>
    <s v="COQUIMBO"/>
    <n v="2024"/>
    <s v="PROYECTO"/>
    <s v="MULTISECTORIAL"/>
    <s v="ADMINISTRACION MULTISECTOR"/>
    <x v="1"/>
    <n v="1188604"/>
    <n v="1188532"/>
    <n v="1188530.8770000001"/>
    <x v="0"/>
    <x v="0"/>
  </r>
  <r>
    <s v="30428594-0"/>
    <s v="MEJORAMIENTO CANCHA SINTÉTICA Y ESTADIO DE CIRUELOS, COMUNA MARIQUINA"/>
    <x v="12"/>
    <s v="VALDIVIA - REGION XIV"/>
    <s v="SAN JOSE DE LA MARIQUINA - REGION XIV"/>
    <n v="2024"/>
    <s v="PROYECTO"/>
    <s v="DEPORTES"/>
    <s v="DEPORTE RECREATIVO"/>
    <x v="1"/>
    <n v="33997"/>
    <n v="14726"/>
    <n v="14726"/>
    <x v="0"/>
    <x v="0"/>
  </r>
  <r>
    <s v="30428596-0"/>
    <s v="MEJORAMIENTO CANCHA SINTÉTICA Y ESTADIO ANFA, COMUNA DE MARIQUINA"/>
    <x v="12"/>
    <s v="VALDIVIA - REGION XIV"/>
    <s v="SAN JOSE DE LA MARIQUINA - REGION XIV"/>
    <n v="2024"/>
    <s v="PROYECTO"/>
    <s v="DEPORTES"/>
    <s v="DEPORTE RECREATIVO"/>
    <x v="1"/>
    <n v="90483"/>
    <n v="876"/>
    <n v="876"/>
    <x v="0"/>
    <x v="0"/>
  </r>
  <r>
    <s v="30429074-0"/>
    <s v="REPOSICION MUSEO TRINGLO COMUNA DE LAGO RANCO"/>
    <x v="12"/>
    <s v="RANCO"/>
    <s v="LAGO RANCO - REGION XIV"/>
    <n v="2024"/>
    <s v="PROYECTO"/>
    <s v="EDUCACION, CULTURA Y PATRIMONIO"/>
    <s v="ARTE Y CULTURA"/>
    <x v="1"/>
    <n v="54678"/>
    <n v="42173"/>
    <n v="42172.404999999999"/>
    <x v="0"/>
    <x v="0"/>
  </r>
  <r>
    <s v="30429223-0"/>
    <s v="CONSTRUCCION RED AGUA POT. Y ALC. POB P. AGUIRRE CERDA VILLA ALEMANA"/>
    <x v="4"/>
    <s v="MARGA MARGA"/>
    <s v="VILLA ALEMANA"/>
    <n v="2024"/>
    <s v="PROYECTO"/>
    <s v="RECURSOS HIDRICOS"/>
    <s v="EVACUACION DISPOSICION FINAL AGUAS SERVIDAS"/>
    <x v="2"/>
    <n v="4632"/>
    <n v="3088"/>
    <n v="3087.45"/>
    <x v="0"/>
    <x v="0"/>
  </r>
  <r>
    <s v="30429472-0"/>
    <s v="ACTUALIZACION ENCUESTA ORIGEN DESTINO CHILLÁN Y CHILLÁN VIEJO"/>
    <x v="5"/>
    <s v="DIGUILLIN"/>
    <s v="CHILLAN - REGION DEL ÑUBLE"/>
    <n v="2024"/>
    <s v="ESTUDIO BASICO"/>
    <s v="TRANSPORTE"/>
    <s v="TRANSPORTE URBANO,VIALIDAD PEATONAL"/>
    <x v="1"/>
    <n v="98583"/>
    <n v="95250"/>
    <n v="95250"/>
    <x v="0"/>
    <x v="0"/>
  </r>
  <r>
    <s v="30429673-0"/>
    <s v="CONSTRUCCION CUARTEL DE  BOMBEROS 2° COMPAÑÍA, LOS LAGOS."/>
    <x v="12"/>
    <s v="VALDIVIA - REGION XIV"/>
    <s v="LOS LAGOS - REGION XIV"/>
    <n v="2024"/>
    <s v="PROYECTO"/>
    <s v="SEGURIDAD PUBLICA"/>
    <s v="SEGURIDAD PUBLICA"/>
    <x v="1"/>
    <n v="308000"/>
    <n v="1016817"/>
    <n v="1016817"/>
    <x v="0"/>
    <x v="0"/>
  </r>
  <r>
    <s v="30429675-0"/>
    <s v="MEJORAMIENTO ESTANDAR URBANO  COSTANERA DEL ESTRECHO P.A."/>
    <x v="1"/>
    <s v="MAGALLANES"/>
    <s v="PUNTA ARENAS"/>
    <n v="2024"/>
    <s v="PROYECTO"/>
    <s v="VIVIENDA Y DESARROLLO URBANO"/>
    <s v="DESARROLLO URBANO"/>
    <x v="1"/>
    <n v="904010"/>
    <n v="831906"/>
    <n v="794447.255"/>
    <x v="0"/>
    <x v="0"/>
  </r>
  <r>
    <s v="30430122-0"/>
    <s v="CONSTRUCCION CESFAM CON SAR CHUYACA, OSORNO"/>
    <x v="3"/>
    <s v="OSORNO"/>
    <s v="OSORNO"/>
    <n v="2024"/>
    <s v="PROYECTO"/>
    <s v="SALUD"/>
    <s v="BAJA COMPLEJIDAD"/>
    <x v="1"/>
    <n v="3998171"/>
    <n v="3998171"/>
    <n v="3998170"/>
    <x v="0"/>
    <x v="0"/>
  </r>
  <r>
    <s v="30430722-0"/>
    <s v="MEJORAMIENTO PLAZA CÍVICA COMUNA DE LAJA"/>
    <x v="2"/>
    <s v="BIO BIO"/>
    <s v="LAJA"/>
    <n v="2024"/>
    <s v="PROYECTO"/>
    <s v="VIVIENDA Y DESARROLLO URBANO"/>
    <s v="DESARROLLO URBANO"/>
    <x v="1"/>
    <n v="375864"/>
    <n v="112000"/>
    <n v="101500"/>
    <x v="0"/>
    <x v="0"/>
  </r>
  <r>
    <s v="30431822-0"/>
    <s v="REPOSICION JARDIN INFANTIL PICHICHE DE QUILPUÉ"/>
    <x v="4"/>
    <s v="MARGA MARGA"/>
    <s v="QUILPUE"/>
    <n v="2024"/>
    <s v="PROYECTO"/>
    <s v="EDUCACION, CULTURA Y PATRIMONIO"/>
    <s v="EDUCACION PREBASICA"/>
    <x v="1"/>
    <n v="1"/>
    <n v="1"/>
    <n v="0"/>
    <x v="0"/>
    <x v="1"/>
  </r>
  <r>
    <s v="30431877-0"/>
    <s v="REPOSICION CESFAM PLACILLA, VALPARAÍSO"/>
    <x v="4"/>
    <s v="VALPARAISO"/>
    <s v="VALPARAISO"/>
    <n v="2024"/>
    <s v="PROYECTO"/>
    <s v="SALUD"/>
    <s v="BAJA COMPLEJIDAD"/>
    <x v="1"/>
    <n v="25881"/>
    <n v="25881"/>
    <n v="25880"/>
    <x v="0"/>
    <x v="0"/>
  </r>
  <r>
    <s v="30432987-0"/>
    <s v="REPOSICION CON RELOCALIZACION CESFAM OSCAR BONILLA, LINARES"/>
    <x v="7"/>
    <s v="LINARES"/>
    <s v="LINARES"/>
    <n v="2024"/>
    <s v="PROYECTO"/>
    <s v="SALUD"/>
    <s v="BAJA COMPLEJIDAD"/>
    <x v="1"/>
    <n v="6217326"/>
    <n v="6217326"/>
    <n v="6217123"/>
    <x v="0"/>
    <x v="0"/>
  </r>
  <r>
    <s v="30432990-0"/>
    <s v="REPOSICION CON RELOCALIZACION CESFAM SAGRADA FAMILIA"/>
    <x v="7"/>
    <s v="CURICO"/>
    <s v="SAGRADA FAMILIA"/>
    <n v="2024"/>
    <s v="PROYECTO"/>
    <s v="SALUD"/>
    <s v="BAJA COMPLEJIDAD"/>
    <x v="1"/>
    <n v="452707"/>
    <n v="452707"/>
    <n v="452789.897"/>
    <x v="0"/>
    <x v="0"/>
  </r>
  <r>
    <s v="30433375-0"/>
    <s v="MEJORAMIENTO Y PUESTA EN VALOR CONJUNTO PLAZA SOTOMAYOR, VALPARAISO"/>
    <x v="4"/>
    <s v="VALPARAISO"/>
    <s v="VALPARAISO"/>
    <n v="2024"/>
    <s v="PROYECTO"/>
    <s v="VIVIENDA Y DESARROLLO URBANO"/>
    <s v="DESARROLLO URBANO"/>
    <x v="1"/>
    <n v="45139"/>
    <n v="18001"/>
    <n v="0"/>
    <x v="0"/>
    <x v="1"/>
  </r>
  <r>
    <s v="30433475-0"/>
    <s v="REPOSICION POSTA SALUD RURAL ANIÑIR- TRAIGUEN"/>
    <x v="0"/>
    <s v="MALLECO"/>
    <s v="TRAIGUEN"/>
    <n v="2024"/>
    <s v="PROYECTO"/>
    <s v="SALUD"/>
    <s v="BAJA COMPLEJIDAD"/>
    <x v="1"/>
    <n v="748222"/>
    <n v="759090"/>
    <n v="714457.47199999995"/>
    <x v="0"/>
    <x v="0"/>
  </r>
  <r>
    <s v="30434375-0"/>
    <s v="CONSTRUCCION SALA CUNA Y JARDIN INFANTIL LAS ROJAS,  LA SERENA"/>
    <x v="6"/>
    <s v="ELQUI"/>
    <s v="LA SERENA"/>
    <n v="2024"/>
    <s v="PROYECTO"/>
    <s v="EDUCACION, CULTURA Y PATRIMONIO"/>
    <s v="EDUCACION PREBASICA"/>
    <x v="1"/>
    <n v="792298"/>
    <n v="838993"/>
    <n v="838957.63199999998"/>
    <x v="0"/>
    <x v="0"/>
  </r>
  <r>
    <s v="30434772-0"/>
    <s v="CONSTRUCCION ESTADIO CONDOR PANGUIPULLI"/>
    <x v="12"/>
    <s v="VALDIVIA - REGION XIV"/>
    <s v="PANGUIPULLI - REGION XIV"/>
    <n v="2024"/>
    <s v="PROYECTO"/>
    <s v="DEPORTES"/>
    <s v="DEPORTE FORMATIVO"/>
    <x v="1"/>
    <n v="42274"/>
    <n v="19511"/>
    <n v="19511"/>
    <x v="0"/>
    <x v="0"/>
  </r>
  <r>
    <s v="30435025-0"/>
    <s v="ACTUALIZACION PLAN DE TRANSPORTE DE LA CIUDAD DE LINARES"/>
    <x v="7"/>
    <s v="LINARES"/>
    <s v="'"/>
    <n v="2024"/>
    <s v="ESTUDIO BASICO"/>
    <s v="TRANSPORTE"/>
    <s v="TRANSPORTE URBANO,VIALIDAD PEATONAL"/>
    <x v="1"/>
    <n v="103293"/>
    <n v="99800"/>
    <n v="99800"/>
    <x v="0"/>
    <x v="0"/>
  </r>
  <r>
    <s v="30435474-0"/>
    <s v="CONSTRUCCION APR COIHUECO,PELEHUE,PUNTA RIEL,PONHUITO, T.SCHMIDT"/>
    <x v="0"/>
    <s v="CAUTIN"/>
    <s v="TEODORO SCHMIDT"/>
    <n v="2024"/>
    <s v="PROYECTO"/>
    <s v="RECURSOS HIDRICOS"/>
    <s v="AGUA POTABLE"/>
    <x v="1"/>
    <n v="39289"/>
    <n v="39289"/>
    <n v="39289"/>
    <x v="0"/>
    <x v="0"/>
  </r>
  <r>
    <s v="30435476-0"/>
    <s v="MEJORAMIENTO SISTEMA APR SAN ISIDRO CALINGASTA, COMUNA DE VICUÃ¿A"/>
    <x v="6"/>
    <s v="ELQUI"/>
    <s v="VICUÑA"/>
    <n v="2024"/>
    <s v="PROYECTO"/>
    <s v="RECURSOS HIDRICOS"/>
    <s v="AGUA POTABLE"/>
    <x v="1"/>
    <n v="148693"/>
    <n v="146928"/>
    <n v="146927"/>
    <x v="0"/>
    <x v="0"/>
  </r>
  <r>
    <s v="30436139-0"/>
    <s v="REPOSICION ESCUELA DIFERENCIAL DESPERTAR, COMUNA DE AYSEN"/>
    <x v="11"/>
    <s v="AYSEN"/>
    <s v="AYSEN"/>
    <n v="2024"/>
    <s v="PROYECTO"/>
    <s v="EDUCACION, CULTURA Y PATRIMONIO"/>
    <s v="EDUCACION DIFERENCIAL Y ESPECIAL"/>
    <x v="1"/>
    <n v="1000000"/>
    <n v="5000"/>
    <n v="0"/>
    <x v="0"/>
    <x v="1"/>
  </r>
  <r>
    <s v="30436172-0"/>
    <s v="NORMALIZACION RED SEMAFORICA PTO. VARAS-ALERCE, P. DE LLANQUIHUE"/>
    <x v="3"/>
    <s v="LLANQUIHUE"/>
    <s v="'"/>
    <n v="2024"/>
    <s v="PROYECTO"/>
    <s v="TRANSPORTE"/>
    <s v="TRANSPORTE URBANO,VIALIDAD PEATONAL"/>
    <x v="1"/>
    <n v="417385"/>
    <n v="417385"/>
    <n v="415154.43"/>
    <x v="0"/>
    <x v="0"/>
  </r>
  <r>
    <s v="30436222-0"/>
    <s v="NORMALIZACION E INTEGRACION DE SEMAFOROS SCAT RANCAGUA V ETAPA"/>
    <x v="15"/>
    <s v="CACHAPOAL"/>
    <s v="RANCAGUA"/>
    <n v="2024"/>
    <s v="PROYECTO"/>
    <s v="TRANSPORTE"/>
    <s v="TRANSPORTE URBANO,VIALIDAD PEATONAL"/>
    <x v="1"/>
    <n v="432167"/>
    <n v="414000"/>
    <n v="366943.23300000001"/>
    <x v="0"/>
    <x v="0"/>
  </r>
  <r>
    <s v="30436326-0"/>
    <s v="MEJORAMIENTO PAVIMENTO Y ATRAVIESOS CALLE I.CARRERA PINTO, LLAY-LLAY"/>
    <x v="4"/>
    <s v="SAN FELIPE DE ACONCAGUA"/>
    <s v="LLAY LLAY"/>
    <n v="2024"/>
    <s v="PROYECTO"/>
    <s v="TRANSPORTE"/>
    <s v="TRANSPORTE URBANO,VIALIDAD PEATONAL"/>
    <x v="1"/>
    <n v="233789"/>
    <n v="99449"/>
    <n v="99446"/>
    <x v="0"/>
    <x v="0"/>
  </r>
  <r>
    <s v="30436372-0"/>
    <s v="REPOSICION ESTADIO MUNICIPAL LASTARRIA, GORBEA"/>
    <x v="0"/>
    <s v="CAUTIN"/>
    <s v="GORBEA"/>
    <n v="2024"/>
    <s v="PROYECTO"/>
    <s v="DEPORTES"/>
    <s v="DEPORTE RECREATIVO"/>
    <x v="1"/>
    <n v="16778"/>
    <n v="16778"/>
    <n v="9028.5930000000008"/>
    <x v="0"/>
    <x v="0"/>
  </r>
  <r>
    <s v="30436779-0"/>
    <s v="CONSTRUCCION CALLE PONTON LORD LONSDALE, PUNTA ARENAS"/>
    <x v="1"/>
    <s v="MAGALLANES"/>
    <s v="PUNTA ARENAS"/>
    <n v="2024"/>
    <s v="PROYECTO"/>
    <s v="TRANSPORTE"/>
    <s v="TRANSPORTE URBANO,VIALIDAD PEATONAL"/>
    <x v="1"/>
    <n v="100416"/>
    <n v="415"/>
    <n v="415"/>
    <x v="0"/>
    <x v="0"/>
  </r>
  <r>
    <s v="30436823-0"/>
    <s v="CONSTRUCCION SIST. DRENAJE URBANO ZONA NORTE STGO.CANAL LOS CHOROS"/>
    <x v="14"/>
    <s v="SANTIAGO"/>
    <s v="HUECHURABA"/>
    <n v="2024"/>
    <s v="PROYECTO"/>
    <s v="RECURSOS HIDRICOS"/>
    <s v="AGUAS LLUVIAS"/>
    <x v="1"/>
    <n v="419325"/>
    <n v="386836"/>
    <n v="386835.25199999998"/>
    <x v="0"/>
    <x v="0"/>
  </r>
  <r>
    <s v="30437131-0"/>
    <s v="REPOSICION ESCUELA DIFERENCIAL ESPAÑA DE COYHAIQUE"/>
    <x v="11"/>
    <s v="COYHAIQUE"/>
    <s v="COYHAIQUE"/>
    <n v="2024"/>
    <s v="PROYECTO"/>
    <s v="EDUCACIÓN"/>
    <s v="EDUCACION DIFERENCIAL Y ESPECIAL"/>
    <x v="1"/>
    <n v="1001"/>
    <n v="1"/>
    <n v="136498.274"/>
    <x v="0"/>
    <x v="0"/>
  </r>
  <r>
    <s v="30437436-0"/>
    <s v="CONSTRUCCION RED CORTO PLAZO DE CICLOVÍAS PARA LA COMUNA DE MOLINA"/>
    <x v="7"/>
    <s v="CURICO"/>
    <s v="MOLINA"/>
    <n v="2024"/>
    <s v="PROYECTO"/>
    <s v="TRANSPORTE"/>
    <s v="TRANSPORTE URBANO,VIALIDAD PEATONAL"/>
    <x v="1"/>
    <n v="500"/>
    <n v="10000"/>
    <n v="0"/>
    <x v="0"/>
    <x v="1"/>
  </r>
  <r>
    <s v="30437437-0"/>
    <s v="CONSTRUCCION RED CORTO PLAZO DE CICLOVÍAS COMUNA DE CONSTITUCIÓN"/>
    <x v="7"/>
    <s v="TALCA"/>
    <s v="CONSTITUCION"/>
    <n v="2024"/>
    <s v="PROYECTO"/>
    <s v="TRANSPORTE"/>
    <s v="TRANSPORTE URBANO,VIALIDAD PEATONAL"/>
    <x v="1"/>
    <n v="500"/>
    <n v="7000"/>
    <n v="0"/>
    <x v="0"/>
    <x v="1"/>
  </r>
  <r>
    <s v="30437440-0"/>
    <s v="CONSTRUCCION RED CORTO PLAZO DE CICLOVIAS PARA LA COMUNA DE PARRAL"/>
    <x v="7"/>
    <s v="LINARES"/>
    <s v="PARRAL"/>
    <n v="2024"/>
    <s v="PROYECTO"/>
    <s v="TRANSPORTE"/>
    <s v="TRANSPORTE URBANO,VIALIDAD PEATONAL"/>
    <x v="1"/>
    <n v="500"/>
    <n v="7750"/>
    <n v="0"/>
    <x v="0"/>
    <x v="1"/>
  </r>
  <r>
    <s v="30437442-0"/>
    <s v="CONSTRUCCION RED CORTO PLAZO DE CICLOVÍAS COMUNA DE CAUQUENES"/>
    <x v="7"/>
    <s v="CAUQUENES"/>
    <s v="CAUQUENES"/>
    <n v="2024"/>
    <s v="PROYECTO"/>
    <s v="TRANSPORTE"/>
    <s v="TRANSPORTE URBANO,VIALIDAD PEATONAL"/>
    <x v="1"/>
    <n v="500"/>
    <n v="8500"/>
    <n v="0"/>
    <x v="0"/>
    <x v="1"/>
  </r>
  <r>
    <s v="30437572-0"/>
    <s v="REPOSICION JUZGADO DE LETRAS COMPETENCIA COMUN Y GARANTÍA DE LAJA"/>
    <x v="2"/>
    <s v="BIO BIO"/>
    <s v="LAJA"/>
    <n v="2024"/>
    <s v="PROYECTO"/>
    <s v="JUSTICIA"/>
    <s v="ADMINISTRACION DE JUSTICIA"/>
    <x v="1"/>
    <n v="54748"/>
    <n v="4383"/>
    <n v="2192"/>
    <x v="0"/>
    <x v="0"/>
  </r>
  <r>
    <s v="30438723-0"/>
    <s v="REPOSICION 5TA. COMISARÍA YUMBEL, PCSP 2013"/>
    <x v="2"/>
    <s v="BIO BIO"/>
    <s v="YUMBEL"/>
    <n v="2024"/>
    <s v="PROYECTO"/>
    <s v="SEGURIDAD PUBLICA"/>
    <s v="SEGURIDAD PUBLICA"/>
    <x v="1"/>
    <n v="506520"/>
    <n v="506520"/>
    <n v="486578.429"/>
    <x v="0"/>
    <x v="0"/>
  </r>
  <r>
    <s v="30439372-0"/>
    <s v="HABILITACION CENTRO CULTURAL LA CALERA"/>
    <x v="4"/>
    <s v="QUILLOTA"/>
    <s v="LA CALERA"/>
    <n v="2024"/>
    <s v="PROYECTO"/>
    <s v="EDUCACION, CULTURA Y PATRIMONIO"/>
    <s v="ARTE Y CULTURA"/>
    <x v="1"/>
    <n v="4648682"/>
    <n v="470666"/>
    <n v="470662.39799999999"/>
    <x v="0"/>
    <x v="0"/>
  </r>
  <r>
    <s v="30439724-0"/>
    <s v="ACTUALIZACION PLAN REGULADOR, COMUNA DE PUCHUNCAVI"/>
    <x v="4"/>
    <s v="VALPARAISO"/>
    <s v="PUCHUNCAVI"/>
    <n v="2024"/>
    <s v="ESTUDIO BASICO"/>
    <s v="VIVIENDA Y DESARROLLO URBANO"/>
    <s v="DESARROLLO URBANO"/>
    <x v="1"/>
    <n v="161531"/>
    <n v="8450"/>
    <n v="8450"/>
    <x v="0"/>
    <x v="0"/>
  </r>
  <r>
    <s v="30439937-0"/>
    <s v="REPOSICION PARCIAL DE RECINTOS ESCUELA REPUBLICA DE FRANCIA COMUNA DE REQUINOA"/>
    <x v="15"/>
    <s v="CACHAPOAL"/>
    <s v="REQUINOA"/>
    <n v="2024"/>
    <s v="PROYECTO"/>
    <s v="EDUCACION, CULTURA Y PATRIMONIO"/>
    <s v="EDUCACION BASICA Y MEDIA"/>
    <x v="1"/>
    <n v="80593"/>
    <n v="80593"/>
    <n v="80593"/>
    <x v="0"/>
    <x v="0"/>
  </r>
  <r>
    <s v="30440524-0"/>
    <s v="NORMALIZACION LICEO TUCAPEL, COMUNA DE TUCAPEL"/>
    <x v="2"/>
    <s v="BIO BIO"/>
    <s v="TUCAPEL"/>
    <n v="2024"/>
    <s v="PROYECTO"/>
    <s v="EDUCACIÓN"/>
    <s v="INTERSUBSECTORIAL EDUCACION"/>
    <x v="1"/>
    <n v="4488695"/>
    <n v="4"/>
    <n v="0"/>
    <x v="0"/>
    <x v="1"/>
  </r>
  <r>
    <s v="30440745-0"/>
    <s v="REPOSICION INFRAESTRUCTURA DE SEMAFOROS COPIAPO"/>
    <x v="16"/>
    <s v="COPIAPO"/>
    <s v="COPIAPO"/>
    <n v="2024"/>
    <s v="PROYECTO"/>
    <s v="TRANSPORTE"/>
    <s v="TRANSPORTE URBANO,VIALIDAD PEATONAL"/>
    <x v="1"/>
    <n v="751426"/>
    <n v="679938"/>
    <n v="677404.81200000003"/>
    <x v="0"/>
    <x v="0"/>
  </r>
  <r>
    <s v="30441475-0"/>
    <s v="CONSTRUCCION SISTEMA DE AGUA POTABLE RURAL  JUAN COLIPE, TEMUCO."/>
    <x v="0"/>
    <s v="CAUTIN"/>
    <s v="TEMUCO"/>
    <n v="2024"/>
    <s v="PROYECTO"/>
    <s v="RECURSOS HIDRICOS"/>
    <s v="AGUA POTABLE"/>
    <x v="1"/>
    <n v="1"/>
    <n v="22660"/>
    <n v="0"/>
    <x v="0"/>
    <x v="1"/>
  </r>
  <r>
    <s v="30442877-0"/>
    <s v="MEJORAMIENTO ESCUELA DE BELLAS ARTES MUNICIPALES, VALPARAISO"/>
    <x v="4"/>
    <s v="VALPARAISO"/>
    <s v="VALPARAISO"/>
    <n v="2024"/>
    <s v="PROYECTO"/>
    <s v="EDUCACION, CULTURA Y PATRIMONIO"/>
    <s v="ARTE Y CULTURA"/>
    <x v="1"/>
    <n v="630000"/>
    <n v="2"/>
    <n v="0"/>
    <x v="0"/>
    <x v="1"/>
  </r>
  <r>
    <s v="30443027-0"/>
    <s v="MEJORAMIENTO ESPACIO PUBLICO AVENIDA BRASIL, COMUNA DE VALPARAISO"/>
    <x v="4"/>
    <s v="VALPARAISO"/>
    <s v="VALPARAISO"/>
    <n v="2024"/>
    <s v="PROYECTO"/>
    <s v="VIVIENDA Y DESARROLLO URBANO"/>
    <s v="DESARROLLO URBANO"/>
    <x v="1"/>
    <n v="76506"/>
    <n v="72002"/>
    <n v="72000"/>
    <x v="0"/>
    <x v="0"/>
  </r>
  <r>
    <s v="30443523-0"/>
    <s v="CONSTRUCCION SAR LA REINA, COMUNA DE LA REINA"/>
    <x v="14"/>
    <s v="SANTIAGO"/>
    <s v="LA REINA"/>
    <n v="2024"/>
    <s v="PROYECTO"/>
    <s v="SALUD"/>
    <s v="BAJA COMPLEJIDAD"/>
    <x v="1"/>
    <n v="2786237"/>
    <n v="5517035"/>
    <n v="2768802.605"/>
    <x v="0"/>
    <x v="0"/>
  </r>
  <r>
    <s v="30443725-0"/>
    <s v="CONSTRUCCION SAR SANTA ANSELMA, COMUNA DE LA CISTERNA"/>
    <x v="14"/>
    <s v="SANTIAGO"/>
    <s v="LA CISTERNA"/>
    <n v="2024"/>
    <s v="PROYECTO"/>
    <s v="SALUD"/>
    <s v="BAJA COMPLEJIDAD"/>
    <x v="1"/>
    <n v="1271004"/>
    <n v="1271004"/>
    <n v="1086777.162"/>
    <x v="0"/>
    <x v="0"/>
  </r>
  <r>
    <s v="30444076-0"/>
    <s v="CONSTRUCCION Y HABILITACIÓN SAR GUSTAVO MOLINA, PUDAHUEL"/>
    <x v="14"/>
    <s v="SANTIAGO"/>
    <s v="PUDAHUEL"/>
    <n v="2024"/>
    <s v="PROYECTO"/>
    <s v="SALUD"/>
    <s v="BAJA COMPLEJIDAD"/>
    <x v="1"/>
    <n v="572164"/>
    <n v="573247"/>
    <n v="558104.51199999999"/>
    <x v="0"/>
    <x v="0"/>
  </r>
  <r>
    <s v="30444722-0"/>
    <s v="REPOSICION PUENTE CARES, CURARREHUE"/>
    <x v="0"/>
    <s v="CAUTIN"/>
    <s v="CURARREHUE"/>
    <n v="2024"/>
    <s v="PROYECTO"/>
    <s v="TRANSPORTE"/>
    <s v="TRANSPORTE CAMINERO"/>
    <x v="1"/>
    <n v="14729"/>
    <n v="2500"/>
    <n v="1884.0160000000001"/>
    <x v="0"/>
    <x v="0"/>
  </r>
  <r>
    <s v="30445072-0"/>
    <s v="REPOSICION TRIBUNALES DE JUSTICIA DE COPIAPO"/>
    <x v="16"/>
    <s v="COPIAPO"/>
    <s v="COPIAPO"/>
    <n v="2024"/>
    <s v="PROYECTO"/>
    <s v="JUSTICIA"/>
    <s v="ADMINISTRACION DE JUSTICIA"/>
    <x v="1"/>
    <n v="118326"/>
    <n v="7429"/>
    <n v="7429"/>
    <x v="0"/>
    <x v="0"/>
  </r>
  <r>
    <s v="30445322-0"/>
    <s v="MEJORAMIENTO CAM.BÁSICO INTERM.,RUTA Q-689 RALCO-PALMUCHO,A. BIOBIO"/>
    <x v="2"/>
    <s v="BIO BIO"/>
    <s v="ALTO BIOBIO"/>
    <n v="2024"/>
    <s v="PROYECTO"/>
    <s v="TRANSPORTE"/>
    <s v="TRANSPORTE CAMINERO"/>
    <x v="1"/>
    <n v="3520210"/>
    <n v="3063040"/>
    <n v="2876175"/>
    <x v="0"/>
    <x v="0"/>
  </r>
  <r>
    <s v="30445726-0"/>
    <s v="MEJORAMIENTO INTEGRAL PARTICIPATIVO DE PARQUE COMUNAL CERRO NAVIA"/>
    <x v="14"/>
    <s v="SANTIAGO"/>
    <s v="CERRO NAVIA"/>
    <n v="2024"/>
    <s v="PROYECTO"/>
    <s v="VIVIENDA Y DESARROLLO URBANO"/>
    <s v="DESARROLLO URBANO"/>
    <x v="1"/>
    <n v="4848057"/>
    <n v="309989"/>
    <n v="309988.946"/>
    <x v="0"/>
    <x v="0"/>
  </r>
  <r>
    <s v="30446273-0"/>
    <s v="MEJORAMIENTO  RUTA T-851 S: CAYURRUCA -LAGO RANCO-ILIHUE"/>
    <x v="12"/>
    <s v="'"/>
    <s v="'"/>
    <n v="2024"/>
    <s v="PROYECTO"/>
    <s v="TRANSPORTE"/>
    <s v="TRANSPORTE CAMINERO"/>
    <x v="1"/>
    <n v="83460"/>
    <n v="83460"/>
    <n v="71446.14"/>
    <x v="0"/>
    <x v="0"/>
  </r>
  <r>
    <s v="30446422-0"/>
    <s v="MEJORAMIENTO INTEGRAL AERÓDROMO EL BOLDO DE CAUQUENES, VII REGION"/>
    <x v="7"/>
    <s v="CAUQUENES"/>
    <s v="CAUQUENES"/>
    <n v="2024"/>
    <s v="PROYECTO"/>
    <s v="TRANSPORTE"/>
    <s v="TRANSPORTE AEREO"/>
    <x v="1"/>
    <n v="6528269"/>
    <n v="6486785"/>
    <n v="6462049.2010000004"/>
    <x v="0"/>
    <x v="0"/>
  </r>
  <r>
    <s v="30446424-0"/>
    <s v="CONSTRUCCION COSTANERA NORTE Y AMPLIACIÓN CONEXIONES, COPIAPÓ"/>
    <x v="16"/>
    <s v="COPIAPO"/>
    <s v="COPIAPO"/>
    <n v="2024"/>
    <s v="PROYECTO"/>
    <s v="TRANSPORTE"/>
    <s v="TRANSPORTE URBANO,VIALIDAD PEATONAL"/>
    <x v="1"/>
    <n v="114000"/>
    <n v="114000"/>
    <n v="114000"/>
    <x v="0"/>
    <x v="0"/>
  </r>
  <r>
    <s v="30446772-0"/>
    <s v="REPOSICION CESFAM VALLE LOS LIBERTADORES,  PUTAENDO"/>
    <x v="4"/>
    <s v="SAN FELIPE DE ACONCAGUA"/>
    <s v="PUTAENDO"/>
    <n v="2024"/>
    <s v="PROYECTO"/>
    <s v="SALUD"/>
    <s v="BAJA COMPLEJIDAD"/>
    <x v="1"/>
    <n v="47287"/>
    <n v="17164"/>
    <n v="14162.41"/>
    <x v="0"/>
    <x v="0"/>
  </r>
  <r>
    <s v="30447522-0"/>
    <s v="CONSTRUCCION PARQUE CHAÑARAL ALTO, COMUNA DE MTE. PATRIA"/>
    <x v="6"/>
    <s v="LIMARI"/>
    <s v="MONTE PATRIA"/>
    <n v="2024"/>
    <s v="PROYECTO"/>
    <s v="VIVIENDA Y DESARROLLO URBANO"/>
    <s v="DESARROLLO URBANO"/>
    <x v="1"/>
    <n v="418154"/>
    <n v="369303"/>
    <n v="369302"/>
    <x v="0"/>
    <x v="0"/>
  </r>
  <r>
    <s v="30447672-0"/>
    <s v="CONSTRUCCION PUENTE LEIVA, CAÑETE"/>
    <x v="2"/>
    <s v="ARAUCO"/>
    <s v="CAÑETE"/>
    <n v="2024"/>
    <s v="PROYECTO"/>
    <s v="TRANSPORTE"/>
    <s v="TRANSPORTE URBANO,VIALIDAD PEATONAL"/>
    <x v="1"/>
    <n v="6212"/>
    <n v="6212"/>
    <n v="0"/>
    <x v="0"/>
    <x v="1"/>
  </r>
  <r>
    <s v="30447933-0"/>
    <s v="CONSTRUCCION SAR CARDENAL RAUL SILVA HENRIQUEZ, PUENTE ALTO"/>
    <x v="14"/>
    <s v="CORDILLERA"/>
    <s v="PUENTE ALTO"/>
    <n v="2024"/>
    <s v="PROYECTO"/>
    <s v="SALUD"/>
    <s v="BAJA COMPLEJIDAD"/>
    <x v="1"/>
    <n v="5"/>
    <n v="5"/>
    <n v="0"/>
    <x v="0"/>
    <x v="1"/>
  </r>
  <r>
    <s v="30449124-0"/>
    <s v="ACTUALIZACION PLAN DESARROLLO COMUNAL , CHILLAN VIEJO"/>
    <x v="5"/>
    <s v="DIGUILLIN"/>
    <s v="CHILLAN VIEJO - REGION DEL ÑUBLE"/>
    <n v="2024"/>
    <s v="ESTUDIO BASICO"/>
    <s v="VIVIENDA Y DESARROLLO URBANO"/>
    <s v="DESARROLLO URBANO"/>
    <x v="1"/>
    <n v="14775"/>
    <n v="14775"/>
    <n v="14774.08"/>
    <x v="0"/>
    <x v="0"/>
  </r>
  <r>
    <s v="30449527-0"/>
    <s v="CONSTRUCCION SISTEMA DE EVAC, DE A.LL. COLECTOR CHOAPA-LOA, CURICÓ"/>
    <x v="7"/>
    <s v="CURICO"/>
    <s v="CURICO"/>
    <n v="2024"/>
    <s v="PROYECTO"/>
    <s v="VIVIENDA Y DESARROLLO URBANO"/>
    <s v="DESARROLLO URBANO"/>
    <x v="1"/>
    <n v="15235"/>
    <n v="15235"/>
    <n v="15235"/>
    <x v="0"/>
    <x v="0"/>
  </r>
  <r>
    <s v="30450222-0"/>
    <s v="CONSTRUCCION SEDE  PARA CLUB DEPORTIVO ESTRELLA AUSTRAL,PUNTA ARENAS"/>
    <x v="1"/>
    <s v="MAGALLANES"/>
    <s v="PUNTA ARENAS"/>
    <n v="2024"/>
    <s v="PROYECTO"/>
    <s v="MULTISECTORIAL"/>
    <s v="ORGANIZACION Y SERVICIOS COMUNALES"/>
    <x v="1"/>
    <n v="151840"/>
    <n v="13050000"/>
    <n v="58047"/>
    <x v="0"/>
    <x v="0"/>
  </r>
  <r>
    <s v="30450227-0"/>
    <s v="CONSTRUCCION  SALAS CUNA Y  JARDIN INFANTIL LISZT, SAN JOAQUÍN"/>
    <x v="14"/>
    <s v="SANTIAGO"/>
    <s v="SAN JOAQUIN"/>
    <n v="2024"/>
    <s v="PROYECTO"/>
    <s v="EDUCACION, CULTURA Y PATRIMONIO"/>
    <s v="EDUCACION PREBASICA"/>
    <x v="1"/>
    <n v="0"/>
    <n v="217"/>
    <n v="0"/>
    <x v="0"/>
    <x v="1"/>
  </r>
  <r>
    <s v="30450772-0"/>
    <s v="DIAGNOSTICO PLAN MAESTRO DE AGUAS LLUVIAS, CIUDAD DE LOS LAGOS"/>
    <x v="12"/>
    <s v="VALDIVIA - REGION XIV"/>
    <s v="LOS LAGOS - REGION XIV"/>
    <n v="2024"/>
    <s v="ESTUDIO BASICO"/>
    <s v="RECURSOS HIDRICOS"/>
    <s v="AGUAS LLUVIAS"/>
    <x v="1"/>
    <n v="127981"/>
    <n v="84431"/>
    <n v="84430"/>
    <x v="0"/>
    <x v="0"/>
  </r>
  <r>
    <s v="30451072-0"/>
    <s v="AMPLIACION REPOSICION RUTA 90  S:CR. I-860 (MANANTI)-ACC.PLACILLA"/>
    <x v="15"/>
    <s v="COLCHAGUA"/>
    <s v="'"/>
    <n v="2024"/>
    <s v="PROYECTO"/>
    <s v="TRANSPORTE"/>
    <s v="TRANSPORTE CAMINERO"/>
    <x v="1"/>
    <n v="679067"/>
    <n v="76500"/>
    <n v="75968.487999999998"/>
    <x v="0"/>
    <x v="0"/>
  </r>
  <r>
    <s v="30451323-0"/>
    <s v="MEJORAMIENTO RUTA N-66-O SAN IGNACIO DE PALOMARES-RAFAEL, ÑUBLE"/>
    <x v="5"/>
    <s v="'"/>
    <s v="'"/>
    <n v="2024"/>
    <s v="PROYECTO"/>
    <s v="TRANSPORTE"/>
    <s v="TRANSPORTE CAMINERO"/>
    <x v="1"/>
    <n v="600000"/>
    <n v="500000"/>
    <n v="495291.32299999997"/>
    <x v="0"/>
    <x v="0"/>
  </r>
  <r>
    <s v="30451574-0"/>
    <s v="HABILITACION PLAZA Y FERIA LIBRE EMILIO BASTIAS, SAN CARLOS"/>
    <x v="5"/>
    <s v="PUNILLA"/>
    <s v="SAN CARLOS - REGION DEL ÑUBLE"/>
    <n v="2024"/>
    <s v="PROYECTO"/>
    <s v="TURISMO Y COMERCIO"/>
    <s v="COMERCIO"/>
    <x v="1"/>
    <n v="4309939"/>
    <n v="1"/>
    <n v="0"/>
    <x v="0"/>
    <x v="1"/>
  </r>
  <r>
    <s v="30452677-0"/>
    <s v="REPOSICION ESCUELA REINO DE NORUEGA, QUINTA NORMAL"/>
    <x v="14"/>
    <s v="SANTIAGO"/>
    <s v="QUINTA NORMAL"/>
    <n v="2024"/>
    <s v="PROYECTO"/>
    <s v="EDUCACION, CULTURA Y PATRIMONIO"/>
    <s v="EDUCACION BASICA Y MEDIA"/>
    <x v="1"/>
    <n v="19900"/>
    <n v="19900"/>
    <n v="19900"/>
    <x v="0"/>
    <x v="0"/>
  </r>
  <r>
    <s v="30452924-0"/>
    <s v="CONSTRUCCION CENTRO DE SALUD, REHABILITACIÓN  DROGAS CALAMA"/>
    <x v="9"/>
    <s v="EL LOA"/>
    <s v="CALAMA"/>
    <n v="2024"/>
    <s v="PROYECTO"/>
    <s v="SALUD"/>
    <s v="BAJA COMPLEJIDAD"/>
    <x v="1"/>
    <n v="1"/>
    <n v="1"/>
    <n v="0"/>
    <x v="0"/>
    <x v="1"/>
  </r>
  <r>
    <s v="30453826-0"/>
    <s v="NORMALIZACION SUPERFICIE LIMITADORA DE OBSTACULOS AD. PICHOY"/>
    <x v="12"/>
    <s v="'"/>
    <s v="'"/>
    <n v="2024"/>
    <s v="PROYECTO"/>
    <s v="TRANSPORTE"/>
    <s v="TRANSPORTE AEREO"/>
    <x v="1"/>
    <n v="34818"/>
    <n v="33818"/>
    <n v="33817.603999999999"/>
    <x v="0"/>
    <x v="0"/>
  </r>
  <r>
    <s v="30453829-0"/>
    <s v="RESTAURACION ASCENSOR ARTILLERÍA, COMUNA DE VALPARAISO"/>
    <x v="4"/>
    <s v="'"/>
    <s v="'"/>
    <n v="2024"/>
    <s v="PROYECTO"/>
    <s v="EDUCACION, CULTURA Y PATRIMONIO"/>
    <s v="ARTE Y CULTURA"/>
    <x v="1"/>
    <n v="2370780"/>
    <n v="49110"/>
    <n v="40540"/>
    <x v="0"/>
    <x v="0"/>
  </r>
  <r>
    <s v="30453874-0"/>
    <s v="RESTAURACION ASCENSOR VILLASECA, COMUNA DE VALPARAISO"/>
    <x v="4"/>
    <s v="'"/>
    <s v="'"/>
    <n v="2024"/>
    <s v="PROYECTO"/>
    <s v="EDUCACION, CULTURA Y PATRIMONIO"/>
    <s v="ARTE Y CULTURA"/>
    <x v="2"/>
    <n v="306191"/>
    <n v="35330"/>
    <n v="19052"/>
    <x v="0"/>
    <x v="0"/>
  </r>
  <r>
    <s v="30453924-0"/>
    <s v="CONSTRUCCION COMPLEJO DEPORTIVO, COMUNA DE LO BARNECHEA"/>
    <x v="14"/>
    <s v="SANTIAGO"/>
    <s v="BARNECHEA"/>
    <n v="2024"/>
    <s v="PROYECTO"/>
    <s v="DEPORTES"/>
    <s v="DEPORTE RECREATIVO"/>
    <x v="1"/>
    <n v="436907"/>
    <n v="13158"/>
    <n v="13158"/>
    <x v="0"/>
    <x v="0"/>
  </r>
  <r>
    <s v="30455272-0"/>
    <s v="REPOSICION PUENTE NICOLAS NARANJO EN RUTA C-495, ALTO DEL CARMEN"/>
    <x v="16"/>
    <s v="HUASCO"/>
    <s v="ALTO DEL CARMEN"/>
    <n v="2024"/>
    <s v="PROYECTO"/>
    <s v="TRANSPORTE"/>
    <s v="TRANSPORTE CAMINERO"/>
    <x v="1"/>
    <n v="1000"/>
    <n v="1000"/>
    <n v="991"/>
    <x v="0"/>
    <x v="0"/>
  </r>
  <r>
    <s v="30455523-0"/>
    <s v="CONSTRUCCION CECOSF CABURGUA, PUCÒN"/>
    <x v="0"/>
    <s v="CAUTIN"/>
    <s v="PUCON"/>
    <n v="2024"/>
    <s v="PROYECTO"/>
    <s v="SALUD"/>
    <s v="BAJA COMPLEJIDAD"/>
    <x v="1"/>
    <n v="9085"/>
    <n v="9085"/>
    <n v="7746"/>
    <x v="0"/>
    <x v="0"/>
  </r>
  <r>
    <s v="30455588-0"/>
    <s v="CONSTRUCCION INFRAESTRUCTURA SANITARIAS NELTUME, PANGUIPULLI"/>
    <x v="12"/>
    <s v="VALDIVIA - REGION XIV"/>
    <s v="PANGUIPULLI - REGION XIV"/>
    <n v="2024"/>
    <s v="PROYECTO"/>
    <s v="RECURSOS HIDRICOS"/>
    <s v="EVACUACION DISPOSICION FINAL AGUAS SERVIDAS"/>
    <x v="1"/>
    <n v="4632081"/>
    <n v="2"/>
    <n v="0"/>
    <x v="0"/>
    <x v="1"/>
  </r>
  <r>
    <s v="30455673-0"/>
    <s v="CONSTRUCCION ESPACIO MUJER, COMUNA DE CONCHALI"/>
    <x v="14"/>
    <s v="SANTIAGO"/>
    <s v="CONCHALI"/>
    <n v="2024"/>
    <s v="PROYECTO"/>
    <s v="MULTISECTORIAL"/>
    <s v="ADMINISTRACION MULTISECTOR"/>
    <x v="1"/>
    <n v="219645"/>
    <n v="170656"/>
    <n v="159527.18400000001"/>
    <x v="0"/>
    <x v="0"/>
  </r>
  <r>
    <s v="30456822-0"/>
    <s v="MEJORAMIENTO BORDE COSTERO RINCONADA DE TAUCU, COBQUECURA"/>
    <x v="5"/>
    <s v="ITATA"/>
    <s v="COBQUECURA - REGION DEL ÑUBLE"/>
    <n v="2024"/>
    <s v="PROYECTO"/>
    <s v="VIVIENDA Y DESARROLLO URBANO"/>
    <s v="BORDE COSTERO,PASEOS PEATONALES, PLAYAS"/>
    <x v="1"/>
    <n v="1851709"/>
    <n v="2055747"/>
    <n v="2052927.953"/>
    <x v="0"/>
    <x v="0"/>
  </r>
  <r>
    <s v="30457123-0"/>
    <s v="MEJORAMIENTO VARIOS PUENTES DE LA REGION DE ATACAMA"/>
    <x v="16"/>
    <s v="COPIAPO"/>
    <s v="'"/>
    <n v="2024"/>
    <s v="PROYECTO"/>
    <s v="TRANSPORTE"/>
    <s v="TRANSPORTE CAMINERO"/>
    <x v="1"/>
    <n v="53000"/>
    <n v="52230"/>
    <n v="52059.42"/>
    <x v="0"/>
    <x v="0"/>
  </r>
  <r>
    <s v="30457323-0"/>
    <s v="CONSTRUCCION EXTENSIÓN ALCANTARILLADO TEODORO ZENTENO, SAN ESTEBAN"/>
    <x v="4"/>
    <s v="LOS ANDES"/>
    <s v="SAN ESTEBAN"/>
    <n v="2024"/>
    <s v="PROYECTO"/>
    <s v="RECURSOS HIDRICOS"/>
    <s v="EVACUACION DISPOSICION FINAL AGUAS SERVIDAS"/>
    <x v="1"/>
    <n v="2618917"/>
    <n v="1161703"/>
    <n v="1161700"/>
    <x v="0"/>
    <x v="0"/>
  </r>
  <r>
    <s v="30457528-0"/>
    <s v="REPOSICION SERVICIO QUEMADOS, HGGB"/>
    <x v="2"/>
    <s v="'"/>
    <s v="'"/>
    <n v="2024"/>
    <s v="PROYECTO"/>
    <s v="SALUD"/>
    <s v="ALTA COMPLEJIDAD"/>
    <x v="1"/>
    <n v="4"/>
    <n v="4"/>
    <n v="0"/>
    <x v="0"/>
    <x v="1"/>
  </r>
  <r>
    <s v="30457582-0"/>
    <s v="CONSTRUCCION PASO BAJO NIVEL 6 SUR Y OBRAS COMPL PAR VIAL TALCA"/>
    <x v="7"/>
    <s v="TALCA"/>
    <s v="TALCA"/>
    <n v="2024"/>
    <s v="PROYECTO"/>
    <s v="TRANSPORTE"/>
    <s v="TRANSPORTE URBANO,VIALIDAD PEATONAL"/>
    <x v="1"/>
    <n v="71622"/>
    <n v="112100"/>
    <n v="71621.213000000003"/>
    <x v="0"/>
    <x v="0"/>
  </r>
  <r>
    <s v="30457676-0"/>
    <s v="AMPLIACION RED DE AGUA POTABLE LA CHIMBA ALTA, ANTOFAGASTA"/>
    <x v="9"/>
    <s v="ANTOFAGASTA"/>
    <s v="ANTOFAGASTA"/>
    <n v="2024"/>
    <s v="PROYECTO"/>
    <s v="RECURSOS HIDRICOS"/>
    <s v="AGUA POTABLE"/>
    <x v="1"/>
    <n v="583415"/>
    <n v="583415"/>
    <n v="583414.11700000009"/>
    <x v="0"/>
    <x v="0"/>
  </r>
  <r>
    <s v="30457895-0"/>
    <s v="REPOSICION PUENTES Y MEJORAMIENTO RUTA G-16: SECTOR LAMPA, TILTIL,"/>
    <x v="14"/>
    <s v="CHACABUCO"/>
    <s v="'"/>
    <n v="2024"/>
    <s v="PROYECTO"/>
    <s v="TRANSPORTE"/>
    <s v="TRANSPORTE CAMINERO"/>
    <x v="1"/>
    <n v="545070"/>
    <n v="484000"/>
    <n v="151230.48000000001"/>
    <x v="0"/>
    <x v="0"/>
  </r>
  <r>
    <s v="30458053-0"/>
    <s v="MEJORAMIENTO RUTA 226 SECTOR: RUTA 5 - LAGUNITAS, PUERTO MONTT"/>
    <x v="3"/>
    <s v="LLANQUIHUE"/>
    <s v="PUERTO MONTT"/>
    <n v="2024"/>
    <s v="PROYECTO"/>
    <s v="TRANSPORTE"/>
    <s v="TRANSPORTE URBANO,VIALIDAD PEATONAL"/>
    <x v="1"/>
    <n v="247000"/>
    <n v="215800"/>
    <n v="215800"/>
    <x v="0"/>
    <x v="0"/>
  </r>
  <r>
    <s v="30458146-0"/>
    <s v="MEJORAMIENTO COSTANERA DE PANGUIPULLI"/>
    <x v="12"/>
    <s v="VALDIVIA - REGION XIV"/>
    <s v="PANGUIPULLI - REGION XIV"/>
    <n v="2024"/>
    <s v="PROYECTO"/>
    <s v="VIVIENDA Y DESARROLLO URBANO"/>
    <s v="BORDE COSTERO,PASEOS PEATONALES, PLAYAS"/>
    <x v="1"/>
    <n v="1480395"/>
    <n v="1480395"/>
    <n v="1480394.62"/>
    <x v="0"/>
    <x v="0"/>
  </r>
  <r>
    <s v="30458378-0"/>
    <s v="MEJORAMIENTO RUTA 15 CH; SECTOR:HUARA-ACCESO TARAPACA; REG. TARAPACA"/>
    <x v="8"/>
    <s v="'"/>
    <s v="'"/>
    <n v="2024"/>
    <s v="PROYECTO"/>
    <s v="TRANSPORTE"/>
    <s v="TRANSPORTE CAMINERO"/>
    <x v="1"/>
    <n v="75000"/>
    <n v="75000"/>
    <n v="15613.049000000001"/>
    <x v="0"/>
    <x v="0"/>
  </r>
  <r>
    <s v="30458426-0"/>
    <s v="MEJORAMIENTO RUTA 15-CH; S:ALTO USMAGAMA -ALTO CHUSMIZA, R. TARAPACA"/>
    <x v="8"/>
    <s v="'"/>
    <s v="'"/>
    <n v="2024"/>
    <s v="PROYECTO"/>
    <s v="TRANSPORTE"/>
    <s v="TRANSPORTE CAMINERO"/>
    <x v="1"/>
    <n v="55798"/>
    <n v="1897500"/>
    <n v="170.09"/>
    <x v="0"/>
    <x v="0"/>
  </r>
  <r>
    <s v="30458536-0"/>
    <s v="REPOSICION CENTRO DE FAENAMIENTO PARA AUTOCONSUMO, PUERTO IBAÑEZ"/>
    <x v="11"/>
    <s v="GENERAL CARRERA"/>
    <s v="RIO IBAÑEZ"/>
    <n v="2024"/>
    <s v="PROYECTO"/>
    <s v="RECURSOS NATURALES Y MEDIO AMBIENTE"/>
    <s v="PECUARIO"/>
    <x v="1"/>
    <n v="5105"/>
    <n v="5105"/>
    <n v="0"/>
    <x v="0"/>
    <x v="1"/>
  </r>
  <r>
    <s v="30458537-0"/>
    <s v="MEJORAMIENTO CBI RUTA S-464 QUEPE-BOROA, FREIRE"/>
    <x v="0"/>
    <s v="CAUTIN"/>
    <s v="FREIRE"/>
    <n v="2024"/>
    <s v="PROYECTO"/>
    <s v="TRANSPORTE"/>
    <s v="TRANSPORTE CAMINERO"/>
    <x v="1"/>
    <n v="43410"/>
    <n v="43410"/>
    <n v="0"/>
    <x v="0"/>
    <x v="1"/>
  </r>
  <r>
    <s v="30458777-0"/>
    <s v="MEJORAMIENTO Y AMPLIACIÓN AGUA POTABLE SERVICIO SANITARIO RURAL LARMAHUE, PICHIDEGUA"/>
    <x v="15"/>
    <s v="CACHAPOAL"/>
    <s v="PICHIDEGUA"/>
    <n v="2024"/>
    <s v="PROYECTO"/>
    <s v="RECURSOS HIDRICOS"/>
    <s v="AGUA POTABLE"/>
    <x v="1"/>
    <n v="14227"/>
    <n v="635304"/>
    <n v="11960"/>
    <x v="0"/>
    <x v="0"/>
  </r>
  <r>
    <s v="30458834-0"/>
    <s v="REPOSICION  PAVIMENTO RUTA 5 S: CARMEN ALTO-LIMITE PROVINCIAL"/>
    <x v="9"/>
    <s v="ANTOFAGASTA"/>
    <s v="SIERRA GORDA"/>
    <n v="2024"/>
    <s v="PROYECTO"/>
    <s v="TRANSPORTE"/>
    <s v="TRANSPORTE CAMINERO"/>
    <x v="1"/>
    <n v="72203"/>
    <n v="320"/>
    <n v="80.042000000000002"/>
    <x v="0"/>
    <x v="0"/>
  </r>
  <r>
    <s v="30458839-0"/>
    <s v="REPOSICION RUTA 126: SECTOR QUIRIHUE- PUENTE ITATA"/>
    <x v="5"/>
    <s v="'"/>
    <s v="'"/>
    <n v="2024"/>
    <s v="PROYECTO"/>
    <s v="TRANSPORTE"/>
    <s v="TRANSPORTE CAMINERO"/>
    <x v="1"/>
    <n v="115500"/>
    <n v="61770"/>
    <n v="61412.76"/>
    <x v="0"/>
    <x v="0"/>
  </r>
  <r>
    <s v="30458842-0"/>
    <s v="AMPLIACION RUTAS 210 Y T-71 LA UNIÓN - RÍO BUENO. REG DE LOS RÍOS"/>
    <x v="12"/>
    <s v="'"/>
    <s v="'"/>
    <n v="2024"/>
    <s v="PROYECTO"/>
    <s v="TRANSPORTE"/>
    <s v="TRANSPORTE CAMINERO"/>
    <x v="1"/>
    <n v="84240"/>
    <n v="84240"/>
    <n v="83241"/>
    <x v="0"/>
    <x v="0"/>
  </r>
  <r>
    <s v="30458843-0"/>
    <s v="MEJORAMIENTO RUTA 23-CH SECTOR: CALAMA - SAN PEDRO DE ATACAMA"/>
    <x v="9"/>
    <s v="'"/>
    <s v="'"/>
    <n v="2024"/>
    <s v="PROYECTO"/>
    <s v="TRANSPORTE"/>
    <s v="TRANSPORTE CAMINERO"/>
    <x v="1"/>
    <n v="171036"/>
    <n v="2849510"/>
    <n v="85.045000000000002"/>
    <x v="0"/>
    <x v="0"/>
  </r>
  <r>
    <s v="30458845-0"/>
    <s v="CONSTRUCCION CONEXIÓN VIAL SECTOR LICAN-RUTA 215-CH REG LOS RIOS"/>
    <x v="12"/>
    <s v="'"/>
    <s v="'"/>
    <n v="2024"/>
    <s v="PROYECTO"/>
    <s v="TRANSPORTE"/>
    <s v="TRANSPORTE CAMINERO"/>
    <x v="1"/>
    <n v="370476"/>
    <n v="370500"/>
    <n v="370327.06400000001"/>
    <x v="0"/>
    <x v="0"/>
  </r>
  <r>
    <s v="30458860-0"/>
    <s v="MEJORAMIENTO RUTA T-350 VALDIVIA - NIEBLA"/>
    <x v="12"/>
    <s v="'"/>
    <s v="'"/>
    <n v="2024"/>
    <s v="PROYECTO"/>
    <s v="TRANSPORTE"/>
    <s v="TRANSPORTE URBANO,VIALIDAD PEATONAL"/>
    <x v="1"/>
    <n v="240000"/>
    <n v="240000"/>
    <n v="240000"/>
    <x v="0"/>
    <x v="0"/>
  </r>
  <r>
    <s v="30458861-0"/>
    <s v="REPOSICION PUENTE COLLILELFU 2 Y ACCESOS EN CIUDAD DE LOS LAGOS"/>
    <x v="12"/>
    <s v="'"/>
    <s v="'"/>
    <n v="2024"/>
    <s v="PROYECTO"/>
    <s v="TRANSPORTE"/>
    <s v="TRANSPORTE URBANO,VIALIDAD PEATONAL"/>
    <x v="1"/>
    <n v="4306268"/>
    <n v="470320"/>
    <n v="456064.41"/>
    <x v="0"/>
    <x v="0"/>
  </r>
  <r>
    <s v="30458866-0"/>
    <s v="CONSTRUCCION SAR SEGISMUNDO ITURRA, SAN FELIPE"/>
    <x v="4"/>
    <s v="SAN FELIPE DE ACONCAGUA"/>
    <s v="SAN FELIPE"/>
    <n v="2024"/>
    <s v="PROYECTO"/>
    <s v="SALUD"/>
    <s v="BAJA COMPLEJIDAD"/>
    <x v="1"/>
    <n v="154001"/>
    <n v="300000"/>
    <n v="153912"/>
    <x v="0"/>
    <x v="0"/>
  </r>
  <r>
    <s v="30458869-0"/>
    <s v="MEJORAMIENTO RUTA 5. S: MOLULCO-COLONIA YUNGAY (3AS PISTAS Y BERMAS)"/>
    <x v="3"/>
    <s v="'"/>
    <s v="'"/>
    <n v="2024"/>
    <s v="PROYECTO"/>
    <s v="TRANSPORTE"/>
    <s v="TRANSPORTE CAMINERO"/>
    <x v="1"/>
    <n v="15522"/>
    <n v="10"/>
    <n v="0"/>
    <x v="0"/>
    <x v="1"/>
  </r>
  <r>
    <s v="30458870-0"/>
    <s v="REPOSICION PAV. RUTA U-40, S:OSORNO-INTERS. RUTA U-52, PROV OSORNO"/>
    <x v="3"/>
    <s v="OSORNO"/>
    <s v="'"/>
    <n v="2024"/>
    <s v="PROYECTO"/>
    <s v="TRANSPORTE"/>
    <s v="TRANSPORTE CAMINERO"/>
    <x v="1"/>
    <n v="7104010"/>
    <n v="4351740"/>
    <n v="4348431"/>
    <x v="0"/>
    <x v="0"/>
  </r>
  <r>
    <s v="30458872-0"/>
    <s v="MEJORAMIENTO  W-883. SECTOR: APECHE - CRUCE RUTA W-853,QUEILEN"/>
    <x v="3"/>
    <s v="CHILOE"/>
    <s v="'"/>
    <n v="2024"/>
    <s v="PROYECTO"/>
    <s v="TRANSPORTE"/>
    <s v="TRANSPORTE CAMINERO"/>
    <x v="1"/>
    <n v="4140"/>
    <n v="2000"/>
    <n v="343"/>
    <x v="0"/>
    <x v="0"/>
  </r>
  <r>
    <s v="30458874-0"/>
    <s v="MEJORAMIENTO RUTA P-950-R TIRÚA- RELUN POR LA CAMPANA"/>
    <x v="2"/>
    <s v="ARAUCO"/>
    <s v="TIRUA"/>
    <n v="2024"/>
    <s v="PROYECTO"/>
    <s v="TRANSPORTE"/>
    <s v="TRANSPORTE CAMINERO"/>
    <x v="1"/>
    <n v="114861"/>
    <n v="10000"/>
    <n v="4393.2030000000004"/>
    <x v="0"/>
    <x v="0"/>
  </r>
  <r>
    <s v="30458877-0"/>
    <s v="MEJORAMIENTO RUTA 31-CH SECTORES CUESTA CODOCEO Y EL SALTO"/>
    <x v="16"/>
    <s v="COPIAPO"/>
    <s v="COPIAPO"/>
    <n v="2024"/>
    <s v="PROYECTO"/>
    <s v="TRANSPORTE"/>
    <s v="TRANSPORTE CAMINERO"/>
    <x v="1"/>
    <n v="101000"/>
    <n v="210"/>
    <n v="90.046000000000006"/>
    <x v="0"/>
    <x v="0"/>
  </r>
  <r>
    <s v="30458882-0"/>
    <s v="MEJORAMIENTO PASO FRONTERIZO R 9-253-CH,S:AVDA.ULTIMA ESPERANZA-CASAS VIEJAS"/>
    <x v="1"/>
    <s v="'"/>
    <s v="'"/>
    <n v="2024"/>
    <s v="PROYECTO"/>
    <s v="TRANSPORTE"/>
    <s v="TRANSPORTE CAMINERO"/>
    <x v="1"/>
    <n v="5141481"/>
    <n v="4511840"/>
    <n v="4510957.7419999996"/>
    <x v="0"/>
    <x v="0"/>
  </r>
  <r>
    <s v="30458889-0"/>
    <s v="MEJORAMIENTO DE CAMINOS BASICOS INTERMEDIOS REGION XV A. Y. P."/>
    <x v="13"/>
    <s v="'"/>
    <s v="'"/>
    <n v="2024"/>
    <s v="PROYECTO"/>
    <s v="TRANSPORTE"/>
    <s v="TRANSPORTE CAMINERO"/>
    <x v="1"/>
    <n v="81963"/>
    <n v="55500"/>
    <n v="12655"/>
    <x v="0"/>
    <x v="0"/>
  </r>
  <r>
    <s v="30458972-0"/>
    <s v="CONSTRUCCION INTERCONEXION VIAL RUTAS 181-CH Y S-11-R, CURACAUTÍN"/>
    <x v="0"/>
    <s v="'"/>
    <s v="'"/>
    <n v="2024"/>
    <s v="PROYECTO"/>
    <s v="TRANSPORTE"/>
    <s v="TRANSPORTE CAMINERO"/>
    <x v="1"/>
    <n v="54230"/>
    <n v="110"/>
    <n v="85.045000000000002"/>
    <x v="0"/>
    <x v="0"/>
  </r>
  <r>
    <s v="30458988-0"/>
    <s v="MEJORAMIENTO CBI  MAQUEHUE BOROA- PUENTE RAGNINTULEUFU, P. LAS CASAS"/>
    <x v="0"/>
    <s v="CAUTIN"/>
    <s v="NUEVA IMPERIAL"/>
    <n v="2024"/>
    <s v="PROYECTO"/>
    <s v="TRANSPORTE"/>
    <s v="TRANSPORTE CAMINERO"/>
    <x v="1"/>
    <n v="89646"/>
    <n v="60460"/>
    <n v="59978.173000000003"/>
    <x v="0"/>
    <x v="0"/>
  </r>
  <r>
    <s v="30459001-0"/>
    <s v="REPOSICION PUENTE FUTA Y ACCESOS COMUNA DE CORRAL"/>
    <x v="12"/>
    <s v="'"/>
    <s v="'"/>
    <n v="2024"/>
    <s v="PROYECTO"/>
    <s v="TRANSPORTE"/>
    <s v="TRANSPORTE CAMINERO"/>
    <x v="1"/>
    <n v="20700"/>
    <n v="5000"/>
    <n v="4310"/>
    <x v="0"/>
    <x v="0"/>
  </r>
  <r>
    <s v="30459123-0"/>
    <s v="CONSTRUCCION NUEVO RELLENO SANITARIO MANCOMUNADO"/>
    <x v="8"/>
    <s v="IQUIQUE"/>
    <s v="ALTO HOSPICIO"/>
    <n v="2024"/>
    <s v="PROYECTO"/>
    <s v="RECURSOS NATURALES Y MEDIO AMBIENTE"/>
    <s v="MEDIO AMBIENTE"/>
    <x v="1"/>
    <n v="316258"/>
    <n v="1"/>
    <n v="0"/>
    <x v="0"/>
    <x v="1"/>
  </r>
  <r>
    <s v="30459161-0"/>
    <s v="MEJORAMIENTO CBI RUTA T-780 S: CRUCE RUTA 210 LA UNION - CUDICO"/>
    <x v="12"/>
    <s v="'"/>
    <s v="'"/>
    <n v="2024"/>
    <s v="PROYECTO"/>
    <s v="TRANSPORTE"/>
    <s v="TRANSPORTE CAMINERO"/>
    <x v="1"/>
    <n v="4604"/>
    <n v="1000"/>
    <n v="22"/>
    <x v="0"/>
    <x v="0"/>
  </r>
  <r>
    <s v="30459183-0"/>
    <s v="AMPLIACION RUTA 5,SECTOR: BIF. AEROPUERTO- COMPLEJO CHACALLUTA"/>
    <x v="13"/>
    <s v="'"/>
    <s v="'"/>
    <n v="2024"/>
    <s v="PROYECTO"/>
    <s v="TRANSPORTE"/>
    <s v="TRANSPORTE CAMINERO"/>
    <x v="1"/>
    <n v="13171070"/>
    <n v="12560902"/>
    <n v="12560902"/>
    <x v="0"/>
    <x v="0"/>
  </r>
  <r>
    <s v="30459231-0"/>
    <s v="CONSTRUCCION CAMINO PENETRACIÓN RUTA 7-RUTA X-91 PTO YUNGAY -R BRAVO"/>
    <x v="11"/>
    <s v="'"/>
    <s v="'"/>
    <n v="2024"/>
    <s v="PROYECTO"/>
    <s v="TRANSPORTE"/>
    <s v="TRANSPORTE CAMINERO"/>
    <x v="1"/>
    <n v="114424"/>
    <n v="110000"/>
    <n v="0"/>
    <x v="0"/>
    <x v="1"/>
  </r>
  <r>
    <s v="30459289-0"/>
    <s v="NORMALIZACION Y MEJORAMIENTO RUTA 9 S: RIO STA MARIA- RIO SAN PEDRO"/>
    <x v="1"/>
    <s v="MAGALLANES"/>
    <s v="PUNTA ARENAS"/>
    <n v="2024"/>
    <s v="PROYECTO"/>
    <s v="TRANSPORTE"/>
    <s v="TRANSPORTE CAMINERO"/>
    <x v="1"/>
    <n v="54136"/>
    <n v="52250"/>
    <n v="0"/>
    <x v="0"/>
    <x v="1"/>
  </r>
  <r>
    <s v="30459291-0"/>
    <s v="REPOSICION Y NORM. PTE. RUBENS Y ACCESOS, PROV. DE ULT,. ESPERANZA"/>
    <x v="1"/>
    <s v="ULTIMA ESPERANZA"/>
    <s v="'"/>
    <n v="2024"/>
    <s v="PROYECTO"/>
    <s v="TRANSPORTE"/>
    <s v="TRANSPORTE CAMINERO"/>
    <x v="1"/>
    <n v="808396"/>
    <n v="2748000"/>
    <n v="1000"/>
    <x v="0"/>
    <x v="0"/>
  </r>
  <r>
    <s v="30459428-0"/>
    <s v="MEJORAMIENTO Y AMPL. ESC. DIFERENCIAL NICOLAS MLADINIC , NATALES"/>
    <x v="1"/>
    <s v="ULTIMA ESPERANZA"/>
    <s v="NATALES"/>
    <n v="2024"/>
    <s v="PROYECTO"/>
    <s v="EDUCACION, CULTURA Y PATRIMONIO"/>
    <s v="EDUCACION DIFERENCIAL Y ESPECIAL"/>
    <x v="1"/>
    <n v="15431"/>
    <n v="0"/>
    <n v="10061.985000000001"/>
    <x v="1"/>
    <x v="0"/>
  </r>
  <r>
    <s v="30459566-0"/>
    <s v="CONSTRUCCION GIMNASIO TALLER VILLA EL ROSARIO SAN PEDRO DE LA PAZ"/>
    <x v="2"/>
    <s v="CONCEPCION"/>
    <s v="SAN PEDRO DE LA PAZ"/>
    <n v="2024"/>
    <s v="PROYECTO"/>
    <s v="DEPORTES"/>
    <s v="DEPORTE RECREATIVO"/>
    <x v="1"/>
    <n v="2512589"/>
    <n v="3"/>
    <n v="0"/>
    <x v="0"/>
    <x v="1"/>
  </r>
  <r>
    <s v="30459579-0"/>
    <s v="HABILITACION SAR EN CESFAM N° 1,  COMUNA DE SANTIAGO"/>
    <x v="14"/>
    <s v="SANTIAGO"/>
    <s v="SANTIAGO"/>
    <n v="2024"/>
    <s v="PROYECTO"/>
    <s v="SALUD"/>
    <s v="BAJA COMPLEJIDAD"/>
    <x v="1"/>
    <n v="4"/>
    <n v="4"/>
    <n v="0"/>
    <x v="0"/>
    <x v="1"/>
  </r>
  <r>
    <s v="30459736-0"/>
    <s v="REPOSICION RUTA 11-CH, ARICA - TAMBO QUEMADO SECTOR: KM 147-KM 170"/>
    <x v="13"/>
    <s v="'"/>
    <s v="'"/>
    <n v="2024"/>
    <s v="PROYECTO"/>
    <s v="TRANSPORTE"/>
    <s v="TRANSPORTE CAMINERO"/>
    <x v="1"/>
    <n v="125000"/>
    <n v="117350"/>
    <n v="117345"/>
    <x v="0"/>
    <x v="0"/>
  </r>
  <r>
    <s v="30459759-0"/>
    <s v="CONSTRUCCION RED AGUA POTABLE CALLEJÓN LOS JIMENEZ SAN ESTEBAN"/>
    <x v="4"/>
    <s v="LOS ANDES"/>
    <s v="SAN ESTEBAN"/>
    <n v="2024"/>
    <s v="PROYECTO"/>
    <s v="RECURSOS HIDRICOS"/>
    <s v="AGUA POTABLE"/>
    <x v="1"/>
    <n v="6799"/>
    <n v="4427"/>
    <n v="4425"/>
    <x v="0"/>
    <x v="0"/>
  </r>
  <r>
    <s v="30459763-0"/>
    <s v="CONSTRUCCION SISTEMA COLECTIVO DE AGUAS SERVIDAS SECTOR SAN MIGUEL, COMUNA DE SAN IGNACIO"/>
    <x v="5"/>
    <s v="DIGUILLIN"/>
    <s v="SAN IGNACIO - REGION DEL ÑUBLE"/>
    <n v="2024"/>
    <s v="PROYECTO"/>
    <s v="RECURSOS HIDRICOS"/>
    <s v="EVACUACION DISPOSICION FINAL AGUAS SERVIDAS"/>
    <x v="1"/>
    <n v="1347311"/>
    <n v="1"/>
    <n v="0"/>
    <x v="0"/>
    <x v="1"/>
  </r>
  <r>
    <s v="30459773-0"/>
    <s v="CONSTRUCCION CONEXIÓN VIAL MACHALÍ - RUTA 5 - H-10"/>
    <x v="15"/>
    <s v="'"/>
    <s v="'"/>
    <n v="2024"/>
    <s v="PROYECTO"/>
    <s v="TRANSPORTE"/>
    <s v="TRANSPORTE URBANO,VIALIDAD PEATONAL"/>
    <x v="1"/>
    <n v="385780"/>
    <n v="813000"/>
    <n v="385780"/>
    <x v="0"/>
    <x v="0"/>
  </r>
  <r>
    <s v="30459830-0"/>
    <s v="RESTAURACION IGLESIA Y CONVENTO SAN FRANCISCO DEL BARÓN, VALPARAÍSO"/>
    <x v="4"/>
    <s v="VALPARAISO"/>
    <s v="VALPARAISO"/>
    <n v="2024"/>
    <s v="PROYECTO"/>
    <s v="EDUCACION, CULTURA Y PATRIMONIO"/>
    <s v="ARTE Y CULTURA"/>
    <x v="1"/>
    <n v="2941440"/>
    <n v="1684901"/>
    <n v="1723036.6670000001"/>
    <x v="0"/>
    <x v="0"/>
  </r>
  <r>
    <s v="30459832-0"/>
    <s v="MEJORAMIENTO SISTEMA SANITARIO RURAL SAN LORENZO COMUNA DE CABILDO"/>
    <x v="4"/>
    <s v="PETORCA"/>
    <s v="CABILDO"/>
    <n v="2024"/>
    <s v="PROYECTO"/>
    <s v="RECURSOS HIDRICOS"/>
    <s v="AGUA POTABLE"/>
    <x v="1"/>
    <n v="160000"/>
    <n v="160000"/>
    <n v="159986"/>
    <x v="0"/>
    <x v="0"/>
  </r>
  <r>
    <s v="30459937-0"/>
    <s v="CONSTRUCCION SISTEMA DE ALCANTARILLADO SECTOR RIECILLO LOS ANDES"/>
    <x v="4"/>
    <s v="LOS ANDES"/>
    <s v="LOS ANDES"/>
    <n v="2024"/>
    <s v="PROYECTO"/>
    <s v="RECURSOS HIDRICOS"/>
    <s v="ADMINISTRACION AGUA POTABLE Y ALCANTARILLADO"/>
    <x v="1"/>
    <n v="13289"/>
    <n v="13001"/>
    <n v="0"/>
    <x v="0"/>
    <x v="1"/>
  </r>
  <r>
    <s v="30459960-0"/>
    <s v="CONSTRUCCION CENTRO CULTURAL COMUNA DE CONCON"/>
    <x v="4"/>
    <s v="VALPARAISO"/>
    <s v="CONCON"/>
    <n v="2024"/>
    <s v="PROYECTO"/>
    <s v="EDUCACION, CULTURA Y PATRIMONIO"/>
    <s v="ARTE Y CULTURA"/>
    <x v="1"/>
    <n v="914734"/>
    <n v="3"/>
    <n v="0"/>
    <x v="0"/>
    <x v="1"/>
  </r>
  <r>
    <s v="30459970-0"/>
    <s v="REPOSICION  PUENTES LOS TALAVERAS Y SANTA ROSA, PROVINCIA DE CHACABUCO"/>
    <x v="14"/>
    <s v="CHACABUCO"/>
    <s v="'"/>
    <n v="2024"/>
    <s v="PROYECTO"/>
    <s v="TRANSPORTE"/>
    <s v="TRANSPORTE CAMINERO"/>
    <x v="1"/>
    <n v="549753"/>
    <n v="27500"/>
    <n v="26821.41"/>
    <x v="0"/>
    <x v="0"/>
  </r>
  <r>
    <s v="30459998-0"/>
    <s v="CONSTRUCCION INTERCONEXIÓN VIAL S: CHAIHUÍN- LÍMITE REGIONAL"/>
    <x v="12"/>
    <s v="'"/>
    <s v="'"/>
    <n v="2024"/>
    <s v="PROYECTO"/>
    <s v="TRANSPORTE"/>
    <s v="TRANSPORTE CAMINERO"/>
    <x v="1"/>
    <n v="14000"/>
    <n v="13790"/>
    <n v="13738"/>
    <x v="0"/>
    <x v="0"/>
  </r>
  <r>
    <s v="30460144-0"/>
    <s v="CONSTRUCCION EMBALSE LA CHUPALLA - REGIÓN DEVALPARAISO"/>
    <x v="4"/>
    <s v="'"/>
    <s v="'"/>
    <n v="2024"/>
    <s v="PROYECTO"/>
    <s v="RECURSOS HIDRICOS"/>
    <s v="RIEGO"/>
    <x v="1"/>
    <n v="593024"/>
    <n v="587113"/>
    <n v="583522"/>
    <x v="0"/>
    <x v="0"/>
  </r>
  <r>
    <s v="30460155-0"/>
    <s v="CONSTRUCCION CONEXIÓN VIAL BALSAS RÍO TOLTÉN"/>
    <x v="0"/>
    <s v="CAUTIN"/>
    <s v="TOLTEN"/>
    <n v="2024"/>
    <s v="PROYECTO"/>
    <s v="TRANSPORTE"/>
    <s v="TRANSPORTE CAMINERO"/>
    <x v="1"/>
    <n v="93150"/>
    <n v="75400"/>
    <n v="75395.368000000002"/>
    <x v="0"/>
    <x v="0"/>
  </r>
  <r>
    <s v="30460172-0"/>
    <s v="MEJORAMIENTO RUTA S-95-T SECTOR:VILLARRICA - LICAN RAY"/>
    <x v="0"/>
    <s v="CAUTIN"/>
    <s v="VILLARRICA"/>
    <n v="2024"/>
    <s v="PROYECTO"/>
    <s v="TRANSPORTE"/>
    <s v="TRANSPORTE CAMINERO"/>
    <x v="1"/>
    <n v="163029"/>
    <n v="163030"/>
    <n v="162875"/>
    <x v="0"/>
    <x v="0"/>
  </r>
  <r>
    <s v="30460322-0"/>
    <s v="REPOSICION ESCUELA G-512 MOLLULCO DE TEMUCO"/>
    <x v="0"/>
    <s v="CAUTIN"/>
    <s v="TEMUCO"/>
    <n v="2024"/>
    <s v="PROYECTO"/>
    <s v="EDUCACION, CULTURA Y PATRIMONIO"/>
    <s v="EDUCACION BASICA Y MEDIA"/>
    <x v="1"/>
    <n v="201000"/>
    <n v="3"/>
    <n v="0"/>
    <x v="0"/>
    <x v="1"/>
  </r>
  <r>
    <s v="30460679-0"/>
    <s v="CONSTRUCCION RUTA COSTERA, SECTOR: LIMITE IV REGIÓN - HUASCO"/>
    <x v="16"/>
    <s v="HUASCO"/>
    <s v="'"/>
    <n v="2024"/>
    <s v="PROYECTO"/>
    <s v="TRANSPORTE"/>
    <s v="TRANSPORTE CAMINERO"/>
    <x v="1"/>
    <n v="230749"/>
    <n v="230080"/>
    <n v="223049.4"/>
    <x v="0"/>
    <x v="0"/>
  </r>
  <r>
    <s v="30460853-0"/>
    <s v="MEJORAMIENTO GIMNASIO MUNICIPAL RANQUILHUE -COMUNA  PUMANQUE"/>
    <x v="15"/>
    <s v="COLCHAGUA"/>
    <s v="PUMANQUE"/>
    <n v="2024"/>
    <s v="PROYECTO"/>
    <s v="DEPORTES"/>
    <s v="DEPORTE FORMATIVO"/>
    <x v="1"/>
    <n v="27746"/>
    <n v="21428"/>
    <n v="21428"/>
    <x v="0"/>
    <x v="0"/>
  </r>
  <r>
    <s v="30460859-0"/>
    <s v="CONSTRUCCION MERCADO MUNICIPAL DE SANTA BARBARA"/>
    <x v="2"/>
    <s v="BIO BIO"/>
    <s v="SANTA BARBARA"/>
    <n v="2024"/>
    <s v="PROYECTO"/>
    <s v="MULTISECTORIAL"/>
    <s v="ORGANIZACION Y SERVICIOS COMUNALES"/>
    <x v="1"/>
    <n v="2880"/>
    <n v="1"/>
    <n v="0"/>
    <x v="0"/>
    <x v="1"/>
  </r>
  <r>
    <s v="30461075-0"/>
    <s v="MEJORAMIENTO RUTA S-61 SECTOR: MELIPEUCO - ICALMA - PASO ICALMA"/>
    <x v="0"/>
    <s v="'"/>
    <s v="'"/>
    <n v="2024"/>
    <s v="PROYECTO"/>
    <s v="TRANSPORTE"/>
    <s v="TRANSPORTE CAMINERO"/>
    <x v="1"/>
    <n v="8288252"/>
    <n v="20010"/>
    <n v="10197"/>
    <x v="0"/>
    <x v="0"/>
  </r>
  <r>
    <s v="30461122-0"/>
    <s v="CONSTRUCCION CAMINO ESTERO WORSLEY - FIORDO STAINES - I ETAPA (CMT)"/>
    <x v="1"/>
    <s v="ULTIMA ESPERANZA"/>
    <s v="'"/>
    <n v="2024"/>
    <s v="PROYECTO"/>
    <s v="TRANSPORTE"/>
    <s v="TRANSPORTE CAMINERO"/>
    <x v="1"/>
    <n v="871128"/>
    <n v="627660"/>
    <n v="619206.321"/>
    <x v="0"/>
    <x v="0"/>
  </r>
  <r>
    <s v="30461288-0"/>
    <s v="ACTUALIZACION PLAN DE DESARROLLO COMUNAL CORONEL 2018 2022"/>
    <x v="2"/>
    <s v="CONCEPCION"/>
    <s v="CORONEL"/>
    <n v="2024"/>
    <s v="ESTUDIO BASICO"/>
    <s v="MULTISECTORIAL"/>
    <s v="ORGANIZACION Y SERVICIOS COMUNALES"/>
    <x v="1"/>
    <n v="12900"/>
    <n v="12900"/>
    <n v="12900"/>
    <x v="0"/>
    <x v="0"/>
  </r>
  <r>
    <s v="30461922-0"/>
    <s v="MEJORAMIENTO PARQUE ROSS, COMUNA DE PICHILEMU"/>
    <x v="15"/>
    <s v="CARDENAL CARO"/>
    <s v="PICHILEMU"/>
    <n v="2024"/>
    <s v="PROYECTO"/>
    <s v="VIVIENDA Y DESARROLLO URBANO"/>
    <s v="DESARROLLO URBANO"/>
    <x v="1"/>
    <n v="71842"/>
    <n v="1650"/>
    <n v="0"/>
    <x v="0"/>
    <x v="1"/>
  </r>
  <r>
    <s v="30462077-0"/>
    <s v="MEJORAMIENTO ESPACIO PÚBLICO SECTOR ORIENTE LA CAÑADA ROMERAL"/>
    <x v="7"/>
    <s v="CURICO"/>
    <s v="ROMERAL"/>
    <n v="2024"/>
    <s v="PROYECTO"/>
    <s v="VIVIENDA Y DESARROLLO URBANO"/>
    <s v="DESARROLLO URBANO"/>
    <x v="1"/>
    <n v="108700"/>
    <n v="141771"/>
    <n v="0"/>
    <x v="0"/>
    <x v="1"/>
  </r>
  <r>
    <s v="30462082-0"/>
    <s v="MEJORAMIENTO EJE PATRIMONIAL LOS CAÑONES, AV. EL HUIQUE, F. ERRAZURIZ,  EL NARANJAL, PALMILLA"/>
    <x v="15"/>
    <s v="COLCHAGUA"/>
    <s v="PALMILLA"/>
    <n v="2024"/>
    <s v="PROYECTO"/>
    <s v="TRANSPORTE"/>
    <s v="TRANSPORTE URBANO,VIALIDAD PEATONAL"/>
    <x v="1"/>
    <n v="103599"/>
    <n v="1000"/>
    <n v="0"/>
    <x v="0"/>
    <x v="1"/>
  </r>
  <r>
    <s v="30462122-0"/>
    <s v="REPOSICION POSTA DE SALUD RURAL EL DURAZNO, LOS ANGELES."/>
    <x v="2"/>
    <s v="BIO BIO"/>
    <s v="LOS ANGELES"/>
    <n v="2024"/>
    <s v="PROYECTO"/>
    <s v="SALUD"/>
    <s v="BAJA COMPLEJIDAD"/>
    <x v="1"/>
    <n v="663379"/>
    <n v="369512"/>
    <n v="369508"/>
    <x v="0"/>
    <x v="0"/>
  </r>
  <r>
    <s v="30462177-0"/>
    <s v="NORMALIZACION DEL INSTITUTO DE SALUD PUBLICA"/>
    <x v="14"/>
    <s v="'"/>
    <s v="'"/>
    <n v="2024"/>
    <s v="PROYECTO"/>
    <s v="SALUD"/>
    <s v="ADMINISTRACION SALUD"/>
    <x v="1"/>
    <n v="183309"/>
    <n v="183309"/>
    <n v="183309"/>
    <x v="0"/>
    <x v="0"/>
  </r>
  <r>
    <s v="30462245-0"/>
    <s v="MEJORAMIENTO PLAZA LA VICTORIA, SECTOR CANDELARIA, SAN PEDRO DE LA PAZ"/>
    <x v="2"/>
    <s v="CONCEPCION"/>
    <s v="SAN PEDRO DE LA PAZ"/>
    <n v="2024"/>
    <s v="PROYECTO"/>
    <s v="VIVIENDA Y DESARROLLO URBANO"/>
    <s v="DESARROLLO URBANO"/>
    <x v="1"/>
    <n v="1657593"/>
    <n v="1"/>
    <n v="0"/>
    <x v="0"/>
    <x v="1"/>
  </r>
  <r>
    <s v="30462272-0"/>
    <s v="MEJORAMIENTO ALUMBRADO PUBLICO DIFERENTES VIAS DE CURANILAHUE"/>
    <x v="2"/>
    <s v="ARAUCO"/>
    <s v="CURANILAHUE"/>
    <n v="2024"/>
    <s v="PROYECTO"/>
    <s v="ENERGIA"/>
    <s v="ALUMBRADO PUBLICO"/>
    <x v="1"/>
    <n v="801742"/>
    <n v="2"/>
    <n v="0"/>
    <x v="0"/>
    <x v="1"/>
  </r>
  <r>
    <s v="30462481-0"/>
    <s v="CONSTRUCCION MURO DE CONTENCIÓN Y MEJORAMIENTO CALLE CHIPANA, COMUNA DE YUNGAY"/>
    <x v="5"/>
    <s v="DIGUILLIN"/>
    <s v="YUNGAY - REGION DEL ÑUBLE"/>
    <n v="2024"/>
    <s v="PROYECTO"/>
    <s v="TRANSPORTE"/>
    <s v="TRANSPORTE URBANO,VIALIDAD PEATONAL"/>
    <x v="1"/>
    <n v="64276"/>
    <n v="32188"/>
    <n v="0"/>
    <x v="0"/>
    <x v="1"/>
  </r>
  <r>
    <s v="30462597-0"/>
    <s v="REPOSICION PLAZA EDMUNDO FLORES, ARICA"/>
    <x v="13"/>
    <s v="ARICA - REGION XV"/>
    <s v="ARICA - REGION XV"/>
    <n v="2024"/>
    <s v="PROYECTO"/>
    <s v="VIVIENDA Y DESARROLLO URBANO"/>
    <s v="DESARROLLO URBANO"/>
    <x v="1"/>
    <n v="8000"/>
    <n v="2001"/>
    <n v="2000"/>
    <x v="0"/>
    <x v="0"/>
  </r>
  <r>
    <s v="30462600-0"/>
    <s v="REPOSICION PLAZA LOS LEONES MAGISTERIO, ARICA"/>
    <x v="13"/>
    <s v="ARICA - REGION XV"/>
    <s v="ARICA - REGION XV"/>
    <n v="2024"/>
    <s v="PROYECTO"/>
    <s v="VIVIENDA Y DESARROLLO URBANO"/>
    <s v="DESARROLLO URBANO"/>
    <x v="1"/>
    <n v="1253702"/>
    <n v="1036420"/>
    <n v="1033170"/>
    <x v="0"/>
    <x v="0"/>
  </r>
  <r>
    <s v="30462672-0"/>
    <s v="MEJORAMIENTO ACCESOS Y MIRADORES SECTOR CARLOS MANHS, TOMÉ"/>
    <x v="2"/>
    <s v="CONCEPCION"/>
    <s v="TOME"/>
    <n v="2024"/>
    <s v="PROYECTO"/>
    <s v="VIVIENDA Y DESARROLLO URBANO"/>
    <s v="DESARROLLO URBANO"/>
    <x v="1"/>
    <n v="22000"/>
    <n v="102000"/>
    <n v="21718.202000000001"/>
    <x v="0"/>
    <x v="0"/>
  </r>
  <r>
    <s v="30462674-0"/>
    <s v="REPOSICION CENTRO DE SALUD FAMILIAR URBANO CHEPICA."/>
    <x v="15"/>
    <s v="COLCHAGUA"/>
    <s v="CHEPICA"/>
    <n v="2024"/>
    <s v="PROYECTO"/>
    <s v="SALUD"/>
    <s v="BAJA COMPLEJIDAD"/>
    <x v="1"/>
    <n v="20037"/>
    <n v="20037"/>
    <n v="8600"/>
    <x v="0"/>
    <x v="0"/>
  </r>
  <r>
    <s v="30462675-0"/>
    <s v="REPOSICION CESFAM COMUNA DE RAUCO"/>
    <x v="7"/>
    <s v="CURICO"/>
    <s v="RAUCO"/>
    <n v="2024"/>
    <s v="PROYECTO"/>
    <s v="SALUD"/>
    <s v="BAJA COMPLEJIDAD"/>
    <x v="1"/>
    <n v="4975210"/>
    <n v="4969712"/>
    <n v="4965478"/>
    <x v="0"/>
    <x v="0"/>
  </r>
  <r>
    <s v="30462937-0"/>
    <s v="CONSTRUCCION SAR EDUARDO FREI, VILLA ALEMANA"/>
    <x v="4"/>
    <s v="MARGA MARGA"/>
    <s v="VILLA ALEMANA"/>
    <n v="2024"/>
    <s v="PROYECTO"/>
    <s v="SALUD"/>
    <s v="BAJA COMPLEJIDAD"/>
    <x v="1"/>
    <n v="4"/>
    <n v="4"/>
    <n v="0"/>
    <x v="0"/>
    <x v="1"/>
  </r>
  <r>
    <s v="30462938-0"/>
    <s v="CONSTRUCCION SAR MIRAFLORES, VIÑA DEL MAR"/>
    <x v="4"/>
    <s v="VALPARAISO"/>
    <s v="VIÑA DEL MAR"/>
    <n v="2024"/>
    <s v="PROYECTO"/>
    <s v="SALUD"/>
    <s v="BAJA COMPLEJIDAD"/>
    <x v="1"/>
    <n v="417201"/>
    <n v="417201"/>
    <n v="417200"/>
    <x v="0"/>
    <x v="0"/>
  </r>
  <r>
    <s v="30462949-0"/>
    <s v="MEJORAMIENTO ESPACIO PUBLICO EJES RIO CLARO Y GENERAL CRUZ, CABRERO"/>
    <x v="2"/>
    <s v="BIO BIO"/>
    <s v="CABRERO"/>
    <n v="2024"/>
    <s v="PROYECTO"/>
    <s v="VIVIENDA Y DESARROLLO URBANO"/>
    <s v="DESARROLLO URBANO"/>
    <x v="1"/>
    <n v="12001"/>
    <n v="52000"/>
    <n v="11500"/>
    <x v="0"/>
    <x v="0"/>
  </r>
  <r>
    <s v="30462955-0"/>
    <s v="MEJORAMIENTO ACCESIBILIDAD SECTOR SURORIENTE CHILLÁN - CHILLÁN VIEJO"/>
    <x v="5"/>
    <s v="DIGUILLIN"/>
    <s v="CHILLAN - REGION DEL ÑUBLE"/>
    <n v="2024"/>
    <s v="PROYECTO"/>
    <s v="TRANSPORTE"/>
    <s v="TRANSPORTE URBANO,VIALIDAD PEATONAL"/>
    <x v="1"/>
    <n v="35000"/>
    <n v="35000"/>
    <n v="34600"/>
    <x v="0"/>
    <x v="0"/>
  </r>
  <r>
    <s v="30462972-0"/>
    <s v="CONSTRUCCION SAR ARTIFICIO, LA CALERA"/>
    <x v="4"/>
    <s v="QUILLOTA"/>
    <s v="LA CALERA"/>
    <n v="2024"/>
    <s v="PROYECTO"/>
    <s v="SALUD"/>
    <s v="BAJA COMPLEJIDAD"/>
    <x v="1"/>
    <n v="4"/>
    <n v="4"/>
    <n v="0"/>
    <x v="0"/>
    <x v="1"/>
  </r>
  <r>
    <s v="30463123-0"/>
    <s v="MEJORAMIENTO PARQUE ALBERTO HURTADO, BELLOTO SUR, QUILPUE"/>
    <x v="4"/>
    <s v="MARGA MARGA"/>
    <s v="QUILPUE"/>
    <n v="2024"/>
    <s v="PROYECTO"/>
    <s v="VIVIENDA Y DESARROLLO URBANO"/>
    <s v="DESARROLLO URBANO"/>
    <x v="1"/>
    <n v="890790"/>
    <n v="494108"/>
    <n v="458665.712"/>
    <x v="0"/>
    <x v="0"/>
  </r>
  <r>
    <s v="30463128-0"/>
    <s v="MEJORAMIENTO   INFRAESTRUCTURA PEATONAL CALLE MANUEL MONTT, COMUNA DE LOS MUERMOS"/>
    <x v="3"/>
    <s v="LLANQUIHUE"/>
    <s v="LOS MUERMOS"/>
    <n v="2024"/>
    <s v="PROYECTO"/>
    <s v="VIVIENDA Y DESARROLLO URBANO"/>
    <s v="DESARROLLO URBANO"/>
    <x v="1"/>
    <n v="1029795"/>
    <n v="298174"/>
    <n v="296017"/>
    <x v="0"/>
    <x v="0"/>
  </r>
  <r>
    <s v="30463144-0"/>
    <s v="MEJORAMIENTO CALLE LAUTARO - VALDIVIA"/>
    <x v="12"/>
    <s v="VALDIVIA - REGION XIV"/>
    <s v="VALDIVIA - REGION XIV"/>
    <n v="2024"/>
    <s v="PROYECTO"/>
    <s v="TRANSPORTE"/>
    <s v="TRANSPORTE URBANO,VIALIDAD PEATONAL"/>
    <x v="1"/>
    <n v="37788"/>
    <n v="1"/>
    <n v="0"/>
    <x v="0"/>
    <x v="1"/>
  </r>
  <r>
    <s v="30463168-0"/>
    <s v="MEJORAMIENTO AVENIDA ALMIRANTE LATORRE COMUNA SANTA MARIA"/>
    <x v="4"/>
    <s v="SAN FELIPE DE ACONCAGUA"/>
    <s v="SANTA MARIA"/>
    <n v="2024"/>
    <s v="PROYECTO"/>
    <s v="VIVIENDA Y DESARROLLO URBANO"/>
    <s v="DESARROLLO URBANO"/>
    <x v="1"/>
    <n v="850846"/>
    <n v="850846"/>
    <n v="845558.00100000005"/>
    <x v="0"/>
    <x v="0"/>
  </r>
  <r>
    <s v="30463319-0"/>
    <s v="CONSTRUCCION COLECTOR AGUAS LLUVIAS LAS PALOMAS, VIÑA DEL MAR"/>
    <x v="4"/>
    <s v="VALPARAISO"/>
    <s v="VIÑA DEL MAR"/>
    <n v="2024"/>
    <s v="PROYECTO"/>
    <s v="RECURSOS HIDRICOS"/>
    <s v="AGUAS LLUVIAS"/>
    <x v="1"/>
    <n v="53094"/>
    <n v="68874"/>
    <n v="50531.241000000002"/>
    <x v="0"/>
    <x v="0"/>
  </r>
  <r>
    <s v="30463374-0"/>
    <s v="MEJORAMIENTO BARRIO COMERCIAL 18 DE SEPTIEMBRE, PUNTA ARENAS"/>
    <x v="1"/>
    <s v="MAGALLANES"/>
    <s v="PUNTA ARENAS"/>
    <n v="2024"/>
    <s v="PROYECTO"/>
    <s v="VIVIENDA Y DESARROLLO URBANO"/>
    <s v="DESARROLLO URBANO"/>
    <x v="1"/>
    <n v="231000"/>
    <n v="231000"/>
    <n v="231000"/>
    <x v="0"/>
    <x v="0"/>
  </r>
  <r>
    <s v="30463385-0"/>
    <s v="CONSTRUCCION MACROINFRAESTRUCTURA URBANA ARTIFICIO, LA CALERA"/>
    <x v="4"/>
    <s v="QUILLOTA"/>
    <s v="LA CALERA"/>
    <n v="2024"/>
    <s v="PROYECTO"/>
    <s v="VIVIENDA Y DESARROLLO URBANO"/>
    <s v="DESARROLLO URBANO"/>
    <x v="1"/>
    <n v="15203"/>
    <n v="15201"/>
    <n v="2000"/>
    <x v="0"/>
    <x v="0"/>
  </r>
  <r>
    <s v="30463387-0"/>
    <s v="MEJORAMIENTO CALLE BLANCO BARRIO COMERCIAL, QUILPUE"/>
    <x v="4"/>
    <s v="MARGA MARGA"/>
    <s v="QUILPUE"/>
    <n v="2024"/>
    <s v="PROYECTO"/>
    <s v="TRANSPORTE"/>
    <s v="TRANSPORTE URBANO,VIALIDAD PEATONAL"/>
    <x v="1"/>
    <n v="667407"/>
    <n v="671107"/>
    <n v="667407"/>
    <x v="0"/>
    <x v="0"/>
  </r>
  <r>
    <s v="30463388-0"/>
    <s v="MEJORAMIENTO PLAZA KATHERINE ARCE, ALTO HOSPICIO"/>
    <x v="8"/>
    <s v="IQUIQUE"/>
    <s v="ALTO HOSPICIO"/>
    <n v="2024"/>
    <s v="PROYECTO"/>
    <s v="VIVIENDA Y DESARROLLO URBANO"/>
    <s v="DESARROLLO URBANO"/>
    <x v="1"/>
    <n v="20790"/>
    <n v="36720"/>
    <n v="20790"/>
    <x v="0"/>
    <x v="0"/>
  </r>
  <r>
    <s v="30463391-0"/>
    <s v="MEJORAMIENTO INTEGRAL ESPACIOS PUBLICOS ACCESO NORPONIENTE, POZO ALM"/>
    <x v="8"/>
    <s v="TAMARUGAL"/>
    <s v="POZO ALMONTE (PROV. TAMARUGAL)"/>
    <n v="2024"/>
    <s v="PROYECTO"/>
    <s v="VIVIENDA Y DESARROLLO URBANO"/>
    <s v="DESARROLLO URBANO"/>
    <x v="1"/>
    <n v="742449"/>
    <n v="751919"/>
    <n v="685323.02399999998"/>
    <x v="0"/>
    <x v="0"/>
  </r>
  <r>
    <s v="30463398-0"/>
    <s v="MEJORAMIENTO PAR VIAL CALLE DIEGO PORTALES H. FUENZALIDA, IQUIQUE"/>
    <x v="8"/>
    <s v="IQUIQUE"/>
    <s v="IQUIQUE"/>
    <n v="2024"/>
    <s v="PROYECTO"/>
    <s v="TRANSPORTE"/>
    <s v="TRANSPORTE URBANO,VIALIDAD PEATONAL"/>
    <x v="1"/>
    <n v="2650"/>
    <n v="21930"/>
    <n v="87"/>
    <x v="0"/>
    <x v="0"/>
  </r>
  <r>
    <s v="30463399-0"/>
    <s v="MEJORAMIENTO  U. EUROPEA - R. LAGOS Y  D. CUBILLOS, ALTO HOSPICIO"/>
    <x v="8"/>
    <s v="IQUIQUE"/>
    <s v="ALTO HOSPICIO"/>
    <n v="2024"/>
    <s v="PROYECTO"/>
    <s v="TRANSPORTE"/>
    <s v="TRANSPORTE URBANO,VIALIDAD PEATONAL"/>
    <x v="1"/>
    <n v="4000"/>
    <n v="4000"/>
    <n v="0"/>
    <x v="0"/>
    <x v="1"/>
  </r>
  <r>
    <s v="30463413-0"/>
    <s v="CONSTRUCCION PASEO SEMIPEATONAL MERCADO - BARRIO EL MORRO, IQUIQUE"/>
    <x v="8"/>
    <s v="IQUIQUE"/>
    <s v="IQUIQUE"/>
    <n v="2024"/>
    <s v="PROYECTO"/>
    <s v="VIVIENDA Y DESARROLLO URBANO"/>
    <s v="DESARROLLO URBANO"/>
    <x v="1"/>
    <n v="25500"/>
    <n v="25500"/>
    <n v="0"/>
    <x v="0"/>
    <x v="1"/>
  </r>
  <r>
    <s v="30463425-0"/>
    <s v="CONSTRUCCION PLAZA SOL NACIENTE, ALTO HOSPICIO"/>
    <x v="8"/>
    <s v="IQUIQUE"/>
    <s v="ALTO HOSPICIO"/>
    <n v="2024"/>
    <s v="PROYECTO"/>
    <s v="VIVIENDA Y DESARROLLO URBANO"/>
    <s v="DESARROLLO URBANO"/>
    <x v="1"/>
    <n v="176351"/>
    <n v="1500"/>
    <n v="0"/>
    <x v="0"/>
    <x v="1"/>
  </r>
  <r>
    <s v="30463433-0"/>
    <s v="REPOSICION ALUMBRADO PUBLICO COMUNA DE PARRAL"/>
    <x v="7"/>
    <s v="LINARES"/>
    <s v="PARRAL"/>
    <n v="2024"/>
    <s v="PROYECTO"/>
    <s v="ENERGIA"/>
    <s v="ALUMBRADO PUBLICO"/>
    <x v="1"/>
    <n v="2"/>
    <n v="2"/>
    <n v="0"/>
    <x v="0"/>
    <x v="1"/>
  </r>
  <r>
    <s v="30463623-0"/>
    <s v="MEJORAMIENTO SIST. ALL. M. RODRIGUEZ CON ANIBAL PINTO, CONCEPCION"/>
    <x v="2"/>
    <s v="CONCEPCION"/>
    <s v="CONCEPCION"/>
    <n v="2024"/>
    <s v="PROYECTO"/>
    <s v="RECURSOS HIDRICOS"/>
    <s v="AGUAS LLUVIAS"/>
    <x v="1"/>
    <n v="192590"/>
    <n v="192590"/>
    <n v="192589.58300000001"/>
    <x v="0"/>
    <x v="0"/>
  </r>
  <r>
    <s v="30463626-0"/>
    <s v="INSTALACION SISTEMA APR MARIMENUCO ALTO, LONQUIMAY"/>
    <x v="0"/>
    <s v="MALLECO"/>
    <s v="LONQUIMAY"/>
    <n v="2024"/>
    <s v="PROYECTO"/>
    <s v="RECURSOS HIDRICOS"/>
    <s v="AGUA POTABLE"/>
    <x v="1"/>
    <n v="187551"/>
    <n v="205771"/>
    <n v="205765.32399999999"/>
    <x v="0"/>
    <x v="0"/>
  </r>
  <r>
    <s v="30463627-0"/>
    <s v="MEJORAMIENTO SIST. ALL. MALAQUIAS CONCHA Y BARRIO CHINO, LIRQUEN"/>
    <x v="2"/>
    <s v="CONCEPCION"/>
    <s v="PENCO"/>
    <n v="2024"/>
    <s v="PROYECTO"/>
    <s v="RECURSOS HIDRICOS"/>
    <s v="AGUAS LLUVIAS"/>
    <x v="1"/>
    <n v="7000"/>
    <n v="54000"/>
    <n v="0"/>
    <x v="0"/>
    <x v="1"/>
  </r>
  <r>
    <s v="30463650-0"/>
    <s v="REPOSICION TRIBUNAL DE LETRAS Y GARANTIA DE RIO BUENO"/>
    <x v="12"/>
    <s v="RANCO"/>
    <s v="RIO BUENO - REGION XIV"/>
    <n v="2024"/>
    <s v="PROYECTO"/>
    <s v="JUSTICIA"/>
    <s v="ADMINISTRACION DE JUSTICIA"/>
    <x v="1"/>
    <n v="1944"/>
    <n v="1944"/>
    <n v="1944"/>
    <x v="0"/>
    <x v="0"/>
  </r>
  <r>
    <s v="30463675-0"/>
    <s v="INSTALACION SISTEMA APR  PEHUENCO, LONQUIMAY"/>
    <x v="0"/>
    <s v="MALLECO"/>
    <s v="LONQUIMAY"/>
    <n v="2024"/>
    <s v="PROYECTO"/>
    <s v="RECURSOS HIDRICOS"/>
    <s v="AGUA POTABLE"/>
    <x v="1"/>
    <n v="1331882"/>
    <n v="2"/>
    <n v="0"/>
    <x v="0"/>
    <x v="1"/>
  </r>
  <r>
    <s v="30463800-0"/>
    <s v="REPOSICION HOSPEDERIA HOGAR DE CRISTO, OSORNO"/>
    <x v="3"/>
    <s v="OSORNO"/>
    <s v="OSORNO"/>
    <n v="2024"/>
    <s v="PROYECTO"/>
    <s v="MULTISECTORIAL"/>
    <s v="ASISTENCIA Y SERVICIO SOCIAL"/>
    <x v="1"/>
    <n v="252301"/>
    <n v="249162"/>
    <n v="160345.55499999999"/>
    <x v="0"/>
    <x v="0"/>
  </r>
  <r>
    <s v="30463822-0"/>
    <s v="MEJORAMIENTO  PARQUE LLANOS DE OLLANTAY, COPIAPO"/>
    <x v="16"/>
    <s v="COPIAPO"/>
    <s v="COPIAPO"/>
    <n v="2024"/>
    <s v="PROYECTO"/>
    <s v="VIVIENDA Y DESARROLLO URBANO"/>
    <s v="DESARROLLO URBANO"/>
    <x v="1"/>
    <n v="586745"/>
    <n v="581699"/>
    <n v="581699"/>
    <x v="0"/>
    <x v="0"/>
  </r>
  <r>
    <s v="30463917-0"/>
    <s v="AMPLIACION SISTEMA APR PASO EL SOLDADO A VALLE HIDANGO,LITUECHE"/>
    <x v="15"/>
    <s v="CARDENAL CARO"/>
    <s v="LITUECHE"/>
    <n v="2024"/>
    <s v="PROYECTO"/>
    <s v="RECURSOS HIDRICOS"/>
    <s v="AGUA POTABLE"/>
    <x v="1"/>
    <n v="832194"/>
    <n v="891163"/>
    <n v="721622.48100000003"/>
    <x v="0"/>
    <x v="0"/>
  </r>
  <r>
    <s v="30463925-0"/>
    <s v="MEJORAMIENTO PLAZA BARROS ARANA, COMUNA DE TEODORO SCHMIDT"/>
    <x v="0"/>
    <s v="CAUTIN"/>
    <s v="TEODORO SCHMIDT"/>
    <n v="2024"/>
    <s v="PROYECTO"/>
    <s v="VIVIENDA Y DESARROLLO URBANO"/>
    <s v="DESARROLLO URBANO"/>
    <x v="1"/>
    <n v="412736"/>
    <n v="412688"/>
    <n v="407288"/>
    <x v="0"/>
    <x v="0"/>
  </r>
  <r>
    <s v="30463995-0"/>
    <s v="MEJORAMIENTO BARRIO COMERCIAL ICTINOS COMUNA DE PEÑALOLEN"/>
    <x v="14"/>
    <s v="SANTIAGO"/>
    <s v="PEÑALOLEN"/>
    <n v="2024"/>
    <s v="PROYECTO"/>
    <s v="VIVIENDA Y DESARROLLO URBANO"/>
    <s v="DESARROLLO URBANO"/>
    <x v="1"/>
    <n v="523399"/>
    <n v="177929"/>
    <n v="177929.85399999999"/>
    <x v="0"/>
    <x v="0"/>
  </r>
  <r>
    <s v="30464008-0"/>
    <s v="CONSTRUCCION 40 VIVIENDAS ADULTO MAYOR, LIMACHE"/>
    <x v="4"/>
    <s v="MARGA MARGA"/>
    <s v="LIMACHE"/>
    <n v="2024"/>
    <s v="PROYECTO"/>
    <s v="VIVIENDA Y DESARROLLO URBANO"/>
    <s v="VIVIENDA DEFINITIVA"/>
    <x v="1"/>
    <n v="20000"/>
    <n v="20000"/>
    <n v="0"/>
    <x v="0"/>
    <x v="1"/>
  </r>
  <r>
    <s v="30464197-0"/>
    <s v="CONSTRUCCION CUARTEL DE BOMBEROS SEGUNDA FAJA ,VILLARRICA"/>
    <x v="0"/>
    <s v="CAUTIN"/>
    <s v="VILLARRICA"/>
    <n v="2024"/>
    <s v="PROYECTO"/>
    <s v="SEGURIDAD PUBLICA"/>
    <s v="ADMINISTRACION SEGURIDAD PUBLICA"/>
    <x v="1"/>
    <n v="1809180"/>
    <n v="1812027"/>
    <n v="1805632.4809999999"/>
    <x v="0"/>
    <x v="0"/>
  </r>
  <r>
    <s v="30464304-0"/>
    <s v="REPOSICION CON EQUIPAMIENTO LICEO T-P PEDRO AGUIRRE CERDA RBD 3540 CAUQUENES"/>
    <x v="7"/>
    <s v="CAUQUENES"/>
    <s v="CAUQUENES"/>
    <n v="2024"/>
    <s v="PROYECTO"/>
    <s v="EDUCACION, CULTURA Y PATRIMONIO"/>
    <s v="EDUCACION MEDIA TECNICO"/>
    <x v="1"/>
    <n v="244305"/>
    <n v="243305"/>
    <n v="203905.26800000001"/>
    <x v="0"/>
    <x v="0"/>
  </r>
  <r>
    <s v="30464322-0"/>
    <s v="REPOSICION CUARTEL DUODECIMA COMPAÑÍA DE BOMBEROS VALPARAISO"/>
    <x v="4"/>
    <s v="VALPARAISO"/>
    <s v="VALPARAISO"/>
    <n v="2024"/>
    <s v="PROYECTO"/>
    <s v="SEGURIDAD PUBLICA"/>
    <s v="SEGURIDAD PUBLICA"/>
    <x v="1"/>
    <n v="441213"/>
    <n v="3"/>
    <n v="0"/>
    <x v="0"/>
    <x v="1"/>
  </r>
  <r>
    <s v="30464534-0"/>
    <s v="AMPLIACION AGUA POTABLE SSR EL CARPINTERO COMUNA DE CASABLANCA"/>
    <x v="4"/>
    <s v="VALPARAISO"/>
    <s v="CASABLANCA"/>
    <n v="2024"/>
    <s v="PROYECTO"/>
    <s v="RECURSOS HIDRICOS"/>
    <s v="AGUA POTABLE"/>
    <x v="1"/>
    <n v="186115"/>
    <n v="83784"/>
    <n v="83535"/>
    <x v="0"/>
    <x v="0"/>
  </r>
  <r>
    <s v="30464684-0"/>
    <s v="CONSTRUCCION SAR DIPUTADO MANUEL BUSTOS, SAN ANTONIO"/>
    <x v="4"/>
    <s v="SAN ANTONIO"/>
    <s v="SAN ANTONIO"/>
    <n v="2024"/>
    <s v="PROYECTO"/>
    <s v="SALUD"/>
    <s v="BAJA COMPLEJIDAD"/>
    <x v="1"/>
    <n v="6"/>
    <n v="6"/>
    <n v="0"/>
    <x v="0"/>
    <x v="1"/>
  </r>
  <r>
    <s v="30464687-0"/>
    <s v="CONSTRUCCION PARQUE HUMEDAL EL CULEBRON, COQUIMBO"/>
    <x v="6"/>
    <s v="ELQUI"/>
    <s v="COQUIMBO"/>
    <n v="2024"/>
    <s v="PROYECTO"/>
    <s v="VIVIENDA Y DESARROLLO URBANO"/>
    <s v="DESARROLLO URBANO"/>
    <x v="2"/>
    <n v="661795"/>
    <n v="661793"/>
    <n v="541775.43700000003"/>
    <x v="0"/>
    <x v="0"/>
  </r>
  <r>
    <s v="30464945-0"/>
    <s v="CONSTRUCCION SUBCOMISARÍA EL BELLOTO, COMUNA DE QUILPUÉ"/>
    <x v="4"/>
    <s v="MARGA MARGA"/>
    <s v="QUILPUE"/>
    <n v="2024"/>
    <s v="PROYECTO"/>
    <s v="SEGURIDAD PUBLICA"/>
    <s v="SEGURIDAD PUBLICA"/>
    <x v="1"/>
    <n v="42401"/>
    <n v="33344"/>
    <n v="26530"/>
    <x v="0"/>
    <x v="0"/>
  </r>
  <r>
    <s v="30465045-0"/>
    <s v="REPOSICION JUZGADO DE LETRAS DE LA CALERA"/>
    <x v="4"/>
    <s v="QUILLOTA"/>
    <s v="LA CALERA"/>
    <n v="2024"/>
    <s v="PROYECTO"/>
    <s v="JUSTICIA"/>
    <s v="ADMINISTRACION DE JUSTICIA"/>
    <x v="1"/>
    <n v="3096187"/>
    <n v="5543"/>
    <n v="2856.614"/>
    <x v="0"/>
    <x v="0"/>
  </r>
  <r>
    <s v="30465403-0"/>
    <s v="CONSTRUCCION APR SECTORES CUESTA LA VACA Y HUAUTRUNES, LOS MUERMOS"/>
    <x v="3"/>
    <s v="LLANQUIHUE"/>
    <s v="LOS MUERMOS"/>
    <n v="2024"/>
    <s v="PROYECTO"/>
    <s v="RECURSOS HIDRICOS"/>
    <s v="AGUA POTABLE"/>
    <x v="1"/>
    <n v="1237581"/>
    <n v="1132405"/>
    <n v="1107557"/>
    <x v="0"/>
    <x v="0"/>
  </r>
  <r>
    <s v="30465404-0"/>
    <s v="CONSTRUCCION SALAS CUNAS Y NIVELES MEDIOS ESCUELA HOGAR SAN FELIPE"/>
    <x v="4"/>
    <s v="SAN FELIPE DE ACONCAGUA"/>
    <s v="SAN FELIPE"/>
    <n v="2024"/>
    <s v="PROYECTO"/>
    <s v="EDUCACION, CULTURA Y PATRIMONIO"/>
    <s v="EDUCACION PREBASICA"/>
    <x v="1"/>
    <n v="16159"/>
    <n v="11000"/>
    <n v="3364"/>
    <x v="0"/>
    <x v="0"/>
  </r>
  <r>
    <s v="30465434-0"/>
    <s v="MEJORAMIENTO PASEO CALLE VALPARAÍSO PONIENTE DE VIÑA DEL MAR"/>
    <x v="4"/>
    <s v="VALPARAISO"/>
    <s v="VIÑA DEL MAR"/>
    <n v="2024"/>
    <s v="PROYECTO"/>
    <s v="VIVIENDA Y DESARROLLO URBANO"/>
    <s v="DESARROLLO URBANO"/>
    <x v="1"/>
    <n v="132375"/>
    <n v="3"/>
    <n v="0"/>
    <x v="0"/>
    <x v="1"/>
  </r>
  <r>
    <s v="30465533-0"/>
    <s v="CONSTRUCCION EMBARCADERO MATTA SECTOR LAS ÁNIMAS COMUNA DE VALDIVIA"/>
    <x v="12"/>
    <s v="VALDIVIA - REGION XIV"/>
    <s v="VALDIVIA - REGION XIV"/>
    <n v="2024"/>
    <s v="PROYECTO"/>
    <s v="VIVIENDA Y DESARROLLO URBANO"/>
    <s v="BORDE COSTERO,PASEOS PEATONALES, PLAYAS"/>
    <x v="1"/>
    <n v="111499"/>
    <n v="10"/>
    <n v="0"/>
    <x v="0"/>
    <x v="1"/>
  </r>
  <r>
    <s v="30465636-0"/>
    <s v="MEJORAMIENTO INTEGRAL AVENIDA ARGENTINA COMUNA DE VALPARAISO"/>
    <x v="4"/>
    <s v="VALPARAISO"/>
    <s v="VALPARAISO"/>
    <n v="2024"/>
    <s v="PROYECTO"/>
    <s v="TRANSPORTE"/>
    <s v="TRANSPORTE URBANO,VIALIDAD PEATONAL"/>
    <x v="1"/>
    <n v="202193"/>
    <n v="62402"/>
    <n v="62400"/>
    <x v="0"/>
    <x v="0"/>
  </r>
  <r>
    <s v="30465788-0"/>
    <s v="AMPLIACION AERÓDROMO CAÑAL BAJO, OSORNO"/>
    <x v="3"/>
    <s v="'"/>
    <s v="'"/>
    <n v="2024"/>
    <s v="PROYECTO"/>
    <s v="TRANSPORTE"/>
    <s v="TRANSPORTE AEREO"/>
    <x v="1"/>
    <n v="1142393"/>
    <n v="1996911"/>
    <n v="3151.0859999999998"/>
    <x v="0"/>
    <x v="0"/>
  </r>
  <r>
    <s v="30465839-0"/>
    <s v="RESTAURACION SEGUNDO TRAMO CALLE COMERCIO PUTAENDO"/>
    <x v="4"/>
    <s v="SAN FELIPE DE ACONCAGUA"/>
    <s v="PUTAENDO"/>
    <n v="2024"/>
    <s v="PROYECTO"/>
    <s v="EDUCACION, CULTURA Y PATRIMONIO"/>
    <s v="ARTE Y CULTURA"/>
    <x v="1"/>
    <n v="32317"/>
    <n v="31620"/>
    <n v="0"/>
    <x v="0"/>
    <x v="1"/>
  </r>
  <r>
    <s v="30466033-0"/>
    <s v="MEJORAMIENTO PASADA URBANA RUTA S-95-T EN LA CIUDAD DE VILLARRICA"/>
    <x v="0"/>
    <s v="CAUTIN"/>
    <s v="VILLARRICA"/>
    <n v="2024"/>
    <s v="PROYECTO"/>
    <s v="TRANSPORTE"/>
    <s v="TRANSPORTE URBANO,VIALIDAD PEATONAL"/>
    <x v="1"/>
    <n v="30620"/>
    <n v="49000"/>
    <n v="30617.46"/>
    <x v="0"/>
    <x v="0"/>
  </r>
  <r>
    <s v="30466383-0"/>
    <s v="CONSTRUCCION SALA CUNA Y NIVEL MEDIO TRALCAMAHUIDA EL QUISCO"/>
    <x v="4"/>
    <s v="SAN ANTONIO"/>
    <s v="EL QUISCO"/>
    <n v="2024"/>
    <s v="PROYECTO"/>
    <s v="EDUCACION, CULTURA Y PATRIMONIO"/>
    <s v="EDUCACION PREBASICA"/>
    <x v="1"/>
    <n v="4"/>
    <n v="8000"/>
    <n v="5036.08"/>
    <x v="0"/>
    <x v="0"/>
  </r>
  <r>
    <s v="30466405-0"/>
    <s v="MEJORAMIENTO RUTA D-605, SECTOR PUNITAQUI - MANQUEHUA"/>
    <x v="6"/>
    <s v="LIMARI"/>
    <s v="'"/>
    <n v="2024"/>
    <s v="PROYECTO"/>
    <s v="TRANSPORTE"/>
    <s v="TRANSPORTE CAMINERO"/>
    <x v="1"/>
    <n v="1718093"/>
    <n v="1520000"/>
    <n v="1289363.585"/>
    <x v="0"/>
    <x v="0"/>
  </r>
  <r>
    <s v="30466542-0"/>
    <s v="MEJORAMIENTO PASADA URBANA RUTAS 5 Y A-27 S: ROT ARENAS-LU ORIENTE"/>
    <x v="13"/>
    <s v="ARICA - REGION XV"/>
    <s v="ARICA - REGION XV"/>
    <n v="2024"/>
    <s v="PROYECTO"/>
    <s v="TRANSPORTE"/>
    <s v="TRANSPORTE URBANO,VIALIDAD PEATONAL"/>
    <x v="1"/>
    <n v="4019790"/>
    <n v="4210809"/>
    <n v="3886967"/>
    <x v="0"/>
    <x v="0"/>
  </r>
  <r>
    <s v="30466935-0"/>
    <s v="CONSTRUCCION SALAS CUNA Y JARDIN INFANTIL VALPARAISO- RECOLETA"/>
    <x v="14"/>
    <s v="SANTIAGO"/>
    <s v="RECOLETA"/>
    <n v="2024"/>
    <s v="PROYECTO"/>
    <s v="EDUCACION, CULTURA Y PATRIMONIO"/>
    <s v="EDUCACION PREBASICA"/>
    <x v="1"/>
    <n v="2990"/>
    <n v="3723"/>
    <n v="1904.22"/>
    <x v="0"/>
    <x v="0"/>
  </r>
  <r>
    <s v="30467188-0"/>
    <s v="CONSTRUCCION EDIFICIO INSTITUCIONAL SAG QUILLOTA"/>
    <x v="4"/>
    <s v="QUILLOTA"/>
    <s v="QUILLOTA"/>
    <n v="2024"/>
    <s v="PROYECTO"/>
    <s v="MULTISECTORIAL"/>
    <s v="ADMINISTRACION MULTISECTOR"/>
    <x v="1"/>
    <n v="138927"/>
    <n v="69603"/>
    <n v="69600"/>
    <x v="0"/>
    <x v="0"/>
  </r>
  <r>
    <s v="30467433-0"/>
    <s v="REPOSICION TERMINAL DE BUSES HUALPÍN, COMUNA T.SCHMIDT"/>
    <x v="0"/>
    <s v="CAUTIN"/>
    <s v="TEODORO SCHMIDT"/>
    <n v="2024"/>
    <s v="PROYECTO"/>
    <s v="TRANSPORTE"/>
    <s v="INTERSUBSECTORIAL TRANSPORTE"/>
    <x v="1"/>
    <n v="310002"/>
    <n v="310002"/>
    <n v="0"/>
    <x v="0"/>
    <x v="1"/>
  </r>
  <r>
    <s v="30467599-0"/>
    <s v="REPOSICION COMPLEJO FRONTERIZO RÍO DON GUILLERMO"/>
    <x v="1"/>
    <s v="'"/>
    <s v="'"/>
    <n v="2024"/>
    <s v="PROYECTO"/>
    <s v="MULTISECTORIAL"/>
    <s v="ADMINISTRACION MULTISECTOR"/>
    <x v="1"/>
    <n v="109876"/>
    <n v="194252"/>
    <n v="108994.901"/>
    <x v="0"/>
    <x v="0"/>
  </r>
  <r>
    <s v="30467604-0"/>
    <s v="REPOSICION PARQUE ESTADIO MUNICIPAL DE LAUTARO"/>
    <x v="0"/>
    <s v="CAUTIN"/>
    <s v="LAUTARO"/>
    <n v="2024"/>
    <s v="PROYECTO"/>
    <s v="DEPORTES"/>
    <s v="DEPORTE RECREATIVO"/>
    <x v="1"/>
    <n v="3018002"/>
    <n v="3507789"/>
    <n v="3502245.5279999999"/>
    <x v="0"/>
    <x v="0"/>
  </r>
  <r>
    <s v="30467698-0"/>
    <s v="CONSTRUCCION SALAS CUNAS Y NIVELES MEDIOS PILOTO PARDO, QUILPUÉ"/>
    <x v="4"/>
    <s v="MARGA MARGA"/>
    <s v="QUILPUE"/>
    <n v="2024"/>
    <s v="PROYECTO"/>
    <s v="EDUCACION, CULTURA Y PATRIMONIO"/>
    <s v="EDUCACION PREBASICA"/>
    <x v="1"/>
    <n v="9435"/>
    <n v="30558"/>
    <n v="16068"/>
    <x v="0"/>
    <x v="0"/>
  </r>
  <r>
    <s v="30467736-0"/>
    <s v="CONSTRUCCION SALA CUNA Y JARDIN INFANTIL BUCALEMU, RENCA"/>
    <x v="14"/>
    <s v="SANTIAGO"/>
    <s v="RENCA"/>
    <n v="2024"/>
    <s v="PROYECTO"/>
    <s v="EDUCACION, CULTURA Y PATRIMONIO"/>
    <s v="EDUCACION PREBASICA"/>
    <x v="1"/>
    <n v="50851"/>
    <n v="84263"/>
    <n v="8774.7139999999999"/>
    <x v="0"/>
    <x v="0"/>
  </r>
  <r>
    <s v="30468194-0"/>
    <s v="CONSTRUCCION SALA CUNA JARDÍN INFANTIL NVA. CASTILLA VALLENAR"/>
    <x v="16"/>
    <s v="HUASCO"/>
    <s v="VALLENAR"/>
    <n v="2024"/>
    <s v="PROYECTO"/>
    <s v="EDUCACION, CULTURA Y PATRIMONIO"/>
    <s v="EDUCACION PREBASICA"/>
    <x v="1"/>
    <n v="5002"/>
    <n v="5002"/>
    <n v="0"/>
    <x v="0"/>
    <x v="1"/>
  </r>
  <r>
    <s v="30468383-0"/>
    <s v="HABILITACION PUENTE CAU CAU EN LA CIUDAD DE VALDIVIA"/>
    <x v="12"/>
    <s v="VALDIVIA - REGION XIV"/>
    <s v="VALDIVIA - REGION XIV"/>
    <n v="2024"/>
    <s v="PROYECTO"/>
    <s v="TRANSPORTE"/>
    <s v="TRANSPORTE URBANO,VIALIDAD PEATONAL"/>
    <x v="1"/>
    <n v="1340570"/>
    <n v="1340690"/>
    <n v="1340570.6569999999"/>
    <x v="0"/>
    <x v="0"/>
  </r>
  <r>
    <s v="30468388-0"/>
    <s v="AMPLIACION ÁREA DE MOVIMIENTO PEQUEÑO AERÓDROMO ALTO PALENA, PALENA"/>
    <x v="3"/>
    <s v="'"/>
    <s v="'"/>
    <n v="2024"/>
    <s v="PROYECTO"/>
    <s v="TRANSPORTE"/>
    <s v="TRANSPORTE AEREO"/>
    <x v="1"/>
    <n v="1131131"/>
    <n v="1582835"/>
    <n v="798564.98300000001"/>
    <x v="0"/>
    <x v="0"/>
  </r>
  <r>
    <s v="30468440-0"/>
    <s v="CONSTRUCCION S. CUNA Y N. MEDIO LAS LOMAS DE SAN ISIDRO PERALILLO"/>
    <x v="15"/>
    <s v="COLCHAGUA"/>
    <s v="PERALILLO"/>
    <n v="2024"/>
    <s v="PROYECTO"/>
    <s v="EDUCACION, CULTURA Y PATRIMONIO"/>
    <s v="EDUCACION PREBASICA"/>
    <x v="1"/>
    <n v="211186"/>
    <n v="211186"/>
    <n v="118272"/>
    <x v="0"/>
    <x v="0"/>
  </r>
  <r>
    <s v="30468786-0"/>
    <s v="CONSTRUCCION 20 VIV. TUTELADAS ADULTO MAYOR COMUNA QUINTA DE TILCOCO"/>
    <x v="15"/>
    <s v="'"/>
    <s v="'"/>
    <n v="2024"/>
    <s v="PROYECTO"/>
    <s v="VIVIENDA Y DESARROLLO URBANO"/>
    <s v="VIVIENDA DEFINITIVA"/>
    <x v="1"/>
    <n v="602712"/>
    <n v="105762"/>
    <n v="5762"/>
    <x v="0"/>
    <x v="0"/>
  </r>
  <r>
    <s v="30468944-0"/>
    <s v="CONSTRUCCION PLAN DE CIERRE VERTEDERO ANGOL"/>
    <x v="0"/>
    <s v="MALLECO"/>
    <s v="ANGOL"/>
    <n v="2024"/>
    <s v="PROYECTO"/>
    <s v="RECURSOS NATURALES Y MEDIO AMBIENTE"/>
    <s v="MEDIO AMBIENTE"/>
    <x v="0"/>
    <n v="50000"/>
    <n v="50000"/>
    <n v="21939.599999999999"/>
    <x v="0"/>
    <x v="0"/>
  </r>
  <r>
    <s v="30469338-0"/>
    <s v="CONSTRUCCION TUNEL LA GRUPA 2, PROV. PETORCA"/>
    <x v="4"/>
    <s v="PETORCA"/>
    <s v="'"/>
    <n v="2024"/>
    <s v="PROYECTO"/>
    <s v="TRANSPORTE"/>
    <s v="TRANSPORTE CAMINERO"/>
    <x v="1"/>
    <n v="350719"/>
    <n v="336250"/>
    <n v="157000"/>
    <x v="0"/>
    <x v="0"/>
  </r>
  <r>
    <s v="30469634-0"/>
    <s v="REPOSICION MULTICANCHA ESCUELA BUCALEMU, SAN FELIPE"/>
    <x v="4"/>
    <s v="SAN FELIPE DE ACONCAGUA"/>
    <s v="SAN FELIPE"/>
    <n v="2024"/>
    <s v="PROYECTO"/>
    <s v="DEPORTES"/>
    <s v="DEPORTE FORMATIVO"/>
    <x v="1"/>
    <n v="9205"/>
    <n v="2001"/>
    <n v="0"/>
    <x v="0"/>
    <x v="1"/>
  </r>
  <r>
    <s v="30469687-0"/>
    <s v="CONSTRUCCION SALA CUNA Y NIVEL MEDIO, CAROLINA OCAMPO SAN FELIPE"/>
    <x v="4"/>
    <s v="SAN FELIPE DE ACONCAGUA"/>
    <s v="SAN FELIPE"/>
    <n v="2024"/>
    <s v="PROYECTO"/>
    <s v="EDUCACION, CULTURA Y PATRIMONIO"/>
    <s v="EDUCACION PREBASICA"/>
    <x v="1"/>
    <n v="10000"/>
    <n v="10000"/>
    <n v="0"/>
    <x v="0"/>
    <x v="1"/>
  </r>
  <r>
    <s v="30469789-0"/>
    <s v="CONSTRUCCION PASEO BORDE COSTERO SECTOR PRIMERAS PIEDRAS"/>
    <x v="8"/>
    <s v="IQUIQUE"/>
    <s v="IQUIQUE"/>
    <n v="2024"/>
    <s v="PROYECTO"/>
    <s v="VIVIENDA Y DESARROLLO URBANO"/>
    <s v="BORDE COSTERO,PASEOS PEATONALES, PLAYAS"/>
    <x v="1"/>
    <n v="11"/>
    <n v="10"/>
    <n v="0"/>
    <x v="0"/>
    <x v="1"/>
  </r>
  <r>
    <s v="30469884-0"/>
    <s v="DIAGNOSTICO PARA EL DESARROLLO DE UN PLAN DE QUEBRADAS"/>
    <x v="10"/>
    <s v="'"/>
    <s v="'"/>
    <n v="2024"/>
    <s v="ESTUDIO BASICO"/>
    <s v="RECURSOS HIDRICOS"/>
    <s v="DEFENSAS FLUVIALES,MARITIMAS Y CAUCES NATURALES"/>
    <x v="1"/>
    <n v="543193"/>
    <n v="542724"/>
    <n v="542723.06700000004"/>
    <x v="0"/>
    <x v="0"/>
  </r>
  <r>
    <s v="30469945-0"/>
    <s v="CONSTRUCCION COMISARIA PROVIDENCIA SUR, PROVIDENCIA"/>
    <x v="14"/>
    <s v="SANTIAGO"/>
    <s v="PROVIDENCIA"/>
    <n v="2024"/>
    <s v="PROYECTO"/>
    <s v="SEGURIDAD PUBLICA"/>
    <s v="SEGURIDAD PUBLICA"/>
    <x v="1"/>
    <n v="8189"/>
    <n v="8189"/>
    <n v="8188.5"/>
    <x v="0"/>
    <x v="0"/>
  </r>
  <r>
    <s v="30470088-0"/>
    <s v="CONSTRUCCION SALA CUNA Y JARDIN INFANTIL MIGUEL ASTROZA, PUCON"/>
    <x v="0"/>
    <s v="CAUTIN"/>
    <s v="PUCON"/>
    <n v="2024"/>
    <s v="PROYECTO"/>
    <s v="EDUCACION, CULTURA Y PATRIMONIO"/>
    <s v="EDUCACION PREBASICA"/>
    <x v="1"/>
    <n v="12256"/>
    <n v="12180"/>
    <n v="3998.221"/>
    <x v="0"/>
    <x v="0"/>
  </r>
  <r>
    <s v="30470140-0"/>
    <s v="MEJORAMIENTO SSR LAS SALINAS COMUNA DE PAPUDO"/>
    <x v="4"/>
    <s v="PETORCA"/>
    <s v="PAPUDO"/>
    <n v="2024"/>
    <s v="PROYECTO"/>
    <s v="RECURSOS HIDRICOS"/>
    <s v="AGUA POTABLE"/>
    <x v="1"/>
    <n v="4049"/>
    <n v="4049"/>
    <n v="4048.0459999999998"/>
    <x v="0"/>
    <x v="0"/>
  </r>
  <r>
    <s v="30470393-0"/>
    <s v="CONSTRUCCION SALA CUNA Y JARDIN INFANTIL VILLA CORDILLERA,TUCAPEL"/>
    <x v="2"/>
    <s v="BIO BIO"/>
    <s v="TUCAPEL"/>
    <n v="2024"/>
    <s v="PROYECTO"/>
    <s v="EDUCACION, CULTURA Y PATRIMONIO"/>
    <s v="EDUCACION PREBASICA"/>
    <x v="1"/>
    <n v="186058"/>
    <n v="204266"/>
    <n v="0"/>
    <x v="0"/>
    <x v="1"/>
  </r>
  <r>
    <s v="30470443-0"/>
    <s v="REPOSICION ESTACIONES COMUNITARIAS DE SALUD RURAL, COMUNA ANGOL"/>
    <x v="0"/>
    <s v="MALLECO"/>
    <s v="ANGOL"/>
    <n v="2024"/>
    <s v="PROYECTO"/>
    <s v="MULTISECTORIAL"/>
    <s v="ADMINISTRACION MULTISECTOR"/>
    <x v="1"/>
    <n v="279475"/>
    <n v="273475"/>
    <n v="145.63200000000001"/>
    <x v="0"/>
    <x v="0"/>
  </r>
  <r>
    <s v="30470444-0"/>
    <s v="REPOSICION ESTACIONES COMUNITARIAS DE SALUD RURAL, COLLIPULLI"/>
    <x v="0"/>
    <s v="MALLECO"/>
    <s v="COLLIPULLI"/>
    <n v="2024"/>
    <s v="PROYECTO"/>
    <s v="MULTISECTORIAL"/>
    <s v="ADMINISTRACION MULTISECTOR"/>
    <x v="1"/>
    <n v="118318"/>
    <n v="107586"/>
    <n v="1081"/>
    <x v="0"/>
    <x v="0"/>
  </r>
  <r>
    <s v="30470633-0"/>
    <s v="REPOSICION DE 5 ESTACIONES COMUNITARIAS DE SALUD RURAL, COMUNA LONQUIMAY"/>
    <x v="0"/>
    <s v="MALLECO"/>
    <s v="LONQUIMAY"/>
    <n v="2024"/>
    <s v="PROYECTO"/>
    <s v="MULTISECTORIAL"/>
    <s v="ADMINISTRACION MULTISECTOR"/>
    <x v="1"/>
    <n v="699768"/>
    <n v="699768"/>
    <n v="545610.12399999995"/>
    <x v="0"/>
    <x v="0"/>
  </r>
  <r>
    <s v="30470837-0"/>
    <s v="CONSTRUCCION DE POLIDEPORTIVO LIMACHE."/>
    <x v="4"/>
    <s v="MARGA MARGA"/>
    <s v="LIMACHE"/>
    <n v="2024"/>
    <s v="PROYECTO"/>
    <s v="DEPORTES"/>
    <s v="DEPORTE FORMATIVO"/>
    <x v="1"/>
    <n v="1515004"/>
    <n v="1420114"/>
    <n v="1420109.473"/>
    <x v="0"/>
    <x v="0"/>
  </r>
  <r>
    <s v="30470901-0"/>
    <s v="MEJORAMIENTO PAVIMENTO Y ATRAVIESO CALLE EL PORVENIR, LLAY-LLAY"/>
    <x v="4"/>
    <s v="SAN FELIPE DE ACONCAGUA"/>
    <s v="LLAY LLAY"/>
    <n v="2024"/>
    <s v="PROYECTO"/>
    <s v="TRANSPORTE"/>
    <s v="TRANSPORTE URBANO,VIALIDAD PEATONAL"/>
    <x v="1"/>
    <n v="1052111"/>
    <n v="680088"/>
    <n v="680086.23100000003"/>
    <x v="0"/>
    <x v="0"/>
  </r>
  <r>
    <s v="30470906-0"/>
    <s v="REPOSICION TENENCIA DE CARABINEROS MALLOCO, COMUNA PEÑAFLOR"/>
    <x v="14"/>
    <s v="TALAGANTE"/>
    <s v="PEÑAFLOR"/>
    <n v="2024"/>
    <s v="PROYECTO"/>
    <s v="SEGURIDAD PUBLICA"/>
    <s v="SEGURIDAD PUBLICA"/>
    <x v="1"/>
    <n v="2457161"/>
    <n v="2457161"/>
    <n v="2084601"/>
    <x v="0"/>
    <x v="0"/>
  </r>
  <r>
    <s v="30470986-0"/>
    <s v="REPOSICION SUBCOMISARÍA LLAYLLAY, COMUNA DE LLAYLLAY"/>
    <x v="4"/>
    <s v="SAN FELIPE DE ACONCAGUA"/>
    <s v="LLAY LLAY"/>
    <n v="2024"/>
    <s v="PROYECTO"/>
    <s v="SEGURIDAD PUBLICA"/>
    <s v="SEGURIDAD PUBLICA"/>
    <x v="1"/>
    <n v="84784"/>
    <n v="84784"/>
    <n v="84782"/>
    <x v="0"/>
    <x v="0"/>
  </r>
  <r>
    <s v="30471034-0"/>
    <s v="REPOSICION ESTADIO ANFA PUERTO AYSÉN- COMUNA DE AYSÉN"/>
    <x v="11"/>
    <s v="AYSEN"/>
    <s v="AYSEN"/>
    <n v="2024"/>
    <s v="PROYECTO"/>
    <s v="DEPORTES"/>
    <s v="DEPORTE COMPETITIVO"/>
    <x v="1"/>
    <n v="715362"/>
    <n v="857662"/>
    <n v="832056"/>
    <x v="0"/>
    <x v="0"/>
  </r>
  <r>
    <s v="30471335-0"/>
    <s v="CONSTRUCCION SAR CAJON, COMUNA VILCUN"/>
    <x v="0"/>
    <s v="CAUTIN"/>
    <s v="VILCUN"/>
    <n v="2024"/>
    <s v="PROYECTO"/>
    <s v="SALUD"/>
    <s v="ALTA COMPLEJIDAD"/>
    <x v="1"/>
    <n v="14486"/>
    <n v="14486"/>
    <n v="14486"/>
    <x v="0"/>
    <x v="0"/>
  </r>
  <r>
    <s v="30471436-0"/>
    <s v="CONSTRUCCION SERVICIO DE ALTA RESOLUCIÓN JOSÉ BAUZÁ FRAU DE LAMPA"/>
    <x v="14"/>
    <s v="CHACABUCO"/>
    <s v="LAMPA"/>
    <n v="2024"/>
    <s v="PROYECTO"/>
    <s v="SALUD"/>
    <s v="BAJA COMPLEJIDAD"/>
    <x v="1"/>
    <n v="11"/>
    <n v="11"/>
    <n v="0"/>
    <x v="0"/>
    <x v="1"/>
  </r>
  <r>
    <s v="30471441-0"/>
    <s v="CONSTRUCCION SALAS CUNA Y JARDÍN INFANTIL BALLESTEROS, LA CISTERNA"/>
    <x v="14"/>
    <s v="SANTIAGO"/>
    <s v="LA CISTERNA"/>
    <n v="2024"/>
    <s v="PROYECTO"/>
    <s v="EDUCACION, CULTURA Y PATRIMONIO"/>
    <s v="EDUCACION PREBASICA"/>
    <x v="1"/>
    <n v="69816"/>
    <n v="70016"/>
    <n v="34539.557000000001"/>
    <x v="0"/>
    <x v="0"/>
  </r>
  <r>
    <s v="30471442-0"/>
    <s v="REPOSICION Y AMPLIACIÓN SALAS CUNA Y NM VILLA PORTALES, E. CENTRAL"/>
    <x v="14"/>
    <s v="SANTIAGO"/>
    <s v="ESTACION CENTRAL"/>
    <n v="2024"/>
    <s v="PROYECTO"/>
    <s v="EDUCACION, CULTURA Y PATRIMONIO"/>
    <s v="EDUCACION PREBASICA"/>
    <x v="2"/>
    <n v="48048"/>
    <n v="48048"/>
    <n v="43448.239000000001"/>
    <x v="0"/>
    <x v="0"/>
  </r>
  <r>
    <s v="30471444-0"/>
    <s v="CONSTRUCCION SALAS CUNAS Y NIVELES MEDIOS INGENIERO HYATT, QUILPUE"/>
    <x v="4"/>
    <s v="MARGA MARGA"/>
    <s v="QUILPUE"/>
    <n v="2024"/>
    <s v="PROYECTO"/>
    <s v="EDUCACION, CULTURA Y PATRIMONIO"/>
    <s v="EDUCACION PREBASICA"/>
    <x v="1"/>
    <n v="25376"/>
    <n v="25376"/>
    <n v="20605.024000000001"/>
    <x v="0"/>
    <x v="0"/>
  </r>
  <r>
    <s v="30471738-0"/>
    <s v="ACTUALIZACION PLAN DE TRANSPORTE URBANO DE COYHAIQUE"/>
    <x v="11"/>
    <s v="COYHAIQUE"/>
    <s v="COYHAIQUE"/>
    <n v="2024"/>
    <s v="ESTUDIO BASICO"/>
    <s v="TRANSPORTE"/>
    <s v="TRANSPORTE URBANO,VIALIDAD PEATONAL"/>
    <x v="1"/>
    <n v="21100"/>
    <n v="21100"/>
    <n v="0"/>
    <x v="0"/>
    <x v="1"/>
  </r>
  <r>
    <s v="30471852-0"/>
    <s v="INSTALACION SISTEMA APR LOCALIDAD RURAL DE AGUAS BUENAS, ANCUD"/>
    <x v="3"/>
    <s v="CHILOE"/>
    <s v="ANCUD"/>
    <n v="2024"/>
    <s v="PROYECTO"/>
    <s v="RECURSOS HIDRICOS"/>
    <s v="AGUA POTABLE"/>
    <x v="1"/>
    <n v="743594"/>
    <n v="2"/>
    <n v="0"/>
    <x v="0"/>
    <x v="1"/>
  </r>
  <r>
    <s v="30471938-0"/>
    <s v="REPOSICION JARDÍN INFANTIL ISABEL RIQUELME COMUNA DE ÑUÑOA"/>
    <x v="14"/>
    <s v="SANTIAGO"/>
    <s v="ÑUÑOA"/>
    <n v="2024"/>
    <s v="PROYECTO"/>
    <s v="EDUCACION, CULTURA Y PATRIMONIO"/>
    <s v="EDUCACION PREBASICA"/>
    <x v="1"/>
    <n v="776002"/>
    <n v="776002"/>
    <n v="738004.929"/>
    <x v="0"/>
    <x v="0"/>
  </r>
  <r>
    <s v="30471983-0"/>
    <s v="REPOSICION PISTA AEROPUERTO EL TEPUAL - PUERTO MONTT"/>
    <x v="3"/>
    <s v="'"/>
    <s v="'"/>
    <n v="2024"/>
    <s v="PROYECTO"/>
    <s v="TRANSPORTE"/>
    <s v="TRANSPORTE AEREO"/>
    <x v="1"/>
    <n v="352233"/>
    <n v="352233"/>
    <n v="348215"/>
    <x v="0"/>
    <x v="0"/>
  </r>
  <r>
    <s v="30472935-0"/>
    <s v="MEJORAMIENTO AGUA POTABLE SSR LOS ALMENDROS COMUNA DE QUILLOTA."/>
    <x v="4"/>
    <s v="QUILLOTA"/>
    <s v="QUILLOTA"/>
    <n v="2024"/>
    <s v="PROYECTO"/>
    <s v="RECURSOS HIDRICOS"/>
    <s v="AGUA POTABLE"/>
    <x v="1"/>
    <n v="1795807"/>
    <n v="1792874"/>
    <n v="1792873.3559999999"/>
    <x v="0"/>
    <x v="0"/>
  </r>
  <r>
    <s v="30473136-0"/>
    <s v="DIAGNOSTICO DEFICIT DE SANEAMIENTO COMUNAL, PUCHUNCAVÍ"/>
    <x v="4"/>
    <s v="VALPARAISO"/>
    <s v="PUCHUNCAVI"/>
    <n v="2024"/>
    <s v="ESTUDIO BASICO"/>
    <s v="RECURSOS HIDRICOS"/>
    <s v="INTERSUBSECTORIAL RECURSOS HIDRICOS"/>
    <x v="2"/>
    <n v="35877"/>
    <n v="13799"/>
    <n v="13799"/>
    <x v="0"/>
    <x v="0"/>
  </r>
  <r>
    <s v="30473483-0"/>
    <s v="CONSTRUCCION SALA CUNA Y NIVEL MEDIO VILLA WISCONSIN, LA LIGUA"/>
    <x v="4"/>
    <s v="PETORCA"/>
    <s v="LA LIGUA"/>
    <n v="2024"/>
    <s v="PROYECTO"/>
    <s v="EDUCACION, CULTURA Y PATRIMONIO"/>
    <s v="EDUCACION PREBASICA"/>
    <x v="1"/>
    <n v="132120"/>
    <n v="145125"/>
    <n v="125079.852"/>
    <x v="0"/>
    <x v="0"/>
  </r>
  <r>
    <s v="30473498-0"/>
    <s v="CONSTRUCCION FERIA CENTRAL DE VALDIVIA"/>
    <x v="12"/>
    <s v="VALDIVIA - REGION XIV"/>
    <s v="VALDIVIA - REGION XIV"/>
    <n v="2024"/>
    <s v="PROYECTO"/>
    <s v="MULTISECTORIAL"/>
    <s v="INTERSUBSECTORIAL MULTISECTOR"/>
    <x v="1"/>
    <n v="90353"/>
    <n v="1"/>
    <n v="0"/>
    <x v="0"/>
    <x v="1"/>
  </r>
  <r>
    <s v="30473536-0"/>
    <s v="REPOSICION RETÉN CARABINEROS TACORA (F)"/>
    <x v="13"/>
    <s v="PARINACOTA - REGION XV"/>
    <s v="GENERAL LAGOS - REGION XV"/>
    <n v="2024"/>
    <s v="PROYECTO"/>
    <s v="SEGURIDAD PUBLICA"/>
    <s v="SEGURIDAD PUBLICA"/>
    <x v="1"/>
    <n v="16497"/>
    <n v="16497"/>
    <n v="11584.5"/>
    <x v="0"/>
    <x v="0"/>
  </r>
  <r>
    <s v="30473688-0"/>
    <s v="CONSTRUCCION EXTENSIÓN REDES PÚBLICAS DE ALCANTARILLADO, SECTOR CASUTO, RINCONADA"/>
    <x v="4"/>
    <s v="LOS ANDES"/>
    <s v="RINCONADA"/>
    <n v="2024"/>
    <s v="PROYECTO"/>
    <s v="RECURSOS HIDRICOS"/>
    <s v="EVACUACION DISPOSICION FINAL AGUAS SERVIDAS"/>
    <x v="1"/>
    <n v="132559"/>
    <n v="84512"/>
    <n v="84510.153999999995"/>
    <x v="0"/>
    <x v="0"/>
  </r>
  <r>
    <s v="30473790-0"/>
    <s v="CONSTRUCCION SALA CUNA Y NIVEL MEDIO JOSÉ SALINAS, PUTAENDO"/>
    <x v="4"/>
    <s v="SAN FELIPE DE ACONCAGUA"/>
    <s v="PUTAENDO"/>
    <n v="2024"/>
    <s v="PROYECTO"/>
    <s v="EDUCACION, CULTURA Y PATRIMONIO"/>
    <s v="EDUCACION PREBASICA"/>
    <x v="1"/>
    <n v="13500"/>
    <n v="10350"/>
    <n v="7683"/>
    <x v="0"/>
    <x v="0"/>
  </r>
  <r>
    <s v="30474133-0"/>
    <s v="REPOSICION JARDÍN INFANTIL BAMBI DE CERRO NAVIA"/>
    <x v="14"/>
    <s v="SANTIAGO"/>
    <s v="CERRO NAVIA"/>
    <n v="2024"/>
    <s v="PROYECTO"/>
    <s v="EDUCACION, CULTURA Y PATRIMONIO"/>
    <s v="EDUCACION PREBASICA"/>
    <x v="1"/>
    <n v="50000"/>
    <n v="50000"/>
    <n v="0"/>
    <x v="0"/>
    <x v="1"/>
  </r>
  <r>
    <s v="30474690-0"/>
    <s v="REPARACION DIRECCIÓN REGIONAL Y OFICINA REGISTRO CIVIL DE CONCEPCIÓN"/>
    <x v="2"/>
    <s v="'"/>
    <s v="'"/>
    <n v="2024"/>
    <s v="PROYECTO"/>
    <s v="JUSTICIA"/>
    <s v="ADMINISTRACION DE JUSTICIA"/>
    <x v="1"/>
    <n v="253044"/>
    <n v="1"/>
    <n v="0"/>
    <x v="0"/>
    <x v="1"/>
  </r>
  <r>
    <s v="30474734-0"/>
    <s v="CONSTRUCCION JARDÍN INFANTIL Y SALA CUNA LA PAMPA, ALTO HOSPICIO"/>
    <x v="8"/>
    <s v="IQUIQUE"/>
    <s v="ALTO HOSPICIO"/>
    <n v="2024"/>
    <s v="PROYECTO"/>
    <s v="EDUCACION, CULTURA Y PATRIMONIO"/>
    <s v="EDUCACION PREBASICA"/>
    <x v="1"/>
    <n v="704069"/>
    <n v="704069"/>
    <n v="701574"/>
    <x v="0"/>
    <x v="0"/>
  </r>
  <r>
    <s v="30474735-0"/>
    <s v="CONSTRUCCION SALA CUNA Y JARDIN INFANTIL VICTOR JARA, ANTOFAGASTA"/>
    <x v="9"/>
    <s v="ANTOFAGASTA"/>
    <s v="ANTOFAGASTA"/>
    <n v="2024"/>
    <s v="PROYECTO"/>
    <s v="EDUCACION, CULTURA Y PATRIMONIO"/>
    <s v="EDUCACION PREBASICA"/>
    <x v="1"/>
    <n v="28114"/>
    <n v="28540"/>
    <n v="25671"/>
    <x v="0"/>
    <x v="0"/>
  </r>
  <r>
    <s v="30475595-0"/>
    <s v="CONSTRUCCION S.CUNA Y J. INFANTIL SANTA ROSA DE PELEQUEN- MALLOA"/>
    <x v="15"/>
    <s v="CACHAPOAL"/>
    <s v="MALLOA"/>
    <n v="2024"/>
    <s v="PROYECTO"/>
    <s v="EDUCACION, CULTURA Y PATRIMONIO"/>
    <s v="EDUCACION PREBASICA"/>
    <x v="1"/>
    <n v="2050"/>
    <n v="2050"/>
    <n v="2050"/>
    <x v="0"/>
    <x v="0"/>
  </r>
  <r>
    <s v="30475641-0"/>
    <s v="MEJORAMIENTO PARQUE CERRO EL MANZANO DE LA COMUNA DE QUINTA DE TILCOCO"/>
    <x v="15"/>
    <s v="CACHAPOAL"/>
    <s v="QUINTA DE TILCOCO"/>
    <n v="2024"/>
    <s v="PROYECTO"/>
    <s v="VIVIENDA Y DESARROLLO URBANO"/>
    <s v="DESARROLLO URBANO"/>
    <x v="1"/>
    <n v="52500"/>
    <n v="52500"/>
    <n v="25500"/>
    <x v="0"/>
    <x v="0"/>
  </r>
  <r>
    <s v="30476592-0"/>
    <s v="AMPLIACION DE RECINTO DEPORTIVO LAS REJAS, COMUNA DE ESTACION CENTRAL"/>
    <x v="14"/>
    <s v="SANTIAGO"/>
    <s v="ESTACION CENTRAL"/>
    <n v="2024"/>
    <s v="PROYECTO"/>
    <s v="DEPORTES"/>
    <s v="DEPORTE RECREATIVO"/>
    <x v="1"/>
    <n v="98516"/>
    <n v="98096"/>
    <n v="98096.214000000007"/>
    <x v="0"/>
    <x v="0"/>
  </r>
  <r>
    <s v="30476688-0"/>
    <s v="REPOSICION POSTA SALUD RURAL CUCAO, COMUNA CHONCHI"/>
    <x v="3"/>
    <s v="CHILOE"/>
    <s v="CHONCHI"/>
    <n v="2024"/>
    <s v="PROYECTO"/>
    <s v="SALUD"/>
    <s v="BAJA COMPLEJIDAD"/>
    <x v="1"/>
    <n v="106972"/>
    <n v="103353"/>
    <n v="96934"/>
    <x v="0"/>
    <x v="0"/>
  </r>
  <r>
    <s v="30476884-0"/>
    <s v="CONSTRUCCION MUSEO ANTROPOLOGICO SAN MIGUEL DE AZAPA, REG. A Y P."/>
    <x v="13"/>
    <s v="'"/>
    <s v="'"/>
    <n v="2024"/>
    <s v="PROYECTO"/>
    <s v="EDUCACION, CULTURA Y PATRIMONIO"/>
    <s v="ARTE Y CULTURA"/>
    <x v="1"/>
    <n v="2"/>
    <n v="2"/>
    <n v="0"/>
    <x v="0"/>
    <x v="1"/>
  </r>
  <r>
    <s v="30476991-0"/>
    <s v="REPOSICION RETÉN CARABINEROS CHILCAYA (F)"/>
    <x v="13"/>
    <s v="PARINACOTA - REGION XV"/>
    <s v="PUTRE - REGION XV"/>
    <n v="2024"/>
    <s v="PROYECTO"/>
    <s v="SEGURIDAD PUBLICA"/>
    <s v="SEGURIDAD PUBLICA"/>
    <x v="1"/>
    <n v="80435"/>
    <n v="15346"/>
    <n v="13811.4"/>
    <x v="0"/>
    <x v="0"/>
  </r>
  <r>
    <s v="30477089-0"/>
    <s v="MEJORAMIENTO PAVIMENTACION AVDA LAS SALINAS DE PULLALLY, ETAPA 1, COMUNA DE PAPUDO"/>
    <x v="4"/>
    <s v="PETORCA"/>
    <s v="PAPUDO"/>
    <n v="2024"/>
    <s v="PROYECTO"/>
    <s v="TRANSPORTE"/>
    <s v="TRANSPORTE URBANO,VIALIDAD PEATONAL"/>
    <x v="1"/>
    <n v="91976"/>
    <n v="2"/>
    <n v="0"/>
    <x v="0"/>
    <x v="1"/>
  </r>
  <r>
    <s v="30477693-0"/>
    <s v="MEJORAMIENTO CALLE PABLO RAMIREZ. QUILPUÉ"/>
    <x v="4"/>
    <s v="MARGA MARGA"/>
    <s v="QUILPUE"/>
    <n v="2024"/>
    <s v="PROYECTO"/>
    <s v="TRANSPORTE"/>
    <s v="TRANSPORTE URBANO,VIALIDAD PEATONAL"/>
    <x v="1"/>
    <n v="68694"/>
    <n v="66801"/>
    <n v="0"/>
    <x v="0"/>
    <x v="1"/>
  </r>
  <r>
    <s v="30477696-0"/>
    <s v="MEJORAMIENTO PARQUE CLAUDIO ARRAU, COMUNA DE COLINA"/>
    <x v="14"/>
    <s v="CHACABUCO"/>
    <s v="COLINA"/>
    <n v="2024"/>
    <s v="PROYECTO"/>
    <s v="VIVIENDA Y DESARROLLO URBANO"/>
    <s v="DESARROLLO URBANO"/>
    <x v="1"/>
    <n v="3385468"/>
    <n v="2976954"/>
    <n v="2976954.1979999999"/>
    <x v="0"/>
    <x v="0"/>
  </r>
  <r>
    <s v="30478003-0"/>
    <s v="REPOSICION Y AMPLIACIÓN  ESCUELA PAMPA ALGODONAL, ARICA."/>
    <x v="13"/>
    <s v="ARICA - REGION XV"/>
    <s v="ARICA - REGION XV"/>
    <n v="2024"/>
    <s v="PROYECTO"/>
    <s v="EDUCACION, CULTURA Y PATRIMONIO"/>
    <s v="EDUCACION BASICA Y MEDIA"/>
    <x v="1"/>
    <n v="5856127"/>
    <n v="5780412"/>
    <n v="5684263"/>
    <x v="0"/>
    <x v="0"/>
  </r>
  <r>
    <s v="30478136-0"/>
    <s v="INSTALACION AGUA POTABLE MANZANO,CASTAÑOS,LOMAS,VOLCANES,BRASIL,C.SEGUNDO LEVIU, VILCUN"/>
    <x v="0"/>
    <s v="CAUTIN"/>
    <s v="VILCUN"/>
    <n v="2024"/>
    <s v="PROYECTO"/>
    <s v="RECURSOS HIDRICOS"/>
    <s v="AGUA POTABLE"/>
    <x v="1"/>
    <n v="48711"/>
    <n v="48711"/>
    <n v="25787"/>
    <x v="0"/>
    <x v="0"/>
  </r>
  <r>
    <s v="30478237-0"/>
    <s v="MEJORAMIENTO SISTEMA APR TULAHUEN, COMUNA MONTE PATRIA"/>
    <x v="6"/>
    <s v="LIMARI"/>
    <s v="MONTE PATRIA"/>
    <n v="2024"/>
    <s v="PROYECTO"/>
    <s v="RECURSOS HIDRICOS"/>
    <s v="AGUA POTABLE"/>
    <x v="1"/>
    <n v="1470213"/>
    <n v="6618"/>
    <n v="6617.174"/>
    <x v="0"/>
    <x v="0"/>
  </r>
  <r>
    <s v="30478246-0"/>
    <s v="MEJORAMIENTO SISTEMA APR COQUIMBITO ALTOVALSOL, COMUNA DE LA SERENA"/>
    <x v="6"/>
    <s v="ELQUI"/>
    <s v="LA SERENA"/>
    <n v="2024"/>
    <s v="PROYECTO"/>
    <s v="RECURSOS HIDRICOS"/>
    <s v="AGUA POTABLE"/>
    <x v="1"/>
    <n v="2565068"/>
    <n v="2565418"/>
    <n v="2565417.8650000002"/>
    <x v="0"/>
    <x v="0"/>
  </r>
  <r>
    <s v="30478299-0"/>
    <s v="REPOSICION CENTRO DE REHABILITACION TELETON VALPARAISO"/>
    <x v="4"/>
    <s v="'"/>
    <s v="'"/>
    <n v="2024"/>
    <s v="PROYECTO"/>
    <s v="SALUD"/>
    <s v="INTERSUBSECTORIAL SALUD"/>
    <x v="1"/>
    <n v="153576"/>
    <n v="10002"/>
    <n v="0"/>
    <x v="0"/>
    <x v="1"/>
  </r>
  <r>
    <s v="30478937-0"/>
    <s v="CONSTRUCCION BARRIO COMERCIAL COSTERO MERINO JARPA, CHAÑARAL"/>
    <x v="16"/>
    <s v="CHAÑARAL"/>
    <s v="CHAÑARAL"/>
    <n v="2024"/>
    <s v="PROYECTO"/>
    <s v="VIVIENDA Y DESARROLLO URBANO"/>
    <s v="DESARROLLO URBANO"/>
    <x v="1"/>
    <n v="10518"/>
    <n v="10517"/>
    <n v="10517"/>
    <x v="0"/>
    <x v="0"/>
  </r>
  <r>
    <s v="30478990-0"/>
    <s v="AMPLIACION Y REPOSICION  PARCIAL ESCUELA J. LADRILLERO, NATALES"/>
    <x v="1"/>
    <s v="ULTIMA ESPERANZA"/>
    <s v="NATALES"/>
    <n v="2024"/>
    <s v="PROYECTO"/>
    <s v="EDUCACION, CULTURA Y PATRIMONIO"/>
    <s v="EDUCACION BASICA Y MEDIA"/>
    <x v="1"/>
    <n v="24325"/>
    <n v="0"/>
    <n v="24319.040000000001"/>
    <x v="1"/>
    <x v="0"/>
  </r>
  <r>
    <s v="30479188-0"/>
    <s v="CONSTRUCCION SALAS CUNA Y JARDÍN INFANTIL, CORONA SUECA, PUDAHUEL"/>
    <x v="14"/>
    <s v="SANTIAGO"/>
    <s v="PUDAHUEL"/>
    <n v="2024"/>
    <s v="PROYECTO"/>
    <s v="EDUCACION, CULTURA Y PATRIMONIO"/>
    <s v="EDUCACION PREBASICA"/>
    <x v="1"/>
    <n v="311363"/>
    <n v="337831"/>
    <n v="185413.47200000001"/>
    <x v="0"/>
    <x v="0"/>
  </r>
  <r>
    <s v="30479286-0"/>
    <s v="CONSTRUCCION SERVICIO AGUA POTABLE RURAL ISLA QUENU, COMUNA DE CALBUCO."/>
    <x v="3"/>
    <s v="LLANQUIHUE"/>
    <s v="CALBUCO"/>
    <n v="2024"/>
    <s v="PROYECTO"/>
    <s v="RECURSOS HIDRICOS"/>
    <s v="AGUA POTABLE"/>
    <x v="1"/>
    <n v="1004423"/>
    <n v="51760"/>
    <n v="51760"/>
    <x v="0"/>
    <x v="0"/>
  </r>
  <r>
    <s v="30479794-0"/>
    <s v="CONSTRUCCION SALA CUNA Y NIVEL MEDIO COLON, COMUNA DE QUINTERO"/>
    <x v="4"/>
    <s v="VALPARAISO"/>
    <s v="QUINTERO"/>
    <n v="2024"/>
    <s v="PROYECTO"/>
    <s v="EDUCACION, CULTURA Y PATRIMONIO"/>
    <s v="EDUCACION PREBASICA"/>
    <x v="1"/>
    <n v="25777"/>
    <n v="26592"/>
    <n v="25607.513999999999"/>
    <x v="0"/>
    <x v="0"/>
  </r>
  <r>
    <s v="30479797-0"/>
    <s v="CONSTRUCCION SALA CUNA Y NIVEL MEDIO CERRO NEGRO, COMUNA DE CABILDO."/>
    <x v="4"/>
    <s v="PETORCA"/>
    <s v="CABILDO"/>
    <n v="2024"/>
    <s v="PROYECTO"/>
    <s v="EDUCACION, CULTURA Y PATRIMONIO"/>
    <s v="EDUCACION PREBASICA"/>
    <x v="1"/>
    <n v="382272"/>
    <n v="382272"/>
    <n v="370313"/>
    <x v="0"/>
    <x v="0"/>
  </r>
  <r>
    <s v="30479809-0"/>
    <s v="CONSTRUCCION PUENTE EL COIGUE EN RUTA L-45, KM. 25,34."/>
    <x v="7"/>
    <s v="LINARES"/>
    <s v="'"/>
    <n v="2024"/>
    <s v="PROYECTO"/>
    <s v="TRANSPORTE"/>
    <s v="TRANSPORTE CAMINERO"/>
    <x v="1"/>
    <n v="19665"/>
    <n v="13910"/>
    <n v="13428.575000000001"/>
    <x v="0"/>
    <x v="0"/>
  </r>
  <r>
    <s v="30479846-0"/>
    <s v="REPOSICION S. CUNA Y J. INFANTIL CENTRAL LO HERMIDA DE PEÑALOLÉN"/>
    <x v="14"/>
    <s v="SANTIAGO"/>
    <s v="PEÑALOLEN"/>
    <n v="2024"/>
    <s v="PROYECTO"/>
    <s v="EDUCACION, CULTURA Y PATRIMONIO"/>
    <s v="EDUCACION PREBASICA"/>
    <x v="1"/>
    <n v="3"/>
    <n v="50001"/>
    <n v="0"/>
    <x v="0"/>
    <x v="1"/>
  </r>
  <r>
    <s v="30479894-0"/>
    <s v="CONSTRUCCION SEMAFORIZ. INTERSEC AV.BRASIL-CONSTITUCIÓN Y OTROS,CHILLAN"/>
    <x v="5"/>
    <s v="DIGUILLIN"/>
    <s v="CHILLAN - REGION DEL ÑUBLE"/>
    <n v="2024"/>
    <s v="PROYECTO"/>
    <s v="TRANSPORTE"/>
    <s v="TRANSPORTE URBANO,VIALIDAD PEATONAL"/>
    <x v="1"/>
    <n v="897950"/>
    <n v="644936"/>
    <n v="640701"/>
    <x v="0"/>
    <x v="0"/>
  </r>
  <r>
    <s v="30479895-0"/>
    <s v="MEJORAMIENTO PARQUE SARITA GAJARDO, CHILLAN"/>
    <x v="5"/>
    <s v="DIGUILLIN"/>
    <s v="CHILLAN - REGION DEL ÑUBLE"/>
    <n v="2024"/>
    <s v="PROYECTO"/>
    <s v="VIVIENDA Y DESARROLLO URBANO"/>
    <s v="DESARROLLO URBANO"/>
    <x v="1"/>
    <n v="1042"/>
    <n v="2000"/>
    <n v="1042"/>
    <x v="0"/>
    <x v="0"/>
  </r>
  <r>
    <s v="30479905-0"/>
    <s v="MEJORAMIENTO APR CAPILLA COX, CHILLÁN"/>
    <x v="5"/>
    <s v="DIGUILLIN"/>
    <s v="CHILLAN - REGION DEL ÑUBLE"/>
    <n v="2024"/>
    <s v="PROYECTO"/>
    <s v="RECURSOS HIDRICOS"/>
    <s v="AGUA POTABLE"/>
    <x v="1"/>
    <n v="34982"/>
    <n v="28830"/>
    <n v="28829.674999999999"/>
    <x v="0"/>
    <x v="0"/>
  </r>
  <r>
    <s v="30480046-0"/>
    <s v="CONSTRUCCION SALA CUNA Y JARDIN INFANTIL BROTES DE SAN IGNACIO, COMUNA SAN IGNACIO"/>
    <x v="5"/>
    <s v="DIGUILLIN"/>
    <s v="SAN IGNACIO - REGION DEL ÑUBLE"/>
    <n v="2024"/>
    <s v="PROYECTO"/>
    <s v="EDUCACION, CULTURA Y PATRIMONIO"/>
    <s v="EDUCACION PREBASICA"/>
    <x v="1"/>
    <n v="3"/>
    <n v="238833"/>
    <n v="0"/>
    <x v="0"/>
    <x v="1"/>
  </r>
  <r>
    <s v="30480150-0"/>
    <s v="REPOSICION DE LA 1RA COMPAÑÍA DE BOMBEROS DE VILLA ALEMANA"/>
    <x v="4"/>
    <s v="MARGA MARGA"/>
    <s v="VILLA ALEMANA"/>
    <n v="2024"/>
    <s v="PROYECTO"/>
    <s v="SEGURIDAD PUBLICA"/>
    <s v="SEGURIDAD PUBLICA"/>
    <x v="1"/>
    <n v="1085745"/>
    <n v="6"/>
    <n v="0"/>
    <x v="0"/>
    <x v="1"/>
  </r>
  <r>
    <s v="30480155-0"/>
    <s v="CONSTRUCCION SEDE COMUNITARIA ECOLOGICA EL ARRAYAN, PALMILLA"/>
    <x v="15"/>
    <s v="COLCHAGUA"/>
    <s v="PALMILLA"/>
    <n v="2024"/>
    <s v="PROYECTO"/>
    <s v="MULTISECTORIAL"/>
    <s v="ORGANIZACION Y SERVICIOS COMUNALES"/>
    <x v="1"/>
    <n v="208330"/>
    <n v="178844"/>
    <n v="178844"/>
    <x v="0"/>
    <x v="0"/>
  </r>
  <r>
    <s v="30480157-0"/>
    <s v="CONSTRUCCION SALA CUNA Y JARDIN INFANTIL MIRAFLORES, CHIMBARONGO"/>
    <x v="15"/>
    <s v="COLCHAGUA"/>
    <s v="CHIMBARONGO"/>
    <n v="2024"/>
    <s v="PROYECTO"/>
    <s v="EDUCACION, CULTURA Y PATRIMONIO"/>
    <s v="EDUCACION PREBASICA"/>
    <x v="1"/>
    <n v="383964"/>
    <n v="438057"/>
    <n v="363527.01799999998"/>
    <x v="0"/>
    <x v="0"/>
  </r>
  <r>
    <s v="30480199-0"/>
    <s v="HABILITACION IMAGENOLOGIA COMPLEJA HOSPITAL EDUARDO PEREIRA, VALPO"/>
    <x v="4"/>
    <s v="'"/>
    <s v="'"/>
    <n v="2024"/>
    <s v="PROYECTO"/>
    <s v="SALUD"/>
    <s v="ALTA COMPLEJIDAD"/>
    <x v="1"/>
    <n v="61289"/>
    <n v="61289"/>
    <n v="0"/>
    <x v="0"/>
    <x v="1"/>
  </r>
  <r>
    <s v="30480246-0"/>
    <s v="CONSTRUCCION SALA CUNA Y JARDIN INFANTIL NUEVA GENERACIÓN, TEMUCO"/>
    <x v="0"/>
    <s v="CAUTIN"/>
    <s v="TEMUCO"/>
    <n v="2024"/>
    <s v="PROYECTO"/>
    <s v="EDUCACION, CULTURA Y PATRIMONIO"/>
    <s v="EDUCACION PREBASICA"/>
    <x v="1"/>
    <n v="11001"/>
    <n v="11001"/>
    <n v="11002"/>
    <x v="0"/>
    <x v="0"/>
  </r>
  <r>
    <s v="30480264-0"/>
    <s v="CONSTRUCCION SALA CUNA Y JARDIN INFANTIL VIAL RECABARREN, ILLAPEL"/>
    <x v="6"/>
    <s v="CHOAPA"/>
    <s v="ILLAPEL"/>
    <n v="2024"/>
    <s v="PROYECTO"/>
    <s v="EDUCACION, CULTURA Y PATRIMONIO"/>
    <s v="EDUCACION PREBASICA"/>
    <x v="1"/>
    <n v="252535"/>
    <n v="252535"/>
    <n v="249577.774"/>
    <x v="0"/>
    <x v="0"/>
  </r>
  <r>
    <s v="30480266-0"/>
    <s v="CONSTRUCCION BY PASS RUTA E-85, TRAMO URBANO CIUDAD DE LOS ANDES"/>
    <x v="4"/>
    <s v="'"/>
    <s v="'"/>
    <n v="2024"/>
    <s v="PROYECTO"/>
    <s v="TRANSPORTE"/>
    <s v="TRANSPORTE URBANO,VIALIDAD PEATONAL"/>
    <x v="1"/>
    <n v="263670"/>
    <n v="263670"/>
    <n v="263670"/>
    <x v="0"/>
    <x v="0"/>
  </r>
  <r>
    <s v="30480380-0"/>
    <s v="CONSTRUCCION SALA CUNA Y JARDIN INFANTIL FRANCISCO COLOANE, SAN PEDRO DE LA PAZ"/>
    <x v="2"/>
    <s v="CONCEPCION"/>
    <s v="SAN PEDRO DE LA PAZ"/>
    <n v="2024"/>
    <s v="PROYECTO"/>
    <s v="EDUCACION, CULTURA Y PATRIMONIO"/>
    <s v="EDUCACION PREBASICA"/>
    <x v="2"/>
    <n v="43981"/>
    <n v="74783"/>
    <n v="58062.328000000001"/>
    <x v="0"/>
    <x v="0"/>
  </r>
  <r>
    <s v="30480605-0"/>
    <s v="REPOSICION CON RELOCALIZACION 1°, 2° JUZGADO LETRAS DEL TRABAJO Y_x000a__x000a__x000a__x000a_DE COBRANZA LABORAL Y PREVISIONAL SANTIAGO"/>
    <x v="14"/>
    <s v="SANTIAGO"/>
    <s v="SANTIAGO"/>
    <n v="2024"/>
    <s v="PROYECTO"/>
    <s v="JUSTICIA"/>
    <s v="ADMINISTRACION DE JUSTICIA"/>
    <x v="1"/>
    <n v="118450"/>
    <n v="114530"/>
    <n v="113919.459"/>
    <x v="0"/>
    <x v="0"/>
  </r>
  <r>
    <s v="30480665-0"/>
    <s v="REPOSICION CUARTEL DE BOMBEROS PEHUEN, LEBU"/>
    <x v="2"/>
    <s v="ARAUCO"/>
    <s v="LEBU"/>
    <n v="2024"/>
    <s v="PROYECTO"/>
    <s v="SEGURIDAD PUBLICA"/>
    <s v="SEGURIDAD PUBLICA"/>
    <x v="1"/>
    <n v="62011"/>
    <n v="1"/>
    <n v="0"/>
    <x v="0"/>
    <x v="1"/>
  </r>
  <r>
    <s v="30480673-0"/>
    <s v="CONSTRUCCION SALA CUNA Y JARDÍN INFANTIL AITUE, QUELLON"/>
    <x v="3"/>
    <s v="CHILOE"/>
    <s v="QUELLON"/>
    <n v="2024"/>
    <s v="PROYECTO"/>
    <s v="EDUCACION, CULTURA Y PATRIMONIO"/>
    <s v="EDUCACION PREBASICA"/>
    <x v="1"/>
    <n v="28275"/>
    <n v="43716"/>
    <n v="6248"/>
    <x v="0"/>
    <x v="0"/>
  </r>
  <r>
    <s v="30480682-0"/>
    <s v="CONSTRUCCION APERTURA Y PAVIMENTACIÓN CALLE SCHLEYER, CHILLÁN"/>
    <x v="5"/>
    <s v="DIGUILLIN"/>
    <s v="CHILLAN - REGION DEL ÑUBLE"/>
    <n v="2024"/>
    <s v="PROYECTO"/>
    <s v="TRANSPORTE"/>
    <s v="TRANSPORTE URBANO,VIALIDAD PEATONAL"/>
    <x v="1"/>
    <n v="709581"/>
    <n v="1"/>
    <n v="0"/>
    <x v="0"/>
    <x v="1"/>
  </r>
  <r>
    <s v="30480687-0"/>
    <s v="CONSTRUCCION CARPETA PASTO SINTETICO Y CIERRE PERIMETRAL CANCHA DE RECINTO, COMUNA DE PINTO"/>
    <x v="5"/>
    <s v="DIGUILLIN"/>
    <s v="PINTO - REGION DEL ÑUBLE"/>
    <n v="2024"/>
    <s v="PROYECTO"/>
    <s v="DEPORTES"/>
    <s v="DEPORTE RECREATIVO"/>
    <x v="1"/>
    <n v="393284"/>
    <n v="226733"/>
    <n v="129733"/>
    <x v="0"/>
    <x v="0"/>
  </r>
  <r>
    <s v="30480706-0"/>
    <s v="REPOSICION JARDÍN INFANTIL LOS MUÑEQUITOS DE CAUQUENES"/>
    <x v="7"/>
    <s v="CAUQUENES"/>
    <s v="CAUQUENES"/>
    <n v="2024"/>
    <s v="PROYECTO"/>
    <s v="EDUCACION, CULTURA Y PATRIMONIO"/>
    <s v="EDUCACION PREBASICA"/>
    <x v="1"/>
    <n v="5835"/>
    <n v="5835"/>
    <n v="0"/>
    <x v="0"/>
    <x v="1"/>
  </r>
  <r>
    <s v="30480711-0"/>
    <s v="ACTUALIZACION PLAN REGULADOR COMUNA SAN ROSENDO"/>
    <x v="2"/>
    <s v="BIO BIO"/>
    <s v="SAN ROSENDO"/>
    <n v="2024"/>
    <s v="ESTUDIO BASICO"/>
    <s v="VIVIENDA Y DESARROLLO URBANO"/>
    <s v="DESARROLLO URBANO"/>
    <x v="1"/>
    <n v="103500"/>
    <n v="1"/>
    <n v="0"/>
    <x v="0"/>
    <x v="1"/>
  </r>
  <r>
    <s v="30480777-0"/>
    <s v="DIAGNOSTICO HIDROLOGICO E HIDROGEOLÓGICO ISLA SANTA MARIA Y MOCHA"/>
    <x v="2"/>
    <s v="'"/>
    <s v="'"/>
    <n v="2024"/>
    <s v="ESTUDIO BASICO"/>
    <s v="RECURSOS HIDRICOS"/>
    <s v="RECURSOS HIDRICOS"/>
    <x v="1"/>
    <n v="18233"/>
    <n v="96896"/>
    <n v="13806.975"/>
    <x v="0"/>
    <x v="0"/>
  </r>
  <r>
    <s v="30480795-0"/>
    <s v="MEJORAMIENTO CANCHA FUTBOL SECTOR POB. OHIGGINS , CORONEL"/>
    <x v="2"/>
    <s v="CONCEPCION"/>
    <s v="CORONEL"/>
    <n v="2024"/>
    <s v="PROYECTO"/>
    <s v="DEPORTES"/>
    <s v="DEPORTE RECREATIVO"/>
    <x v="1"/>
    <n v="983246"/>
    <n v="2"/>
    <n v="0"/>
    <x v="0"/>
    <x v="1"/>
  </r>
  <r>
    <s v="30480804-0"/>
    <s v="MEJORAMIENTO CANCHA DE FUTBOL SECTOR POB. LAURIE, CORONEL"/>
    <x v="2"/>
    <s v="CONCEPCION"/>
    <s v="CORONEL"/>
    <n v="2024"/>
    <s v="PROYECTO"/>
    <s v="DEPORTES"/>
    <s v="DEPORTE RECREATIVO"/>
    <x v="1"/>
    <n v="1150317"/>
    <n v="383377"/>
    <n v="383375.16800000001"/>
    <x v="0"/>
    <x v="0"/>
  </r>
  <r>
    <s v="30480861-0"/>
    <s v="MEJORAMIENTO  CEMENTERIO MUNICIPAL, CORONEL"/>
    <x v="2"/>
    <s v="CONCEPCION"/>
    <s v="CORONEL"/>
    <n v="2024"/>
    <s v="PROYECTO"/>
    <s v="VIVIENDA Y DESARROLLO URBANO"/>
    <s v="DESARROLLO URBANO"/>
    <x v="1"/>
    <n v="71258"/>
    <n v="66260"/>
    <n v="66259.913"/>
    <x v="0"/>
    <x v="0"/>
  </r>
  <r>
    <s v="30480867-0"/>
    <s v="REPOSICION JARDÍN INFANTIL GLOBITO DE CURICO"/>
    <x v="7"/>
    <s v="CURICO"/>
    <s v="CURICO"/>
    <n v="2024"/>
    <s v="PROYECTO"/>
    <s v="EDUCACION, CULTURA Y PATRIMONIO"/>
    <s v="EDUCACION PREBASICA"/>
    <x v="1"/>
    <n v="472307"/>
    <n v="472307"/>
    <n v="417323"/>
    <x v="0"/>
    <x v="0"/>
  </r>
  <r>
    <s v="30480901-0"/>
    <s v="REPOSICION TALLER DE MAQUINARIAS DIRECCIÓN DE VIALIDAD PROVINCIA DE CAUTÍN,"/>
    <x v="0"/>
    <s v="CAUTIN"/>
    <s v="PADRE LAS CASAS"/>
    <n v="2024"/>
    <s v="PROYECTO"/>
    <s v="TRANSPORTE"/>
    <s v="TRANSPORTE CAMINERO"/>
    <x v="1"/>
    <n v="1486155"/>
    <n v="833000"/>
    <n v="0"/>
    <x v="0"/>
    <x v="1"/>
  </r>
  <r>
    <s v="30480922-0"/>
    <s v="REPOSICION PUENTE CHILLAN , LOS ÁNGELES"/>
    <x v="2"/>
    <s v="BIO BIO"/>
    <s v="LOS ANGELES"/>
    <n v="2024"/>
    <s v="PROYECTO"/>
    <s v="TRANSPORTE"/>
    <s v="TRANSPORTE URBANO,VIALIDAD PEATONAL"/>
    <x v="1"/>
    <n v="44687"/>
    <n v="1"/>
    <n v="0"/>
    <x v="0"/>
    <x v="1"/>
  </r>
  <r>
    <s v="30480962-0"/>
    <s v="CONSTRUCCION DE CICLOVIAS EN RED VIAL REGION DE LOS RIOS"/>
    <x v="12"/>
    <s v="'"/>
    <s v="'"/>
    <n v="2024"/>
    <s v="PROYECTO"/>
    <s v="TRANSPORTE"/>
    <s v="TRANSPORTE CAMINERO"/>
    <x v="1"/>
    <n v="12271120"/>
    <n v="546010"/>
    <n v="533889.15399999998"/>
    <x v="0"/>
    <x v="0"/>
  </r>
  <r>
    <s v="30480972-0"/>
    <s v="CONSTRUCCION CECOSF VILLA GENESIS, LOS ANGELES"/>
    <x v="2"/>
    <s v="BIO BIO"/>
    <s v="LOS ANGELES"/>
    <n v="2024"/>
    <s v="PROYECTO"/>
    <s v="SALUD"/>
    <s v="BAJA COMPLEJIDAD"/>
    <x v="1"/>
    <n v="719772"/>
    <n v="317301"/>
    <n v="317297"/>
    <x v="0"/>
    <x v="0"/>
  </r>
  <r>
    <s v="30480980-0"/>
    <s v="MEJORAMIENTO CBI RUTA T-931:CRUCE T-87(CHANCO)-CRUCE T-975-U(CARIMALLIN) COMUNA DE RIO BUENO"/>
    <x v="12"/>
    <s v="'"/>
    <s v="'"/>
    <n v="2024"/>
    <s v="PROYECTO"/>
    <s v="TRANSPORTE"/>
    <s v="TRANSPORTE CAMINERO"/>
    <x v="1"/>
    <n v="5187512"/>
    <n v="1684130"/>
    <n v="1683324"/>
    <x v="0"/>
    <x v="0"/>
  </r>
  <r>
    <s v="30480981-0"/>
    <s v="MEJORAMIENTO T-210: CRUCE RUTA 5-CIRUELOS- PUREO"/>
    <x v="12"/>
    <s v="'"/>
    <s v="'"/>
    <n v="2024"/>
    <s v="PROYECTO"/>
    <s v="TRANSPORTE"/>
    <s v="TRANSPORTE CAMINERO"/>
    <x v="1"/>
    <n v="58995"/>
    <n v="40170"/>
    <n v="40161.250999999997"/>
    <x v="0"/>
    <x v="0"/>
  </r>
  <r>
    <s v="30480983-0"/>
    <s v="MEJORAMIENTO CBI RUTA T-255 (ANCACOMOE) Y RUTA T-189 (MELEFQUEN) COMUNA DE PANGUIPULLI"/>
    <x v="12"/>
    <s v="'"/>
    <s v="'"/>
    <n v="2024"/>
    <s v="PROYECTO"/>
    <s v="TRANSPORTE"/>
    <s v="TRANSPORTE CAMINERO"/>
    <x v="1"/>
    <n v="824171"/>
    <n v="566690"/>
    <n v="556990"/>
    <x v="0"/>
    <x v="0"/>
  </r>
  <r>
    <s v="30480995-0"/>
    <s v="MEJORAMIENTO RUTA T-34; T-334 Y T-324 COMUNA DE MÁFIL"/>
    <x v="12"/>
    <s v="'"/>
    <s v="'"/>
    <n v="2024"/>
    <s v="PROYECTO"/>
    <s v="TRANSPORTE"/>
    <s v="TRANSPORTE CAMINERO"/>
    <x v="1"/>
    <n v="3597"/>
    <n v="3600"/>
    <n v="3597"/>
    <x v="0"/>
    <x v="0"/>
  </r>
  <r>
    <s v="30481028-0"/>
    <s v="REPOSICION CESFAM CON SAR RAHUE ALTO, OSORNO"/>
    <x v="3"/>
    <s v="OSORNO"/>
    <s v="OSORNO"/>
    <n v="2024"/>
    <s v="PROYECTO"/>
    <s v="SALUD"/>
    <s v="BAJA COMPLEJIDAD"/>
    <x v="1"/>
    <n v="944298"/>
    <n v="944298"/>
    <n v="942635.18299999996"/>
    <x v="0"/>
    <x v="0"/>
  </r>
  <r>
    <s v="30481078-0"/>
    <s v="MEJORAMIENTO  Y HERMOSEAMIENTO CALLE WALKER MARTINEZ HUEPIL, TUCAPEL"/>
    <x v="2"/>
    <s v="BIO BIO"/>
    <s v="TUCAPEL"/>
    <n v="2024"/>
    <s v="PROYECTO"/>
    <s v="VIVIENDA Y DESARROLLO URBANO"/>
    <s v="DESARROLLO URBANO"/>
    <x v="1"/>
    <n v="57493"/>
    <n v="57493"/>
    <n v="57492.19"/>
    <x v="0"/>
    <x v="0"/>
  </r>
  <r>
    <s v="30481208-0"/>
    <s v="AMPLIACION CUARTEL DE BOMBEROS COMUNA SAN ESTEBAN"/>
    <x v="4"/>
    <s v="LOS ANDES"/>
    <s v="SAN ESTEBAN"/>
    <n v="2024"/>
    <s v="PROYECTO"/>
    <s v="SEGURIDAD PUBLICA"/>
    <s v="SEGURIDAD PUBLICA"/>
    <x v="1"/>
    <n v="156000"/>
    <n v="125963"/>
    <n v="125961.47900000001"/>
    <x v="0"/>
    <x v="0"/>
  </r>
  <r>
    <s v="30481300-0"/>
    <s v="CONSTRUCCION SALA CUNA Y JARDIN INFANTIL INES DE BAZAN, COMUNA DE CASTRO"/>
    <x v="3"/>
    <s v="CHILOE"/>
    <s v="CASTRO"/>
    <n v="2024"/>
    <s v="PROYECTO"/>
    <s v="EDUCACION, CULTURA Y PATRIMONIO"/>
    <s v="EDUCACION PREBASICA"/>
    <x v="2"/>
    <n v="28275"/>
    <n v="28275"/>
    <n v="6248"/>
    <x v="0"/>
    <x v="0"/>
  </r>
  <r>
    <s v="30481313-0"/>
    <s v="CONSTRUCCION SALA CUNA Y JARDIN INFANTIL PORTAL SAN FRANCISCO, TEMUCO"/>
    <x v="0"/>
    <s v="CAUTIN"/>
    <s v="TEMUCO"/>
    <n v="2024"/>
    <s v="PROYECTO"/>
    <s v="EDUCACION, CULTURA Y PATRIMONIO"/>
    <s v="EDUCACION PREBASICA"/>
    <x v="1"/>
    <n v="5399"/>
    <n v="5399"/>
    <n v="5153.1409999999996"/>
    <x v="0"/>
    <x v="0"/>
  </r>
  <r>
    <s v="30481521-0"/>
    <s v="RESTAURACION ESTRUCTURAL IGLESIA SAN VICENTE FERRER, OVALLE"/>
    <x v="6"/>
    <s v="LIMARI"/>
    <s v="OVALLE"/>
    <n v="2024"/>
    <s v="PROYECTO"/>
    <s v="EDUCACION, CULTURA Y PATRIMONIO"/>
    <s v="ARTE Y CULTURA"/>
    <x v="1"/>
    <n v="60331"/>
    <n v="15282"/>
    <n v="3057"/>
    <x v="0"/>
    <x v="0"/>
  </r>
  <r>
    <s v="30481623-0"/>
    <s v="CONSTRUCCION NUEVO CEMENTERIO MUNICIPAL, CALAMA"/>
    <x v="9"/>
    <s v="EL LOA"/>
    <s v="CALAMA"/>
    <n v="2024"/>
    <s v="PROYECTO"/>
    <s v="MULTISECTORIAL"/>
    <s v="INTERSUBSECTORIAL MULTISECTOR"/>
    <x v="1"/>
    <n v="25194"/>
    <n v="87044"/>
    <n v="1426.039"/>
    <x v="0"/>
    <x v="0"/>
  </r>
  <r>
    <s v="30481656-0"/>
    <s v="ACTUALIZACION PLAN DE DESARROLLO COMUNAL COMUNA DE TOCOPILLA"/>
    <x v="9"/>
    <s v="TOCOPILLA"/>
    <s v="TOCOPILLA"/>
    <n v="2024"/>
    <s v="ESTUDIO BASICO"/>
    <s v="MULTISECTORIAL"/>
    <s v="ADMINISTRACION MULTISECTOR"/>
    <x v="1"/>
    <n v="162"/>
    <n v="180"/>
    <n v="162"/>
    <x v="0"/>
    <x v="0"/>
  </r>
  <r>
    <s v="30481728-0"/>
    <s v="CONSTRUCCION RECINTO COMUNITARIO LOS CIPRESES VILLA ALEMANA"/>
    <x v="4"/>
    <s v="MARGA MARGA"/>
    <s v="VILLA ALEMANA"/>
    <n v="2024"/>
    <s v="PROYECTO"/>
    <s v="MULTISECTORIAL"/>
    <s v="ORGANIZACION Y SERVICIOS COMUNALES"/>
    <x v="1"/>
    <n v="109924"/>
    <n v="57142"/>
    <n v="57138.368999999999"/>
    <x v="0"/>
    <x v="0"/>
  </r>
  <r>
    <s v="30481760-0"/>
    <s v="CONSTRUCCION PUENTE MAITENCILLO Y ACCESOS, FREIRINA"/>
    <x v="16"/>
    <s v="HUASCO"/>
    <s v="FREIRINA"/>
    <n v="2024"/>
    <s v="PROYECTO"/>
    <s v="TRANSPORTE"/>
    <s v="TRANSPORTE CAMINERO"/>
    <x v="1"/>
    <n v="301035"/>
    <n v="270860"/>
    <n v="253579"/>
    <x v="0"/>
    <x v="0"/>
  </r>
  <r>
    <s v="30481771-0"/>
    <s v="CONSTRUCCION MUROS DE CONTENCIÓN FINAL SAN SEBASTIAN Y NORTE PLAYA BLANCA"/>
    <x v="8"/>
    <s v="IQUIQUE"/>
    <s v="IQUIQUE"/>
    <n v="2024"/>
    <s v="PROYECTO"/>
    <s v="VIVIENDA Y DESARROLLO URBANO"/>
    <s v="DESARROLLO URBANO"/>
    <x v="1"/>
    <n v="428313"/>
    <n v="428313"/>
    <n v="115546"/>
    <x v="0"/>
    <x v="0"/>
  </r>
  <r>
    <s v="30481815-0"/>
    <s v="REPOSICION Y AMPLIACION JARDINES CORCOVADO, CORONEL"/>
    <x v="2"/>
    <s v="CONCEPCION"/>
    <s v="CORONEL"/>
    <n v="2024"/>
    <s v="PROYECTO"/>
    <s v="EDUCACION, CULTURA Y PATRIMONIO"/>
    <s v="EDUCACION PREBASICA"/>
    <x v="1"/>
    <n v="80648"/>
    <n v="80648"/>
    <n v="92706"/>
    <x v="0"/>
    <x v="0"/>
  </r>
  <r>
    <s v="30481823-0"/>
    <s v="CONSTRUCCION SALA CUNA Y JARDIN INFANTIL SAN JOSE, COMUNA DE CODEGUA"/>
    <x v="15"/>
    <s v="CACHAPOAL"/>
    <s v="CODEGUA"/>
    <n v="2024"/>
    <s v="PROYECTO"/>
    <s v="EDUCACION, CULTURA Y PATRIMONIO"/>
    <s v="EDUCACION PREBASICA"/>
    <x v="1"/>
    <n v="36859"/>
    <n v="27245"/>
    <n v="0"/>
    <x v="0"/>
    <x v="1"/>
  </r>
  <r>
    <s v="30482208-0"/>
    <s v="CONSTRUCCION SAR JUAN ANTONIO RIOS COMUNA INDEPENDENCIA"/>
    <x v="14"/>
    <s v="SANTIAGO"/>
    <s v="INDEPENDENCIA"/>
    <n v="2024"/>
    <s v="PROYECTO"/>
    <s v="SALUD"/>
    <s v="BAJA COMPLEJIDAD"/>
    <x v="1"/>
    <n v="2510"/>
    <n v="2510"/>
    <n v="2500"/>
    <x v="0"/>
    <x v="0"/>
  </r>
  <r>
    <s v="30482320-0"/>
    <s v="MEJORAMIENTO BORDE FLUVIAL SECTOR CENDYR NAUTICO DE CARAHUE"/>
    <x v="0"/>
    <s v="CAUTIN"/>
    <s v="CARAHUE"/>
    <n v="2024"/>
    <s v="PROYECTO"/>
    <s v="VIVIENDA Y DESARROLLO URBANO"/>
    <s v="BORDE COSTERO,PASEOS PEATONALES, PLAYAS"/>
    <x v="1"/>
    <n v="1005563"/>
    <n v="3181305"/>
    <n v="1000999.447"/>
    <x v="0"/>
    <x v="0"/>
  </r>
  <r>
    <s v="30482321-0"/>
    <s v="MEJORAMIENTO BORDE COSTERO CALETA LA BARRA"/>
    <x v="0"/>
    <s v="CAUTIN"/>
    <s v="TOLTEN"/>
    <n v="2024"/>
    <s v="PROYECTO"/>
    <s v="VIVIENDA Y DESARROLLO URBANO"/>
    <s v="BORDE COSTERO,PASEOS PEATONALES, PLAYAS"/>
    <x v="1"/>
    <n v="3198262"/>
    <n v="10685574"/>
    <n v="2988510.514"/>
    <x v="0"/>
    <x v="0"/>
  </r>
  <r>
    <s v="30482391-0"/>
    <s v="CONSTRUCCION PROYECTO INTEGRAL DE CICLOVIAS ETAPA II, REG VALPARAISO"/>
    <x v="4"/>
    <s v="'"/>
    <s v="'"/>
    <n v="2024"/>
    <s v="PROYECTO"/>
    <s v="TRANSPORTE"/>
    <s v="TRANSPORTE CAMINERO"/>
    <x v="1"/>
    <n v="158712"/>
    <n v="9926"/>
    <n v="145.15199999999999"/>
    <x v="0"/>
    <x v="0"/>
  </r>
  <r>
    <s v="30482512-0"/>
    <s v="CONSTRUCCION CANAL TIERRAS COLORADAS, CONCEPCION"/>
    <x v="2"/>
    <s v="CONCEPCION"/>
    <s v="CONCEPCION"/>
    <n v="2024"/>
    <s v="PROYECTO"/>
    <s v="RECURSOS HIDRICOS"/>
    <s v="AGUAS LLUVIAS"/>
    <x v="1"/>
    <n v="2714973"/>
    <n v="2538250"/>
    <n v="2514315.6579999998"/>
    <x v="0"/>
    <x v="0"/>
  </r>
  <r>
    <s v="30482607-0"/>
    <s v="CONSTRUCCION MULTICANCHA VILLA PEDRO DE VALDIVIA, COMUNA DE SAN FELIPE"/>
    <x v="4"/>
    <s v="SAN FELIPE DE ACONCAGUA"/>
    <s v="SAN FELIPE"/>
    <n v="2024"/>
    <s v="PROYECTO"/>
    <s v="DEPORTES"/>
    <s v="DEPORTE RECREATIVO"/>
    <x v="1"/>
    <n v="4937"/>
    <n v="3764"/>
    <n v="3762.57"/>
    <x v="0"/>
    <x v="0"/>
  </r>
  <r>
    <s v="30482675-0"/>
    <s v="CONSTRUCCION CEMENTERIO MUNICIPAL, COMUNA DE PENCO"/>
    <x v="2"/>
    <s v="CONCEPCION"/>
    <s v="PENCO"/>
    <n v="2024"/>
    <s v="PROYECTO"/>
    <s v="MULTISECTORIAL"/>
    <s v="ORGANIZACION Y SERVICIOS COMUNALES"/>
    <x v="1"/>
    <n v="2855243"/>
    <n v="3"/>
    <n v="0"/>
    <x v="0"/>
    <x v="1"/>
  </r>
  <r>
    <s v="30482839-0"/>
    <s v="REPOSICION ALUMBRADO PUBLICO CON TECNOLOGÍA LED COMUNA DE COLCHANE"/>
    <x v="8"/>
    <s v="TAMARUGAL"/>
    <s v="COLCHANE(PROV. TAMARUGAL)"/>
    <n v="2024"/>
    <s v="PROYECTO"/>
    <s v="ENERGIA"/>
    <s v="ALUMBRADO PUBLICO"/>
    <x v="1"/>
    <n v="55632"/>
    <n v="53775"/>
    <n v="0"/>
    <x v="0"/>
    <x v="1"/>
  </r>
  <r>
    <s v="30482856-0"/>
    <s v="AMPLIACION Y MEJORAMIENTO  DE APR SAN MANUEL,MELIPILLA"/>
    <x v="14"/>
    <s v="MELIPILLA"/>
    <s v="MELIPILLA"/>
    <n v="2024"/>
    <s v="PROYECTO"/>
    <s v="RECURSOS HIDRICOS"/>
    <s v="AGUA POTABLE"/>
    <x v="1"/>
    <n v="348001"/>
    <n v="348001"/>
    <n v="346901"/>
    <x v="0"/>
    <x v="0"/>
  </r>
  <r>
    <s v="30482927-0"/>
    <s v="CONSTRUCCION VIVIENDAS JUDICIALES DE CHAITÉN"/>
    <x v="3"/>
    <s v="PALENA"/>
    <s v="CHAITEN"/>
    <n v="2024"/>
    <s v="PROYECTO"/>
    <s v="JUSTICIA"/>
    <s v="ADMINISTRACION DE JUSTICIA"/>
    <x v="1"/>
    <n v="27530"/>
    <n v="2047"/>
    <n v="2047"/>
    <x v="0"/>
    <x v="0"/>
  </r>
  <r>
    <s v="30482963-0"/>
    <s v="MEJORAMIENTO PAVIMENTO RUTA S-51, TRAMO PADRE LAS CASAS-CUNCO"/>
    <x v="0"/>
    <s v="CAUTIN"/>
    <s v="'"/>
    <n v="2024"/>
    <s v="PROYECTO"/>
    <s v="TRANSPORTE"/>
    <s v="TRANSPORTE CAMINERO"/>
    <x v="1"/>
    <n v="107640"/>
    <n v="70240"/>
    <n v="35374.303999999996"/>
    <x v="0"/>
    <x v="0"/>
  </r>
  <r>
    <s v="30483001-0"/>
    <s v="CONSTRUCCION SALA CUNA Y JARDIN INFANTIL UBALDO MANCILLA, COMUNA DE CASTRO"/>
    <x v="3"/>
    <s v="CHILOE"/>
    <s v="CASTRO"/>
    <n v="2024"/>
    <s v="PROYECTO"/>
    <s v="EDUCACION, CULTURA Y PATRIMONIO"/>
    <s v="EDUCACION PREBASICA"/>
    <x v="2"/>
    <n v="2"/>
    <n v="2"/>
    <n v="0"/>
    <x v="0"/>
    <x v="1"/>
  </r>
  <r>
    <s v="30483079-0"/>
    <s v="MEJORAMIENTO INTERCONEXIÓN VIAL RUTA A-27 - CRUCE RUTA 11CH"/>
    <x v="13"/>
    <s v="'"/>
    <s v="'"/>
    <n v="2024"/>
    <s v="PROYECTO"/>
    <s v="TRANSPORTE"/>
    <s v="TRANSPORTE CAMINERO"/>
    <x v="1"/>
    <n v="164564"/>
    <n v="159000"/>
    <n v="0"/>
    <x v="0"/>
    <x v="1"/>
  </r>
  <r>
    <s v="30483081-0"/>
    <s v="HABILITACION CASA PRAIS PROVINCIA DE ARAUCO"/>
    <x v="2"/>
    <s v="ARAUCO"/>
    <s v="'"/>
    <n v="2024"/>
    <s v="PROYECTO"/>
    <s v="SALUD"/>
    <s v="BAJA COMPLEJIDAD"/>
    <x v="1"/>
    <n v="806254"/>
    <n v="217085"/>
    <n v="217080.323"/>
    <x v="0"/>
    <x v="0"/>
  </r>
  <r>
    <s v="30483094-0"/>
    <s v="REPOSICION SEDE COMUNITARIA VILLA CORDILLERA, COMUNA DE SAN FELIPE"/>
    <x v="4"/>
    <s v="SAN FELIPE DE ACONCAGUA"/>
    <s v="SAN FELIPE"/>
    <n v="2024"/>
    <s v="PROYECTO"/>
    <s v="MULTISECTORIAL"/>
    <s v="ORGANIZACION Y SERVICIOS COMUNALES"/>
    <x v="1"/>
    <n v="78906"/>
    <n v="3"/>
    <n v="0"/>
    <x v="0"/>
    <x v="1"/>
  </r>
  <r>
    <s v="30483134-0"/>
    <s v="MEJORAMIENTO CBI CAMINO PUENTE PAYA-HUIÑOCO, LONCOCHE"/>
    <x v="0"/>
    <s v="CAUTIN"/>
    <s v="LONCOCHE"/>
    <n v="2024"/>
    <s v="PROYECTO"/>
    <s v="TRANSPORTE"/>
    <s v="TRANSPORTE CAMINERO"/>
    <x v="1"/>
    <n v="36735"/>
    <n v="30060"/>
    <n v="8224"/>
    <x v="0"/>
    <x v="0"/>
  </r>
  <r>
    <s v="30483135-0"/>
    <s v="CONSTRUCCION PUENTE PALENA Nº 2, PALENA"/>
    <x v="3"/>
    <s v="PALENA"/>
    <s v="PALENA"/>
    <n v="2024"/>
    <s v="PROYECTO"/>
    <s v="TRANSPORTE"/>
    <s v="TRANSPORTE CAMINERO"/>
    <x v="1"/>
    <n v="510"/>
    <n v="10"/>
    <n v="0"/>
    <x v="0"/>
    <x v="1"/>
  </r>
  <r>
    <s v="30483136-0"/>
    <s v="CONSTRUCCION RUPUMEICA ALTO-RUPUMEICA BAJO"/>
    <x v="12"/>
    <s v="'"/>
    <s v="'"/>
    <n v="2024"/>
    <s v="PROYECTO"/>
    <s v="TRANSPORTE"/>
    <s v="TRANSPORTE CAMINERO"/>
    <x v="1"/>
    <n v="5798612"/>
    <n v="12020"/>
    <n v="10157.074000000001"/>
    <x v="0"/>
    <x v="0"/>
  </r>
  <r>
    <s v="30483144-0"/>
    <s v="MEJORAMIENTO RUTA 24  SECTOR : CUESTA MONTECRISTO - CHUQUICAMATA"/>
    <x v="9"/>
    <s v="'"/>
    <s v="'"/>
    <n v="2024"/>
    <s v="PROYECTO"/>
    <s v="TRANSPORTE"/>
    <s v="TRANSPORTE CAMINERO"/>
    <x v="1"/>
    <n v="73577"/>
    <n v="320"/>
    <n v="164.21299999999999"/>
    <x v="0"/>
    <x v="0"/>
  </r>
  <r>
    <s v="30483148-0"/>
    <s v="MEJORAMIENTO PASO FRONTERIZO RUTA 21-CH SECTOR: CEBOLLAR - OLLAGUE"/>
    <x v="9"/>
    <s v="'"/>
    <s v="'"/>
    <n v="2024"/>
    <s v="PROYECTO"/>
    <s v="TRANSPORTE"/>
    <s v="TRANSPORTE CAMINERO"/>
    <x v="1"/>
    <n v="1137909"/>
    <n v="520"/>
    <n v="105.054"/>
    <x v="0"/>
    <x v="0"/>
  </r>
  <r>
    <s v="30483167-0"/>
    <s v="REPOSICION PUENTE MALLECO Y ACCESOS EN RUTA R-152 ANGOL"/>
    <x v="0"/>
    <s v="MALLECO"/>
    <s v="ANGOL"/>
    <n v="2024"/>
    <s v="PROYECTO"/>
    <s v="TRANSPORTE"/>
    <s v="TRANSPORTE CAMINERO"/>
    <x v="1"/>
    <n v="5009677"/>
    <n v="85320"/>
    <n v="84470.379000000001"/>
    <x v="0"/>
    <x v="0"/>
  </r>
  <r>
    <s v="30483189-0"/>
    <s v="MEJORAMIENTO RUTA C-489 S: ALTO DEL CARMEN - EL CORRAL"/>
    <x v="16"/>
    <s v="HUASCO"/>
    <s v="ALTO DEL CARMEN"/>
    <n v="2024"/>
    <s v="PROYECTO"/>
    <s v="TRANSPORTE"/>
    <s v="TRANSPORTE CAMINERO"/>
    <x v="1"/>
    <n v="100500"/>
    <n v="510"/>
    <n v="185"/>
    <x v="0"/>
    <x v="0"/>
  </r>
  <r>
    <s v="30483236-0"/>
    <s v="CONSTRUCCION CONEXION VIAL RIBERA NORTE LAGO VILLARRICA. S: LAGUNA LAS RANAS-RIO PLATA"/>
    <x v="0"/>
    <s v="'"/>
    <s v="'"/>
    <n v="2024"/>
    <s v="PROYECTO"/>
    <s v="TRANSPORTE"/>
    <s v="TRANSPORTE CAMINERO"/>
    <x v="1"/>
    <n v="61000"/>
    <n v="60030"/>
    <n v="29525"/>
    <x v="0"/>
    <x v="0"/>
  </r>
  <r>
    <s v="30483261-0"/>
    <s v="REPOSICION RUTA K-15, SECTOR: RUTA 5(LONTUE)-MOLINA, PROV. CURICO"/>
    <x v="7"/>
    <s v="CURICO"/>
    <s v="MOLINA"/>
    <n v="2024"/>
    <s v="PROYECTO"/>
    <s v="TRANSPORTE"/>
    <s v="TRANSPORTE CAMINERO"/>
    <x v="1"/>
    <n v="9540"/>
    <n v="9540"/>
    <n v="0"/>
    <x v="0"/>
    <x v="1"/>
  </r>
  <r>
    <s v="30483325-0"/>
    <s v="CONSTRUCCION DEPENDENCIAS EQUIPO CANES ADIESTRADOS C.P. VALPARAÍSO"/>
    <x v="4"/>
    <s v="'"/>
    <s v="'"/>
    <n v="2024"/>
    <s v="PROYECTO"/>
    <s v="JUSTICIA"/>
    <s v="REHABILITACION ADULTOS"/>
    <x v="1"/>
    <n v="727523"/>
    <n v="671461"/>
    <n v="671458.42099999997"/>
    <x v="0"/>
    <x v="0"/>
  </r>
  <r>
    <s v="30483353-0"/>
    <s v="MEJORAMIENTO RUTA B-243 S:CR 27-CH-PASO HITO CAJON REGION DE ANTOFAGASTA"/>
    <x v="9"/>
    <s v="'"/>
    <s v="'"/>
    <n v="2024"/>
    <s v="PROYECTO"/>
    <s v="TRANSPORTE"/>
    <s v="TRANSPORTE CAMINERO"/>
    <x v="1"/>
    <n v="164550"/>
    <n v="163140"/>
    <n v="162072"/>
    <x v="0"/>
    <x v="0"/>
  </r>
  <r>
    <s v="30483354-0"/>
    <s v="MEJORAMIENTO EJE MARGA MARGA, QUILPUE"/>
    <x v="4"/>
    <s v="MARGA MARGA"/>
    <s v="QUILPUE"/>
    <n v="2024"/>
    <s v="PROYECTO"/>
    <s v="TRANSPORTE"/>
    <s v="TRANSPORTE URBANO,VIALIDAD PEATONAL"/>
    <x v="1"/>
    <n v="55000"/>
    <n v="637561"/>
    <n v="5000"/>
    <x v="0"/>
    <x v="0"/>
  </r>
  <r>
    <s v="30483419-0"/>
    <s v="CONSTRUCCION SALA CUNA Y JARDIN INFANTIL PUERTA SUR, PUERTO MONTT"/>
    <x v="3"/>
    <s v="LLANQUIHUE"/>
    <s v="PUERTO MONTT"/>
    <n v="2024"/>
    <s v="PROYECTO"/>
    <s v="EDUCACION, CULTURA Y PATRIMONIO"/>
    <s v="EDUCACION PREBASICA"/>
    <x v="2"/>
    <n v="1255"/>
    <n v="1255"/>
    <n v="1254.26"/>
    <x v="0"/>
    <x v="0"/>
  </r>
  <r>
    <s v="30483435-0"/>
    <s v="REPOSICION DE ÁREA VERDE PLAZA LAS TRES AMÉRICAS, SAN RAMÓN"/>
    <x v="14"/>
    <s v="SANTIAGO"/>
    <s v="SAN RAMON"/>
    <n v="2024"/>
    <s v="PROYECTO"/>
    <s v="VIVIENDA Y DESARROLLO URBANO"/>
    <s v="DESARROLLO URBANO"/>
    <x v="1"/>
    <n v="81035"/>
    <n v="161486"/>
    <n v="1006.08"/>
    <x v="0"/>
    <x v="0"/>
  </r>
  <r>
    <s v="30483438-0"/>
    <s v="CONSTRUCCION ESTACION DE TRANSFERENCIA DE RESIDUOS SOLIDOS COMUNA DE CABILDO"/>
    <x v="4"/>
    <s v="PETORCA"/>
    <s v="CABILDO"/>
    <n v="2024"/>
    <s v="PROYECTO"/>
    <s v="RECURSOS NATURALES Y MEDIO AMBIENTE"/>
    <s v="MEDIO AMBIENTE"/>
    <x v="1"/>
    <n v="60469"/>
    <n v="1"/>
    <n v="0"/>
    <x v="0"/>
    <x v="1"/>
  </r>
  <r>
    <s v="30483452-0"/>
    <s v="MEJORAMIENTO PASADA URBANA POR GALVARINO DIVERSAS RUTAS"/>
    <x v="0"/>
    <s v="CAUTIN"/>
    <s v="GALVARINO"/>
    <n v="2024"/>
    <s v="PROYECTO"/>
    <s v="TRANSPORTE"/>
    <s v="TRANSPORTE URBANO,VIALIDAD PEATONAL"/>
    <x v="1"/>
    <n v="131300"/>
    <n v="186000"/>
    <n v="131298.43"/>
    <x v="0"/>
    <x v="0"/>
  </r>
  <r>
    <s v="30483469-0"/>
    <s v="REPOSICION 5ª COMISARÍA QUIRIHUE, COMUNA DE QUIIRIHUE"/>
    <x v="2"/>
    <s v="ÑUBLE"/>
    <s v="QUIRIHUE"/>
    <n v="2024"/>
    <s v="PROYECTO"/>
    <s v="SEGURIDAD PUBLICA"/>
    <s v="SEGURIDAD PUBLICA"/>
    <x v="1"/>
    <n v="69941"/>
    <n v="69941"/>
    <n v="57643.767999999996"/>
    <x v="0"/>
    <x v="0"/>
  </r>
  <r>
    <s v="30483482-0"/>
    <s v="REPOSICION INSTITUTO DE REHABILITACION PEDRO AGUIRRE CERDA, PEÑALOLEN"/>
    <x v="14"/>
    <s v="'"/>
    <s v="'"/>
    <n v="2024"/>
    <s v="PROYECTO"/>
    <s v="SALUD"/>
    <s v="ALTA COMPLEJIDAD"/>
    <x v="1"/>
    <n v="343812"/>
    <n v="553291"/>
    <n v="331756.01500000001"/>
    <x v="0"/>
    <x v="0"/>
  </r>
  <r>
    <s v="30483517-0"/>
    <s v="REPOSICION ACERAS Y ESPACIO PUBLICO  EJE SUR-PONIENTE  AV. ARRIETA, PEÑALOLEN"/>
    <x v="14"/>
    <s v="SANTIAGO"/>
    <s v="PEÑALOLEN"/>
    <n v="2024"/>
    <s v="PROYECTO"/>
    <s v="VIVIENDA Y DESARROLLO URBANO"/>
    <s v="DESARROLLO URBANO"/>
    <x v="1"/>
    <n v="422604"/>
    <n v="131912"/>
    <n v="131911.60399999999"/>
    <x v="0"/>
    <x v="0"/>
  </r>
  <r>
    <s v="30483534-0"/>
    <s v="CONSTRUCCION  PLAZA LONGITUDINAL, SANTA ROSA, COMUNA DE SALAMANCA"/>
    <x v="6"/>
    <s v="CHOAPA"/>
    <s v="SALAMANCA"/>
    <n v="2024"/>
    <s v="PROYECTO"/>
    <s v="VIVIENDA Y DESARROLLO URBANO"/>
    <s v="DESARROLLO URBANO"/>
    <x v="1"/>
    <n v="366867"/>
    <n v="366868"/>
    <n v="364888"/>
    <x v="0"/>
    <x v="0"/>
  </r>
  <r>
    <s v="30483536-0"/>
    <s v="DIAGNOSTICO PLAN MAESTRO AGUAS LLUVIA SAN FELIPE, COMUNA SAN FELIPE"/>
    <x v="4"/>
    <s v="SAN FELIPE DE ACONCAGUA"/>
    <s v="SAN FELIPE"/>
    <n v="2024"/>
    <s v="ESTUDIO BASICO"/>
    <s v="RECURSOS HIDRICOS"/>
    <s v="AGUAS LLUVIAS"/>
    <x v="1"/>
    <n v="171442"/>
    <n v="48677"/>
    <n v="48676"/>
    <x v="0"/>
    <x v="0"/>
  </r>
  <r>
    <s v="30483558-0"/>
    <s v="CONSTRUCCION CIRCUNVALACIÓN TEMUCO"/>
    <x v="0"/>
    <s v="'"/>
    <s v="'"/>
    <n v="2024"/>
    <s v="PROYECTO"/>
    <s v="TRANSPORTE"/>
    <s v="TRANSPORTE URBANO,VIALIDAD PEATONAL"/>
    <x v="1"/>
    <n v="129380"/>
    <n v="129380"/>
    <n v="117380.579"/>
    <x v="0"/>
    <x v="0"/>
  </r>
  <r>
    <s v="30483580-0"/>
    <s v="CONSTRUCCION SAR PLACILLA, VALPARAISO"/>
    <x v="4"/>
    <s v="VALPARAISO"/>
    <s v="VALPARAISO"/>
    <n v="2024"/>
    <s v="PROYECTO"/>
    <s v="SALUD"/>
    <s v="BAJA COMPLEJIDAD"/>
    <x v="1"/>
    <n v="5"/>
    <n v="5"/>
    <n v="0"/>
    <x v="0"/>
    <x v="1"/>
  </r>
  <r>
    <s v="30483664-0"/>
    <s v="REPOSICION SUBCOMISARÍA SAN LUIS, COMUNA DE PEÑALOLEN"/>
    <x v="14"/>
    <s v="SANTIAGO"/>
    <s v="PEÑALOLEN"/>
    <n v="2024"/>
    <s v="PROYECTO"/>
    <s v="SEGURIDAD PUBLICA"/>
    <s v="SEGURIDAD PUBLICA"/>
    <x v="1"/>
    <n v="2557728"/>
    <n v="2557728"/>
    <n v="2384946.5120000001"/>
    <x v="0"/>
    <x v="0"/>
  </r>
  <r>
    <s v="30483803-0"/>
    <s v="CONSTRUCCION ENLACE EL VERGEL RUTA 60 CH (CAMINO LA PÓLVORA)"/>
    <x v="4"/>
    <s v="'"/>
    <s v="'"/>
    <n v="2024"/>
    <s v="PROYECTO"/>
    <s v="TRANSPORTE"/>
    <s v="TRANSPORTE URBANO,VIALIDAD PEATONAL"/>
    <x v="1"/>
    <n v="3184251"/>
    <n v="3613000"/>
    <n v="3475670.449"/>
    <x v="0"/>
    <x v="0"/>
  </r>
  <r>
    <s v="30483861-0"/>
    <s v="ACTUALIZACION  PLAN SECCIONAL SERRANO Y CASTILLO, COMUNA TORRES DEL  PAYNE"/>
    <x v="1"/>
    <s v="ULTIMA ESPERANZA"/>
    <s v="TORRES DEL PAINE"/>
    <n v="2024"/>
    <s v="ESTUDIO BASICO"/>
    <s v="VIVIENDA Y DESARROLLO URBANO"/>
    <s v="DESARROLLO URBANO"/>
    <x v="1"/>
    <n v="8520"/>
    <n v="0"/>
    <n v="7000"/>
    <x v="1"/>
    <x v="0"/>
  </r>
  <r>
    <s v="30483947-0"/>
    <s v="MEJORAMIENTO PLAZA SERGIO SILVA, LOS VILOS."/>
    <x v="6"/>
    <s v="CHOAPA"/>
    <s v="LOS VILOS"/>
    <n v="2024"/>
    <s v="PROYECTO"/>
    <s v="VIVIENDA Y DESARROLLO URBANO"/>
    <s v="DESARROLLO URBANO"/>
    <x v="1"/>
    <n v="410394"/>
    <n v="292603"/>
    <n v="281601"/>
    <x v="0"/>
    <x v="0"/>
  </r>
  <r>
    <s v="30483969-0"/>
    <s v="CONSTRUCCION  PARQUE VILLA ALTOS DEL MAR, SECTOR EL ALTO, ARICA"/>
    <x v="13"/>
    <s v="ARICA - REGION XV"/>
    <s v="ARICA - REGION XV"/>
    <n v="2024"/>
    <s v="PROYECTO"/>
    <s v="VIVIENDA Y DESARROLLO URBANO"/>
    <s v="DESARROLLO URBANO"/>
    <x v="1"/>
    <n v="340276"/>
    <n v="340276"/>
    <n v="340276"/>
    <x v="0"/>
    <x v="0"/>
  </r>
  <r>
    <s v="30484023-0"/>
    <s v="CONSTRUCCION SALA CUNA Y JARDIN INFANTIL VILLA EVANGELISTA, SAN PEDRO DE LA PAZ"/>
    <x v="2"/>
    <s v="CONCEPCION"/>
    <s v="SAN PEDRO DE LA PAZ"/>
    <n v="2024"/>
    <s v="PROYECTO"/>
    <s v="EDUCACION, CULTURA Y PATRIMONIO"/>
    <s v="EDUCACION PREBASICA"/>
    <x v="1"/>
    <n v="12101"/>
    <n v="3"/>
    <n v="0"/>
    <x v="0"/>
    <x v="1"/>
  </r>
  <r>
    <s v="30484026-0"/>
    <s v="MEJORAMIENTO RUTA T-350 S: CUTIPAY - ACCESO NORTE A NIEBLA"/>
    <x v="12"/>
    <s v="VALDIVIA - REGION XIV"/>
    <s v="VALDIVIA - REGION XIV"/>
    <n v="2024"/>
    <s v="PROYECTO"/>
    <s v="TRANSPORTE"/>
    <s v="TRANSPORTE URBANO,VIALIDAD PEATONAL"/>
    <x v="1"/>
    <n v="165850"/>
    <n v="165850"/>
    <n v="165843.78599999999"/>
    <x v="0"/>
    <x v="0"/>
  </r>
  <r>
    <s v="30484043-0"/>
    <s v="CONSTRUCCION PASEO KOM TRAWULEN AMULEYIÑ, ALTO BIOBÍO"/>
    <x v="2"/>
    <s v="BIO BIO"/>
    <s v="ALTO BIOBIO"/>
    <n v="2024"/>
    <s v="PROYECTO"/>
    <s v="VIVIENDA Y DESARROLLO URBANO"/>
    <s v="DESARROLLO URBANO"/>
    <x v="1"/>
    <n v="315733"/>
    <n v="3"/>
    <n v="0"/>
    <x v="0"/>
    <x v="1"/>
  </r>
  <r>
    <s v="30484096-0"/>
    <s v="CONSTRUCCION PARQUE DEPORTIVO VELODOROMO REGIONAL VILLA ALEMANA"/>
    <x v="4"/>
    <s v="MARGA MARGA"/>
    <s v="VILLA ALEMANA"/>
    <n v="2024"/>
    <s v="PROYECTO"/>
    <s v="DEPORTES"/>
    <s v="DEPORTE COMPETITIVO"/>
    <x v="1"/>
    <n v="94477"/>
    <n v="48000"/>
    <n v="0"/>
    <x v="0"/>
    <x v="1"/>
  </r>
  <r>
    <s v="30484152-0"/>
    <s v="REPOSICION JARDIN INFANTIL SALA CUNA BLANCA NIEVES OLMUÉ"/>
    <x v="4"/>
    <s v="MARGA MARGA"/>
    <s v="OLMUE"/>
    <n v="2024"/>
    <s v="PROYECTO"/>
    <s v="EDUCACION, CULTURA Y PATRIMONIO"/>
    <s v="EDUCACION PREBASICA"/>
    <x v="1"/>
    <n v="500750"/>
    <n v="1"/>
    <n v="0"/>
    <x v="0"/>
    <x v="1"/>
  </r>
  <r>
    <s v="30484183-0"/>
    <s v="REPOSICION CENTRO DE SALUD FAMILIAR EL PALQUI, COMUNA DE MONTE PATRIA"/>
    <x v="6"/>
    <s v="LIMARI"/>
    <s v="MONTE PATRIA"/>
    <n v="2024"/>
    <s v="PROYECTO"/>
    <s v="SALUD"/>
    <s v="BAJA COMPLEJIDAD"/>
    <x v="1"/>
    <n v="30"/>
    <n v="30"/>
    <n v="0"/>
    <x v="0"/>
    <x v="1"/>
  </r>
  <r>
    <s v="30484186-0"/>
    <s v="CONSTRUCCION  DE OBRAS DE URBANIZACIÓN LOCALIDAD DE PEDREGAL,  MONTE PATRIA"/>
    <x v="6"/>
    <s v="LIMARI"/>
    <s v="MONTE PATRIA"/>
    <n v="2024"/>
    <s v="PROYECTO"/>
    <s v="RECURSOS HIDRICOS"/>
    <s v="EVACUACION DISPOSICION FINAL AGUAS SERVIDAS"/>
    <x v="1"/>
    <n v="27000"/>
    <n v="14735"/>
    <n v="14735"/>
    <x v="0"/>
    <x v="0"/>
  </r>
  <r>
    <s v="30484211-0"/>
    <s v="REPOSICION CUARTEL 1° COMPAÑIA DE BOMBEROS, SINDEMPART, COQUIMBO"/>
    <x v="6"/>
    <s v="ELQUI"/>
    <s v="COQUIMBO"/>
    <n v="2024"/>
    <s v="PROYECTO"/>
    <s v="SEGURIDAD PUBLICA"/>
    <s v="SEGURIDAD PUBLICA"/>
    <x v="1"/>
    <n v="1087589"/>
    <n v="900097"/>
    <n v="900096.30799999996"/>
    <x v="0"/>
    <x v="0"/>
  </r>
  <r>
    <s v="30484245-0"/>
    <s v="REPOSICION CON RELOCALIZACION BRIGADA DE INVESTIGACION CRIMINAL PDI, SAN RAMON"/>
    <x v="14"/>
    <s v="SANTIAGO"/>
    <s v="SAN RAMON"/>
    <n v="2024"/>
    <s v="PROYECTO"/>
    <s v="SEGURIDAD PUBLICA"/>
    <s v="SEGURIDAD PUBLICA"/>
    <x v="1"/>
    <n v="7457061"/>
    <n v="6600010"/>
    <n v="7070674.2970000003"/>
    <x v="0"/>
    <x v="0"/>
  </r>
  <r>
    <s v="30484292-0"/>
    <s v="REPOSICION PRIMERA COMPAÑÍA DE BOMBEROS, PUERTO NATALES"/>
    <x v="1"/>
    <s v="ULTIMA ESPERANZA"/>
    <s v="NATALES"/>
    <n v="2024"/>
    <s v="PROYECTO"/>
    <s v="SEGURIDAD PUBLICA"/>
    <s v="SEGURIDAD PUBLICA"/>
    <x v="1"/>
    <n v="1213961"/>
    <n v="9271"/>
    <n v="9271"/>
    <x v="0"/>
    <x v="0"/>
  </r>
  <r>
    <s v="30484298-0"/>
    <s v="CONSTRUCCION Y EQUIPAMIENTO FERIA HORTICOLA, PUERTO AYSÉN"/>
    <x v="11"/>
    <s v="AYSEN"/>
    <s v="AYSEN"/>
    <n v="2024"/>
    <s v="PROYECTO"/>
    <s v="TURISMO Y COMERCIO"/>
    <s v="COMERCIO"/>
    <x v="1"/>
    <n v="50000"/>
    <n v="50000"/>
    <n v="23016"/>
    <x v="0"/>
    <x v="0"/>
  </r>
  <r>
    <s v="30484306-0"/>
    <s v="MEJORAMIENTO ESTANDAR URBANO AREAS VERDES BARRIO CARDENAL RAUL SILVA HENRIQUEZ, NATALES"/>
    <x v="1"/>
    <s v="ULTIMA ESPERANZA"/>
    <s v="NATALES"/>
    <n v="2024"/>
    <s v="PROYECTO"/>
    <s v="VIVIENDA Y DESARROLLO URBANO"/>
    <s v="DESARROLLO URBANO"/>
    <x v="1"/>
    <n v="682758"/>
    <n v="560000"/>
    <n v="551066"/>
    <x v="0"/>
    <x v="0"/>
  </r>
  <r>
    <s v="30484343-0"/>
    <s v="AMPLIACION MEJORAMIENTO RUTA S-40. SECTOR: LABRANZA-IMPERIAL-CARAHUE"/>
    <x v="0"/>
    <s v="'"/>
    <s v="'"/>
    <n v="2024"/>
    <s v="PROYECTO"/>
    <s v="TRANSPORTE"/>
    <s v="TRANSPORTE CAMINERO"/>
    <x v="1"/>
    <n v="11867"/>
    <n v="10"/>
    <n v="0"/>
    <x v="0"/>
    <x v="1"/>
  </r>
  <r>
    <s v="30484345-0"/>
    <s v="AMPLIACION Y MEJORAMIENTO SAPR DE PICHIRROPULLI, COMUNA DE PAILLACO"/>
    <x v="12"/>
    <s v="'"/>
    <s v="'"/>
    <n v="2024"/>
    <s v="PROYECTO"/>
    <s v="RECURSOS HIDRICOS"/>
    <s v="AGUA POTABLE"/>
    <x v="1"/>
    <n v="47705"/>
    <n v="1"/>
    <n v="0"/>
    <x v="0"/>
    <x v="1"/>
  </r>
  <r>
    <s v="30484386-0"/>
    <s v="CONSTRUCCION CIRCUNVALACION NORTE, LOS ANGELES"/>
    <x v="2"/>
    <s v="BIO BIO"/>
    <s v="LOS ANGELES"/>
    <n v="2024"/>
    <s v="PROYECTO"/>
    <s v="TRANSPORTE"/>
    <s v="TRANSPORTE URBANO,VIALIDAD PEATONAL"/>
    <x v="1"/>
    <n v="14000"/>
    <n v="215656"/>
    <n v="0"/>
    <x v="0"/>
    <x v="1"/>
  </r>
  <r>
    <s v="30484387-0"/>
    <s v="MEJORAMIENTO PAR VIAL VILLAGRAN - ALMAGRO, LOS ANGELES"/>
    <x v="2"/>
    <s v="'"/>
    <s v="'"/>
    <n v="2024"/>
    <s v="PROYECTO"/>
    <s v="TRANSPORTE"/>
    <s v="TRANSPORTE URBANO,VIALIDAD PEATONAL"/>
    <x v="1"/>
    <n v="43470"/>
    <n v="42000"/>
    <n v="0"/>
    <x v="0"/>
    <x v="1"/>
  </r>
  <r>
    <s v="30484396-0"/>
    <s v="CONSTRUCCION SERVICIO DE ALTA RESOLUTIVIDAD(SAR) COMUNA QUILICURA"/>
    <x v="14"/>
    <s v="SANTIAGO"/>
    <s v="QUILICURA"/>
    <n v="2024"/>
    <s v="PROYECTO"/>
    <s v="SALUD"/>
    <s v="BAJA COMPLEJIDAD"/>
    <x v="1"/>
    <n v="4845"/>
    <n v="7500"/>
    <n v="4833.3329999999996"/>
    <x v="0"/>
    <x v="0"/>
  </r>
  <r>
    <s v="30484402-0"/>
    <s v="CONSTRUCCION CICLOVIAS URBANAS DE CHILLAN"/>
    <x v="5"/>
    <s v="DIGUILLIN"/>
    <s v="CHILLAN - REGION DEL ÑUBLE"/>
    <n v="2024"/>
    <s v="PROYECTO"/>
    <s v="TRANSPORTE"/>
    <s v="TRANSPORTE URBANO,VIALIDAD PEATONAL"/>
    <x v="1"/>
    <n v="82452"/>
    <n v="82453"/>
    <n v="82452.040999999997"/>
    <x v="0"/>
    <x v="0"/>
  </r>
  <r>
    <s v="30484411-0"/>
    <s v="CONSTRUCCION CICLOVIA CAMINO LENGA DE HUALPÉN"/>
    <x v="2"/>
    <s v="CONCEPCION"/>
    <s v="HUALPEN"/>
    <n v="2024"/>
    <s v="PROYECTO"/>
    <s v="TRANSPORTE"/>
    <s v="TRANSPORTE URBANO,VIALIDAD PEATONAL"/>
    <x v="1"/>
    <n v="28073"/>
    <n v="23273"/>
    <n v="23273"/>
    <x v="0"/>
    <x v="0"/>
  </r>
  <r>
    <s v="30484425-0"/>
    <s v="CONSTRUCCION CUARTEL BOMBEROS SEGUNDA  COMPAÑÍA CHIMBARONGO"/>
    <x v="15"/>
    <s v="COLCHAGUA"/>
    <s v="CHIMBARONGO"/>
    <n v="2024"/>
    <s v="PROYECTO"/>
    <s v="SEGURIDAD PUBLICA"/>
    <s v="SEGURIDAD PUBLICA"/>
    <x v="1"/>
    <n v="825692"/>
    <n v="950417"/>
    <n v="738209.75399999996"/>
    <x v="0"/>
    <x v="0"/>
  </r>
  <r>
    <s v="30484435-0"/>
    <s v="CONSTRUCCION PLAYA ARTIFICIAL Y CALETA DE PESCADORES LA CHIMBA"/>
    <x v="9"/>
    <s v="ANTOFAGASTA"/>
    <s v="ANTOFAGASTA"/>
    <n v="2024"/>
    <s v="PROYECTO"/>
    <s v="VIVIENDA Y DESARROLLO URBANO"/>
    <s v="BORDE COSTERO,PASEOS PEATONALES, PLAYAS"/>
    <x v="1"/>
    <n v="2623042"/>
    <n v="5077404"/>
    <n v="2619846.8539999998"/>
    <x v="0"/>
    <x v="0"/>
  </r>
  <r>
    <s v="30484442-0"/>
    <s v="MEJORAMIENTO PLAZA DE ARMAS DE VILLA ÑIREHUAO, COMUNA DE COYHAIQUE"/>
    <x v="11"/>
    <s v="COYHAIQUE"/>
    <s v="COYHAIQUE"/>
    <n v="2024"/>
    <s v="PROYECTO"/>
    <s v="VIVIENDA Y DESARROLLO URBANO"/>
    <s v="DESARROLLO URBANO"/>
    <x v="1"/>
    <n v="551976"/>
    <n v="530222"/>
    <n v="530222"/>
    <x v="0"/>
    <x v="0"/>
  </r>
  <r>
    <s v="30484455-0"/>
    <s v="REPOSICION PLAZA DE ARMAS DE CONTAO, HUALAIHUE"/>
    <x v="3"/>
    <s v="PALENA"/>
    <s v="HUALAIHUE"/>
    <n v="2024"/>
    <s v="PROYECTO"/>
    <s v="VIVIENDA Y DESARROLLO URBANO"/>
    <s v="DESARROLLO URBANO"/>
    <x v="1"/>
    <n v="20001"/>
    <n v="584230"/>
    <n v="0"/>
    <x v="0"/>
    <x v="1"/>
  </r>
  <r>
    <s v="30484467-0"/>
    <s v="CONSTRUCCION HOSPITAL PROVINCIA CORDILLERA, PUENTE ALTO"/>
    <x v="14"/>
    <s v="CORDILLERA"/>
    <s v="'"/>
    <n v="2024"/>
    <s v="PROYECTO"/>
    <s v="SALUD"/>
    <s v="ALTA COMPLEJIDAD"/>
    <x v="1"/>
    <n v="20448776"/>
    <n v="69487736"/>
    <n v="20620013"/>
    <x v="0"/>
    <x v="0"/>
  </r>
  <r>
    <s v="30484483-0"/>
    <s v="REPOSICION PLAZA ACCESO PRINCIPAL, PERQUENCO"/>
    <x v="0"/>
    <s v="CAUTIN"/>
    <s v="PERQUENCO"/>
    <n v="2024"/>
    <s v="PROYECTO"/>
    <s v="VIVIENDA Y DESARROLLO URBANO"/>
    <s v="DESARROLLO URBANO"/>
    <x v="1"/>
    <n v="18200"/>
    <n v="18200"/>
    <n v="17800"/>
    <x v="0"/>
    <x v="0"/>
  </r>
  <r>
    <s v="30484489-0"/>
    <s v="REPOSICION CON RELOCALIZACIÓN CESFAM BAEZA GOÑI COMUNA DE SAN JOAQUIN"/>
    <x v="14"/>
    <s v="SANTIAGO"/>
    <s v="SAN JOAQUIN"/>
    <n v="2024"/>
    <s v="PROYECTO"/>
    <s v="SALUD"/>
    <s v="BAJA COMPLEJIDAD"/>
    <x v="1"/>
    <n v="6001"/>
    <n v="6001"/>
    <n v="6000"/>
    <x v="0"/>
    <x v="0"/>
  </r>
  <r>
    <s v="30484503-0"/>
    <s v="CONSTRUCCION MUROS DE CONTENCIÓN VIVIENDAS SECTOR FARELLÓN COSTERO COMUNA IQUIQUE"/>
    <x v="8"/>
    <s v="IQUIQUE"/>
    <s v="IQUIQUE"/>
    <n v="2024"/>
    <s v="PROYECTO"/>
    <s v="VIVIENDA Y DESARROLLO URBANO"/>
    <s v="SOLUCION HABITACIONAL PARCIAL O COMPLEMENTARIA"/>
    <x v="1"/>
    <n v="533034"/>
    <n v="929964"/>
    <n v="451114"/>
    <x v="0"/>
    <x v="0"/>
  </r>
  <r>
    <s v="30484519-0"/>
    <s v="MEJORAMIENTO CALLE MANUEL MENÉNDEZ, PUNTA ARENAS"/>
    <x v="1"/>
    <s v="MAGALLANES"/>
    <s v="PUNTA ARENAS"/>
    <n v="2024"/>
    <s v="PROYECTO"/>
    <s v="TRANSPORTE"/>
    <s v="TRANSPORTE URBANO,VIALIDAD PEATONAL"/>
    <x v="1"/>
    <n v="1147547"/>
    <n v="1147545"/>
    <n v="1147544.6599999999"/>
    <x v="0"/>
    <x v="0"/>
  </r>
  <r>
    <s v="30484525-0"/>
    <s v="MEJORAMIENTO CALLE JOSE DIAZ BARRIA, PUNTA ARENAS"/>
    <x v="1"/>
    <s v="MAGALLANES"/>
    <s v="PUNTA ARENAS"/>
    <n v="2024"/>
    <s v="PROYECTO"/>
    <s v="TRANSPORTE"/>
    <s v="TRANSPORTE URBANO,VIALIDAD PEATONAL"/>
    <x v="1"/>
    <n v="293"/>
    <n v="291"/>
    <n v="291"/>
    <x v="0"/>
    <x v="0"/>
  </r>
  <r>
    <s v="30484533-0"/>
    <s v="MEJORAMIENTO RED AGUAS LLUVIAS SECTOR PARQUE CENTRAL HUALPEN"/>
    <x v="2"/>
    <s v="CONCEPCION"/>
    <s v="HUALPEN"/>
    <n v="2024"/>
    <s v="PROYECTO"/>
    <s v="RECURSOS HIDRICOS"/>
    <s v="AGUAS LLUVIAS"/>
    <x v="1"/>
    <n v="9000"/>
    <n v="145061"/>
    <n v="218.202"/>
    <x v="0"/>
    <x v="0"/>
  </r>
  <r>
    <s v="30484535-0"/>
    <s v="MEJORAMIENTO PLAZAS JOHN WALL, ARICA"/>
    <x v="13"/>
    <s v="ARICA - REGION XV"/>
    <s v="ARICA - REGION XV"/>
    <n v="2024"/>
    <s v="PROYECTO"/>
    <s v="VIVIENDA Y DESARROLLO URBANO"/>
    <s v="DESARROLLO URBANO"/>
    <x v="1"/>
    <n v="2670"/>
    <n v="2580"/>
    <n v="2579"/>
    <x v="0"/>
    <x v="0"/>
  </r>
  <r>
    <s v="30484569-0"/>
    <s v="HABILITACION ANTIGUO HOSPITAL DE ANGOL PARA BIBLIOTECA MUNICIPAL"/>
    <x v="0"/>
    <s v="MALLECO"/>
    <s v="ANGOL"/>
    <n v="2024"/>
    <s v="PROYECTO"/>
    <s v="EDUCACION, CULTURA Y PATRIMONIO"/>
    <s v="PATRIMONIO"/>
    <x v="1"/>
    <n v="117085"/>
    <n v="110000"/>
    <n v="52732"/>
    <x v="0"/>
    <x v="0"/>
  </r>
  <r>
    <s v="30484581-0"/>
    <s v="CONSTRUCCION SENDERO Y MIRADOR CUMBRE PARQUE METROPOLITANO CERROS DE RENCA"/>
    <x v="14"/>
    <s v="SANTIAGO"/>
    <s v="RENCA"/>
    <n v="2024"/>
    <s v="PROYECTO"/>
    <s v="VIVIENDA Y DESARROLLO URBANO"/>
    <s v="DESARROLLO URBANO"/>
    <x v="1"/>
    <n v="24673"/>
    <n v="21673"/>
    <n v="21730"/>
    <x v="0"/>
    <x v="0"/>
  </r>
  <r>
    <s v="30484602-0"/>
    <s v="CONSTRUCCION CALLE MESANA, VALPARAISO"/>
    <x v="4"/>
    <s v="VALPARAISO"/>
    <s v="VALPARAISO"/>
    <n v="2024"/>
    <s v="PROYECTO"/>
    <s v="TRANSPORTE"/>
    <s v="TRANSPORTE URBANO,VIALIDAD PEATONAL"/>
    <x v="1"/>
    <n v="1043281"/>
    <n v="1043281"/>
    <n v="1016463.576"/>
    <x v="0"/>
    <x v="0"/>
  </r>
  <r>
    <s v="30484603-0"/>
    <s v="MEJORAMIENTO AVDA ALEMANIA ETAPA 2, VALPARAISO"/>
    <x v="4"/>
    <s v="VALPARAISO"/>
    <s v="VALPARAISO"/>
    <n v="2024"/>
    <s v="PROYECTO"/>
    <s v="TRANSPORTE"/>
    <s v="TRANSPORTE URBANO,VIALIDAD PEATONAL"/>
    <x v="1"/>
    <n v="216827"/>
    <n v="228000"/>
    <n v="216826.19099999999"/>
    <x v="0"/>
    <x v="0"/>
  </r>
  <r>
    <s v="30484608-0"/>
    <s v="REPOSICION SALA CUNA Y JARDIN INFANTIL BRISAS DEL MAR, TOMÉ"/>
    <x v="2"/>
    <s v="CONCEPCION"/>
    <s v="TOME"/>
    <n v="2024"/>
    <s v="PROYECTO"/>
    <s v="EDUCACION, CULTURA Y PATRIMONIO"/>
    <s v="EDUCACION PREBASICA"/>
    <x v="1"/>
    <n v="31472"/>
    <n v="272421"/>
    <n v="18783"/>
    <x v="0"/>
    <x v="0"/>
  </r>
  <r>
    <s v="30484760-0"/>
    <s v="CONSTRUCCION SISTEMA DE AGUA POTABLE RURAL  CHUSMIZA Y USMAGAMA, REGIÓN DE TARAPACÁ"/>
    <x v="8"/>
    <s v="TAMARUGAL"/>
    <s v="HUARA (PROV. TAMARUGAL)"/>
    <n v="2024"/>
    <s v="PROYECTO"/>
    <s v="RECURSOS HIDRICOS"/>
    <s v="AGUA POTABLE"/>
    <x v="1"/>
    <n v="114802"/>
    <n v="99753"/>
    <n v="98907"/>
    <x v="0"/>
    <x v="0"/>
  </r>
  <r>
    <s v="30484762-0"/>
    <s v="HABILITACION CASA DUHALDE PARA CENTRO CULTURAL COMUNA DE LA UNION"/>
    <x v="12"/>
    <s v="RANCO"/>
    <s v="LA UNION - REGION XIV"/>
    <n v="2024"/>
    <s v="PROYECTO"/>
    <s v="EDUCACION, CULTURA Y PATRIMONIO"/>
    <s v="ARTE Y CULTURA"/>
    <x v="1"/>
    <n v="200115"/>
    <n v="14699"/>
    <n v="14698"/>
    <x v="0"/>
    <x v="0"/>
  </r>
  <r>
    <s v="30484874-0"/>
    <s v="MEJORAMIENTO PLAZA LOCALIDAD DE PUA, VICTORIA"/>
    <x v="0"/>
    <s v="MALLECO"/>
    <s v="VICTORIA"/>
    <n v="2024"/>
    <s v="PROYECTO"/>
    <s v="VIVIENDA Y DESARROLLO URBANO"/>
    <s v="DESARROLLO URBANO"/>
    <x v="1"/>
    <n v="206000"/>
    <n v="269590"/>
    <n v="269589.18800000002"/>
    <x v="0"/>
    <x v="0"/>
  </r>
  <r>
    <s v="30484904-0"/>
    <s v="CONSTRUCCION CICLOVIA RUTA I-870 E  I-890  SECTOR CUESTA LO GONZALEZ CHIMBARONGO"/>
    <x v="15"/>
    <s v="COLCHAGUA"/>
    <s v="CHIMBARONGO"/>
    <n v="2024"/>
    <s v="PROYECTO"/>
    <s v="TRANSPORTE"/>
    <s v="TRANSPORTE CAMINERO"/>
    <x v="1"/>
    <n v="2058819"/>
    <n v="3863400"/>
    <n v="2044203.044"/>
    <x v="0"/>
    <x v="0"/>
  </r>
  <r>
    <s v="30484906-0"/>
    <s v="CONSTRUCCION SISTEMA AGUA POTABLE RURAL MONTRE LLANCAMIL,  PERQUENCO"/>
    <x v="0"/>
    <s v="CAUTIN"/>
    <s v="PERQUENCO"/>
    <n v="2024"/>
    <s v="PROYECTO"/>
    <s v="RECURSOS HIDRICOS"/>
    <s v="AGUA POTABLE"/>
    <x v="1"/>
    <n v="1705000"/>
    <n v="1705000"/>
    <n v="1705000"/>
    <x v="0"/>
    <x v="0"/>
  </r>
  <r>
    <s v="30484917-0"/>
    <s v="CONSTRUCCION PARQUE EL ALTO, SECTOR EL ALTO SUR, ARICA"/>
    <x v="13"/>
    <s v="ARICA - REGION XV"/>
    <s v="ARICA - REGION XV"/>
    <n v="2024"/>
    <s v="PROYECTO"/>
    <s v="VIVIENDA Y DESARROLLO URBANO"/>
    <s v="DESARROLLO URBANO"/>
    <x v="1"/>
    <n v="1913903"/>
    <n v="129044"/>
    <n v="129043"/>
    <x v="0"/>
    <x v="0"/>
  </r>
  <r>
    <s v="30484946-0"/>
    <s v="CONSTRUCCION ACCESO ORIENTE POBLACIÓN TORREBLANCA, VALLENAR"/>
    <x v="16"/>
    <s v="HUASCO"/>
    <s v="VALLENAR"/>
    <n v="2024"/>
    <s v="PROYECTO"/>
    <s v="TRANSPORTE"/>
    <s v="TRANSPORTE URBANO,VIALIDAD PEATONAL"/>
    <x v="1"/>
    <n v="189284"/>
    <n v="189284"/>
    <n v="189284"/>
    <x v="0"/>
    <x v="0"/>
  </r>
  <r>
    <s v="30484956-0"/>
    <s v="CONSTRUCCION PARQUE URBANO DE COCHRANE"/>
    <x v="11"/>
    <s v="CAPITAN PRAT"/>
    <s v="COCHRANE"/>
    <n v="2024"/>
    <s v="PROYECTO"/>
    <s v="VIVIENDA Y DESARROLLO URBANO"/>
    <s v="DESARROLLO URBANO"/>
    <x v="1"/>
    <n v="1600"/>
    <n v="621932"/>
    <n v="593"/>
    <x v="0"/>
    <x v="0"/>
  </r>
  <r>
    <s v="30484959-0"/>
    <s v="CONSTRUCCION CENTRO DEPORTIVO MUNICIPAL COMUNA DE CHONCHI"/>
    <x v="3"/>
    <s v="CHILOE"/>
    <s v="CHONCHI"/>
    <n v="2024"/>
    <s v="PROYECTO"/>
    <s v="DEPORTES"/>
    <s v="DEPORTE RECREATIVO"/>
    <x v="1"/>
    <n v="1414200"/>
    <n v="3"/>
    <n v="0"/>
    <x v="0"/>
    <x v="1"/>
  </r>
  <r>
    <s v="30484974-0"/>
    <s v="CONSTRUCCION NUEVO TERMINAL DE BUSES, IQUIQUE"/>
    <x v="8"/>
    <s v="IQUIQUE"/>
    <s v="IQUIQUE"/>
    <n v="2024"/>
    <s v="PROYECTO"/>
    <s v="TRANSPORTE"/>
    <s v="TRANSPORTE URBANO,VIALIDAD PEATONAL"/>
    <x v="1"/>
    <n v="66155"/>
    <n v="51200"/>
    <n v="51200"/>
    <x v="0"/>
    <x v="0"/>
  </r>
  <r>
    <s v="30485033-0"/>
    <s v="CONSTRUCCION VIVIENDAS TUTELADAS PARA ADULTO MAYOR - FUTRONO"/>
    <x v="12"/>
    <s v="RANCO"/>
    <s v="FUTRONO - REGION XIV"/>
    <n v="2024"/>
    <s v="PROYECTO"/>
    <s v="VIVIENDA Y DESARROLLO URBANO"/>
    <s v="SOLUCION HABITACIONAL PARCIAL O COMPLEMENTARIA"/>
    <x v="1"/>
    <n v="3085"/>
    <n v="3300"/>
    <n v="3300"/>
    <x v="0"/>
    <x v="0"/>
  </r>
  <r>
    <s v="30485034-0"/>
    <s v="AMPLIACION Y MEJORAMIENTO GIMNASIO NATALES"/>
    <x v="1"/>
    <s v="ULTIMA ESPERANZA"/>
    <s v="NATALES"/>
    <n v="2024"/>
    <s v="PROYECTO"/>
    <s v="DEPORTES"/>
    <s v="INTERSUBSECTORIAL DEPORTES"/>
    <x v="1"/>
    <n v="786210"/>
    <n v="786209"/>
    <n v="786209"/>
    <x v="0"/>
    <x v="0"/>
  </r>
  <r>
    <s v="30485037-0"/>
    <s v="CONSTRUCCION ESPACIO PÚBLICO RIBEREÑO SECTOR OJANCOS, TIERRA AMARILLA"/>
    <x v="16"/>
    <s v="COPIAPO"/>
    <s v="TIERRA AMARILLA"/>
    <n v="2024"/>
    <s v="PROYECTO"/>
    <s v="VIVIENDA Y DESARROLLO URBANO"/>
    <s v="DESARROLLO URBANO"/>
    <x v="1"/>
    <n v="6560"/>
    <n v="6560"/>
    <n v="1100"/>
    <x v="0"/>
    <x v="0"/>
  </r>
  <r>
    <s v="30485043-0"/>
    <s v="CONSTRUCCION ESPACIO PÚBLICO QUEBRADA CABRITO CHAÑARAL"/>
    <x v="16"/>
    <s v="CHAÑARAL"/>
    <s v="CHAÑARAL"/>
    <n v="2024"/>
    <s v="PROYECTO"/>
    <s v="VIVIENDA Y DESARROLLO URBANO"/>
    <s v="BORDE COSTERO,PASEOS PEATONALES, PLAYAS"/>
    <x v="1"/>
    <n v="23567"/>
    <n v="7147"/>
    <n v="7147"/>
    <x v="0"/>
    <x v="0"/>
  </r>
  <r>
    <s v="30485115-0"/>
    <s v="CONSTRUCCION SERVICIO DE APR SECTOR BALMACEDA-PARAGUAY, FRUTILLAR"/>
    <x v="3"/>
    <s v="LLANQUIHUE"/>
    <s v="FRUTILLAR"/>
    <n v="2024"/>
    <s v="PROYECTO"/>
    <s v="RECURSOS HIDRICOS"/>
    <s v="AGUA POTABLE"/>
    <x v="1"/>
    <n v="932153"/>
    <n v="515316"/>
    <n v="515315.06900000002"/>
    <x v="0"/>
    <x v="0"/>
  </r>
  <r>
    <s v="30485121-0"/>
    <s v="CONSTRUCCION PROYECTO ELECTRICO PERIURBANO PONIENTE SECTOR ANDINO"/>
    <x v="1"/>
    <s v="MAGALLANES"/>
    <s v="PUNTA ARENAS"/>
    <n v="2024"/>
    <s v="PROYECTO"/>
    <s v="ENERGIA"/>
    <s v="DISTRIBUCION Y CONEXION FINAL USUARIOS"/>
    <x v="1"/>
    <n v="132753"/>
    <n v="132585"/>
    <n v="77018"/>
    <x v="0"/>
    <x v="0"/>
  </r>
  <r>
    <s v="30485126-0"/>
    <s v="CONSTRUCCION 20 VIVIENDAS TUTELADAS, NUEVA IMPERIAL"/>
    <x v="0"/>
    <s v="CAUTIN"/>
    <s v="NUEVA IMPERIAL"/>
    <n v="2024"/>
    <s v="PROYECTO"/>
    <s v="VIVIENDA Y DESARROLLO URBANO"/>
    <s v="SOLUCION HABITACIONAL PARCIAL O COMPLEMENTARIA"/>
    <x v="1"/>
    <n v="2244975"/>
    <n v="1819000"/>
    <n v="1815200"/>
    <x v="0"/>
    <x v="0"/>
  </r>
  <r>
    <s v="30485128-0"/>
    <s v="MEJORAMIENTO RUTA I-45 S: LA RUFINA - ACCESO A TERMAS DEL FLACO, PROV. COLCHAGUA"/>
    <x v="15"/>
    <s v="'"/>
    <s v="'"/>
    <n v="2024"/>
    <s v="PROYECTO"/>
    <s v="TRANSPORTE"/>
    <s v="TRANSPORTE CAMINERO"/>
    <x v="1"/>
    <n v="491139"/>
    <n v="350000"/>
    <n v="0"/>
    <x v="0"/>
    <x v="1"/>
  </r>
  <r>
    <s v="30485129-0"/>
    <s v="CONSTRUCCION 16 VIVIENDAS TUTELADAS GORBEA"/>
    <x v="0"/>
    <s v="CAUTIN"/>
    <s v="GORBEA"/>
    <n v="2024"/>
    <s v="PROYECTO"/>
    <s v="VIVIENDA Y DESARROLLO URBANO"/>
    <s v="SOLUCION HABITACIONAL PARCIAL O COMPLEMENTARIA"/>
    <x v="1"/>
    <n v="8580"/>
    <n v="8580"/>
    <n v="8579.1229999999996"/>
    <x v="0"/>
    <x v="0"/>
  </r>
  <r>
    <s v="30485133-0"/>
    <s v="CONSTRUCCION SISTEMA DE AGUA POTABLE RURAL SECTOR PEDERNAL,  FRUTILLAR"/>
    <x v="3"/>
    <s v="LLANQUIHUE"/>
    <s v="FRUTILLAR"/>
    <n v="2024"/>
    <s v="PROYECTO"/>
    <s v="RECURSOS HIDRICOS"/>
    <s v="AGUA POTABLE"/>
    <x v="1"/>
    <n v="144096"/>
    <n v="2852"/>
    <n v="2852"/>
    <x v="0"/>
    <x v="0"/>
  </r>
  <r>
    <s v="30485134-0"/>
    <s v="AMPLIACION Y NORMALIZACION ESTADIO LA GRANJA, CURICÓ"/>
    <x v="7"/>
    <s v="CURICO"/>
    <s v="CURICO"/>
    <n v="2024"/>
    <s v="PROYECTO"/>
    <s v="DEPORTES"/>
    <s v="DEPORTE COMPETITIVO"/>
    <x v="1"/>
    <n v="421265"/>
    <n v="421265"/>
    <n v="421264"/>
    <x v="0"/>
    <x v="0"/>
  </r>
  <r>
    <s v="30485139-0"/>
    <s v="CONSTRUCCION SERVICIO DE APR SECTOR PICHILOPEZ,  FRUTILLAR"/>
    <x v="3"/>
    <s v="LLANQUIHUE"/>
    <s v="FRUTILLAR"/>
    <n v="2024"/>
    <s v="PROYECTO"/>
    <s v="RECURSOS HIDRICOS"/>
    <s v="AGUA POTABLE"/>
    <x v="1"/>
    <n v="300760"/>
    <n v="284575"/>
    <n v="284574.88"/>
    <x v="0"/>
    <x v="0"/>
  </r>
  <r>
    <s v="30485186-0"/>
    <s v="AMPLIACION AVDA.P.AGUIRRE CERDA TRAMO LOS TAMARUGOS-ROTONDA, AFTA"/>
    <x v="9"/>
    <s v="ANTOFAGASTA"/>
    <s v="ANTOFAGASTA"/>
    <n v="2024"/>
    <s v="PROYECTO"/>
    <s v="TRANSPORTE"/>
    <s v="TRANSPORTE URBANO,VIALIDAD PEATONAL"/>
    <x v="1"/>
    <n v="1195705"/>
    <n v="2081030"/>
    <n v="1195703.324"/>
    <x v="0"/>
    <x v="0"/>
  </r>
  <r>
    <s v="30485199-0"/>
    <s v="MEJORAMIENTO EE.PP ZONA INDUSTRIAL,ÁREA 3 POLIMETALES, ARICA_ETAPA II"/>
    <x v="13"/>
    <s v="ARICA - REGION XV"/>
    <s v="ARICA - REGION XV"/>
    <n v="2024"/>
    <s v="PROYECTO"/>
    <s v="VIVIENDA Y DESARROLLO URBANO"/>
    <s v="DESARROLLO URBANO"/>
    <x v="1"/>
    <n v="1001751"/>
    <n v="1002088"/>
    <n v="1001751"/>
    <x v="0"/>
    <x v="0"/>
  </r>
  <r>
    <s v="30485220-0"/>
    <s v="CONSTRUCCION COMPLEJO DEPORTIVO COMUNAL, REQUÍNOA"/>
    <x v="15"/>
    <s v="CACHAPOAL"/>
    <s v="REQUINOA"/>
    <n v="2024"/>
    <s v="PROYECTO"/>
    <s v="DEPORTES"/>
    <s v="DEPORTE FORMATIVO"/>
    <x v="1"/>
    <n v="51156"/>
    <n v="31483"/>
    <n v="31483"/>
    <x v="0"/>
    <x v="0"/>
  </r>
  <r>
    <s v="30485223-0"/>
    <s v="REPOSICION CUARTEL 3RA COMPAÑIA DE BOMBEROS EL ABRA, REQUINOA"/>
    <x v="15"/>
    <s v="CACHAPOAL"/>
    <s v="REQUINOA"/>
    <n v="2024"/>
    <s v="PROYECTO"/>
    <s v="SEGURIDAD PUBLICA"/>
    <s v="SEGURIDAD PUBLICA"/>
    <x v="1"/>
    <n v="139531"/>
    <n v="31031"/>
    <n v="0"/>
    <x v="0"/>
    <x v="1"/>
  </r>
  <r>
    <s v="30485225-0"/>
    <s v="MEJORAMIENTO DE ACERAS CASCO HISTÓRICO URBANO, COMUNA DE MACHALI"/>
    <x v="15"/>
    <s v="CACHAPOAL"/>
    <s v="MACHALI"/>
    <n v="2024"/>
    <s v="PROYECTO"/>
    <s v="TRANSPORTE"/>
    <s v="TRANSPORTE URBANO,VIALIDAD PEATONAL"/>
    <x v="1"/>
    <n v="2177626"/>
    <n v="36000"/>
    <n v="3600"/>
    <x v="0"/>
    <x v="0"/>
  </r>
  <r>
    <s v="30485246-0"/>
    <s v="CONSTRUCCION FACULTAD DE INGENIERÍA UNIVERSIDAD REGIONAL DE O'HIGGINS, CAMPUS RENGO"/>
    <x v="15"/>
    <s v="CACHAPOAL"/>
    <s v="RENGO"/>
    <n v="2024"/>
    <s v="PROYECTO"/>
    <s v="EDUCACION, CULTURA Y PATRIMONIO"/>
    <s v="EDUCACION SUPERIOR"/>
    <x v="1"/>
    <n v="267175"/>
    <n v="169205"/>
    <n v="169205"/>
    <x v="0"/>
    <x v="0"/>
  </r>
  <r>
    <s v="30485268-0"/>
    <s v="CONSTRUCCION ALCANTARILLADO PUBLICO SECTOR SAN CARLOS, COMUNA DE NOGALES"/>
    <x v="4"/>
    <s v="QUILLOTA"/>
    <s v="NOGALES"/>
    <n v="2024"/>
    <s v="PROYECTO"/>
    <s v="RECURSOS HIDRICOS"/>
    <s v="EVACUACION DISPOSICION FINAL AGUAS SERVIDAS"/>
    <x v="1"/>
    <n v="71703"/>
    <n v="58067"/>
    <n v="58064.368999999999"/>
    <x v="0"/>
    <x v="0"/>
  </r>
  <r>
    <s v="30485293-0"/>
    <s v="RESTAURACION PLAZA BALMACEDA LA CALERA"/>
    <x v="4"/>
    <s v="QUILLOTA"/>
    <s v="LA CALERA"/>
    <n v="2024"/>
    <s v="PROYECTO"/>
    <s v="VIVIENDA Y DESARROLLO URBANO"/>
    <s v="DESARROLLO URBANO"/>
    <x v="1"/>
    <n v="460000"/>
    <n v="460000"/>
    <n v="456292.40299999999"/>
    <x v="0"/>
    <x v="0"/>
  </r>
  <r>
    <s v="30485310-0"/>
    <s v="REPOSICION PASO SUPERIOR  RUTA 5 - ALAMEDA, RANCAGUA"/>
    <x v="15"/>
    <s v="CACHAPOAL"/>
    <s v="RANCAGUA"/>
    <n v="2024"/>
    <s v="PROYECTO"/>
    <s v="TRANSPORTE"/>
    <s v="TRANSPORTE CAMINERO"/>
    <x v="1"/>
    <n v="12420"/>
    <n v="750"/>
    <n v="743.87"/>
    <x v="0"/>
    <x v="0"/>
  </r>
  <r>
    <s v="30485331-0"/>
    <s v="MEJORAMIENTO PARQUE CERRO PHILIPPI PUERTO VARAS"/>
    <x v="3"/>
    <s v="LLANQUIHUE"/>
    <s v="PUERTO VARAS"/>
    <n v="2024"/>
    <s v="PROYECTO"/>
    <s v="VIVIENDA Y DESARROLLO URBANO"/>
    <s v="DESARROLLO URBANO"/>
    <x v="1"/>
    <n v="129422"/>
    <n v="52501"/>
    <n v="9095"/>
    <x v="0"/>
    <x v="0"/>
  </r>
  <r>
    <s v="30485336-0"/>
    <s v="REPOSICION POSTA SALUD RURAL RADALCO, COMUNA DE CURACAUTIN"/>
    <x v="0"/>
    <s v="MALLECO"/>
    <s v="CURACAUTIN"/>
    <n v="2024"/>
    <s v="PROYECTO"/>
    <s v="SALUD"/>
    <s v="BAJA COMPLEJIDAD"/>
    <x v="1"/>
    <n v="568061"/>
    <n v="19351"/>
    <n v="0"/>
    <x v="0"/>
    <x v="1"/>
  </r>
  <r>
    <s v="30485355-0"/>
    <s v="REPOSICION TOTAL SALA CUNA Y JARDIN INFANTIL OSITO PANDY COMUNA DE TALCA"/>
    <x v="7"/>
    <s v="TALCA"/>
    <s v="TALCA"/>
    <n v="2024"/>
    <s v="PROYECTO"/>
    <s v="EDUCACION, CULTURA Y PATRIMONIO"/>
    <s v="EDUCACION PREBASICA"/>
    <x v="1"/>
    <n v="728"/>
    <n v="728"/>
    <n v="0"/>
    <x v="0"/>
    <x v="1"/>
  </r>
  <r>
    <s v="30485368-0"/>
    <s v="REPOSICION CENTRO REHABILITACION  CLUB DE LEONES COMUNA DE ANCUD"/>
    <x v="3"/>
    <s v="CHILOE"/>
    <s v="ANCUD"/>
    <n v="2024"/>
    <s v="PROYECTO"/>
    <s v="SALUD"/>
    <s v="MEDIA COMPLEJIDAD"/>
    <x v="1"/>
    <n v="30300"/>
    <n v="30300"/>
    <n v="30300"/>
    <x v="0"/>
    <x v="0"/>
  </r>
  <r>
    <s v="30485416-0"/>
    <s v="MEJORAMIENTO RUTA Y-65, PORVENIR - MANANTIALES, TIERRA DEL FUEGO, ETAPA II"/>
    <x v="1"/>
    <s v="TIERRA DEL FUEGO"/>
    <s v="'"/>
    <n v="2024"/>
    <s v="PROYECTO"/>
    <s v="TRANSPORTE"/>
    <s v="TRANSPORTE CAMINERO"/>
    <x v="1"/>
    <n v="22680867"/>
    <n v="25932000"/>
    <n v="19400655.331999999"/>
    <x v="0"/>
    <x v="0"/>
  </r>
  <r>
    <s v="30485466-0"/>
    <s v="MEJORAMIENTO RUTA Y-71, PORVENIR- ONAISSIN, TRAMO II, PROVINCIA DE TIERRA DEL FUEGO"/>
    <x v="1"/>
    <s v="TIERRA DEL FUEGO"/>
    <s v="'"/>
    <n v="2024"/>
    <s v="PROYECTO"/>
    <s v="TRANSPORTE"/>
    <s v="TRANSPORTE CAMINERO"/>
    <x v="1"/>
    <n v="23484481"/>
    <n v="19236500"/>
    <n v="17985712.550000001"/>
    <x v="0"/>
    <x v="0"/>
  </r>
  <r>
    <s v="30485475-0"/>
    <s v="REPOSICION ÁREAS DAÑADAS CENTRO CULTURAL , ALTO HOSPICIO"/>
    <x v="8"/>
    <s v="IQUIQUE"/>
    <s v="ALTO HOSPICIO"/>
    <n v="2024"/>
    <s v="PROYECTO"/>
    <s v="MULTISECTORIAL"/>
    <s v="ADMINISTRACION MULTISECTOR"/>
    <x v="1"/>
    <n v="640331"/>
    <n v="180000"/>
    <n v="121657"/>
    <x v="0"/>
    <x v="0"/>
  </r>
  <r>
    <s v="30485513-0"/>
    <s v="CONSTRUCCION PARQUE MIRAVALLE VILLA ALEMANA"/>
    <x v="4"/>
    <s v="MARGA MARGA"/>
    <s v="VILLA ALEMANA"/>
    <n v="2024"/>
    <s v="PROYECTO"/>
    <s v="MULTISECTORIAL"/>
    <s v="ADMINISTRACION MULTISECTOR"/>
    <x v="1"/>
    <n v="1124273"/>
    <n v="975883"/>
    <n v="975881"/>
    <x v="0"/>
    <x v="0"/>
  </r>
  <r>
    <s v="30485565-0"/>
    <s v="CONSTRUCCION CENTRO PLANETARIO COMUNA DE CALLE LARGA"/>
    <x v="4"/>
    <s v="LOS ANDES"/>
    <s v="CALLE LARGA"/>
    <n v="2024"/>
    <s v="PROYECTO"/>
    <s v="MULTISECTORIAL"/>
    <s v="ORGANIZACION Y SERVICIOS COMUNALES"/>
    <x v="1"/>
    <n v="3122012"/>
    <n v="4"/>
    <n v="0"/>
    <x v="0"/>
    <x v="1"/>
  </r>
  <r>
    <s v="30485668-0"/>
    <s v="CONSTRUCCION CIRCUITO PATRIMONIAL, COLLIPULLI"/>
    <x v="0"/>
    <s v="MALLECO"/>
    <s v="COLLIPULLI"/>
    <n v="2024"/>
    <s v="PROYECTO"/>
    <s v="VIVIENDA Y DESARROLLO URBANO"/>
    <s v="DESARROLLO URBANO"/>
    <x v="1"/>
    <n v="10080"/>
    <n v="10080"/>
    <n v="10078"/>
    <x v="0"/>
    <x v="0"/>
  </r>
  <r>
    <s v="30485752-0"/>
    <s v="MEJORAMIENTO PLAZA PEDRO LAGOS MARCHANT, COMUNA DE CHILLAN"/>
    <x v="5"/>
    <s v="DIGUILLIN"/>
    <s v="CHILLAN - REGION DEL ÑUBLE"/>
    <n v="2024"/>
    <s v="PROYECTO"/>
    <s v="VIVIENDA Y DESARROLLO URBANO"/>
    <s v="DESARROLLO URBANO"/>
    <x v="1"/>
    <n v="1986206"/>
    <n v="100000"/>
    <n v="0"/>
    <x v="0"/>
    <x v="1"/>
  </r>
  <r>
    <s v="30485764-0"/>
    <s v="MEJORAMIENTO  Y AMPLIACIÓN PARQUE LA TOMA,  RÍO NEGRO"/>
    <x v="3"/>
    <s v="OSORNO"/>
    <s v="RIO NEGRO"/>
    <n v="2024"/>
    <s v="PROYECTO"/>
    <s v="VIVIENDA Y DESARROLLO URBANO"/>
    <s v="DESARROLLO URBANO"/>
    <x v="1"/>
    <n v="23444"/>
    <n v="850052"/>
    <n v="819"/>
    <x v="0"/>
    <x v="0"/>
  </r>
  <r>
    <s v="30485780-0"/>
    <s v="MEJORAMIENTO ESPACIO PUBLICO, BANDEJON CENTRAL AVENIDA COLLIN, CHILLAN"/>
    <x v="5"/>
    <s v="DIGUILLIN"/>
    <s v="CHILLAN - REGION DEL ÑUBLE"/>
    <n v="2024"/>
    <s v="PROYECTO"/>
    <s v="VIVIENDA Y DESARROLLO URBANO"/>
    <s v="DESARROLLO URBANO"/>
    <x v="1"/>
    <n v="948024"/>
    <n v="940194"/>
    <n v="731259.38"/>
    <x v="0"/>
    <x v="0"/>
  </r>
  <r>
    <s v="30485803-0"/>
    <s v="HABILITACION CONEXION VIAL PUERTO SAN VICENTE RUTA INTERPORTUARIA"/>
    <x v="2"/>
    <s v="'"/>
    <s v="'"/>
    <n v="2024"/>
    <s v="PROYECTO"/>
    <s v="TRANSPORTE"/>
    <s v="TRANSPORTE URBANO,VIALIDAD PEATONAL"/>
    <x v="1"/>
    <n v="10"/>
    <n v="17000"/>
    <n v="0"/>
    <x v="0"/>
    <x v="1"/>
  </r>
  <r>
    <s v="30485816-0"/>
    <s v="MEJORAMIENTO BORDE COSTERO SCHWAGER, CORONEL"/>
    <x v="2"/>
    <s v="CONCEPCION"/>
    <s v="CORONEL"/>
    <n v="2024"/>
    <s v="PROYECTO"/>
    <s v="VIVIENDA Y DESARROLLO URBANO"/>
    <s v="BORDE COSTERO,PASEOS PEATONALES, PLAYAS"/>
    <x v="1"/>
    <n v="1679316"/>
    <n v="5652737"/>
    <n v="1677742.196"/>
    <x v="0"/>
    <x v="0"/>
  </r>
  <r>
    <s v="30485875-0"/>
    <s v="REPOSICION HOSPITAL SANTA JUANA,COMUNA SANTA JUANA"/>
    <x v="2"/>
    <s v="CONCEPCION"/>
    <s v="SANTA JUANA"/>
    <n v="2024"/>
    <s v="PROYECTO"/>
    <s v="SALUD"/>
    <s v="BAJA COMPLEJIDAD"/>
    <x v="1"/>
    <n v="94879"/>
    <n v="66254"/>
    <n v="66241.695000000007"/>
    <x v="0"/>
    <x v="0"/>
  </r>
  <r>
    <s v="30485885-0"/>
    <s v="CONSTRUCCION SISTEMA APR PUENTE BASA GRANDE, COMUNA DE CURARREHUE"/>
    <x v="0"/>
    <s v="CAUTIN"/>
    <s v="CURARREHUE"/>
    <n v="2024"/>
    <s v="PROYECTO"/>
    <s v="RECURSOS HIDRICOS"/>
    <s v="AGUA POTABLE"/>
    <x v="1"/>
    <n v="116238"/>
    <n v="116241"/>
    <n v="116239"/>
    <x v="0"/>
    <x v="0"/>
  </r>
  <r>
    <s v="30485932-0"/>
    <s v="MEJORAMIENTO INTEGRAL AERÓDROMO DE VICTORIA, IX REGIÓN."/>
    <x v="0"/>
    <s v="MALLECO"/>
    <s v="VICTORIA"/>
    <n v="2024"/>
    <s v="PROYECTO"/>
    <s v="TRANSPORTE"/>
    <s v="TRANSPORTE AEREO"/>
    <x v="2"/>
    <n v="4507582"/>
    <n v="2487801"/>
    <n v="212408.856"/>
    <x v="0"/>
    <x v="0"/>
  </r>
  <r>
    <s v="30485940-0"/>
    <s v="CONSTRUCCION PASEO MIRADOR DEL PACIFICO SECTOR LA BOCA, NAVIDAD"/>
    <x v="15"/>
    <s v="CARDENAL CARO"/>
    <s v="NAVIDAD"/>
    <n v="2024"/>
    <s v="PROYECTO"/>
    <s v="VIVIENDA Y DESARROLLO URBANO"/>
    <s v="DESARROLLO URBANO"/>
    <x v="1"/>
    <n v="19122"/>
    <n v="19122"/>
    <n v="19122"/>
    <x v="0"/>
    <x v="0"/>
  </r>
  <r>
    <s v="30486089-0"/>
    <s v="MEJORAMIENTO BORDE COSTERO PLAYA BLANCA, CORONEL - LOTA"/>
    <x v="2"/>
    <s v="CONCEPCION"/>
    <s v="'"/>
    <n v="2024"/>
    <s v="PROYECTO"/>
    <s v="VIVIENDA Y DESARROLLO URBANO"/>
    <s v="BORDE COSTERO,PASEOS PEATONALES, PLAYAS"/>
    <x v="1"/>
    <n v="10"/>
    <n v="10"/>
    <n v="0"/>
    <x v="0"/>
    <x v="1"/>
  </r>
  <r>
    <s v="30486100-0"/>
    <s v="MEJORAMIENTO BORDE COSTERO COLCURA, LOTA"/>
    <x v="2"/>
    <s v="CONCEPCION"/>
    <s v="LOTA"/>
    <n v="2024"/>
    <s v="PROYECTO"/>
    <s v="VIVIENDA Y DESARROLLO URBANO"/>
    <s v="BORDE COSTERO,PASEOS PEATONALES, PLAYAS"/>
    <x v="1"/>
    <n v="540095"/>
    <n v="941766"/>
    <n v="941765.46600000001"/>
    <x v="0"/>
    <x v="0"/>
  </r>
  <r>
    <s v="30486108-0"/>
    <s v="RESTAURACION BASILICA CORAZON DE MARIA DE ANTOFAGASTA"/>
    <x v="9"/>
    <s v="ANTOFAGASTA"/>
    <s v="ANTOFAGASTA"/>
    <n v="2024"/>
    <s v="PROYECTO"/>
    <s v="EDUCACION, CULTURA Y PATRIMONIO"/>
    <s v="ARTE Y CULTURA"/>
    <x v="1"/>
    <n v="2797"/>
    <n v="2797"/>
    <n v="2797"/>
    <x v="0"/>
    <x v="0"/>
  </r>
  <r>
    <s v="30486121-0"/>
    <s v="REPOSICION HOSPEDERÍA HOGAR DE CRISTO, CALAMA"/>
    <x v="9"/>
    <s v="EL LOA"/>
    <s v="CALAMA"/>
    <n v="2024"/>
    <s v="PROYECTO"/>
    <s v="MULTISECTORIAL"/>
    <s v="ASISTENCIA Y SERVICIO SOCIAL"/>
    <x v="1"/>
    <n v="275027"/>
    <n v="600000"/>
    <n v="157772.11300000001"/>
    <x v="0"/>
    <x v="0"/>
  </r>
  <r>
    <s v="30486144-0"/>
    <s v="CONSTRUCCION BORDE FLUVIAL RIO LINGUE, SECTOR MEHUIN COMUNA MARIQUINA"/>
    <x v="12"/>
    <s v="'"/>
    <s v="'"/>
    <n v="2024"/>
    <s v="PROYECTO"/>
    <s v="VIVIENDA Y DESARROLLO URBANO"/>
    <s v="BORDE COSTERO,PASEOS PEATONALES, PLAYAS"/>
    <x v="1"/>
    <n v="1844609"/>
    <n v="1805752"/>
    <n v="1805751.196"/>
    <x v="0"/>
    <x v="0"/>
  </r>
  <r>
    <s v="30486351-0"/>
    <s v="REPOSICION SEDE COMUNITARIA  EL TAMBO,  COMUNA SAN FELIPE"/>
    <x v="4"/>
    <s v="SAN FELIPE DE ACONCAGUA"/>
    <s v="SAN FELIPE"/>
    <n v="2024"/>
    <s v="PROYECTO"/>
    <s v="MULTISECTORIAL"/>
    <s v="ORGANIZACION Y SERVICIOS COMUNALES"/>
    <x v="1"/>
    <n v="29385"/>
    <n v="25724"/>
    <n v="3117.2049999999999"/>
    <x v="0"/>
    <x v="0"/>
  </r>
  <r>
    <s v="30486360-0"/>
    <s v="ANALISIS DINAMICA DE SEDIMENTOS CANAL DE ACCESO BAHÍA CHILOTA, PORVENIR"/>
    <x v="1"/>
    <s v="TIERRA DEL FUEGO"/>
    <s v="PORVENIR"/>
    <n v="2024"/>
    <s v="ESTUDIO BASICO"/>
    <s v="TRANSPORTE"/>
    <s v="TRANSPORTE MARITIMO, FLUVIAL Y LACUSTRE"/>
    <x v="1"/>
    <n v="10"/>
    <n v="10"/>
    <n v="0"/>
    <x v="0"/>
    <x v="1"/>
  </r>
  <r>
    <s v="30486453-0"/>
    <s v="REPOSICION CONSULTORIO GENERAL RURAL CURANIPE, COMUNA PELLUHUE"/>
    <x v="7"/>
    <s v="CAUQUENES"/>
    <s v="PELLUHUE"/>
    <n v="2024"/>
    <s v="PROYECTO"/>
    <s v="SALUD"/>
    <s v="BAJA COMPLEJIDAD"/>
    <x v="1"/>
    <n v="244879"/>
    <n v="239119"/>
    <n v="239104.06400000001"/>
    <x v="0"/>
    <x v="0"/>
  </r>
  <r>
    <s v="30486471-0"/>
    <s v="REPOSICION DE LA PLAYA  EN LOS VILOS, COMUNA DE LOS VILOS"/>
    <x v="6"/>
    <s v="CHOAPA"/>
    <s v="LOS VILOS"/>
    <n v="2024"/>
    <s v="PROYECTO"/>
    <s v="VIVIENDA Y DESARROLLO URBANO"/>
    <s v="BORDE COSTERO,PASEOS PEATONALES, PLAYAS"/>
    <x v="1"/>
    <n v="160"/>
    <n v="160"/>
    <n v="0"/>
    <x v="0"/>
    <x v="1"/>
  </r>
  <r>
    <s v="30486473-0"/>
    <s v="REPOSICION PUENTE MARQUESA EN RUTA D-215, COMUNA VICUÑA, REGION DE COQUIMBO"/>
    <x v="6"/>
    <s v="ELQUI"/>
    <s v="VICUÑA"/>
    <n v="2024"/>
    <s v="PROYECTO"/>
    <s v="TRANSPORTE"/>
    <s v="TRANSPORTE CAMINERO"/>
    <x v="1"/>
    <n v="124665"/>
    <n v="472000"/>
    <n v="1257.721"/>
    <x v="0"/>
    <x v="0"/>
  </r>
  <r>
    <s v="30486596-0"/>
    <s v="CONSTRUCCION SISTEMA AGUA POTABLE RURAL ROMOPULLI, SAAVEDRA"/>
    <x v="0"/>
    <s v="CAUTIN"/>
    <s v="SAAVEDRA"/>
    <n v="2024"/>
    <s v="PROYECTO"/>
    <s v="RECURSOS HIDRICOS"/>
    <s v="AGUA POTABLE"/>
    <x v="1"/>
    <n v="1"/>
    <n v="1"/>
    <n v="0"/>
    <x v="0"/>
    <x v="1"/>
  </r>
  <r>
    <s v="30486598-0"/>
    <s v="MEJORAMIENTO CIRCUNVALACION NORTE - LOS PEPINOS, ALTO HOSPICIO"/>
    <x v="8"/>
    <s v="IQUIQUE"/>
    <s v="ALTO HOSPICIO"/>
    <n v="2024"/>
    <s v="PROYECTO"/>
    <s v="TRANSPORTE"/>
    <s v="TRANSPORTE URBANO,VIALIDAD PEATONAL"/>
    <x v="1"/>
    <n v="3000"/>
    <n v="12350"/>
    <n v="238"/>
    <x v="0"/>
    <x v="0"/>
  </r>
  <r>
    <s v="30486611-0"/>
    <s v="REPOSICION  CUARTEL 3RA. COMPAÑÍA DE BOMBEROS CHILLEPIN, SALAMANCA"/>
    <x v="6"/>
    <s v="CHOAPA"/>
    <s v="SALAMANCA"/>
    <n v="2024"/>
    <s v="PROYECTO"/>
    <s v="SEGURIDAD PUBLICA"/>
    <s v="SEGURIDAD PUBLICA"/>
    <x v="1"/>
    <n v="353383"/>
    <n v="151336"/>
    <n v="151336"/>
    <x v="0"/>
    <x v="0"/>
  </r>
  <r>
    <s v="30486614-0"/>
    <s v="CONSTRUCCION DE PUNTOS LIMPIOS EN LA REGIÓN DE LA ARAUCANÍA"/>
    <x v="0"/>
    <s v="'"/>
    <s v="'"/>
    <n v="2024"/>
    <s v="PROYECTO"/>
    <s v="RECURSOS NATURALES Y MEDIO AMBIENTE"/>
    <s v="MEDIO AMBIENTE"/>
    <x v="1"/>
    <n v="121003"/>
    <n v="9413"/>
    <n v="9412.1710000000003"/>
    <x v="0"/>
    <x v="0"/>
  </r>
  <r>
    <s v="30486649-0"/>
    <s v="REPOSICION UNIDAD DEL SII - MAIPU"/>
    <x v="14"/>
    <s v="SANTIAGO"/>
    <s v="MAIPU"/>
    <n v="2024"/>
    <s v="PROYECTO"/>
    <s v="MULTISECTORIAL"/>
    <s v="ADMINISTRACION MULTISECTOR"/>
    <x v="1"/>
    <n v="370000"/>
    <n v="370000"/>
    <n v="361894"/>
    <x v="0"/>
    <x v="0"/>
  </r>
  <r>
    <s v="30486680-0"/>
    <s v="MEJORAMIENTO  RECINTO   DEPORTIVO  ESTADIO  MANTILHUE ,COMUNA DE RIO BUENO"/>
    <x v="12"/>
    <s v="RANCO"/>
    <s v="RIO BUENO - REGION XIV"/>
    <n v="2024"/>
    <s v="PROYECTO"/>
    <s v="DEPORTES"/>
    <s v="DEPORTE RECREATIVO"/>
    <x v="1"/>
    <n v="485929"/>
    <n v="436014"/>
    <n v="436012"/>
    <x v="0"/>
    <x v="0"/>
  </r>
  <r>
    <s v="30486718-0"/>
    <s v="REPOSICION EDIFICIO INSTITUCIONAL DIRECCIÓN REGIONAL METROPOLITANA DEL IND"/>
    <x v="14"/>
    <s v="SANTIAGO"/>
    <s v="PROVIDENCIA"/>
    <n v="2024"/>
    <s v="PROYECTO"/>
    <s v="DEPORTES"/>
    <s v="ADMINISTRACION DEPORTES Y RECREACION"/>
    <x v="1"/>
    <n v="94148"/>
    <n v="94148"/>
    <n v="94148"/>
    <x v="0"/>
    <x v="0"/>
  </r>
  <r>
    <s v="30486775-0"/>
    <s v="CONSTRUCCION FISCALÍA LOCAL DE QUELLÓN"/>
    <x v="3"/>
    <s v="'"/>
    <s v="'"/>
    <n v="2024"/>
    <s v="PROYECTO"/>
    <s v="JUSTICIA"/>
    <s v="ADMINISTRACION DE JUSTICIA"/>
    <x v="1"/>
    <n v="9145"/>
    <n v="9145"/>
    <n v="8145"/>
    <x v="0"/>
    <x v="0"/>
  </r>
  <r>
    <s v="30486787-0"/>
    <s v="REPOSICION JARDIN INFANTIL Y SALA CUNA PINOCHO TEMUCO"/>
    <x v="0"/>
    <s v="CAUTIN"/>
    <s v="TEMUCO"/>
    <n v="2024"/>
    <s v="PROYECTO"/>
    <s v="EDUCACION, CULTURA Y PATRIMONIO"/>
    <s v="EDUCACION PREBASICA"/>
    <x v="1"/>
    <n v="60250"/>
    <n v="60250"/>
    <n v="55015"/>
    <x v="0"/>
    <x v="0"/>
  </r>
  <r>
    <s v="30486807-0"/>
    <s v="MEJORAMIENTO VEREDAS CENTRO DE BARRANCAS, COMUNA DE SAN ANTONIO"/>
    <x v="4"/>
    <s v="SAN ANTONIO"/>
    <s v="SAN ANTONIO"/>
    <n v="2024"/>
    <s v="PROYECTO"/>
    <s v="VIVIENDA Y DESARROLLO URBANO"/>
    <s v="DESARROLLO URBANO"/>
    <x v="1"/>
    <n v="1318405"/>
    <n v="3"/>
    <n v="0"/>
    <x v="0"/>
    <x v="1"/>
  </r>
  <r>
    <s v="30486917-0"/>
    <s v="REPOSICION SC Y JI SEMILLITAS, ESTACIÓN CENTRAL"/>
    <x v="14"/>
    <s v="SANTIAGO"/>
    <s v="ESTACION CENTRAL"/>
    <n v="2024"/>
    <s v="PROYECTO"/>
    <s v="EDUCACION, CULTURA Y PATRIMONIO"/>
    <s v="EDUCACION PREBASICA"/>
    <x v="1"/>
    <n v="552"/>
    <n v="552"/>
    <n v="0"/>
    <x v="0"/>
    <x v="1"/>
  </r>
  <r>
    <s v="30486923-0"/>
    <s v="REPOSICION CLUB DE BOXEO ARTURO GODOY, VALDIVIA"/>
    <x v="12"/>
    <s v="VALDIVIA - REGION XIV"/>
    <s v="VALDIVIA - REGION XIV"/>
    <n v="2024"/>
    <s v="PROYECTO"/>
    <s v="DEPORTES"/>
    <s v="DEPORTE FORMATIVO"/>
    <x v="1"/>
    <n v="205000"/>
    <n v="2"/>
    <n v="0"/>
    <x v="0"/>
    <x v="1"/>
  </r>
  <r>
    <s v="30486958-0"/>
    <s v="REPOSICION POSTA RURAL RIÑIHUE, LOS LAGOS."/>
    <x v="12"/>
    <s v="VALDIVIA - REGION XIV"/>
    <s v="LOS LAGOS - REGION XIV"/>
    <n v="2024"/>
    <s v="PROYECTO"/>
    <s v="SALUD"/>
    <s v="BAJA COMPLEJIDAD"/>
    <x v="1"/>
    <n v="27005"/>
    <n v="1"/>
    <n v="0"/>
    <x v="0"/>
    <x v="1"/>
  </r>
  <r>
    <s v="30486959-0"/>
    <s v="REPOSICION SC Y JI NUESTRO MUNDO, ESTACIÓN CENTRAL"/>
    <x v="14"/>
    <s v="SANTIAGO"/>
    <s v="ESTACION CENTRAL"/>
    <n v="2024"/>
    <s v="PROYECTO"/>
    <s v="EDUCACION, CULTURA Y PATRIMONIO"/>
    <s v="EDUCACION PREBASICA"/>
    <x v="1"/>
    <n v="546934"/>
    <n v="546934"/>
    <n v="546933"/>
    <x v="0"/>
    <x v="0"/>
  </r>
  <r>
    <s v="30486965-0"/>
    <s v="REPOSICION CUARTEL SEGUNDA COMPAÑIA BOMBEROS DE NELTUME"/>
    <x v="12"/>
    <s v="VALDIVIA - REGION XIV"/>
    <s v="PANGUIPULLI - REGION XIV"/>
    <n v="2024"/>
    <s v="PROYECTO"/>
    <s v="SEGURIDAD PUBLICA"/>
    <s v="SEGURIDAD PUBLICA"/>
    <x v="1"/>
    <n v="170001"/>
    <n v="167722"/>
    <n v="167721"/>
    <x v="0"/>
    <x v="0"/>
  </r>
  <r>
    <s v="30486972-0"/>
    <s v="CONSTRUCCION COMPLEJO DEPORTIVO LAUREANO ROSALES, COMUNA DE FUTRONO"/>
    <x v="12"/>
    <s v="RANCO"/>
    <s v="FUTRONO - REGION XIV"/>
    <n v="2024"/>
    <s v="PROYECTO"/>
    <s v="DEPORTES"/>
    <s v="DEPORTE RECREATIVO"/>
    <x v="1"/>
    <n v="85034"/>
    <n v="39001"/>
    <n v="39000"/>
    <x v="0"/>
    <x v="0"/>
  </r>
  <r>
    <s v="30486987-0"/>
    <s v="MEJORAMIENTO CALLE ENRIQUE HUALA COMUNA DE FUTRONO"/>
    <x v="12"/>
    <s v="RANCO"/>
    <s v="FUTRONO - REGION XIV"/>
    <n v="2024"/>
    <s v="PROYECTO"/>
    <s v="TRANSPORTE"/>
    <s v="TRANSPORTE URBANO,VIALIDAD PEATONAL"/>
    <x v="1"/>
    <n v="19000"/>
    <n v="1"/>
    <n v="0"/>
    <x v="0"/>
    <x v="1"/>
  </r>
  <r>
    <s v="30487016-0"/>
    <s v="MEJORAMIENTO RECINTO CLUB DEPORTIVO LOS HUSARES, COMUNA DE SANTA MARIA"/>
    <x v="4"/>
    <s v="SAN FELIPE DE ACONCAGUA"/>
    <s v="SANTA MARIA"/>
    <n v="2024"/>
    <s v="PROYECTO"/>
    <s v="DEPORTES"/>
    <s v="DEPORTE RECREATIVO"/>
    <x v="1"/>
    <n v="914392"/>
    <n v="480029"/>
    <n v="480026.04599999997"/>
    <x v="0"/>
    <x v="0"/>
  </r>
  <r>
    <s v="30487025-0"/>
    <s v="REPOSICION CUARTEL SEGUNDA COMPAÑIA DE BOMBEROS COIGUE   COMUNA DE NEGRETE"/>
    <x v="2"/>
    <s v="BIO BIO"/>
    <s v="NEGRETE"/>
    <n v="2024"/>
    <s v="PROYECTO"/>
    <s v="SEGURIDAD PUBLICA"/>
    <s v="SEGURIDAD PUBLICA"/>
    <x v="1"/>
    <n v="138564"/>
    <n v="61669"/>
    <n v="61668.311000000002"/>
    <x v="0"/>
    <x v="0"/>
  </r>
  <r>
    <s v="30487054-0"/>
    <s v="RESTAURACION Y PUESTA EN VALOR IGLESIA NUESTRA SEÑORA DE LOURDES DE REUMEN, PAILLACO"/>
    <x v="12"/>
    <s v="VALDIVIA - REGION XIV"/>
    <s v="PAILLACO - REGION XIV"/>
    <n v="2024"/>
    <s v="PROYECTO"/>
    <s v="EDUCACION, CULTURA Y PATRIMONIO"/>
    <s v="PATRIMONIO"/>
    <x v="1"/>
    <n v="333105"/>
    <n v="2"/>
    <n v="0"/>
    <x v="0"/>
    <x v="1"/>
  </r>
  <r>
    <s v="30487087-0"/>
    <s v="AMPLIACION  CEMENTERIO MUNICIPAL, PAILLACO"/>
    <x v="12"/>
    <s v="VALDIVIA - REGION XIV"/>
    <s v="PAILLACO - REGION XIV"/>
    <n v="2024"/>
    <s v="PROYECTO"/>
    <s v="MULTISECTORIAL"/>
    <s v="ORGANIZACION Y SERVICIOS COMUNALES"/>
    <x v="1"/>
    <n v="572451"/>
    <n v="539907"/>
    <n v="539905"/>
    <x v="0"/>
    <x v="0"/>
  </r>
  <r>
    <s v="30487094-0"/>
    <s v="MEJORAMIENTO PLAZA PEDRO DE VALDIVIA Y PLAZA CHILE, VALDIVIA"/>
    <x v="12"/>
    <s v="VALDIVIA - REGION XIV"/>
    <s v="VALDIVIA - REGION XIV"/>
    <n v="2024"/>
    <s v="PROYECTO"/>
    <s v="VIVIENDA Y DESARROLLO URBANO"/>
    <s v="DESARROLLO URBANO"/>
    <x v="1"/>
    <n v="613923"/>
    <n v="491438"/>
    <n v="480525.78499999997"/>
    <x v="0"/>
    <x v="0"/>
  </r>
  <r>
    <s v="30487155-0"/>
    <s v="MEJORAMIENTO RUTA C-13 S: CRUCE RUTA 5 - EL SALADO - D. DE ALMAGRO"/>
    <x v="16"/>
    <s v="CHAÑARAL"/>
    <s v="'"/>
    <n v="2024"/>
    <s v="PROYECTO"/>
    <s v="TRANSPORTE"/>
    <s v="TRANSPORTE CAMINERO"/>
    <x v="1"/>
    <n v="6144226"/>
    <n v="110"/>
    <n v="83.043000000000006"/>
    <x v="0"/>
    <x v="0"/>
  </r>
  <r>
    <s v="30487216-0"/>
    <s v="CONSTRUCCION HANGAR BRIGADA AEREOPOLICIAL ANTOFAGASTA"/>
    <x v="9"/>
    <s v="'"/>
    <s v="'"/>
    <n v="2024"/>
    <s v="PROYECTO"/>
    <s v="SEGURIDAD PUBLICA"/>
    <s v="SEGURIDAD PUBLICA"/>
    <x v="1"/>
    <n v="1"/>
    <n v="1"/>
    <n v="0"/>
    <x v="0"/>
    <x v="1"/>
  </r>
  <r>
    <s v="30487269-0"/>
    <s v="REPOSICION COMPLEJO POLICIAL PDI CURICO"/>
    <x v="7"/>
    <s v="CURICO"/>
    <s v="CURICO"/>
    <n v="2024"/>
    <s v="PROYECTO"/>
    <s v="SEGURIDAD PUBLICA"/>
    <s v="SEGURIDAD PUBLICA"/>
    <x v="1"/>
    <n v="22251"/>
    <n v="22250"/>
    <n v="0"/>
    <x v="0"/>
    <x v="1"/>
  </r>
  <r>
    <s v="30487280-0"/>
    <s v="NORMALIZACION HOSPITAL BASE VALDIVIA"/>
    <x v="12"/>
    <s v="VALDIVIA - REGION XIV"/>
    <s v="'"/>
    <n v="2024"/>
    <s v="PROYECTO"/>
    <s v="SALUD"/>
    <s v="ALTA COMPLEJIDAD"/>
    <x v="1"/>
    <n v="2103"/>
    <n v="2103"/>
    <n v="0"/>
    <x v="0"/>
    <x v="1"/>
  </r>
  <r>
    <s v="30487374-0"/>
    <s v="CONSTRUCCION CENTRO DE REHABILITACIÓN VILLA MAÑIHUALES"/>
    <x v="11"/>
    <s v="AYSEN"/>
    <s v="AYSEN"/>
    <n v="2024"/>
    <s v="PROYECTO"/>
    <s v="SALUD"/>
    <s v="INTERSUBSECTORIAL SALUD"/>
    <x v="1"/>
    <n v="3"/>
    <n v="10000"/>
    <n v="0"/>
    <x v="0"/>
    <x v="1"/>
  </r>
  <r>
    <s v="30487411-0"/>
    <s v="REPOSICION SALAS  CUNA PICHICHE RUKA, PUENTE ALTO"/>
    <x v="14"/>
    <s v="CORDILLERA"/>
    <s v="PUENTE ALTO"/>
    <n v="2024"/>
    <s v="PROYECTO"/>
    <s v="EDUCACION, CULTURA Y PATRIMONIO"/>
    <s v="EDUCACION PREBASICA"/>
    <x v="1"/>
    <n v="790575"/>
    <n v="790575"/>
    <n v="680716"/>
    <x v="0"/>
    <x v="0"/>
  </r>
  <r>
    <s v="30487765-0"/>
    <s v="CONSTRUCCION SALA CUNA Y MEJORAMIENTO DEL SERVICIO DE URGENCIA Y REHABILTACION H. MAULLIN"/>
    <x v="3"/>
    <s v="LLANQUIHUE"/>
    <s v="MAULLIN"/>
    <n v="2024"/>
    <s v="PROYECTO"/>
    <s v="SALUD"/>
    <s v="BAJA COMPLEJIDAD"/>
    <x v="1"/>
    <n v="621553"/>
    <n v="621553"/>
    <n v="621532.17500000005"/>
    <x v="0"/>
    <x v="0"/>
  </r>
  <r>
    <s v="30488157-0"/>
    <s v="CONSTRUCCION EDIFICIO SECTOR JUSTICIA REGION DEL LIBERTADOR BERNARDO OHIGGINS"/>
    <x v="15"/>
    <s v="CACHAPOAL"/>
    <s v="RANCAGUA"/>
    <n v="2024"/>
    <s v="PROYECTO"/>
    <s v="JUSTICIA"/>
    <s v="ADMINISTRACION DE JUSTICIA"/>
    <x v="1"/>
    <n v="8607219"/>
    <n v="8608112"/>
    <n v="10287633.344000001"/>
    <x v="0"/>
    <x v="0"/>
  </r>
  <r>
    <s v="30488426-0"/>
    <s v="INSTALACION SISTEMA AGUA POTABLE RURAL ISLA LAITEC, QUELLON"/>
    <x v="3"/>
    <s v="CHILOE"/>
    <s v="QUELLON"/>
    <n v="2024"/>
    <s v="PROYECTO"/>
    <s v="RECURSOS HIDRICOS"/>
    <s v="AGUA POTABLE"/>
    <x v="1"/>
    <n v="23060"/>
    <n v="23060"/>
    <n v="0"/>
    <x v="0"/>
    <x v="1"/>
  </r>
  <r>
    <s v="30488443-0"/>
    <s v="CONSTRUCCION AGUA POTABLE Y ALCANTARILLADO MAITENCILLO ETAPA Nº1, COMUNA DE PUCHUNCAVÍ"/>
    <x v="4"/>
    <s v="VALPARAISO"/>
    <s v="PUCHUNCAVI"/>
    <n v="2024"/>
    <s v="PROYECTO"/>
    <s v="RECURSOS HIDRICOS"/>
    <s v="INTERSUBSECTORIAL RECURSOS HIDRICOS"/>
    <x v="1"/>
    <n v="6217424"/>
    <n v="5899137"/>
    <n v="5899135"/>
    <x v="0"/>
    <x v="0"/>
  </r>
  <r>
    <s v="30488457-0"/>
    <s v="RESTAURACION FACHADAS CALLE BAQUEDANO, ZONA TÍPICA DE IQUIQUE"/>
    <x v="8"/>
    <s v="IQUIQUE"/>
    <s v="IQUIQUE"/>
    <n v="2024"/>
    <s v="PROYECTO"/>
    <s v="EDUCACION, CULTURA Y PATRIMONIO"/>
    <s v="ARTE Y CULTURA"/>
    <x v="1"/>
    <n v="446000"/>
    <n v="50000"/>
    <n v="0"/>
    <x v="0"/>
    <x v="1"/>
  </r>
  <r>
    <s v="30488514-0"/>
    <s v="PROSPECCION GEOFÍSICA EN SECTOR RURAL DÉFICIT HÍDRICO VALLE DEL ITATA II"/>
    <x v="5"/>
    <s v="ITATA"/>
    <s v="COBQUECURA - REGION DEL ÑUBLE"/>
    <n v="2024"/>
    <s v="ESTUDIO BASICO"/>
    <s v="RECURSOS HIDRICOS"/>
    <s v="RECURSOS HIDRICOS"/>
    <x v="1"/>
    <n v="9187"/>
    <n v="501"/>
    <n v="0"/>
    <x v="0"/>
    <x v="1"/>
  </r>
  <r>
    <s v="30488828-0"/>
    <s v="REPOSICION SC Y JI DUENDECITOS Y DUENDECITAS PUENTE ALTO"/>
    <x v="14"/>
    <s v="CORDILLERA"/>
    <s v="PUENTE ALTO"/>
    <n v="2024"/>
    <s v="PROYECTO"/>
    <s v="EDUCACION, CULTURA Y PATRIMONIO"/>
    <s v="EDUCACION PREBASICA"/>
    <x v="1"/>
    <n v="476138"/>
    <n v="476138"/>
    <n v="476081"/>
    <x v="0"/>
    <x v="0"/>
  </r>
  <r>
    <s v="30488890-0"/>
    <s v="REPOSICION PAVIMENTO CALLE BELISARIO MONTENEGRO, SAN FELIPE"/>
    <x v="4"/>
    <s v="SAN FELIPE DE ACONCAGUA"/>
    <s v="SAN FELIPE"/>
    <n v="2024"/>
    <s v="PROYECTO"/>
    <s v="TRANSPORTE"/>
    <s v="TRANSPORTE URBANO,VIALIDAD PEATONAL"/>
    <x v="1"/>
    <n v="1204"/>
    <n v="5"/>
    <n v="378267.13500000001"/>
    <x v="0"/>
    <x v="0"/>
  </r>
  <r>
    <s v="40000019-0"/>
    <s v="CONSTRUCCION SUBCOMISARIA FORESTAL ALTO, COMUNA DE VIÑA DEL MAR"/>
    <x v="4"/>
    <s v="VALPARAISO"/>
    <s v="VIÑA DEL MAR"/>
    <n v="2024"/>
    <s v="PROYECTO"/>
    <s v="SEGURIDAD PUBLICA"/>
    <s v="SEGURIDAD PUBLICA"/>
    <x v="1"/>
    <n v="3180"/>
    <n v="3180"/>
    <n v="3179"/>
    <x v="0"/>
    <x v="0"/>
  </r>
  <r>
    <s v="40000086-0"/>
    <s v="CONSTRUCCION SISTEMA DE AGUA POTABLE RURAL BOQUIPULLI ALTO Y BAJO, VILLARRICA"/>
    <x v="0"/>
    <s v="CAUTIN"/>
    <s v="VILLARRICA"/>
    <n v="2024"/>
    <s v="PROYECTO"/>
    <s v="RECURSOS HIDRICOS"/>
    <s v="AGUA POTABLE"/>
    <x v="1"/>
    <n v="21244"/>
    <n v="21244"/>
    <n v="21244"/>
    <x v="0"/>
    <x v="0"/>
  </r>
  <r>
    <s v="40000118-0"/>
    <s v="MEJORAMIENTO CBI EL NARANJO - MALLIN DEL TRAILE, LONQUIMAY."/>
    <x v="0"/>
    <s v="MALLECO"/>
    <s v="LONQUIMAY"/>
    <n v="2024"/>
    <s v="PROYECTO"/>
    <s v="TRANSPORTE"/>
    <s v="TRANSPORTE CAMINERO"/>
    <x v="1"/>
    <n v="112264"/>
    <n v="15764"/>
    <n v="4350"/>
    <x v="0"/>
    <x v="0"/>
  </r>
  <r>
    <s v="40000148-0"/>
    <s v="ANALISIS  FIJACIÓN DESLINDES RÍOS ACONCAGUA, LIGUA, PETORCA Y PUTAENDO."/>
    <x v="4"/>
    <s v="'"/>
    <s v="'"/>
    <n v="2024"/>
    <s v="ESTUDIO BASICO"/>
    <s v="RECURSOS HIDRICOS"/>
    <s v="DEFENSAS FLUVIALES,MARITIMAS Y CAUCES NATURALES"/>
    <x v="1"/>
    <n v="61427"/>
    <n v="49389"/>
    <n v="49388.34"/>
    <x v="0"/>
    <x v="0"/>
  </r>
  <r>
    <s v="40000150-0"/>
    <s v="CONSTRUCCION V CESFAM COMUNA DE RENCA"/>
    <x v="14"/>
    <s v="SANTIAGO"/>
    <s v="RENCA"/>
    <n v="2024"/>
    <s v="PROYECTO"/>
    <s v="SALUD"/>
    <s v="BAJA COMPLEJIDAD"/>
    <x v="1"/>
    <n v="7731715"/>
    <n v="6305309"/>
    <n v="6305308.3300000001"/>
    <x v="0"/>
    <x v="0"/>
  </r>
  <r>
    <s v="40000178-0"/>
    <s v="INSTALACION SISTEMA APR SECTORES CHAILDAD-CHANCO-YATEHUE, QUELLÓN"/>
    <x v="3"/>
    <s v="CHILOE"/>
    <s v="QUELLON"/>
    <n v="2024"/>
    <s v="PROYECTO"/>
    <s v="RECURSOS HIDRICOS"/>
    <s v="AGUA POTABLE"/>
    <x v="1"/>
    <n v="11000"/>
    <n v="9000"/>
    <n v="0"/>
    <x v="0"/>
    <x v="1"/>
  </r>
  <r>
    <s v="40000210-0"/>
    <s v="REPOSICION CON RELOCALIZACION CORTE DE APELACIONES DE SANTIAGO"/>
    <x v="14"/>
    <s v="SANTIAGO"/>
    <s v="SANTIAGO"/>
    <n v="2024"/>
    <s v="PROYECTO"/>
    <s v="JUSTICIA"/>
    <s v="ADMINISTRACION DE JUSTICIA"/>
    <x v="1"/>
    <n v="101237"/>
    <n v="98125"/>
    <n v="98125"/>
    <x v="0"/>
    <x v="0"/>
  </r>
  <r>
    <s v="40000269-0"/>
    <s v="REPOSICION SC Y JI ESTRELLA DE LOS MORROS, EL BOSQUE"/>
    <x v="14"/>
    <s v="SANTIAGO"/>
    <s v="EL BOSQUE"/>
    <n v="2024"/>
    <s v="PROYECTO"/>
    <s v="EDUCACION, CULTURA Y PATRIMONIO"/>
    <s v="EDUCACION PREBASICA"/>
    <x v="1"/>
    <n v="50000"/>
    <n v="50000"/>
    <n v="0"/>
    <x v="0"/>
    <x v="1"/>
  </r>
  <r>
    <s v="40000277-0"/>
    <s v="REPOSICION JARDÍN INFANTIL ZAPATITO AZUL DE LA COMUNA DE EL BOSQUE"/>
    <x v="14"/>
    <s v="SANTIAGO"/>
    <s v="EL BOSQUE"/>
    <n v="2024"/>
    <s v="PROYECTO"/>
    <s v="EDUCACION, CULTURA Y PATRIMONIO"/>
    <s v="EDUCACION PREBASICA"/>
    <x v="1"/>
    <n v="396424"/>
    <n v="396424"/>
    <n v="378414"/>
    <x v="0"/>
    <x v="0"/>
  </r>
  <r>
    <s v="40000278-0"/>
    <s v="REPOSICION SALA CUNA Y JARDÍN INFANTIL MIS RAÍCES DE LA COMUNA DEL BOSQUE"/>
    <x v="14"/>
    <s v="SANTIAGO"/>
    <s v="EL BOSQUE"/>
    <n v="2024"/>
    <s v="PROYECTO"/>
    <s v="EDUCACION, CULTURA Y PATRIMONIO"/>
    <s v="EDUCACION PREBASICA"/>
    <x v="1"/>
    <n v="366829"/>
    <n v="366829"/>
    <n v="365825"/>
    <x v="0"/>
    <x v="0"/>
  </r>
  <r>
    <s v="40000294-0"/>
    <s v="ACTUALIZACION PLAN REGULADOR COMUNAL SAN FABIAN"/>
    <x v="5"/>
    <s v="PUNILLA"/>
    <s v="SAN FABIAN - REGION DEL ÑUBLE"/>
    <n v="2024"/>
    <s v="ESTUDIO BASICO"/>
    <s v="VIVIENDA Y DESARROLLO URBANO"/>
    <s v="DESARROLLO URBANO"/>
    <x v="1"/>
    <n v="152824"/>
    <n v="1"/>
    <n v="0"/>
    <x v="0"/>
    <x v="1"/>
  </r>
  <r>
    <s v="40000335-0"/>
    <s v="CONSTRUCCION CENTRO COMUNITARIO ADULTO MAYOR ALGARROBO"/>
    <x v="4"/>
    <s v="SAN ANTONIO"/>
    <s v="ALGARROBO"/>
    <n v="2024"/>
    <s v="PROYECTO"/>
    <s v="MULTISECTORIAL"/>
    <s v="ORGANIZACION Y SERVICIOS COMUNALES"/>
    <x v="1"/>
    <n v="7820"/>
    <n v="4717"/>
    <n v="0"/>
    <x v="0"/>
    <x v="1"/>
  </r>
  <r>
    <s v="40000339-0"/>
    <s v="REPOSICION MEDIALUNA Y DEPENDENCIAS CLUB DE RODEO CHILE CHICO"/>
    <x v="11"/>
    <s v="GENERAL CARRERA"/>
    <s v="CHILE CHICO"/>
    <n v="2024"/>
    <s v="PROYECTO"/>
    <s v="DEPORTES"/>
    <s v="DEPORTE COMPETITIVO"/>
    <x v="1"/>
    <n v="137281"/>
    <n v="159321"/>
    <n v="5547.5259999999998"/>
    <x v="0"/>
    <x v="0"/>
  </r>
  <r>
    <s v="40000375-0"/>
    <s v="FORESTACION Y RECUPERACIÓN ARBOLADO URBANO, LA REINA"/>
    <x v="14"/>
    <s v="SANTIAGO"/>
    <s v="LA REINA"/>
    <n v="2024"/>
    <s v="PROGRAMA"/>
    <s v="RECURSOS NATURALES Y MEDIO AMBIENTE"/>
    <s v="MEDIO AMBIENTE"/>
    <x v="1"/>
    <n v="1629833"/>
    <n v="1282336"/>
    <n v="1282338.2949999999"/>
    <x v="0"/>
    <x v="0"/>
  </r>
  <r>
    <s v="40000458-0"/>
    <s v="REPOSICION CUARTEL POLICÍA DE INVESTIGACIONES (PDI), VALLENAR"/>
    <x v="16"/>
    <s v="HUASCO"/>
    <s v="VALLENAR"/>
    <n v="2024"/>
    <s v="PROYECTO"/>
    <s v="SEGURIDAD PUBLICA"/>
    <s v="SEGURIDAD PUBLICA"/>
    <x v="1"/>
    <n v="412050"/>
    <n v="7402"/>
    <n v="7400"/>
    <x v="0"/>
    <x v="0"/>
  </r>
  <r>
    <s v="40000474-0"/>
    <s v="MEJORAMIENTO EJE CALLE LIBERTAD - LANCO"/>
    <x v="12"/>
    <s v="VALDIVIA - REGION XIV"/>
    <s v="LANCO - REGION XIV"/>
    <n v="2024"/>
    <s v="PROYECTO"/>
    <s v="TRANSPORTE"/>
    <s v="TRANSPORTE URBANO,VIALIDAD PEATONAL"/>
    <x v="1"/>
    <n v="42582"/>
    <n v="18089"/>
    <n v="18088"/>
    <x v="0"/>
    <x v="0"/>
  </r>
  <r>
    <s v="40000508-0"/>
    <s v="DIAGNOSTICO TRANSPORTE PUBLICO CONURBACION COQUIMBO - LA SERENA"/>
    <x v="6"/>
    <s v="'"/>
    <s v="'"/>
    <n v="2024"/>
    <s v="ESTUDIO BASICO"/>
    <s v="TRANSPORTE"/>
    <s v="TRANSPORTE URBANO,VIALIDAD PEATONAL"/>
    <x v="1"/>
    <n v="163735"/>
    <n v="133965"/>
    <n v="133965"/>
    <x v="0"/>
    <x v="0"/>
  </r>
  <r>
    <s v="40000533-0"/>
    <s v="CONSTRUCCION GIMNASIO COMUNAL PANQUEHUE"/>
    <x v="4"/>
    <s v="SAN FELIPE DE ACONCAGUA"/>
    <s v="PANQUEHUE"/>
    <n v="2024"/>
    <s v="PROYECTO"/>
    <s v="DEPORTES"/>
    <s v="DEPORTE RECREATIVO"/>
    <x v="1"/>
    <n v="38467"/>
    <n v="30001"/>
    <n v="0"/>
    <x v="0"/>
    <x v="1"/>
  </r>
  <r>
    <s v="40000540-0"/>
    <s v="CONSTRUCCION INFRAESTRUCTURA PORTUARIA CALETA TOTORAL BAJO, COPIAPO"/>
    <x v="16"/>
    <s v="COPIAPO"/>
    <s v="COPIAPO"/>
    <n v="2024"/>
    <s v="PROYECTO"/>
    <s v="PESCA"/>
    <s v="PESCA ARTESANAL"/>
    <x v="1"/>
    <n v="320"/>
    <n v="320"/>
    <n v="0"/>
    <x v="0"/>
    <x v="1"/>
  </r>
  <r>
    <s v="40000596-0"/>
    <s v="MEJORAMIENTO ESTABILIZACION   TALUD CALLE  BEAUCHEF ENTRE AV PRAT Y PUENTE CONTRA"/>
    <x v="12"/>
    <s v="RANCO"/>
    <s v="RIO BUENO - REGION XIV"/>
    <n v="2024"/>
    <s v="PROYECTO"/>
    <s v="TRANSPORTE"/>
    <s v="TRANSPORTE URBANO,VIALIDAD PEATONAL"/>
    <x v="1"/>
    <n v="824868"/>
    <n v="812918"/>
    <n v="812917.11600000004"/>
    <x v="0"/>
    <x v="0"/>
  </r>
  <r>
    <s v="40000604-0"/>
    <s v="REPOSICION SC Y JI PAIDAHUE, LA REINA"/>
    <x v="14"/>
    <s v="SANTIAGO"/>
    <s v="LA REINA"/>
    <n v="2024"/>
    <s v="PROYECTO"/>
    <s v="EDUCACION, CULTURA Y PATRIMONIO"/>
    <s v="EDUCACION PREBASICA"/>
    <x v="1"/>
    <n v="18555"/>
    <n v="18555"/>
    <n v="9847"/>
    <x v="0"/>
    <x v="0"/>
  </r>
  <r>
    <s v="40000654-0"/>
    <s v="CONSTRUCCION OBRAS DE URBANIZACIÓN BELLAVISTA - CERES- QUEBRADA DE MONÁRDEZ, LA SERENA"/>
    <x v="6"/>
    <s v="ELQUI"/>
    <s v="LA SERENA"/>
    <n v="2024"/>
    <s v="PROYECTO"/>
    <s v="RECURSOS HIDRICOS"/>
    <s v="EVACUACION DISPOSICION FINAL AGUAS SERVIDAS"/>
    <x v="1"/>
    <n v="168000"/>
    <n v="98261"/>
    <n v="98261"/>
    <x v="0"/>
    <x v="0"/>
  </r>
  <r>
    <s v="40000770-0"/>
    <s v="CONSTRUCCION POSTA DE SALUD RURAL DE CURRIÑE, COMUNA DE FUTRONO"/>
    <x v="12"/>
    <s v="RANCO"/>
    <s v="FUTRONO - REGION XIV"/>
    <n v="2024"/>
    <s v="PROYECTO"/>
    <s v="SALUD"/>
    <s v="SALUD PUBLICA"/>
    <x v="1"/>
    <n v="577483"/>
    <n v="335468"/>
    <n v="335466"/>
    <x v="0"/>
    <x v="0"/>
  </r>
  <r>
    <s v="40000806-0"/>
    <s v="CONSTRUCCION AVDA PANORÁMICA TRAMO CANTERA  - LOS CLARINES, COQUIMBO"/>
    <x v="6"/>
    <s v="ELQUI"/>
    <s v="COQUIMBO"/>
    <n v="2024"/>
    <s v="PROYECTO"/>
    <s v="TRANSPORTE"/>
    <s v="TRANSPORTE URBANO,VIALIDAD PEATONAL"/>
    <x v="1"/>
    <n v="5370413"/>
    <n v="5370413"/>
    <n v="6674373.0489999996"/>
    <x v="0"/>
    <x v="0"/>
  </r>
  <r>
    <s v="40000834-0"/>
    <s v="REPOSICION CUARTEL DE INVESTIGACIÓN CRIMINAL LIMACHE"/>
    <x v="4"/>
    <s v="MARGA MARGA"/>
    <s v="LIMACHE"/>
    <n v="2024"/>
    <s v="PROYECTO"/>
    <s v="SEGURIDAD PUBLICA"/>
    <s v="SEGURIDAD PUBLICA"/>
    <x v="1"/>
    <n v="1285795"/>
    <n v="1285795"/>
    <n v="1285188"/>
    <x v="0"/>
    <x v="0"/>
  </r>
  <r>
    <s v="40000897-0"/>
    <s v="REPOSICION TOTAL COLEGIO ARTÍSTICO SANTA TERESA DE MACHALÍ"/>
    <x v="15"/>
    <s v="CACHAPOAL"/>
    <s v="MACHALI"/>
    <n v="2024"/>
    <s v="PROYECTO"/>
    <s v="EDUCACION, CULTURA Y PATRIMONIO"/>
    <s v="EDUCACION BASICA Y MEDIA"/>
    <x v="1"/>
    <n v="6000"/>
    <n v="2634"/>
    <n v="0"/>
    <x v="0"/>
    <x v="1"/>
  </r>
  <r>
    <s v="40000905-0"/>
    <s v="REPOSICION SALA CUNA Y JARDÍN INFANTIL CEPILLÍN DE LA COMUNA DE LA GRANJA"/>
    <x v="14"/>
    <s v="SANTIAGO"/>
    <s v="LA GRANJA"/>
    <n v="2024"/>
    <s v="PROYECTO"/>
    <s v="EDUCACION, CULTURA Y PATRIMONIO"/>
    <s v="EDUCACION PREBASICA"/>
    <x v="1"/>
    <n v="1000"/>
    <n v="1000"/>
    <n v="0"/>
    <x v="0"/>
    <x v="1"/>
  </r>
  <r>
    <s v="40000938-0"/>
    <s v="REPOSICION CUARTEL SEGUNDA COMPAÑIA DE BOMBEROS, NUEVA IMPERIAL"/>
    <x v="0"/>
    <s v="CAUTIN"/>
    <s v="NUEVA IMPERIAL"/>
    <n v="2024"/>
    <s v="PROYECTO"/>
    <s v="SEGURIDAD PUBLICA"/>
    <s v="SEGURIDAD PUBLICA"/>
    <x v="1"/>
    <n v="58782"/>
    <n v="58782"/>
    <n v="53145.332999999999"/>
    <x v="0"/>
    <x v="0"/>
  </r>
  <r>
    <s v="40000942-0"/>
    <s v="CONSTRUCCION SISTEMA DE CÃMARAS DE TELEVIGILANCIA MUNICIPAL COMUNA DE ALTO HOSPICIO"/>
    <x v="8"/>
    <s v="IQUIQUE"/>
    <s v="ALTO HOSPICIO"/>
    <n v="2024"/>
    <s v="PROYECTO"/>
    <s v="SEGURIDAD PUBLICA"/>
    <s v="SEGURIDAD PUBLICA"/>
    <x v="1"/>
    <n v="149950"/>
    <n v="89689"/>
    <n v="86749.425000000003"/>
    <x v="0"/>
    <x v="0"/>
  </r>
  <r>
    <s v="40000979-0"/>
    <s v="AMPLIACION Y MEJORAMIENTO INSTITUTO TELETÓN ARICA"/>
    <x v="13"/>
    <s v="'"/>
    <s v="'"/>
    <n v="2024"/>
    <s v="PROYECTO"/>
    <s v="MULTISECTORIAL"/>
    <s v="ASISTENCIA Y SERVICIO SOCIAL"/>
    <x v="1"/>
    <n v="118000"/>
    <n v="94753"/>
    <n v="77100"/>
    <x v="0"/>
    <x v="0"/>
  </r>
  <r>
    <s v="40000983-0"/>
    <s v="REPOSICION ALUMBRADO COMUNA DE DIEGO DE ALMAGRO"/>
    <x v="16"/>
    <s v="CHAÑARAL"/>
    <s v="DIEGO DE ALMAGRO"/>
    <n v="2024"/>
    <s v="PROYECTO"/>
    <s v="ENERGIA"/>
    <s v="ALUMBRADO PUBLICO"/>
    <x v="1"/>
    <n v="171351"/>
    <n v="167630"/>
    <n v="167629.45499999999"/>
    <x v="0"/>
    <x v="0"/>
  </r>
  <r>
    <s v="40001003-0"/>
    <s v="MEJORAMIENTO CONEXIONES VIALES SECTOR ORIENTE RANCAGUA"/>
    <x v="15"/>
    <s v="CACHAPOAL"/>
    <s v="'"/>
    <n v="2024"/>
    <s v="PROYECTO"/>
    <s v="TRANSPORTE"/>
    <s v="TRANSPORTE URBANO,VIALIDAD PEATONAL"/>
    <x v="1"/>
    <n v="38961"/>
    <n v="138961"/>
    <n v="0"/>
    <x v="0"/>
    <x v="1"/>
  </r>
  <r>
    <s v="40001169-0"/>
    <s v="CONSTRUCCION SISTEMA CONTROL DE TRÁNSITO SCAT LOS ÁNGELES"/>
    <x v="2"/>
    <s v="BIO BIO"/>
    <s v="LOS ANGELES"/>
    <n v="2024"/>
    <s v="PROYECTO"/>
    <s v="TRANSPORTE"/>
    <s v="TRANSPORTE URBANO,VIALIDAD PEATONAL"/>
    <x v="1"/>
    <n v="191984"/>
    <n v="650000"/>
    <n v="191984"/>
    <x v="0"/>
    <x v="0"/>
  </r>
  <r>
    <s v="40001192-0"/>
    <s v="RESTAURACION ARQUITECTONICA Y CONSOLIDACION  ESTRUCTURAL  TORRE RELOJ PLAZA PRAT IQUIQUE"/>
    <x v="8"/>
    <s v="IQUIQUE"/>
    <s v="IQUIQUE"/>
    <n v="2024"/>
    <s v="PROYECTO"/>
    <s v="EDUCACION, CULTURA Y PATRIMONIO"/>
    <s v="PATRIMONIO"/>
    <x v="1"/>
    <n v="115860"/>
    <n v="115860"/>
    <n v="37786"/>
    <x v="0"/>
    <x v="0"/>
  </r>
  <r>
    <s v="40001274-0"/>
    <s v="RESTAURACION TEMPLO CENTENARIO CORAZÓN DE MARÍA DE LINARES"/>
    <x v="7"/>
    <s v="LINARES"/>
    <s v="LINARES"/>
    <n v="2024"/>
    <s v="PROYECTO"/>
    <s v="EDUCACION, CULTURA Y PATRIMONIO"/>
    <s v="PATRIMONIO"/>
    <x v="1"/>
    <n v="2001"/>
    <n v="2001"/>
    <n v="2000"/>
    <x v="0"/>
    <x v="0"/>
  </r>
  <r>
    <s v="40001293-0"/>
    <s v="CONSTRUCCION SISTEMA DE AGUA POTABLE RURAL LOTEO VRSALOVIC Y OJO BUENO, PUNTA ARENAS"/>
    <x v="1"/>
    <s v="'"/>
    <s v="'"/>
    <n v="2024"/>
    <s v="PROYECTO"/>
    <s v="RECURSOS HIDRICOS"/>
    <s v="AGUA POTABLE"/>
    <x v="1"/>
    <n v="122811"/>
    <n v="122811"/>
    <n v="122811"/>
    <x v="0"/>
    <x v="0"/>
  </r>
  <r>
    <s v="40001311-0"/>
    <s v="AMPLIACION ANATOMÍA PATOLÓGICA HOSPITAL ERNESTO TORRES G."/>
    <x v="8"/>
    <s v="'"/>
    <s v="'"/>
    <n v="2024"/>
    <s v="PROYECTO"/>
    <s v="SALUD"/>
    <s v="ALTA COMPLEJIDAD"/>
    <x v="1"/>
    <n v="1048014"/>
    <n v="1385920"/>
    <n v="1046242.333"/>
    <x v="0"/>
    <x v="0"/>
  </r>
  <r>
    <s v="40001344-0"/>
    <s v="HABILITACION SALA CUNA Y OTRAS DEPENDENCIAS DE APOYO HOSPITAL DR. ERNESTO TORRES GALDAMES"/>
    <x v="8"/>
    <s v="IQUIQUE"/>
    <s v="IQUIQUE"/>
    <n v="2024"/>
    <s v="PROYECTO"/>
    <s v="SALUD"/>
    <s v="ALTA COMPLEJIDAD"/>
    <x v="1"/>
    <n v="61537"/>
    <n v="53574"/>
    <n v="38120.074000000001"/>
    <x v="0"/>
    <x v="0"/>
  </r>
  <r>
    <s v="40001353-0"/>
    <s v="REPOSICION CON RELOCALIZACION CENTRO DE SALUD   CAMIÑA"/>
    <x v="8"/>
    <s v="TAMARUGAL"/>
    <s v="CAMIÑA (PROV. TAMARUGAL)"/>
    <n v="2024"/>
    <s v="PROYECTO"/>
    <s v="SALUD"/>
    <s v="BAJA COMPLEJIDAD"/>
    <x v="1"/>
    <n v="52686"/>
    <n v="52688"/>
    <n v="15495"/>
    <x v="0"/>
    <x v="0"/>
  </r>
  <r>
    <s v="40001433-0"/>
    <s v="CONSTRUCCION BIBLIOTECA PUBLICA PUTAENDO"/>
    <x v="4"/>
    <s v="SAN FELIPE DE ACONCAGUA"/>
    <s v="PUTAENDO"/>
    <n v="2024"/>
    <s v="PROYECTO"/>
    <s v="EDUCACION, CULTURA Y PATRIMONIO"/>
    <s v="CULTURA"/>
    <x v="1"/>
    <n v="23696"/>
    <n v="11849"/>
    <n v="11848"/>
    <x v="0"/>
    <x v="0"/>
  </r>
  <r>
    <s v="40001444-0"/>
    <s v="CONSTRUCCION ALCANTARILLADO Y P.E.A.S SECTOR CALLE ANCHA COMUNA DE SANTA MARIA"/>
    <x v="4"/>
    <s v="SAN FELIPE DE ACONCAGUA"/>
    <s v="SANTA MARIA"/>
    <n v="2024"/>
    <s v="PROYECTO"/>
    <s v="RECURSOS HIDRICOS"/>
    <s v="EVACUACION DISPOSICION FINAL AGUAS SERVIDAS"/>
    <x v="1"/>
    <n v="126492"/>
    <n v="305726"/>
    <n v="113725"/>
    <x v="0"/>
    <x v="0"/>
  </r>
  <r>
    <s v="40001462-0"/>
    <s v="REPOSICION POSTA SALUD RURAL CURINANCO"/>
    <x v="12"/>
    <s v="VALDIVIA - REGION XIV"/>
    <s v="VALDIVIA - REGION XIV"/>
    <n v="2024"/>
    <s v="PROYECTO"/>
    <s v="SALUD"/>
    <s v="BAJA COMPLEJIDAD"/>
    <x v="1"/>
    <n v="453081"/>
    <n v="4"/>
    <n v="0"/>
    <x v="0"/>
    <x v="1"/>
  </r>
  <r>
    <s v="40001514-0"/>
    <s v="MEJORAMIENTO INFRAESTRUCTURA HABITACIONAL DE MONTAÑA EN  PNTP"/>
    <x v="1"/>
    <s v="ULTIMA ESPERANZA"/>
    <s v="TORRES DEL PAINE"/>
    <n v="2024"/>
    <s v="PROYECTO"/>
    <s v="RECURSOS NATURALES Y MEDIO AMBIENTE"/>
    <s v="ADMINISTRACION SILVOAGROPECUARIO"/>
    <x v="1"/>
    <n v="325245"/>
    <n v="290731"/>
    <n v="290731.23499999999"/>
    <x v="0"/>
    <x v="0"/>
  </r>
  <r>
    <s v="40001569-0"/>
    <s v="REPOSICION SALA CUNA  Y JARDÍN INFANTIL TERNURA DE QUINTA NORMAL"/>
    <x v="14"/>
    <s v="SANTIAGO"/>
    <s v="QUINTA NORMAL"/>
    <n v="2024"/>
    <s v="PROYECTO"/>
    <s v="EDUCACION, CULTURA Y PATRIMONIO"/>
    <s v="EDUCACION PREBASICA"/>
    <x v="1"/>
    <n v="50000"/>
    <n v="50000"/>
    <n v="0"/>
    <x v="0"/>
    <x v="1"/>
  </r>
  <r>
    <s v="40001573-0"/>
    <s v="REPOSICION DE CENTRO DE SALUD FAMILIAR (CESFAM) DE SAN GREGORIO, COMUNA ÑIQUEN"/>
    <x v="5"/>
    <s v="PUNILLA"/>
    <s v="NIQUEN - REGION DEL ÑUBLE"/>
    <n v="2024"/>
    <s v="PROYECTO"/>
    <s v="SALUD"/>
    <s v="BAJA COMPLEJIDAD"/>
    <x v="1"/>
    <n v="53655"/>
    <n v="36963"/>
    <n v="36962.449999999997"/>
    <x v="0"/>
    <x v="0"/>
  </r>
  <r>
    <s v="40001634-0"/>
    <s v="CONSTRUCCION CANCHA DE FÚTBOL OFICIAL Y OTRAS OBRAS, PARQUE DEPORTIVO BARRIO SUR, P. ARENAS"/>
    <x v="1"/>
    <s v="'"/>
    <s v="'"/>
    <n v="2024"/>
    <s v="PROYECTO"/>
    <s v="DEPORTES"/>
    <s v="DEPORTE FORMATIVO"/>
    <x v="1"/>
    <n v="150003"/>
    <n v="137916"/>
    <n v="131365"/>
    <x v="0"/>
    <x v="0"/>
  </r>
  <r>
    <s v="40001729-0"/>
    <s v="REPOSICION POSTA SALUD RURAL PUNUCAPA"/>
    <x v="12"/>
    <s v="VALDIVIA - REGION XIV"/>
    <s v="VALDIVIA - REGION XIV"/>
    <n v="2024"/>
    <s v="PROYECTO"/>
    <s v="SALUD"/>
    <s v="BAJA COMPLEJIDAD"/>
    <x v="1"/>
    <n v="482073"/>
    <n v="2"/>
    <n v="0"/>
    <x v="0"/>
    <x v="1"/>
  </r>
  <r>
    <s v="40001758-0"/>
    <s v="CONSTRUCCION EDIFICIO INSTITUCIONAL MINVU ATACAMA, COPIAPÓ"/>
    <x v="16"/>
    <s v="COPIAPO"/>
    <s v="COPIAPO"/>
    <n v="2024"/>
    <s v="PROYECTO"/>
    <s v="VIVIENDA Y DESARROLLO URBANO"/>
    <s v="ADMINISTRACION VIVIENDA"/>
    <x v="1"/>
    <n v="15000"/>
    <n v="15000"/>
    <n v="1319.26"/>
    <x v="0"/>
    <x v="0"/>
  </r>
  <r>
    <s v="40001791-0"/>
    <s v="HABILITACION TERMINAL DE BUSES INTERURBANOS CIUDAD DE CURACAUTIN"/>
    <x v="0"/>
    <s v="MALLECO"/>
    <s v="CURACAUTIN"/>
    <n v="2024"/>
    <s v="PROYECTO"/>
    <s v="TRANSPORTE"/>
    <s v="TRANSPORTE URBANO,VIALIDAD PEATONAL"/>
    <x v="1"/>
    <n v="179"/>
    <n v="179"/>
    <n v="0"/>
    <x v="0"/>
    <x v="1"/>
  </r>
  <r>
    <s v="40001793-0"/>
    <s v="MEJORAMIENTO PAR VIAL 1 ORIENTE - 2 PONIENTE ENTRE 18 SUR Y ESTERO CAJÓN"/>
    <x v="7"/>
    <s v="TALCA"/>
    <s v="'"/>
    <n v="2024"/>
    <s v="PROYECTO"/>
    <s v="TRANSPORTE"/>
    <s v="TRANSPORTE URBANO,VIALIDAD PEATONAL"/>
    <x v="1"/>
    <n v="394277"/>
    <n v="394276"/>
    <n v="394276"/>
    <x v="0"/>
    <x v="0"/>
  </r>
  <r>
    <s v="40001803-0"/>
    <s v="RESTAURACION IGLESIA NUESTRA SEÑORA DE LA MERCED, COMUNA DE CODEGUA"/>
    <x v="15"/>
    <s v="CACHAPOAL"/>
    <s v="CODEGUA"/>
    <n v="2024"/>
    <s v="PROYECTO"/>
    <s v="EDUCACION, CULTURA Y PATRIMONIO"/>
    <s v="PATRIMONIO"/>
    <x v="1"/>
    <n v="52066"/>
    <n v="54360"/>
    <n v="54358.391000000003"/>
    <x v="0"/>
    <x v="0"/>
  </r>
  <r>
    <s v="40001870-0"/>
    <s v="REPOSICION CUARTEL 6º COMPAÑÍA DE BOMBEROS DE PANQUEHUE"/>
    <x v="4"/>
    <s v="SAN FELIPE DE ACONCAGUA"/>
    <s v="PANQUEHUE"/>
    <n v="2024"/>
    <s v="PROYECTO"/>
    <s v="SEGURIDAD PUBLICA"/>
    <s v="SEGURIDAD PUBLICA"/>
    <x v="1"/>
    <n v="600000"/>
    <n v="544726"/>
    <n v="544724.45799999998"/>
    <x v="0"/>
    <x v="0"/>
  </r>
  <r>
    <s v="40001895-0"/>
    <s v="CONSTRUCCION SEDE CLUB ADULTO MAYOR DESEO DE VIVIR, COMUNA DE ALTO HOSPICIO"/>
    <x v="8"/>
    <s v="IQUIQUE"/>
    <s v="ALTO HOSPICIO"/>
    <n v="2024"/>
    <s v="PROYECTO"/>
    <s v="MULTISECTORIAL"/>
    <s v="ORGANIZACION Y SERVICIOS COMUNALES"/>
    <x v="1"/>
    <n v="153235"/>
    <n v="152952"/>
    <n v="152926.06"/>
    <x v="0"/>
    <x v="0"/>
  </r>
  <r>
    <s v="40001916-0"/>
    <s v="ACTUALIZACION  PLAN REGULADOR COMUNA DE QUIRIHUE"/>
    <x v="5"/>
    <s v="ITATA"/>
    <s v="QUIRIHUE - REGION DEL ÑUBLE"/>
    <n v="2024"/>
    <s v="ESTUDIO BASICO"/>
    <s v="MULTISECTORIAL"/>
    <s v="ORGANIZACION Y SERVICIOS COMUNALES"/>
    <x v="1"/>
    <n v="68753"/>
    <n v="7107"/>
    <n v="0"/>
    <x v="0"/>
    <x v="1"/>
  </r>
  <r>
    <s v="40001933-0"/>
    <s v="HABILITACION BIBLIOTECA MUNICIPAL, CHIGUAYANTE"/>
    <x v="2"/>
    <s v="CONCEPCION"/>
    <s v="CHIGUAYANTE"/>
    <n v="2024"/>
    <s v="PROYECTO"/>
    <s v="EDUCACION, CULTURA Y PATRIMONIO"/>
    <s v="INTERSUBSECTORIAL EDUCACION, CULTURA Y PATRIMONIO"/>
    <x v="1"/>
    <n v="748053"/>
    <n v="4"/>
    <n v="0"/>
    <x v="0"/>
    <x v="1"/>
  </r>
  <r>
    <s v="40001954-0"/>
    <s v="CONSTRUCCION UNIDAD DE DIÁLISIS, HOSPITAL LA LIGUA"/>
    <x v="4"/>
    <s v="PETORCA"/>
    <s v="'"/>
    <n v="2024"/>
    <s v="PROYECTO"/>
    <s v="SALUD"/>
    <s v="MEDIA COMPLEJIDAD"/>
    <x v="1"/>
    <n v="1033447"/>
    <n v="1033447"/>
    <n v="1032747"/>
    <x v="0"/>
    <x v="0"/>
  </r>
  <r>
    <s v="40001955-0"/>
    <s v="MEJORAMIENTO ESPACIO PÚBLICO CALLES LOS NOTROS, NAHUELBUTA Y MILLARAY, CONTULMO"/>
    <x v="2"/>
    <s v="ARAUCO"/>
    <s v="CONTULMO"/>
    <n v="2024"/>
    <s v="PROYECTO"/>
    <s v="VIVIENDA Y DESARROLLO URBANO"/>
    <s v="DESARROLLO URBANO"/>
    <x v="1"/>
    <n v="1055755"/>
    <n v="1055755"/>
    <n v="1055754.1359999999"/>
    <x v="0"/>
    <x v="0"/>
  </r>
  <r>
    <s v="40001979-0"/>
    <s v="MEJORAMIENTO PAVIMENTACION Y HERMOSEAMIENTO CALLE RUSTICO MOLINA DE TUCAPEL"/>
    <x v="2"/>
    <s v="BIO BIO"/>
    <s v="TUCAPEL"/>
    <n v="2024"/>
    <s v="PROYECTO"/>
    <s v="VIVIENDA Y DESARROLLO URBANO"/>
    <s v="DESARROLLO URBANO"/>
    <x v="1"/>
    <n v="1968710"/>
    <n v="2"/>
    <n v="0"/>
    <x v="0"/>
    <x v="1"/>
  </r>
  <r>
    <s v="40002015-0"/>
    <s v="MEJORAMIENTO PLAZOLETAS SECTOR SUR I, PUNTA ARENAS"/>
    <x v="1"/>
    <s v="MAGALLANES"/>
    <s v="PUNTA ARENAS"/>
    <n v="2024"/>
    <s v="PROYECTO"/>
    <s v="VIVIENDA Y DESARROLLO URBANO"/>
    <s v="DESARROLLO URBANO"/>
    <x v="1"/>
    <n v="310602"/>
    <n v="0"/>
    <n v="30046.94"/>
    <x v="1"/>
    <x v="0"/>
  </r>
  <r>
    <s v="40002029-0"/>
    <s v="NORMALIZACION , SINCRONISMO Y CONSTRUCCIÓN SEMÁFOROS AVDA. VICUÑA MACKENNA, LOS ÁNGELES"/>
    <x v="2"/>
    <s v="BIO BIO"/>
    <s v="LOS ANGELES"/>
    <n v="2024"/>
    <s v="PROYECTO"/>
    <s v="TRANSPORTE"/>
    <s v="TRANSPORTE URBANO,VIALIDAD PEATONAL"/>
    <x v="1"/>
    <n v="310498"/>
    <n v="1"/>
    <n v="0"/>
    <x v="0"/>
    <x v="1"/>
  </r>
  <r>
    <s v="40002038-0"/>
    <s v="ACTUALIZACION PLAN REGULADOR COMUNAL DE MULCHÉN"/>
    <x v="2"/>
    <s v="BIO BIO"/>
    <s v="MULCHEN"/>
    <n v="2024"/>
    <s v="ESTUDIO BASICO"/>
    <s v="VIVIENDA Y DESARROLLO URBANO"/>
    <s v="DESARROLLO URBANO"/>
    <x v="1"/>
    <n v="84807"/>
    <n v="14400"/>
    <n v="14400"/>
    <x v="0"/>
    <x v="0"/>
  </r>
  <r>
    <s v="40002092-0"/>
    <s v="CONSTRUCCION DE SENDAS Y ESCALERAS EN CERRO BUENA VISTA, ZAROR, DAVID FUENTES Y CORNOU, THNO."/>
    <x v="2"/>
    <s v="CONCEPCION"/>
    <s v="TALCAHUANO"/>
    <n v="2024"/>
    <s v="PROYECTO"/>
    <s v="TRANSPORTE"/>
    <s v="TRANSPORTE URBANO,VIALIDAD PEATONAL"/>
    <x v="1"/>
    <n v="855800"/>
    <n v="1"/>
    <n v="0"/>
    <x v="0"/>
    <x v="1"/>
  </r>
  <r>
    <s v="40002098-0"/>
    <s v="REPOSICION CUARTEL DE BOMBEROS 10 COMPAÑIA, MIRAFLORES DE VIÑA DEL MAR"/>
    <x v="4"/>
    <s v="VALPARAISO"/>
    <s v="VIÑA DEL MAR"/>
    <n v="2024"/>
    <s v="PROYECTO"/>
    <s v="SEGURIDAD PUBLICA"/>
    <s v="SEGURIDAD PUBLICA"/>
    <x v="1"/>
    <n v="656865"/>
    <n v="388912"/>
    <n v="388909.37"/>
    <x v="0"/>
    <x v="0"/>
  </r>
  <r>
    <s v="40002122-0"/>
    <s v="MEJORAMIENTO CALLE ABRAHAM ROMERO, CHIGUAYANTE"/>
    <x v="2"/>
    <s v="CONCEPCION"/>
    <s v="CHIGUAYANTE"/>
    <n v="2024"/>
    <s v="PROYECTO"/>
    <s v="TRANSPORTE"/>
    <s v="ADMINISTRACION TRANSPORTE"/>
    <x v="1"/>
    <n v="1960000"/>
    <n v="1843277"/>
    <n v="1843275.152"/>
    <x v="0"/>
    <x v="0"/>
  </r>
  <r>
    <s v="40002220-0"/>
    <s v="REPOSICION  ESCUELA FRONTERIZA E970, RALCO"/>
    <x v="2"/>
    <s v="BIO BIO"/>
    <s v="ALTO BIOBIO"/>
    <n v="2024"/>
    <s v="PROYECTO"/>
    <s v="EDUCACION, CULTURA Y PATRIMONIO"/>
    <s v="EDUCACION BASICA Y MEDIA"/>
    <x v="1"/>
    <n v="96940"/>
    <n v="1"/>
    <n v="0"/>
    <x v="0"/>
    <x v="1"/>
  </r>
  <r>
    <s v="40002239-0"/>
    <s v="REPOSICION CENTRO COMUNITARIO ESPACIO HIGUERAS, TALCAHUANO"/>
    <x v="2"/>
    <s v="CONCEPCION"/>
    <s v="TALCAHUANO"/>
    <n v="2024"/>
    <s v="PROYECTO"/>
    <s v="MULTISECTORIAL"/>
    <s v="ORGANIZACION Y SERVICIOS COMUNALES"/>
    <x v="1"/>
    <n v="29626"/>
    <n v="1"/>
    <n v="0"/>
    <x v="0"/>
    <x v="1"/>
  </r>
  <r>
    <s v="40002270-0"/>
    <s v="AMPLIACION LICEO INTERCULTURAL BILINGUE RALCO, COMUNA ALTO BIO BIO"/>
    <x v="2"/>
    <s v="BIO BIO"/>
    <s v="ALTO BIOBIO"/>
    <n v="2024"/>
    <s v="PROYECTO"/>
    <s v="EDUCACION, CULTURA Y PATRIMONIO"/>
    <s v="EDUCACION MEDIA TECNICO"/>
    <x v="1"/>
    <n v="59874"/>
    <n v="59874"/>
    <n v="59873.184000000001"/>
    <x v="0"/>
    <x v="0"/>
  </r>
  <r>
    <s v="40002287-0"/>
    <s v="MEJORAMIENTO CALLE PITRANTU ENTRE AV. P. DE VALDIVIA Y YAUPI, TEMUCO"/>
    <x v="0"/>
    <s v="CAUTIN"/>
    <s v="TEMUCO"/>
    <n v="2024"/>
    <s v="PROYECTO"/>
    <s v="TRANSPORTE"/>
    <s v="TRANSPORTE URBANO,VIALIDAD PEATONAL"/>
    <x v="1"/>
    <n v="99596"/>
    <n v="99596"/>
    <n v="58622.017999999996"/>
    <x v="0"/>
    <x v="0"/>
  </r>
  <r>
    <s v="40002288-0"/>
    <s v="CONSTRUCCION AREA VERDE LAGUNILLAS NORTE, CORONEL."/>
    <x v="2"/>
    <s v="CONCEPCION"/>
    <s v="CORONEL"/>
    <n v="2024"/>
    <s v="PROYECTO"/>
    <s v="VIVIENDA Y DESARROLLO URBANO"/>
    <s v="DESARROLLO URBANO"/>
    <x v="1"/>
    <n v="955257"/>
    <n v="2"/>
    <n v="0"/>
    <x v="0"/>
    <x v="1"/>
  </r>
  <r>
    <s v="40002330-0"/>
    <s v="MEJORAMIENTO PLANTA DE TRATAMIENTO AS CAMPANARIO, COMUNA DE YUNGAY"/>
    <x v="5"/>
    <s v="DIGUILLIN"/>
    <s v="YUNGAY - REGION DEL ÑUBLE"/>
    <n v="2024"/>
    <s v="PROYECTO"/>
    <s v="RECURSOS HIDRICOS"/>
    <s v="EVACUACION DISPOSICION FINAL AGUAS SERVIDAS"/>
    <x v="1"/>
    <n v="528340"/>
    <n v="1"/>
    <n v="0"/>
    <x v="0"/>
    <x v="1"/>
  </r>
  <r>
    <s v="40002386-0"/>
    <s v="MEJORAMIENTO INTEGRAL ESTADIO MUNICIPAL DE QUEILEN"/>
    <x v="3"/>
    <s v="CHILOE"/>
    <s v="QUEILEN"/>
    <n v="2024"/>
    <s v="PROYECTO"/>
    <s v="DEPORTES"/>
    <s v="INTERSUBSECTORIAL DEPORTES"/>
    <x v="1"/>
    <n v="28549"/>
    <n v="53002"/>
    <n v="0"/>
    <x v="0"/>
    <x v="1"/>
  </r>
  <r>
    <s v="40002399-0"/>
    <s v="AMPLIACION REMODELACIÓN JUZGADO DE GARANTÍA Y TRIBUNAL DE JUICIO ORAL DE SANTA CRUZ"/>
    <x v="15"/>
    <s v="'"/>
    <s v="'"/>
    <n v="2024"/>
    <s v="PROYECTO"/>
    <s v="JUSTICIA"/>
    <s v="ADMINISTRACION DE JUSTICIA"/>
    <x v="1"/>
    <n v="1162511"/>
    <n v="54148"/>
    <n v="50896"/>
    <x v="0"/>
    <x v="0"/>
  </r>
  <r>
    <s v="40002478-0"/>
    <s v="CONSTRUCCION 20 VIVIENDAS TUTELADAS ADULTO MAYOR COMUNA RANCAGUA"/>
    <x v="15"/>
    <s v="'"/>
    <s v="'"/>
    <n v="2024"/>
    <s v="PROYECTO"/>
    <s v="VIVIENDA Y DESARROLLO URBANO"/>
    <s v="VIVIENDA DEFINITIVA"/>
    <x v="1"/>
    <n v="1100"/>
    <n v="403917"/>
    <n v="100.075"/>
    <x v="0"/>
    <x v="0"/>
  </r>
  <r>
    <s v="40002479-0"/>
    <s v="CONSTRUCCION 15 VIVIENDAS TUTELADAS ADULTO MAYOR COMUNA RANCAGUA"/>
    <x v="15"/>
    <s v="'"/>
    <s v="'"/>
    <n v="2024"/>
    <s v="PROYECTO"/>
    <s v="VIVIENDA Y DESARROLLO URBANO"/>
    <s v="VIVIENDA DEFINITIVA"/>
    <x v="1"/>
    <n v="1100"/>
    <n v="384437"/>
    <n v="100"/>
    <x v="0"/>
    <x v="0"/>
  </r>
  <r>
    <s v="40002493-0"/>
    <s v="MEJORAMIENTO PAVIMENTACIÓN CALLE PERFECTO DE LA FUENTE, RINCONADA"/>
    <x v="4"/>
    <s v="LOS ANDES"/>
    <s v="RINCONADA"/>
    <n v="2024"/>
    <s v="PROYECTO"/>
    <s v="TRANSPORTE"/>
    <s v="TRANSPORTE URBANO,VIALIDAD PEATONAL"/>
    <x v="1"/>
    <n v="404348"/>
    <n v="2"/>
    <n v="0"/>
    <x v="0"/>
    <x v="1"/>
  </r>
  <r>
    <s v="40002520-0"/>
    <s v="CONSTRUCCION OBRAS DE CONTENCIÓN DE SUELO Y PASAJES, SECTOR SAN JUAN, COMUNA DE TOMÉ"/>
    <x v="2"/>
    <s v="CONCEPCION"/>
    <s v="TOME"/>
    <n v="2024"/>
    <s v="PROYECTO"/>
    <s v="VIVIENDA Y DESARROLLO URBANO"/>
    <s v="SOLUCION HABITACIONAL PARCIAL O COMPLEMENTARIA"/>
    <x v="1"/>
    <n v="139395"/>
    <n v="190370"/>
    <n v="140370"/>
    <x v="0"/>
    <x v="0"/>
  </r>
  <r>
    <s v="40002533-0"/>
    <s v="NORMALIZACION HOSPITAL DE NIÑOS DR. ROBERTO DEL RÍO"/>
    <x v="14"/>
    <s v="'"/>
    <s v="'"/>
    <n v="2024"/>
    <s v="PROYECTO"/>
    <s v="SALUD"/>
    <s v="ALTA COMPLEJIDAD"/>
    <x v="1"/>
    <n v="10000"/>
    <n v="10000"/>
    <n v="10000"/>
    <x v="0"/>
    <x v="0"/>
  </r>
  <r>
    <s v="40002537-0"/>
    <s v="DIAGNOSTICO PLAN DE MANEJO Y DESLINDES LOS CIERVOS, LEÑADURA, LA MANO Y LLAULLAU, PTA ARENAS"/>
    <x v="1"/>
    <s v="MAGALLANES"/>
    <s v="PUNTA ARENAS"/>
    <n v="2024"/>
    <s v="ESTUDIO BASICO"/>
    <s v="RECURSOS HIDRICOS"/>
    <s v="DEFENSAS FLUVIALES,MARITIMAS Y CAUCES NATURALES"/>
    <x v="1"/>
    <n v="93241"/>
    <n v="92904"/>
    <n v="92903.051000000007"/>
    <x v="0"/>
    <x v="0"/>
  </r>
  <r>
    <s v="40002588-0"/>
    <s v="MEJORAMIENTO CBI RUTA T-525: LAS HUELLAS Y RUTA T-661 QUIMAN, COMUNAS DE FUTRONO Y LOS LAGOS"/>
    <x v="12"/>
    <s v="'"/>
    <s v="'"/>
    <n v="2024"/>
    <s v="PROYECTO"/>
    <s v="TRANSPORTE"/>
    <s v="TRANSPORTE CAMINERO"/>
    <x v="1"/>
    <n v="587503"/>
    <n v="559750"/>
    <n v="559734.01399999997"/>
    <x v="0"/>
    <x v="0"/>
  </r>
  <r>
    <s v="40002601-0"/>
    <s v="MEJORAMIENTO CAMINO BASICO INTERMEDIO RUTA T-400 MORROMPULLI - RIO FUTA, COMUNA DE CORRAL"/>
    <x v="12"/>
    <s v="'"/>
    <s v="'"/>
    <n v="2024"/>
    <s v="PROYECTO"/>
    <s v="TRANSPORTE"/>
    <s v="TRANSPORTE CAMINERO"/>
    <x v="1"/>
    <n v="1420081"/>
    <n v="1408480"/>
    <n v="1408474.0460000001"/>
    <x v="0"/>
    <x v="0"/>
  </r>
  <r>
    <s v="40002627-0"/>
    <s v="MEJORAMIENTO PUENTE VEHICULAR CALLE CONDELL ESQUINA LIMA, VILLA ALEMANA"/>
    <x v="4"/>
    <s v="MARGA MARGA"/>
    <s v="VILLA ALEMANA"/>
    <n v="2024"/>
    <s v="PROYECTO"/>
    <s v="TRANSPORTE"/>
    <s v="TRANSPORTE URBANO,VIALIDAD PEATONAL"/>
    <x v="1"/>
    <n v="380918"/>
    <n v="139218"/>
    <n v="139215.48199999999"/>
    <x v="0"/>
    <x v="0"/>
  </r>
  <r>
    <s v="40002634-0"/>
    <s v="MEJORAMIENTO SISTEMA DE AGUA POTABLE RURAL POBLACION 9 DE OCTUBRE, PANQUEHUE"/>
    <x v="4"/>
    <s v="SAN FELIPE DE ACONCAGUA"/>
    <s v="PANQUEHUE"/>
    <n v="2024"/>
    <s v="PROYECTO"/>
    <s v="RECURSOS HIDRICOS"/>
    <s v="AGUA POTABLE"/>
    <x v="1"/>
    <n v="13832"/>
    <n v="12591"/>
    <n v="7195"/>
    <x v="0"/>
    <x v="0"/>
  </r>
  <r>
    <s v="40002657-0"/>
    <s v="CONSTRUCCION CENTRO COMUNITARIO COMUNA DE IQUIQUE"/>
    <x v="8"/>
    <s v="IQUIQUE"/>
    <s v="IQUIQUE"/>
    <n v="2024"/>
    <s v="PROYECTO"/>
    <s v="MULTISECTORIAL"/>
    <s v="ORGANIZACION Y SERVICIOS COMUNALES"/>
    <x v="2"/>
    <n v="543668"/>
    <n v="543668"/>
    <n v="543668"/>
    <x v="0"/>
    <x v="0"/>
  </r>
  <r>
    <s v="40002717-0"/>
    <s v="REPOSICION INFRAESTRUCTURA PORTUARIA  EN CALETA TORTEL"/>
    <x v="11"/>
    <s v="CAPITAN PRAT"/>
    <s v="TORTEL"/>
    <n v="2024"/>
    <s v="PROYECTO"/>
    <s v="TRANSPORTE"/>
    <s v="TRANSPORTE MARITIMO, FLUVIAL Y LACUSTRE"/>
    <x v="1"/>
    <n v="130126"/>
    <n v="355034"/>
    <n v="128321"/>
    <x v="0"/>
    <x v="0"/>
  </r>
  <r>
    <s v="40002799-0"/>
    <s v="ANALISIS PLAN MAESTRO RIO CAUTIN Y SUS BORDES,TEMUCO, PADRE LAS CASAS Y VILCUN"/>
    <x v="0"/>
    <s v="CAUTIN"/>
    <s v="TEMUCO"/>
    <n v="2024"/>
    <s v="ESTUDIO BASICO"/>
    <s v="VIVIENDA Y DESARROLLO URBANO"/>
    <s v="DESARROLLO URBANO"/>
    <x v="1"/>
    <n v="2373"/>
    <n v="13692"/>
    <n v="2373"/>
    <x v="0"/>
    <x v="0"/>
  </r>
  <r>
    <s v="40002812-0"/>
    <s v="MEJORAMIENTO SISTEMA APR ROMA SAN JOSÉ LOS LINGUES, SAN FERNANDO"/>
    <x v="15"/>
    <s v="COLCHAGUA"/>
    <s v="SAN FERNANDO"/>
    <n v="2024"/>
    <s v="PROYECTO"/>
    <s v="RECURSOS HIDRICOS"/>
    <s v="AGUA POTABLE"/>
    <x v="1"/>
    <n v="3229"/>
    <n v="3229"/>
    <n v="3229"/>
    <x v="0"/>
    <x v="0"/>
  </r>
  <r>
    <s v="40002833-0"/>
    <s v="REPOSICION ESTADIO MUNICIPAL DE SAN PEDRO"/>
    <x v="14"/>
    <s v="MELIPILLA"/>
    <s v="SAN PEDRO"/>
    <n v="2024"/>
    <s v="PROYECTO"/>
    <s v="DEPORTES"/>
    <s v="DEPORTE RECREATIVO"/>
    <x v="1"/>
    <n v="2474941"/>
    <n v="41043"/>
    <n v="41042.481"/>
    <x v="0"/>
    <x v="0"/>
  </r>
  <r>
    <s v="40002840-0"/>
    <s v="MEJORAMIENTO VARADERO PUERTO PESQUERO DE QUELLÓN"/>
    <x v="3"/>
    <s v="CHILOE"/>
    <s v="QUELLON"/>
    <n v="2024"/>
    <s v="PROYECTO"/>
    <s v="PESCA"/>
    <s v="PESCA ARTESANAL"/>
    <x v="1"/>
    <n v="7461955"/>
    <n v="6617692"/>
    <n v="6617563.4500000002"/>
    <x v="0"/>
    <x v="0"/>
  </r>
  <r>
    <s v="40002853-0"/>
    <s v="MEJORAMIENTO SISTEMA APP RINCONADA DE YAQUIL, SANTA CRUZ"/>
    <x v="15"/>
    <s v="COLCHAGUA"/>
    <s v="SANTA CRUZ"/>
    <n v="2024"/>
    <s v="PROYECTO"/>
    <s v="RECURSOS HIDRICOS"/>
    <s v="AGUA POTABLE"/>
    <x v="1"/>
    <n v="1031145"/>
    <n v="1103662"/>
    <n v="1102515.493"/>
    <x v="0"/>
    <x v="0"/>
  </r>
  <r>
    <s v="40002869-0"/>
    <s v="REPOSICION GIMNASIO MUNICIPAL DE TEODORO SCHMIDT"/>
    <x v="0"/>
    <s v="CAUTIN"/>
    <s v="TEODORO SCHMIDT"/>
    <n v="2024"/>
    <s v="PROYECTO"/>
    <s v="DEPORTES"/>
    <s v="ADMINISTRACION DEPORTES Y RECREACION"/>
    <x v="1"/>
    <n v="23367"/>
    <n v="23367"/>
    <n v="0"/>
    <x v="0"/>
    <x v="1"/>
  </r>
  <r>
    <s v="40002891-0"/>
    <s v="MEJORAMIENTO UNIDAD IMAGENOLOGÍA HOSPITAL DE NIÑOS DR ROBERTO DEL RÍO CENTRO ADT"/>
    <x v="14"/>
    <s v="'"/>
    <s v="'"/>
    <n v="2024"/>
    <s v="PROYECTO"/>
    <s v="SALUD"/>
    <s v="ALTA COMPLEJIDAD"/>
    <x v="1"/>
    <n v="10"/>
    <n v="10"/>
    <n v="0"/>
    <x v="0"/>
    <x v="1"/>
  </r>
  <r>
    <s v="40002892-0"/>
    <s v="CONSTRUCCION PAVIMENTACIÓN Y AGUAS LLUVIAS CONEXIÓN QUEBRADA LAS CASAS, COMUNA DE ALGARROBO"/>
    <x v="4"/>
    <s v="SAN ANTONIO"/>
    <s v="ALGARROBO"/>
    <n v="2024"/>
    <s v="PROYECTO"/>
    <s v="TRANSPORTE"/>
    <s v="TRANSPORTE URBANO,VIALIDAD PEATONAL"/>
    <x v="1"/>
    <n v="7954"/>
    <n v="2304"/>
    <n v="0"/>
    <x v="0"/>
    <x v="1"/>
  </r>
  <r>
    <s v="40002908-0"/>
    <s v="REPOSICION PAVIMENTOS VIAS LOCALES. COMUNA DE RECOLETA."/>
    <x v="14"/>
    <s v="SANTIAGO"/>
    <s v="RECOLETA"/>
    <n v="2024"/>
    <s v="PROYECTO"/>
    <s v="TRANSPORTE"/>
    <s v="TRANSPORTE URBANO,VIALIDAD PEATONAL"/>
    <x v="1"/>
    <n v="248645"/>
    <n v="248645"/>
    <n v="248644.698"/>
    <x v="0"/>
    <x v="0"/>
  </r>
  <r>
    <s v="40002933-0"/>
    <s v="CONSTRUCCION SISTEMA DE AGUA POTABLE RURAL CAMINO VIEJO LO CAMPO, PANQUEHUE"/>
    <x v="4"/>
    <s v="SAN FELIPE DE ACONCAGUA"/>
    <s v="PANQUEHUE"/>
    <n v="2024"/>
    <s v="PROYECTO"/>
    <s v="RECURSOS HIDRICOS"/>
    <s v="AGUA POTABLE"/>
    <x v="1"/>
    <n v="48042"/>
    <n v="44940"/>
    <n v="25680"/>
    <x v="0"/>
    <x v="0"/>
  </r>
  <r>
    <s v="40002953-0"/>
    <s v="CONSTRUCCION SISTEMA ALCANTARILLADO PARTICULAR EL SAUCE II ETAPA, LOS ANDES"/>
    <x v="4"/>
    <s v="LOS ANDES"/>
    <s v="LOS ANDES"/>
    <n v="2024"/>
    <s v="PROYECTO"/>
    <s v="MULTISECTORIAL"/>
    <s v="INTERSUBSECTORIAL MULTISECTOR"/>
    <x v="2"/>
    <n v="25048"/>
    <n v="21327"/>
    <n v="0"/>
    <x v="0"/>
    <x v="1"/>
  </r>
  <r>
    <s v="40002970-0"/>
    <s v="REPOSICION CUARTEL 9ª COMPAÑIA DE BOMBEROS, TALCAHUANO"/>
    <x v="2"/>
    <s v="CONCEPCION"/>
    <s v="TALCAHUANO"/>
    <n v="2024"/>
    <s v="PROYECTO"/>
    <s v="SEGURIDAD PUBLICA"/>
    <s v="SEGURIDAD PUBLICA"/>
    <x v="1"/>
    <n v="51750"/>
    <n v="1"/>
    <n v="0"/>
    <x v="0"/>
    <x v="1"/>
  </r>
  <r>
    <s v="40002995-0"/>
    <s v="MEJORAMIENTO RUTA 7 SUR EL MANZANO-COCHRANE, SECTOR CUESTA EL TRARO - ACCESO SUR COCHRANE"/>
    <x v="11"/>
    <s v="CAPITAN PRAT"/>
    <s v="COCHRANE"/>
    <n v="2024"/>
    <s v="PROYECTO"/>
    <s v="TRANSPORTE"/>
    <s v="TRANSPORTE CAMINERO"/>
    <x v="1"/>
    <n v="4787013"/>
    <n v="5848002"/>
    <n v="4011283"/>
    <x v="0"/>
    <x v="0"/>
  </r>
  <r>
    <s v="40003006-0"/>
    <s v="MEJORAMIENTO CALLE JUAN JOSÉ LATORRE (AVDA. EL RETIRO - BRUSELAS), EL RETIRO. QUILPPUÉ"/>
    <x v="4"/>
    <s v="MARGA MARGA"/>
    <s v="QUILPUE"/>
    <n v="2024"/>
    <s v="PROYECTO"/>
    <s v="TRANSPORTE"/>
    <s v="TRANSPORTE URBANO,VIALIDAD PEATONAL"/>
    <x v="1"/>
    <n v="135001"/>
    <n v="126738"/>
    <n v="126736"/>
    <x v="0"/>
    <x v="0"/>
  </r>
  <r>
    <s v="40003014-0"/>
    <s v="REPOSICION PUENTES POBLACION, CANAL S. CRUZ Y CHOMEDAHUE 2, RUTA I760, COMUNA DE SANTA CRUZ"/>
    <x v="15"/>
    <s v="COLCHAGUA"/>
    <s v="SANTA CRUZ"/>
    <n v="2024"/>
    <s v="PROYECTO"/>
    <s v="TRANSPORTE"/>
    <s v="TRANSPORTE CAMINERO"/>
    <x v="1"/>
    <n v="47686"/>
    <n v="32320"/>
    <n v="8500"/>
    <x v="0"/>
    <x v="0"/>
  </r>
  <r>
    <s v="40003036-0"/>
    <s v="REPOSICION Y CONSTRUCCIÓN VEREDAS UNIDAD VECINAL N° 5 GENERAL BULNES, PUNTA ARENAS"/>
    <x v="1"/>
    <s v="MAGALLANES"/>
    <s v="PUNTA ARENAS"/>
    <n v="2024"/>
    <s v="PROYECTO"/>
    <s v="TRANSPORTE"/>
    <s v="TRANSPORTE URBANO,VIALIDAD PEATONAL"/>
    <x v="1"/>
    <n v="1138821"/>
    <n v="1138821"/>
    <n v="1134888"/>
    <x v="0"/>
    <x v="0"/>
  </r>
  <r>
    <s v="40003040-0"/>
    <s v="CONSTRUCCION SANEAMIENTO SANITARIO DOMICILIARIO DE DIVERSOS SECTORES DE LA CIUDAD DE VALDIVIA"/>
    <x v="12"/>
    <s v="VALDIVIA - REGION XIV"/>
    <s v="VALDIVIA - REGION XIV"/>
    <n v="2024"/>
    <s v="PROYECTO"/>
    <s v="RECURSOS HIDRICOS"/>
    <s v="EVACUACION DISPOSICION FINAL AGUAS SERVIDAS"/>
    <x v="1"/>
    <n v="27971"/>
    <n v="1"/>
    <n v="0"/>
    <x v="0"/>
    <x v="1"/>
  </r>
  <r>
    <s v="40003050-0"/>
    <s v="MEJORAMIENTO  AVENIDA ALESSANDRI, PUTAENDO"/>
    <x v="4"/>
    <s v="SAN FELIPE DE ACONCAGUA"/>
    <s v="PUTAENDO"/>
    <n v="2024"/>
    <s v="PROYECTO"/>
    <s v="TRANSPORTE"/>
    <s v="TRANSPORTE URBANO,VIALIDAD PEATONAL"/>
    <x v="1"/>
    <n v="100766"/>
    <n v="52001"/>
    <n v="0"/>
    <x v="0"/>
    <x v="1"/>
  </r>
  <r>
    <s v="40003060-0"/>
    <s v="REPOSICION CUARTEL PRIMERA COMPAÑIA DE BOMBEROS DE QUINTERO"/>
    <x v="4"/>
    <s v="VALPARAISO"/>
    <s v="QUINTERO"/>
    <n v="2024"/>
    <s v="PROYECTO"/>
    <s v="SEGURIDAD PUBLICA"/>
    <s v="SEGURIDAD PUBLICA"/>
    <x v="1"/>
    <n v="206382"/>
    <n v="190949"/>
    <n v="190947.76199999999"/>
    <x v="0"/>
    <x v="0"/>
  </r>
  <r>
    <s v="40003066-0"/>
    <s v="MEJORAMIENTO PUENTE CAPUCHINOS Y ENTORNO, AVDA. ESPAÑA, VIÑA DEL MAR"/>
    <x v="4"/>
    <s v="VALPARAISO"/>
    <s v="VIÑA DEL MAR"/>
    <n v="2024"/>
    <s v="PROYECTO"/>
    <s v="TRANSPORTE"/>
    <s v="TRANSPORTE URBANO,VIALIDAD PEATONAL"/>
    <x v="1"/>
    <n v="6935"/>
    <n v="246463"/>
    <n v="6936"/>
    <x v="0"/>
    <x v="0"/>
  </r>
  <r>
    <s v="40003115-0"/>
    <s v="CONSTRUCCION DE CALZADAS Y ACERAS  EN NIRIVILO URBANO, COMUNA DE SAN JAVIER"/>
    <x v="7"/>
    <s v="LINARES"/>
    <s v="SAN JAVIER"/>
    <n v="2024"/>
    <s v="PROYECTO"/>
    <s v="TRANSPORTE"/>
    <s v="TRANSPORTE URBANO,VIALIDAD PEATONAL"/>
    <x v="1"/>
    <n v="12801"/>
    <n v="12801"/>
    <n v="12800"/>
    <x v="0"/>
    <x v="0"/>
  </r>
  <r>
    <s v="40003142-0"/>
    <s v="MEJORAMIENTO Y EXTENSIÓN COSTANERA S: CALLE SCHAUB - RUTA O-60, CHIGUAYANTE"/>
    <x v="2"/>
    <s v="CONCEPCION"/>
    <s v="'"/>
    <n v="2024"/>
    <s v="PROYECTO"/>
    <s v="TRANSPORTE"/>
    <s v="TRANSPORTE URBANO,VIALIDAD PEATONAL"/>
    <x v="1"/>
    <n v="1069620"/>
    <n v="1069620"/>
    <n v="981788.55700000003"/>
    <x v="0"/>
    <x v="0"/>
  </r>
  <r>
    <s v="40003144-0"/>
    <s v="MEJORAMIENTO GIMNASIO LICEO LOS ANDES, MELIPEUCO"/>
    <x v="0"/>
    <s v="CAUTIN"/>
    <s v="MELIPEUCO"/>
    <n v="2024"/>
    <s v="PROYECTO"/>
    <s v="EDUCACION, CULTURA Y PATRIMONIO"/>
    <s v="EDUCACION BASICA Y MEDIA"/>
    <x v="1"/>
    <n v="1"/>
    <n v="1"/>
    <n v="0"/>
    <x v="0"/>
    <x v="1"/>
  </r>
  <r>
    <s v="40003160-0"/>
    <s v="RESTAURACION EX CÁRCEL DE PISAGUA, PARA EL CENTRO DE INTERPRETACIÓN HISTÓRICA"/>
    <x v="8"/>
    <s v="'"/>
    <s v="'"/>
    <n v="2024"/>
    <s v="PROYECTO"/>
    <s v="EDUCACION, CULTURA Y PATRIMONIO"/>
    <s v="PATRIMONIO"/>
    <x v="1"/>
    <n v="556452"/>
    <n v="161036"/>
    <n v="23618.999"/>
    <x v="0"/>
    <x v="0"/>
  </r>
  <r>
    <s v="40003168-0"/>
    <s v="CONSTRUCCION COMPLEJO DEPORTIVO COMUNAL DE PUTRE, ETAPA I"/>
    <x v="13"/>
    <s v="PARINACOTA - REGION XV"/>
    <s v="PUTRE - REGION XV"/>
    <n v="2024"/>
    <s v="PROYECTO"/>
    <s v="DEPORTES"/>
    <s v="DEPORTE RECREATIVO"/>
    <x v="1"/>
    <n v="1060001"/>
    <n v="28569"/>
    <n v="0"/>
    <x v="0"/>
    <x v="1"/>
  </r>
  <r>
    <s v="40003274-0"/>
    <s v="MEJORAMIENTO SISTEMA DE AGUA POTABLE RURAL PALOMAR INTERIOR, PANQUEHUE"/>
    <x v="4"/>
    <s v="SAN FELIPE DE ACONCAGUA"/>
    <s v="PANQUEHUE"/>
    <n v="2024"/>
    <s v="PROYECTO"/>
    <s v="RECURSOS HIDRICOS"/>
    <s v="AGUA POTABLE"/>
    <x v="1"/>
    <n v="1241"/>
    <n v="1"/>
    <n v="0"/>
    <x v="0"/>
    <x v="1"/>
  </r>
  <r>
    <s v="40003275-0"/>
    <s v="RESTAURACION EDIFICIO SOCIEDAD PROTECTORA DE EMPLEADOS DE TARAPACÁ, MHN"/>
    <x v="8"/>
    <s v="'"/>
    <s v="'"/>
    <n v="2024"/>
    <s v="PROYECTO"/>
    <s v="EDUCACION, CULTURA Y PATRIMONIO"/>
    <s v="PATRIMONIO"/>
    <x v="1"/>
    <n v="16501"/>
    <n v="15079"/>
    <n v="5239"/>
    <x v="0"/>
    <x v="0"/>
  </r>
  <r>
    <s v="40003276-0"/>
    <s v="AMPLIACION CONEXIÓN VIAL CONCEPCIÓN-CHIGUAYANTE, ETAPA 2"/>
    <x v="2"/>
    <s v="CONCEPCION"/>
    <s v="'"/>
    <n v="2024"/>
    <s v="PROYECTO"/>
    <s v="TRANSPORTE"/>
    <s v="TRANSPORTE URBANO,VIALIDAD PEATONAL"/>
    <x v="1"/>
    <n v="1528210"/>
    <n v="1528210"/>
    <n v="1527717.0989999999"/>
    <x v="0"/>
    <x v="0"/>
  </r>
  <r>
    <s v="40003295-0"/>
    <s v="MEJORAMIENTO  SIST. DE AGUA POTABLE RURAL LOC. DE TRES ESQUINAS SAN CARLOS"/>
    <x v="5"/>
    <s v="PUNILLA"/>
    <s v="SAN CARLOS - REGION DEL ÑUBLE"/>
    <n v="2024"/>
    <s v="PROYECTO"/>
    <s v="RECURSOS HIDRICOS"/>
    <s v="AGUA POTABLE"/>
    <x v="1"/>
    <n v="718521"/>
    <n v="620731"/>
    <n v="617040.35499999998"/>
    <x v="0"/>
    <x v="0"/>
  </r>
  <r>
    <s v="40003348-0"/>
    <s v="REPOSICION DIRECCION PROVINCIAL DE VIALIDAD HUASCO"/>
    <x v="16"/>
    <s v="HUASCO"/>
    <s v="VALLENAR"/>
    <n v="2024"/>
    <s v="PROYECTO"/>
    <s v="MULTISECTORIAL"/>
    <s v="ADMINISTRACION MULTISECTOR"/>
    <x v="1"/>
    <n v="1028972"/>
    <n v="1592429"/>
    <n v="1425094.25"/>
    <x v="0"/>
    <x v="0"/>
  </r>
  <r>
    <s v="40003356-0"/>
    <s v="AMPLIACION Y REMODELACION JUZGADOS, LEY N° 21.017 (110 JUECES) ETAPA II."/>
    <x v="10"/>
    <s v="'"/>
    <s v="'"/>
    <n v="2024"/>
    <s v="PROYECTO"/>
    <s v="JUSTICIA"/>
    <s v="ADMINISTRACION DE JUSTICIA"/>
    <x v="1"/>
    <n v="4968440"/>
    <n v="1815"/>
    <n v="1815"/>
    <x v="0"/>
    <x v="0"/>
  </r>
  <r>
    <s v="40003386-0"/>
    <s v="CONSTRUCCION BASE SAMU EN CASTRO Y SUBCENTRO DE DESPACHO PROVINCIA DE CHILOE"/>
    <x v="3"/>
    <s v="CHILOE"/>
    <s v="CASTRO"/>
    <n v="2024"/>
    <s v="PROYECTO"/>
    <s v="SALUD"/>
    <s v="ADMINISTRACION SALUD"/>
    <x v="1"/>
    <n v="4854"/>
    <n v="469884"/>
    <n v="0"/>
    <x v="0"/>
    <x v="1"/>
  </r>
  <r>
    <s v="40003392-0"/>
    <s v="MEJORAMIENTO RUTA 235-CH SECTOR PUERTO RAMIREZ - PALENA"/>
    <x v="3"/>
    <s v="PALENA"/>
    <s v="PALENA"/>
    <n v="2024"/>
    <s v="PROYECTO"/>
    <s v="TRANSPORTE"/>
    <s v="TRANSPORTE CAMINERO"/>
    <x v="1"/>
    <n v="1797192"/>
    <n v="5000"/>
    <n v="2068.0239999999999"/>
    <x v="0"/>
    <x v="0"/>
  </r>
  <r>
    <s v="40003396-0"/>
    <s v="MEJORAMIENTO RUTA V-69 SECTOR COCHAMO PTE PUCHEGUIN, COCHAMO"/>
    <x v="3"/>
    <s v="'"/>
    <s v="'"/>
    <n v="2024"/>
    <s v="PROYECTO"/>
    <s v="TRANSPORTE"/>
    <s v="TRANSPORTE CAMINERO"/>
    <x v="1"/>
    <n v="766888"/>
    <n v="702890"/>
    <n v="684870.46900000004"/>
    <x v="0"/>
    <x v="0"/>
  </r>
  <r>
    <s v="40003402-0"/>
    <s v="MEJORAMIENTO CONEXIÓN VIAL S: TALCAMAVIDA -SAN ROSENDO. REGION DEL BIOBIO"/>
    <x v="2"/>
    <s v="'"/>
    <s v="'"/>
    <n v="2024"/>
    <s v="PROYECTO"/>
    <s v="TRANSPORTE"/>
    <s v="TRANSPORTE CAMINERO"/>
    <x v="1"/>
    <n v="412409"/>
    <n v="213750"/>
    <n v="213750"/>
    <x v="0"/>
    <x v="0"/>
  </r>
  <r>
    <s v="40003407-0"/>
    <s v="CONSTRUCCION INTERCONEXIÓN VIAL RUTAS T-225 A T-255 PANGUIPULLI S: HUELLAHUE CR COZCOZ"/>
    <x v="12"/>
    <s v="'"/>
    <s v="'"/>
    <n v="2024"/>
    <s v="PROYECTO"/>
    <s v="TRANSPORTE"/>
    <s v="TRANSPORTE CAMINERO"/>
    <x v="1"/>
    <n v="157223"/>
    <n v="110"/>
    <n v="85.045000000000002"/>
    <x v="0"/>
    <x v="0"/>
  </r>
  <r>
    <s v="40003435-0"/>
    <s v="MEJORAMIENTO RUTA W-800, S.CRUCE RUTA 5 (NOTUCO)-HUILLINCO-CUCAO-CHANQUIN"/>
    <x v="3"/>
    <s v="CHILOE"/>
    <s v="CHONCHI"/>
    <n v="2024"/>
    <s v="PROYECTO"/>
    <s v="TRANSPORTE"/>
    <s v="TRANSPORTE CAMINERO"/>
    <x v="1"/>
    <n v="166000"/>
    <n v="165410"/>
    <n v="162393.345"/>
    <x v="0"/>
    <x v="0"/>
  </r>
  <r>
    <s v="40003463-0"/>
    <s v="CONSTRUCCION SISTEMA DE AGUA POTABLE RURAL LA RESERVA, COMUNA DE COYHAIQUE"/>
    <x v="11"/>
    <s v="COYHAIQUE"/>
    <s v="COYHAIQUE"/>
    <n v="2024"/>
    <s v="PROYECTO"/>
    <s v="RECURSOS HIDRICOS"/>
    <s v="AGUA POTABLE"/>
    <x v="1"/>
    <n v="545269"/>
    <n v="543905"/>
    <n v="543904.01500000001"/>
    <x v="0"/>
    <x v="0"/>
  </r>
  <r>
    <s v="40003476-0"/>
    <s v="CONSTRUCCION CONEXION VIAL RUTA 23-CH  - RUTA  B-385"/>
    <x v="9"/>
    <s v="'"/>
    <s v="'"/>
    <n v="2024"/>
    <s v="PROYECTO"/>
    <s v="TRANSPORTE"/>
    <s v="TRANSPORTE CAMINERO"/>
    <x v="1"/>
    <n v="86008"/>
    <n v="89270"/>
    <n v="89266"/>
    <x v="0"/>
    <x v="0"/>
  </r>
  <r>
    <s v="40003478-0"/>
    <s v="CONSTRUCCION PUENTE SOBRE ESTERO PUNITAQUI  EN RUTA D-607"/>
    <x v="6"/>
    <s v="LIMARI"/>
    <s v="PUNITAQUI"/>
    <n v="2024"/>
    <s v="PROYECTO"/>
    <s v="TRANSPORTE"/>
    <s v="TRANSPORTE CAMINERO"/>
    <x v="1"/>
    <n v="238599"/>
    <n v="72620"/>
    <n v="72436"/>
    <x v="0"/>
    <x v="0"/>
  </r>
  <r>
    <s v="40003559-0"/>
    <s v="AMPLIACION REPOSICION RUTA V-85. SECTOR: HUITO-CALBUCO"/>
    <x v="3"/>
    <s v="'"/>
    <s v="'"/>
    <n v="2024"/>
    <s v="PROYECTO"/>
    <s v="TRANSPORTE"/>
    <s v="TRANSPORTE CAMINERO"/>
    <x v="1"/>
    <n v="19478360"/>
    <n v="19467010"/>
    <n v="17165644.054000001"/>
    <x v="0"/>
    <x v="0"/>
  </r>
  <r>
    <s v="40003653-0"/>
    <s v="CONSTRUCCION SEGUNDA COMPAÑÍA DE BOMBEROS DE CALDERA"/>
    <x v="16"/>
    <s v="COPIAPO"/>
    <s v="CALDERA"/>
    <n v="2024"/>
    <s v="PROYECTO"/>
    <s v="SEGURIDAD PUBLICA"/>
    <s v="SEGURIDAD PUBLICA"/>
    <x v="1"/>
    <n v="25215"/>
    <n v="22000"/>
    <n v="15315.3"/>
    <x v="0"/>
    <x v="0"/>
  </r>
  <r>
    <s v="40003669-0"/>
    <s v="MEJORAMIENTO PASADA URBANA  RUTA T-551 EN FUTRONO"/>
    <x v="12"/>
    <s v="RANCO"/>
    <s v="FUTRONO - REGION XIV"/>
    <n v="2024"/>
    <s v="PROYECTO"/>
    <s v="TRANSPORTE"/>
    <s v="TRANSPORTE URBANO,VIALIDAD PEATONAL"/>
    <x v="1"/>
    <n v="312051"/>
    <n v="158000"/>
    <n v="120670.25900000001"/>
    <x v="0"/>
    <x v="0"/>
  </r>
  <r>
    <s v="40003702-0"/>
    <s v="REPOSICION SALA CUNA  Y JARDIN INFANTIL LAS ARDILLITAS DE CONCHALI"/>
    <x v="14"/>
    <s v="SANTIAGO"/>
    <s v="CONCHALI"/>
    <n v="2024"/>
    <s v="PROYECTO"/>
    <s v="EDUCACION, CULTURA Y PATRIMONIO"/>
    <s v="EDUCACION PREBASICA"/>
    <x v="1"/>
    <n v="1340433"/>
    <n v="1340433"/>
    <n v="1207710.7339999999"/>
    <x v="0"/>
    <x v="0"/>
  </r>
  <r>
    <s v="40003729-0"/>
    <s v="MEJORAMIENTO INTERCONEXIÓN VIAL NORTE PONIENTE, TEMUCO"/>
    <x v="0"/>
    <s v="'"/>
    <s v="'"/>
    <n v="2024"/>
    <s v="PROYECTO"/>
    <s v="TRANSPORTE"/>
    <s v="TRANSPORTE URBANO,VIALIDAD PEATONAL"/>
    <x v="1"/>
    <n v="195750"/>
    <n v="195750"/>
    <n v="195750"/>
    <x v="0"/>
    <x v="0"/>
  </r>
  <r>
    <s v="40003752-0"/>
    <s v="REPOSICION PRIMERA COMPAÑÍA DE BOMBEROS COMUNA DE LAS CABRAS"/>
    <x v="15"/>
    <s v="CACHAPOAL"/>
    <s v="LAS CABRAS"/>
    <n v="2024"/>
    <s v="PROYECTO"/>
    <s v="SEGURIDAD PUBLICA"/>
    <s v="SEGURIDAD PUBLICA"/>
    <x v="1"/>
    <n v="1102861"/>
    <n v="2587"/>
    <n v="2500"/>
    <x v="0"/>
    <x v="0"/>
  </r>
  <r>
    <s v="40003760-0"/>
    <s v="RESTAURACION MONUMENTO NACIONAL CASONA FUNDACIONAL ALTO RÍO CISNES, COMUNA DE LAGO VERDE"/>
    <x v="11"/>
    <s v="COYHAIQUE"/>
    <s v="LAGO VERDE"/>
    <n v="2024"/>
    <s v="PROYECTO"/>
    <s v="EDUCACION, CULTURA Y PATRIMONIO"/>
    <s v="PATRIMONIO"/>
    <x v="1"/>
    <n v="57276"/>
    <n v="57276"/>
    <n v="28637.25"/>
    <x v="0"/>
    <x v="0"/>
  </r>
  <r>
    <s v="40003761-0"/>
    <s v="REPOSICION SALA CUNA Y JARDÍN INFANTIL RAYITO DE SOL DE LA COMUNA DE CONCHALÍ"/>
    <x v="14"/>
    <s v="SANTIAGO"/>
    <s v="CONCHALI"/>
    <n v="2024"/>
    <s v="PROYECTO"/>
    <s v="EDUCACION, CULTURA Y PATRIMONIO"/>
    <s v="EDUCACION PREBASICA"/>
    <x v="1"/>
    <n v="37604"/>
    <n v="38633"/>
    <n v="17455"/>
    <x v="0"/>
    <x v="0"/>
  </r>
  <r>
    <s v="40003772-0"/>
    <s v="CONSTRUCCION PUENTE POCOYAN Y ACCESOS EN RUTA S-648 ENTRE RUTAS S-60 Y S-70; TOLTEN"/>
    <x v="0"/>
    <s v="CAUTIN"/>
    <s v="'"/>
    <n v="2024"/>
    <s v="PROYECTO"/>
    <s v="TRANSPORTE"/>
    <s v="TRANSPORTE CAMINERO"/>
    <x v="1"/>
    <n v="300000"/>
    <n v="300000"/>
    <n v="295901"/>
    <x v="0"/>
    <x v="0"/>
  </r>
  <r>
    <s v="40003839-0"/>
    <s v="REPOSICION ESPACIO PÚBLICO VILLA SAN RAMÓN, PIRQUE"/>
    <x v="14"/>
    <s v="CORDILLERA"/>
    <s v="PIRQUE"/>
    <n v="2024"/>
    <s v="PROYECTO"/>
    <s v="VIVIENDA Y DESARROLLO URBANO"/>
    <s v="DESARROLLO URBANO"/>
    <x v="1"/>
    <n v="1458"/>
    <n v="102425"/>
    <n v="457.30900000000003"/>
    <x v="0"/>
    <x v="0"/>
  </r>
  <r>
    <s v="40003861-0"/>
    <s v="MEJORAMIENTO CONECTIVIDAD 2º ACCESO A PIRQUE"/>
    <x v="14"/>
    <s v="'"/>
    <s v="'"/>
    <n v="2024"/>
    <s v="PROYECTO"/>
    <s v="TRANSPORTE"/>
    <s v="TRANSPORTE URBANO,VIALIDAD PEATONAL"/>
    <x v="1"/>
    <n v="450590"/>
    <n v="544000"/>
    <n v="450590"/>
    <x v="0"/>
    <x v="0"/>
  </r>
  <r>
    <s v="40003863-0"/>
    <s v="CONSTRUCCION ALCANTARILLADO Y PLANTA DE TRATAMIENTO PARA VILLA LORETO, TALAGANTE."/>
    <x v="14"/>
    <s v="TALAGANTE"/>
    <s v="TALAGANTE"/>
    <n v="2024"/>
    <s v="PROYECTO"/>
    <s v="RECURSOS HIDRICOS"/>
    <s v="ADMINISTRACION AGUA POTABLE Y ALCANTARILLADO"/>
    <x v="1"/>
    <n v="1926645"/>
    <n v="922623"/>
    <n v="785442.47499999998"/>
    <x v="0"/>
    <x v="0"/>
  </r>
  <r>
    <s v="40003873-0"/>
    <s v="MEJORAMIENTO ESPACIOS PUBLICOS ACERAS BERNARDO O´HIGGINS Y 21 DE MAYO, NIRIVILO"/>
    <x v="7"/>
    <s v="LINARES"/>
    <s v="SAN JAVIER"/>
    <n v="2024"/>
    <s v="PROYECTO"/>
    <s v="VIVIENDA Y DESARROLLO URBANO"/>
    <s v="DESARROLLO URBANO"/>
    <x v="1"/>
    <n v="531"/>
    <n v="530"/>
    <n v="530"/>
    <x v="0"/>
    <x v="0"/>
  </r>
  <r>
    <s v="40003912-0"/>
    <s v="CONSTRUCCION CUARTEL 4TA COMPAÑIA DE BOMBEROS DE LA COMUNA DE TOCOPILLA"/>
    <x v="9"/>
    <s v="TOCOPILLA"/>
    <s v="TOCOPILLA"/>
    <n v="2024"/>
    <s v="PROYECTO"/>
    <s v="SEGURIDAD PUBLICA"/>
    <s v="SEGURIDAD PUBLICA"/>
    <x v="1"/>
    <n v="270000"/>
    <n v="270000"/>
    <n v="267544.14500000002"/>
    <x v="0"/>
    <x v="0"/>
  </r>
  <r>
    <s v="40003927-0"/>
    <s v="MEJORAMIENTO ACERAS Y AREAS VERDES AVDA. OBISPO EDUARDO LARRAIN, LITUECHE URBANO"/>
    <x v="15"/>
    <s v="CARDENAL CARO"/>
    <s v="LITUECHE"/>
    <n v="2024"/>
    <s v="PROYECTO"/>
    <s v="VIVIENDA Y DESARROLLO URBANO"/>
    <s v="DESARROLLO URBANO"/>
    <x v="1"/>
    <n v="150400"/>
    <n v="150400"/>
    <n v="150400"/>
    <x v="0"/>
    <x v="0"/>
  </r>
  <r>
    <s v="40003930-0"/>
    <s v="REPOSICION JARDÍN INFANTIL Y SALA CUNA LOBITO MARINO, COMUNA DE IQUIQUE."/>
    <x v="8"/>
    <s v="'"/>
    <s v="'"/>
    <n v="2024"/>
    <s v="PROYECTO"/>
    <s v="EDUCACION, CULTURA Y PATRIMONIO"/>
    <s v="EDUCACION PREBASICA"/>
    <x v="1"/>
    <n v="1143979"/>
    <n v="579415"/>
    <n v="0"/>
    <x v="0"/>
    <x v="1"/>
  </r>
  <r>
    <s v="40003934-0"/>
    <s v="CONSTRUCCION CENTRO DE ALMACENAJE Y EMERGENCIAS, ALTO DEL CARMEN"/>
    <x v="16"/>
    <s v="HUASCO"/>
    <s v="ALTO DEL CARMEN"/>
    <n v="2024"/>
    <s v="PROYECTO"/>
    <s v="MULTISECTORIAL"/>
    <s v="ADMINISTRACION MULTISECTOR"/>
    <x v="1"/>
    <n v="19700"/>
    <n v="19604"/>
    <n v="19603.657999999999"/>
    <x v="0"/>
    <x v="0"/>
  </r>
  <r>
    <s v="40003945-0"/>
    <s v="MEJORAMIENTO SISTEMA DE AGUA POTABLE RURAL VILLA LO CAMPO, PANQUEHUE"/>
    <x v="4"/>
    <s v="SAN FELIPE DE ACONCAGUA"/>
    <s v="PANQUEHUE"/>
    <n v="2024"/>
    <s v="PROYECTO"/>
    <s v="RECURSOS HIDRICOS"/>
    <s v="AGUA POTABLE"/>
    <x v="1"/>
    <n v="7803"/>
    <n v="5943"/>
    <n v="5942"/>
    <x v="0"/>
    <x v="0"/>
  </r>
  <r>
    <s v="40003986-0"/>
    <s v="MEJORAMIENTO RUTA A-750, SECTOR: CRUCE RUTA 1 - CRUCE RUTA A-760, REGION DE  TARAPACA"/>
    <x v="8"/>
    <s v="'"/>
    <s v="'"/>
    <n v="2024"/>
    <s v="PROYECTO"/>
    <s v="TRANSPORTE"/>
    <s v="TRANSPORTE CAMINERO"/>
    <x v="1"/>
    <n v="100443"/>
    <n v="100000"/>
    <n v="100000"/>
    <x v="0"/>
    <x v="0"/>
  </r>
  <r>
    <s v="40003998-0"/>
    <s v="MEJORAMIENTO ESPACIO PUBLICO CENTRO DE CUREPTO"/>
    <x v="7"/>
    <s v="TALCA"/>
    <s v="CUREPTO"/>
    <n v="2024"/>
    <s v="PROYECTO"/>
    <s v="VIVIENDA Y DESARROLLO URBANO"/>
    <s v="DESARROLLO URBANO"/>
    <x v="1"/>
    <n v="3"/>
    <n v="3"/>
    <n v="0"/>
    <x v="0"/>
    <x v="1"/>
  </r>
  <r>
    <s v="40004012-0"/>
    <s v="REPOSICION DEFENSORÍA REGIONAL ARAUCANÍA Y LOCAL TEMUCO"/>
    <x v="0"/>
    <s v="'"/>
    <s v="'"/>
    <n v="2024"/>
    <s v="PROYECTO"/>
    <s v="JUSTICIA"/>
    <s v="ADMINISTRACION DE JUSTICIA"/>
    <x v="2"/>
    <n v="4587484"/>
    <n v="4835204"/>
    <n v="4533431.9029999999"/>
    <x v="0"/>
    <x v="0"/>
  </r>
  <r>
    <s v="40004014-0"/>
    <s v="CONSTRUCCION Y HABILITACIÓN  SALA CUNA Y JARDÍN INFANTIL LOS CHIQUITINES, TALCA."/>
    <x v="7"/>
    <s v="TALCA"/>
    <s v="TALCA"/>
    <n v="2024"/>
    <s v="PROYECTO"/>
    <s v="EDUCACION, CULTURA Y PATRIMONIO"/>
    <s v="EDUCACION PREBASICA"/>
    <x v="1"/>
    <n v="3"/>
    <n v="3"/>
    <n v="0"/>
    <x v="0"/>
    <x v="1"/>
  </r>
  <r>
    <s v="40004031-0"/>
    <s v="MEJORAMIENTO URBANO CALLE LAUREANO CORNEJO, MARCHIGUE"/>
    <x v="15"/>
    <s v="CARDENAL CARO"/>
    <s v="MARCHIGUE"/>
    <n v="2024"/>
    <s v="PROYECTO"/>
    <s v="VIVIENDA Y DESARROLLO URBANO"/>
    <s v="DESARROLLO URBANO"/>
    <x v="1"/>
    <n v="914628"/>
    <n v="1035"/>
    <n v="0"/>
    <x v="0"/>
    <x v="1"/>
  </r>
  <r>
    <s v="40004064-0"/>
    <s v="REPOSICION CAPILLA Y COMEDOR SOCIAL SAN LORENZO, EL SALADO, CHAÑARAL"/>
    <x v="16"/>
    <s v="CHAÑARAL"/>
    <s v="CHAÑARAL"/>
    <n v="2024"/>
    <s v="PROYECTO"/>
    <s v="MULTISECTORIAL"/>
    <s v="ORGANIZACION Y SERVICIOS COMUNALES"/>
    <x v="1"/>
    <n v="187945"/>
    <n v="132121"/>
    <n v="132121"/>
    <x v="0"/>
    <x v="0"/>
  </r>
  <r>
    <s v="40004065-0"/>
    <s v="CONSTRUCCION MIRADOR PUNTILLA SANFUENTES, QUINTERO"/>
    <x v="4"/>
    <s v="VALPARAISO"/>
    <s v="QUINTERO"/>
    <n v="2024"/>
    <s v="PROYECTO"/>
    <s v="VIVIENDA Y DESARROLLO URBANO"/>
    <s v="DESARROLLO URBANO"/>
    <x v="1"/>
    <n v="10298"/>
    <n v="9950"/>
    <n v="9950"/>
    <x v="0"/>
    <x v="0"/>
  </r>
  <r>
    <s v="40004072-0"/>
    <s v="MEJORAMIENTO RUTA COSTERA S: TALTAL - CALETA CIFUNCHO"/>
    <x v="9"/>
    <s v="ANTOFAGASTA"/>
    <s v="TALTAL"/>
    <n v="2024"/>
    <s v="PROYECTO"/>
    <s v="TRANSPORTE"/>
    <s v="TRANSPORTE CAMINERO"/>
    <x v="1"/>
    <n v="210000"/>
    <n v="209470"/>
    <n v="209462"/>
    <x v="0"/>
    <x v="0"/>
  </r>
  <r>
    <s v="40004077-0"/>
    <s v="MEJORAMIENTO PLAZA VICTORIA, SECTOR BAQUEDANO, COQUIMBO"/>
    <x v="6"/>
    <s v="ELQUI"/>
    <s v="COQUIMBO"/>
    <n v="2024"/>
    <s v="PROYECTO"/>
    <s v="VIVIENDA Y DESARROLLO URBANO"/>
    <s v="DESARROLLO URBANO"/>
    <x v="1"/>
    <n v="409102"/>
    <n v="409102"/>
    <n v="409066.413"/>
    <x v="0"/>
    <x v="0"/>
  </r>
  <r>
    <s v="40004098-0"/>
    <s v="MEJORAMIENTO CIRCUITO ESPACIOS PÚBLICOS  CENTRO URBANO, CABILDO."/>
    <x v="4"/>
    <s v="PETORCA"/>
    <s v="CABILDO"/>
    <n v="2024"/>
    <s v="PROYECTO"/>
    <s v="VIVIENDA Y DESARROLLO URBANO"/>
    <s v="DESARROLLO URBANO"/>
    <x v="2"/>
    <n v="45023"/>
    <n v="2"/>
    <n v="0"/>
    <x v="0"/>
    <x v="1"/>
  </r>
  <r>
    <s v="40004128-0"/>
    <s v="CONSTRUCCION DE UN SISTEMA DE TELEFÉRICO EN LOS CERROS DE TALCAHUANO"/>
    <x v="2"/>
    <s v="CONCEPCION"/>
    <s v="TALCAHUANO"/>
    <n v="2024"/>
    <s v="PROYECTO"/>
    <s v="TRANSPORTE"/>
    <s v="TRANSPORTE URBANO,VIALIDAD PEATONAL"/>
    <x v="1"/>
    <n v="347758"/>
    <n v="336000"/>
    <n v="336000"/>
    <x v="0"/>
    <x v="0"/>
  </r>
  <r>
    <s v="40004155-0"/>
    <s v="MEJORAMIENTO CAMINO BASICO INTERMEDIO RUTA K-20, SECTOR GUALLECO - CARRIZAL."/>
    <x v="7"/>
    <s v="TALCA"/>
    <s v="'"/>
    <n v="2024"/>
    <s v="PROYECTO"/>
    <s v="TRANSPORTE"/>
    <s v="TRANSPORTE CAMINERO"/>
    <x v="1"/>
    <n v="279450"/>
    <n v="266520"/>
    <n v="266165"/>
    <x v="0"/>
    <x v="0"/>
  </r>
  <r>
    <s v="40004174-0"/>
    <s v="MEJORAMIENTO PASO FRONTERIZO OLLAGUE, RUTA 21 CH, SECTOR :CHIU CHIU  ASCOTAN"/>
    <x v="9"/>
    <s v="'"/>
    <s v="'"/>
    <n v="2024"/>
    <s v="PROYECTO"/>
    <s v="TRANSPORTE"/>
    <s v="TRANSPORTE CAMINERO"/>
    <x v="1"/>
    <n v="128000"/>
    <n v="127160"/>
    <n v="126080"/>
    <x v="0"/>
    <x v="0"/>
  </r>
  <r>
    <s v="40004175-0"/>
    <s v="MEJORAMIENTO CAMINOS BÁSICOS INTERMEDIOS CONEXIÓN RUTA N-335,N-447 A N-31,ÑUBLE"/>
    <x v="5"/>
    <s v="PUNILLA"/>
    <s v="SAN CARLOS - REGION DEL ÑUBLE"/>
    <n v="2024"/>
    <s v="PROYECTO"/>
    <s v="TRANSPORTE"/>
    <s v="TRANSPORTE CAMINERO"/>
    <x v="1"/>
    <n v="43000"/>
    <n v="40840"/>
    <n v="40825.057000000001"/>
    <x v="0"/>
    <x v="0"/>
  </r>
  <r>
    <s v="40004194-0"/>
    <s v="MEJORAMIENTO RUTA 1 SECTOR: PASO MALO CALETA URCO"/>
    <x v="9"/>
    <s v="TOCOPILLA"/>
    <s v="TOCOPILLA"/>
    <n v="2024"/>
    <s v="PROYECTO"/>
    <s v="TRANSPORTE"/>
    <s v="TRANSPORTE CAMINERO"/>
    <x v="1"/>
    <n v="11000"/>
    <n v="30"/>
    <n v="0"/>
    <x v="0"/>
    <x v="1"/>
  </r>
  <r>
    <s v="40004196-0"/>
    <s v="CONSTRUCCION ESCUELA MARCOS RIGOBERTO PIZARRO, SAN JULIAN, OVALLE"/>
    <x v="6"/>
    <s v="LIMARI"/>
    <s v="OVALLE"/>
    <n v="2024"/>
    <s v="PROYECTO"/>
    <s v="EDUCACION, CULTURA Y PATRIMONIO"/>
    <s v="EDUCACION BASICA Y MEDIA"/>
    <x v="2"/>
    <n v="925328"/>
    <n v="816211"/>
    <n v="816211"/>
    <x v="0"/>
    <x v="0"/>
  </r>
  <r>
    <s v="40004200-0"/>
    <s v="MEJORAMIENTO PLAZA PEDEGUA. COMUNA DE PETORCA."/>
    <x v="4"/>
    <s v="PETORCA"/>
    <s v="PETORCA"/>
    <n v="2024"/>
    <s v="PROYECTO"/>
    <s v="VIVIENDA Y DESARROLLO URBANO"/>
    <s v="DESARROLLO URBANO"/>
    <x v="1"/>
    <n v="2791"/>
    <n v="2791"/>
    <n v="0"/>
    <x v="0"/>
    <x v="1"/>
  </r>
  <r>
    <s v="40004256-0"/>
    <s v="MEJORAMIENTO RUTA 1 SECTOR: PASADA POR TALTAL"/>
    <x v="9"/>
    <s v="'"/>
    <s v="'"/>
    <n v="2024"/>
    <s v="PROYECTO"/>
    <s v="TRANSPORTE"/>
    <s v="TRANSPORTE CAMINERO"/>
    <x v="1"/>
    <n v="310499"/>
    <n v="134530"/>
    <n v="134524.06"/>
    <x v="0"/>
    <x v="0"/>
  </r>
  <r>
    <s v="40004279-0"/>
    <s v="CONSTRUCCION PARQUE MIRADOR DE LA VIRGEN, CERRO LA CRUZ, ARICA"/>
    <x v="13"/>
    <s v="ARICA - REGION XV"/>
    <s v="ARICA - REGION XV"/>
    <n v="2024"/>
    <s v="PROYECTO"/>
    <s v="VIVIENDA Y DESARROLLO URBANO"/>
    <s v="DESARROLLO URBANO"/>
    <x v="1"/>
    <n v="24866"/>
    <n v="41392"/>
    <n v="24810"/>
    <x v="0"/>
    <x v="0"/>
  </r>
  <r>
    <s v="40004286-0"/>
    <s v="MEJORAMIENTO SISTEMA DE AGUA POTABLE RURAL LOS LIBERTADORES, PANQUEHUE"/>
    <x v="4"/>
    <s v="SAN FELIPE DE ACONCAGUA"/>
    <s v="PANQUEHUE"/>
    <n v="2024"/>
    <s v="PROYECTO"/>
    <s v="RECURSOS HIDRICOS"/>
    <s v="AGUA POTABLE"/>
    <x v="1"/>
    <n v="16678"/>
    <n v="15687"/>
    <n v="0"/>
    <x v="0"/>
    <x v="1"/>
  </r>
  <r>
    <s v="40004289-0"/>
    <s v="MEJORAMIENTO CAMINO BASICO INTERMEDIO RUTA N-773 DEL KM 0.3 AL KM 23.4, ÑUBLE"/>
    <x v="5"/>
    <s v="'"/>
    <s v="'"/>
    <n v="2024"/>
    <s v="PROYECTO"/>
    <s v="TRANSPORTE"/>
    <s v="TRANSPORTE CAMINERO"/>
    <x v="1"/>
    <n v="217000"/>
    <n v="233300"/>
    <n v="211356.035"/>
    <x v="0"/>
    <x v="0"/>
  </r>
  <r>
    <s v="40004292-0"/>
    <s v="CONSTRUCCION SISTEMA DE VIGILANCIA COMUNAL DE POZO ALMONTE"/>
    <x v="8"/>
    <s v="TAMARUGAL"/>
    <s v="POZO ALMONTE (PROV. TAMARUGAL)"/>
    <n v="2024"/>
    <s v="PROYECTO"/>
    <s v="SEGURIDAD PUBLICA"/>
    <s v="SEGURIDAD PUBLICA"/>
    <x v="1"/>
    <n v="3706541"/>
    <n v="2258892"/>
    <n v="193825.25"/>
    <x v="0"/>
    <x v="0"/>
  </r>
  <r>
    <s v="40004298-0"/>
    <s v="MEJORAMIENTO PLAZA PÚBLICA DE LA ISLA, COMBARBALÁ"/>
    <x v="6"/>
    <s v="LIMARI"/>
    <s v="COMBARBALA"/>
    <n v="2024"/>
    <s v="PROYECTO"/>
    <s v="VIVIENDA Y DESARROLLO URBANO"/>
    <s v="DESARROLLO URBANO"/>
    <x v="2"/>
    <n v="26323"/>
    <n v="26321"/>
    <n v="450"/>
    <x v="0"/>
    <x v="0"/>
  </r>
  <r>
    <s v="40004311-0"/>
    <s v="MEJORAMIENTO PASO FRONTERIZO SICO, RUTA 23-CH, SECTOR: SOCAIRE - SALAR CAPUR"/>
    <x v="9"/>
    <s v="'"/>
    <s v="'"/>
    <n v="2024"/>
    <s v="PROYECTO"/>
    <s v="TRANSPORTE"/>
    <s v="TRANSPORTE CAMINERO"/>
    <x v="1"/>
    <n v="767835"/>
    <n v="750080"/>
    <n v="737879.43200000003"/>
    <x v="0"/>
    <x v="0"/>
  </r>
  <r>
    <s v="40004314-0"/>
    <s v="MEJORAMIENTO RUTA 41-CH S: SAN ISIDRO/CALINGASTA-RIVADAVIA,COMUNA DE VICUÑA"/>
    <x v="6"/>
    <s v="ELQUI"/>
    <s v="VICUÑA"/>
    <n v="2024"/>
    <s v="PROYECTO"/>
    <s v="TRANSPORTE"/>
    <s v="TRANSPORTE CAMINERO"/>
    <x v="1"/>
    <n v="421525"/>
    <n v="181820"/>
    <n v="181263"/>
    <x v="0"/>
    <x v="0"/>
  </r>
  <r>
    <s v="40004341-0"/>
    <s v="MEJORAMIENTO COSTANERA ENTRE LAGOS, PUYEHUE"/>
    <x v="3"/>
    <s v="OSORNO"/>
    <s v="PUYEHUE"/>
    <n v="2024"/>
    <s v="PROYECTO"/>
    <s v="VIVIENDA Y DESARROLLO URBANO"/>
    <s v="BORDE COSTERO,PASEOS PEATONALES, PLAYAS"/>
    <x v="1"/>
    <n v="5747943"/>
    <n v="83401"/>
    <n v="0"/>
    <x v="0"/>
    <x v="1"/>
  </r>
  <r>
    <s v="40004378-0"/>
    <s v="REPOSICION PLAZA DE ARMAS Y SU ENTORNO, COMUNA DE PELARCO"/>
    <x v="7"/>
    <s v="TALCA"/>
    <s v="PELARCO"/>
    <n v="2024"/>
    <s v="PROYECTO"/>
    <s v="VIVIENDA Y DESARROLLO URBANO"/>
    <s v="DESARROLLO URBANO"/>
    <x v="1"/>
    <n v="53200"/>
    <n v="53200"/>
    <n v="9"/>
    <x v="0"/>
    <x v="0"/>
  </r>
  <r>
    <s v="40004434-0"/>
    <s v="REPOSICION ESCUELA SAN ANTONIO DE LA VILLA, BARRAZA, COMUNA DE OVALLE"/>
    <x v="6"/>
    <s v="LIMARI"/>
    <s v="OVALLE"/>
    <n v="2024"/>
    <s v="PROYECTO"/>
    <s v="EDUCACION, CULTURA Y PATRIMONIO"/>
    <s v="EDUCACION BASICA Y MEDIA"/>
    <x v="1"/>
    <n v="906567"/>
    <n v="74616"/>
    <n v="1160"/>
    <x v="0"/>
    <x v="0"/>
  </r>
  <r>
    <s v="40004447-0"/>
    <s v="MEJORAMIENTO PAVIMENTACION CIRCUITO CALLES SWEET, PRIETO, ESMERALDA Y BLANCO ENCALADA, OLMUE"/>
    <x v="4"/>
    <s v="MARGA MARGA"/>
    <s v="OLMUE"/>
    <n v="2024"/>
    <s v="PROYECTO"/>
    <s v="TRANSPORTE"/>
    <s v="TRANSPORTE URBANO,VIALIDAD PEATONAL"/>
    <x v="1"/>
    <n v="2124487"/>
    <n v="2086726"/>
    <n v="2086723.4240000001"/>
    <x v="0"/>
    <x v="0"/>
  </r>
  <r>
    <s v="40004502-0"/>
    <s v="MEJORAMIENTO ESPACIO PUBLICO BORDE ESTERO,  YUMBEL"/>
    <x v="2"/>
    <s v="BIO BIO"/>
    <s v="YUMBEL"/>
    <n v="2024"/>
    <s v="PROYECTO"/>
    <s v="VIVIENDA Y DESARROLLO URBANO"/>
    <s v="DESARROLLO URBANO"/>
    <x v="1"/>
    <n v="2000"/>
    <n v="11000"/>
    <n v="1000"/>
    <x v="0"/>
    <x v="0"/>
  </r>
  <r>
    <s v="40004538-0"/>
    <s v="MEJORAMIENTO PUENTE LOS GUINDOS, FREIRINA"/>
    <x v="16"/>
    <s v="HUASCO"/>
    <s v="FREIRINA"/>
    <n v="2024"/>
    <s v="PROYECTO"/>
    <s v="TRANSPORTE"/>
    <s v="TRANSPORTE CAMINERO"/>
    <x v="1"/>
    <n v="10"/>
    <n v="10"/>
    <n v="0"/>
    <x v="0"/>
    <x v="1"/>
  </r>
  <r>
    <s v="40004548-0"/>
    <s v="MEJORAMIENTO PUENTE EL TOME EN RUTA D-517, COMUNA DE MONTE PATRIA"/>
    <x v="6"/>
    <s v="LIMARI"/>
    <s v="MONTE PATRIA"/>
    <n v="2024"/>
    <s v="PROYECTO"/>
    <s v="TRANSPORTE"/>
    <s v="TRANSPORTE CAMINERO"/>
    <x v="1"/>
    <n v="900"/>
    <n v="710"/>
    <n v="701.20899999999995"/>
    <x v="0"/>
    <x v="0"/>
  </r>
  <r>
    <s v="40004549-0"/>
    <s v="MEJORAMIENTO CBI RUTA V-860, SECTOR CRUCE RUTA V-60 (FIN PAVIMENTO)-CRUCE RUTA V-840"/>
    <x v="3"/>
    <s v="'"/>
    <s v="'"/>
    <n v="2024"/>
    <s v="PROYECTO"/>
    <s v="TRANSPORTE"/>
    <s v="TRANSPORTE CAMINERO"/>
    <x v="1"/>
    <n v="183988"/>
    <n v="1020"/>
    <n v="32"/>
    <x v="0"/>
    <x v="0"/>
  </r>
  <r>
    <s v="40004556-0"/>
    <s v="REPOSICION ESPACIO PUBLICO PLAZA DE CABRERO"/>
    <x v="2"/>
    <s v="BIO BIO"/>
    <s v="CABRERO"/>
    <n v="2024"/>
    <s v="PROYECTO"/>
    <s v="VIVIENDA Y DESARROLLO URBANO"/>
    <s v="DESARROLLO URBANO"/>
    <x v="1"/>
    <n v="1229819"/>
    <n v="1167262"/>
    <n v="1167260"/>
    <x v="0"/>
    <x v="0"/>
  </r>
  <r>
    <s v="40004582-0"/>
    <s v="REPOSICION DE CUARTEL DE BOMBEROS CON RELOCALIZACION  DE LA 1ª CIA DE MELIPILLA"/>
    <x v="14"/>
    <s v="MELIPILLA"/>
    <s v="MELIPILLA"/>
    <n v="2024"/>
    <s v="PROYECTO"/>
    <s v="SEGURIDAD PUBLICA"/>
    <s v="SEGURIDAD PUBLICA"/>
    <x v="1"/>
    <n v="803372"/>
    <n v="594498"/>
    <n v="594496.66200000001"/>
    <x v="0"/>
    <x v="0"/>
  </r>
  <r>
    <s v="40004598-0"/>
    <s v="REPOSICION CENTRO CULTURAL, COMUNA LOS MUERMOS"/>
    <x v="3"/>
    <s v="LLANQUIHUE"/>
    <s v="LOS MUERMOS"/>
    <n v="2024"/>
    <s v="PROYECTO"/>
    <s v="EDUCACION, CULTURA Y PATRIMONIO"/>
    <s v="CULTURA"/>
    <x v="1"/>
    <n v="34155"/>
    <n v="3001"/>
    <n v="0"/>
    <x v="0"/>
    <x v="1"/>
  </r>
  <r>
    <s v="40004633-0"/>
    <s v="ACTUALIZACION PLAN MAESTRO DE GESTIÓN DE TRÁNSITO PUERTO AYSEN"/>
    <x v="11"/>
    <s v="AYSEN"/>
    <s v="AYSEN"/>
    <n v="2024"/>
    <s v="ESTUDIO BASICO"/>
    <s v="TRANSPORTE"/>
    <s v="TRANSPORTE URBANO,VIALIDAD PEATONAL"/>
    <x v="1"/>
    <n v="49240"/>
    <n v="49240"/>
    <n v="49060"/>
    <x v="0"/>
    <x v="0"/>
  </r>
  <r>
    <s v="40004635-0"/>
    <s v="MEJORAMIENTO PASEO DIEGO PORTALES, CERRO BARÓN VALPARAÍSO"/>
    <x v="4"/>
    <s v="VALPARAISO"/>
    <s v="VALPARAISO"/>
    <n v="2024"/>
    <s v="PROYECTO"/>
    <s v="VIVIENDA Y DESARROLLO URBANO"/>
    <s v="DESARROLLO URBANO"/>
    <x v="1"/>
    <n v="5279"/>
    <n v="5278"/>
    <n v="5278"/>
    <x v="0"/>
    <x v="0"/>
  </r>
  <r>
    <s v="40004637-0"/>
    <s v="CONSTRUCCION PASEO MARIMAN RIBERA BIOBIO, NEGRETE"/>
    <x v="2"/>
    <s v="BIO BIO"/>
    <s v="NEGRETE"/>
    <n v="2024"/>
    <s v="PROYECTO"/>
    <s v="VIVIENDA Y DESARROLLO URBANO"/>
    <s v="DESARROLLO URBANO"/>
    <x v="1"/>
    <n v="188192"/>
    <n v="3"/>
    <n v="0"/>
    <x v="0"/>
    <x v="1"/>
  </r>
  <r>
    <s v="40004657-0"/>
    <s v="MEJORAMIENTO MIRADORES Y VEREDAS CALLE DINAMARCA, VALPARAISO"/>
    <x v="4"/>
    <s v="VALPARAISO"/>
    <s v="VALPARAISO"/>
    <n v="2024"/>
    <s v="PROYECTO"/>
    <s v="VIVIENDA Y DESARROLLO URBANO"/>
    <s v="DESARROLLO URBANO"/>
    <x v="1"/>
    <n v="19510"/>
    <n v="15001"/>
    <n v="0"/>
    <x v="0"/>
    <x v="1"/>
  </r>
  <r>
    <s v="40004668-0"/>
    <s v="MEJORAMIENTO PASEO LOS HEROES Y VEREDAS ADYACENTES, VILLA ALEMANA"/>
    <x v="4"/>
    <s v="MARGA MARGA"/>
    <s v="VILLA ALEMANA"/>
    <n v="2024"/>
    <s v="PROYECTO"/>
    <s v="VIVIENDA Y DESARROLLO URBANO"/>
    <s v="DESARROLLO URBANO"/>
    <x v="1"/>
    <n v="3791"/>
    <n v="3791"/>
    <n v="2791"/>
    <x v="0"/>
    <x v="0"/>
  </r>
  <r>
    <s v="40004673-0"/>
    <s v="REPOSICION SISTEMA DE AGUA POTABLE RURAL POBLACION BULNES, PANQUEHUE"/>
    <x v="4"/>
    <s v="SAN FELIPE DE ACONCAGUA"/>
    <s v="PANQUEHUE"/>
    <n v="2024"/>
    <s v="PROYECTO"/>
    <s v="RECURSOS HIDRICOS"/>
    <s v="AGUA POTABLE"/>
    <x v="1"/>
    <n v="20159"/>
    <n v="19168"/>
    <n v="0"/>
    <x v="0"/>
    <x v="1"/>
  </r>
  <r>
    <s v="40004674-0"/>
    <s v="REPOSICION PARQUE RECREATIVO Y CULTURAL RANCHO ATACAMA, COMUNA DE FREIRINA, ETAPA I"/>
    <x v="16"/>
    <s v="HUASCO"/>
    <s v="FREIRINA"/>
    <n v="2024"/>
    <s v="PROYECTO"/>
    <s v="VIVIENDA Y DESARROLLO URBANO"/>
    <s v="DESARROLLO URBANO"/>
    <x v="1"/>
    <n v="976606"/>
    <n v="743117"/>
    <n v="743115.62600000005"/>
    <x v="0"/>
    <x v="0"/>
  </r>
  <r>
    <s v="40004685-0"/>
    <s v="MEJORAMIENTO PLAZA IQUIQUE, COMUNA DE YUNGAY"/>
    <x v="5"/>
    <s v="DIGUILLIN"/>
    <s v="YUNGAY - REGION DEL ÑUBLE"/>
    <n v="2024"/>
    <s v="PROYECTO"/>
    <s v="VIVIENDA Y DESARROLLO URBANO"/>
    <s v="DESARROLLO URBANO"/>
    <x v="1"/>
    <n v="1052081"/>
    <n v="1251000"/>
    <n v="1051080"/>
    <x v="0"/>
    <x v="0"/>
  </r>
  <r>
    <s v="40004690-0"/>
    <s v="MEJORAMIENTO INSTALACIONES ATLÉTICAS VILLA OLÍMPICA, OSORNO"/>
    <x v="3"/>
    <s v="OSORNO"/>
    <s v="OSORNO"/>
    <n v="2024"/>
    <s v="PROYECTO"/>
    <s v="DEPORTES"/>
    <s v="INTERSUBSECTORIAL DEPORTES"/>
    <x v="1"/>
    <n v="226622"/>
    <n v="124904"/>
    <n v="96198.021999999997"/>
    <x v="0"/>
    <x v="0"/>
  </r>
  <r>
    <s v="40004699-0"/>
    <s v="REPOSICION OFICINA REGISTRO CIVIL DE QUILPUÉ"/>
    <x v="4"/>
    <s v="'"/>
    <s v="'"/>
    <n v="2024"/>
    <s v="PROYECTO"/>
    <s v="JUSTICIA"/>
    <s v="ADMINISTRACION DE JUSTICIA"/>
    <x v="1"/>
    <n v="85628"/>
    <n v="19127"/>
    <n v="19125"/>
    <x v="0"/>
    <x v="0"/>
  </r>
  <r>
    <s v="40004712-0"/>
    <s v="CONSTRUCCION PLAZA LOS PASIONISTAS, VILLA ALEMANA"/>
    <x v="4"/>
    <s v="MARGA MARGA"/>
    <s v="VILLA ALEMANA"/>
    <n v="2024"/>
    <s v="PROYECTO"/>
    <s v="VIVIENDA Y DESARROLLO URBANO"/>
    <s v="DESARROLLO URBANO"/>
    <x v="1"/>
    <n v="31638"/>
    <n v="65516"/>
    <n v="6638"/>
    <x v="0"/>
    <x v="0"/>
  </r>
  <r>
    <s v="40004713-0"/>
    <s v="MEJORAMIENTO PLAZA BERNARDO O'HIGGINS, PUERTO WILLIAMS"/>
    <x v="1"/>
    <s v="ANTARTICA CHILENA"/>
    <s v="CABO DE HORNOS"/>
    <n v="2024"/>
    <s v="PROYECTO"/>
    <s v="VIVIENDA Y DESARROLLO URBANO"/>
    <s v="DESARROLLO URBANO"/>
    <x v="1"/>
    <n v="1001"/>
    <n v="1000"/>
    <n v="1000"/>
    <x v="0"/>
    <x v="0"/>
  </r>
  <r>
    <s v="40004719-0"/>
    <s v="MEJORAMIENTO PARQUE EL PRETIL I ETAPA, COPIAPÓ"/>
    <x v="16"/>
    <s v="COPIAPO"/>
    <s v="COPIAPO"/>
    <n v="2024"/>
    <s v="PROYECTO"/>
    <s v="VIVIENDA Y DESARROLLO URBANO"/>
    <s v="DESARROLLO URBANO"/>
    <x v="1"/>
    <n v="437140"/>
    <n v="405638"/>
    <n v="405638"/>
    <x v="0"/>
    <x v="0"/>
  </r>
  <r>
    <s v="40004727-0"/>
    <s v="ACTUALIZACION PROSECUCIÓN Y TRAMITACIÓN PLAN REGULADOR COMUNA DE PORVENIR"/>
    <x v="1"/>
    <s v="TIERRA DEL FUEGO"/>
    <s v="PORVENIR"/>
    <n v="2024"/>
    <s v="ESTUDIO BASICO"/>
    <s v="VIVIENDA Y DESARROLLO URBANO"/>
    <s v="DESARROLLO URBANO"/>
    <x v="1"/>
    <n v="35416"/>
    <n v="0"/>
    <n v="32850.699999999997"/>
    <x v="1"/>
    <x v="0"/>
  </r>
  <r>
    <s v="40004732-0"/>
    <s v="MEJORAMIENTO GESTIÓN DE TRANSITO CALLE MANANTIALES, ENTRE CHAÑARCILLO Y RÍO DE ORO, CONCÓN"/>
    <x v="4"/>
    <s v="VALPARAISO"/>
    <s v="CONCON"/>
    <n v="2024"/>
    <s v="PROYECTO"/>
    <s v="TRANSPORTE"/>
    <s v="TRANSPORTE URBANO,VIALIDAD PEATONAL"/>
    <x v="1"/>
    <n v="401863"/>
    <n v="358036"/>
    <n v="358035"/>
    <x v="0"/>
    <x v="0"/>
  </r>
  <r>
    <s v="40004743-0"/>
    <s v="MEJORAMIENTO PLAZA DE ARMAS DE SAN FELIPE"/>
    <x v="4"/>
    <s v="SAN FELIPE DE ACONCAGUA"/>
    <s v="SAN FELIPE"/>
    <n v="2024"/>
    <s v="PROYECTO"/>
    <s v="VIVIENDA Y DESARROLLO URBANO"/>
    <s v="DESARROLLO URBANO"/>
    <x v="1"/>
    <n v="27862"/>
    <n v="24339"/>
    <n v="9756.0959999999995"/>
    <x v="0"/>
    <x v="0"/>
  </r>
  <r>
    <s v="40004785-0"/>
    <s v="MEJORAMIENTO ESPACIO PÚBLICO CALLE BERNARDO O´HIGGINS - FUTRONO"/>
    <x v="12"/>
    <s v="RANCO"/>
    <s v="FUTRONO - REGION XIV"/>
    <n v="2024"/>
    <s v="PROYECTO"/>
    <s v="VIVIENDA Y DESARROLLO URBANO"/>
    <s v="DESARROLLO URBANO"/>
    <x v="1"/>
    <n v="28000"/>
    <n v="28000"/>
    <n v="2930.2919999999999"/>
    <x v="0"/>
    <x v="0"/>
  </r>
  <r>
    <s v="40004789-0"/>
    <s v="REPOSICION ESPACIO PÚBLICO BANDEJÓN CENTRAL AV. COLÓN - MARIQUINA"/>
    <x v="12"/>
    <s v="VALDIVIA - REGION XIV"/>
    <s v="SAN JOSE DE LA MARIQUINA - REGION XIV"/>
    <n v="2024"/>
    <s v="PROYECTO"/>
    <s v="VIVIENDA Y DESARROLLO URBANO"/>
    <s v="DESARROLLO URBANO"/>
    <x v="1"/>
    <n v="779669"/>
    <n v="875000"/>
    <n v="836802.88100000005"/>
    <x v="0"/>
    <x v="0"/>
  </r>
  <r>
    <s v="40004793-0"/>
    <s v="CONSTRUCCION PASEO SAN MARTÍN Y ENTORNO - LOS LAGOS"/>
    <x v="12"/>
    <s v="VALDIVIA - REGION XIV"/>
    <s v="LOS LAGOS - REGION XIV"/>
    <n v="2024"/>
    <s v="PROYECTO"/>
    <s v="VIVIENDA Y DESARROLLO URBANO"/>
    <s v="DESARROLLO URBANO"/>
    <x v="1"/>
    <n v="249174"/>
    <n v="3000"/>
    <n v="0"/>
    <x v="0"/>
    <x v="1"/>
  </r>
  <r>
    <s v="40004814-0"/>
    <s v="REPOSICION SEDE SOCIAL JOSE MIGUEL CARRERA, DIEGO DE ALMAGRO"/>
    <x v="16"/>
    <s v="CHAÑARAL"/>
    <s v="DIEGO DE ALMAGRO"/>
    <n v="2024"/>
    <s v="PROYECTO"/>
    <s v="MULTISECTORIAL"/>
    <s v="ORGANIZACION Y SERVICIOS COMUNALES"/>
    <x v="1"/>
    <n v="7792"/>
    <n v="6953"/>
    <n v="6953"/>
    <x v="0"/>
    <x v="0"/>
  </r>
  <r>
    <s v="40004824-0"/>
    <s v="REPOSICION ESCUELA ICALMA, LONQUIMAY"/>
    <x v="0"/>
    <s v="MALLECO"/>
    <s v="LONQUIMAY"/>
    <n v="2024"/>
    <s v="PROYECTO"/>
    <s v="EDUCACION, CULTURA Y PATRIMONIO"/>
    <s v="EDUCACION BASICA Y MEDIA"/>
    <x v="1"/>
    <n v="100001"/>
    <n v="100000"/>
    <n v="0"/>
    <x v="0"/>
    <x v="1"/>
  </r>
  <r>
    <s v="40004829-0"/>
    <s v="REPOSICION SEDE SOCIAL VILLA POTRERILLOS, DIEGO DE ALMAGRO"/>
    <x v="16"/>
    <s v="CHAÑARAL"/>
    <s v="DIEGO DE ALMAGRO"/>
    <n v="2024"/>
    <s v="PROYECTO"/>
    <s v="MULTISECTORIAL"/>
    <s v="ORGANIZACION Y SERVICIOS COMUNALES"/>
    <x v="1"/>
    <n v="5052"/>
    <n v="1442"/>
    <n v="1442"/>
    <x v="0"/>
    <x v="0"/>
  </r>
  <r>
    <s v="40004832-0"/>
    <s v="REPOSICION CALZADA AV. O´HIGGINS, VICTORIA"/>
    <x v="0"/>
    <s v="MALLECO"/>
    <s v="VICTORIA"/>
    <n v="2024"/>
    <s v="PROYECTO"/>
    <s v="TRANSPORTE"/>
    <s v="TRANSPORTE URBANO,VIALIDAD PEATONAL"/>
    <x v="1"/>
    <n v="313157"/>
    <n v="313157"/>
    <n v="240990.25399999999"/>
    <x v="0"/>
    <x v="0"/>
  </r>
  <r>
    <s v="40004941-0"/>
    <s v="REPOSICION CUARTEL GENERAL Y SEGUNDA COMPAÑÍA DE BOMBEROS, PANGUIPULLI"/>
    <x v="12"/>
    <s v="VALDIVIA - REGION XIV"/>
    <s v="PANGUIPULLI - REGION XIV"/>
    <n v="2024"/>
    <s v="PROYECTO"/>
    <s v="MULTISECTORIAL"/>
    <s v="INTERSUBSECTORIAL MULTISECTOR"/>
    <x v="1"/>
    <n v="1613057"/>
    <n v="4"/>
    <n v="0"/>
    <x v="0"/>
    <x v="1"/>
  </r>
  <r>
    <s v="40004958-0"/>
    <s v="AMPLIACION Y MEJORAMIENTO SERVICIO DE AGUA POTABLE SECTOR CUN CUN, COMUNA DE FUTRONO"/>
    <x v="12"/>
    <s v="RANCO"/>
    <s v="FUTRONO - REGION XIV"/>
    <n v="2024"/>
    <s v="PROYECTO"/>
    <s v="RECURSOS HIDRICOS"/>
    <s v="AGUA POTABLE"/>
    <x v="1"/>
    <n v="1009831"/>
    <n v="633150"/>
    <n v="622532"/>
    <x v="0"/>
    <x v="0"/>
  </r>
  <r>
    <s v="40004989-0"/>
    <s v="REPOSICION CUARTEL SEGUNDA COMPAÑIA DE BOMBEROS DE FUTRONO"/>
    <x v="12"/>
    <s v="RANCO"/>
    <s v="FUTRONO - REGION XIV"/>
    <n v="2024"/>
    <s v="PROYECTO"/>
    <s v="SEGURIDAD PUBLICA"/>
    <s v="SEGURIDAD PUBLICA"/>
    <x v="1"/>
    <n v="55000"/>
    <n v="2"/>
    <n v="0"/>
    <x v="0"/>
    <x v="1"/>
  </r>
  <r>
    <s v="40005057-0"/>
    <s v="CONSTRUCCION CRUCE FERROVIARIO DESNIVELADO SANTA SOFÍA - CHIGUAYANTE"/>
    <x v="2"/>
    <s v="CONCEPCION"/>
    <s v="CHIGUAYANTE"/>
    <n v="2024"/>
    <s v="PROYECTO"/>
    <s v="TRANSPORTE"/>
    <s v="TRANSPORTE FERROVIARIO"/>
    <x v="1"/>
    <n v="3676050"/>
    <n v="2339961"/>
    <n v="2296099"/>
    <x v="0"/>
    <x v="0"/>
  </r>
  <r>
    <s v="40005071-0"/>
    <s v="CONSTRUCCION MACRO INFRAESTRUCTURA URBANA TERRENOS SERVIU 2018, CABO DE HORNOS"/>
    <x v="1"/>
    <s v="ANTARTICA CHILENA"/>
    <s v="CABO DE HORNOS"/>
    <n v="2024"/>
    <s v="PROYECTO"/>
    <s v="VIVIENDA Y DESARROLLO URBANO"/>
    <s v="INTERSUBSECTORIAL VIVIENDA Y DESARROLLO URBANO"/>
    <x v="1"/>
    <n v="57613"/>
    <n v="42000"/>
    <n v="42000"/>
    <x v="0"/>
    <x v="0"/>
  </r>
  <r>
    <s v="40005076-0"/>
    <s v="HABILITACION  ANGIOGRAFO HOSPITAL BASE DE OSORNO"/>
    <x v="3"/>
    <s v="OSORNO"/>
    <s v="OSORNO"/>
    <n v="2024"/>
    <s v="PROYECTO"/>
    <s v="SALUD"/>
    <s v="ALTA COMPLEJIDAD"/>
    <x v="1"/>
    <n v="162958"/>
    <n v="162958"/>
    <n v="160908.69899999999"/>
    <x v="0"/>
    <x v="0"/>
  </r>
  <r>
    <s v="40005104-0"/>
    <s v="INSTALACION SISTEMA DE AGUA POTABLE RURAL SECTOR MARILEO, LAUTARO"/>
    <x v="0"/>
    <s v="CAUTIN"/>
    <s v="LAUTARO"/>
    <n v="2024"/>
    <s v="PROYECTO"/>
    <s v="RECURSOS HIDRICOS"/>
    <s v="AGUA POTABLE"/>
    <x v="1"/>
    <n v="1"/>
    <n v="22234"/>
    <n v="0"/>
    <x v="0"/>
    <x v="1"/>
  </r>
  <r>
    <s v="40005165-0"/>
    <s v="MEJORAMIENTO ESPACIOS PÚBLICOS POBLACIÓN LAS VICUÑAS, ARICA"/>
    <x v="13"/>
    <s v="ARICA - REGION XV"/>
    <s v="ARICA - REGION XV"/>
    <n v="2024"/>
    <s v="PROYECTO"/>
    <s v="VIVIENDA Y DESARROLLO URBANO"/>
    <s v="DESARROLLO URBANO"/>
    <x v="1"/>
    <n v="5175"/>
    <n v="5000"/>
    <n v="5000"/>
    <x v="0"/>
    <x v="0"/>
  </r>
  <r>
    <s v="40005223-0"/>
    <s v="MEJORAMIENTO DE VÍAS URBANAS EN DISTINTOS SECTORES DE ARICA"/>
    <x v="13"/>
    <s v="ARICA - REGION XV"/>
    <s v="ARICA - REGION XV"/>
    <n v="2024"/>
    <s v="PROYECTO"/>
    <s v="TRANSPORTE"/>
    <s v="TRANSPORTE URBANO,VIALIDAD PEATONAL"/>
    <x v="1"/>
    <n v="17726"/>
    <n v="56703"/>
    <n v="16102"/>
    <x v="0"/>
    <x v="0"/>
  </r>
  <r>
    <s v="40005241-0"/>
    <s v="REPOSICION Y MEJORAMIENTO SEDE SOCIAL JUNTA DE VECINOS GOBERNADOR PHILIPPI, PUNTA ARENAS"/>
    <x v="1"/>
    <s v="MAGALLANES"/>
    <s v="PUNTA ARENAS"/>
    <n v="2024"/>
    <s v="PROYECTO"/>
    <s v="MULTISECTORIAL"/>
    <s v="ORGANIZACION Y SERVICIOS COMUNALES"/>
    <x v="1"/>
    <n v="19134"/>
    <n v="0"/>
    <n v="18179.471000000001"/>
    <x v="1"/>
    <x v="0"/>
  </r>
  <r>
    <s v="40005256-0"/>
    <s v="REPOSICION POSTA DE SALUD RURAL DE PITRIUCO, COMUNA DE LAGO RANCO"/>
    <x v="12"/>
    <s v="RANCO"/>
    <s v="LAGO RANCO - REGION XIV"/>
    <n v="2024"/>
    <s v="PROYECTO"/>
    <s v="SALUD"/>
    <s v="BAJA COMPLEJIDAD"/>
    <x v="1"/>
    <n v="521325"/>
    <n v="2982"/>
    <n v="2980"/>
    <x v="0"/>
    <x v="0"/>
  </r>
  <r>
    <s v="40005274-0"/>
    <s v="MEJORAMIENTO ESPACIO PUBLICO CALLE PEDRO AGUIRRE CERDA, CHONCHI"/>
    <x v="3"/>
    <s v="CHILOE"/>
    <s v="CHONCHI"/>
    <n v="2024"/>
    <s v="PROYECTO"/>
    <s v="VIVIENDA Y DESARROLLO URBANO"/>
    <s v="DESARROLLO URBANO"/>
    <x v="1"/>
    <n v="11000"/>
    <n v="11000"/>
    <n v="0"/>
    <x v="0"/>
    <x v="1"/>
  </r>
  <r>
    <s v="40005289-0"/>
    <s v="MEJORAMIENTO ESPACIO PÚBLICO HUMEDAL EL LOTO, LLANQUIHUE"/>
    <x v="3"/>
    <s v="LLANQUIHUE"/>
    <s v="LLANQUIHUE"/>
    <n v="2024"/>
    <s v="PROYECTO"/>
    <s v="VIVIENDA Y DESARROLLO URBANO"/>
    <s v="DESARROLLO URBANO"/>
    <x v="1"/>
    <n v="19930"/>
    <n v="17520"/>
    <n v="17520"/>
    <x v="0"/>
    <x v="0"/>
  </r>
  <r>
    <s v="40005328-0"/>
    <s v="MEJORAMIENTO CALLES DR. IBAR Y EJÉRCITO PONIENTE, COYHAIQUE"/>
    <x v="11"/>
    <s v="COYHAIQUE"/>
    <s v="COYHAIQUE"/>
    <n v="2024"/>
    <s v="PROYECTO"/>
    <s v="TRANSPORTE"/>
    <s v="TRANSPORTE URBANO,VIALIDAD PEATONAL"/>
    <x v="1"/>
    <n v="654499"/>
    <n v="654499"/>
    <n v="637699"/>
    <x v="0"/>
    <x v="0"/>
  </r>
  <r>
    <s v="40005330-0"/>
    <s v="REPOSICION PLAZA TEATRO MUNICIPAL Y ENTORNO PLAZA DE ARMAS ANTOFAGASTA"/>
    <x v="9"/>
    <s v="ANTOFAGASTA"/>
    <s v="ANTOFAGASTA"/>
    <n v="2024"/>
    <s v="PROYECTO"/>
    <s v="VIVIENDA Y DESARROLLO URBANO"/>
    <s v="DESARROLLO URBANO"/>
    <x v="1"/>
    <n v="58344"/>
    <n v="59439"/>
    <n v="58728"/>
    <x v="0"/>
    <x v="0"/>
  </r>
  <r>
    <s v="40005331-0"/>
    <s v="CONSTRUCCION MIRADOR FAMILIAR SECTOR ALTO BARROS ARANA, TOCOPILLA"/>
    <x v="9"/>
    <s v="TOCOPILLA"/>
    <s v="TOCOPILLA"/>
    <n v="2024"/>
    <s v="PROYECTO"/>
    <s v="VIVIENDA Y DESARROLLO URBANO"/>
    <s v="DESARROLLO URBANO"/>
    <x v="1"/>
    <n v="523652"/>
    <n v="2"/>
    <n v="0"/>
    <x v="0"/>
    <x v="1"/>
  </r>
  <r>
    <s v="40005336-0"/>
    <s v="REPOSICION CONSULTORIO GENERAL URBANO DE MIRAFLORES, TEMUCO"/>
    <x v="0"/>
    <s v="CAUTIN"/>
    <s v="'"/>
    <n v="2024"/>
    <s v="PROYECTO"/>
    <s v="SALUD"/>
    <s v="BAJA COMPLEJIDAD"/>
    <x v="1"/>
    <n v="99722"/>
    <n v="99722"/>
    <n v="99661.051999999996"/>
    <x v="0"/>
    <x v="0"/>
  </r>
  <r>
    <s v="40005352-0"/>
    <s v="REPOSICION POSTA DE SALUD RURAL DE TENAÚN, COMUNA DE DALCAHUE"/>
    <x v="3"/>
    <s v="CHILOE"/>
    <s v="DALCAHUE"/>
    <n v="2024"/>
    <s v="PROYECTO"/>
    <s v="SALUD"/>
    <s v="SALUD PUBLICA"/>
    <x v="1"/>
    <n v="81705"/>
    <n v="59791"/>
    <n v="59791"/>
    <x v="0"/>
    <x v="0"/>
  </r>
  <r>
    <s v="40005381-0"/>
    <s v="MEJORAMIENTO ACCESO NORTE, COMUNA DE CURANILAHUE"/>
    <x v="2"/>
    <s v="ARAUCO"/>
    <s v="CURANILAHUE"/>
    <n v="2024"/>
    <s v="PROYECTO"/>
    <s v="TRANSPORTE"/>
    <s v="TRANSPORTE URBANO,VIALIDAD PEATONAL"/>
    <x v="1"/>
    <n v="43625"/>
    <n v="43625"/>
    <n v="43625"/>
    <x v="0"/>
    <x v="0"/>
  </r>
  <r>
    <s v="40005382-0"/>
    <s v="CONSTRUCCION PROLONGACIÓN RICARDO VICUÑA PONIENTE, LOS ÁNGELES"/>
    <x v="2"/>
    <s v="BIO BIO"/>
    <s v="LOS ANGELES"/>
    <n v="2024"/>
    <s v="PROYECTO"/>
    <s v="TRANSPORTE"/>
    <s v="TRANSPORTE URBANO,VIALIDAD PEATONAL"/>
    <x v="1"/>
    <n v="32250"/>
    <n v="58050"/>
    <n v="32250"/>
    <x v="0"/>
    <x v="0"/>
  </r>
  <r>
    <s v="40005413-0"/>
    <s v="CONSTRUCCION PLANTA ELEVADORA E IMPULSION DE AGUAS SERVIDAS SECTOR SUR, CHAITEN"/>
    <x v="3"/>
    <s v="PALENA"/>
    <s v="CHAITEN"/>
    <n v="2024"/>
    <s v="PROYECTO"/>
    <s v="RECURSOS HIDRICOS"/>
    <s v="ADMINISTRACION AGUA POTABLE Y ALCANTARILLADO"/>
    <x v="1"/>
    <n v="201820"/>
    <n v="201820"/>
    <n v="201629.228"/>
    <x v="0"/>
    <x v="0"/>
  </r>
  <r>
    <s v="40005428-0"/>
    <s v="NORMALIZACION ESCUELA MUNICIPAL VILLA AMENGUAL, COMUNA DE LAGO VERDE"/>
    <x v="11"/>
    <s v="COYHAIQUE"/>
    <s v="LAGO VERDE"/>
    <n v="2024"/>
    <s v="PROYECTO"/>
    <s v="EDUCACION, CULTURA Y PATRIMONIO"/>
    <s v="EDUCACION BASICA Y MEDIA"/>
    <x v="1"/>
    <n v="0"/>
    <n v="4999"/>
    <n v="0"/>
    <x v="0"/>
    <x v="1"/>
  </r>
  <r>
    <s v="40005432-0"/>
    <s v="CONSTRUCCION PARQUE URBANO KAUKARI 3RA ETAPA A, CON REDISEÑO FLUVIAL, RIO COPIAPO"/>
    <x v="16"/>
    <s v="COPIAPO"/>
    <s v="COPIAPO"/>
    <n v="2024"/>
    <s v="PROYECTO"/>
    <s v="VIVIENDA Y DESARROLLO URBANO"/>
    <s v="DESARROLLO URBANO"/>
    <x v="1"/>
    <n v="4315303"/>
    <n v="3920280"/>
    <n v="3843379.9550000001"/>
    <x v="0"/>
    <x v="0"/>
  </r>
  <r>
    <s v="40005507-0"/>
    <s v="REPOSICION CUARTEL BICRIM PDI, VILLA ALEMANA"/>
    <x v="4"/>
    <s v="MARGA MARGA"/>
    <s v="VILLA ALEMANA"/>
    <n v="2024"/>
    <s v="PROYECTO"/>
    <s v="SEGURIDAD PUBLICA"/>
    <s v="SEGURIDAD PUBLICA"/>
    <x v="1"/>
    <n v="949741"/>
    <n v="104377"/>
    <n v="103377"/>
    <x v="0"/>
    <x v="0"/>
  </r>
  <r>
    <s v="40005512-0"/>
    <s v="CONSTRUCCION APERTURA CAMINO CINTURA Y CONEXIONES, COPIAPÓ"/>
    <x v="16"/>
    <s v="COPIAPO"/>
    <s v="COPIAPO"/>
    <n v="2024"/>
    <s v="PROYECTO"/>
    <s v="TRANSPORTE"/>
    <s v="TRANSPORTE URBANO,VIALIDAD PEATONAL"/>
    <x v="1"/>
    <n v="101035"/>
    <n v="101035"/>
    <n v="91035"/>
    <x v="0"/>
    <x v="0"/>
  </r>
  <r>
    <s v="40005516-0"/>
    <s v="MEJORAMIENTO BANDEJONES AVDA. SCHLEYER, TRAMO AVDA. LYNCH Y CAMALEZ NORTE, FREIRE"/>
    <x v="0"/>
    <s v="CAUTIN"/>
    <s v="FREIRE"/>
    <n v="2024"/>
    <s v="PROYECTO"/>
    <s v="VIVIENDA Y DESARROLLO URBANO"/>
    <s v="DESARROLLO URBANO"/>
    <x v="1"/>
    <n v="15715"/>
    <n v="15715"/>
    <n v="15715.141"/>
    <x v="0"/>
    <x v="0"/>
  </r>
  <r>
    <s v="40005518-0"/>
    <s v="CONSTRUCCION ESPACIO PUBLICO PLAZA VICUÑA MACKENNA, RANCAGUA"/>
    <x v="15"/>
    <s v="CACHAPOAL"/>
    <s v="RANCAGUA"/>
    <n v="2024"/>
    <s v="PROYECTO"/>
    <s v="VIVIENDA Y DESARROLLO URBANO"/>
    <s v="DESARROLLO URBANO"/>
    <x v="1"/>
    <n v="17400"/>
    <n v="17400"/>
    <n v="9900"/>
    <x v="0"/>
    <x v="0"/>
  </r>
  <r>
    <s v="40005519-0"/>
    <s v="CONSTRUCCION CALLE EL LITORAL, TRAMO AVDA. LA VICTORIA Y CALLE CONSTANZA, RANCAGUA"/>
    <x v="15"/>
    <s v="CACHAPOAL"/>
    <s v="RANCAGUA"/>
    <n v="2024"/>
    <s v="PROYECTO"/>
    <s v="TRANSPORTE"/>
    <s v="TRANSPORTE URBANO,VIALIDAD PEATONAL"/>
    <x v="1"/>
    <n v="35000"/>
    <n v="430531"/>
    <n v="33220"/>
    <x v="0"/>
    <x v="0"/>
  </r>
  <r>
    <s v="40005541-0"/>
    <s v="REPOSICION CON RELOCALIZACION CESFAM DE PERALILLO"/>
    <x v="15"/>
    <s v="COLCHAGUA"/>
    <s v="PERALILLO"/>
    <n v="2024"/>
    <s v="PROYECTO"/>
    <s v="SALUD"/>
    <s v="BAJA COMPLEJIDAD"/>
    <x v="1"/>
    <n v="7000"/>
    <n v="7000"/>
    <n v="0"/>
    <x v="0"/>
    <x v="1"/>
  </r>
  <r>
    <s v="40005630-0"/>
    <s v="MEJORAMIENTO INTEGRAL ACERAS CENTRICAS II ETAPA CONSTITUCIÓN"/>
    <x v="7"/>
    <s v="TALCA"/>
    <s v="CONSTITUCION"/>
    <n v="2024"/>
    <s v="PROYECTO"/>
    <s v="TRANSPORTE"/>
    <s v="TRANSPORTE URBANO,VIALIDAD PEATONAL"/>
    <x v="1"/>
    <n v="2"/>
    <n v="2"/>
    <n v="0"/>
    <x v="0"/>
    <x v="1"/>
  </r>
  <r>
    <s v="40005658-0"/>
    <s v="REPOSICION RECINTO CENTRO COMUNITARIO ESCUADRA II, COMUNA DE SAN FELIPE."/>
    <x v="4"/>
    <s v="SAN FELIPE DE ACONCAGUA"/>
    <s v="SAN FELIPE"/>
    <n v="2024"/>
    <s v="PROYECTO"/>
    <s v="MULTISECTORIAL"/>
    <s v="ORGANIZACION Y SERVICIOS COMUNALES"/>
    <x v="1"/>
    <n v="171111"/>
    <n v="3"/>
    <n v="0"/>
    <x v="0"/>
    <x v="1"/>
  </r>
  <r>
    <s v="40005672-0"/>
    <s v="REPOSICION CUARTEL CUERPO DE BOMBEROS DE LAS ESTRELLA"/>
    <x v="15"/>
    <s v="CARDENAL CARO"/>
    <s v="LA ESTRELLA"/>
    <n v="2024"/>
    <s v="PROYECTO"/>
    <s v="SEGURIDAD PUBLICA"/>
    <s v="SEGURIDAD PUBLICA"/>
    <x v="1"/>
    <n v="823022"/>
    <n v="793565"/>
    <n v="793565"/>
    <x v="0"/>
    <x v="0"/>
  </r>
  <r>
    <s v="40005673-0"/>
    <s v="MEJORAMIENTO DE VEREDAS VARIOS SECTORES DE PÉUMO"/>
    <x v="15"/>
    <s v="CACHAPOAL"/>
    <s v="PEUMO"/>
    <n v="2024"/>
    <s v="PROYECTO"/>
    <s v="TRANSPORTE"/>
    <s v="TRANSPORTE URBANO,VIALIDAD PEATONAL"/>
    <x v="1"/>
    <n v="98774"/>
    <n v="64025"/>
    <n v="64025"/>
    <x v="0"/>
    <x v="0"/>
  </r>
  <r>
    <s v="40005682-0"/>
    <s v="REPOSICION CANCHA ESTADIO MUNICIPAL DE CAJON, VILCUN"/>
    <x v="0"/>
    <s v="CAUTIN"/>
    <s v="VILCUN"/>
    <n v="2024"/>
    <s v="PROYECTO"/>
    <s v="DEPORTES"/>
    <s v="DEPORTE RECREATIVO"/>
    <x v="1"/>
    <n v="4"/>
    <n v="4"/>
    <n v="0"/>
    <x v="0"/>
    <x v="1"/>
  </r>
  <r>
    <s v="40005721-0"/>
    <s v="CAPACITACION DESARROLLO COMUNITARIO PARA REGENERACION CONJUNTOS HABITACIONALES R.M."/>
    <x v="14"/>
    <s v="'"/>
    <s v="'"/>
    <n v="2024"/>
    <s v="PROGRAMA"/>
    <s v="VIVIENDA Y DESARROLLO URBANO"/>
    <s v="DESARROLLO URBANO"/>
    <x v="1"/>
    <n v="27134"/>
    <n v="27134"/>
    <n v="27132"/>
    <x v="0"/>
    <x v="0"/>
  </r>
  <r>
    <s v="40005723-0"/>
    <s v="MEJORAMIENTO AV. PABLO NERUDA Y SIMON BOLIVAR / IMPERIAL, TEMUCO"/>
    <x v="0"/>
    <s v="CAUTIN"/>
    <s v="TEMUCO"/>
    <n v="2024"/>
    <s v="PROYECTO"/>
    <s v="TRANSPORTE"/>
    <s v="TRANSPORTE URBANO,VIALIDAD PEATONAL"/>
    <x v="1"/>
    <n v="5362095"/>
    <n v="6192994"/>
    <n v="6190050"/>
    <x v="0"/>
    <x v="0"/>
  </r>
  <r>
    <s v="40005756-0"/>
    <s v="MEJORAMIENTO ESPACIO PÚBLICO AVENIDA O'HIGGINS, GORBEA"/>
    <x v="0"/>
    <s v="CAUTIN"/>
    <s v="GORBEA"/>
    <n v="2024"/>
    <s v="PROYECTO"/>
    <s v="VIVIENDA Y DESARROLLO URBANO"/>
    <s v="DESARROLLO URBANO"/>
    <x v="1"/>
    <n v="15000"/>
    <n v="15000"/>
    <n v="13100"/>
    <x v="0"/>
    <x v="0"/>
  </r>
  <r>
    <s v="40005789-0"/>
    <s v="CONSTRUCCION SISTEMA DE EVACUACION AGUAS LLUVIAS SECTOR CALLE COLO COLO, VALPARAISO"/>
    <x v="4"/>
    <s v="VALPARAISO"/>
    <s v="VALPARAISO"/>
    <n v="2024"/>
    <s v="PROYECTO"/>
    <s v="RECURSOS HIDRICOS"/>
    <s v="AGUAS LLUVIAS"/>
    <x v="1"/>
    <n v="26331"/>
    <n v="26331"/>
    <n v="26331.102999999999"/>
    <x v="0"/>
    <x v="0"/>
  </r>
  <r>
    <s v="40005794-0"/>
    <s v="REPOSICION ESCUELA NICOLAS PEREZ, COLLIPULLI"/>
    <x v="0"/>
    <s v="MALLECO"/>
    <s v="COLLIPULLI"/>
    <n v="2024"/>
    <s v="PROYECTO"/>
    <s v="EDUCACION, CULTURA Y PATRIMONIO"/>
    <s v="EDUCACION BASICA Y MEDIA"/>
    <x v="1"/>
    <n v="12860"/>
    <n v="12859"/>
    <n v="11138"/>
    <x v="0"/>
    <x v="0"/>
  </r>
  <r>
    <s v="40005798-0"/>
    <s v="MEJORAMIENTO AV. BARROS ARANA ENTRE LIMITE URBANO NORTE Y BALMACEDA, TEMUCO"/>
    <x v="0"/>
    <s v="CAUTIN"/>
    <s v="TEMUCO"/>
    <n v="2024"/>
    <s v="PROYECTO"/>
    <s v="TRANSPORTE"/>
    <s v="TRANSPORTE URBANO,VIALIDAD PEATONAL"/>
    <x v="1"/>
    <n v="129340"/>
    <n v="129340"/>
    <n v="129340"/>
    <x v="0"/>
    <x v="0"/>
  </r>
  <r>
    <s v="40005800-0"/>
    <s v="REPOSICION POSTA DE SALUD RURAL DE MISQUIHUE, MAULLIN"/>
    <x v="3"/>
    <s v="LLANQUIHUE"/>
    <s v="MAULLIN"/>
    <n v="2024"/>
    <s v="PROYECTO"/>
    <s v="SALUD"/>
    <s v="BAJA COMPLEJIDAD"/>
    <x v="1"/>
    <n v="123263"/>
    <n v="3"/>
    <n v="0"/>
    <x v="0"/>
    <x v="1"/>
  </r>
  <r>
    <s v="40005818-0"/>
    <s v="MEJORAMIENTO CALLE LAS ROSAS ORIENTE ENTRE HEROES DE LA CONCEPCION Y VIA PAVIMENTADA, ANGOL"/>
    <x v="0"/>
    <s v="MALLECO"/>
    <s v="ANGOL"/>
    <n v="2024"/>
    <s v="PROYECTO"/>
    <s v="TRANSPORTE"/>
    <s v="TRANSPORTE URBANO,VIALIDAD PEATONAL"/>
    <x v="1"/>
    <n v="131255"/>
    <n v="129824"/>
    <n v="90859.043999999994"/>
    <x v="0"/>
    <x v="0"/>
  </r>
  <r>
    <s v="40005835-0"/>
    <s v="CONSTRUCCION PLAZA  ESMERALDA, COMUNA DE PICA"/>
    <x v="8"/>
    <s v="TAMARUGAL"/>
    <s v="PICA (PROV. TAMARUGAL)"/>
    <n v="2024"/>
    <s v="PROYECTO"/>
    <s v="VIVIENDA Y DESARROLLO URBANO"/>
    <s v="DESARROLLO URBANO"/>
    <x v="1"/>
    <n v="971346"/>
    <n v="161236"/>
    <n v="0"/>
    <x v="0"/>
    <x v="1"/>
  </r>
  <r>
    <s v="40005843-0"/>
    <s v="CONSTRUCCION CENTRO COMUNITARIO DE SALUD FAMILIAR (CECOSF)  LAS CASCADAS,  PUERTO OCTAY"/>
    <x v="3"/>
    <s v="OSORNO"/>
    <s v="PUERTO OCTAY"/>
    <n v="2024"/>
    <s v="PROYECTO"/>
    <s v="SALUD"/>
    <s v="BAJA COMPLEJIDAD"/>
    <x v="1"/>
    <n v="83358"/>
    <n v="84821"/>
    <n v="84820.913"/>
    <x v="0"/>
    <x v="0"/>
  </r>
  <r>
    <s v="40005861-0"/>
    <s v="CONSTRUCCION AVDA. LOS PERALES , COMUNA DE LA SERENA"/>
    <x v="6"/>
    <s v="ELQUI"/>
    <s v="LA SERENA"/>
    <n v="2024"/>
    <s v="PROYECTO"/>
    <s v="TRANSPORTE"/>
    <s v="TRANSPORTE URBANO,VIALIDAD PEATONAL"/>
    <x v="1"/>
    <n v="22744"/>
    <n v="22744"/>
    <n v="22744"/>
    <x v="0"/>
    <x v="0"/>
  </r>
  <r>
    <s v="40005895-0"/>
    <s v="CONSTRUCCION 30 VIVIENDAS ADULTO MAYOR ALERCE NORTE, PUERTO MONTT"/>
    <x v="3"/>
    <s v="LLANQUIHUE"/>
    <s v="PUERTO MONTT"/>
    <n v="2024"/>
    <s v="PROYECTO"/>
    <s v="VIVIENDA Y DESARROLLO URBANO"/>
    <s v="VIVIENDA DEFINITIVA"/>
    <x v="1"/>
    <n v="8603"/>
    <n v="3326"/>
    <n v="3326"/>
    <x v="0"/>
    <x v="0"/>
  </r>
  <r>
    <s v="40005912-0"/>
    <s v="CONSTRUCCION RED DE SEMAFOROS Y SINCRONISMOS CIUDAD DE PUNTA ARENAS"/>
    <x v="1"/>
    <s v="MAGALLANES"/>
    <s v="PUNTA ARENAS"/>
    <n v="2024"/>
    <s v="PROYECTO"/>
    <s v="TRANSPORTE"/>
    <s v="TRANSPORTE URBANO,VIALIDAD PEATONAL"/>
    <x v="1"/>
    <n v="424644"/>
    <n v="20"/>
    <n v="49025.582999999999"/>
    <x v="0"/>
    <x v="0"/>
  </r>
  <r>
    <s v="40005914-0"/>
    <s v="CONSTRUCCION CENTRO DE CONTROL INTEGRADO Y SISTEMA SCAT PUNTA ARENAS"/>
    <x v="1"/>
    <s v="MAGALLANES"/>
    <s v="PUNTA ARENAS"/>
    <n v="2024"/>
    <s v="PROYECTO"/>
    <s v="TRANSPORTE"/>
    <s v="TRANSPORTE URBANO,VIALIDAD PEATONAL"/>
    <x v="1"/>
    <n v="40000"/>
    <n v="40000"/>
    <n v="0"/>
    <x v="0"/>
    <x v="1"/>
  </r>
  <r>
    <s v="40005945-0"/>
    <s v="CONSTRUCCION VIVIENDAS TUTELADAS PUNTA ARENAS"/>
    <x v="1"/>
    <s v="MAGALLANES"/>
    <s v="PUNTA ARENAS"/>
    <n v="2024"/>
    <s v="PROYECTO"/>
    <s v="VIVIENDA Y DESARROLLO URBANO"/>
    <s v="VIVIENDA DEFINITIVA"/>
    <x v="1"/>
    <n v="1663813"/>
    <n v="1663813"/>
    <n v="1663811.9350000001"/>
    <x v="0"/>
    <x v="0"/>
  </r>
  <r>
    <s v="40005957-0"/>
    <s v="REPOSICION MUSEO MUNICIPAL Y BIBLIOTECA PUBLICA, CASTRO"/>
    <x v="3"/>
    <s v="CHILOE"/>
    <s v="CASTRO"/>
    <n v="2024"/>
    <s v="PROYECTO"/>
    <s v="EDUCACION, CULTURA Y PATRIMONIO"/>
    <s v="ARTE Y CULTURA"/>
    <x v="1"/>
    <n v="10239"/>
    <n v="10239"/>
    <n v="0"/>
    <x v="0"/>
    <x v="1"/>
  </r>
  <r>
    <s v="40006048-0"/>
    <s v="CONSTRUCCION PAVIMENTACIÓN CALLE SALAS,QUINTERO"/>
    <x v="4"/>
    <s v="VALPARAISO"/>
    <s v="QUINTERO"/>
    <n v="2024"/>
    <s v="PROYECTO"/>
    <s v="TRANSPORTE"/>
    <s v="TRANSPORTE URBANO,VIALIDAD PEATONAL"/>
    <x v="1"/>
    <n v="3052"/>
    <n v="1849"/>
    <n v="1847"/>
    <x v="0"/>
    <x v="0"/>
  </r>
  <r>
    <s v="40006083-0"/>
    <s v="CONSTRUCCION UNIDAD DE ONCOLOGÍA INTEGRAL REGIÓN DE LA ARAUCANÍA"/>
    <x v="0"/>
    <s v="'"/>
    <s v="'"/>
    <n v="2024"/>
    <s v="PROYECTO"/>
    <s v="SALUD"/>
    <s v="ALTA COMPLEJIDAD"/>
    <x v="1"/>
    <n v="132502"/>
    <n v="132502"/>
    <n v="65649"/>
    <x v="0"/>
    <x v="0"/>
  </r>
  <r>
    <s v="40006108-0"/>
    <s v="REPOSICION PLAZA CEREMONIAL SAN LORENZO DE TARAPACÁ Y SU ENTORNO INMEDIATO, COMUNA HUARA"/>
    <x v="8"/>
    <s v="TAMARUGAL"/>
    <s v="HUARA (PROV. TAMARUGAL)"/>
    <n v="2024"/>
    <s v="PROYECTO"/>
    <s v="VIVIENDA Y DESARROLLO URBANO"/>
    <s v="DESARROLLO URBANO"/>
    <x v="1"/>
    <n v="15600"/>
    <n v="23400"/>
    <n v="15600"/>
    <x v="0"/>
    <x v="0"/>
  </r>
  <r>
    <s v="40006109-0"/>
    <s v="HABILITACION UNIDAD DE   MEDICINA NUCLEAR HOSPITAL SAN JUAN DE DIOS ,SSMOC"/>
    <x v="14"/>
    <s v="'"/>
    <s v="'"/>
    <n v="2024"/>
    <s v="PROYECTO"/>
    <s v="SALUD"/>
    <s v="ALTA COMPLEJIDAD"/>
    <x v="1"/>
    <n v="3"/>
    <n v="3"/>
    <n v="0"/>
    <x v="0"/>
    <x v="1"/>
  </r>
  <r>
    <s v="40006123-0"/>
    <s v="CONSTRUCCION PASEO PEATONAL CALLE COMERCIO SURPONIENTE POZO ALMONTE"/>
    <x v="8"/>
    <s v="TAMARUGAL"/>
    <s v="POZO ALMONTE (PROV. TAMARUGAL)"/>
    <n v="2024"/>
    <s v="PROYECTO"/>
    <s v="VIVIENDA Y DESARROLLO URBANO"/>
    <s v="DESARROLLO URBANO"/>
    <x v="1"/>
    <n v="11054"/>
    <n v="10680"/>
    <n v="10680"/>
    <x v="0"/>
    <x v="0"/>
  </r>
  <r>
    <s v="40006136-0"/>
    <s v="CONSTRUCCION PUENTE CERRO NEGRO, COMUNAS DE QUILLÓN Y BULNES"/>
    <x v="5"/>
    <s v="DIGUILLIN"/>
    <s v="QUILLON - REGION DEL ÑUBLE"/>
    <n v="2024"/>
    <s v="PROYECTO"/>
    <s v="TRANSPORTE"/>
    <s v="TRANSPORTE CAMINERO"/>
    <x v="1"/>
    <n v="80515"/>
    <n v="110"/>
    <n v="90.046000000000006"/>
    <x v="0"/>
    <x v="0"/>
  </r>
  <r>
    <s v="40006206-0"/>
    <s v="CONSTRUCCION RED DE AGUA POTABLE Y ALCANTARILLADO VIÑA FUNDO EL BOSQUE ETAPA 1 VILLA ALEMANA"/>
    <x v="4"/>
    <s v="MARGA MARGA"/>
    <s v="VILLA ALEMANA"/>
    <n v="2024"/>
    <s v="PROYECTO"/>
    <s v="RECURSOS HIDRICOS"/>
    <s v="ADMINISTRACION AGUA POTABLE Y ALCANTARILLADO"/>
    <x v="2"/>
    <n v="13454"/>
    <n v="2"/>
    <n v="0"/>
    <x v="0"/>
    <x v="1"/>
  </r>
  <r>
    <s v="40006318-0"/>
    <s v="CONSTRUCCION CENTRO DE LA MUJER Y CASA DE ACOGIDA PUNTA ARENAS"/>
    <x v="1"/>
    <s v="'"/>
    <s v="'"/>
    <n v="2024"/>
    <s v="PROYECTO"/>
    <s v="JUSTICIA"/>
    <s v="INTERSUBSECTORIAL JUSTICIA"/>
    <x v="1"/>
    <n v="123748"/>
    <n v="97700"/>
    <n v="97700"/>
    <x v="0"/>
    <x v="0"/>
  </r>
  <r>
    <s v="40006337-0"/>
    <s v="CONSTRUCCION PLAZA CÍVICA ZONA SUR PUNTA ARENAS"/>
    <x v="1"/>
    <s v="MAGALLANES"/>
    <s v="PUNTA ARENAS"/>
    <n v="2024"/>
    <s v="PROYECTO"/>
    <s v="VIVIENDA Y DESARROLLO URBANO"/>
    <s v="DESARROLLO URBANO"/>
    <x v="1"/>
    <n v="210776"/>
    <n v="866574"/>
    <n v="67797"/>
    <x v="0"/>
    <x v="0"/>
  </r>
  <r>
    <s v="40006345-0"/>
    <s v="REPOSICION SISTEMA APR LLAULLAU Y AMPLIACIÓN HACIA EL SECTOR EL PIRAO,  VILLARRICA"/>
    <x v="0"/>
    <s v="CAUTIN"/>
    <s v="VILLARRICA"/>
    <n v="2024"/>
    <s v="PROYECTO"/>
    <s v="RECURSOS HIDRICOS"/>
    <s v="AGUA POTABLE"/>
    <x v="1"/>
    <n v="1853678"/>
    <n v="1853678"/>
    <n v="1853677.9990000001"/>
    <x v="0"/>
    <x v="0"/>
  </r>
  <r>
    <s v="40006352-0"/>
    <s v="REPOSICION CENTRO COMUNITARIO DE REHABILITACION, COMUNA DE MONTE PATRIA"/>
    <x v="6"/>
    <s v="LIMARI"/>
    <s v="MONTE PATRIA"/>
    <n v="2024"/>
    <s v="PROYECTO"/>
    <s v="MULTISECTORIAL"/>
    <s v="ASISTENCIA Y SERVICIO SOCIAL"/>
    <x v="1"/>
    <n v="565478"/>
    <n v="299604"/>
    <n v="299604"/>
    <x v="0"/>
    <x v="0"/>
  </r>
  <r>
    <s v="40006396-0"/>
    <s v="CONSTRUCCION PARQUE INTERCOMUNAL DE QUILPUE, ETAPA 1/3, COMUNA DE QUILPUE"/>
    <x v="4"/>
    <s v="MARGA MARGA"/>
    <s v="QUILPUE"/>
    <n v="2024"/>
    <s v="PROYECTO"/>
    <s v="VIVIENDA Y DESARROLLO URBANO"/>
    <s v="DESARROLLO URBANO"/>
    <x v="1"/>
    <n v="63525"/>
    <n v="63525"/>
    <n v="27225"/>
    <x v="0"/>
    <x v="0"/>
  </r>
  <r>
    <s v="40006492-0"/>
    <s v="REPOSICION DE PAVIMENTOS CALLE LAS ACACIAS, SAN BERNARDO"/>
    <x v="14"/>
    <s v="MAIPO"/>
    <s v="SAN BERNARDO"/>
    <n v="2024"/>
    <s v="PROYECTO"/>
    <s v="TRANSPORTE"/>
    <s v="TRANSPORTE URBANO,VIALIDAD PEATONAL"/>
    <x v="1"/>
    <n v="1512077"/>
    <n v="1354686"/>
    <n v="1354685.78"/>
    <x v="0"/>
    <x v="0"/>
  </r>
  <r>
    <s v="40006541-0"/>
    <s v="REPOSICION JUZGADOS DE GARANTÃA, TJOP, FAMILIA, 1Â° Y 2Â° LETRAS SAN ANTONIO"/>
    <x v="4"/>
    <s v="SAN ANTONIO"/>
    <s v="'"/>
    <n v="2024"/>
    <s v="PROYECTO"/>
    <s v="JUSTICIA"/>
    <s v="ADMINISTRACION DE JUSTICIA"/>
    <x v="1"/>
    <n v="3283"/>
    <n v="2489"/>
    <n v="2489"/>
    <x v="0"/>
    <x v="0"/>
  </r>
  <r>
    <s v="40006563-0"/>
    <s v="MEJORAMIENTO Y AMPLIACIÓN SISTEMA APR CORINTO, PENCAHUE"/>
    <x v="7"/>
    <s v="TALCA"/>
    <s v="PENCAHUE"/>
    <n v="2024"/>
    <s v="PROYECTO"/>
    <s v="RECURSOS HIDRICOS"/>
    <s v="AGUA POTABLE"/>
    <x v="1"/>
    <n v="2"/>
    <n v="2"/>
    <n v="0"/>
    <x v="0"/>
    <x v="1"/>
  </r>
  <r>
    <s v="40006611-0"/>
    <s v="CONSTRUCCION CENTRO MACROREGIONAL DE CANCER, NORM HOSPITAL EDUARDO PEREIRA ETAPA 1, VALPO"/>
    <x v="4"/>
    <s v="'"/>
    <s v="'"/>
    <n v="2024"/>
    <s v="PROYECTO"/>
    <s v="SALUD"/>
    <s v="ALTA COMPLEJIDAD"/>
    <x v="1"/>
    <n v="12265"/>
    <n v="12265"/>
    <n v="12265"/>
    <x v="0"/>
    <x v="0"/>
  </r>
  <r>
    <s v="40006613-0"/>
    <s v="NORMALIZACION LICEO POLITÉCNICO COMUNA LLAY LLAY"/>
    <x v="4"/>
    <s v="SAN FELIPE DE ACONCAGUA"/>
    <s v="LLAY LLAY"/>
    <n v="2024"/>
    <s v="PROYECTO"/>
    <s v="EDUCACION, CULTURA Y PATRIMONIO"/>
    <s v="EDUCACION BASICA Y MEDIA"/>
    <x v="1"/>
    <n v="51940"/>
    <n v="65288"/>
    <n v="51662"/>
    <x v="0"/>
    <x v="0"/>
  </r>
  <r>
    <s v="40006752-0"/>
    <s v="NORMALIZACION HOSPITAL CLÍNICO SAN BORJA ARRIÁRÁN"/>
    <x v="14"/>
    <s v="'"/>
    <s v="'"/>
    <n v="2024"/>
    <s v="PROYECTO"/>
    <s v="SALUD"/>
    <s v="ALTA COMPLEJIDAD"/>
    <x v="1"/>
    <n v="20001"/>
    <n v="73627"/>
    <n v="0"/>
    <x v="0"/>
    <x v="1"/>
  </r>
  <r>
    <s v="40006757-0"/>
    <s v="CONSTRUCCION RED DE ALCANTARILLADO Y PLANTA DE TRATAMIENTO DE AGUAS SERVIDAS LAGO VERDE"/>
    <x v="11"/>
    <s v="COYHAIQUE"/>
    <s v="LAGO VERDE"/>
    <n v="2024"/>
    <s v="PROYECTO"/>
    <s v="RECURSOS HIDRICOS"/>
    <s v="EVACUACION DISPOSICION FINAL AGUAS SERVIDAS"/>
    <x v="1"/>
    <n v="11915"/>
    <n v="11915"/>
    <n v="9850"/>
    <x v="0"/>
    <x v="0"/>
  </r>
  <r>
    <s v="40006759-0"/>
    <s v="MEJORAMIENTO SERVICIO HEMATOLOGÍA INTENSIVA HOSPITAL GUILLERMO GRANT BENAVENTE"/>
    <x v="2"/>
    <s v="'"/>
    <s v="'"/>
    <n v="2024"/>
    <s v="PROYECTO"/>
    <s v="SALUD"/>
    <s v="ALTA COMPLEJIDAD"/>
    <x v="1"/>
    <n v="532155"/>
    <n v="532155"/>
    <n v="529058"/>
    <x v="0"/>
    <x v="0"/>
  </r>
  <r>
    <s v="40006827-0"/>
    <s v="CONSTRUCCION PARQUE URBANO OASIS CALAMA"/>
    <x v="9"/>
    <s v="EL LOA"/>
    <s v="CALAMA"/>
    <n v="2024"/>
    <s v="PROYECTO"/>
    <s v="VIVIENDA Y DESARROLLO URBANO"/>
    <s v="DESARROLLO URBANO"/>
    <x v="1"/>
    <n v="1653420"/>
    <n v="1653420"/>
    <n v="1653419.0249999999"/>
    <x v="0"/>
    <x v="0"/>
  </r>
  <r>
    <s v="40006840-0"/>
    <s v="AMPLIACION Y MEJORAMIENTO AERÓDROMO DESIERTO DE ATACAMA, CALDERA"/>
    <x v="16"/>
    <s v="COPIAPO"/>
    <s v="CALDERA"/>
    <n v="2024"/>
    <s v="PROYECTO"/>
    <s v="TRANSPORTE"/>
    <s v="TRANSPORTE AEREO"/>
    <x v="1"/>
    <n v="21787"/>
    <n v="22528"/>
    <n v="21786.736000000001"/>
    <x v="0"/>
    <x v="0"/>
  </r>
  <r>
    <s v="40006863-0"/>
    <s v="REPOSICION ESCUELA JUAN SOLER MANFREDINI, COCHAMO"/>
    <x v="3"/>
    <s v="LLANQUIHUE"/>
    <s v="COCHAMO"/>
    <n v="2024"/>
    <s v="PROYECTO"/>
    <s v="EDUCACION, CULTURA Y PATRIMONIO"/>
    <s v="EDUCACION BASICA Y MEDIA"/>
    <x v="1"/>
    <n v="52627"/>
    <n v="45515"/>
    <n v="0"/>
    <x v="0"/>
    <x v="1"/>
  </r>
  <r>
    <s v="40006872-0"/>
    <s v="NORMALIZACION HOSPITAL DE ACHAO, QUINCHAO"/>
    <x v="3"/>
    <s v="CHILOE"/>
    <s v="QUINCHAO"/>
    <n v="2024"/>
    <s v="PROYECTO"/>
    <s v="SALUD"/>
    <s v="BAJA COMPLEJIDAD"/>
    <x v="1"/>
    <n v="251089"/>
    <n v="255089"/>
    <n v="247430"/>
    <x v="0"/>
    <x v="0"/>
  </r>
  <r>
    <s v="40006910-0"/>
    <s v="CONSTRUCCION APR EL TACO, COMUNA DE LAMPA"/>
    <x v="14"/>
    <s v="CHACABUCO"/>
    <s v="LAMPA"/>
    <n v="2024"/>
    <s v="PROYECTO"/>
    <s v="RECURSOS HIDRICOS"/>
    <s v="AGUA POTABLE"/>
    <x v="1"/>
    <n v="1186190"/>
    <n v="972086"/>
    <n v="972059"/>
    <x v="0"/>
    <x v="0"/>
  </r>
  <r>
    <s v="40007052-0"/>
    <s v="REPOSICION CECOSF EL ENCANTO, COMUNA DE PUYEHUE"/>
    <x v="3"/>
    <s v="OSORNO"/>
    <s v="PUYEHUE"/>
    <n v="2024"/>
    <s v="PROYECTO"/>
    <s v="SALUD"/>
    <s v="BAJA COMPLEJIDAD"/>
    <x v="1"/>
    <n v="174722"/>
    <n v="174722"/>
    <n v="174103"/>
    <x v="0"/>
    <x v="0"/>
  </r>
  <r>
    <s v="40007060-0"/>
    <s v="REPOSICION PUENTE RABUCO EN RUTA F-300, COMUNA DE HIJUELAS"/>
    <x v="4"/>
    <s v="QUILLOTA"/>
    <s v="'"/>
    <n v="2024"/>
    <s v="PROYECTO"/>
    <s v="TRANSPORTE"/>
    <s v="TRANSPORTE CAMINERO"/>
    <x v="1"/>
    <n v="123750"/>
    <n v="123100"/>
    <n v="39000"/>
    <x v="0"/>
    <x v="0"/>
  </r>
  <r>
    <s v="40007081-0"/>
    <s v="REPOSICION SISTEMA APR CHIHUIMPILLI Y AMPLIACION A IMILCO,MILLALI, LAS QUILAS, FREIRE"/>
    <x v="0"/>
    <s v="CAUTIN"/>
    <s v="FREIRE"/>
    <n v="2024"/>
    <s v="PROYECTO"/>
    <s v="RECURSOS HIDRICOS"/>
    <s v="AGUA POTABLE"/>
    <x v="1"/>
    <n v="62087"/>
    <n v="61926"/>
    <n v="57311.048000000003"/>
    <x v="0"/>
    <x v="0"/>
  </r>
  <r>
    <s v="40007100-0"/>
    <s v="CONSTRUCCION Y DESARROLLO DE LA RED HIDROMÉTRICA NACIONAL"/>
    <x v="10"/>
    <s v="'"/>
    <s v="'"/>
    <n v="2024"/>
    <s v="PROYECTO"/>
    <s v="RECURSOS HIDRICOS"/>
    <s v="RECURSOS HIDRICOS"/>
    <x v="1"/>
    <n v="6412801"/>
    <n v="5448791"/>
    <n v="5441299.8490000004"/>
    <x v="0"/>
    <x v="0"/>
  </r>
  <r>
    <s v="40007108-0"/>
    <s v="CONSTRUCCION RED ALCANTARILLADO PUBLICO AV. LAS PARCELAS Y PJES COLECTORES, ALTO HOSPICIO"/>
    <x v="8"/>
    <s v="IQUIQUE"/>
    <s v="ALTO HOSPICIO"/>
    <n v="2024"/>
    <s v="PROYECTO"/>
    <s v="RECURSOS HIDRICOS"/>
    <s v="ADMINISTRACION AGUA POTABLE Y ALCANTARILLADO"/>
    <x v="1"/>
    <n v="47116"/>
    <n v="2554810"/>
    <n v="40457.413"/>
    <x v="0"/>
    <x v="0"/>
  </r>
  <r>
    <s v="40007181-0"/>
    <s v="RESTAURACION ARQUITECTÓNICA EX ADUANA DE IQUIQUE"/>
    <x v="8"/>
    <s v="'"/>
    <s v="'"/>
    <n v="2024"/>
    <s v="PROYECTO"/>
    <s v="EDUCACION, CULTURA Y PATRIMONIO"/>
    <s v="PATRIMONIO"/>
    <x v="1"/>
    <n v="141061"/>
    <n v="70000"/>
    <n v="32983.404999999999"/>
    <x v="0"/>
    <x v="0"/>
  </r>
  <r>
    <s v="40007261-0"/>
    <s v="MEJORAMIENTO INTEGRAL SISTEMA DE AGUA POTABLE RURAL DE SOCOROMA, COMUNA DE PUTRE"/>
    <x v="13"/>
    <s v="PARINACOTA - REGION XV"/>
    <s v="PUTRE - REGION XV"/>
    <n v="2024"/>
    <s v="PROYECTO"/>
    <s v="RECURSOS HIDRICOS"/>
    <s v="AGUA POTABLE"/>
    <x v="1"/>
    <n v="168588"/>
    <n v="168588"/>
    <n v="168587.34099999999"/>
    <x v="0"/>
    <x v="0"/>
  </r>
  <r>
    <s v="40007337-0"/>
    <s v="MEJORAMIENTO PUENTE MONTE GRANDE RUTA D-487 COMUNA DE PAIHUANO"/>
    <x v="6"/>
    <s v="ELQUI"/>
    <s v="PAIHUANO"/>
    <n v="2024"/>
    <s v="PROYECTO"/>
    <s v="TRANSPORTE"/>
    <s v="TRANSPORTE CAMINERO"/>
    <x v="1"/>
    <n v="3167653"/>
    <n v="132500"/>
    <n v="121180.303"/>
    <x v="0"/>
    <x v="0"/>
  </r>
  <r>
    <s v="40007448-0"/>
    <s v="MEJORAMIENTO Y REPOSICIÓN DEL SISTEMA DE AGUA POTABLE MUNICIPAL  EL MELÓN, NOGALES"/>
    <x v="4"/>
    <s v="QUILLOTA"/>
    <s v="NOGALES"/>
    <n v="2024"/>
    <s v="PROYECTO"/>
    <s v="RECURSOS HIDRICOS"/>
    <s v="ADMINISTRACION AGUA POTABLE Y ALCANTARILLADO"/>
    <x v="1"/>
    <n v="3532366"/>
    <n v="145938"/>
    <n v="145936.364"/>
    <x v="0"/>
    <x v="0"/>
  </r>
  <r>
    <s v="40007451-0"/>
    <s v="AMPLIACION Y MEJORAMIENTO AERÓDROMO VIÑA DEL MAR REGIÓN DE VALPARAÍSO"/>
    <x v="4"/>
    <s v="'"/>
    <s v="'"/>
    <n v="2024"/>
    <s v="PROYECTO"/>
    <s v="TRANSPORTE"/>
    <s v="TRANSPORTE AEREO"/>
    <x v="1"/>
    <n v="354210"/>
    <n v="208229"/>
    <n v="207686.66399999999"/>
    <x v="0"/>
    <x v="0"/>
  </r>
  <r>
    <s v="40007464-0"/>
    <s v="REPOSICION PUENTE CANCURA EN RUTA U-55-V COMUNAS DE PUERTO OCTAY Y OSORNO"/>
    <x v="3"/>
    <s v="OSORNO"/>
    <s v="'"/>
    <n v="2024"/>
    <s v="PROYECTO"/>
    <s v="TRANSPORTE"/>
    <s v="TRANSPORTE CAMINERO"/>
    <x v="1"/>
    <n v="6662368"/>
    <n v="3816000"/>
    <n v="3806878"/>
    <x v="0"/>
    <x v="0"/>
  </r>
  <r>
    <s v="40007482-0"/>
    <s v="NORMALIZACION CONEXIÓN SCAT SAN ANTONIO"/>
    <x v="4"/>
    <s v="SAN ANTONIO"/>
    <s v="'"/>
    <n v="2024"/>
    <s v="PROYECTO"/>
    <s v="TRANSPORTE"/>
    <s v="TRANSPORTE URBANO,VIALIDAD PEATONAL"/>
    <x v="1"/>
    <n v="1262412"/>
    <n v="666028"/>
    <n v="666025"/>
    <x v="0"/>
    <x v="0"/>
  </r>
  <r>
    <s v="40007501-0"/>
    <s v="MEJORAMIENTO JEFATURA NACIONAL DE INTELIGENCIA POLICIAL PDI ÑUÑOA"/>
    <x v="14"/>
    <s v="SANTIAGO"/>
    <s v="ÑUÑOA"/>
    <n v="2024"/>
    <s v="PROYECTO"/>
    <s v="SEGURIDAD PUBLICA"/>
    <s v="SEGURIDAD PUBLICA"/>
    <x v="1"/>
    <n v="4970978"/>
    <n v="5076610"/>
    <n v="4970318.51"/>
    <x v="0"/>
    <x v="0"/>
  </r>
  <r>
    <s v="40007550-0"/>
    <s v="REPOSICION JARDIN INFANTIL Y SALA CUNA TORTEL"/>
    <x v="11"/>
    <s v="CAPITAN PRAT"/>
    <s v="TORTEL"/>
    <n v="2024"/>
    <s v="PROYECTO"/>
    <s v="EDUCACION, CULTURA Y PATRIMONIO"/>
    <s v="EDUCACION PREBASICA"/>
    <x v="1"/>
    <n v="1"/>
    <n v="1"/>
    <n v="0"/>
    <x v="0"/>
    <x v="1"/>
  </r>
  <r>
    <s v="40007618-0"/>
    <s v="CONSTRUCCION PAVIMENTO CALLE HIGUERILLAS ENTRE COSTANERA Y PAVIMENTO EXISTENTE, CONCÓN"/>
    <x v="4"/>
    <s v="VALPARAISO"/>
    <s v="CONCON"/>
    <n v="2024"/>
    <s v="PROYECTO"/>
    <s v="TRANSPORTE"/>
    <s v="TRANSPORTE URBANO,VIALIDAD PEATONAL"/>
    <x v="1"/>
    <n v="193997"/>
    <n v="2"/>
    <n v="0"/>
    <x v="0"/>
    <x v="1"/>
  </r>
  <r>
    <s v="40007647-0"/>
    <s v="CONSTRUCCION CENDYR NAUTICO, QUILLÓN"/>
    <x v="5"/>
    <s v="DIGUILLIN"/>
    <s v="QUILLON - REGION DEL ÑUBLE"/>
    <n v="2024"/>
    <s v="PROYECTO"/>
    <s v="DEPORTES"/>
    <s v="DEPORTE FORMATIVO"/>
    <x v="1"/>
    <n v="92558"/>
    <n v="70690"/>
    <n v="70689"/>
    <x v="0"/>
    <x v="0"/>
  </r>
  <r>
    <s v="40007650-0"/>
    <s v="CONSTRUCCION GIMNASIO ZAVATTARO, PORVENIR, TIERRA DEL FUEGO"/>
    <x v="1"/>
    <s v="TIERRA DEL FUEGO"/>
    <s v="PORVENIR"/>
    <n v="2024"/>
    <s v="PROYECTO"/>
    <s v="DEPORTES"/>
    <s v="DEPORTE RECREATIVO"/>
    <x v="1"/>
    <n v="5728408"/>
    <n v="9597141"/>
    <n v="5500501"/>
    <x v="0"/>
    <x v="0"/>
  </r>
  <r>
    <s v="40007743-0"/>
    <s v="REPOSICION CENTRO EDUCACIONAL DE ADULTOS, COMUNA DE QUELLON"/>
    <x v="3"/>
    <s v="CHILOE"/>
    <s v="QUELLON"/>
    <n v="2024"/>
    <s v="PROYECTO"/>
    <s v="EDUCACION, CULTURA Y PATRIMONIO"/>
    <s v="EDUCACION PARA ADULTOS"/>
    <x v="1"/>
    <n v="103499"/>
    <n v="35125"/>
    <n v="23416.2"/>
    <x v="0"/>
    <x v="0"/>
  </r>
  <r>
    <s v="40007789-0"/>
    <s v="REPOSICION CUARTA COMPAÑÍA DE BOMBEROS CALAMA"/>
    <x v="9"/>
    <s v="EL LOA"/>
    <s v="CALAMA"/>
    <n v="2024"/>
    <s v="PROYECTO"/>
    <s v="SEGURIDAD PUBLICA"/>
    <s v="SEGURIDAD PUBLICA"/>
    <x v="1"/>
    <n v="22576"/>
    <n v="22576"/>
    <n v="22576"/>
    <x v="0"/>
    <x v="0"/>
  </r>
  <r>
    <s v="40007811-0"/>
    <s v="HABILITACION PABELLONES CIRUGIA MAYOR AMBULATORIA HOSPITAL HIGUERAS"/>
    <x v="2"/>
    <s v="CONCEPCION"/>
    <s v="TALCAHUANO"/>
    <n v="2024"/>
    <s v="PROYECTO"/>
    <s v="SALUD"/>
    <s v="ALTA COMPLEJIDAD"/>
    <x v="1"/>
    <n v="2662276"/>
    <n v="2662276"/>
    <n v="2661773"/>
    <x v="0"/>
    <x v="0"/>
  </r>
  <r>
    <s v="40007826-0"/>
    <s v="REPOSICION CON RELOCALIZACION  DEL CONSULTORIO OSSANDON COMUNA DE LA REINA"/>
    <x v="14"/>
    <s v="SANTIAGO"/>
    <s v="LA REINA"/>
    <n v="2024"/>
    <s v="PROYECTO"/>
    <s v="SALUD"/>
    <s v="BAJA COMPLEJIDAD"/>
    <x v="1"/>
    <n v="1"/>
    <n v="1"/>
    <n v="0"/>
    <x v="0"/>
    <x v="1"/>
  </r>
  <r>
    <s v="40007853-0"/>
    <s v="MEJORAMIENTO CENTRO CÍVICO COMUNA DE SANTA CRUZ"/>
    <x v="15"/>
    <s v="COLCHAGUA"/>
    <s v="SANTA CRUZ"/>
    <n v="2024"/>
    <s v="PROYECTO"/>
    <s v="VIVIENDA Y DESARROLLO URBANO"/>
    <s v="DESARROLLO URBANO"/>
    <x v="1"/>
    <n v="510439"/>
    <n v="736258"/>
    <n v="736234.01399999997"/>
    <x v="0"/>
    <x v="0"/>
  </r>
  <r>
    <s v="40007893-0"/>
    <s v="CONSTRUCCION PARQUE URBANO VILLA LA UNIÓN PISCO ELQUI, COMUNA DE PAIHUANO"/>
    <x v="6"/>
    <s v="ELQUI"/>
    <s v="PAIHUANO"/>
    <n v="2024"/>
    <s v="PROYECTO"/>
    <s v="VIVIENDA Y DESARROLLO URBANO"/>
    <s v="DESARROLLO URBANO"/>
    <x v="1"/>
    <n v="45000"/>
    <n v="28248"/>
    <n v="28248"/>
    <x v="0"/>
    <x v="0"/>
  </r>
  <r>
    <s v="40008006-0"/>
    <s v="CONSTRUCCION ALCANTARILLADO Y AGUA POTABLE CHINCOLCO CENTRO, PETORCA"/>
    <x v="4"/>
    <s v="PETORCA"/>
    <s v="PETORCA"/>
    <n v="2024"/>
    <s v="PROYECTO"/>
    <s v="RECURSOS HIDRICOS"/>
    <s v="EVACUACION DISPOSICION FINAL AGUAS SERVIDAS"/>
    <x v="1"/>
    <n v="78272"/>
    <n v="10000"/>
    <n v="0"/>
    <x v="0"/>
    <x v="1"/>
  </r>
  <r>
    <s v="40008038-0"/>
    <s v="HABILITACION PASEO URBANO FLUVIAL LECHO  RIO MAPOCHO, COMUNA DE SANTIAGO Y PROVIDENCIA"/>
    <x v="14"/>
    <s v="SANTIAGO"/>
    <s v="'"/>
    <n v="2024"/>
    <s v="PROYECTO"/>
    <s v="VIVIENDA Y DESARROLLO URBANO"/>
    <s v="DESARROLLO URBANO"/>
    <x v="1"/>
    <n v="1498957"/>
    <n v="2879"/>
    <n v="2879.1210000000001"/>
    <x v="0"/>
    <x v="0"/>
  </r>
  <r>
    <s v="40008050-0"/>
    <s v="MEJORAMIENTO BORDE COSTERO PLAYA LAS MACHAS"/>
    <x v="13"/>
    <s v="ARICA - REGION XV"/>
    <s v="ARICA - REGION XV"/>
    <n v="2024"/>
    <s v="PROYECTO"/>
    <s v="VIVIENDA Y DESARROLLO URBANO"/>
    <s v="BORDE COSTERO,PASEOS PEATONALES, PLAYAS"/>
    <x v="1"/>
    <n v="5308288"/>
    <n v="5331481"/>
    <n v="5260398.5290000001"/>
    <x v="0"/>
    <x v="0"/>
  </r>
  <r>
    <s v="40008118-0"/>
    <s v="MEJORAMIENTO PLAZA IQUIQUE POBLACIÓN CAMILO HENRIQUEZ, ARICA"/>
    <x v="13"/>
    <s v="ARICA - REGION XV"/>
    <s v="ARICA - REGION XV"/>
    <n v="2024"/>
    <s v="PROYECTO"/>
    <s v="VIVIENDA Y DESARROLLO URBANO"/>
    <s v="DESARROLLO URBANO"/>
    <x v="1"/>
    <n v="598370"/>
    <n v="598807"/>
    <n v="598807"/>
    <x v="0"/>
    <x v="0"/>
  </r>
  <r>
    <s v="40008163-0"/>
    <s v="CONSTRUCCION RED ALCANTARILLADO SECTOR CAI CAI ALTO, OLMUE"/>
    <x v="4"/>
    <s v="MARGA MARGA"/>
    <s v="OLMUE"/>
    <n v="2024"/>
    <s v="PROYECTO"/>
    <s v="RECURSOS HIDRICOS"/>
    <s v="EVACUACION DISPOSICION FINAL AGUAS SERVIDAS"/>
    <x v="1"/>
    <n v="98851"/>
    <n v="3"/>
    <n v="0"/>
    <x v="0"/>
    <x v="1"/>
  </r>
  <r>
    <s v="40008179-0"/>
    <s v="MEJORAMIENTO PLAZA DE JUEGOS J.V. &quot;VILLA MARDONES&quot;, PUNTA ARENAS"/>
    <x v="1"/>
    <s v="MAGALLANES"/>
    <s v="PUNTA ARENAS"/>
    <n v="2024"/>
    <s v="PROYECTO"/>
    <s v="VIVIENDA Y DESARROLLO URBANO"/>
    <s v="DESARROLLO URBANO"/>
    <x v="1"/>
    <n v="187154"/>
    <n v="0"/>
    <n v="178577.46799999999"/>
    <x v="1"/>
    <x v="0"/>
  </r>
  <r>
    <s v="40008180-0"/>
    <s v="MEJORAMIENTO INTEGRAL DEL SISTEMA DE TRATAMIENTO APR DE CHANAVAYITA, COMUNA DE IQUIQUE"/>
    <x v="8"/>
    <s v="IQUIQUE"/>
    <s v="IQUIQUE"/>
    <n v="2024"/>
    <s v="PROYECTO"/>
    <s v="RECURSOS HIDRICOS"/>
    <s v="AGUA POTABLE"/>
    <x v="1"/>
    <n v="6000"/>
    <n v="4460"/>
    <n v="4454"/>
    <x v="0"/>
    <x v="0"/>
  </r>
  <r>
    <s v="40008246-0"/>
    <s v="MEJORAMIENTO DE RECINTOS DEPORTIVOS EN LA REGIÓN METROPOLITANA DE SANTIAGO"/>
    <x v="14"/>
    <s v="'"/>
    <s v="'"/>
    <n v="2024"/>
    <s v="PROYECTO"/>
    <s v="DEPORTES"/>
    <s v="DEPORTE RECREATIVO"/>
    <x v="1"/>
    <n v="719968"/>
    <n v="385820"/>
    <n v="385819.79399999999"/>
    <x v="0"/>
    <x v="0"/>
  </r>
  <r>
    <s v="40008257-0"/>
    <s v="DIAGNOSTICO PLAN DE DESARROLLO TURISTICO, COMUNA DE SAN FELIPE."/>
    <x v="4"/>
    <s v="SAN FELIPE DE ACONCAGUA"/>
    <s v="SAN FELIPE"/>
    <n v="2024"/>
    <s v="ESTUDIO BASICO"/>
    <s v="MULTISECTORIAL"/>
    <s v="ADMINISTRACION MULTISECTOR"/>
    <x v="1"/>
    <n v="37347"/>
    <n v="37346"/>
    <n v="37346.400000000001"/>
    <x v="0"/>
    <x v="0"/>
  </r>
  <r>
    <s v="40008282-0"/>
    <s v="REPOSICION SEXTA COMPAÑÍA DE BOMBEROS DE OSORNO"/>
    <x v="3"/>
    <s v="OSORNO"/>
    <s v="OSORNO"/>
    <n v="2024"/>
    <s v="PROYECTO"/>
    <s v="SEGURIDAD PUBLICA"/>
    <s v="SEGURIDAD PUBLICA"/>
    <x v="1"/>
    <n v="221408"/>
    <n v="221410"/>
    <n v="164757.08799999999"/>
    <x v="0"/>
    <x v="0"/>
  </r>
  <r>
    <s v="40008286-0"/>
    <s v="CONSTRUCCION CESFAM VILLA OLIMPICA, OLMUE"/>
    <x v="4"/>
    <s v="MARGA MARGA"/>
    <s v="OLMUE"/>
    <n v="2024"/>
    <s v="PROYECTO"/>
    <s v="SALUD"/>
    <s v="BAJA COMPLEJIDAD"/>
    <x v="1"/>
    <n v="13002"/>
    <n v="1109633"/>
    <n v="11614"/>
    <x v="0"/>
    <x v="0"/>
  </r>
  <r>
    <s v="40008320-0"/>
    <s v="REPARACION Y HABILITACIÓN SALÓN MUNICIPAL DE ACTOS, LOS ÁNGELES"/>
    <x v="2"/>
    <s v="BIO BIO"/>
    <s v="LOS ANGELES"/>
    <n v="2024"/>
    <s v="PROYECTO"/>
    <s v="MULTISECTORIAL"/>
    <s v="ORGANIZACION Y SERVICIOS COMUNALES"/>
    <x v="1"/>
    <n v="57504"/>
    <n v="18000"/>
    <n v="18000"/>
    <x v="0"/>
    <x v="0"/>
  </r>
  <r>
    <s v="40008322-0"/>
    <s v="CONSTRUCCION CUARTEL 3A. COMPAÑÍA BOMBEROS ANCUD"/>
    <x v="3"/>
    <s v="CHILOE"/>
    <s v="ANCUD"/>
    <n v="2024"/>
    <s v="PROYECTO"/>
    <s v="SEGURIDAD PUBLICA"/>
    <s v="SEGURIDAD PUBLICA"/>
    <x v="1"/>
    <n v="405385"/>
    <n v="130652"/>
    <n v="96278.062000000005"/>
    <x v="0"/>
    <x v="0"/>
  </r>
  <r>
    <s v="40008369-0"/>
    <s v="AMPLIACION  Y MEJORAMIENTO MUSEO HISTÓRICO NACIONAL DE SANTIAGO"/>
    <x v="14"/>
    <s v="SANTIAGO"/>
    <s v="SANTIAGO"/>
    <n v="2024"/>
    <s v="PROYECTO"/>
    <s v="CULTURA Y PATRIMONIO"/>
    <s v="PATRIMONIO"/>
    <x v="1"/>
    <n v="31680"/>
    <n v="31680"/>
    <n v="31680"/>
    <x v="0"/>
    <x v="0"/>
  </r>
  <r>
    <s v="40008370-0"/>
    <s v="CONSTRUCCION POSTA DE SALUD RURAL COSTA RIO BLANCO, COMUNA DE RIO NEGRO"/>
    <x v="3"/>
    <s v="OSORNO"/>
    <s v="RIO NEGRO"/>
    <n v="2024"/>
    <s v="PROYECTO"/>
    <s v="SALUD"/>
    <s v="BAJA COMPLEJIDAD"/>
    <x v="1"/>
    <n v="829751"/>
    <n v="451198"/>
    <n v="397203.348"/>
    <x v="0"/>
    <x v="0"/>
  </r>
  <r>
    <s v="40008373-0"/>
    <s v="MEJORAMIENTO DEL ESPACIO PÚBLICO  EJE CÍVICO AV. CENTRAL ETAPA I,COMUNA DE LO ESPEJO"/>
    <x v="14"/>
    <s v="SANTIAGO"/>
    <s v="LO ESPEJO"/>
    <n v="2024"/>
    <s v="PROYECTO"/>
    <s v="VIVIENDA Y DESARROLLO URBANO"/>
    <s v="DESARROLLO URBANO"/>
    <x v="2"/>
    <n v="154856"/>
    <n v="70377"/>
    <n v="70377"/>
    <x v="0"/>
    <x v="0"/>
  </r>
  <r>
    <s v="40008387-0"/>
    <s v="MEJORAMIENTO ESPACIO PUBLICO Y ACEQUIAS DEL CASCO HISTORICO DE BUIN"/>
    <x v="14"/>
    <s v="MAIPO"/>
    <s v="BUIN"/>
    <n v="2024"/>
    <s v="PROYECTO"/>
    <s v="VIVIENDA Y DESARROLLO URBANO"/>
    <s v="DESARROLLO URBANO"/>
    <x v="1"/>
    <n v="105000"/>
    <n v="45000"/>
    <n v="45000"/>
    <x v="0"/>
    <x v="0"/>
  </r>
  <r>
    <s v="40008439-0"/>
    <s v="REPOSICION SEDE SOCIAL J.V. 52 VILLA MARDONES, PUNTA ARENAS"/>
    <x v="1"/>
    <s v="MAGALLANES"/>
    <s v="PUNTA ARENAS"/>
    <n v="2024"/>
    <s v="PROYECTO"/>
    <s v="MULTISECTORIAL"/>
    <s v="ORGANIZACION Y SERVICIOS COMUNALES"/>
    <x v="1"/>
    <n v="139401"/>
    <n v="0"/>
    <n v="136664.80600000001"/>
    <x v="1"/>
    <x v="0"/>
  </r>
  <r>
    <s v="40008481-0"/>
    <s v="REPOSICION SISTEMA AGUA POTABLE RURAL EL NARANJO, LONQUIMAY"/>
    <x v="0"/>
    <s v="MALLECO"/>
    <s v="LONQUIMAY"/>
    <n v="2024"/>
    <s v="PROYECTO"/>
    <s v="RECURSOS HIDRICOS"/>
    <s v="AGUA POTABLE"/>
    <x v="1"/>
    <n v="401884"/>
    <n v="399912"/>
    <n v="399585"/>
    <x v="0"/>
    <x v="0"/>
  </r>
  <r>
    <s v="40008485-0"/>
    <s v="REPOSICION LUMINARIAS PÚBLICAS EN QUINQUIMO, PLACILLA, Y LA CHIMBA, COMUNA DE LA LIGUA"/>
    <x v="4"/>
    <s v="PETORCA"/>
    <s v="LA LIGUA"/>
    <n v="2024"/>
    <s v="PROYECTO"/>
    <s v="ENERGIA"/>
    <s v="ALUMBRADO PUBLICO"/>
    <x v="1"/>
    <n v="361813"/>
    <n v="3"/>
    <n v="0"/>
    <x v="0"/>
    <x v="1"/>
  </r>
  <r>
    <s v="40008497-0"/>
    <s v="DIAGNOSTICO BIODIVERSIDAD COSTERA DE TARAPACA"/>
    <x v="8"/>
    <s v="'"/>
    <s v="'"/>
    <n v="2024"/>
    <s v="ESTUDIO BASICO"/>
    <s v="RECURSOS NATURALES Y MEDIO AMBIENTE"/>
    <s v="MEDIO AMBIENTE"/>
    <x v="1"/>
    <n v="469852"/>
    <n v="193762"/>
    <n v="3762"/>
    <x v="0"/>
    <x v="0"/>
  </r>
  <r>
    <s v="40008559-0"/>
    <s v="CONSTRUCCION PARQUE LOS GLACIARES, SECTOR ESCUELA AGRÍCOLA - COYHAIQUE"/>
    <x v="11"/>
    <s v="COYHAIQUE"/>
    <s v="COYHAIQUE"/>
    <n v="2024"/>
    <s v="PROYECTO"/>
    <s v="VIVIENDA Y DESARROLLO URBANO"/>
    <s v="DESARROLLO URBANO"/>
    <x v="1"/>
    <n v="1004"/>
    <n v="460000"/>
    <n v="0"/>
    <x v="0"/>
    <x v="1"/>
  </r>
  <r>
    <s v="40008583-0"/>
    <s v="REPOSICION DE LUMINARIAS PUBLICAS SECTOR VALLE HERMOSO, COMUNA DE LA LIGUA"/>
    <x v="4"/>
    <s v="PETORCA"/>
    <s v="LA LIGUA"/>
    <n v="2024"/>
    <s v="PROYECTO"/>
    <s v="ENERGIA"/>
    <s v="ALUMBRADO PUBLICO"/>
    <x v="1"/>
    <n v="363617"/>
    <n v="240677"/>
    <n v="240674.1"/>
    <x v="0"/>
    <x v="0"/>
  </r>
  <r>
    <s v="40008614-0"/>
    <s v="CONSTRUCCION SUBCOMISARÍA SOBERANÍA, COMUNA DE TALCAHUANO"/>
    <x v="2"/>
    <s v="CONCEPCION"/>
    <s v="TALCAHUANO"/>
    <n v="2024"/>
    <s v="PROYECTO"/>
    <s v="SEGURIDAD PUBLICA"/>
    <s v="SEGURIDAD PUBLICA"/>
    <x v="1"/>
    <n v="322985"/>
    <n v="3"/>
    <n v="0"/>
    <x v="0"/>
    <x v="1"/>
  </r>
  <r>
    <s v="40008635-0"/>
    <s v="CONSTRUCCION RED CICLO-RUTAS 60K PUNTA ARENAS"/>
    <x v="1"/>
    <s v="MAGALLANES"/>
    <s v="PUNTA ARENAS"/>
    <n v="2024"/>
    <s v="PROYECTO"/>
    <s v="TRANSPORTE"/>
    <s v="TRANSPORTE URBANO,VIALIDAD PEATONAL"/>
    <x v="1"/>
    <n v="3419494"/>
    <n v="3422371"/>
    <n v="3419493.105"/>
    <x v="0"/>
    <x v="0"/>
  </r>
  <r>
    <s v="40008749-0"/>
    <s v="CONSTRUCCION TELEFÉRICO TURÍSTICO PARQUE METROPOLITANO CERRO CARACOL"/>
    <x v="2"/>
    <s v="CONCEPCION"/>
    <s v="'"/>
    <n v="2024"/>
    <s v="PROYECTO"/>
    <s v="VIVIENDA Y DESARROLLO URBANO"/>
    <s v="DESARROLLO URBANO"/>
    <x v="1"/>
    <n v="243304"/>
    <n v="243304"/>
    <n v="237304"/>
    <x v="0"/>
    <x v="0"/>
  </r>
  <r>
    <s v="40008775-0"/>
    <s v="NORMALIZACION HOSPITAL  ADRIANA COUSIÑO, QUINTERO"/>
    <x v="4"/>
    <s v="VALPARAISO"/>
    <s v="QUINTERO"/>
    <n v="2024"/>
    <s v="PROYECTO"/>
    <s v="SALUD"/>
    <s v="BAJA COMPLEJIDAD"/>
    <x v="1"/>
    <n v="12338"/>
    <n v="22192"/>
    <n v="9138"/>
    <x v="0"/>
    <x v="0"/>
  </r>
  <r>
    <s v="40008803-0"/>
    <s v="REPOSICION CESFAM MAIPÚ, COMUNA DE MAIPÚ"/>
    <x v="14"/>
    <s v="SANTIAGO"/>
    <s v="MAIPU"/>
    <n v="2024"/>
    <s v="PROYECTO"/>
    <s v="SALUD"/>
    <s v="BAJA COMPLEJIDAD"/>
    <x v="1"/>
    <n v="58035"/>
    <n v="58035"/>
    <n v="58034.188999999998"/>
    <x v="0"/>
    <x v="0"/>
  </r>
  <r>
    <s v="40008808-0"/>
    <s v="CONSTRUCCION FERIA MUNICIPAL DE PRODUCTORES LOCALES, COMUNA DE PIRQUE"/>
    <x v="14"/>
    <s v="'"/>
    <s v="'"/>
    <n v="2024"/>
    <s v="PROYECTO"/>
    <s v="TURISMO Y COMERCIO"/>
    <s v="COMERCIO"/>
    <x v="1"/>
    <n v="43927"/>
    <n v="43927"/>
    <n v="43927.464999999997"/>
    <x v="0"/>
    <x v="0"/>
  </r>
  <r>
    <s v="40008858-0"/>
    <s v="REPOSICION PUENTES MAYORES REGIÓN DE LOS LAGOS GRUPO 2"/>
    <x v="3"/>
    <s v="'"/>
    <s v="'"/>
    <n v="2024"/>
    <s v="PROYECTO"/>
    <s v="TRANSPORTE"/>
    <s v="TRANSPORTE CAMINERO"/>
    <x v="1"/>
    <n v="11"/>
    <n v="10"/>
    <n v="0"/>
    <x v="0"/>
    <x v="1"/>
  </r>
  <r>
    <s v="40008921-0"/>
    <s v="REPOSICION PUENTE LA LIGUA, RUTA I-510 PAREDONES"/>
    <x v="15"/>
    <s v="CARDENAL CARO"/>
    <s v="PAREDONES"/>
    <n v="2024"/>
    <s v="PROYECTO"/>
    <s v="TRANSPORTE"/>
    <s v="TRANSPORTE CAMINERO"/>
    <x v="1"/>
    <n v="18630"/>
    <n v="18000"/>
    <n v="13186"/>
    <x v="0"/>
    <x v="0"/>
  </r>
  <r>
    <s v="40008952-0"/>
    <s v="CONSTRUCCION PARADEROS RURALES COMUNA DE CABILDO"/>
    <x v="4"/>
    <s v="PETORCA"/>
    <s v="CABILDO"/>
    <n v="2024"/>
    <s v="PROYECTO"/>
    <s v="TRANSPORTE"/>
    <s v="TRANSPORTE CAMINERO"/>
    <x v="1"/>
    <n v="297638"/>
    <n v="4"/>
    <n v="0"/>
    <x v="0"/>
    <x v="1"/>
  </r>
  <r>
    <s v="40008956-0"/>
    <s v="REPOSICION DE LA 3RA COMPAÑÍA DE BOMBEROS DE VILLA ALEMANA"/>
    <x v="4"/>
    <s v="MARGA MARGA"/>
    <s v="VILLA ALEMANA"/>
    <n v="2024"/>
    <s v="PROYECTO"/>
    <s v="SEGURIDAD PUBLICA"/>
    <s v="SEGURIDAD PUBLICA"/>
    <x v="1"/>
    <n v="100378"/>
    <n v="41736"/>
    <n v="41732.595999999998"/>
    <x v="0"/>
    <x v="0"/>
  </r>
  <r>
    <s v="40009039-0"/>
    <s v="AMPLIACION AREA  TERMINAL AERÓDROMO GAMA. ZAÑARTU DE PTO. WILLIAMS"/>
    <x v="1"/>
    <s v="ANTARTICA CHILENA"/>
    <s v="CABO DE HORNOS"/>
    <n v="2024"/>
    <s v="PROYECTO"/>
    <s v="TRANSPORTE"/>
    <s v="TRANSPORTE AEREO"/>
    <x v="1"/>
    <n v="105621"/>
    <n v="472931"/>
    <n v="472898.32799999998"/>
    <x v="0"/>
    <x v="0"/>
  </r>
  <r>
    <s v="40009042-0"/>
    <s v="MEJORAMIENTO HOSPITAL  DE QUINTERO"/>
    <x v="4"/>
    <s v="VALPARAISO"/>
    <s v="QUINTERO"/>
    <n v="2024"/>
    <s v="PROYECTO"/>
    <s v="SALUD"/>
    <s v="MEDIA COMPLEJIDAD"/>
    <x v="1"/>
    <n v="620353"/>
    <n v="620353"/>
    <n v="545185"/>
    <x v="0"/>
    <x v="0"/>
  </r>
  <r>
    <s v="40009164-0"/>
    <s v="AMPLIACION Y MEJORAMIENTO ÁREA TERMINAL AERÓDROMO PICHOY, VALDIVIA"/>
    <x v="12"/>
    <s v="'"/>
    <s v="'"/>
    <n v="2024"/>
    <s v="PROYECTO"/>
    <s v="TRANSPORTE"/>
    <s v="TRANSPORTE AEREO"/>
    <x v="1"/>
    <n v="179010"/>
    <n v="59282"/>
    <n v="59262"/>
    <x v="0"/>
    <x v="0"/>
  </r>
  <r>
    <s v="40009196-0"/>
    <s v="MEJORAMIENTO PAVIMENTO CALLE HUANHUALÍ ENTRE CALLE NIEBLA Y TRONCAL SUR, VILLA ALEMANA"/>
    <x v="4"/>
    <s v="MARGA MARGA"/>
    <s v="VILLA ALEMANA"/>
    <n v="2024"/>
    <s v="PROYECTO"/>
    <s v="TRANSPORTE"/>
    <s v="TRANSPORTE URBANO,VIALIDAD PEATONAL"/>
    <x v="1"/>
    <n v="20768"/>
    <n v="18001"/>
    <n v="0"/>
    <x v="0"/>
    <x v="1"/>
  </r>
  <r>
    <s v="40009199-0"/>
    <s v="MEJORAMIENTO  ESTADIO MUNICIPAL DE NINHUE"/>
    <x v="5"/>
    <s v="ITATA"/>
    <s v="NINHUE - REGION DEL ÑUBLE"/>
    <n v="2024"/>
    <s v="PROYECTO"/>
    <s v="DEPORTES"/>
    <s v="DEPORTE COMPETITIVO"/>
    <x v="1"/>
    <n v="287527"/>
    <n v="211194"/>
    <n v="211193.44099999999"/>
    <x v="0"/>
    <x v="0"/>
  </r>
  <r>
    <s v="40009222-0"/>
    <s v="MEJORAMIENTO ESPACIOS PÚBLICOS POBLACIÓN EMPART, COMUNA DE ARICA"/>
    <x v="13"/>
    <s v="ARICA - REGION XV"/>
    <s v="ARICA - REGION XV"/>
    <n v="2024"/>
    <s v="PROYECTO"/>
    <s v="VIVIENDA Y DESARROLLO URBANO"/>
    <s v="DESARROLLO URBANO"/>
    <x v="1"/>
    <n v="44079"/>
    <n v="23926"/>
    <n v="21750.04"/>
    <x v="0"/>
    <x v="0"/>
  </r>
  <r>
    <s v="40009326-0"/>
    <s v="AMPLIACION CENTRO DE REINSERCION SOCIAL DE  TALCA"/>
    <x v="7"/>
    <s v="TALCA"/>
    <s v="TALCA"/>
    <n v="2024"/>
    <s v="PROYECTO"/>
    <s v="JUSTICIA"/>
    <s v="REHABILITACION ADULTOS"/>
    <x v="1"/>
    <n v="22020"/>
    <n v="22019"/>
    <n v="22018.054"/>
    <x v="0"/>
    <x v="0"/>
  </r>
  <r>
    <s v="40009365-0"/>
    <s v="CONSTRUCCION PARQUE URBANO DEL PACÍFICO, SAN ANTONIO"/>
    <x v="4"/>
    <s v="SAN ANTONIO"/>
    <s v="SAN ANTONIO"/>
    <n v="2024"/>
    <s v="PROYECTO"/>
    <s v="VIVIENDA Y DESARROLLO URBANO"/>
    <s v="DESARROLLO URBANO"/>
    <x v="1"/>
    <n v="30000"/>
    <n v="30000"/>
    <n v="0"/>
    <x v="0"/>
    <x v="1"/>
  </r>
  <r>
    <s v="40009402-0"/>
    <s v="REPOSICION QUIMIOTERAPIA CENTRO ONCOLÓGICO  DEL NORTE, ANTOFAGASTA"/>
    <x v="9"/>
    <s v="'"/>
    <s v="'"/>
    <n v="2024"/>
    <s v="PROYECTO"/>
    <s v="SALUD"/>
    <s v="ALTA COMPLEJIDAD"/>
    <x v="1"/>
    <n v="109000"/>
    <n v="261575"/>
    <n v="109000"/>
    <x v="0"/>
    <x v="0"/>
  </r>
  <r>
    <s v="40009482-0"/>
    <s v="REPOSICION INSTALACIONES DEPORTIVAS PARQUE VISTA AL MAR, COMUNA CONCÓN"/>
    <x v="4"/>
    <s v="VALPARAISO"/>
    <s v="CONCON"/>
    <n v="2024"/>
    <s v="PROYECTO"/>
    <s v="DEPORTES"/>
    <s v="DEPORTE FORMATIVO"/>
    <x v="1"/>
    <n v="2345560"/>
    <n v="982942"/>
    <n v="982938.45799999998"/>
    <x v="0"/>
    <x v="0"/>
  </r>
  <r>
    <s v="40009529-0"/>
    <s v="REPOSICION OFICINA REGISTRO CIVIL DE DIEGO DE ALMAGRO"/>
    <x v="16"/>
    <s v="CHAÑARAL"/>
    <s v="DIEGO DE ALMAGRO"/>
    <n v="2024"/>
    <s v="PROYECTO"/>
    <s v="JUSTICIA"/>
    <s v="ADMINISTRACION DE JUSTICIA"/>
    <x v="1"/>
    <n v="20442"/>
    <n v="12950"/>
    <n v="12950"/>
    <x v="0"/>
    <x v="0"/>
  </r>
  <r>
    <s v="40009552-0"/>
    <s v="RESTAURACION DEL CONJUNTO TORRE BAUER, VICUÑA"/>
    <x v="6"/>
    <s v="ELQUI"/>
    <s v="VICUÑA"/>
    <n v="2024"/>
    <s v="PROYECTO"/>
    <s v="EDUCACION, CULTURA Y PATRIMONIO"/>
    <s v="PATRIMONIO"/>
    <x v="1"/>
    <n v="144371"/>
    <n v="144371"/>
    <n v="144370.087"/>
    <x v="0"/>
    <x v="0"/>
  </r>
  <r>
    <s v="40009602-0"/>
    <s v="CONSTRUCCION INFRA REGIONAL, BIBLIOTECA, ARCHIVO Y DEPÓSITO DE COLECCIONES, COMUNA VALDIVIA"/>
    <x v="12"/>
    <s v="'"/>
    <s v="'"/>
    <n v="2024"/>
    <s v="PROYECTO"/>
    <s v="EDUCACION, CULTURA Y PATRIMONIO"/>
    <s v="INTERSUBSECTORIAL EDUCACION, CULTURA Y PATRIMONIO"/>
    <x v="1"/>
    <n v="102"/>
    <n v="102"/>
    <n v="102"/>
    <x v="0"/>
    <x v="0"/>
  </r>
  <r>
    <s v="40009604-0"/>
    <s v="MEJORAMIENTO SISTEMA APR LA CHIMBA, RENGO"/>
    <x v="15"/>
    <s v="CACHAPOAL"/>
    <s v="RENGO"/>
    <n v="2024"/>
    <s v="PROYECTO"/>
    <s v="RECURSOS HIDRICOS"/>
    <s v="AGUA POTABLE"/>
    <x v="1"/>
    <n v="12126"/>
    <n v="13352"/>
    <n v="13351.155000000001"/>
    <x v="0"/>
    <x v="0"/>
  </r>
  <r>
    <s v="40009653-0"/>
    <s v="REPOSICION PUENTE TRINIDAD EN CAMINO INTERIOR TRINIDAD KM 0,71DE SAGRADA FAMILIA"/>
    <x v="7"/>
    <s v="CURICO"/>
    <s v="SAGRADA FAMILIA"/>
    <n v="2024"/>
    <s v="PROYECTO"/>
    <s v="TRANSPORTE"/>
    <s v="TRANSPORTE CAMINERO"/>
    <x v="1"/>
    <n v="3"/>
    <n v="3"/>
    <n v="0"/>
    <x v="0"/>
    <x v="1"/>
  </r>
  <r>
    <s v="40009707-0"/>
    <s v="MEJORAMIENTO CAMINOS BÁSICOS INTERMEDIOS SUR Y OESTE, REGIÓN DE LA ARAUCANÍA"/>
    <x v="0"/>
    <s v="'"/>
    <s v="'"/>
    <n v="2024"/>
    <s v="PROYECTO"/>
    <s v="TRANSPORTE"/>
    <s v="TRANSPORTE CAMINERO"/>
    <x v="1"/>
    <n v="61851"/>
    <n v="57154"/>
    <n v="57153.599999999999"/>
    <x v="0"/>
    <x v="0"/>
  </r>
  <r>
    <s v="40009709-0"/>
    <s v="CONSTRUCCION PARQUE COLCHAGUA, SANTA CRUZ."/>
    <x v="15"/>
    <s v="COLCHAGUA"/>
    <s v="SANTA CRUZ"/>
    <n v="2024"/>
    <s v="PROYECTO"/>
    <s v="VIVIENDA Y DESARROLLO URBANO"/>
    <s v="DESARROLLO URBANO"/>
    <x v="1"/>
    <n v="1000"/>
    <n v="572121"/>
    <n v="0"/>
    <x v="0"/>
    <x v="1"/>
  </r>
  <r>
    <s v="40009728-0"/>
    <s v="NORMALIZACION ÁREA DE MOVIMIENTO AERÓDROMO CARRIEL SUR, CONCEPCIÓN"/>
    <x v="2"/>
    <s v="'"/>
    <s v="'"/>
    <n v="2024"/>
    <s v="PROYECTO"/>
    <s v="TRANSPORTE"/>
    <s v="TRANSPORTE AEREO"/>
    <x v="2"/>
    <n v="3444738"/>
    <n v="1748206"/>
    <n v="1334666.344"/>
    <x v="0"/>
    <x v="0"/>
  </r>
  <r>
    <s v="40009760-0"/>
    <s v="CONSTRUCCION CENTRO DE GESTIÓN DE RES. SÓLIDOS, CUENCA GRAL. CARRERA, CHILE CHICO-RÍO IBÁÑEZ"/>
    <x v="11"/>
    <s v="'"/>
    <s v="'"/>
    <n v="2024"/>
    <s v="PROYECTO"/>
    <s v="RECURSOS NATURALES Y MEDIO AMBIENTE"/>
    <s v="MEDIO AMBIENTE"/>
    <x v="1"/>
    <n v="175380"/>
    <n v="175380"/>
    <n v="95371.706999999995"/>
    <x v="0"/>
    <x v="0"/>
  </r>
  <r>
    <s v="40009784-0"/>
    <s v="REPOSICION LUMINARIAS PUBLICAS VIAS COLECTORAS, COMUNA DE QUILLOTA"/>
    <x v="4"/>
    <s v="QUILLOTA"/>
    <s v="QUILLOTA"/>
    <n v="2024"/>
    <s v="PROYECTO"/>
    <s v="ENERGIA"/>
    <s v="ALUMBRADO PUBLICO"/>
    <x v="1"/>
    <n v="4964"/>
    <n v="1"/>
    <n v="0"/>
    <x v="0"/>
    <x v="1"/>
  </r>
  <r>
    <s v="40009792-0"/>
    <s v="CONSTRUCCION JARDÍN INFANTIL Y SALA CUNA LA VARA, PUERTO MONTT"/>
    <x v="3"/>
    <s v="LLANQUIHUE"/>
    <s v="PUERTO MONTT"/>
    <n v="2024"/>
    <s v="PROYECTO"/>
    <s v="EDUCACION, CULTURA Y PATRIMONIO"/>
    <s v="EDUCACION PREBASICA"/>
    <x v="1"/>
    <n v="996585"/>
    <n v="2550"/>
    <n v="0"/>
    <x v="0"/>
    <x v="1"/>
  </r>
  <r>
    <s v="40009827-0"/>
    <s v="MEJORAMIENTO CANCHA DE FUTBOL SECTOR NUEVO AMANECER, CORONEL"/>
    <x v="2"/>
    <s v="CONCEPCION"/>
    <s v="CORONEL"/>
    <n v="2024"/>
    <s v="PROYECTO"/>
    <s v="DEPORTES"/>
    <s v="DEPORTE RECREATIVO"/>
    <x v="1"/>
    <n v="1303242"/>
    <n v="2"/>
    <n v="0"/>
    <x v="0"/>
    <x v="1"/>
  </r>
  <r>
    <s v="40009831-0"/>
    <s v="MEJORAMIENTO CANCHA DE FUTBOL SECTOR CORCOVADO, CORONEL"/>
    <x v="2"/>
    <s v="CONCEPCION"/>
    <s v="CORONEL"/>
    <n v="2024"/>
    <s v="PROYECTO"/>
    <s v="DEPORTES"/>
    <s v="DEPORTE RECREATIVO"/>
    <x v="1"/>
    <n v="1230334"/>
    <n v="190069"/>
    <n v="190067.19"/>
    <x v="0"/>
    <x v="0"/>
  </r>
  <r>
    <s v="40009841-0"/>
    <s v="CONSTRUCCION  ESPACIO PÚBLICO POBLACIÓN GABRIELA MISTRAL, CORONEL"/>
    <x v="2"/>
    <s v="CONCEPCION"/>
    <s v="CORONEL"/>
    <n v="2024"/>
    <s v="PROYECTO"/>
    <s v="VIVIENDA Y DESARROLLO URBANO"/>
    <s v="DESARROLLO URBANO"/>
    <x v="1"/>
    <n v="878463"/>
    <n v="639236"/>
    <n v="639235"/>
    <x v="0"/>
    <x v="0"/>
  </r>
  <r>
    <s v="40009866-0"/>
    <s v="CONSTRUCCION COMPLEJO DEPORTIVO MUNICIPAL, COMUNA DE LA CRUZ"/>
    <x v="4"/>
    <s v="QUILLOTA"/>
    <s v="LA CRUZ"/>
    <n v="2024"/>
    <s v="PROYECTO"/>
    <s v="DEPORTES"/>
    <s v="DEPORTE FORMATIVO"/>
    <x v="1"/>
    <n v="2163875"/>
    <n v="4"/>
    <n v="0"/>
    <x v="0"/>
    <x v="1"/>
  </r>
  <r>
    <s v="40009964-0"/>
    <s v="CONSTRUCCION CUARTEL DE BOMBEROS SEGUNDA COMPAÑIA DE LA COMUNA DE TALAGANTE"/>
    <x v="14"/>
    <s v="TALAGANTE"/>
    <s v="TALAGANTE"/>
    <n v="2024"/>
    <s v="PROYECTO"/>
    <s v="SEGURIDAD PUBLICA"/>
    <s v="SEGURIDAD PUBLICA"/>
    <x v="1"/>
    <n v="499190"/>
    <n v="214098"/>
    <n v="214098.829"/>
    <x v="0"/>
    <x v="0"/>
  </r>
  <r>
    <s v="40009984-0"/>
    <s v="ACTUALIZACION PLADECO COMUNA DE JUAN FERNANDEZ"/>
    <x v="4"/>
    <s v="VALPARAISO"/>
    <s v="JUAN FERNANDEZ"/>
    <n v="2024"/>
    <s v="ESTUDIO BASICO"/>
    <s v="MULTISECTORIAL"/>
    <s v="ADMINISTRACION MULTISECTOR"/>
    <x v="1"/>
    <n v="128918"/>
    <n v="60486"/>
    <n v="60486.095999999998"/>
    <x v="0"/>
    <x v="0"/>
  </r>
  <r>
    <s v="40009987-0"/>
    <s v="MEJORAMIENTO AVENIDA MARIA DOLORES-OROMPELLO, LOS ANGELES"/>
    <x v="2"/>
    <s v="BIO BIO"/>
    <s v="LOS ANGELES"/>
    <n v="2024"/>
    <s v="PROYECTO"/>
    <s v="TRANSPORTE"/>
    <s v="TRANSPORTE URBANO,VIALIDAD PEATONAL"/>
    <x v="1"/>
    <n v="124049"/>
    <n v="27370"/>
    <n v="27370"/>
    <x v="0"/>
    <x v="0"/>
  </r>
  <r>
    <s v="40010090-0"/>
    <s v="CONSTRUCCION SERVICIO SANITARIO RURAL  AURORA DE ENERO, MULCHÉN"/>
    <x v="2"/>
    <s v="BIO BIO"/>
    <s v="MULCHEN"/>
    <n v="2024"/>
    <s v="PROYECTO"/>
    <s v="RECURSOS HIDRICOS"/>
    <s v="AGUA POTABLE"/>
    <x v="1"/>
    <n v="549041"/>
    <n v="2"/>
    <n v="0"/>
    <x v="0"/>
    <x v="1"/>
  </r>
  <r>
    <s v="40010103-0"/>
    <s v="CONSTRUCCION CECOSF URBANO CHIFIN, COMUNA DE RIO NEGRO"/>
    <x v="3"/>
    <s v="OSORNO"/>
    <s v="RIO NEGRO"/>
    <n v="2024"/>
    <s v="PROYECTO"/>
    <s v="SALUD"/>
    <s v="BAJA COMPLEJIDAD"/>
    <x v="1"/>
    <n v="525110"/>
    <n v="264814"/>
    <n v="261217"/>
    <x v="0"/>
    <x v="0"/>
  </r>
  <r>
    <s v="40010160-0"/>
    <s v="ADQUISICION LETREROS DE MENSAJERIA VARIABLE PARA EL CENTRO DE CONTROL DE TRANSITO ANTOFAGAST"/>
    <x v="9"/>
    <s v="ANTOFAGASTA"/>
    <s v="ANTOFAGASTA"/>
    <n v="2024"/>
    <s v="PROYECTO"/>
    <s v="TRANSPORTE"/>
    <s v="TRANSPORTE URBANO,VIALIDAD PEATONAL"/>
    <x v="2"/>
    <n v="401065"/>
    <n v="401065"/>
    <n v="0"/>
    <x v="0"/>
    <x v="1"/>
  </r>
  <r>
    <s v="40010237-0"/>
    <s v="MEJORAMIENTO PASEO SEMIPEATONAL SAN MARTÍN - LASTRA, NACIMIENTO."/>
    <x v="2"/>
    <s v="BIO BIO"/>
    <s v="NACIMIENTO"/>
    <n v="2024"/>
    <s v="PROYECTO"/>
    <s v="VIVIENDA Y DESARROLLO URBANO"/>
    <s v="DESARROLLO URBANO"/>
    <x v="1"/>
    <n v="38457"/>
    <n v="16482"/>
    <n v="16481.25"/>
    <x v="0"/>
    <x v="0"/>
  </r>
  <r>
    <s v="40010247-0"/>
    <s v="REPOSICION PAVIMENTO CALLE COLON, CHIGUAYANTE"/>
    <x v="2"/>
    <s v="CONCEPCION"/>
    <s v="CHIGUAYANTE"/>
    <n v="2024"/>
    <s v="PROYECTO"/>
    <s v="TRANSPORTE"/>
    <s v="TRANSPORTE URBANO,VIALIDAD PEATONAL"/>
    <x v="1"/>
    <n v="705528"/>
    <n v="243138"/>
    <n v="243137"/>
    <x v="0"/>
    <x v="0"/>
  </r>
  <r>
    <s v="40010356-0"/>
    <s v="DIAGNOSTICO AUSCULTACION PAV. AEROPORTUARIO  RED PRIMARIA ZONA CENTRO."/>
    <x v="10"/>
    <s v="'"/>
    <s v="'"/>
    <n v="2024"/>
    <s v="ESTUDIO BASICO"/>
    <s v="TRANSPORTE"/>
    <s v="TRANSPORTE AEREO"/>
    <x v="1"/>
    <n v="3790"/>
    <n v="46428"/>
    <n v="46427.203999999998"/>
    <x v="0"/>
    <x v="0"/>
  </r>
  <r>
    <s v="40010362-0"/>
    <s v="AMPLIACION Y MEJORAMIENTO FISCALIA REGIONAL DE MAGALLANES Y LA ANTARTICA CHILENA"/>
    <x v="1"/>
    <s v="MAGALLANES"/>
    <s v="PUNTA ARENAS"/>
    <n v="2024"/>
    <s v="PROYECTO"/>
    <s v="JUSTICIA"/>
    <s v="ADMINISTRACION DE JUSTICIA"/>
    <x v="1"/>
    <n v="618717"/>
    <n v="730742"/>
    <n v="714224.92599999998"/>
    <x v="0"/>
    <x v="0"/>
  </r>
  <r>
    <s v="40010390-0"/>
    <s v="CONSTRUCCION EXTENSIÓN REDES PÚBLICAS DE ALCANTARILLADO Y EEAS, VILLA RINCONADA, RINCONADA"/>
    <x v="4"/>
    <s v="LOS ANDES"/>
    <s v="RINCONADA"/>
    <n v="2024"/>
    <s v="PROYECTO"/>
    <s v="RECURSOS HIDRICOS"/>
    <s v="EVACUACION DISPOSICION FINAL AGUAS SERVIDAS"/>
    <x v="1"/>
    <n v="72698"/>
    <n v="2"/>
    <n v="0"/>
    <x v="0"/>
    <x v="1"/>
  </r>
  <r>
    <s v="40010398-0"/>
    <s v="CONSTRUCCION LABORATORIO REGIONAL SAG REGIÓN DE ÑUBLE"/>
    <x v="5"/>
    <s v="'"/>
    <s v="'"/>
    <n v="2024"/>
    <s v="PROYECTO"/>
    <s v="MULTISECTORIAL"/>
    <s v="ADMINISTRACION MULTISECTOR"/>
    <x v="1"/>
    <n v="29493"/>
    <n v="18438"/>
    <n v="18437.5"/>
    <x v="0"/>
    <x v="0"/>
  </r>
  <r>
    <s v="40010434-0"/>
    <s v="CONSTRUCCION CENTRO DE SERVICIOS  ESTACION PAIPOTE, COPIAPO"/>
    <x v="16"/>
    <s v="COPIAPO"/>
    <s v="COPIAPO"/>
    <n v="2024"/>
    <s v="PROYECTO"/>
    <s v="MULTISECTORIAL"/>
    <s v="ADMINISTRACION MULTISECTOR"/>
    <x v="1"/>
    <n v="228422"/>
    <n v="149140"/>
    <n v="137470"/>
    <x v="0"/>
    <x v="0"/>
  </r>
  <r>
    <s v="40010443-0"/>
    <s v="CONSTRUCCION ESPACIO PUBLICO MIRADOR CERRO LA CRUZ  ESTACION PAIPOTE COPIAPO"/>
    <x v="16"/>
    <s v="COPIAPO"/>
    <s v="COPIAPO"/>
    <n v="2024"/>
    <s v="PROYECTO"/>
    <s v="VIVIENDA Y DESARROLLO URBANO"/>
    <s v="DESARROLLO URBANO"/>
    <x v="1"/>
    <n v="1077726"/>
    <n v="100000"/>
    <n v="0"/>
    <x v="0"/>
    <x v="1"/>
  </r>
  <r>
    <s v="40010448-0"/>
    <s v="REPOSICION DE ALUMBRADO PUBLICO INTERIOR, COMUNA DE PICHILEMU"/>
    <x v="15"/>
    <s v="CARDENAL CARO"/>
    <s v="PICHILEMU"/>
    <n v="2024"/>
    <s v="PROYECTO"/>
    <s v="ENERGIA"/>
    <s v="ALUMBRADO PUBLICO"/>
    <x v="1"/>
    <n v="661241"/>
    <n v="654428"/>
    <n v="654427.18799999997"/>
    <x v="0"/>
    <x v="0"/>
  </r>
  <r>
    <s v="40010450-0"/>
    <s v="REPOSICION DEL ALUMBRADO PUBLICO ZONA COSTERA  COMUNA DE PICHILEMU"/>
    <x v="15"/>
    <s v="CARDENAL CARO"/>
    <s v="PICHILEMU"/>
    <n v="2024"/>
    <s v="PROYECTO"/>
    <s v="ENERGIA"/>
    <s v="ALUMBRADO PUBLICO"/>
    <x v="1"/>
    <n v="1024839"/>
    <n v="6000"/>
    <n v="6000"/>
    <x v="0"/>
    <x v="0"/>
  </r>
  <r>
    <s v="40010470-0"/>
    <s v="REPOSICION COMPLEJO POLICIAL REGIÓN DE ÑUBLE - PDI"/>
    <x v="5"/>
    <s v="'"/>
    <s v="'"/>
    <n v="2024"/>
    <s v="PROYECTO"/>
    <s v="SEGURIDAD PUBLICA"/>
    <s v="SEGURIDAD PUBLICA"/>
    <x v="1"/>
    <n v="29420"/>
    <n v="29420"/>
    <n v="29420"/>
    <x v="0"/>
    <x v="0"/>
  </r>
  <r>
    <s v="40010496-0"/>
    <s v="ANALISIS SECTOR BAHIA PUNTA CARRERA, PUNTA ARENAS"/>
    <x v="1"/>
    <s v="MAGALLANES"/>
    <s v="PUNTA ARENAS"/>
    <n v="2024"/>
    <s v="ESTUDIO BASICO"/>
    <s v="MULTISECTORIAL"/>
    <s v="INTERSUBSECTORIAL MULTISECTOR"/>
    <x v="1"/>
    <n v="92126"/>
    <n v="91607"/>
    <n v="91201"/>
    <x v="0"/>
    <x v="0"/>
  </r>
  <r>
    <s v="40010502-0"/>
    <s v="MEJORAMIENTO Y AMPLIACION CALETA PESCADORES ARTESANALES DE PUERTO NATALES"/>
    <x v="1"/>
    <s v="ULTIMA ESPERANZA"/>
    <s v="NATALES"/>
    <n v="2024"/>
    <s v="PROYECTO"/>
    <s v="PESCA"/>
    <s v="PESCA ARTESANAL"/>
    <x v="1"/>
    <n v="165"/>
    <n v="160"/>
    <n v="0"/>
    <x v="0"/>
    <x v="1"/>
  </r>
  <r>
    <s v="40010504-0"/>
    <s v="CONSTRUCCION PARQUE URBANO SECTOR EL LITRE, COMUNA DE ALGARROBO"/>
    <x v="4"/>
    <s v="SAN ANTONIO"/>
    <s v="ALGARROBO"/>
    <n v="2024"/>
    <s v="PROYECTO"/>
    <s v="VIVIENDA Y DESARROLLO URBANO"/>
    <s v="DESARROLLO URBANO"/>
    <x v="1"/>
    <n v="94465"/>
    <n v="90022"/>
    <n v="90020.592999999993"/>
    <x v="0"/>
    <x v="0"/>
  </r>
  <r>
    <s v="40010536-0"/>
    <s v="REPOSICION CUARTEL 1ERA COMPAÑIA DE BOMBEROS, SAN PEDRO DE LA PAZ"/>
    <x v="2"/>
    <s v="CONCEPCION"/>
    <s v="SAN PEDRO DE LA PAZ"/>
    <n v="2024"/>
    <s v="PROYECTO"/>
    <s v="SEGURIDAD PUBLICA"/>
    <s v="SEGURIDAD PUBLICA"/>
    <x v="1"/>
    <n v="2644272"/>
    <n v="5"/>
    <n v="0"/>
    <x v="0"/>
    <x v="1"/>
  </r>
  <r>
    <s v="40010566-0"/>
    <s v="CONSTRUCCION RED DE PUNTOS LIMPIOS REGION DE TARAPACA"/>
    <x v="8"/>
    <s v="'"/>
    <s v="'"/>
    <n v="2024"/>
    <s v="PROYECTO"/>
    <s v="RECURSOS NATURALES Y MEDIO AMBIENTE"/>
    <s v="MEDIO AMBIENTE"/>
    <x v="1"/>
    <n v="146946"/>
    <n v="52001"/>
    <n v="2000"/>
    <x v="0"/>
    <x v="0"/>
  </r>
  <r>
    <s v="40010574-0"/>
    <s v="AMPLIACION RELICITACION CONCESION RUTA 5 TEMUCO - RIO BUENO (ESTUDIO INTEGRALES)"/>
    <x v="10"/>
    <s v="'"/>
    <s v="'"/>
    <n v="2024"/>
    <s v="PROYECTO"/>
    <s v="TRANSPORTE"/>
    <s v="TRANSPORTE CAMINERO"/>
    <x v="1"/>
    <n v="23272"/>
    <n v="100860"/>
    <n v="99659.5"/>
    <x v="0"/>
    <x v="0"/>
  </r>
  <r>
    <s v="40010575-0"/>
    <s v="AMPLIACION RELICITACION CONCESION RUTA 5 CHILLAN - COLLIPULLI (ESTUDIO INTEGRALES)"/>
    <x v="10"/>
    <s v="'"/>
    <s v="'"/>
    <n v="2024"/>
    <s v="PROYECTO"/>
    <s v="TRANSPORTE"/>
    <s v="TRANSPORTE CAMINERO"/>
    <x v="1"/>
    <n v="228284"/>
    <n v="180860"/>
    <n v="98460"/>
    <x v="0"/>
    <x v="0"/>
  </r>
  <r>
    <s v="40010576-0"/>
    <s v="AMPLIACION RELICITACION CONCESION RUTA 68 SANTIAGO - VALPARAISO (ESTUDIO INTEGRALES)"/>
    <x v="10"/>
    <s v="'"/>
    <s v="'"/>
    <n v="2024"/>
    <s v="PROYECTO"/>
    <s v="TRANSPORTE"/>
    <s v="TRANSPORTE CAMINERO"/>
    <x v="1"/>
    <n v="678610"/>
    <n v="624351"/>
    <n v="432908.46100000001"/>
    <x v="0"/>
    <x v="0"/>
  </r>
  <r>
    <s v="40010601-0"/>
    <s v="MEJORAMIENTO CALLE SILVESTRE URIZAR, SAN CLEMENTE"/>
    <x v="7"/>
    <s v="TALCA"/>
    <s v="SAN CLEMENTE"/>
    <n v="2024"/>
    <s v="PROYECTO"/>
    <s v="TRANSPORTE"/>
    <s v="TRANSPORTE URBANO,VIALIDAD PEATONAL"/>
    <x v="1"/>
    <n v="2"/>
    <n v="2"/>
    <n v="0"/>
    <x v="0"/>
    <x v="1"/>
  </r>
  <r>
    <s v="40010615-0"/>
    <s v="MEJORAMIENTO BANDEJONES AVENIDA SUIZA, SEGUNDA ETAPA, TRAIGUÉN"/>
    <x v="0"/>
    <s v="MALLECO"/>
    <s v="TRAIGUEN"/>
    <n v="2024"/>
    <s v="PROYECTO"/>
    <s v="VIVIENDA Y DESARROLLO URBANO"/>
    <s v="DESARROLLO URBANO"/>
    <x v="1"/>
    <n v="1322100"/>
    <n v="1631292"/>
    <n v="1576978.3089999999"/>
    <x v="0"/>
    <x v="0"/>
  </r>
  <r>
    <s v="40010695-0"/>
    <s v="CONSTRUCCION 29° LLAMADO PROGRAMA DE PAVIMENTACIÓN PARTICIPATIVA, VALPARAISO"/>
    <x v="4"/>
    <s v="'"/>
    <s v="'"/>
    <n v="2024"/>
    <s v="PROYECTO"/>
    <s v="TRANSPORTE"/>
    <s v="TRANSPORTE URBANO,VIALIDAD PEATONAL"/>
    <x v="1"/>
    <n v="78063"/>
    <n v="78063"/>
    <n v="78063"/>
    <x v="0"/>
    <x v="0"/>
  </r>
  <r>
    <s v="40010705-0"/>
    <s v="NORMALIZACION POSTA SALUD RURAL SALTOS DEL LAJA, LOS ÃNGELES"/>
    <x v="2"/>
    <s v="BIO BIO"/>
    <s v="LOS ANGELES"/>
    <n v="2024"/>
    <s v="PROYECTO"/>
    <s v="SALUD"/>
    <s v="BAJA COMPLEJIDAD"/>
    <x v="1"/>
    <n v="19838"/>
    <n v="4043"/>
    <n v="4041.24"/>
    <x v="0"/>
    <x v="0"/>
  </r>
  <r>
    <s v="40010741-0"/>
    <s v="DIAGNOSTICO Y PLAN MANEJO  EXTRACCIÓN DE ÁRIDOS  RÍO TINGUIRIRICA Y CACHAPOAL"/>
    <x v="15"/>
    <s v="'"/>
    <s v="'"/>
    <n v="2024"/>
    <s v="ESTUDIO BASICO"/>
    <s v="RECURSOS HIDRICOS"/>
    <s v="RECURSOS HIDRICOS"/>
    <x v="1"/>
    <n v="16024"/>
    <n v="1"/>
    <n v="0"/>
    <x v="0"/>
    <x v="1"/>
  </r>
  <r>
    <s v="40010743-0"/>
    <s v="AMPLIACION SISTEMA DE ALUMBRADO PÚBLICO PEATONAL DE DIVERSAS VÍAS, COMUNA DE LA FLORIDA"/>
    <x v="14"/>
    <s v="SANTIAGO"/>
    <s v="LA FLORIDA"/>
    <n v="2024"/>
    <s v="PROYECTO"/>
    <s v="ENERGIA"/>
    <s v="ALUMBRADO PUBLICO"/>
    <x v="1"/>
    <n v="388415"/>
    <n v="194543"/>
    <n v="194541.98699999999"/>
    <x v="0"/>
    <x v="0"/>
  </r>
  <r>
    <s v="40010780-0"/>
    <s v="DIAGNOSTICO ESTADO DE LOS INMUEBLES MOP REGIÓN DE LOS LAGOS"/>
    <x v="3"/>
    <s v="'"/>
    <s v="'"/>
    <n v="2024"/>
    <s v="ESTUDIO BASICO"/>
    <s v="MULTISECTORIAL"/>
    <s v="ADMINISTRACION MULTISECTOR"/>
    <x v="1"/>
    <n v="436104"/>
    <n v="255718"/>
    <n v="255718"/>
    <x v="0"/>
    <x v="0"/>
  </r>
  <r>
    <s v="40010800-0"/>
    <s v="MEJORAMIENTO EFICIENCIA ENERGETICA  HOSPITAL HANGA ROA"/>
    <x v="4"/>
    <s v="'"/>
    <s v="'"/>
    <n v="2024"/>
    <s v="PROYECTO"/>
    <s v="SALUD"/>
    <s v="ALTA COMPLEJIDAD"/>
    <x v="1"/>
    <n v="88769"/>
    <n v="88769"/>
    <n v="3370"/>
    <x v="0"/>
    <x v="0"/>
  </r>
  <r>
    <s v="40010846-0"/>
    <s v="CONSTRUCCION BORDE COSTERO PLAYA EL TABO CENTRO, COMUNA EL TABO"/>
    <x v="4"/>
    <s v="SAN ANTONIO"/>
    <s v="EL TABO"/>
    <n v="2024"/>
    <s v="PROYECTO"/>
    <s v="VIVIENDA Y DESARROLLO URBANO"/>
    <s v="BORDE COSTERO,PASEOS PEATONALES, PLAYAS"/>
    <x v="1"/>
    <n v="1255818"/>
    <n v="1255742"/>
    <n v="1255355.317"/>
    <x v="0"/>
    <x v="0"/>
  </r>
  <r>
    <s v="40010862-0"/>
    <s v="REPOSICION ESTADIO MUNICIPAL DE LA JUNTA, COMUNA DE CISNES"/>
    <x v="11"/>
    <s v="AYSEN"/>
    <s v="CISNES"/>
    <n v="2024"/>
    <s v="PROYECTO"/>
    <s v="DEPORTES"/>
    <s v="DEPORTE COMPETITIVO"/>
    <x v="1"/>
    <n v="1406330"/>
    <n v="1406330"/>
    <n v="1254264"/>
    <x v="0"/>
    <x v="0"/>
  </r>
  <r>
    <s v="40010873-0"/>
    <s v="CONSTRUCCION COLECTOR RED PRIMARIA CAJON SAN FRANCISCO Y REDES SECUNDARIAS PTO VARAS"/>
    <x v="3"/>
    <s v="LLANQUIHUE"/>
    <s v="PUERTO VARAS"/>
    <n v="2024"/>
    <s v="PROYECTO"/>
    <s v="RECURSOS HIDRICOS"/>
    <s v="AGUAS LLUVIAS"/>
    <x v="1"/>
    <n v="112570"/>
    <n v="112570"/>
    <n v="104256"/>
    <x v="0"/>
    <x v="0"/>
  </r>
  <r>
    <s v="40010874-0"/>
    <s v="REPOSICION COLECTOR RED PRIMARIA DE AGUAS LLUVIAS CAJÓN GRAMADO COMUNA DE PUERTO VARAS"/>
    <x v="3"/>
    <s v="LLANQUIHUE"/>
    <s v="PUERTO VARAS"/>
    <n v="2024"/>
    <s v="PROYECTO"/>
    <s v="RECURSOS HIDRICOS"/>
    <s v="AGUAS LLUVIAS"/>
    <x v="1"/>
    <n v="111279"/>
    <n v="111279"/>
    <n v="107764.246"/>
    <x v="0"/>
    <x v="0"/>
  </r>
  <r>
    <s v="40010901-0"/>
    <s v="CONSTRUCCION POLIDEPORTIVO MUNICIPAL DE CASABLANCA"/>
    <x v="4"/>
    <s v="VALPARAISO"/>
    <s v="CASABLANCA"/>
    <n v="2024"/>
    <s v="PROYECTO"/>
    <s v="DEPORTES"/>
    <s v="DEPORTE RECREATIVO"/>
    <x v="1"/>
    <n v="3188565"/>
    <n v="308001"/>
    <n v="0"/>
    <x v="0"/>
    <x v="1"/>
  </r>
  <r>
    <s v="40010919-0"/>
    <s v="REPOSICION CON RELOCALIZACION CLINICA VETERINARIA COMUNA DE SAN JOAQUIN"/>
    <x v="14"/>
    <s v="SANTIAGO"/>
    <s v="SAN JOAQUIN"/>
    <n v="2024"/>
    <s v="PROYECTO"/>
    <s v="MULTISECTORIAL"/>
    <s v="INTERSUBSECTORIAL MULTISECTOR"/>
    <x v="1"/>
    <n v="86369"/>
    <n v="11200"/>
    <n v="11200"/>
    <x v="0"/>
    <x v="0"/>
  </r>
  <r>
    <s v="40010943-0"/>
    <s v="ACTUALIZACION PLANES MAESTROS DE CICLORUTAS CURICO Y LINARES"/>
    <x v="7"/>
    <s v="'"/>
    <s v="'"/>
    <n v="2024"/>
    <s v="ESTUDIO BASICO"/>
    <s v="TRANSPORTE"/>
    <s v="TRANSPORTE URBANO,VIALIDAD PEATONAL"/>
    <x v="1"/>
    <n v="46575"/>
    <n v="45000"/>
    <n v="45000"/>
    <x v="0"/>
    <x v="0"/>
  </r>
  <r>
    <s v="40011022-0"/>
    <s v="ACTUALIZACION PLAN MAESTRO DE AGUAS LLUVIAS RANCAGUA- MACHALI"/>
    <x v="15"/>
    <s v="CACHAPOAL"/>
    <s v="'"/>
    <n v="2024"/>
    <s v="ESTUDIO BASICO"/>
    <s v="RECURSOS HIDRICOS"/>
    <s v="AGUAS LLUVIAS"/>
    <x v="1"/>
    <n v="156801"/>
    <n v="156801"/>
    <n v="0"/>
    <x v="0"/>
    <x v="1"/>
  </r>
  <r>
    <s v="40011106-0"/>
    <s v="REPOSICION  PUENTE EL PARRON EN RUTA Q-901-N COMUNA DE YUNGAY"/>
    <x v="5"/>
    <s v="'"/>
    <s v="'"/>
    <n v="2024"/>
    <s v="PROYECTO"/>
    <s v="TRANSPORTE"/>
    <s v="TRANSPORTE CAMINERO"/>
    <x v="1"/>
    <n v="75555"/>
    <n v="79400"/>
    <n v="79381.115999999995"/>
    <x v="0"/>
    <x v="0"/>
  </r>
  <r>
    <s v="40011110-0"/>
    <s v="MEJORAMIENTO RUTA C-33 S: PAIPOTE-TIERRA AMARILLA"/>
    <x v="16"/>
    <s v="COPIAPO"/>
    <s v="TIERRA AMARILLA"/>
    <n v="2024"/>
    <s v="PROYECTO"/>
    <s v="TRANSPORTE"/>
    <s v="TRANSPORTE CAMINERO"/>
    <x v="1"/>
    <n v="62181"/>
    <n v="62190"/>
    <n v="51816.771999999997"/>
    <x v="0"/>
    <x v="0"/>
  </r>
  <r>
    <s v="40011142-0"/>
    <s v="ANALISIS  Y CARACTERIZACIÓN DEL ACUIFERO DE LA CUENCA DEL RIO ITATA"/>
    <x v="5"/>
    <s v="'"/>
    <s v="'"/>
    <n v="2024"/>
    <s v="ESTUDIO BASICO"/>
    <s v="RECURSOS HIDRICOS"/>
    <s v="INTERSUBSECTORIAL RECURSOS HIDRICOS"/>
    <x v="1"/>
    <n v="1165828"/>
    <n v="805750"/>
    <n v="730353.92500000005"/>
    <x v="0"/>
    <x v="0"/>
  </r>
  <r>
    <s v="40011184-0"/>
    <s v="MEJORAMIENTO EJE JUAN ANTONIO RÍOS, ETAPA II: SANTA MARÍA-LAS GREDAS, ARICA"/>
    <x v="13"/>
    <s v="ARICA - REGION XV"/>
    <s v="ARICA - REGION XV"/>
    <n v="2024"/>
    <s v="PROYECTO"/>
    <s v="TRANSPORTE"/>
    <s v="TRANSPORTE URBANO,VIALIDAD PEATONAL"/>
    <x v="1"/>
    <n v="39330"/>
    <n v="38000"/>
    <n v="38000"/>
    <x v="0"/>
    <x v="0"/>
  </r>
  <r>
    <s v="40011201-0"/>
    <s v="NORMALIZACION CUARTEL PRIMERA COMPAÑÍA. DE BOMBEROS, LLAY-LLAY"/>
    <x v="4"/>
    <s v="SAN FELIPE DE ACONCAGUA"/>
    <s v="LLAY LLAY"/>
    <n v="2024"/>
    <s v="PROYECTO"/>
    <s v="SEGURIDAD PUBLICA"/>
    <s v="SEGURIDAD PUBLICA"/>
    <x v="1"/>
    <n v="142291"/>
    <n v="129833"/>
    <n v="129830"/>
    <x v="0"/>
    <x v="0"/>
  </r>
  <r>
    <s v="40011223-0"/>
    <s v="ACTUALIZACION PLAN DE DESARROLLO COMUNAL DE ARAUCO"/>
    <x v="2"/>
    <s v="ARAUCO"/>
    <s v="ARAUCO"/>
    <n v="2024"/>
    <s v="ESTUDIO BASICO"/>
    <s v="MULTISECTORIAL"/>
    <s v="INTERSUBSECTORIAL MULTISECTOR"/>
    <x v="1"/>
    <n v="49320"/>
    <n v="32880"/>
    <n v="32880"/>
    <x v="0"/>
    <x v="0"/>
  </r>
  <r>
    <s v="40011235-0"/>
    <s v="CONSTRUCCION CENTRO COMUNITARIO DOÑA ROSA, CHILLAN"/>
    <x v="5"/>
    <s v="DIGUILLIN"/>
    <s v="CHILLAN - REGION DEL ÑUBLE"/>
    <n v="2024"/>
    <s v="PROYECTO"/>
    <s v="MULTISECTORIAL"/>
    <s v="ORGANIZACION Y SERVICIOS COMUNALES"/>
    <x v="1"/>
    <n v="29906"/>
    <n v="16020"/>
    <n v="16020"/>
    <x v="0"/>
    <x v="0"/>
  </r>
  <r>
    <s v="40011257-0"/>
    <s v="MEJORAMIENTO RUTA 156 (RUTA DE LA MADERA) TRAMO PATAGUAL - PURGATORIO (POR SECTORES)"/>
    <x v="2"/>
    <s v="'"/>
    <s v="'"/>
    <n v="2024"/>
    <s v="PROYECTO"/>
    <s v="TRANSPORTE"/>
    <s v="TRANSPORTE CAMINERO"/>
    <x v="1"/>
    <n v="53000"/>
    <n v="56800"/>
    <n v="56796.457999999999"/>
    <x v="0"/>
    <x v="0"/>
  </r>
  <r>
    <s v="40011260-0"/>
    <s v="DIAGNOSTICO PUENTES E IMPLEMENTACION SISTEMA GESTION PARA CONSERV. ETAPA II"/>
    <x v="10"/>
    <s v="'"/>
    <s v="'"/>
    <n v="2024"/>
    <s v="ESTUDIO BASICO"/>
    <s v="TRANSPORTE"/>
    <s v="TRANSPORTE CAMINERO"/>
    <x v="1"/>
    <n v="380602"/>
    <n v="495000"/>
    <n v="378809.5"/>
    <x v="0"/>
    <x v="0"/>
  </r>
  <r>
    <s v="40011261-0"/>
    <s v="AMPLIACION AVENIDA LAS INDUSTRIAS EN LA CIUDAD DE LOS ANGELES"/>
    <x v="2"/>
    <s v="BIO BIO"/>
    <s v="LOS ANGELES"/>
    <n v="2024"/>
    <s v="PROYECTO"/>
    <s v="TRANSPORTE"/>
    <s v="TRANSPORTE URBANO,VIALIDAD PEATONAL"/>
    <x v="1"/>
    <n v="52265"/>
    <n v="510"/>
    <n v="85.045000000000002"/>
    <x v="0"/>
    <x v="0"/>
  </r>
  <r>
    <s v="40011354-0"/>
    <s v="HABILITACION NUEVA OFICINA DEL SERVICIO DE REGISTRO CIVIL E IDENTIFICACION DE VICUÑA"/>
    <x v="6"/>
    <s v="ELQUI"/>
    <s v="VICUÑA"/>
    <n v="2024"/>
    <s v="PROYECTO"/>
    <s v="JUSTICIA"/>
    <s v="ADMINISTRACION DE JUSTICIA"/>
    <x v="2"/>
    <n v="592305"/>
    <n v="583005"/>
    <n v="574987.57700000005"/>
    <x v="0"/>
    <x v="0"/>
  </r>
  <r>
    <s v="40011368-0"/>
    <s v="CONSTRUCCION DE VARIOS DESNIVELES EN CRUCES CON LÍNEA FÉRREA  REGIÓN METROPOLITANA"/>
    <x v="14"/>
    <s v="'"/>
    <s v="'"/>
    <n v="2024"/>
    <s v="PROYECTO"/>
    <s v="TRANSPORTE"/>
    <s v="TRANSPORTE CAMINERO"/>
    <x v="1"/>
    <n v="95220"/>
    <n v="103090"/>
    <n v="100595.375"/>
    <x v="0"/>
    <x v="0"/>
  </r>
  <r>
    <s v="40011380-0"/>
    <s v="REPOSICION BASE OPERATIVA LA PATAGÜILLA DE LA DIRECCIÓN DE VIALIDAD,  CURACAVÍ"/>
    <x v="14"/>
    <s v="MELIPILLA"/>
    <s v="CURACAVI"/>
    <n v="2024"/>
    <s v="PROYECTO"/>
    <s v="TRANSPORTE"/>
    <s v="ADMINISTRACION TRANSPORTE"/>
    <x v="1"/>
    <n v="41000"/>
    <n v="72000"/>
    <n v="20300"/>
    <x v="0"/>
    <x v="0"/>
  </r>
  <r>
    <s v="40011384-0"/>
    <s v="CONSTRUCCION CENTRO ARTESANAL DE COYHAIQUE"/>
    <x v="11"/>
    <s v="COYHAIQUE"/>
    <s v="COYHAIQUE"/>
    <n v="2024"/>
    <s v="PROYECTO"/>
    <s v="TURISMO Y COMERCIO"/>
    <s v="INTERSUBSECTORIAL COMERCIO Y TURISMO"/>
    <x v="1"/>
    <n v="21986"/>
    <n v="21986"/>
    <n v="19986"/>
    <x v="0"/>
    <x v="0"/>
  </r>
  <r>
    <s v="40011410-0"/>
    <s v="RESTAURACION IGLESIA SAGRADO CORAZÓN, ARICA"/>
    <x v="13"/>
    <s v="ARICA - REGION XV"/>
    <s v="ARICA - REGION XV"/>
    <n v="2024"/>
    <s v="PROYECTO"/>
    <s v="EDUCACION, CULTURA Y PATRIMONIO"/>
    <s v="PATRIMONIO"/>
    <x v="1"/>
    <n v="52189"/>
    <n v="30877"/>
    <n v="23840"/>
    <x v="0"/>
    <x v="0"/>
  </r>
  <r>
    <s v="40011488-0"/>
    <s v="ACTUALIZACION PLAN REGULADOR COMUNAL, COMUNA EL TABO"/>
    <x v="4"/>
    <s v="SAN ANTONIO"/>
    <s v="EL TABO"/>
    <n v="2024"/>
    <s v="ESTUDIO BASICO"/>
    <s v="MULTISECTORIAL"/>
    <s v="ADMINISTRACION MULTISECTOR"/>
    <x v="2"/>
    <n v="115999"/>
    <n v="40900"/>
    <n v="40900"/>
    <x v="0"/>
    <x v="0"/>
  </r>
  <r>
    <s v="40011494-0"/>
    <s v="MEJORAMIENTO CBI RUTA D-597, SECTOR TULAHUÉN-PEJERREYES PROVICIA DE LIMARÍ"/>
    <x v="6"/>
    <s v="LIMARI"/>
    <s v="'"/>
    <n v="2024"/>
    <s v="PROYECTO"/>
    <s v="TRANSPORTE"/>
    <s v="TRANSPORTE CAMINERO"/>
    <x v="1"/>
    <n v="150000"/>
    <n v="150000"/>
    <n v="150000"/>
    <x v="0"/>
    <x v="0"/>
  </r>
  <r>
    <s v="40011575-0"/>
    <s v="NORMALIZACION Y ADECUACION EDIFICIO MOP REGIÓN DEL BIOBÍO"/>
    <x v="2"/>
    <s v="'"/>
    <s v="'"/>
    <n v="2024"/>
    <s v="PROYECTO"/>
    <s v="MULTISECTORIAL"/>
    <s v="ADMINISTRACION MULTISECTOR"/>
    <x v="1"/>
    <n v="4700"/>
    <n v="2350"/>
    <n v="2350"/>
    <x v="0"/>
    <x v="0"/>
  </r>
  <r>
    <s v="40011593-0"/>
    <s v="AMPLIACION Y MEJORAMIENTO AEROPUERTO EL TEPUAL REGIÓN DE LOS LAGOS"/>
    <x v="3"/>
    <s v="'"/>
    <s v="'"/>
    <n v="2024"/>
    <s v="PROYECTO"/>
    <s v="TRANSPORTE"/>
    <s v="TRANSPORTE AEREO"/>
    <x v="1"/>
    <n v="148110"/>
    <n v="175021"/>
    <n v="140577.106"/>
    <x v="0"/>
    <x v="0"/>
  </r>
  <r>
    <s v="40011602-0"/>
    <s v="CONSTRUCCION TELEFERICO PIO NONO, PARQUE METROPOLITANO DE SANTIAGO"/>
    <x v="14"/>
    <s v="SANTIAGO"/>
    <s v="'"/>
    <n v="2024"/>
    <s v="PROYECTO"/>
    <s v="VIVIENDA Y DESARROLLO URBANO"/>
    <s v="DESARROLLO URBANO"/>
    <x v="1"/>
    <n v="1715315"/>
    <n v="1685315"/>
    <n v="1681649.629"/>
    <x v="0"/>
    <x v="0"/>
  </r>
  <r>
    <s v="40011616-0"/>
    <s v="CONSTRUCCION CALLES  DE RODAJE  AEROPUERTO ARTURO MERINO BENITEZ - REGIÓN METROPOLITANA"/>
    <x v="14"/>
    <s v="'"/>
    <s v="'"/>
    <n v="2024"/>
    <s v="PROYECTO"/>
    <s v="TRANSPORTE"/>
    <s v="TRANSPORTE AEREO"/>
    <x v="1"/>
    <n v="14842071"/>
    <n v="13549734"/>
    <n v="13124549.982999999"/>
    <x v="0"/>
    <x v="0"/>
  </r>
  <r>
    <s v="40011683-0"/>
    <s v="MEJORAMIENTO Y AMPLIACIÓN SISTEMA APR BUENOS AIRES, SAN CLEMENTE"/>
    <x v="7"/>
    <s v="TALCA"/>
    <s v="SAN CLEMENTE"/>
    <n v="2024"/>
    <s v="PROYECTO"/>
    <s v="RECURSOS HIDRICOS"/>
    <s v="AGUA POTABLE"/>
    <x v="1"/>
    <n v="2"/>
    <n v="2"/>
    <n v="0"/>
    <x v="0"/>
    <x v="1"/>
  </r>
  <r>
    <s v="40011697-0"/>
    <s v="HABILITACION DE TERRENOS POBLACIÓN VILLA FUTURO, CHIGUAYANTE"/>
    <x v="2"/>
    <s v="CONCEPCION"/>
    <s v="CHIGUAYANTE"/>
    <n v="2024"/>
    <s v="PROYECTO"/>
    <s v="VIVIENDA Y DESARROLLO URBANO"/>
    <s v="INTERSUBSECTORIAL VIVIENDA Y DESARROLLO URBANO"/>
    <x v="1"/>
    <n v="245749"/>
    <n v="638619"/>
    <n v="243749"/>
    <x v="0"/>
    <x v="0"/>
  </r>
  <r>
    <s v="40011741-0"/>
    <s v="MEJORAMIENTO CAMINO BÁSICO INTERMEDIO RUTA C-462, PTE. LOS GUINDOS-LA ARENA, PROV. DE HUASCO"/>
    <x v="16"/>
    <s v="HUASCO"/>
    <s v="'"/>
    <n v="2024"/>
    <s v="PROYECTO"/>
    <s v="TRANSPORTE"/>
    <s v="TRANSPORTE CAMINERO"/>
    <x v="1"/>
    <n v="50500"/>
    <n v="95"/>
    <n v="81.17"/>
    <x v="0"/>
    <x v="0"/>
  </r>
  <r>
    <s v="40011749-0"/>
    <s v="CONSTRUCCION PAVIMENTOS VILLA SAN LUIS DE ALQUIHUE, COMUNA DE SAN JAVIER"/>
    <x v="7"/>
    <s v="LINARES"/>
    <s v="SAN JAVIER"/>
    <n v="2024"/>
    <s v="PROYECTO"/>
    <s v="TRANSPORTE"/>
    <s v="TRANSPORTE URBANO,VIALIDAD PEATONAL"/>
    <x v="1"/>
    <n v="2"/>
    <n v="2"/>
    <n v="0"/>
    <x v="0"/>
    <x v="1"/>
  </r>
  <r>
    <s v="40011764-0"/>
    <s v="CONSTRUCCION CONEXION AGUA VERDE - ALTAMIRA - LIMITE REGIONAL ATACAMA"/>
    <x v="9"/>
    <s v="ANTOFAGASTA"/>
    <s v="TALTAL"/>
    <n v="2024"/>
    <s v="PROYECTO"/>
    <s v="TRANSPORTE"/>
    <s v="TRANSPORTE CAMINERO"/>
    <x v="1"/>
    <n v="145000"/>
    <n v="10"/>
    <n v="0"/>
    <x v="0"/>
    <x v="1"/>
  </r>
  <r>
    <s v="40011769-0"/>
    <s v="REPOSICION PUENTE MONTE PATRIA EN RUTA D-55, MONTE PATRIA"/>
    <x v="6"/>
    <s v="LIMARI"/>
    <s v="MONTE PATRIA"/>
    <n v="2024"/>
    <s v="PROYECTO"/>
    <s v="TRANSPORTE"/>
    <s v="TRANSPORTE CAMINERO"/>
    <x v="1"/>
    <n v="1295"/>
    <n v="1340"/>
    <n v="1288.4000000000001"/>
    <x v="0"/>
    <x v="0"/>
  </r>
  <r>
    <s v="40011774-0"/>
    <s v="REPOSICION PUENTE LAS ROJAS EN RUTA D-325, PROV. DEL ELQUI, REGION DE COQUIMBO"/>
    <x v="6"/>
    <s v="ELQUI"/>
    <s v="LA SERENA"/>
    <n v="2024"/>
    <s v="PROYECTO"/>
    <s v="TRANSPORTE"/>
    <s v="TRANSPORTE CAMINERO"/>
    <x v="1"/>
    <n v="301622"/>
    <n v="301630"/>
    <n v="283365.02600000001"/>
    <x v="0"/>
    <x v="0"/>
  </r>
  <r>
    <s v="40011781-0"/>
    <s v="MEJORAMIENTO PUENTE EL PERAL EN RUTA D-867, COMUNA DE ILLAPEL"/>
    <x v="6"/>
    <s v="CHOAPA"/>
    <s v="ILLAPEL"/>
    <n v="2024"/>
    <s v="PROYECTO"/>
    <s v="TRANSPORTE"/>
    <s v="TRANSPORTE CAMINERO"/>
    <x v="1"/>
    <n v="5800"/>
    <n v="5800"/>
    <n v="5800"/>
    <x v="0"/>
    <x v="0"/>
  </r>
  <r>
    <s v="40011784-0"/>
    <s v="MEJORAMIENTO RUTA 47 SECTOR CUESTA CAVILOLEN, REGIÓN DE COQUIMBO"/>
    <x v="6"/>
    <s v="CHOAPA"/>
    <s v="ILLAPEL"/>
    <n v="2024"/>
    <s v="PROYECTO"/>
    <s v="TRANSPORTE"/>
    <s v="TRANSPORTE CAMINERO"/>
    <x v="1"/>
    <n v="200000"/>
    <n v="177575"/>
    <n v="0"/>
    <x v="0"/>
    <x v="1"/>
  </r>
  <r>
    <s v="40011794-0"/>
    <s v="MEJORAMIENTO RUTA F-301-E, COMUNAS  NOGALES, HIJUELAS Y CATEMU"/>
    <x v="4"/>
    <s v="'"/>
    <s v="'"/>
    <n v="2024"/>
    <s v="PROYECTO"/>
    <s v="TRANSPORTE"/>
    <s v="TRANSPORTE CAMINERO"/>
    <x v="1"/>
    <n v="5000"/>
    <n v="4860"/>
    <n v="2668.9110000000001"/>
    <x v="0"/>
    <x v="0"/>
  </r>
  <r>
    <s v="40011806-0"/>
    <s v="REPOSICION CINCO PUENTES MENORES, REGIÓN DEL MAULE"/>
    <x v="7"/>
    <s v="'"/>
    <s v="'"/>
    <n v="2024"/>
    <s v="PROYECTO"/>
    <s v="TRANSPORTE"/>
    <s v="TRANSPORTE CAMINERO"/>
    <x v="1"/>
    <n v="17595"/>
    <n v="15150"/>
    <n v="0"/>
    <x v="0"/>
    <x v="1"/>
  </r>
  <r>
    <s v="40011827-0"/>
    <s v="CONSTRUCCION CONEXION VIAL PUREY- LOS LAGOS"/>
    <x v="12"/>
    <s v="VALDIVIA - REGION XIV"/>
    <s v="LOS LAGOS - REGION XIV"/>
    <n v="2024"/>
    <s v="PROYECTO"/>
    <s v="TRANSPORTE"/>
    <s v="TRANSPORTE CAMINERO"/>
    <x v="1"/>
    <n v="127304"/>
    <n v="93860"/>
    <n v="93854"/>
    <x v="0"/>
    <x v="0"/>
  </r>
  <r>
    <s v="40011842-0"/>
    <s v="REPOSICION PUENTE CUNCUMEN EN RUTA D-835, SALAMANCA, PROVINCIA DE CHOAPA"/>
    <x v="6"/>
    <s v="CHOAPA"/>
    <s v="SALAMANCA"/>
    <n v="2024"/>
    <s v="PROYECTO"/>
    <s v="TRANSPORTE"/>
    <s v="TRANSPORTE CAMINERO"/>
    <x v="1"/>
    <n v="146555"/>
    <n v="85910"/>
    <n v="82042.106"/>
    <x v="0"/>
    <x v="0"/>
  </r>
  <r>
    <s v="40011881-0"/>
    <s v="ACTUALIZACION PLAN MAESTRO DE GESTIÓN DE TRÁNSITO, PUERTO NATALES"/>
    <x v="1"/>
    <s v="ULTIMA ESPERANZA"/>
    <s v="NATALES"/>
    <n v="2024"/>
    <s v="ESTUDIO BASICO"/>
    <s v="TRANSPORTE"/>
    <s v="TRANSPORTE URBANO,VIALIDAD PEATONAL"/>
    <x v="1"/>
    <n v="14490"/>
    <n v="14000"/>
    <n v="14000"/>
    <x v="0"/>
    <x v="0"/>
  </r>
  <r>
    <s v="40011923-0"/>
    <s v="REPOSICION SEDE SOCIAL LOCALIDAD DE PACHICA"/>
    <x v="8"/>
    <s v="TAMARUGAL"/>
    <s v="HUARA (PROV. TAMARUGAL)"/>
    <n v="2024"/>
    <s v="PROYECTO"/>
    <s v="MULTISECTORIAL"/>
    <s v="ORGANIZACION Y SERVICIOS COMUNALES"/>
    <x v="1"/>
    <n v="433373"/>
    <n v="426265"/>
    <n v="132407.11900000001"/>
    <x v="0"/>
    <x v="0"/>
  </r>
  <r>
    <s v="40012018-0"/>
    <s v="HABILITACION CENTRO DE ARTE Y CULTURA &quot;ESPACIO ESTACIÓN&quot;, VICUÑA."/>
    <x v="6"/>
    <s v="ELQUI"/>
    <s v="VICUÑA"/>
    <n v="2024"/>
    <s v="PROYECTO"/>
    <s v="EDUCACION, CULTURA Y PATRIMONIO"/>
    <s v="ARTE Y CULTURA"/>
    <x v="1"/>
    <n v="136305"/>
    <n v="131435"/>
    <n v="131522"/>
    <x v="0"/>
    <x v="0"/>
  </r>
  <r>
    <s v="40012035-0"/>
    <s v="CONSTRUCCION Y MEJORAMIENTO CRUCERO-COLLIGUAY-TILTIL, PASO INTERREGIONAL ENTRE RM Y RV"/>
    <x v="10"/>
    <s v="'"/>
    <s v="'"/>
    <n v="2024"/>
    <s v="PROYECTO"/>
    <s v="TRANSPORTE"/>
    <s v="TRANSPORTE CAMINERO"/>
    <x v="1"/>
    <n v="33245"/>
    <n v="33300"/>
    <n v="33145.358"/>
    <x v="0"/>
    <x v="0"/>
  </r>
  <r>
    <s v="40012083-0"/>
    <s v="CONSTRUCCION CESFAM NUEVA BRAUNAU, PUERTO VARAS"/>
    <x v="3"/>
    <s v="LLANQUIHUE"/>
    <s v="PUERTO VARAS"/>
    <n v="2024"/>
    <s v="PROYECTO"/>
    <s v="SALUD"/>
    <s v="SALUD PUBLICA"/>
    <x v="1"/>
    <n v="11656"/>
    <n v="9777"/>
    <n v="9777"/>
    <x v="0"/>
    <x v="0"/>
  </r>
  <r>
    <s v="40012097-0"/>
    <s v="AMPLIACION SERVICIO DE URGENCIA HOSPITAL DE COMBARBALA"/>
    <x v="6"/>
    <s v="LIMARI"/>
    <s v="COMBARBALA"/>
    <n v="2024"/>
    <s v="PROYECTO"/>
    <s v="SALUD"/>
    <s v="BAJA COMPLEJIDAD"/>
    <x v="1"/>
    <n v="8299"/>
    <n v="8299"/>
    <n v="4364.1000000000004"/>
    <x v="0"/>
    <x v="0"/>
  </r>
  <r>
    <s v="40012113-0"/>
    <s v="REPOSICION PUENTES MAYORES REGIÓN DE LOS LAGOS GRUPO 3"/>
    <x v="3"/>
    <s v="'"/>
    <s v="'"/>
    <n v="2024"/>
    <s v="PROYECTO"/>
    <s v="TRANSPORTE"/>
    <s v="TRANSPORTE CAMINERO"/>
    <x v="1"/>
    <n v="204010"/>
    <n v="203180"/>
    <n v="203175"/>
    <x v="0"/>
    <x v="0"/>
  </r>
  <r>
    <s v="40012124-0"/>
    <s v="CONSTRUCCION PASARELA RUTA 5 CRUCE GRANEROS - RAMPAS SECTOR LA CABAÑA"/>
    <x v="15"/>
    <s v="CACHAPOAL"/>
    <s v="GRANEROS"/>
    <n v="2024"/>
    <s v="PROYECTO"/>
    <s v="TRANSPORTE"/>
    <s v="TRANSPORTE CAMINERO"/>
    <x v="1"/>
    <n v="2739624"/>
    <n v="4122930"/>
    <n v="3109414.352"/>
    <x v="0"/>
    <x v="0"/>
  </r>
  <r>
    <s v="40012126-0"/>
    <s v="CONSTRUCCION PASARELA  RUTA 5 SECTOR LOS LIRIOS"/>
    <x v="15"/>
    <s v="CACHAPOAL"/>
    <s v="REQUINOA"/>
    <n v="2024"/>
    <s v="PROYECTO"/>
    <s v="TRANSPORTE"/>
    <s v="TRANSPORTE CAMINERO"/>
    <x v="1"/>
    <n v="1354001"/>
    <n v="1873600"/>
    <n v="1482247.9380000001"/>
    <x v="0"/>
    <x v="0"/>
  </r>
  <r>
    <s v="40012170-0"/>
    <s v="MEJORAMIENTO Y AMPLIACIÓN SISTEMA APR MEMBRILLO LOS TRICAHUES, LOLOL"/>
    <x v="15"/>
    <s v="COLCHAGUA"/>
    <s v="LOLOL"/>
    <n v="2024"/>
    <s v="PROYECTO"/>
    <s v="RECURSOS HIDRICOS"/>
    <s v="AGUA POTABLE"/>
    <x v="1"/>
    <n v="274803"/>
    <n v="274803"/>
    <n v="274783"/>
    <x v="0"/>
    <x v="0"/>
  </r>
  <r>
    <s v="40012268-0"/>
    <s v="CONSTRUCCION PARQUE  CENTRAL DIAGONAL  ENTRE PUENTES, COPIAPO"/>
    <x v="16"/>
    <s v="COPIAPO"/>
    <s v="COPIAPO"/>
    <n v="2024"/>
    <s v="PROYECTO"/>
    <s v="VIVIENDA Y DESARROLLO URBANO"/>
    <s v="DESARROLLO URBANO"/>
    <x v="1"/>
    <n v="1102042"/>
    <n v="847042"/>
    <n v="846638"/>
    <x v="0"/>
    <x v="0"/>
  </r>
  <r>
    <s v="40012279-0"/>
    <s v="REPOSICION PAVIMENTOS LOS PENSAMIENTOS (QUEBR. EXISTENTE-LAGO VILLARICA, REÑACA ALTO, VIÑA"/>
    <x v="4"/>
    <s v="VALPARAISO"/>
    <s v="VIÑA DEL MAR"/>
    <n v="2024"/>
    <s v="PROYECTO"/>
    <s v="TRANSPORTE"/>
    <s v="TRANSPORTE URBANO,VIALIDAD PEATONAL"/>
    <x v="1"/>
    <n v="1154"/>
    <n v="1"/>
    <n v="0"/>
    <x v="0"/>
    <x v="1"/>
  </r>
  <r>
    <s v="40012311-0"/>
    <s v="MEJORAMIENTO PLAZA ARTURO PRAT, NINHUE"/>
    <x v="5"/>
    <s v="ITATA"/>
    <s v="NINHUE - REGION DEL ÑUBLE"/>
    <n v="2024"/>
    <s v="PROYECTO"/>
    <s v="VIVIENDA Y DESARROLLO URBANO"/>
    <s v="DESARROLLO URBANO"/>
    <x v="1"/>
    <n v="1000"/>
    <n v="1500"/>
    <n v="1042"/>
    <x v="0"/>
    <x v="0"/>
  </r>
  <r>
    <s v="40012457-0"/>
    <s v="REPOSICION PUENTE ALLIPEN Y ACCESOS EN RUTA S-69. SECTOR: LOS LAURELES-PEDREGOSO, CUNCO"/>
    <x v="0"/>
    <s v="CAUTIN"/>
    <s v="CUNCO"/>
    <n v="2024"/>
    <s v="PROYECTO"/>
    <s v="TRANSPORTE"/>
    <s v="TRANSPORTE CAMINERO"/>
    <x v="1"/>
    <n v="11753"/>
    <n v="10210"/>
    <n v="5047.47"/>
    <x v="0"/>
    <x v="0"/>
  </r>
  <r>
    <s v="40012473-0"/>
    <s v="MEJORAMIENTO AVENIDA ESPAÑA S: CALLE PEDRO AGUIRRE CERDA- CAMINO CABO BLANCO VALDIVIA"/>
    <x v="12"/>
    <s v="'"/>
    <s v="'"/>
    <n v="2024"/>
    <s v="PROYECTO"/>
    <s v="TRANSPORTE"/>
    <s v="TRANSPORTE URBANO,VIALIDAD PEATONAL"/>
    <x v="1"/>
    <n v="439936"/>
    <n v="424000"/>
    <n v="381313"/>
    <x v="0"/>
    <x v="0"/>
  </r>
  <r>
    <s v="40012482-0"/>
    <s v="MEJORAMIENTO RUTA R-95, LIUCURA-ICALMA, LONQUIMAY"/>
    <x v="0"/>
    <s v="MALLECO"/>
    <s v="LONQUIMAY"/>
    <n v="2024"/>
    <s v="PROYECTO"/>
    <s v="TRANSPORTE"/>
    <s v="TRANSPORTE CAMINERO"/>
    <x v="1"/>
    <n v="79194"/>
    <n v="23010"/>
    <n v="10205.145"/>
    <x v="0"/>
    <x v="0"/>
  </r>
  <r>
    <s v="40012484-0"/>
    <s v="REPOSICION RUTA 9 SECTOR PUENTE TRES PASOS-CERRO CASTILLO, TORRES DEL PAINE"/>
    <x v="1"/>
    <s v="'"/>
    <s v="'"/>
    <n v="2024"/>
    <s v="PROYECTO"/>
    <s v="TRANSPORTE"/>
    <s v="TRANSPORTE CAMINERO"/>
    <x v="1"/>
    <n v="6224501"/>
    <n v="5846910"/>
    <n v="5836031.7379999999"/>
    <x v="0"/>
    <x v="0"/>
  </r>
  <r>
    <s v="40012539-0"/>
    <s v="CONSTRUCCION CENTRO NACIONAL DE RADIOTERAPIA INFANTO-JUVENIL HEGC"/>
    <x v="14"/>
    <s v="SANTIAGO"/>
    <s v="SAN MIGUEL"/>
    <n v="2024"/>
    <s v="PROYECTO"/>
    <s v="SALUD"/>
    <s v="ALTA COMPLEJIDAD"/>
    <x v="1"/>
    <n v="1569964"/>
    <n v="1569964"/>
    <n v="1554786.129"/>
    <x v="0"/>
    <x v="0"/>
  </r>
  <r>
    <s v="40012596-0"/>
    <s v="MEJORAMIENTO  RUTA 7 NORTE, SECTOR PORTEZUELO QUEULAT-BIFURCACIÓN CISNES, COMUNA DE CISNES"/>
    <x v="11"/>
    <s v="AYSEN"/>
    <s v="CISNES"/>
    <n v="2024"/>
    <s v="PROYECTO"/>
    <s v="TRANSPORTE"/>
    <s v="TRANSPORTE CAMINERO"/>
    <x v="1"/>
    <n v="2000"/>
    <n v="1410"/>
    <n v="1408.3620000000001"/>
    <x v="0"/>
    <x v="0"/>
  </r>
  <r>
    <s v="40012651-0"/>
    <s v="CONSTRUCCION MACROURBANIZACION DE 30,82 HAS EN SECTOR LICEO AGRICOLA OVALLE, REGION COQUIMBO"/>
    <x v="6"/>
    <s v="LIMARI"/>
    <s v="OVALLE"/>
    <n v="2024"/>
    <s v="PROYECTO"/>
    <s v="VIVIENDA Y DESARROLLO URBANO"/>
    <s v="VIVIENDA DEFINITIVA"/>
    <x v="1"/>
    <n v="1481607"/>
    <n v="1481607"/>
    <n v="1359664.0220000001"/>
    <x v="0"/>
    <x v="0"/>
  </r>
  <r>
    <s v="40012727-0"/>
    <s v="MEJORAMIENTO Y REPOSICION DE PISTA  DEL AEROPUERTO DIEGO ARACENA, REGION DE  TARAPACÁ"/>
    <x v="8"/>
    <s v="'"/>
    <s v="'"/>
    <n v="2024"/>
    <s v="PROYECTO"/>
    <s v="TRANSPORTE"/>
    <s v="TRANSPORTE AEREO"/>
    <x v="1"/>
    <n v="142575"/>
    <n v="169350"/>
    <n v="142324.86600000001"/>
    <x v="0"/>
    <x v="0"/>
  </r>
  <r>
    <s v="40012729-0"/>
    <s v="CONSTRUCCION CENTRO COMUNITARIO DIGNIDAD, VALLENAR"/>
    <x v="16"/>
    <s v="HUASCO"/>
    <s v="VALLENAR"/>
    <n v="2024"/>
    <s v="PROYECTO"/>
    <s v="MULTISECTORIAL"/>
    <s v="ORGANIZACION Y SERVICIOS COMUNALES"/>
    <x v="2"/>
    <n v="678365"/>
    <n v="510000"/>
    <n v="488562.58799999999"/>
    <x v="0"/>
    <x v="0"/>
  </r>
  <r>
    <s v="40012734-0"/>
    <s v="REPOSICION AVDA. J. M. BALMACEDA ENTRE AVDA. VILLARRICA Y CALLE M. BULNES, LONCOCHE"/>
    <x v="0"/>
    <s v="CAUTIN"/>
    <s v="LONCOCHE"/>
    <n v="2024"/>
    <s v="PROYECTO"/>
    <s v="TRANSPORTE"/>
    <s v="TRANSPORTE URBANO,VIALIDAD PEATONAL"/>
    <x v="1"/>
    <n v="1012000"/>
    <n v="1245434"/>
    <n v="1241592.368"/>
    <x v="0"/>
    <x v="0"/>
  </r>
  <r>
    <s v="40012751-0"/>
    <s v="MEJORAMIENTO ESPACIO PÚBLICO 21 DE MAYO, PURRANQUE"/>
    <x v="3"/>
    <s v="OSORNO"/>
    <s v="PURRANQUE"/>
    <n v="2024"/>
    <s v="PROYECTO"/>
    <s v="VIVIENDA Y DESARROLLO URBANO"/>
    <s v="DESARROLLO URBANO"/>
    <x v="1"/>
    <n v="1828518"/>
    <n v="1841064"/>
    <n v="1826662.6939999999"/>
    <x v="0"/>
    <x v="0"/>
  </r>
  <r>
    <s v="40012757-0"/>
    <s v="REPOSICION PLAZA DE ARMAS DE HUALQUI"/>
    <x v="2"/>
    <s v="CONCEPCION"/>
    <s v="HUALQUI"/>
    <n v="2024"/>
    <s v="PROYECTO"/>
    <s v="VIVIENDA Y DESARROLLO URBANO"/>
    <s v="DESARROLLO URBANO"/>
    <x v="1"/>
    <n v="2000"/>
    <n v="4000"/>
    <n v="1000"/>
    <x v="0"/>
    <x v="0"/>
  </r>
  <r>
    <s v="40012834-0"/>
    <s v="MEJORAMIENTO PLAZA GUARELLO, SAN BERNARDO"/>
    <x v="14"/>
    <s v="MAIPO"/>
    <s v="SAN BERNARDO"/>
    <n v="2024"/>
    <s v="PROYECTO"/>
    <s v="VIVIENDA Y DESARROLLO URBANO"/>
    <s v="DESARROLLO URBANO"/>
    <x v="1"/>
    <n v="132355"/>
    <n v="132306"/>
    <n v="132295.75899999999"/>
    <x v="0"/>
    <x v="0"/>
  </r>
  <r>
    <s v="40012856-0"/>
    <s v="MEJORAMIENTO ACCESO PRINCIPAL A BALNEARIO LORETO, CALDERA"/>
    <x v="16"/>
    <s v="COPIAPO"/>
    <s v="CALDERA"/>
    <n v="2024"/>
    <s v="PROYECTO"/>
    <s v="TRANSPORTE"/>
    <s v="TRANSPORTE URBANO,VIALIDAD PEATONAL"/>
    <x v="1"/>
    <n v="1161188"/>
    <n v="583615"/>
    <n v="582550.61499999999"/>
    <x v="0"/>
    <x v="0"/>
  </r>
  <r>
    <s v="40012935-0"/>
    <s v="MEJORAMIENTO CIRCUITO CALLES FLORENCIA, LUIS URIBE Y SAN ENRIQUE, EL RETIRO. QUILPUÉ"/>
    <x v="4"/>
    <s v="MARGA MARGA"/>
    <s v="QUILPUE"/>
    <n v="2024"/>
    <s v="PROYECTO"/>
    <s v="TRANSPORTE"/>
    <s v="TRANSPORTE URBANO,VIALIDAD PEATONAL"/>
    <x v="1"/>
    <n v="707000"/>
    <n v="676104"/>
    <n v="676102"/>
    <x v="0"/>
    <x v="0"/>
  </r>
  <r>
    <s v="40012976-0"/>
    <s v="REPOSICION POSTA ALTO QUILANTAHUE, TIRÚA"/>
    <x v="2"/>
    <s v="ARAUCO"/>
    <s v="TIRUA"/>
    <n v="2024"/>
    <s v="PROYECTO"/>
    <s v="SALUD"/>
    <s v="BAJA COMPLEJIDAD"/>
    <x v="1"/>
    <n v="35115"/>
    <n v="19796"/>
    <n v="19796"/>
    <x v="0"/>
    <x v="0"/>
  </r>
  <r>
    <s v="40012995-0"/>
    <s v="REPOSICION SUBCOMISARIA LONGAVI, COMUNA LONGAVÍ"/>
    <x v="7"/>
    <s v="LINARES"/>
    <s v="LONGAVI"/>
    <n v="2024"/>
    <s v="PROYECTO"/>
    <s v="SEGURIDAD PUBLICA"/>
    <s v="SEGURIDAD PUBLICA"/>
    <x v="1"/>
    <n v="477088"/>
    <n v="477088"/>
    <n v="383341"/>
    <x v="0"/>
    <x v="0"/>
  </r>
  <r>
    <s v="40013006-0"/>
    <s v="AMPLIACION RED DE MONITOREO DE POZOS DE AGUA SUBTERRÁNEA DE LA REGION DE LOS RIOS"/>
    <x v="12"/>
    <s v="'"/>
    <s v="'"/>
    <n v="2024"/>
    <s v="PROYECTO"/>
    <s v="RECURSOS HIDRICOS"/>
    <s v="RECURSOS HIDRICOS"/>
    <x v="1"/>
    <n v="207074"/>
    <n v="207074"/>
    <n v="207073.32"/>
    <x v="0"/>
    <x v="0"/>
  </r>
  <r>
    <s v="40013010-0"/>
    <s v="CONSTRUCCION DE SEMAFOROS EN INTERSECCIONES CRITICAS DE LA RED VIAL DEL GRAN SANTIAGO"/>
    <x v="14"/>
    <s v="'"/>
    <s v="'"/>
    <n v="2024"/>
    <s v="PROYECTO"/>
    <s v="TRANSPORTE"/>
    <s v="TRANSPORTE URBANO,VIALIDAD PEATONAL"/>
    <x v="1"/>
    <n v="1000"/>
    <n v="1000"/>
    <n v="0"/>
    <x v="0"/>
    <x v="1"/>
  </r>
  <r>
    <s v="40013031-0"/>
    <s v="REPOSICION POSTA DE SALUD RURAL NATRI, CHONCHI"/>
    <x v="3"/>
    <s v="CHILOE"/>
    <s v="CHONCHI"/>
    <n v="2024"/>
    <s v="PROYECTO"/>
    <s v="SALUD"/>
    <s v="BAJA COMPLEJIDAD"/>
    <x v="1"/>
    <n v="29290"/>
    <n v="2"/>
    <n v="0"/>
    <x v="0"/>
    <x v="1"/>
  </r>
  <r>
    <s v="40013068-0"/>
    <s v="REPOSICION POSTA DE SALUD RURAL VILLA CHAULINEC, ISLA CHAULINEC - QUINCHAO"/>
    <x v="3"/>
    <s v="CHILOE"/>
    <s v="QUINCHAO"/>
    <n v="2024"/>
    <s v="PROYECTO"/>
    <s v="SALUD"/>
    <s v="BAJA COMPLEJIDAD"/>
    <x v="1"/>
    <n v="889024"/>
    <n v="929753"/>
    <n v="849020.31400000001"/>
    <x v="0"/>
    <x v="0"/>
  </r>
  <r>
    <s v="40013103-0"/>
    <s v="REPOSICION POSTA DE SALUD RURAL HUILMA, COMUNA DE RIO NEGRO"/>
    <x v="3"/>
    <s v="OSORNO"/>
    <s v="RIO NEGRO"/>
    <n v="2024"/>
    <s v="PROYECTO"/>
    <s v="SALUD"/>
    <s v="BAJA COMPLEJIDAD"/>
    <x v="1"/>
    <n v="164770"/>
    <n v="21314"/>
    <n v="13320"/>
    <x v="0"/>
    <x v="0"/>
  </r>
  <r>
    <s v="40013107-0"/>
    <s v="MEJORAMIENTO  MULTICANCHA LUIS ADDUARD, COMUNA DE MEJILLONES"/>
    <x v="9"/>
    <s v="ANTOFAGASTA"/>
    <s v="MEJILLONES"/>
    <n v="2024"/>
    <s v="PROYECTO"/>
    <s v="DEPORTES"/>
    <s v="DEPORTE RECREATIVO"/>
    <x v="1"/>
    <n v="590531"/>
    <n v="637019"/>
    <n v="567275.74699999997"/>
    <x v="0"/>
    <x v="0"/>
  </r>
  <r>
    <s v="40013114-0"/>
    <s v="CONSTRUCCION ELECTRIFICACION FOTOVOLTAICA LUMACO, CANCAGUAL, TRES CHIFLONES Y CADILLAL"/>
    <x v="12"/>
    <s v="VALDIVIA - REGION XIV"/>
    <s v="CORRAL - REGION XIV"/>
    <n v="2024"/>
    <s v="PROYECTO"/>
    <s v="ENERGIA"/>
    <s v="AUTOGENERACION"/>
    <x v="1"/>
    <n v="2911276"/>
    <n v="538911"/>
    <n v="538903"/>
    <x v="0"/>
    <x v="0"/>
  </r>
  <r>
    <s v="40013127-0"/>
    <s v="ANALISIS Y DESARROLLO PLAN MAESTRO DE MOVILIDAD URBANA PURRANQUE Y CORTE ALTO"/>
    <x v="3"/>
    <s v="OSORNO"/>
    <s v="PURRANQUE"/>
    <n v="2024"/>
    <s v="ESTUDIO BASICO"/>
    <s v="TRANSPORTE"/>
    <s v="TRANSPORTE URBANO,VIALIDAD PEATONAL"/>
    <x v="1"/>
    <n v="14283"/>
    <n v="13800"/>
    <n v="13800"/>
    <x v="0"/>
    <x v="0"/>
  </r>
  <r>
    <s v="40013144-0"/>
    <s v="CONSTRUCCION SISTEMA DE EVACUACIÓN DE AGUAS LLUVIAS COMUNA DE LA FLORIDA, SANTIAGO, RM"/>
    <x v="14"/>
    <s v="SANTIAGO"/>
    <s v="LA FLORIDA"/>
    <n v="2024"/>
    <s v="PROYECTO"/>
    <s v="RECURSOS HIDRICOS"/>
    <s v="AGUAS LLUVIAS"/>
    <x v="1"/>
    <n v="20104"/>
    <n v="168"/>
    <n v="156.43799999999999"/>
    <x v="0"/>
    <x v="0"/>
  </r>
  <r>
    <s v="40013279-0"/>
    <s v="MEJORAMIENTO CAMINO COSTERO REÑACA-CONCON, ETAPA 1 COMUNA DE CONCON"/>
    <x v="4"/>
    <s v="VALPARAISO"/>
    <s v="CONCON"/>
    <n v="2024"/>
    <s v="PROYECTO"/>
    <s v="TRANSPORTE"/>
    <s v="TRANSPORTE URBANO,VIALIDAD PEATONAL"/>
    <x v="1"/>
    <n v="1076500"/>
    <n v="1429026"/>
    <n v="1076498"/>
    <x v="0"/>
    <x v="0"/>
  </r>
  <r>
    <s v="40013356-0"/>
    <s v="CONSTRUCCION CENTRO DE SALUD MENTAL COMUNITARIA ALERCE"/>
    <x v="3"/>
    <s v="LLANQUIHUE"/>
    <s v="PUERTO MONTT"/>
    <n v="2024"/>
    <s v="PROYECTO"/>
    <s v="SALUD"/>
    <s v="BAJA COMPLEJIDAD"/>
    <x v="1"/>
    <n v="89553"/>
    <n v="89553"/>
    <n v="89553.1"/>
    <x v="0"/>
    <x v="0"/>
  </r>
  <r>
    <s v="40013412-0"/>
    <s v="REPOSICION POSTA DE SALUD RURAL CASMA, FRUTILLAR"/>
    <x v="3"/>
    <s v="LLANQUIHUE"/>
    <s v="FRUTILLAR"/>
    <n v="2024"/>
    <s v="PROYECTO"/>
    <s v="SALUD"/>
    <s v="BAJA COMPLEJIDAD"/>
    <x v="1"/>
    <n v="730017"/>
    <n v="15979"/>
    <n v="15977.05"/>
    <x v="0"/>
    <x v="0"/>
  </r>
  <r>
    <s v="40013431-0"/>
    <s v="MEJORAMIENTO PLAZA DE ARMAS, CONTULMO"/>
    <x v="2"/>
    <s v="ARAUCO"/>
    <s v="CONTULMO"/>
    <n v="2024"/>
    <s v="PROYECTO"/>
    <s v="VIVIENDA Y DESARROLLO URBANO"/>
    <s v="DESARROLLO URBANO"/>
    <x v="1"/>
    <n v="252000"/>
    <n v="102000"/>
    <n v="101709.23299999999"/>
    <x v="0"/>
    <x v="0"/>
  </r>
  <r>
    <s v="40013459-0"/>
    <s v="CONSTRUCCION CENTRO DE RECICLAJE Y PUNTOS LIMPIOS DEL COMPLEJO PENITENCIARIO DE ARICA"/>
    <x v="13"/>
    <s v="'"/>
    <s v="'"/>
    <n v="2024"/>
    <s v="PROYECTO"/>
    <s v="JUSTICIA"/>
    <s v="REHABILITACION ADULTOS"/>
    <x v="1"/>
    <n v="43050"/>
    <n v="28804"/>
    <n v="17028.411"/>
    <x v="0"/>
    <x v="0"/>
  </r>
  <r>
    <s v="40013523-0"/>
    <s v="CONSTRUCCION PROGRAMA PAVIMENTOS PARTICIPATIVOS 29° LLAMADO, REGIÓN DEL MAULE"/>
    <x v="7"/>
    <s v="'"/>
    <s v="'"/>
    <n v="2024"/>
    <s v="PROYECTO"/>
    <s v="TRANSPORTE"/>
    <s v="TRANSPORTE URBANO,VIALIDAD PEATONAL"/>
    <x v="1"/>
    <n v="12707"/>
    <n v="12707"/>
    <n v="7869.2960000000003"/>
    <x v="0"/>
    <x v="0"/>
  </r>
  <r>
    <s v="40013530-0"/>
    <s v="MEJORAMIENTO PLAZA CIVICO CULTURAL COMUNA DE ANTUCO"/>
    <x v="2"/>
    <s v="BIO BIO"/>
    <s v="ANTUCO"/>
    <n v="2024"/>
    <s v="PROYECTO"/>
    <s v="VIVIENDA Y DESARROLLO URBANO"/>
    <s v="DESARROLLO URBANO"/>
    <x v="1"/>
    <n v="25616"/>
    <n v="24750"/>
    <n v="24750"/>
    <x v="0"/>
    <x v="0"/>
  </r>
  <r>
    <s v="40013536-0"/>
    <s v="CONSTRUCCION CENTRO DE ESTIMULACIÓN TEMPRANA PARA NIÑOS/AS CON SINDROME DE DOWN, LA SERENA"/>
    <x v="6"/>
    <s v="ELQUI"/>
    <s v="LA SERENA"/>
    <n v="2024"/>
    <s v="PROYECTO"/>
    <s v="MULTISECTORIAL"/>
    <s v="ASISTENCIA Y SERVICIO SOCIAL"/>
    <x v="2"/>
    <n v="521971"/>
    <n v="83702"/>
    <n v="81702"/>
    <x v="0"/>
    <x v="0"/>
  </r>
  <r>
    <s v="40013556-0"/>
    <s v="CONSTRUCCION CAMINO INTERNACIONAL, SECTOR: RUTA 5 - AVDA. EJERCITO LIBERTADOR"/>
    <x v="14"/>
    <s v="'"/>
    <s v="'"/>
    <n v="2024"/>
    <s v="PROYECTO"/>
    <s v="TRANSPORTE"/>
    <s v="TRANSPORTE URBANO,VIALIDAD PEATONAL"/>
    <x v="1"/>
    <n v="53517"/>
    <n v="500"/>
    <n v="100"/>
    <x v="0"/>
    <x v="0"/>
  </r>
  <r>
    <s v="40013565-0"/>
    <s v="REPOSICION RED ELECTRICA LOCALIDAD DE QUILLAGUA"/>
    <x v="9"/>
    <s v="TOCOPILLA"/>
    <s v="MARIA ELENA"/>
    <n v="2024"/>
    <s v="PROYECTO"/>
    <s v="ENERGIA"/>
    <s v="DISTRIBUCION Y CONEXION FINAL USUARIOS"/>
    <x v="1"/>
    <n v="1364069"/>
    <n v="1390719"/>
    <n v="1360891.19"/>
    <x v="0"/>
    <x v="0"/>
  </r>
  <r>
    <s v="40013605-0"/>
    <s v="CONSTRUCCION SEDE ORGANIZACIONES COMUNITARIAS DE PENCAHUE"/>
    <x v="7"/>
    <s v="TALCA"/>
    <s v="PENCAHUE"/>
    <n v="2024"/>
    <s v="PROYECTO"/>
    <s v="MULTISECTORIAL"/>
    <s v="ORGANIZACION Y SERVICIOS COMUNALES"/>
    <x v="1"/>
    <n v="20563"/>
    <n v="20563"/>
    <n v="20563"/>
    <x v="0"/>
    <x v="0"/>
  </r>
  <r>
    <s v="40013659-0"/>
    <s v="REPOSICION RETÉN HORCÓN, COMUNA DE PUCHUNCAVÍ"/>
    <x v="4"/>
    <s v="VALPARAISO"/>
    <s v="PUCHUNCAVI"/>
    <n v="2024"/>
    <s v="PROYECTO"/>
    <s v="SEGURIDAD PUBLICA"/>
    <s v="SEGURIDAD PUBLICA"/>
    <x v="1"/>
    <n v="60805"/>
    <n v="60805"/>
    <n v="54048"/>
    <x v="0"/>
    <x v="0"/>
  </r>
  <r>
    <s v="40013759-0"/>
    <s v="AMPLIACION Y MEJORAMIENTO APR LA PALMA DE IBACACHE COMUNA DE MARIA PINTO"/>
    <x v="14"/>
    <s v="MELIPILLA"/>
    <s v="MARIA PINTO"/>
    <n v="2024"/>
    <s v="PROYECTO"/>
    <s v="RECURSOS HIDRICOS"/>
    <s v="AGUA POTABLE"/>
    <x v="1"/>
    <n v="50450"/>
    <n v="44473"/>
    <n v="44473"/>
    <x v="0"/>
    <x v="0"/>
  </r>
  <r>
    <s v="40013760-0"/>
    <s v="REPOSICION CUARTEL DE BOMBEROS 5° COMPAÑIA DE CHILLAN"/>
    <x v="5"/>
    <s v="DIGUILLIN"/>
    <s v="CHILLAN - REGION DEL ÑUBLE"/>
    <n v="2024"/>
    <s v="PROYECTO"/>
    <s v="SEGURIDAD PUBLICA"/>
    <s v="SEGURIDAD PUBLICA"/>
    <x v="1"/>
    <n v="133436"/>
    <n v="300000"/>
    <n v="0"/>
    <x v="0"/>
    <x v="1"/>
  </r>
  <r>
    <s v="40013827-0"/>
    <s v="MEJORAMIENTO  PLAZA DEL PUEBLO, PASAJE BOULEVARD VICTORIA Y ENTORNO COMUNA DE VALPARAISO"/>
    <x v="4"/>
    <s v="VALPARAISO"/>
    <s v="VALPARAISO"/>
    <n v="2024"/>
    <s v="PROYECTO"/>
    <s v="VIVIENDA Y DESARROLLO URBANO"/>
    <s v="DESARROLLO URBANO"/>
    <x v="1"/>
    <n v="12302"/>
    <n v="12162"/>
    <n v="5503"/>
    <x v="0"/>
    <x v="0"/>
  </r>
  <r>
    <s v="40013831-0"/>
    <s v="MEJORAMIENTO ESPACIO PÚBLICO AVDA. FRANCIA ENTRE AVDAS. ERRÁZURIZ Y BAQUEDANO, VALPARAÍSO"/>
    <x v="4"/>
    <s v="VALPARAISO"/>
    <s v="VALPARAISO"/>
    <n v="2024"/>
    <s v="PROYECTO"/>
    <s v="VIVIENDA Y DESARROLLO URBANO"/>
    <s v="DESARROLLO URBANO"/>
    <x v="1"/>
    <n v="793456"/>
    <n v="793456"/>
    <n v="792732.52899999998"/>
    <x v="0"/>
    <x v="0"/>
  </r>
  <r>
    <s v="40013876-0"/>
    <s v="CONSTRUCCION PAVIMENTOS PARTICIPATIVOS 29 LLAMADO, REGION DE COQUIMBO"/>
    <x v="6"/>
    <s v="'"/>
    <s v="'"/>
    <n v="2024"/>
    <s v="PROYECTO"/>
    <s v="TRANSPORTE"/>
    <s v="TRANSPORTE URBANO,VIALIDAD PEATONAL"/>
    <x v="1"/>
    <n v="38900"/>
    <n v="38900"/>
    <n v="0"/>
    <x v="0"/>
    <x v="1"/>
  </r>
  <r>
    <s v="40013932-0"/>
    <s v="CONSTRUCCION PAVIMENTOS PARTICIPATIVOS 29° LLAMADO REGION ANTOFAGASTA"/>
    <x v="9"/>
    <s v="'"/>
    <s v="'"/>
    <n v="2024"/>
    <s v="PROYECTO"/>
    <s v="TRANSPORTE"/>
    <s v="TRANSPORTE URBANO,VIALIDAD PEATONAL"/>
    <x v="1"/>
    <n v="1645336"/>
    <n v="1914644"/>
    <n v="1544356.0560000001"/>
    <x v="0"/>
    <x v="0"/>
  </r>
  <r>
    <s v="40013939-0"/>
    <s v="MEJORAMIENTO BORDE COSTERO VENTANAS COMUNA DE PUCHUNCAVI"/>
    <x v="4"/>
    <s v="VALPARAISO"/>
    <s v="PUCHUNCAVI"/>
    <n v="2024"/>
    <s v="PROYECTO"/>
    <s v="VIVIENDA Y DESARROLLO URBANO"/>
    <s v="DESARROLLO URBANO"/>
    <x v="1"/>
    <n v="29928"/>
    <n v="29928"/>
    <n v="24951.050999999999"/>
    <x v="0"/>
    <x v="0"/>
  </r>
  <r>
    <s v="40013959-0"/>
    <s v="CONSTRUCCION PROG. PAV. PART. VIGESIMONOVENO LLAMADO REGIÓN DEL BIOBÍO"/>
    <x v="2"/>
    <s v="'"/>
    <s v="'"/>
    <n v="2024"/>
    <s v="PROYECTO"/>
    <s v="TRANSPORTE"/>
    <s v="TRANSPORTE URBANO,VIALIDAD PEATONAL"/>
    <x v="1"/>
    <n v="4451"/>
    <n v="4451"/>
    <n v="4450.8819999999996"/>
    <x v="0"/>
    <x v="0"/>
  </r>
  <r>
    <s v="40013978-0"/>
    <s v="MEJORAMIENTO ESPACIO PUBLICO AVENIDA CENTENARIO YERBAS BUENAS"/>
    <x v="7"/>
    <s v="LINARES"/>
    <s v="YERBAS BUENAS"/>
    <n v="2024"/>
    <s v="PROYECTO"/>
    <s v="VIVIENDA Y DESARROLLO URBANO"/>
    <s v="DESARROLLO URBANO"/>
    <x v="1"/>
    <n v="8001"/>
    <n v="8000"/>
    <n v="7500"/>
    <x v="0"/>
    <x v="0"/>
  </r>
  <r>
    <s v="40014040-0"/>
    <s v="MEJORAMIENTO AVENIDA ARTURO PRAT-ENTORNO MHN, CONJUNTO ESTACIÓN MÁFIL"/>
    <x v="12"/>
    <s v="VALDIVIA - REGION XIV"/>
    <s v="MAFIL - REGION XIV"/>
    <n v="2024"/>
    <s v="PROYECTO"/>
    <s v="VIVIENDA Y DESARROLLO URBANO"/>
    <s v="DESARROLLO URBANO"/>
    <x v="1"/>
    <n v="445580"/>
    <n v="445580"/>
    <n v="145168.285"/>
    <x v="0"/>
    <x v="0"/>
  </r>
  <r>
    <s v="40014055-0"/>
    <s v="CONSTRUCCION  ALCANTARILLADO Y AGUA POTABLE  SECTOR EL MÉDANO, COMUNA PUCHUNCAVÍ"/>
    <x v="4"/>
    <s v="VALPARAISO"/>
    <s v="PUCHUNCAVI"/>
    <n v="2024"/>
    <s v="PROYECTO"/>
    <s v="RECURSOS HIDRICOS"/>
    <s v="RECURSOS HIDRICOS"/>
    <x v="1"/>
    <n v="71504"/>
    <n v="3"/>
    <n v="0"/>
    <x v="0"/>
    <x v="1"/>
  </r>
  <r>
    <s v="40014060-0"/>
    <s v="CONSTRUCCION PASEO RIBEREÑO LA HIGUERA , COMUNA DE QUILACO"/>
    <x v="2"/>
    <s v="BIO BIO"/>
    <s v="QUILACO"/>
    <n v="2024"/>
    <s v="PROYECTO"/>
    <s v="VIVIENDA Y DESARROLLO URBANO"/>
    <s v="INTERSUBSECTORIAL VIVIENDA Y DESARROLLO URBANO"/>
    <x v="1"/>
    <n v="42792"/>
    <n v="22350"/>
    <n v="22350"/>
    <x v="0"/>
    <x v="0"/>
  </r>
  <r>
    <s v="40014079-0"/>
    <s v="CONSTRUCCION SALA CUNA Y UNIDADES DE APOYO HOSPITAL PADRE HURTADO"/>
    <x v="14"/>
    <s v="SANTIAGO"/>
    <s v="SAN RAMON"/>
    <n v="2024"/>
    <s v="PROYECTO"/>
    <s v="SALUD"/>
    <s v="ALTA COMPLEJIDAD"/>
    <x v="1"/>
    <n v="18039"/>
    <n v="20335"/>
    <n v="12212.576999999999"/>
    <x v="0"/>
    <x v="0"/>
  </r>
  <r>
    <s v="40014085-0"/>
    <s v="CONSTRUCCION SEDE VECINAL MARÍA LUISA BOMBAL, VIÑA DEL MAR"/>
    <x v="4"/>
    <s v="VALPARAISO"/>
    <s v="VIÑA DEL MAR"/>
    <n v="2024"/>
    <s v="PROYECTO"/>
    <s v="MULTISECTORIAL"/>
    <s v="INTERSUBSECTORIAL MULTISECTOR"/>
    <x v="1"/>
    <n v="28515"/>
    <n v="26928"/>
    <n v="0"/>
    <x v="0"/>
    <x v="1"/>
  </r>
  <r>
    <s v="40014091-0"/>
    <s v="HABILITACION  DE TERRENO POBLACION VOLCAN SAN JOSE III MANZANA E, COMUNA DE PUENTE ALTO"/>
    <x v="14"/>
    <s v="CORDILLERA"/>
    <s v="PUENTE ALTO"/>
    <n v="2024"/>
    <s v="PROYECTO"/>
    <s v="VIVIENDA Y DESARROLLO URBANO"/>
    <s v="SOLUCION HABITACIONAL PARCIAL O COMPLEMENTARIA"/>
    <x v="1"/>
    <n v="8115"/>
    <n v="222625"/>
    <n v="1196"/>
    <x v="0"/>
    <x v="0"/>
  </r>
  <r>
    <s v="40014125-0"/>
    <s v="CONSTRUCCION PARQUE URBANO QUEBRADA MATADERO, OVALLE"/>
    <x v="6"/>
    <s v="LIMARI"/>
    <s v="OVALLE"/>
    <n v="2024"/>
    <s v="PROYECTO"/>
    <s v="VIVIENDA Y DESARROLLO URBANO"/>
    <s v="DESARROLLO URBANO"/>
    <x v="1"/>
    <n v="1"/>
    <n v="1000"/>
    <n v="0"/>
    <x v="0"/>
    <x v="1"/>
  </r>
  <r>
    <s v="40014162-0"/>
    <s v="MEJORAMIENTO DE VEREDAS DE VILLA BETANIA. COMUNA DE PADRE HURTADO"/>
    <x v="14"/>
    <s v="TALAGANTE"/>
    <s v="PADRE HURTADO"/>
    <n v="2024"/>
    <s v="PROYECTO"/>
    <s v="TRANSPORTE"/>
    <s v="TRANSPORTE URBANO,VIALIDAD PEATONAL"/>
    <x v="2"/>
    <n v="217075"/>
    <n v="182294"/>
    <n v="182294.31700000001"/>
    <x v="0"/>
    <x v="0"/>
  </r>
  <r>
    <s v="40014177-0"/>
    <s v="AMPLIACION RED DE SERVICIOS BÁSICOS  CALLES PANGAL Y O’HIGGINS DE PUERTO AYSÉN"/>
    <x v="11"/>
    <s v="AYSEN"/>
    <s v="AYSEN"/>
    <n v="2024"/>
    <s v="PROYECTO"/>
    <s v="RECURSOS HIDRICOS"/>
    <s v="ADMINISTRACION AGUA POTABLE Y ALCANTARILLADO"/>
    <x v="1"/>
    <n v="719585"/>
    <n v="719585"/>
    <n v="493359"/>
    <x v="0"/>
    <x v="0"/>
  </r>
  <r>
    <s v="40014180-0"/>
    <s v="CONSTRUCCION COLECTOR SECUNDARIO AGUAS LLUVIA LOS ALGARROBOS, ALERCE, PTO. MONTT"/>
    <x v="3"/>
    <s v="LLANQUIHUE"/>
    <s v="PUERTO MONTT"/>
    <n v="2024"/>
    <s v="PROYECTO"/>
    <s v="RECURSOS HIDRICOS"/>
    <s v="AGUAS LLUVIAS"/>
    <x v="1"/>
    <n v="21133"/>
    <n v="95983"/>
    <n v="16758.208999999999"/>
    <x v="0"/>
    <x v="0"/>
  </r>
  <r>
    <s v="40014202-0"/>
    <s v="CONSTRUCCION  ALCANTARILLADO Y AGUA POTABLE SECTOR LAS CATITAS, COMUNA PUCHUNCAVÍ"/>
    <x v="4"/>
    <s v="VALPARAISO"/>
    <s v="PUCHUNCAVI"/>
    <n v="2024"/>
    <s v="PROYECTO"/>
    <s v="RECURSOS HIDRICOS"/>
    <s v="RECURSOS HIDRICOS"/>
    <x v="1"/>
    <n v="497586"/>
    <n v="3"/>
    <n v="0"/>
    <x v="0"/>
    <x v="1"/>
  </r>
  <r>
    <s v="40014206-0"/>
    <s v="CONSTRUCCION PASEO GASTRONOMICO CHANCHOQUI, PAIHUANO"/>
    <x v="6"/>
    <s v="ELQUI"/>
    <s v="PAIHUANO"/>
    <n v="2024"/>
    <s v="PROYECTO"/>
    <s v="TURISMO Y COMERCIO"/>
    <s v="ADMINISTRACION, COMERCIO Y TURISMO"/>
    <x v="1"/>
    <n v="51500"/>
    <n v="1500"/>
    <n v="0"/>
    <x v="0"/>
    <x v="1"/>
  </r>
  <r>
    <s v="40014215-0"/>
    <s v="CONSTRUCCION MACROURBANIZACIÓN PUH LOMAS DE MACHALÍ, COMUNA MACHALÍ"/>
    <x v="15"/>
    <s v="CACHAPOAL"/>
    <s v="MACHALI"/>
    <n v="2024"/>
    <s v="PROYECTO"/>
    <s v="VIVIENDA Y DESARROLLO URBANO"/>
    <s v="DESARROLLO URBANO"/>
    <x v="1"/>
    <n v="43523"/>
    <n v="42051"/>
    <n v="0"/>
    <x v="0"/>
    <x v="1"/>
  </r>
  <r>
    <s v="40014243-0"/>
    <s v="REPOSICION SEÑALETICAS Y DEMARCACIÓN VIAL, COMUNA DE PUENTE ALTO."/>
    <x v="14"/>
    <s v="CORDILLERA"/>
    <s v="PUENTE ALTO"/>
    <n v="2024"/>
    <s v="PROYECTO"/>
    <s v="TRANSPORTE"/>
    <s v="TRANSPORTE URBANO,VIALIDAD PEATONAL"/>
    <x v="1"/>
    <n v="21790"/>
    <n v="21790"/>
    <n v="21790.085999999999"/>
    <x v="0"/>
    <x v="0"/>
  </r>
  <r>
    <s v="40014304-0"/>
    <s v="CONSTRUCCION INFRAESTRUCTURA PARA NAVEGACIÓN TURÍSTICA RIO BUENO COMUNA DE RIO BUENO"/>
    <x v="12"/>
    <s v="RANCO"/>
    <s v="RIO BUENO - REGION XIV"/>
    <n v="2024"/>
    <s v="PROYECTO"/>
    <s v="VIVIENDA Y DESARROLLO URBANO"/>
    <s v="DESARROLLO URBANO"/>
    <x v="1"/>
    <n v="1202237"/>
    <n v="1201629"/>
    <n v="1201628.9269999999"/>
    <x v="0"/>
    <x v="0"/>
  </r>
  <r>
    <s v="40014308-0"/>
    <s v="CONSTRUCCION BORDE FLUVIAL SECTOR COCULE, COMUNA DE LA UNIÓN"/>
    <x v="12"/>
    <s v="RANCO"/>
    <s v="LA UNION - REGION XIV"/>
    <n v="2024"/>
    <s v="PROYECTO"/>
    <s v="VIVIENDA Y DESARROLLO URBANO"/>
    <s v="BORDE COSTERO,PASEOS PEATONALES, PLAYAS"/>
    <x v="1"/>
    <n v="11"/>
    <n v="10"/>
    <n v="0"/>
    <x v="0"/>
    <x v="1"/>
  </r>
  <r>
    <s v="40014322-0"/>
    <s v="MEJORAMIENTO CALLE CAPITAN DAVILA , LOS MARCOS- MOSTAZAL"/>
    <x v="15"/>
    <s v="CACHAPOAL"/>
    <s v="MOSTAZAL"/>
    <n v="2024"/>
    <s v="PROYECTO"/>
    <s v="TRANSPORTE"/>
    <s v="TRANSPORTE URBANO,VIALIDAD PEATONAL"/>
    <x v="1"/>
    <n v="31360"/>
    <n v="31360"/>
    <n v="0"/>
    <x v="0"/>
    <x v="1"/>
  </r>
  <r>
    <s v="40014324-0"/>
    <s v="MEJORAMIENTO VIA PIV ETAPA 6 AVDA CONCON-REÑACA ORIENTE Y AVDA MANANTIALES, CONCON"/>
    <x v="4"/>
    <s v="VALPARAISO"/>
    <s v="CONCON"/>
    <n v="2024"/>
    <s v="PROYECTO"/>
    <s v="TRANSPORTE"/>
    <s v="TRANSPORTE URBANO,VIALIDAD PEATONAL"/>
    <x v="1"/>
    <n v="27000"/>
    <n v="27000"/>
    <n v="27000"/>
    <x v="0"/>
    <x v="0"/>
  </r>
  <r>
    <s v="40014331-0"/>
    <s v="MEJORAMIENTO SISTEMA  LUMINARIAS PÚBLICAS COMUNA DE PEDRO AGUIRRE CERDA"/>
    <x v="14"/>
    <s v="SANTIAGO"/>
    <s v="PEDRO A CERDA"/>
    <n v="2024"/>
    <s v="PROYECTO"/>
    <s v="ENERGIA"/>
    <s v="ALUMBRADO PUBLICO"/>
    <x v="1"/>
    <n v="2979500"/>
    <n v="2750865"/>
    <n v="2450865.2850000001"/>
    <x v="0"/>
    <x v="0"/>
  </r>
  <r>
    <s v="40014362-0"/>
    <s v="HABILITACION CIRCUITO PEATONAL Y ESPACIO PÚBLICO PARA EL ADULTO MAYOR JUAN SCHLEYER, CHILLÁN"/>
    <x v="5"/>
    <s v="'"/>
    <s v="'"/>
    <n v="2024"/>
    <s v="PROYECTO"/>
    <s v="VIVIENDA Y DESARROLLO URBANO"/>
    <s v="DESARROLLO URBANO"/>
    <x v="1"/>
    <n v="26000"/>
    <n v="26000"/>
    <n v="25322"/>
    <x v="0"/>
    <x v="0"/>
  </r>
  <r>
    <s v="40014368-0"/>
    <s v="MEJORAMIENTO CICLOVÍA COMUNA DE REQUINOA"/>
    <x v="15"/>
    <s v="CACHAPOAL"/>
    <s v="REQUINOA"/>
    <n v="2024"/>
    <s v="PROYECTO"/>
    <s v="TRANSPORTE"/>
    <s v="TRANSPORTE URBANO,VIALIDAD PEATONAL"/>
    <x v="1"/>
    <n v="34000"/>
    <n v="34000"/>
    <n v="0"/>
    <x v="0"/>
    <x v="1"/>
  </r>
  <r>
    <s v="40014427-0"/>
    <s v="CAPACITACION DESARROLLO COMUNITARIO TERRITORIOS EN REGENERACIÓN DE CONJUNTOS HABITACIONALES"/>
    <x v="2"/>
    <s v="CONCEPCION"/>
    <s v="SAN PEDRO DE LA PAZ"/>
    <n v="2024"/>
    <s v="PROGRAMA"/>
    <s v="VIVIENDA Y DESARROLLO URBANO"/>
    <s v="INTERSUBSECTORIAL VIVIENDA Y DESARROLLO URBANO"/>
    <x v="1"/>
    <n v="65730"/>
    <n v="63507"/>
    <n v="0"/>
    <x v="0"/>
    <x v="1"/>
  </r>
  <r>
    <s v="40014572-0"/>
    <s v="CONSTRUCCION Y MEJORAMIENTO AVENIDA CIRCUNVALACIÓN ORIENTE DE TALCA"/>
    <x v="7"/>
    <s v="TALCA"/>
    <s v="TALCA"/>
    <n v="2024"/>
    <s v="PROYECTO"/>
    <s v="TRANSPORTE"/>
    <s v="TRANSPORTE URBANO,VIALIDAD PEATONAL"/>
    <x v="1"/>
    <n v="1520"/>
    <n v="1520"/>
    <n v="1520"/>
    <x v="0"/>
    <x v="0"/>
  </r>
  <r>
    <s v="40014623-0"/>
    <s v="MEJORAMIENTO AREAS VERDES AV. ESPAÑA (AV. INDEPENDENCIA - AV. COLON), PUNTA ARENAS"/>
    <x v="1"/>
    <s v="MAGALLANES"/>
    <s v="PUNTA ARENAS"/>
    <n v="2024"/>
    <s v="PROYECTO"/>
    <s v="VIVIENDA Y DESARROLLO URBANO"/>
    <s v="DESARROLLO URBANO"/>
    <x v="1"/>
    <n v="548197"/>
    <n v="514801"/>
    <n v="514801"/>
    <x v="0"/>
    <x v="0"/>
  </r>
  <r>
    <s v="40014625-0"/>
    <s v="MEJORAMIENTO PASEO PUBLICO CERRO CASTILLO, TORRES DEL PAINE"/>
    <x v="1"/>
    <s v="ULTIMA ESPERANZA"/>
    <s v="TORRES DEL PAINE"/>
    <n v="2024"/>
    <s v="PROYECTO"/>
    <s v="VIVIENDA Y DESARROLLO URBANO"/>
    <s v="DESARROLLO URBANO"/>
    <x v="1"/>
    <n v="1002"/>
    <n v="1000"/>
    <n v="1000"/>
    <x v="0"/>
    <x v="0"/>
  </r>
  <r>
    <s v="40014632-0"/>
    <s v="MEJORAMIENTO  PLAZA ALTO DEL CARMEN"/>
    <x v="16"/>
    <s v="HUASCO"/>
    <s v="ALTO DEL CARMEN"/>
    <n v="2024"/>
    <s v="PROYECTO"/>
    <s v="VIVIENDA Y DESARROLLO URBANO"/>
    <s v="DESARROLLO URBANO"/>
    <x v="1"/>
    <n v="199136"/>
    <n v="207386"/>
    <n v="199135"/>
    <x v="0"/>
    <x v="0"/>
  </r>
  <r>
    <s v="40014638-0"/>
    <s v="CONSTRUCCION PASEO COSTUMBRISTA Y CULTURAL OLLAGUE"/>
    <x v="9"/>
    <s v="EL LOA"/>
    <s v="OLLAGUE"/>
    <n v="2024"/>
    <s v="PROYECTO"/>
    <s v="VIVIENDA Y DESARROLLO URBANO"/>
    <s v="DESARROLLO URBANO"/>
    <x v="1"/>
    <n v="51201"/>
    <n v="51200"/>
    <n v="0"/>
    <x v="0"/>
    <x v="1"/>
  </r>
  <r>
    <s v="40014685-0"/>
    <s v="CONSTRUCCION MACRO INFRAESTRUCTURA PLAN MAESTRO, PUH EL OLIVAR, VIÑA DEL MAR"/>
    <x v="4"/>
    <s v="VALPARAISO"/>
    <s v="VIÑA DEL MAR"/>
    <n v="2024"/>
    <s v="PROYECTO"/>
    <s v="VIVIENDA Y DESARROLLO URBANO"/>
    <s v="DESARROLLO URBANO"/>
    <x v="1"/>
    <n v="107664"/>
    <n v="483944"/>
    <n v="107664"/>
    <x v="0"/>
    <x v="0"/>
  </r>
  <r>
    <s v="40014686-0"/>
    <s v="MEJORAMIENTO EJE CONECTOR BIO BIO, BARRIO MATADERO FRANKLIN BIOBIO, COMUNA DE SANTIAGO"/>
    <x v="14"/>
    <s v="SANTIAGO"/>
    <s v="SANTIAGO"/>
    <n v="2024"/>
    <s v="PROYECTO"/>
    <s v="VIVIENDA Y DESARROLLO URBANO"/>
    <s v="DESARROLLO URBANO"/>
    <x v="1"/>
    <n v="3820"/>
    <n v="521623"/>
    <n v="1820.1030000000001"/>
    <x v="0"/>
    <x v="0"/>
  </r>
  <r>
    <s v="40014687-0"/>
    <s v="DIAGNOSTICO PLAN MAESTRO CICLOVIAS CONURBACION LA SERENA-COQUIMBO"/>
    <x v="6"/>
    <s v="ELQUI"/>
    <s v="'"/>
    <n v="2024"/>
    <s v="ESTUDIO BASICO"/>
    <s v="TRANSPORTE"/>
    <s v="TRANSPORTE URBANO,VIALIDAD PEATONAL"/>
    <x v="1"/>
    <n v="410446"/>
    <n v="260000"/>
    <n v="260000"/>
    <x v="0"/>
    <x v="0"/>
  </r>
  <r>
    <s v="40014724-0"/>
    <s v="MEJORAMIENTO VIA PIV ETAPA 2, AVDA BALMACEDA REÑACA CENTRO, VIÑA DEL MAR"/>
    <x v="4"/>
    <s v="VALPARAISO"/>
    <s v="VIÑA DEL MAR"/>
    <n v="2024"/>
    <s v="PROYECTO"/>
    <s v="TRANSPORTE"/>
    <s v="TRANSPORTE URBANO,VIALIDAD PEATONAL"/>
    <x v="1"/>
    <n v="156678"/>
    <n v="171679"/>
    <n v="156150.58499999999"/>
    <x v="0"/>
    <x v="0"/>
  </r>
  <r>
    <s v="40014727-0"/>
    <s v="MEJORAMIENTO AVDA ALEMANIA ETAPA 3, VALPARAISO"/>
    <x v="4"/>
    <s v="VALPARAISO"/>
    <s v="VALPARAISO"/>
    <n v="2024"/>
    <s v="PROYECTO"/>
    <s v="TRANSPORTE"/>
    <s v="TRANSPORTE URBANO,VIALIDAD PEATONAL"/>
    <x v="1"/>
    <n v="316527"/>
    <n v="316537"/>
    <n v="304237"/>
    <x v="0"/>
    <x v="0"/>
  </r>
  <r>
    <s v="40014766-0"/>
    <s v="MEJORAMIENTO CIRCUITO PATRIMONIAL ACHAO, COMUNA QUINCHAO"/>
    <x v="3"/>
    <s v="CHILOE"/>
    <s v="QUINCHAO"/>
    <n v="2024"/>
    <s v="PROYECTO"/>
    <s v="VIVIENDA Y DESARROLLO URBANO"/>
    <s v="DESARROLLO URBANO"/>
    <x v="1"/>
    <n v="24010"/>
    <n v="23198"/>
    <n v="9942"/>
    <x v="0"/>
    <x v="0"/>
  </r>
  <r>
    <s v="40014768-0"/>
    <s v="MEJORAMIENTO PLAZA DE LA IGLESIA, DALCAHUE"/>
    <x v="3"/>
    <s v="CHILOE"/>
    <s v="DALCAHUE"/>
    <n v="2024"/>
    <s v="PROYECTO"/>
    <s v="VIVIENDA Y DESARROLLO URBANO"/>
    <s v="DESARROLLO URBANO"/>
    <x v="1"/>
    <n v="16576"/>
    <n v="41440"/>
    <n v="16576"/>
    <x v="0"/>
    <x v="0"/>
  </r>
  <r>
    <s v="40014807-0"/>
    <s v="MEJORAMIENTO TEATRO MUNICIPAL, LLAY-LLAY"/>
    <x v="4"/>
    <s v="SAN FELIPE DE ACONCAGUA"/>
    <s v="LLAY LLAY"/>
    <n v="2024"/>
    <s v="PROYECTO"/>
    <s v="EDUCACION, CULTURA Y PATRIMONIO"/>
    <s v="ARTE Y CULTURA"/>
    <x v="1"/>
    <n v="263792"/>
    <n v="3"/>
    <n v="0"/>
    <x v="0"/>
    <x v="1"/>
  </r>
  <r>
    <s v="40014812-0"/>
    <s v="REPOSICION CENTRO DEPORTIVO FORTIN FERROVIARIO,  COMUNA DE LLAY-LLAY"/>
    <x v="4"/>
    <s v="SAN FELIPE DE ACONCAGUA"/>
    <s v="LLAY LLAY"/>
    <n v="2024"/>
    <s v="PROYECTO"/>
    <s v="DEPORTES"/>
    <s v="DEPORTE RECREATIVO"/>
    <x v="1"/>
    <n v="735410"/>
    <n v="597290"/>
    <n v="655267.29599999997"/>
    <x v="0"/>
    <x v="0"/>
  </r>
  <r>
    <s v="40014824-0"/>
    <s v="CONSTRUCCION PLAZA Y BANDEJON ARABE SIRIA, CERRO PLAYA ANCHA VALPARAISO"/>
    <x v="4"/>
    <s v="VALPARAISO"/>
    <s v="VALPARAISO"/>
    <n v="2024"/>
    <s v="PROYECTO"/>
    <s v="VIVIENDA Y DESARROLLO URBANO"/>
    <s v="DESARROLLO URBANO"/>
    <x v="1"/>
    <n v="407801"/>
    <n v="11000"/>
    <n v="0"/>
    <x v="0"/>
    <x v="1"/>
  </r>
  <r>
    <s v="40014862-0"/>
    <s v="MEJORAMIENTO SISTEMA DE LUMINARIAS PUBLICAS COMUNA DE PADRE HURTADO"/>
    <x v="14"/>
    <s v="TALAGANTE"/>
    <s v="PADRE HURTADO"/>
    <n v="2024"/>
    <s v="PROYECTO"/>
    <s v="ENERGIA"/>
    <s v="ALUMBRADO PUBLICO"/>
    <x v="1"/>
    <n v="3378373"/>
    <n v="1655571"/>
    <n v="1655571.0619999999"/>
    <x v="0"/>
    <x v="0"/>
  </r>
  <r>
    <s v="40014879-0"/>
    <s v="MEJORAMIENTO AVENIDA PLAYA ANCHA VALPARAÍSO"/>
    <x v="4"/>
    <s v="VALPARAISO"/>
    <s v="VALPARAISO"/>
    <n v="2024"/>
    <s v="PROYECTO"/>
    <s v="VIVIENDA Y DESARROLLO URBANO"/>
    <s v="DESARROLLO URBANO"/>
    <x v="1"/>
    <n v="8728"/>
    <n v="8433"/>
    <n v="8433"/>
    <x v="0"/>
    <x v="0"/>
  </r>
  <r>
    <s v="40014933-0"/>
    <s v="CONSTRUCCION CENTRO COMUNITARIO LOS CHUNCHOS CON LAS DIABLADAS, COMUNA DE IQUIQUE"/>
    <x v="8"/>
    <s v="IQUIQUE"/>
    <s v="IQUIQUE"/>
    <n v="2024"/>
    <s v="PROYECTO"/>
    <s v="MULTISECTORIAL"/>
    <s v="ORGANIZACION Y SERVICIOS COMUNALES"/>
    <x v="1"/>
    <n v="324246"/>
    <n v="92642"/>
    <n v="0"/>
    <x v="0"/>
    <x v="1"/>
  </r>
  <r>
    <s v="40014942-0"/>
    <s v="REPOSICION CENTRO COMUNITARIO NUEVA VICTORIA"/>
    <x v="8"/>
    <s v="IQUIQUE"/>
    <s v="IQUIQUE"/>
    <n v="2024"/>
    <s v="PROYECTO"/>
    <s v="MULTISECTORIAL"/>
    <s v="ORGANIZACION Y SERVICIOS COMUNALES"/>
    <x v="1"/>
    <n v="651967"/>
    <n v="236221"/>
    <n v="0"/>
    <x v="0"/>
    <x v="1"/>
  </r>
  <r>
    <s v="40014943-0"/>
    <s v="CONSTRUCCION PLAZA BORDE INTEGRAL HUANHUALÍ, VILLA ALEMANA"/>
    <x v="4"/>
    <s v="MARGA MARGA"/>
    <s v="VILLA ALEMANA"/>
    <n v="2024"/>
    <s v="PROYECTO"/>
    <s v="VIVIENDA Y DESARROLLO URBANO"/>
    <s v="DESARROLLO URBANO"/>
    <x v="1"/>
    <n v="11552"/>
    <n v="19421"/>
    <n v="1552"/>
    <x v="0"/>
    <x v="0"/>
  </r>
  <r>
    <s v="40015011-0"/>
    <s v="ADQUISICION ANGIÓGRAFO BIPLANO PARA NEURORRADIOLOGÍA, HOSPITAL CARLOS VAN BUREN, VALPARAÍSO"/>
    <x v="4"/>
    <s v="'"/>
    <s v="'"/>
    <n v="2024"/>
    <s v="PROYECTO"/>
    <s v="SALUD"/>
    <s v="ALTA COMPLEJIDAD"/>
    <x v="1"/>
    <n v="2"/>
    <n v="2"/>
    <n v="0"/>
    <x v="0"/>
    <x v="1"/>
  </r>
  <r>
    <s v="40015105-0"/>
    <s v="NORMALIZACION CENTRO DE IMAGENOLOGÍA MAMARIA (CMIM) REINALDA PEREIRA PLAZA"/>
    <x v="14"/>
    <s v="SANTIAGO"/>
    <s v="SAN MIGUEL"/>
    <n v="2024"/>
    <s v="PROYECTO"/>
    <s v="SALUD"/>
    <s v="MEDIA COMPLEJIDAD"/>
    <x v="1"/>
    <n v="75975"/>
    <n v="75975"/>
    <n v="245"/>
    <x v="0"/>
    <x v="0"/>
  </r>
  <r>
    <s v="40015130-0"/>
    <s v="CONSTRUCCION POLIDEPORTIVO DE LA COMUNA DE PUENTE ALTO"/>
    <x v="14"/>
    <s v="CORDILLERA"/>
    <s v="PUENTE ALTO"/>
    <n v="2024"/>
    <s v="PROYECTO"/>
    <s v="DEPORTES"/>
    <s v="DEPORTE RECREATIVO"/>
    <x v="1"/>
    <n v="284746"/>
    <n v="131141"/>
    <n v="132137"/>
    <x v="0"/>
    <x v="0"/>
  </r>
  <r>
    <s v="40015132-0"/>
    <s v="CONSTRUCCION CEMENTERIO MUNICIPAL DE COIHUECO"/>
    <x v="5"/>
    <s v="PUNILLA"/>
    <s v="COIHUECO - REGION DEL ÑUBLE"/>
    <n v="2024"/>
    <s v="PROYECTO"/>
    <s v="MULTISECTORIAL"/>
    <s v="ORGANIZACION Y SERVICIOS COMUNALES"/>
    <x v="1"/>
    <n v="87255"/>
    <n v="1"/>
    <n v="0"/>
    <x v="0"/>
    <x v="1"/>
  </r>
  <r>
    <s v="40015138-0"/>
    <s v="MEJORAMIENTO CBI VICTORIA LAS CARDAS SELVA OSCURA"/>
    <x v="0"/>
    <s v="MALLECO"/>
    <s v="VICTORIA"/>
    <n v="2024"/>
    <s v="PROYECTO"/>
    <s v="TRANSPORTE"/>
    <s v="TRANSPORTE CAMINERO"/>
    <x v="1"/>
    <n v="4903163"/>
    <n v="4869913"/>
    <n v="3073173.9470000002"/>
    <x v="0"/>
    <x v="0"/>
  </r>
  <r>
    <s v="40015151-0"/>
    <s v="HABILITACION UHCIP INFANTO - ADOLESCENTE, COMUNA ARICA"/>
    <x v="13"/>
    <s v="'"/>
    <s v="'"/>
    <n v="2024"/>
    <s v="PROYECTO"/>
    <s v="SALUD"/>
    <s v="ALTA COMPLEJIDAD"/>
    <x v="1"/>
    <n v="312615"/>
    <n v="194575"/>
    <n v="171716"/>
    <x v="0"/>
    <x v="0"/>
  </r>
  <r>
    <s v="40015265-0"/>
    <s v="MEJORAMIENTO PAVIMENTACION AVENIDA PEÑABLANCA, COMUNA DE ALGARROBO"/>
    <x v="4"/>
    <s v="SAN ANTONIO"/>
    <s v="ALGARROBO"/>
    <n v="2024"/>
    <s v="PROYECTO"/>
    <s v="TRANSPORTE"/>
    <s v="TRANSPORTE URBANO,VIALIDAD PEATONAL"/>
    <x v="2"/>
    <n v="9132"/>
    <n v="8411"/>
    <n v="8409"/>
    <x v="0"/>
    <x v="0"/>
  </r>
  <r>
    <s v="40015277-0"/>
    <s v="ACTUALIZACION PLAN DE DESARROLLO COMUNAL LA CALERA 2021-2024"/>
    <x v="4"/>
    <s v="QUILLOTA"/>
    <s v="LA CALERA"/>
    <n v="2024"/>
    <s v="ESTUDIO BASICO"/>
    <s v="VIVIENDA Y DESARROLLO URBANO"/>
    <s v="DESARROLLO URBANO"/>
    <x v="1"/>
    <n v="55839"/>
    <n v="54901"/>
    <n v="54900"/>
    <x v="0"/>
    <x v="0"/>
  </r>
  <r>
    <s v="40015285-0"/>
    <s v="REPOSICION Y RELOCALIZACIÓN CESFAM ISLA DE MAIPO"/>
    <x v="14"/>
    <s v="TALAGANTE"/>
    <s v="ISLA DE MAIPO"/>
    <n v="2024"/>
    <s v="PROYECTO"/>
    <s v="SALUD"/>
    <s v="BAJA COMPLEJIDAD"/>
    <x v="1"/>
    <n v="94400"/>
    <n v="20717"/>
    <n v="20717.05"/>
    <x v="0"/>
    <x v="0"/>
  </r>
  <r>
    <s v="40015295-0"/>
    <s v="MEJORAMIENTO BORDE COSTERO LLICO, COMUNA DE VICHUQUEN"/>
    <x v="7"/>
    <s v="CURICO"/>
    <s v="VICHUQUEN"/>
    <n v="2024"/>
    <s v="PROYECTO"/>
    <s v="VIVIENDA Y DESARROLLO URBANO"/>
    <s v="BORDE COSTERO,PASEOS PEATONALES, PLAYAS"/>
    <x v="1"/>
    <n v="1002128"/>
    <n v="5199855"/>
    <n v="1000977.701"/>
    <x v="0"/>
    <x v="0"/>
  </r>
  <r>
    <s v="40015303-0"/>
    <s v="CONSTRUCCION DEFENSAS FLUVIALES, CENTROS PENITENCIARIOS DE ACHA, ARICA"/>
    <x v="13"/>
    <s v="'"/>
    <s v="'"/>
    <n v="2024"/>
    <s v="PROYECTO"/>
    <s v="JUSTICIA"/>
    <s v="ADMINISTRACION DE JUSTICIA"/>
    <x v="1"/>
    <n v="26038"/>
    <n v="27038"/>
    <n v="26038"/>
    <x v="0"/>
    <x v="0"/>
  </r>
  <r>
    <s v="40015346-0"/>
    <s v="REPOSICION SUBCOMISARÍA HUAMBALÍ"/>
    <x v="5"/>
    <s v="DIGUILLIN"/>
    <s v="CHILLAN - REGION DEL ÑUBLE"/>
    <n v="2024"/>
    <s v="PROYECTO"/>
    <s v="SEGURIDAD PUBLICA"/>
    <s v="SEGURIDAD PUBLICA"/>
    <x v="1"/>
    <n v="704700"/>
    <n v="43060"/>
    <n v="28636"/>
    <x v="0"/>
    <x v="0"/>
  </r>
  <r>
    <s v="40015349-0"/>
    <s v="REPOSICION SUBCOMISARIA DE CARABINEROS GENERAL OSCAR CRISTI GALLO"/>
    <x v="12"/>
    <s v="VALDIVIA - REGION XIV"/>
    <s v="VALDIVIA - REGION XIV"/>
    <n v="2024"/>
    <s v="PROYECTO"/>
    <s v="SEGURIDAD PUBLICA"/>
    <s v="SEGURIDAD PUBLICA"/>
    <x v="1"/>
    <n v="16072"/>
    <n v="16072"/>
    <n v="0"/>
    <x v="0"/>
    <x v="1"/>
  </r>
  <r>
    <s v="40015360-0"/>
    <s v="REPOSICION JARDIN INFANTIL MI PEQUEÑO TESORO ILLAPEL,  COMUNA DE ILLAPEL"/>
    <x v="6"/>
    <s v="CHOAPA"/>
    <s v="ILLAPEL"/>
    <n v="2024"/>
    <s v="PROYECTO"/>
    <s v="EDUCACION, CULTURA Y PATRIMONIO"/>
    <s v="EDUCACION PREBASICA"/>
    <x v="1"/>
    <n v="199431"/>
    <n v="127925"/>
    <n v="127924.29300000001"/>
    <x v="0"/>
    <x v="0"/>
  </r>
  <r>
    <s v="40015369-0"/>
    <s v="CONSTRUCCION AVDA. 4 ESQUINAS TRAMO I MAS CALLE LOS ARRAYANES, LA SERENA"/>
    <x v="6"/>
    <s v="ELQUI"/>
    <s v="LA SERENA"/>
    <n v="2024"/>
    <s v="PROYECTO"/>
    <s v="TRANSPORTE"/>
    <s v="TRANSPORTE URBANO,VIALIDAD PEATONAL"/>
    <x v="1"/>
    <n v="1947572"/>
    <n v="1868586"/>
    <n v="1623961.6850000001"/>
    <x v="0"/>
    <x v="0"/>
  </r>
  <r>
    <s v="40015372-0"/>
    <s v="REPOSICION OCTAVA COMPAÑÍA DE BOMBEROS DE RANCAGUA"/>
    <x v="15"/>
    <s v="CACHAPOAL"/>
    <s v="RANCAGUA"/>
    <n v="2024"/>
    <s v="PROYECTO"/>
    <s v="SEGURIDAD PUBLICA"/>
    <s v="SEGURIDAD PUBLICA"/>
    <x v="1"/>
    <n v="1705450"/>
    <n v="1714085"/>
    <n v="1654085"/>
    <x v="0"/>
    <x v="0"/>
  </r>
  <r>
    <s v="40015379-0"/>
    <s v="MEJORAMIENTO DEL CANAL EGAÑA DE TOMÉ"/>
    <x v="2"/>
    <s v="CONCEPCION"/>
    <s v="TOME"/>
    <n v="2024"/>
    <s v="PROYECTO"/>
    <s v="RECURSOS HIDRICOS"/>
    <s v="AGUAS LLUVIAS"/>
    <x v="2"/>
    <n v="47807"/>
    <n v="47805"/>
    <n v="47803"/>
    <x v="0"/>
    <x v="0"/>
  </r>
  <r>
    <s v="40015395-0"/>
    <s v="REPOSICION HOGAR DE ANCIANOS PADRE ANTONIO RONCHI, COYHAIQUE"/>
    <x v="11"/>
    <s v="COYHAIQUE"/>
    <s v="COYHAIQUE"/>
    <n v="2024"/>
    <s v="PROYECTO"/>
    <s v="MULTISECTORIAL"/>
    <s v="ORGANIZACION Y SERVICIOS COMUNALES"/>
    <x v="1"/>
    <n v="33600"/>
    <n v="33600"/>
    <n v="0"/>
    <x v="0"/>
    <x v="1"/>
  </r>
  <r>
    <s v="40015396-0"/>
    <s v="REPOSICION JUZGADOS DE POLICÍA LOCAL, OSORNO"/>
    <x v="3"/>
    <s v="OSORNO"/>
    <s v="OSORNO"/>
    <n v="2024"/>
    <s v="PROYECTO"/>
    <s v="JUSTICIA"/>
    <s v="ADMINISTRACION DE JUSTICIA"/>
    <x v="1"/>
    <n v="2693390"/>
    <n v="2"/>
    <n v="0"/>
    <x v="0"/>
    <x v="1"/>
  </r>
  <r>
    <s v="40015398-0"/>
    <s v="MEJORAMIENTO CANCHA DE FÚTBOL POBLACIÓN CARLOS CONDELL, OSORNO"/>
    <x v="3"/>
    <s v="OSORNO"/>
    <s v="OSORNO"/>
    <n v="2024"/>
    <s v="PROYECTO"/>
    <s v="DEPORTES"/>
    <s v="DEPORTE COMPETITIVO"/>
    <x v="1"/>
    <n v="406299"/>
    <n v="48833"/>
    <n v="48833"/>
    <x v="0"/>
    <x v="0"/>
  </r>
  <r>
    <s v="40015420-0"/>
    <s v="REPOSICION SEDE SOCIAL JJ.VV POBLACION NUEVA ESPERANZA, LLAY-LLAY"/>
    <x v="4"/>
    <s v="SAN FELIPE DE ACONCAGUA"/>
    <s v="LLAY LLAY"/>
    <n v="2024"/>
    <s v="PROYECTO"/>
    <s v="MULTISECTORIAL"/>
    <s v="ORGANIZACION Y SERVICIOS COMUNALES"/>
    <x v="1"/>
    <n v="156576"/>
    <n v="61880"/>
    <n v="61877"/>
    <x v="0"/>
    <x v="0"/>
  </r>
  <r>
    <s v="40015433-0"/>
    <s v="REPOSICION Y RELOCALIZACION  DEL CUARTEL 3° COMPAÑÍA DE BOMBEROS DE  MACHALI"/>
    <x v="15"/>
    <s v="CACHAPOAL"/>
    <s v="MACHALI"/>
    <n v="2024"/>
    <s v="PROYECTO"/>
    <s v="SEGURIDAD PUBLICA"/>
    <s v="SEGURIDAD PUBLICA"/>
    <x v="1"/>
    <n v="1941135"/>
    <n v="1850269"/>
    <n v="1850206.452"/>
    <x v="0"/>
    <x v="0"/>
  </r>
  <r>
    <s v="40015502-0"/>
    <s v="REPOSICION VEREDAS E INSTALACION DE ILUMINACION PEATONAL, ETAPA II, LA PINTANA"/>
    <x v="14"/>
    <s v="SANTIAGO"/>
    <s v="LA PINTANA"/>
    <n v="2024"/>
    <s v="PROYECTO"/>
    <s v="TRANSPORTE"/>
    <s v="TRANSPORTE URBANO,VIALIDAD PEATONAL"/>
    <x v="1"/>
    <n v="140420"/>
    <n v="107100"/>
    <n v="107100.495"/>
    <x v="0"/>
    <x v="0"/>
  </r>
  <r>
    <s v="40015510-0"/>
    <s v="MEJORAMIENTO PLAZAS COMUNALES COMUNA DE LA REINA"/>
    <x v="14"/>
    <s v="SANTIAGO"/>
    <s v="LA REINA"/>
    <n v="2024"/>
    <s v="PROYECTO"/>
    <s v="VIVIENDA Y DESARROLLO URBANO"/>
    <s v="DESARROLLO URBANO"/>
    <x v="1"/>
    <n v="1148478"/>
    <n v="735418"/>
    <n v="735417.77300000004"/>
    <x v="0"/>
    <x v="0"/>
  </r>
  <r>
    <s v="40015517-0"/>
    <s v="MEJORAMIENTO CALLE ELEUTERIO RAMÍREZ, LOCALIDAD DE HUARA"/>
    <x v="8"/>
    <s v="TAMARUGAL"/>
    <s v="HUARA (PROV. TAMARUGAL)"/>
    <n v="2024"/>
    <s v="PROYECTO"/>
    <s v="VIVIENDA Y DESARROLLO URBANO"/>
    <s v="DESARROLLO URBANO"/>
    <x v="1"/>
    <n v="18557"/>
    <n v="31812"/>
    <n v="18557"/>
    <x v="0"/>
    <x v="0"/>
  </r>
  <r>
    <s v="40015528-0"/>
    <s v="REPOSICION POSTA DE SALUD RURAL LLANADA GRANDE, COMUNA COCHAMO"/>
    <x v="3"/>
    <s v="LLANQUIHUE"/>
    <s v="COCHAMO"/>
    <n v="2024"/>
    <s v="PROYECTO"/>
    <s v="SALUD"/>
    <s v="BAJA COMPLEJIDAD"/>
    <x v="1"/>
    <n v="1750"/>
    <n v="715"/>
    <n v="714"/>
    <x v="0"/>
    <x v="0"/>
  </r>
  <r>
    <s v="40015537-0"/>
    <s v="CONSTRUCCION DE ESTACIÓN INTERMODAL EN LA R.M."/>
    <x v="14"/>
    <s v="'"/>
    <s v="'"/>
    <n v="2024"/>
    <s v="PROYECTO"/>
    <s v="TRANSPORTE"/>
    <s v="TRANSPORTE URBANO,VIALIDAD PEATONAL"/>
    <x v="1"/>
    <n v="72450"/>
    <n v="70000"/>
    <n v="70000"/>
    <x v="0"/>
    <x v="0"/>
  </r>
  <r>
    <s v="40015545-0"/>
    <s v="ACTUALIZACION DIAGNOSTICO DEL S.T.U. DE LA CIUDAD DE ARICA"/>
    <x v="13"/>
    <s v="ARICA - REGION XV"/>
    <s v="ARICA - REGION XV"/>
    <n v="2024"/>
    <s v="ESTUDIO BASICO"/>
    <s v="TRANSPORTE"/>
    <s v="TRANSPORTE URBANO,VIALIDAD PEATONAL"/>
    <x v="1"/>
    <n v="61913"/>
    <n v="59820"/>
    <n v="59820"/>
    <x v="0"/>
    <x v="0"/>
  </r>
  <r>
    <s v="40015582-0"/>
    <s v="ACTUALIZACION DIAGNOSTICO SISTEMA TRANSPORTE URBANO, OVALLE"/>
    <x v="6"/>
    <s v="LIMARI"/>
    <s v="OVALLE"/>
    <n v="2024"/>
    <s v="ESTUDIO BASICO"/>
    <s v="TRANSPORTE"/>
    <s v="TRANSPORTE URBANO,VIALIDAD PEATONAL"/>
    <x v="1"/>
    <n v="70010"/>
    <n v="70010"/>
    <n v="70000"/>
    <x v="0"/>
    <x v="0"/>
  </r>
  <r>
    <s v="40015583-0"/>
    <s v="MEJORAMIENTO AMPLIACIÓN DIAGONAL SUR Y PAR VIAL COPIAPÓ-21 DE MAYO, ANTOFAGASTA"/>
    <x v="9"/>
    <s v="ANTOFAGASTA"/>
    <s v="ANTOFAGASTA"/>
    <n v="2024"/>
    <s v="PROYECTO"/>
    <s v="TRANSPORTE"/>
    <s v="TRANSPORTE URBANO,VIALIDAD PEATONAL"/>
    <x v="1"/>
    <n v="124199"/>
    <n v="120000"/>
    <n v="120000"/>
    <x v="0"/>
    <x v="0"/>
  </r>
  <r>
    <s v="40015587-0"/>
    <s v="MEJORAMIENTO GESTION DE TRANSITO VIÑA DEL MAR Y HABILITACIÓN SUBIDA MIRAFLORES"/>
    <x v="4"/>
    <s v="VALPARAISO"/>
    <s v="VIÑA DEL MAR"/>
    <n v="2024"/>
    <s v="PROYECTO"/>
    <s v="TRANSPORTE"/>
    <s v="TRANSPORTE URBANO,VIALIDAD PEATONAL"/>
    <x v="1"/>
    <n v="10"/>
    <n v="105000"/>
    <n v="0"/>
    <x v="0"/>
    <x v="1"/>
  </r>
  <r>
    <s v="40015589-0"/>
    <s v="CONSTRUCCION PARQUE BARON, COMUNA DE  VALPARAISO"/>
    <x v="4"/>
    <s v="VALPARAISO"/>
    <s v="VALPARAISO"/>
    <n v="2024"/>
    <s v="PROYECTO"/>
    <s v="VIVIENDA Y DESARROLLO URBANO"/>
    <s v="DESARROLLO URBANO"/>
    <x v="2"/>
    <n v="1410817"/>
    <n v="2369937"/>
    <n v="1397969"/>
    <x v="0"/>
    <x v="0"/>
  </r>
  <r>
    <s v="40015613-0"/>
    <s v="CONSTRUCCION CIRCUITO DE LAS SOMBRAS NORPONIENTE, POZO ALMONTE"/>
    <x v="8"/>
    <s v="TAMARUGAL"/>
    <s v="POZO ALMONTE (PROV. TAMARUGAL)"/>
    <n v="2024"/>
    <s v="PROYECTO"/>
    <s v="VIVIENDA Y DESARROLLO URBANO"/>
    <s v="DESARROLLO URBANO"/>
    <x v="1"/>
    <n v="2000"/>
    <n v="2000"/>
    <n v="1924"/>
    <x v="0"/>
    <x v="0"/>
  </r>
  <r>
    <s v="40015643-0"/>
    <s v="CONSTRUCCION SEDES SOCIALES SUSTENTABLES EN LA COMUNA DE ARICA BELEN 1 Y VILLA MAGISTERIO"/>
    <x v="13"/>
    <s v="ARICA - REGION XV"/>
    <s v="ARICA - REGION XV"/>
    <n v="2024"/>
    <s v="PROYECTO"/>
    <s v="MULTISECTORIAL"/>
    <s v="ORGANIZACION Y SERVICIOS COMUNALES"/>
    <x v="1"/>
    <n v="4110"/>
    <n v="3971"/>
    <n v="3971"/>
    <x v="0"/>
    <x v="0"/>
  </r>
  <r>
    <s v="40015654-0"/>
    <s v="HABILITACION SUMINISTRO E.ELECTRICA SECTOR QUILLOIMO COMPLEMENTARIO, SAN JUAN DE LA COSTA"/>
    <x v="3"/>
    <s v="OSORNO"/>
    <s v="SAN JUAN DE LA COSTA"/>
    <n v="2024"/>
    <s v="PROYECTO"/>
    <s v="ENERGIA"/>
    <s v="DISTRIBUCION Y CONEXION FINAL USUARIOS"/>
    <x v="1"/>
    <n v="919726"/>
    <n v="919726"/>
    <n v="919726"/>
    <x v="0"/>
    <x v="0"/>
  </r>
  <r>
    <s v="40015662-0"/>
    <s v="REPOSICION ALUMBRADO PUBLICO AVENIDAS COMUNA DE ARICA"/>
    <x v="13"/>
    <s v="ARICA - REGION XV"/>
    <s v="ARICA - REGION XV"/>
    <n v="2024"/>
    <s v="PROYECTO"/>
    <s v="ENERGIA"/>
    <s v="ALUMBRADO PUBLICO"/>
    <x v="1"/>
    <n v="194089"/>
    <n v="15166"/>
    <n v="15165.244000000001"/>
    <x v="0"/>
    <x v="0"/>
  </r>
  <r>
    <s v="40015705-0"/>
    <s v="DIAGNOSTICO ESPECIFICACIONES TECNICAS M. C. (V-5) ACTUALIZACION POR DESEMPEÑO"/>
    <x v="10"/>
    <s v="'"/>
    <s v="'"/>
    <n v="2024"/>
    <s v="ESTUDIO BASICO"/>
    <s v="TRANSPORTE"/>
    <s v="TRANSPORTE CAMINERO"/>
    <x v="1"/>
    <n v="584"/>
    <n v="110000"/>
    <n v="0"/>
    <x v="0"/>
    <x v="1"/>
  </r>
  <r>
    <s v="40015725-0"/>
    <s v="REPOSICION ACELERADOR LINEAL Y BUNKER HCVB"/>
    <x v="4"/>
    <s v="'"/>
    <s v="'"/>
    <n v="2024"/>
    <s v="PROYECTO"/>
    <s v="SALUD"/>
    <s v="ALTA COMPLEJIDAD"/>
    <x v="1"/>
    <n v="9385"/>
    <n v="9387"/>
    <n v="0"/>
    <x v="0"/>
    <x v="1"/>
  </r>
  <r>
    <s v="40015729-0"/>
    <s v="MEJORAMIENTO PAVIMENTO CALLE NUEVA HIPÓDROMO, VILLA ALEMANA"/>
    <x v="4"/>
    <s v="MARGA MARGA"/>
    <s v="VILLA ALEMANA"/>
    <n v="2024"/>
    <s v="PROYECTO"/>
    <s v="TRANSPORTE"/>
    <s v="TRANSPORTE URBANO,VIALIDAD PEATONAL"/>
    <x v="1"/>
    <n v="10049"/>
    <n v="8243"/>
    <n v="0"/>
    <x v="0"/>
    <x v="1"/>
  </r>
  <r>
    <s v="40015736-0"/>
    <s v="REPOSICION CUARTEL SEGUNDA COMPAÑÍA DE BOMBEROS DE RÍO BUENO"/>
    <x v="12"/>
    <s v="RANCO"/>
    <s v="RIO BUENO - REGION XIV"/>
    <n v="2024"/>
    <s v="PROYECTO"/>
    <s v="SEGURIDAD PUBLICA"/>
    <s v="SEGURIDAD PUBLICA"/>
    <x v="1"/>
    <n v="17817"/>
    <n v="15750"/>
    <n v="6750"/>
    <x v="0"/>
    <x v="0"/>
  </r>
  <r>
    <s v="40015747-0"/>
    <s v="CONSTRUCCION CENTRO DE DIAGNÓSTICO TERAPÉUTICO, REGIÓN DE ARICA Y PARINACOTA"/>
    <x v="13"/>
    <s v="'"/>
    <s v="'"/>
    <n v="2024"/>
    <s v="PROYECTO"/>
    <s v="SALUD"/>
    <s v="ALTA COMPLEJIDAD"/>
    <x v="1"/>
    <n v="95669"/>
    <n v="29685"/>
    <n v="29684.080999999998"/>
    <x v="0"/>
    <x v="0"/>
  </r>
  <r>
    <s v="40015801-0"/>
    <s v="REPOSICION ESCUELA RURAL CAPITAN DE BANDADA CARLOS RODRIGUEZ PARIS, LLANADA GRANDE, COCHAMO"/>
    <x v="3"/>
    <s v="LLANQUIHUE"/>
    <s v="COCHAMO"/>
    <n v="2024"/>
    <s v="PROYECTO"/>
    <s v="EDUCACION, CULTURA Y PATRIMONIO"/>
    <s v="EDUCACION BASICA Y MEDIA"/>
    <x v="1"/>
    <n v="37097"/>
    <n v="35000"/>
    <n v="35000"/>
    <x v="0"/>
    <x v="0"/>
  </r>
  <r>
    <s v="40015880-0"/>
    <s v="CONSTRUCCION SERVICIO MÉDICO LEGAL DE ARICA"/>
    <x v="13"/>
    <s v="'"/>
    <s v="'"/>
    <n v="2024"/>
    <s v="PROYECTO"/>
    <s v="JUSTICIA"/>
    <s v="ADMINISTRACION DE JUSTICIA"/>
    <x v="1"/>
    <n v="334197"/>
    <n v="99640"/>
    <n v="89639.057000000001"/>
    <x v="0"/>
    <x v="0"/>
  </r>
  <r>
    <s v="40015930-0"/>
    <s v="CONSTRUCCION CENTRO INTEGRAL DE VALORIZACIÓN DE RSD, COMUNA DE NOGALES"/>
    <x v="4"/>
    <s v="QUILLOTA"/>
    <s v="NOGALES"/>
    <n v="2024"/>
    <s v="PROYECTO"/>
    <s v="RECURSOS NATURALES Y MEDIO AMBIENTE"/>
    <s v="MEDIO AMBIENTE"/>
    <x v="1"/>
    <n v="71426"/>
    <n v="50000"/>
    <n v="5208"/>
    <x v="0"/>
    <x v="0"/>
  </r>
  <r>
    <s v="40016019-0"/>
    <s v="CONSTRUCCION BIBLIOTECA PUBLICA MUNICIPAL DE PUTRE"/>
    <x v="13"/>
    <s v="PARINACOTA - REGION XV"/>
    <s v="PUTRE - REGION XV"/>
    <n v="2024"/>
    <s v="PROYECTO"/>
    <s v="EDUCACION, CULTURA Y PATRIMONIO"/>
    <s v="ADMINISTRACION  EDUCACION, CULTURA Y PATRIMONIO"/>
    <x v="1"/>
    <n v="1094781"/>
    <n v="67298"/>
    <n v="0"/>
    <x v="0"/>
    <x v="1"/>
  </r>
  <r>
    <s v="40016158-0"/>
    <s v="MEJORAMIENTO EEPP SECTOR PUNTA NORTE, 6 VILLAS (LOS ANDES-VILLARRICA-ZAPIGA-LINDEROS), ARICA"/>
    <x v="13"/>
    <s v="ARICA - REGION XV"/>
    <s v="ARICA - REGION XV"/>
    <n v="2024"/>
    <s v="PROYECTO"/>
    <s v="VIVIENDA Y DESARROLLO URBANO"/>
    <s v="DESARROLLO URBANO"/>
    <x v="1"/>
    <n v="49820"/>
    <n v="1"/>
    <n v="0"/>
    <x v="0"/>
    <x v="1"/>
  </r>
  <r>
    <s v="40016208-0"/>
    <s v="CONSTRUCCION ALCANTARILLADO TOCORNAL, COMUNA  DE SANTA MARIA"/>
    <x v="4"/>
    <s v="SAN FELIPE DE ACONCAGUA"/>
    <s v="SANTA MARIA"/>
    <n v="2024"/>
    <s v="PROYECTO"/>
    <s v="RECURSOS HIDRICOS"/>
    <s v="EVACUACION DISPOSICION FINAL AGUAS SERVIDAS"/>
    <x v="1"/>
    <n v="6243415"/>
    <n v="1216085"/>
    <n v="1216083.1950000001"/>
    <x v="0"/>
    <x v="0"/>
  </r>
  <r>
    <s v="40016221-0"/>
    <s v="ACTUALIZACION PLAN REGULADOR COMUNAL DE ALTO HOSPICIO"/>
    <x v="8"/>
    <s v="IQUIQUE"/>
    <s v="ALTO HOSPICIO"/>
    <n v="2024"/>
    <s v="ESTUDIO BASICO"/>
    <s v="VIVIENDA Y DESARROLLO URBANO"/>
    <s v="DESARROLLO URBANO"/>
    <x v="1"/>
    <n v="447890"/>
    <n v="121011"/>
    <n v="121010"/>
    <x v="0"/>
    <x v="0"/>
  </r>
  <r>
    <s v="40016268-0"/>
    <s v="MEJORAMIENTO CAMINO BASICO INTERMEDIO CHUFQUEN QUINO R-850"/>
    <x v="0"/>
    <s v="'"/>
    <s v="'"/>
    <n v="2024"/>
    <s v="PROYECTO"/>
    <s v="TRANSPORTE"/>
    <s v="TRANSPORTE CAMINERO"/>
    <x v="1"/>
    <n v="193776"/>
    <n v="201063"/>
    <n v="84202"/>
    <x v="0"/>
    <x v="0"/>
  </r>
  <r>
    <s v="40016287-0"/>
    <s v="HABILITACION SALA CUNA Y OTRAS DEPENDENCIAS DE APOYO HOSPITAL EL PINO"/>
    <x v="14"/>
    <s v="MAIPO"/>
    <s v="SAN BERNARDO"/>
    <n v="2024"/>
    <s v="PROYECTO"/>
    <s v="SALUD"/>
    <s v="ALTA COMPLEJIDAD"/>
    <x v="1"/>
    <n v="6631"/>
    <n v="6631"/>
    <n v="1969"/>
    <x v="0"/>
    <x v="0"/>
  </r>
  <r>
    <s v="40016298-0"/>
    <s v="CONSTRUCCION PLANTA TRATAMIENTO DE AGUAS MINA CHIFLON DEL DIABLO LOTA"/>
    <x v="2"/>
    <s v="CONCEPCION"/>
    <s v="LOTA"/>
    <n v="2024"/>
    <s v="PROYECTO"/>
    <s v="MULTISECTORIAL"/>
    <s v="ADMINISTRACION MULTISECTOR"/>
    <x v="1"/>
    <n v="157928"/>
    <n v="157928"/>
    <n v="11211.81"/>
    <x v="0"/>
    <x v="0"/>
  </r>
  <r>
    <s v="40016315-0"/>
    <s v="RESTAURACION IGLESIA SAN MARCOS DE MAMIÑA, COMUNA POZO ALMONTE"/>
    <x v="8"/>
    <s v="'"/>
    <s v="'"/>
    <n v="2024"/>
    <s v="PROYECTO"/>
    <s v="EDUCACION, CULTURA Y PATRIMONIO"/>
    <s v="PATRIMONIO"/>
    <x v="1"/>
    <n v="212000"/>
    <n v="6441"/>
    <n v="6440"/>
    <x v="0"/>
    <x v="0"/>
  </r>
  <r>
    <s v="40016324-0"/>
    <s v="CONSTRUCCION CUARTEL USAR FT-1 CUERPO DE BOMBEROS DE VIÑA DEL MAR"/>
    <x v="4"/>
    <s v="VALPARAISO"/>
    <s v="VIÑA DEL MAR"/>
    <n v="2024"/>
    <s v="PROYECTO"/>
    <s v="SEGURIDAD PUBLICA"/>
    <s v="SEGURIDAD PUBLICA"/>
    <x v="1"/>
    <n v="237745"/>
    <n v="171423"/>
    <n v="171419"/>
    <x v="0"/>
    <x v="0"/>
  </r>
  <r>
    <s v="40016326-0"/>
    <s v="REPOSICION OFICINA DEL REGISTRO CIVIL DE PUENTE ALTO"/>
    <x v="14"/>
    <s v="CORDILLERA"/>
    <s v="PUENTE ALTO"/>
    <n v="2024"/>
    <s v="PROYECTO"/>
    <s v="JUSTICIA"/>
    <s v="ADMINISTRACION DE JUSTICIA"/>
    <x v="1"/>
    <n v="1098121"/>
    <n v="828745"/>
    <n v="828746"/>
    <x v="0"/>
    <x v="0"/>
  </r>
  <r>
    <s v="40016332-0"/>
    <s v="MEJORAMIENTO Y AMPLIACIÓN SEDE JV 18 &quot;12 DE OCTUBRE&quot;, PUNTA ARENAS"/>
    <x v="1"/>
    <s v="MAGALLANES"/>
    <s v="PUNTA ARENAS"/>
    <n v="2024"/>
    <s v="PROYECTO"/>
    <s v="MULTISECTORIAL"/>
    <s v="ORGANIZACION Y SERVICIOS COMUNALES"/>
    <x v="1"/>
    <n v="294657"/>
    <n v="0"/>
    <n v="292804.114"/>
    <x v="1"/>
    <x v="0"/>
  </r>
  <r>
    <s v="40016353-0"/>
    <s v="MEJORAMIENTO ESPACIOS PÚBLICOS, POBLACIÓN TUCAPEL, ARICA"/>
    <x v="13"/>
    <s v="ARICA - REGION XV"/>
    <s v="ARICA - REGION XV"/>
    <n v="2024"/>
    <s v="PROYECTO"/>
    <s v="VIVIENDA Y DESARROLLO URBANO"/>
    <s v="DESARROLLO URBANO"/>
    <x v="1"/>
    <n v="18000"/>
    <n v="14040"/>
    <n v="11700"/>
    <x v="0"/>
    <x v="0"/>
  </r>
  <r>
    <s v="40016355-0"/>
    <s v="MEJORAMIENTO ESPACIOS PÚBLICOS POBLACIÓN RADIO EL MORRO, ARICA"/>
    <x v="13"/>
    <s v="ARICA - REGION XV"/>
    <s v="ARICA - REGION XV"/>
    <n v="2024"/>
    <s v="PROYECTO"/>
    <s v="VIVIENDA Y DESARROLLO URBANO"/>
    <s v="DESARROLLO URBANO"/>
    <x v="1"/>
    <n v="31875"/>
    <n v="29750"/>
    <n v="29750"/>
    <x v="0"/>
    <x v="0"/>
  </r>
  <r>
    <s v="40016367-0"/>
    <s v="CONSTRUCCION PARQUE MAPOCHO RIO - CERRO NAVIA Y QUINTA NORMAL."/>
    <x v="14"/>
    <s v="SANTIAGO"/>
    <s v="'"/>
    <n v="2024"/>
    <s v="PROYECTO"/>
    <s v="VIVIENDA Y DESARROLLO URBANO"/>
    <s v="DESARROLLO URBANO"/>
    <x v="1"/>
    <n v="6210905"/>
    <n v="6381776"/>
    <n v="6127508"/>
    <x v="0"/>
    <x v="0"/>
  </r>
  <r>
    <s v="40016396-0"/>
    <s v="CONSTRUCCION OBRAS DE URBANIZACION, LOCALIDAD LOS MORALES, MONTE PATRIA"/>
    <x v="6"/>
    <s v="LIMARI"/>
    <s v="MONTE PATRIA"/>
    <n v="2024"/>
    <s v="PROYECTO"/>
    <s v="RECURSOS HIDRICOS"/>
    <s v="EVACUACION DISPOSICION FINAL AGUAS SERVIDAS"/>
    <x v="1"/>
    <n v="27000"/>
    <n v="9412"/>
    <n v="9411.26"/>
    <x v="0"/>
    <x v="0"/>
  </r>
  <r>
    <s v="40016397-0"/>
    <s v="CONSTRUCCION OBRAS DE URBANIZACIÓN, CHAÑARAL DE CARÉN, MONTE PATRIA"/>
    <x v="6"/>
    <s v="LIMARI"/>
    <s v="MONTE PATRIA"/>
    <n v="2024"/>
    <s v="PROYECTO"/>
    <s v="RECURSOS HIDRICOS"/>
    <s v="EVACUACION DISPOSICION FINAL AGUAS SERVIDAS"/>
    <x v="1"/>
    <n v="49980"/>
    <n v="39008"/>
    <n v="39008"/>
    <x v="0"/>
    <x v="0"/>
  </r>
  <r>
    <s v="40016415-0"/>
    <s v="REPOSICION  POSTA DE SALUD RURAL HUINTIL, COMUNA DE ILLAPEL"/>
    <x v="6"/>
    <s v="CHOAPA"/>
    <s v="ILLAPEL"/>
    <n v="2024"/>
    <s v="PROYECTO"/>
    <s v="SALUD"/>
    <s v="BAJA COMPLEJIDAD"/>
    <x v="1"/>
    <n v="166225"/>
    <n v="104187"/>
    <n v="103897"/>
    <x v="0"/>
    <x v="0"/>
  </r>
  <r>
    <s v="40016451-0"/>
    <s v="CONSTRUCCION PAVIMENTACIÓN CALLE JOSE BRITO,QUINTERO"/>
    <x v="4"/>
    <s v="VALPARAISO"/>
    <s v="QUINTERO"/>
    <n v="2024"/>
    <s v="PROYECTO"/>
    <s v="TRANSPORTE"/>
    <s v="TRANSPORTE URBANO,VIALIDAD PEATONAL"/>
    <x v="1"/>
    <n v="3051"/>
    <n v="1848"/>
    <n v="1847"/>
    <x v="0"/>
    <x v="0"/>
  </r>
  <r>
    <s v="40016532-0"/>
    <s v="CONSTRUCCION RETÉN DE CARABINEROS LAS ÁNIMAS, COMUNA VALDIVIA"/>
    <x v="12"/>
    <s v="VALDIVIA - REGION XIV"/>
    <s v="VALDIVIA - REGION XIV"/>
    <n v="2024"/>
    <s v="PROYECTO"/>
    <s v="SEGURIDAD PUBLICA"/>
    <s v="SEGURIDAD PUBLICA"/>
    <x v="1"/>
    <n v="24222"/>
    <n v="24222"/>
    <n v="0"/>
    <x v="0"/>
    <x v="1"/>
  </r>
  <r>
    <s v="40016546-0"/>
    <s v="MEJORAMIENTO CAMINO BASICO INTERMEDIO LAS HORTENSIAS QUECHEREHUE COLICO, COMUNA CUNCO"/>
    <x v="0"/>
    <s v="CAUTIN"/>
    <s v="CUNCO"/>
    <n v="2024"/>
    <s v="PROYECTO"/>
    <s v="TRANSPORTE"/>
    <s v="TRANSPORTE CAMINERO"/>
    <x v="1"/>
    <n v="128400"/>
    <n v="121380"/>
    <n v="121380"/>
    <x v="0"/>
    <x v="0"/>
  </r>
  <r>
    <s v="40016564-0"/>
    <s v="HABILITACION CENTRO PENITENCIARIO FEMENINO DE BULNES"/>
    <x v="5"/>
    <s v="'"/>
    <s v="'"/>
    <n v="2024"/>
    <s v="PROYECTO"/>
    <s v="JUSTICIA"/>
    <s v="REHABILITACION ADULTOS"/>
    <x v="1"/>
    <n v="36351"/>
    <n v="36351"/>
    <n v="13081.516"/>
    <x v="0"/>
    <x v="0"/>
  </r>
  <r>
    <s v="40016644-0"/>
    <s v="REPOSICION DE POSTA SALUD RURAL ISLA DEL REY"/>
    <x v="12"/>
    <s v="VALDIVIA - REGION XIV"/>
    <s v="CORRAL - REGION XIV"/>
    <n v="2024"/>
    <s v="PROYECTO"/>
    <s v="SALUD"/>
    <s v="SALUD PUBLICA"/>
    <x v="1"/>
    <n v="247506"/>
    <n v="2"/>
    <n v="0"/>
    <x v="0"/>
    <x v="1"/>
  </r>
  <r>
    <s v="40016653-0"/>
    <s v="CONSTRUCCION SISTEMA APR PEJERREY-LOS HUALLES, LINARES"/>
    <x v="7"/>
    <s v="LINARES"/>
    <s v="LINARES"/>
    <n v="2024"/>
    <s v="PROYECTO"/>
    <s v="RECURSOS HIDRICOS"/>
    <s v="AGUA POTABLE"/>
    <x v="1"/>
    <n v="3238214"/>
    <n v="2957461"/>
    <n v="2937459"/>
    <x v="0"/>
    <x v="0"/>
  </r>
  <r>
    <s v="40016698-0"/>
    <s v="CONSTRUCCION CENTRO ONCOLÓGICO DE LA REGIÓN DE ATACAMA"/>
    <x v="16"/>
    <s v="COPIAPO"/>
    <s v="COPIAPO"/>
    <n v="2024"/>
    <s v="PROYECTO"/>
    <s v="SALUD"/>
    <s v="ALTA COMPLEJIDAD"/>
    <x v="1"/>
    <n v="31957"/>
    <n v="31956"/>
    <n v="31955.14"/>
    <x v="0"/>
    <x v="0"/>
  </r>
  <r>
    <s v="40016707-0"/>
    <s v="REPOSICION  CIRCUITO CALLE LOS AROMOS - EL BOLDO VIÑA DEL MAR"/>
    <x v="4"/>
    <s v="VALPARAISO"/>
    <s v="VIÑA DEL MAR"/>
    <n v="2024"/>
    <s v="PROYECTO"/>
    <s v="TRANSPORTE"/>
    <s v="TRANSPORTE URBANO,VIALIDAD PEATONAL"/>
    <x v="1"/>
    <n v="313454"/>
    <n v="284336"/>
    <n v="284332.61900000001"/>
    <x v="0"/>
    <x v="0"/>
  </r>
  <r>
    <s v="40016735-0"/>
    <s v="RESTAURACION CENTRO CULTURAL SOFÍA HOTT, OSORNO"/>
    <x v="3"/>
    <s v="OSORNO"/>
    <s v="OSORNO"/>
    <n v="2024"/>
    <s v="PROYECTO"/>
    <s v="EDUCACION, CULTURA Y PATRIMONIO"/>
    <s v="PATRIMONIO"/>
    <x v="1"/>
    <n v="80005"/>
    <n v="48834"/>
    <n v="1581"/>
    <x v="0"/>
    <x v="0"/>
  </r>
  <r>
    <s v="40016754-0"/>
    <s v="INSTALACION  DE SISTEMA DE AGUA POTABLE RURAL VILLA DISPUTADA, COMUNA DE NOGALES"/>
    <x v="4"/>
    <s v="QUILLOTA"/>
    <s v="NOGALES"/>
    <n v="2024"/>
    <s v="PROYECTO"/>
    <s v="RECURSOS HIDRICOS"/>
    <s v="AGUA POTABLE"/>
    <x v="1"/>
    <n v="701762"/>
    <n v="668504"/>
    <n v="668502"/>
    <x v="0"/>
    <x v="0"/>
  </r>
  <r>
    <s v="40016783-0"/>
    <s v="REPOSICION CUARTEL PDI QUILLOTA"/>
    <x v="4"/>
    <s v="'"/>
    <s v="'"/>
    <n v="2024"/>
    <s v="PROYECTO"/>
    <s v="SEGURIDAD PUBLICA"/>
    <s v="SEGURIDAD PUBLICA"/>
    <x v="1"/>
    <n v="51815"/>
    <n v="69236"/>
    <n v="51340"/>
    <x v="0"/>
    <x v="0"/>
  </r>
  <r>
    <s v="40016792-0"/>
    <s v="REPOSICION PASO SUPERIOR LOS LIRIOS PONIENTE, COMUNA DE REQUINOA"/>
    <x v="15"/>
    <s v="CACHAPOAL"/>
    <s v="REQUINOA"/>
    <n v="2024"/>
    <s v="PROYECTO"/>
    <s v="TRANSPORTE"/>
    <s v="TRANSPORTE CAMINERO"/>
    <x v="1"/>
    <n v="10"/>
    <n v="62000"/>
    <n v="0"/>
    <x v="0"/>
    <x v="1"/>
  </r>
  <r>
    <s v="40016812-0"/>
    <s v="NORMALIZACION COLEGIO CUMBRES DE BOCO, QUILLOTA"/>
    <x v="4"/>
    <s v="QUILLOTA"/>
    <s v="QUILLOTA"/>
    <n v="2024"/>
    <s v="PROYECTO"/>
    <s v="EDUCACION, CULTURA Y PATRIMONIO"/>
    <s v="EDUCACION BASICA Y MEDIA"/>
    <x v="1"/>
    <n v="95519"/>
    <n v="38251"/>
    <n v="38250"/>
    <x v="0"/>
    <x v="0"/>
  </r>
  <r>
    <s v="40016862-0"/>
    <s v="CONSTRUCCION SISTEMA APR PULUTAUCO, DALCAHUE"/>
    <x v="3"/>
    <s v="CHILOE"/>
    <s v="DALCAHUE"/>
    <n v="2024"/>
    <s v="PROYECTO"/>
    <s v="RECURSOS HIDRICOS"/>
    <s v="AGUA POTABLE"/>
    <x v="1"/>
    <n v="296558"/>
    <n v="284711"/>
    <n v="284710.07199999999"/>
    <x v="0"/>
    <x v="0"/>
  </r>
  <r>
    <s v="40016874-0"/>
    <s v="MEJORAMIENTO  INTEGRAL ACCESO SUR COMUNA DE ILLAPEL"/>
    <x v="6"/>
    <s v="CHOAPA"/>
    <s v="ILLAPEL"/>
    <n v="2024"/>
    <s v="PROYECTO"/>
    <s v="VIVIENDA Y DESARROLLO URBANO"/>
    <s v="DESARROLLO URBANO"/>
    <x v="1"/>
    <n v="721623"/>
    <n v="591720"/>
    <n v="591721"/>
    <x v="0"/>
    <x v="0"/>
  </r>
  <r>
    <s v="40016879-0"/>
    <s v="ACTUALIZACION EST HIDROLÓGICO  Y DIS HIDRAULICO EN M.C. CAMBIO CLIMÁTICO"/>
    <x v="10"/>
    <s v="'"/>
    <s v="'"/>
    <n v="2024"/>
    <s v="ESTUDIO BASICO"/>
    <s v="TRANSPORTE"/>
    <s v="TRANSPORTE CAMINERO"/>
    <x v="1"/>
    <n v="85421"/>
    <n v="82000"/>
    <n v="0"/>
    <x v="0"/>
    <x v="1"/>
  </r>
  <r>
    <s v="40016947-0"/>
    <s v="CONSTRUCCION SISTEMA DE AGUA POTABLE RURAL ARTURO PRAT, PANQUEHUE"/>
    <x v="4"/>
    <s v="SAN FELIPE DE ACONCAGUA"/>
    <s v="PANQUEHUE"/>
    <n v="2024"/>
    <s v="PROYECTO"/>
    <s v="RECURSOS HIDRICOS"/>
    <s v="AGUA POTABLE"/>
    <x v="1"/>
    <n v="19148"/>
    <n v="7179"/>
    <n v="0"/>
    <x v="0"/>
    <x v="1"/>
  </r>
  <r>
    <s v="40017055-0"/>
    <s v="ACTUALIZACION PLADECO 2023 2027 COMUNA DE PUTAENDO"/>
    <x v="4"/>
    <s v="SAN FELIPE DE ACONCAGUA"/>
    <s v="PUTAENDO"/>
    <n v="2024"/>
    <s v="ESTUDIO BASICO"/>
    <s v="MULTISECTORIAL"/>
    <s v="ADMINISTRACION MULTISECTOR"/>
    <x v="1"/>
    <n v="51416"/>
    <n v="51415"/>
    <n v="51414.66"/>
    <x v="0"/>
    <x v="0"/>
  </r>
  <r>
    <s v="40017092-0"/>
    <s v="CONSTRUCCION SISTEMA ALCANTARILLADO SECTORES VILCUYA-BOCATOMA, LOS ANDES"/>
    <x v="4"/>
    <s v="LOS ANDES"/>
    <s v="LOS ANDES"/>
    <n v="2024"/>
    <s v="PROYECTO"/>
    <s v="RECURSOS HIDRICOS"/>
    <s v="EVACUACION DISPOSICION FINAL AGUAS SERVIDAS"/>
    <x v="1"/>
    <n v="8906"/>
    <n v="8908"/>
    <n v="8906"/>
    <x v="0"/>
    <x v="0"/>
  </r>
  <r>
    <s v="40017094-0"/>
    <s v="MEJORAMIENTO SISTEMA APR OLIVAR BAJO, RINCÓN EL ABRA, OLIVAR"/>
    <x v="15"/>
    <s v="CACHAPOAL"/>
    <s v="OLIVAR"/>
    <n v="2024"/>
    <s v="PROYECTO"/>
    <s v="RECURSOS HIDRICOS"/>
    <s v="AGUA POTABLE"/>
    <x v="1"/>
    <n v="678954"/>
    <n v="678953"/>
    <n v="678952.16500000004"/>
    <x v="0"/>
    <x v="0"/>
  </r>
  <r>
    <s v="40017124-0"/>
    <s v="DIAGNOSTICO PUENTE JUAN PABLO II, PROVINCIA DE CONCEPCION"/>
    <x v="2"/>
    <s v="CONCEPCION"/>
    <s v="'"/>
    <n v="2024"/>
    <s v="ESTUDIO BASICO"/>
    <s v="TRANSPORTE"/>
    <s v="TRANSPORTE URBANO,VIALIDAD PEATONAL"/>
    <x v="1"/>
    <n v="11000"/>
    <n v="6940"/>
    <n v="6683.6890000000003"/>
    <x v="0"/>
    <x v="0"/>
  </r>
  <r>
    <s v="40017130-0"/>
    <s v="CONSTRUCCION ALCANTARILLADO SECTOR LAS PARCELAS - CALLE YUNGAY, COMUNA CARTAGENA"/>
    <x v="4"/>
    <s v="SAN ANTONIO"/>
    <s v="CARTAGENA"/>
    <n v="2024"/>
    <s v="PROYECTO"/>
    <s v="RECURSOS HIDRICOS"/>
    <s v="ADMINISTRACION AGUA POTABLE Y ALCANTARILLADO"/>
    <x v="1"/>
    <n v="281993"/>
    <n v="170001"/>
    <n v="0"/>
    <x v="0"/>
    <x v="1"/>
  </r>
  <r>
    <s v="40017131-0"/>
    <s v="MEJORAMIENTO LICEO INDUSTRIAL JOSE SANTOS OSSA, VALLENAR"/>
    <x v="16"/>
    <s v="HUASCO"/>
    <s v="VALLENAR"/>
    <n v="2024"/>
    <s v="PROYECTO"/>
    <s v="EDUCACION, CULTURA Y PATRIMONIO"/>
    <s v="EDUCACION MEDIA TECNICO"/>
    <x v="1"/>
    <n v="94402"/>
    <n v="94402"/>
    <n v="32938"/>
    <x v="0"/>
    <x v="0"/>
  </r>
  <r>
    <s v="40017155-0"/>
    <s v="ANALISIS Y DESARROLLO PLANES DE GT Y MOVILIDAD, COCHRANE Y CHILE CHICO."/>
    <x v="11"/>
    <s v="'"/>
    <s v="'"/>
    <n v="2024"/>
    <s v="ESTUDIO BASICO"/>
    <s v="TRANSPORTE"/>
    <s v="TRANSPORTE URBANO,VIALIDAD PEATONAL"/>
    <x v="1"/>
    <n v="33120"/>
    <n v="32000"/>
    <n v="32000"/>
    <x v="0"/>
    <x v="0"/>
  </r>
  <r>
    <s v="40017161-0"/>
    <s v="CONSTRUCCION PARQUE HÉROES DE LA CONCEPCIÓN, SALAMANCA"/>
    <x v="6"/>
    <s v="CHOAPA"/>
    <s v="SALAMANCA"/>
    <n v="2024"/>
    <s v="PROYECTO"/>
    <s v="VIVIENDA Y DESARROLLO URBANO"/>
    <s v="DESARROLLO URBANO"/>
    <x v="1"/>
    <n v="355476"/>
    <n v="355379"/>
    <n v="349046"/>
    <x v="0"/>
    <x v="0"/>
  </r>
  <r>
    <s v="40017172-0"/>
    <s v="AMPLIACION PUENTE LO GALLARDO EN RUTA 66, PROVINCIA DE SAN ANTONIO"/>
    <x v="4"/>
    <s v="SAN ANTONIO"/>
    <s v="'"/>
    <n v="2024"/>
    <s v="PROYECTO"/>
    <s v="TRANSPORTE"/>
    <s v="TRANSPORTE URBANO,VIALIDAD PEATONAL"/>
    <x v="1"/>
    <n v="25866597"/>
    <n v="13766316"/>
    <n v="13763762"/>
    <x v="0"/>
    <x v="0"/>
  </r>
  <r>
    <s v="40017175-0"/>
    <s v="REPOSICION AVENIDA IGNACIO SILVA, COMUNA DE ILLAPEL"/>
    <x v="6"/>
    <s v="CHOAPA"/>
    <s v="ILLAPEL"/>
    <n v="2024"/>
    <s v="PROYECTO"/>
    <s v="VIVIENDA Y DESARROLLO URBANO"/>
    <s v="DESARROLLO URBANO"/>
    <x v="1"/>
    <n v="309797"/>
    <n v="309635"/>
    <n v="309634.62099999998"/>
    <x v="0"/>
    <x v="0"/>
  </r>
  <r>
    <s v="40017179-0"/>
    <s v="AMPLIACION SISTEMA CÁMARAS FISCALIZACIÓN VÍAS PRIORITARIAS DEL GRAN SANTIAGO"/>
    <x v="14"/>
    <s v="'"/>
    <s v="'"/>
    <n v="2024"/>
    <s v="PROYECTO"/>
    <s v="TRANSPORTE"/>
    <s v="TRANSPORTE URBANO,VIALIDAD PEATONAL"/>
    <x v="1"/>
    <n v="3611400"/>
    <n v="2786599"/>
    <n v="2756033.0329999998"/>
    <x v="0"/>
    <x v="0"/>
  </r>
  <r>
    <s v="40017201-0"/>
    <s v="REPOSICION TENENCIA REÑACA, COMUNA DE VIÑA DEL MAR"/>
    <x v="4"/>
    <s v="VALPARAISO"/>
    <s v="VIÑA DEL MAR"/>
    <n v="2024"/>
    <s v="PROYECTO"/>
    <s v="SEGURIDAD PUBLICA"/>
    <s v="SEGURIDAD PUBLICA"/>
    <x v="1"/>
    <n v="134423"/>
    <n v="80001"/>
    <n v="31177.4"/>
    <x v="0"/>
    <x v="0"/>
  </r>
  <r>
    <s v="40017202-0"/>
    <s v="CONSTRUCCION CAMINO COSTERO SECTOR: PUEBLO HUNDIDO - BIF. CHOVELLEN, ETAPA 1"/>
    <x v="7"/>
    <s v="CAUQUENES"/>
    <s v="PELLUHUE"/>
    <n v="2024"/>
    <s v="PROYECTO"/>
    <s v="TRANSPORTE"/>
    <s v="TRANSPORTE URBANO,VIALIDAD PEATONAL"/>
    <x v="1"/>
    <n v="1500000"/>
    <n v="4000"/>
    <n v="3833.154"/>
    <x v="0"/>
    <x v="0"/>
  </r>
  <r>
    <s v="40017209-0"/>
    <s v="ANALISIS Y DESARROLLO PLAN MAESTRO GESTIÓN DE TRÁNSITO, COMUNA DE DALCAHUE"/>
    <x v="3"/>
    <s v="CHILOE"/>
    <s v="DALCAHUE"/>
    <n v="2024"/>
    <s v="ESTUDIO BASICO"/>
    <s v="TRANSPORTE"/>
    <s v="TRANSPORTE URBANO,VIALIDAD PEATONAL"/>
    <x v="1"/>
    <n v="22770"/>
    <n v="22000"/>
    <n v="22000"/>
    <x v="0"/>
    <x v="0"/>
  </r>
  <r>
    <s v="40017211-0"/>
    <s v="REPOSICION CON RELOCALIZACIÓN 5TA. COMISARÍA PEUMO"/>
    <x v="15"/>
    <s v="CACHAPOAL"/>
    <s v="PEUMO"/>
    <n v="2024"/>
    <s v="PROYECTO"/>
    <s v="SEGURIDAD PUBLICA"/>
    <s v="SEGURIDAD PUBLICA"/>
    <x v="1"/>
    <n v="2680985"/>
    <n v="2347859"/>
    <n v="2347858.2680000002"/>
    <x v="0"/>
    <x v="0"/>
  </r>
  <r>
    <s v="40017277-0"/>
    <s v="MEJORAMIENTO RUTA S-192, GALVARINO - RUCATRARO, TRAMO DM 0 A DM 12"/>
    <x v="0"/>
    <s v="CAUTIN"/>
    <s v="GALVARINO"/>
    <n v="2024"/>
    <s v="PROYECTO"/>
    <s v="TRANSPORTE"/>
    <s v="TRANSPORTE CAMINERO"/>
    <x v="1"/>
    <n v="487420"/>
    <n v="475960"/>
    <n v="474788"/>
    <x v="0"/>
    <x v="0"/>
  </r>
  <r>
    <s v="40017327-0"/>
    <s v="AMPLIACION SISTEMA DE A.P.R. DE PUAUCHO COIHUERIA COMUNA DE SAN JUAN DE LA COSTA"/>
    <x v="3"/>
    <s v="OSORNO"/>
    <s v="SAN JUAN DE LA COSTA"/>
    <n v="2024"/>
    <s v="PROYECTO"/>
    <s v="RECURSOS HIDRICOS"/>
    <s v="AGUA POTABLE"/>
    <x v="1"/>
    <n v="2077977"/>
    <n v="2077977"/>
    <n v="2077976.2960000001"/>
    <x v="0"/>
    <x v="0"/>
  </r>
  <r>
    <s v="40017345-0"/>
    <s v="HABILITACION SISTEMA DE RESPALDO ENERGÉTICO DE SEMÁFOROS EN OSORNO Y PUERTO MONTT"/>
    <x v="3"/>
    <s v="'"/>
    <s v="'"/>
    <n v="2024"/>
    <s v="PROYECTO"/>
    <s v="TRANSPORTE"/>
    <s v="TRANSPORTE URBANO,VIALIDAD PEATONAL"/>
    <x v="1"/>
    <n v="525360"/>
    <n v="525360"/>
    <n v="525314.71400000004"/>
    <x v="0"/>
    <x v="0"/>
  </r>
  <r>
    <s v="40017347-0"/>
    <s v="CONSTRUCCION CENTRO OPERATIVO DE VEHÍCULOS DE EMERGENCIA DE INCENDIOS FORESTALES,  VALPARAÍSO"/>
    <x v="4"/>
    <s v="'"/>
    <s v="'"/>
    <n v="2024"/>
    <s v="PROYECTO"/>
    <s v="RECURSOS NATURALES Y MEDIO AMBIENTE"/>
    <s v="MEDIO AMBIENTE"/>
    <x v="1"/>
    <n v="5969"/>
    <n v="3001"/>
    <n v="3000"/>
    <x v="0"/>
    <x v="0"/>
  </r>
  <r>
    <s v="40017755-0"/>
    <s v="ANALISIS  PELIGRO DE REMOCIÓN EN MASA"/>
    <x v="13"/>
    <s v="'"/>
    <s v="'"/>
    <n v="2024"/>
    <s v="ESTUDIO BASICO"/>
    <s v="MULTISECTORIAL"/>
    <s v="INTERSUBSECTORIAL MULTISECTOR"/>
    <x v="1"/>
    <n v="109193"/>
    <n v="87949"/>
    <n v="87949"/>
    <x v="0"/>
    <x v="0"/>
  </r>
  <r>
    <s v="40017769-0"/>
    <s v="AMPLIACION Y MEJORAMIENTO DEL AERODROMO DE MOCOPULLI, DALCAHUE CHILOE"/>
    <x v="3"/>
    <s v="'"/>
    <s v="'"/>
    <n v="2024"/>
    <s v="PROYECTO"/>
    <s v="TRANSPORTE"/>
    <s v="TRANSPORTE AEREO"/>
    <x v="1"/>
    <n v="5149"/>
    <n v="89024"/>
    <n v="15890"/>
    <x v="0"/>
    <x v="0"/>
  </r>
  <r>
    <s v="40017781-0"/>
    <s v="MEJORAMIENTO PAVIMENTACION AVENIDA SANTA TERESITA, COMUNA DE ALGARROBO"/>
    <x v="4"/>
    <s v="SAN ANTONIO"/>
    <s v="ALGARROBO"/>
    <n v="2024"/>
    <s v="PROYECTO"/>
    <s v="TRANSPORTE"/>
    <s v="TRANSPORTE URBANO,VIALIDAD PEATONAL"/>
    <x v="1"/>
    <n v="9867"/>
    <n v="9164"/>
    <n v="9162"/>
    <x v="0"/>
    <x v="0"/>
  </r>
  <r>
    <s v="40017785-0"/>
    <s v="CONSTRUCCION CESFAM SECTOR VILLA NOCEDAL PUENTE ALTO"/>
    <x v="14"/>
    <s v="'"/>
    <s v="'"/>
    <n v="2024"/>
    <s v="PROYECTO"/>
    <s v="SALUD"/>
    <s v="BAJA COMPLEJIDAD"/>
    <x v="1"/>
    <n v="57662"/>
    <n v="34411"/>
    <n v="2000"/>
    <x v="0"/>
    <x v="0"/>
  </r>
  <r>
    <s v="40017825-0"/>
    <s v="REPOSICION  ESPACIOS PUBLICOS,ESTACION PAIPOTE COPIAPO"/>
    <x v="16"/>
    <s v="COPIAPO"/>
    <s v="COPIAPO"/>
    <n v="2024"/>
    <s v="PROYECTO"/>
    <s v="VIVIENDA Y DESARROLLO URBANO"/>
    <s v="DESARROLLO URBANO"/>
    <x v="1"/>
    <n v="787382"/>
    <n v="280944"/>
    <n v="280943.625"/>
    <x v="0"/>
    <x v="0"/>
  </r>
  <r>
    <s v="40017867-0"/>
    <s v="AMPLIACION RUTA 41 - CH SECTOR: LA SERENA - LAS ROJAS TRAMO I, REGION DE COQUIMBO"/>
    <x v="17"/>
    <s v="'"/>
    <s v="'"/>
    <n v="2024"/>
    <s v="PROYECTO"/>
    <s v="TRANSPORTE"/>
    <s v="TRANSPORTE CAMINERO"/>
    <x v="1"/>
    <n v="4172673"/>
    <n v="4533500"/>
    <n v="3260445.9010000001"/>
    <x v="0"/>
    <x v="0"/>
  </r>
  <r>
    <s v="40017878-0"/>
    <s v="CONSTRUCCION SISTEMA APR SECTOR PUPETRA, DALCAHUE"/>
    <x v="3"/>
    <s v="CHILOE"/>
    <s v="DALCAHUE"/>
    <n v="2024"/>
    <s v="PROYECTO"/>
    <s v="RECURSOS HIDRICOS"/>
    <s v="AGUA POTABLE"/>
    <x v="1"/>
    <n v="895478"/>
    <n v="887574"/>
    <n v="743754.58200000005"/>
    <x v="0"/>
    <x v="0"/>
  </r>
  <r>
    <s v="40017907-0"/>
    <s v="CONSTRUCCION INFRAESTRUCTURA PORTUARIA PARA PESCADORES EX-SUDAMERICANA. VALPARAISO"/>
    <x v="4"/>
    <s v="VALPARAISO"/>
    <s v="VALPARAISO"/>
    <n v="2024"/>
    <s v="PROYECTO"/>
    <s v="PESCA"/>
    <s v="PESCA ARTESANAL"/>
    <x v="1"/>
    <n v="63706"/>
    <n v="122594"/>
    <n v="61984"/>
    <x v="0"/>
    <x v="0"/>
  </r>
  <r>
    <s v="40018056-0"/>
    <s v="ANALISIS IMPLEMENTACIÓN DE UNA PLATAFORMA LOGÍSTICA EN LA CIUDAD DE VALDIVIA"/>
    <x v="12"/>
    <s v="VALDIVIA - REGION XIV"/>
    <s v="VALDIVIA - REGION XIV"/>
    <n v="2024"/>
    <s v="ESTUDIO BASICO"/>
    <s v="TRANSPORTE"/>
    <s v="TRANSPORTE URBANO,VIALIDAD PEATONAL"/>
    <x v="1"/>
    <n v="13500"/>
    <n v="13500"/>
    <n v="13500"/>
    <x v="0"/>
    <x v="0"/>
  </r>
  <r>
    <s v="40018099-0"/>
    <s v="REPOSICION PUENTE LOS BARROS, RUTA I-904, COMUNA DE PAREDONES"/>
    <x v="15"/>
    <s v="CARDENAL CARO"/>
    <s v="PAREDONES"/>
    <n v="2024"/>
    <s v="PROYECTO"/>
    <s v="TRANSPORTE"/>
    <s v="TRANSPORTE CAMINERO"/>
    <x v="1"/>
    <n v="50437"/>
    <n v="54150"/>
    <n v="54145.84"/>
    <x v="0"/>
    <x v="0"/>
  </r>
  <r>
    <s v="40018101-0"/>
    <s v="REPOSICION PUENTE COLHUE 2 Y ACCESOS, RUTA RP I-1054, COMUNA DE PUMANQUE"/>
    <x v="15"/>
    <s v="COLCHAGUA"/>
    <s v="PUMANQUE"/>
    <n v="2024"/>
    <s v="PROYECTO"/>
    <s v="TRANSPORTE"/>
    <s v="TRANSPORTE CAMINERO"/>
    <x v="1"/>
    <n v="13455"/>
    <n v="13000"/>
    <n v="12260"/>
    <x v="0"/>
    <x v="0"/>
  </r>
  <r>
    <s v="40018104-0"/>
    <s v="REPOSICION PUENTE TUMUÑAN, RUTA RPI-487, COMUNA DE SAN FERNANDO"/>
    <x v="15"/>
    <s v="COLCHAGUA"/>
    <s v="SAN FERNANDO"/>
    <n v="2024"/>
    <s v="PROYECTO"/>
    <s v="TRANSPORTE"/>
    <s v="TRANSPORTE CAMINERO"/>
    <x v="1"/>
    <n v="12420"/>
    <n v="12000"/>
    <n v="11100"/>
    <x v="0"/>
    <x v="0"/>
  </r>
  <r>
    <s v="40018108-0"/>
    <s v="MEJORAMIENTO Y AMPLIACIÓN  SISTEMA DE LUMINARIAS PÚBLICAS COMUNA DE LO ESPEJO"/>
    <x v="14"/>
    <s v="SANTIAGO"/>
    <s v="LO ESPEJO"/>
    <n v="2024"/>
    <s v="PROYECTO"/>
    <s v="ENERGIA"/>
    <s v="ALUMBRADO PUBLICO"/>
    <x v="1"/>
    <n v="689475"/>
    <n v="635934"/>
    <n v="632145.20499999996"/>
    <x v="0"/>
    <x v="0"/>
  </r>
  <r>
    <s v="40018139-0"/>
    <s v="REPOSICION SUBCOMISARIA EL QUISCO, COMUNA EL QUISCO"/>
    <x v="4"/>
    <s v="SAN ANTONIO"/>
    <s v="EL QUISCO"/>
    <n v="2024"/>
    <s v="PROYECTO"/>
    <s v="SEGURIDAD PUBLICA"/>
    <s v="SEGURIDAD PUBLICA"/>
    <x v="1"/>
    <n v="129208"/>
    <n v="129206"/>
    <n v="85288"/>
    <x v="0"/>
    <x v="0"/>
  </r>
  <r>
    <s v="40018228-0"/>
    <s v="REPOSICION 2ª COMISARÍA DE CARABINEROS ANTOFAGASTA, COMUNA DE ANTOFAGASTA"/>
    <x v="9"/>
    <s v="ANTOFAGASTA"/>
    <s v="ANTOFAGASTA"/>
    <n v="2024"/>
    <s v="PROYECTO"/>
    <s v="SEGURIDAD PUBLICA"/>
    <s v="SEGURIDAD PUBLICA"/>
    <x v="1"/>
    <n v="2602092"/>
    <n v="2602092"/>
    <n v="2074565"/>
    <x v="0"/>
    <x v="0"/>
  </r>
  <r>
    <s v="40018285-0"/>
    <s v="REPOSICION JUZGADO DE LETRAS CON COMPETENCIA COMÚN SAN CARLOS"/>
    <x v="5"/>
    <s v="PUNILLA"/>
    <s v="SAN CARLOS - REGION DEL ÑUBLE"/>
    <n v="2024"/>
    <s v="PROYECTO"/>
    <s v="JUSTICIA"/>
    <s v="ADMINISTRACION DE JUSTICIA"/>
    <x v="1"/>
    <n v="16147"/>
    <n v="1696"/>
    <n v="1696"/>
    <x v="0"/>
    <x v="0"/>
  </r>
  <r>
    <s v="40018298-0"/>
    <s v="ANALISIS Y DESARROLLO PLAN MAESTRO DE GESTIÓN DE TRÁNSITO COMUNA DE PORVENIR"/>
    <x v="1"/>
    <s v="TIERRA DEL FUEGO"/>
    <s v="PORVENIR"/>
    <n v="2024"/>
    <s v="ESTUDIO BASICO"/>
    <s v="TRANSPORTE"/>
    <s v="TRANSPORTE URBANO,VIALIDAD PEATONAL"/>
    <x v="1"/>
    <n v="13455"/>
    <n v="13000"/>
    <n v="13000"/>
    <x v="0"/>
    <x v="0"/>
  </r>
  <r>
    <s v="40018324-0"/>
    <s v="HABILITACION DE TERRENOS POBL. MARTA BRUNET, ETAPA B, SECTOR BAJOS DE MENA, PTE. ALTO"/>
    <x v="14"/>
    <s v="CORDILLERA"/>
    <s v="PUENTE ALTO"/>
    <n v="2024"/>
    <s v="PROYECTO"/>
    <s v="VIVIENDA Y DESARROLLO URBANO"/>
    <s v="VIVIENDA DEFINITIVA"/>
    <x v="1"/>
    <n v="394874"/>
    <n v="381523"/>
    <n v="323105"/>
    <x v="0"/>
    <x v="0"/>
  </r>
  <r>
    <s v="40018335-0"/>
    <s v="MEJORAMIENTO INTEGRAL DE ACERAS SECTOR 15, TALCA"/>
    <x v="7"/>
    <s v="TALCA"/>
    <s v="TALCA"/>
    <n v="2024"/>
    <s v="PROYECTO"/>
    <s v="TRANSPORTE"/>
    <s v="TRANSPORTE URBANO,VIALIDAD PEATONAL"/>
    <x v="1"/>
    <n v="936545"/>
    <n v="936545"/>
    <n v="936543.076"/>
    <x v="0"/>
    <x v="0"/>
  </r>
  <r>
    <s v="40018349-0"/>
    <s v="AMPLIACION RED AGUA POTABLE, AGUAS SERVIDAS Y PEAS, VILLA LOS ARTESANOS COMUNA DE NINHUE"/>
    <x v="5"/>
    <s v="ITATA"/>
    <s v="NINHUE - REGION DEL ÑUBLE"/>
    <n v="2024"/>
    <s v="PROYECTO"/>
    <s v="RECURSOS HIDRICOS"/>
    <s v="EVACUACION DISPOSICION FINAL AGUAS SERVIDAS"/>
    <x v="1"/>
    <n v="362251"/>
    <n v="150000"/>
    <n v="0"/>
    <x v="0"/>
    <x v="1"/>
  </r>
  <r>
    <s v="40018374-0"/>
    <s v="AMPLIACION ALCANTARILLADO DE AGUAS SERVIDAS COSTANERA CONDELL, PUERTO AYSÉN"/>
    <x v="11"/>
    <s v="AYSEN"/>
    <s v="AYSEN"/>
    <n v="2024"/>
    <s v="PROYECTO"/>
    <s v="RECURSOS HIDRICOS"/>
    <s v="EVACUACION DISPOSICION FINAL AGUAS SERVIDAS"/>
    <x v="1"/>
    <n v="2"/>
    <n v="2"/>
    <n v="0"/>
    <x v="0"/>
    <x v="1"/>
  </r>
  <r>
    <s v="40018404-0"/>
    <s v="REPOSICION VARIOS PUENTES DE LA REGIÓN DE O´HIGGINS V ETAPA"/>
    <x v="15"/>
    <s v="'"/>
    <s v="'"/>
    <n v="2024"/>
    <s v="PROYECTO"/>
    <s v="TRANSPORTE"/>
    <s v="TRANSPORTE CAMINERO"/>
    <x v="1"/>
    <n v="26011"/>
    <n v="153900"/>
    <n v="24250"/>
    <x v="0"/>
    <x v="0"/>
  </r>
  <r>
    <s v="40018408-0"/>
    <s v="CONSTRUCCION PASARELAS LA PALMA CHICA Y LA PALMA GRANDE, COMUNA DE RANCAGUA"/>
    <x v="15"/>
    <s v="CACHAPOAL"/>
    <s v="RANCAGUA"/>
    <n v="2024"/>
    <s v="PROYECTO"/>
    <s v="TRANSPORTE"/>
    <s v="TRANSPORTE CAMINERO"/>
    <x v="1"/>
    <n v="3774760"/>
    <n v="3931380"/>
    <n v="1068939.6740000001"/>
    <x v="0"/>
    <x v="0"/>
  </r>
  <r>
    <s v="40018467-0"/>
    <s v="REPOSICION CON RELOCALIZACION CESFAM BAJOS DE SAN AGUSTIN CALERA DE TANGO"/>
    <x v="14"/>
    <s v="MAIPO"/>
    <s v="CALERA DE TANGO"/>
    <n v="2024"/>
    <s v="PROYECTO"/>
    <s v="SALUD"/>
    <s v="SALUD PUBLICA"/>
    <x v="1"/>
    <n v="2678721"/>
    <n v="1"/>
    <n v="0"/>
    <x v="0"/>
    <x v="1"/>
  </r>
  <r>
    <s v="40018485-0"/>
    <s v="AMPLIACION Y MEJORAMIENTO CEMENTERIO MUNICIPAL DE PUERTO AYSEN"/>
    <x v="11"/>
    <s v="AYSEN"/>
    <s v="AYSEN"/>
    <n v="2024"/>
    <s v="PROYECTO"/>
    <s v="MULTISECTORIAL"/>
    <s v="ORGANIZACION Y SERVICIOS COMUNALES"/>
    <x v="1"/>
    <n v="1823021"/>
    <n v="1973021"/>
    <n v="1772324"/>
    <x v="0"/>
    <x v="0"/>
  </r>
  <r>
    <s v="40018527-0"/>
    <s v="CONSTRUCCION SISTEMA DE AGUA POTABLE RURAL SECTOR CHEÑUE PUNTA PIUTIL, HUALAIHUE"/>
    <x v="3"/>
    <s v="PALENA"/>
    <s v="HUALAIHUE"/>
    <n v="2024"/>
    <s v="PROYECTO"/>
    <s v="RECURSOS HIDRICOS"/>
    <s v="AGUA POTABLE"/>
    <x v="1"/>
    <n v="2447241"/>
    <n v="2447241"/>
    <n v="2447236.1269999999"/>
    <x v="0"/>
    <x v="0"/>
  </r>
  <r>
    <s v="40018637-0"/>
    <s v="MEJORAMIENTO CBI IMPERIAL CARAHUE POR EL BAJO"/>
    <x v="0"/>
    <s v="CAUTIN"/>
    <s v="'"/>
    <n v="2024"/>
    <s v="PROYECTO"/>
    <s v="TRANSPORTE"/>
    <s v="TRANSPORTE CAMINERO"/>
    <x v="1"/>
    <n v="194000"/>
    <n v="185160"/>
    <n v="184300"/>
    <x v="0"/>
    <x v="0"/>
  </r>
  <r>
    <s v="40018735-0"/>
    <s v="CONSTRUCCION SISTEMA DE ILUMINACIÓN RECINTO CD BOCA JUNIORS, COMUNA DE SANTA MARIA"/>
    <x v="4"/>
    <s v="SAN FELIPE DE ACONCAGUA"/>
    <s v="SANTA MARIA"/>
    <n v="2024"/>
    <s v="PROYECTO"/>
    <s v="DEPORTES"/>
    <s v="DEPORTE FORMATIVO"/>
    <x v="1"/>
    <n v="67196"/>
    <n v="67196"/>
    <n v="67195.06"/>
    <x v="0"/>
    <x v="0"/>
  </r>
  <r>
    <s v="40018773-0"/>
    <s v="AMPLIACION SISTEMA AGUA POTABLE RURAL ÑADI PICHIDAMAS, PUYEHUE"/>
    <x v="3"/>
    <s v="OSORNO"/>
    <s v="PUYEHUE"/>
    <n v="2024"/>
    <s v="PROYECTO"/>
    <s v="RECURSOS HIDRICOS"/>
    <s v="AGUA POTABLE"/>
    <x v="1"/>
    <n v="9065"/>
    <n v="6994"/>
    <n v="6993.0540000000001"/>
    <x v="0"/>
    <x v="0"/>
  </r>
  <r>
    <s v="40018779-0"/>
    <s v="CONSTRUCCION SISTEMA DE DRENAJE ZONA SUR PONIENTE ETAPA 1, CANAL SANTA MARTA, MAIPÚ"/>
    <x v="14"/>
    <s v="SANTIAGO"/>
    <s v="MAIPU"/>
    <n v="2024"/>
    <s v="PROYECTO"/>
    <s v="RECURSOS HIDRICOS"/>
    <s v="AGUAS LLUVIAS"/>
    <x v="1"/>
    <n v="2182278"/>
    <n v="2149640"/>
    <n v="2145646.781"/>
    <x v="0"/>
    <x v="0"/>
  </r>
  <r>
    <s v="40018804-0"/>
    <s v="REPOSICION CUARTEL  DE BOMBEROS DE LA  7MA COMPAÑIA DE VILLA MAÑIHUALES, AYSÉN"/>
    <x v="11"/>
    <s v="AYSEN"/>
    <s v="AYSEN"/>
    <n v="2024"/>
    <s v="PROYECTO"/>
    <s v="SEGURIDAD PUBLICA"/>
    <s v="SEGURIDAD PUBLICA"/>
    <x v="1"/>
    <n v="1999"/>
    <n v="1999"/>
    <n v="0"/>
    <x v="0"/>
    <x v="1"/>
  </r>
  <r>
    <s v="40018811-0"/>
    <s v="REPOSICION CINCO ASCENSORES DEL HOSPITAL CARLOS VAN BUREN DEL SSVSA, VALPARAÍSO"/>
    <x v="4"/>
    <s v="'"/>
    <s v="'"/>
    <n v="2024"/>
    <s v="PROYECTO"/>
    <s v="SALUD"/>
    <s v="ALTA COMPLEJIDAD"/>
    <x v="1"/>
    <n v="3"/>
    <n v="3"/>
    <n v="0"/>
    <x v="0"/>
    <x v="1"/>
  </r>
  <r>
    <s v="40018853-0"/>
    <s v="CONSTRUCCION ARCHIVO REGIONAL DE VALPARAISO"/>
    <x v="4"/>
    <s v="'"/>
    <s v="'"/>
    <n v="2024"/>
    <s v="PROYECTO"/>
    <s v="EDUCACION, CULTURA Y PATRIMONIO"/>
    <s v="PATRIMONIO"/>
    <x v="1"/>
    <n v="268579"/>
    <n v="2"/>
    <n v="0"/>
    <x v="0"/>
    <x v="1"/>
  </r>
  <r>
    <s v="40018900-0"/>
    <s v="REPOSICION Y RELOCALIZACIÓN COMPLEJO EDUCATIVO, LOCALIDAD SIERRA GORDA"/>
    <x v="9"/>
    <s v="ANTOFAGASTA"/>
    <s v="SIERRA GORDA"/>
    <n v="2024"/>
    <s v="PROYECTO"/>
    <s v="EDUCACION, CULTURA Y PATRIMONIO"/>
    <s v="EDUCACION BASICA Y MEDIA"/>
    <x v="1"/>
    <n v="80737"/>
    <n v="184219"/>
    <n v="80737"/>
    <x v="0"/>
    <x v="0"/>
  </r>
  <r>
    <s v="40018909-0"/>
    <s v="REPOSICION CON RELOCALIZACIÓN TENENCIA SARMIENTO, COMUNA CURICÓ"/>
    <x v="7"/>
    <s v="CURICO"/>
    <s v="CURICO"/>
    <n v="2024"/>
    <s v="PROYECTO"/>
    <s v="SEGURIDAD PUBLICA"/>
    <s v="SEGURIDAD PUBLICA"/>
    <x v="1"/>
    <n v="21863"/>
    <n v="21862"/>
    <n v="21862"/>
    <x v="0"/>
    <x v="0"/>
  </r>
  <r>
    <s v="40018913-0"/>
    <s v="MEJORAMIENTO RED VIAL BASICA SECTOR GUACAMAYO"/>
    <x v="12"/>
    <s v="VALDIVIA - REGION XIV"/>
    <s v="VALDIVIA - REGION XIV"/>
    <n v="2024"/>
    <s v="PROYECTO"/>
    <s v="TRANSPORTE"/>
    <s v="TRANSPORTE URBANO,VIALIDAD PEATONAL"/>
    <x v="1"/>
    <n v="46471"/>
    <n v="46471"/>
    <n v="44867"/>
    <x v="0"/>
    <x v="0"/>
  </r>
  <r>
    <s v="40018967-0"/>
    <s v="REPOSICION OFICINA REGISTRO CIVIL DE PICA"/>
    <x v="8"/>
    <s v="TAMARUGAL"/>
    <s v="PICA (PROV. TAMARUGAL)"/>
    <n v="2024"/>
    <s v="PROYECTO"/>
    <s v="JUSTICIA"/>
    <s v="ADMINISTRACION DE JUSTICIA"/>
    <x v="1"/>
    <n v="17060"/>
    <n v="12864"/>
    <n v="3243"/>
    <x v="0"/>
    <x v="0"/>
  </r>
  <r>
    <s v="40019022-0"/>
    <s v="REPOSICION VEREDAS POBLACIÓN ANGULO COMUNA OSORNO"/>
    <x v="3"/>
    <s v="OSORNO"/>
    <s v="OSORNO"/>
    <n v="2024"/>
    <s v="PROYECTO"/>
    <s v="VIVIENDA Y DESARROLLO URBANO"/>
    <s v="DESARROLLO URBANO"/>
    <x v="1"/>
    <n v="751382"/>
    <n v="335328"/>
    <n v="335328"/>
    <x v="0"/>
    <x v="0"/>
  </r>
  <r>
    <s v="40019026-0"/>
    <s v="REPOSICION DE VEREDAS SECTOR CENTRO NORTE, OSORNO"/>
    <x v="3"/>
    <s v="OSORNO"/>
    <s v="OSORNO"/>
    <n v="2024"/>
    <s v="PROYECTO"/>
    <s v="VIVIENDA Y DESARROLLO URBANO"/>
    <s v="DESARROLLO URBANO"/>
    <x v="1"/>
    <n v="1788594"/>
    <n v="1654113"/>
    <n v="1633288"/>
    <x v="0"/>
    <x v="0"/>
  </r>
  <r>
    <s v="40019080-0"/>
    <s v="CONSTRUCCION CICLO VÍAS URBANAS, MEJILLONES"/>
    <x v="9"/>
    <s v="ANTOFAGASTA"/>
    <s v="MEJILLONES"/>
    <n v="2024"/>
    <s v="PROYECTO"/>
    <s v="TRANSPORTE"/>
    <s v="TRANSPORTE URBANO,VIALIDAD PEATONAL"/>
    <x v="1"/>
    <n v="2258944"/>
    <n v="2258944"/>
    <n v="2258938"/>
    <x v="0"/>
    <x v="0"/>
  </r>
  <r>
    <s v="40019107-0"/>
    <s v="CONSTRUCCION SUM. ENERGIA FOTOVOLTAICA  EL MANSO-L V GORMAZ-L T. TAGUA-LOS GUINDOS, COCHAMO"/>
    <x v="3"/>
    <s v="LLANQUIHUE"/>
    <s v="COCHAMO"/>
    <n v="2024"/>
    <s v="PROYECTO"/>
    <s v="ENERGIA"/>
    <s v="AUTOGENERACION"/>
    <x v="1"/>
    <n v="125000"/>
    <n v="102725"/>
    <n v="102724.423"/>
    <x v="0"/>
    <x v="0"/>
  </r>
  <r>
    <s v="40019115-0"/>
    <s v="CONSTRUCCION CONEXIÓN ZENTENO- MONTEVIDEO, ANTOFAGASTA"/>
    <x v="9"/>
    <s v="ANTOFAGASTA"/>
    <s v="ANTOFAGASTA"/>
    <n v="2024"/>
    <s v="PROYECTO"/>
    <s v="TRANSPORTE"/>
    <s v="TRANSPORTE URBANO,VIALIDAD PEATONAL"/>
    <x v="1"/>
    <n v="38812"/>
    <n v="37500"/>
    <n v="37500"/>
    <x v="0"/>
    <x v="0"/>
  </r>
  <r>
    <s v="40019238-0"/>
    <s v="AMPLIACION DEL SISTEMA APR CURANUE, COMUNA DE QUELLON"/>
    <x v="3"/>
    <s v="CHILOE"/>
    <s v="QUELLON"/>
    <n v="2024"/>
    <s v="PROYECTO"/>
    <s v="RECURSOS HIDRICOS"/>
    <s v="AGUA POTABLE"/>
    <x v="1"/>
    <n v="47616"/>
    <n v="47616"/>
    <n v="47615.313000000002"/>
    <x v="0"/>
    <x v="0"/>
  </r>
  <r>
    <s v="40019320-0"/>
    <s v="MEJORAMIENTO Y AMPLIACIÓN SISTEMA APR LA FINCA, SANTA CRUZ"/>
    <x v="15"/>
    <s v="COLCHAGUA"/>
    <s v="SANTA CRUZ"/>
    <n v="2024"/>
    <s v="PROYECTO"/>
    <s v="RECURSOS HIDRICOS"/>
    <s v="AGUA POTABLE"/>
    <x v="1"/>
    <n v="20"/>
    <n v="20"/>
    <n v="0"/>
    <x v="0"/>
    <x v="1"/>
  </r>
  <r>
    <s v="40019376-0"/>
    <s v="DIAGNOSTICO PLAN MAESTRO AGUAS LLUVIAS COMUNA DE LLANQUIHUE"/>
    <x v="3"/>
    <s v="LLANQUIHUE"/>
    <s v="LLANQUIHUE"/>
    <n v="2024"/>
    <s v="ESTUDIO BASICO"/>
    <s v="RECURSOS HIDRICOS"/>
    <s v="AGUAS LLUVIAS"/>
    <x v="1"/>
    <n v="206259"/>
    <n v="167"/>
    <n v="64.033000000000001"/>
    <x v="0"/>
    <x v="0"/>
  </r>
  <r>
    <s v="40019383-0"/>
    <s v="CONSTRUCCION ACERAS PARA LA COMUNA DE CHONCHI"/>
    <x v="3"/>
    <s v="CHILOE"/>
    <s v="CHONCHI"/>
    <n v="2024"/>
    <s v="PROYECTO"/>
    <s v="VIVIENDA Y DESARROLLO URBANO"/>
    <s v="DESARROLLO URBANO"/>
    <x v="1"/>
    <n v="269770"/>
    <n v="269770"/>
    <n v="267675"/>
    <x v="0"/>
    <x v="0"/>
  </r>
  <r>
    <s v="40019433-0"/>
    <s v="REPOSICION CON RELOCALIZACIÓN RETEN DE CARABINEROS CENTRAL RAPEL"/>
    <x v="15"/>
    <s v="CARDENAL CARO"/>
    <s v="LITUECHE"/>
    <n v="2024"/>
    <s v="PROYECTO"/>
    <s v="SEGURIDAD PUBLICA"/>
    <s v="SEGURIDAD PUBLICA"/>
    <x v="1"/>
    <n v="68916"/>
    <n v="42000"/>
    <n v="42000"/>
    <x v="0"/>
    <x v="0"/>
  </r>
  <r>
    <s v="40019434-0"/>
    <s v="CONSTRUCCION SISTEMA DE ILUMINACION RECINTO CD ALIANZA CATOLICA, COMUNA DE SANTA MARIA"/>
    <x v="4"/>
    <s v="SAN FELIPE DE ACONCAGUA"/>
    <s v="SANTA MARIA"/>
    <n v="2024"/>
    <s v="PROYECTO"/>
    <s v="DEPORTES"/>
    <s v="DEPORTE FORMATIVO"/>
    <x v="1"/>
    <n v="9395"/>
    <n v="9395"/>
    <n v="0"/>
    <x v="0"/>
    <x v="1"/>
  </r>
  <r>
    <s v="40019524-0"/>
    <s v="CONSTRUCCION INFRAESTRUCTURA BRIGADA HELITRANSPORTADA, AERÓDROMO BERNARDO O´HIGGINS, CHILLÁN"/>
    <x v="5"/>
    <s v="'"/>
    <s v="'"/>
    <n v="2024"/>
    <s v="PROYECTO"/>
    <s v="MULTISECTORIAL"/>
    <s v="ADMINISTRACION MULTISECTOR"/>
    <x v="1"/>
    <n v="148088"/>
    <n v="95919"/>
    <n v="76734.644"/>
    <x v="0"/>
    <x v="0"/>
  </r>
  <r>
    <s v="40019529-0"/>
    <s v="REPOSICION PUENTE QUILACAHUIN EN RUTA U-166 COMUNA DE SAN PABLO"/>
    <x v="3"/>
    <s v="OSORNO"/>
    <s v="SAN PABLO"/>
    <n v="2024"/>
    <s v="PROYECTO"/>
    <s v="TRANSPORTE"/>
    <s v="TRANSPORTE CAMINERO"/>
    <x v="1"/>
    <n v="500"/>
    <n v="10"/>
    <n v="0"/>
    <x v="0"/>
    <x v="1"/>
  </r>
  <r>
    <s v="40019540-0"/>
    <s v="MEJORAMIENTO EJE ANÍBAL PINTO ENTRE BUERAS Y LORD COCHRANE, VALDIVIA"/>
    <x v="12"/>
    <s v="VALDIVIA - REGION XIV"/>
    <s v="VALDIVIA - REGION XIV"/>
    <n v="2024"/>
    <s v="PROYECTO"/>
    <s v="TRANSPORTE"/>
    <s v="TRANSPORTE URBANO,VIALIDAD PEATONAL"/>
    <x v="1"/>
    <n v="54775"/>
    <n v="109647"/>
    <n v="54774.998"/>
    <x v="0"/>
    <x v="0"/>
  </r>
  <r>
    <s v="40019575-0"/>
    <s v="MEJORAMIENTO ACCESO VILLA HUMBERTO TORO, QUEPE, FREIRE"/>
    <x v="0"/>
    <s v="CAUTIN"/>
    <s v="FREIRE"/>
    <n v="2024"/>
    <s v="PROYECTO"/>
    <s v="TRANSPORTE"/>
    <s v="TRANSPORTE URBANO,VIALIDAD PEATONAL"/>
    <x v="1"/>
    <n v="21000"/>
    <n v="21000"/>
    <n v="21000"/>
    <x v="0"/>
    <x v="0"/>
  </r>
  <r>
    <s v="40019576-0"/>
    <s v="MEJORAMIENTO COSTANERA JUAN SOLER, TRAMO COPIAPO - CHORRILLOS, PUERTO MONTT"/>
    <x v="3"/>
    <s v="'"/>
    <s v="'"/>
    <n v="2024"/>
    <s v="PROYECTO"/>
    <s v="TRANSPORTE"/>
    <s v="TRANSPORTE URBANO,VIALIDAD PEATONAL"/>
    <x v="1"/>
    <n v="177323"/>
    <n v="79252"/>
    <n v="39626"/>
    <x v="0"/>
    <x v="0"/>
  </r>
  <r>
    <s v="40019588-0"/>
    <s v="MEJORAMIENTO ESPACIO PÚBLICO ACCESO VILLA VERDE, CAPITÁN PASTENE"/>
    <x v="0"/>
    <s v="MALLECO"/>
    <s v="LUMACO"/>
    <n v="2024"/>
    <s v="PROYECTO"/>
    <s v="VIVIENDA Y DESARROLLO URBANO"/>
    <s v="DESARROLLO URBANO"/>
    <x v="1"/>
    <n v="31901"/>
    <n v="31900"/>
    <n v="30000"/>
    <x v="0"/>
    <x v="0"/>
  </r>
  <r>
    <s v="40019598-0"/>
    <s v="MEJORAMIENTO CBI ALLIPÉN FOLILCO LAFQUÉN, FREIRE"/>
    <x v="0"/>
    <s v="CAUTIN"/>
    <s v="FREIRE"/>
    <n v="2024"/>
    <s v="PROYECTO"/>
    <s v="TRANSPORTE"/>
    <s v="TRANSPORTE CAMINERO"/>
    <x v="1"/>
    <n v="4589260"/>
    <n v="120020"/>
    <n v="119174"/>
    <x v="0"/>
    <x v="0"/>
  </r>
  <r>
    <s v="40019687-0"/>
    <s v="DIAGNOSTICO PLAN MAESTRO DEL BIR VILLA PUERTO OCTAY COMUNA PUERTO OCTAY"/>
    <x v="3"/>
    <s v="OSORNO"/>
    <s v="PUERTO OCTAY"/>
    <n v="2024"/>
    <s v="ESTUDIO BASICO"/>
    <s v="VIVIENDA Y DESARROLLO URBANO"/>
    <s v="DESARROLLO URBANO"/>
    <x v="1"/>
    <n v="9778"/>
    <n v="9447"/>
    <n v="9447"/>
    <x v="0"/>
    <x v="0"/>
  </r>
  <r>
    <s v="40019726-0"/>
    <s v="MEJORAMIENTO CANCHA DE FUTBOL POBLACION BERTA , CORONEL"/>
    <x v="2"/>
    <s v="CONCEPCION"/>
    <s v="CORONEL"/>
    <n v="2024"/>
    <s v="PROYECTO"/>
    <s v="DEPORTES"/>
    <s v="DEPORTE RECREATIVO"/>
    <x v="1"/>
    <n v="495089"/>
    <n v="238046"/>
    <n v="238045"/>
    <x v="0"/>
    <x v="0"/>
  </r>
  <r>
    <s v="40019728-0"/>
    <s v="CONSTRUCCION PARQUE LONQUIMAY, CORONEL"/>
    <x v="2"/>
    <s v="CONCEPCION"/>
    <s v="CORONEL"/>
    <n v="2024"/>
    <s v="PROYECTO"/>
    <s v="MULTISECTORIAL"/>
    <s v="ORGANIZACION Y SERVICIOS COMUNALES"/>
    <x v="1"/>
    <n v="1112870"/>
    <n v="738146"/>
    <n v="738145.21900000004"/>
    <x v="0"/>
    <x v="0"/>
  </r>
  <r>
    <s v="40019729-0"/>
    <s v="CONSTRUCCION ESPACIO PUBLICO VILLA LA POSADA , CORONEL"/>
    <x v="2"/>
    <s v="CONCEPCION"/>
    <s v="CORONEL"/>
    <n v="2024"/>
    <s v="PROYECTO"/>
    <s v="VIVIENDA Y DESARROLLO URBANO"/>
    <s v="DESARROLLO URBANO"/>
    <x v="1"/>
    <n v="1771302"/>
    <n v="2"/>
    <n v="0"/>
    <x v="0"/>
    <x v="1"/>
  </r>
  <r>
    <s v="40019737-0"/>
    <s v="MEJORAMIENTO PASAJES VIALIDAD LOCAL URBANIZACIÓN ETAPA 1 A LOTEO MANUEL BUSTOS, VIÑA DEL MAR"/>
    <x v="4"/>
    <s v="VALPARAISO"/>
    <s v="VIÑA DEL MAR"/>
    <n v="2024"/>
    <s v="PROYECTO"/>
    <s v="TRANSPORTE"/>
    <s v="TRANSPORTE URBANO,VIALIDAD PEATONAL"/>
    <x v="1"/>
    <n v="1049712"/>
    <n v="1049712"/>
    <n v="1039712"/>
    <x v="0"/>
    <x v="0"/>
  </r>
  <r>
    <s v="40019783-0"/>
    <s v="MEJORAMIENTO DE LA ESCUELA E-77 GUSTAVO VASQUEZ DIAZ, LOS SAUCES"/>
    <x v="0"/>
    <s v="MALLECO"/>
    <s v="LOS SAUCES"/>
    <n v="2024"/>
    <s v="PROYECTO"/>
    <s v="EDUCACION, CULTURA Y PATRIMONIO"/>
    <s v="EDUCACION BASICA Y MEDIA"/>
    <x v="1"/>
    <n v="105290"/>
    <n v="100000"/>
    <n v="0"/>
    <x v="0"/>
    <x v="1"/>
  </r>
  <r>
    <s v="40019790-0"/>
    <s v="CONSTRUCCION SERVICIO DE ALTA RESOLUTIVIDAD, SAR FUTRONO"/>
    <x v="12"/>
    <s v="RANCO"/>
    <s v="'"/>
    <n v="2024"/>
    <s v="PROYECTO"/>
    <s v="SALUD"/>
    <s v="BAJA COMPLEJIDAD"/>
    <x v="1"/>
    <n v="1724849"/>
    <n v="2289867"/>
    <n v="1692189"/>
    <x v="0"/>
    <x v="0"/>
  </r>
  <r>
    <s v="40019858-0"/>
    <s v="MEJORAMIENTO PARQUE AVENIDA ARGENTINA COMUNA DE LOS ANDES"/>
    <x v="4"/>
    <s v="LOS ANDES"/>
    <s v="LOS ANDES"/>
    <n v="2024"/>
    <s v="PROYECTO"/>
    <s v="RECURSOS NATURALES Y MEDIO AMBIENTE"/>
    <s v="MEDIO AMBIENTE"/>
    <x v="1"/>
    <n v="447767"/>
    <n v="374818"/>
    <n v="374816.54"/>
    <x v="0"/>
    <x v="0"/>
  </r>
  <r>
    <s v="40019874-0"/>
    <s v="RESTAURACION TEMPLO PARROQUIAL DEL SAGRADO CORAZÓN DE JESÚS, PUERTO VARAS"/>
    <x v="3"/>
    <s v="LLANQUIHUE"/>
    <s v="PUERTO VARAS"/>
    <n v="2024"/>
    <s v="PROYECTO"/>
    <s v="EDUCACION, CULTURA Y PATRIMONIO"/>
    <s v="PATRIMONIO"/>
    <x v="1"/>
    <n v="9676"/>
    <n v="9676"/>
    <n v="268"/>
    <x v="0"/>
    <x v="0"/>
  </r>
  <r>
    <s v="40019880-0"/>
    <s v="CONSTRUCCION TRIBUNALES DE FAMILIA Y LABORAL DE ARICA"/>
    <x v="13"/>
    <s v="'"/>
    <s v="'"/>
    <n v="2024"/>
    <s v="PROYECTO"/>
    <s v="JUSTICIA"/>
    <s v="ADMINISTRACION DE JUSTICIA"/>
    <x v="1"/>
    <n v="141624"/>
    <n v="44244"/>
    <n v="44244"/>
    <x v="0"/>
    <x v="0"/>
  </r>
  <r>
    <s v="40019910-0"/>
    <s v="AMPLIACION Y MEJORAMIENTO  AERÓDROMO DE PUCÓN"/>
    <x v="0"/>
    <s v="'"/>
    <s v="'"/>
    <n v="2024"/>
    <s v="PROYECTO"/>
    <s v="TRANSPORTE"/>
    <s v="TRANSPORTE AEREO"/>
    <x v="1"/>
    <n v="302389"/>
    <n v="50988"/>
    <n v="49778.237999999998"/>
    <x v="0"/>
    <x v="0"/>
  </r>
  <r>
    <s v="40019922-0"/>
    <s v="REPOSICION PUENTE RÍO LOS PALOS, RUTA X-528, COMUNA DE AYSÉN"/>
    <x v="11"/>
    <s v="AYSEN"/>
    <s v="AYSEN"/>
    <n v="2024"/>
    <s v="PROYECTO"/>
    <s v="TRANSPORTE"/>
    <s v="TRANSPORTE CAMINERO"/>
    <x v="1"/>
    <n v="200112"/>
    <n v="209000"/>
    <n v="0"/>
    <x v="0"/>
    <x v="1"/>
  </r>
  <r>
    <s v="40019930-0"/>
    <s v="REPOSICION PUENTE LAS ARAÑAS, RUTA I-320-H, COMUNA DE PALMILLA"/>
    <x v="15"/>
    <s v="COLCHAGUA"/>
    <s v="PALMILLA"/>
    <n v="2024"/>
    <s v="PROYECTO"/>
    <s v="TRANSPORTE"/>
    <s v="TRANSPORTE CAMINERO"/>
    <x v="1"/>
    <n v="1865450"/>
    <n v="1824050"/>
    <n v="1824049.057"/>
    <x v="0"/>
    <x v="0"/>
  </r>
  <r>
    <s v="40019951-0"/>
    <s v="HABILITACION SERVICIOS PÚBLICOS PROVINCIALES EN EX HOSPITAL, PUERTO NATALES"/>
    <x v="1"/>
    <s v="'"/>
    <s v="'"/>
    <n v="2024"/>
    <s v="PROYECTO"/>
    <s v="MULTISECTORIAL"/>
    <s v="ADMINISTRACION MULTISECTOR"/>
    <x v="1"/>
    <n v="59728"/>
    <n v="20868"/>
    <n v="20868"/>
    <x v="0"/>
    <x v="0"/>
  </r>
  <r>
    <s v="40019952-0"/>
    <s v="REPOSICION DEL MUSEO DE RAPA NUI (ISLA DE PASCUA), REGIÓN DE VALPARAISO"/>
    <x v="4"/>
    <s v="'"/>
    <s v="'"/>
    <n v="2024"/>
    <s v="PROYECTO"/>
    <s v="EDUCACION, CULTURA Y PATRIMONIO"/>
    <s v="ARTE Y CULTURA"/>
    <x v="1"/>
    <n v="202358"/>
    <n v="206593"/>
    <n v="204920"/>
    <x v="0"/>
    <x v="0"/>
  </r>
  <r>
    <s v="40019961-0"/>
    <s v="REPOSICION CON RELOCALIZACIÓN JUZ. DE GTÍA. Y TRIB. DE JUICIO ORAL EN LO PENAL DE MELIPILLA"/>
    <x v="14"/>
    <s v="MELIPILLA"/>
    <s v="MELIPILLA"/>
    <n v="2024"/>
    <s v="PROYECTO"/>
    <s v="JUSTICIA"/>
    <s v="ADMINISTRACION DE JUSTICIA"/>
    <x v="1"/>
    <n v="83402"/>
    <n v="58302"/>
    <n v="58182"/>
    <x v="0"/>
    <x v="0"/>
  </r>
  <r>
    <s v="40019968-0"/>
    <s v="CONSTRUCCION COLECTORES EVAC. Y DRENAJE DE AALL, SIST. EMS, CHORRILLO MAGDALENA, P.ARENAS"/>
    <x v="1"/>
    <s v="MAGALLANES"/>
    <s v="PUNTA ARENAS"/>
    <n v="2024"/>
    <s v="PROYECTO"/>
    <s v="RECURSOS HIDRICOS"/>
    <s v="AGUAS LLUVIAS"/>
    <x v="1"/>
    <n v="258391"/>
    <n v="259065"/>
    <n v="258224.571"/>
    <x v="0"/>
    <x v="0"/>
  </r>
  <r>
    <s v="40019978-0"/>
    <s v="CONSTRUCCION PLAZA CAROL URZUA, BARRIO PABLO NERUDA, MEJILLONES"/>
    <x v="9"/>
    <s v="ANTOFAGASTA"/>
    <s v="MEJILLONES"/>
    <n v="2024"/>
    <s v="PROYECTO"/>
    <s v="VIVIENDA Y DESARROLLO URBANO"/>
    <s v="DESARROLLO URBANO"/>
    <x v="1"/>
    <n v="5108"/>
    <n v="107291"/>
    <n v="4331"/>
    <x v="0"/>
    <x v="0"/>
  </r>
  <r>
    <s v="40019979-0"/>
    <s v="CONSTRUCCION PLAZA LA SIRENITA, MEJILLONES"/>
    <x v="9"/>
    <s v="ANTOFAGASTA"/>
    <s v="MEJILLONES"/>
    <n v="2024"/>
    <s v="PROYECTO"/>
    <s v="VIVIENDA Y DESARROLLO URBANO"/>
    <s v="DESARROLLO URBANO"/>
    <x v="1"/>
    <n v="295764"/>
    <n v="326976"/>
    <n v="295762"/>
    <x v="0"/>
    <x v="0"/>
  </r>
  <r>
    <s v="40019993-0"/>
    <s v="MEJORAMIENTO PAVIMENTO EJE VIAL AVDA. ALESSANDRI - AVDA. STA. TERESA COMUNA DE SAN ESTEBAN"/>
    <x v="4"/>
    <s v="LOS ANDES"/>
    <s v="SAN ESTEBAN"/>
    <n v="2024"/>
    <s v="PROYECTO"/>
    <s v="TRANSPORTE"/>
    <s v="TRANSPORTE URBANO,VIALIDAD PEATONAL"/>
    <x v="1"/>
    <n v="18763"/>
    <n v="18763"/>
    <n v="18762.5"/>
    <x v="0"/>
    <x v="0"/>
  </r>
  <r>
    <s v="40019999-0"/>
    <s v="MEJORAMIENTO AVDA. GALVARINO RIVEROS NORTE DE CASTRO"/>
    <x v="3"/>
    <s v="CHILOE"/>
    <s v="CASTRO"/>
    <n v="2024"/>
    <s v="PROYECTO"/>
    <s v="TRANSPORTE"/>
    <s v="TRANSPORTE URBANO,VIALIDAD PEATONAL"/>
    <x v="1"/>
    <n v="441791"/>
    <n v="441790"/>
    <n v="404518.18099999998"/>
    <x v="0"/>
    <x v="0"/>
  </r>
  <r>
    <s v="40020021-0"/>
    <s v="MEJORAMIENTO VARIANTE ZANJA KM 0 AL 2, PADRE LAS CASAS"/>
    <x v="0"/>
    <s v="CAUTIN"/>
    <s v="PADRE LAS CASAS"/>
    <n v="2024"/>
    <s v="PROYECTO"/>
    <s v="TRANSPORTE"/>
    <s v="TRANSPORTE CAMINERO"/>
    <x v="1"/>
    <n v="27000"/>
    <n v="27000"/>
    <n v="23519.248"/>
    <x v="0"/>
    <x v="0"/>
  </r>
  <r>
    <s v="40020032-0"/>
    <s v="MEJORAMIENTO RUTA V-613 S: RIO PESCADO - COLONIA RIO SUR, REGION DE LOS LAGOS"/>
    <x v="3"/>
    <s v="LLANQUIHUE"/>
    <s v="PUERTO VARAS"/>
    <n v="2024"/>
    <s v="PROYECTO"/>
    <s v="TRANSPORTE"/>
    <s v="TRANSPORTE CAMINERO"/>
    <x v="1"/>
    <n v="18760"/>
    <n v="21170"/>
    <n v="21162"/>
    <x v="0"/>
    <x v="0"/>
  </r>
  <r>
    <s v="40020035-0"/>
    <s v="MEJORAMIENTO RUTA U-911 SECTOR CR. U-55-V - CR. U-981-T, PUERTO OCTAY"/>
    <x v="3"/>
    <s v="OSORNO"/>
    <s v="PUERTO OCTAY"/>
    <n v="2024"/>
    <s v="PROYECTO"/>
    <s v="TRANSPORTE"/>
    <s v="TRANSPORTE CAMINERO"/>
    <x v="1"/>
    <n v="83820"/>
    <n v="54693"/>
    <n v="54292"/>
    <x v="0"/>
    <x v="0"/>
  </r>
  <r>
    <s v="40020039-0"/>
    <s v="MEJORAMIENTO ESPACIO PUBLICO AVENIDA URUGUAY, ALMENDRAL VALPARAISO"/>
    <x v="4"/>
    <s v="VALPARAISO"/>
    <s v="VALPARAISO"/>
    <n v="2024"/>
    <s v="PROYECTO"/>
    <s v="VIVIENDA Y DESARROLLO URBANO"/>
    <s v="DESARROLLO URBANO"/>
    <x v="1"/>
    <n v="29700"/>
    <n v="29700"/>
    <n v="29700"/>
    <x v="0"/>
    <x v="0"/>
  </r>
  <r>
    <s v="40020047-0"/>
    <s v="MEJORAMIENTO SISTEMA DE AGUA POTABLE SERVICIO SANITARIO RURAL EL ABRA, COMUNA DE REQUÍNOA"/>
    <x v="15"/>
    <s v="CACHAPOAL"/>
    <s v="REQUINOA"/>
    <n v="2024"/>
    <s v="PROYECTO"/>
    <s v="RECURSOS HIDRICOS"/>
    <s v="AGUA POTABLE"/>
    <x v="1"/>
    <n v="991565"/>
    <n v="992105"/>
    <n v="991407.04599999997"/>
    <x v="0"/>
    <x v="0"/>
  </r>
  <r>
    <s v="40020052-0"/>
    <s v="ACTUALIZACION Y DESARROLLO PLAN REGULADOR COMUNAL DE LLAY-LLAY"/>
    <x v="4"/>
    <s v="SAN FELIPE DE ACONCAGUA"/>
    <s v="LLAY LLAY"/>
    <n v="2024"/>
    <s v="ESTUDIO BASICO"/>
    <s v="VIVIENDA Y DESARROLLO URBANO"/>
    <s v="DESARROLLO URBANO"/>
    <x v="1"/>
    <n v="46402"/>
    <n v="43878"/>
    <n v="43876.26"/>
    <x v="0"/>
    <x v="0"/>
  </r>
  <r>
    <s v="40020098-0"/>
    <s v="REPOSICION ACERAS ETAPA VII COMUNA DE SAN JOAQUIN"/>
    <x v="14"/>
    <s v="SANTIAGO"/>
    <s v="SAN JOAQUIN"/>
    <n v="2024"/>
    <s v="PROYECTO"/>
    <s v="TRANSPORTE"/>
    <s v="TRANSPORTE URBANO,VIALIDAD PEATONAL"/>
    <x v="1"/>
    <n v="2115920"/>
    <n v="123020"/>
    <n v="123020.329"/>
    <x v="0"/>
    <x v="0"/>
  </r>
  <r>
    <s v="40020114-0"/>
    <s v="AMPLIACION CALETA PESQUERA ARTESANAL DE ANAHUAC"/>
    <x v="3"/>
    <s v="LLANQUIHUE"/>
    <s v="PUERTO MONTT"/>
    <n v="2024"/>
    <s v="PROYECTO"/>
    <s v="PESCA"/>
    <s v="PESCA ARTESANAL"/>
    <x v="1"/>
    <n v="20"/>
    <n v="70010"/>
    <n v="0"/>
    <x v="0"/>
    <x v="1"/>
  </r>
  <r>
    <s v="40020186-0"/>
    <s v="MEJORAMIENTO CBI INSPECTOR FERNÁNDEZ - LAGUNA MALLECO S: PUENTE COLO-V.  OHIGGINS, VICTORIA"/>
    <x v="0"/>
    <s v="MALLECO"/>
    <s v="VICTORIA"/>
    <n v="2024"/>
    <s v="PROYECTO"/>
    <s v="TRANSPORTE"/>
    <s v="TRANSPORTE CAMINERO"/>
    <x v="1"/>
    <n v="18500"/>
    <n v="5320"/>
    <n v="4418.174"/>
    <x v="0"/>
    <x v="0"/>
  </r>
  <r>
    <s v="40020208-0"/>
    <s v="CONSTRUCCION POSTA DE SALUD RURAL CHAIHUIN"/>
    <x v="12"/>
    <s v="VALDIVIA - REGION XIV"/>
    <s v="CORRAL - REGION XIV"/>
    <n v="2024"/>
    <s v="PROYECTO"/>
    <s v="SALUD"/>
    <s v="SALUD PUBLICA"/>
    <x v="1"/>
    <n v="451443"/>
    <n v="361892"/>
    <n v="330218"/>
    <x v="0"/>
    <x v="0"/>
  </r>
  <r>
    <s v="40020211-0"/>
    <s v="MEJORAMIENTO CBI PUTUE BAJO RINCONADA Y CRUCE RUTA S-91 RINCONADA, VILLARRICA"/>
    <x v="0"/>
    <s v="CAUTIN"/>
    <s v="VILLARRICA"/>
    <n v="2024"/>
    <s v="PROYECTO"/>
    <s v="TRANSPORTE"/>
    <s v="TRANSPORTE CAMINERO"/>
    <x v="1"/>
    <n v="1290572"/>
    <n v="1000"/>
    <n v="132"/>
    <x v="0"/>
    <x v="0"/>
  </r>
  <r>
    <s v="40020220-0"/>
    <s v="DIAGNOSTICO RIESGO GEOLÓGICO Y MITIGACIÓN EN CUEVAS DE ANZOTA"/>
    <x v="13"/>
    <s v="ARICA - REGION XV"/>
    <s v="ARICA - REGION XV"/>
    <n v="2024"/>
    <s v="ESTUDIO BASICO"/>
    <s v="VIVIENDA Y DESARROLLO URBANO"/>
    <s v="BORDE COSTERO,PASEOS PEATONALES, PLAYAS"/>
    <x v="1"/>
    <n v="10"/>
    <n v="10"/>
    <n v="0"/>
    <x v="0"/>
    <x v="1"/>
  </r>
  <r>
    <s v="40020225-0"/>
    <s v="MEJORAMIENTO  BORDE COSTERO SECTOR EX ISLA DEL ALACRÁN (ETAPAS 3 Y 4)"/>
    <x v="13"/>
    <s v="'"/>
    <s v="'"/>
    <n v="2024"/>
    <s v="PROYECTO"/>
    <s v="VIVIENDA Y DESARROLLO URBANO"/>
    <s v="BORDE COSTERO,PASEOS PEATONALES, PLAYAS"/>
    <x v="1"/>
    <n v="200870"/>
    <n v="403622"/>
    <n v="146200.913"/>
    <x v="0"/>
    <x v="0"/>
  </r>
  <r>
    <s v="40020233-0"/>
    <s v="CONSTRUCCION MUSEO REGIONAL DE ÑUBLE"/>
    <x v="5"/>
    <s v="'"/>
    <s v="'"/>
    <n v="2024"/>
    <s v="PROYECTO"/>
    <s v="CULTURA Y PATRIMONIO"/>
    <s v="CULTURA"/>
    <x v="1"/>
    <n v="30305"/>
    <n v="30305"/>
    <n v="30304.373"/>
    <x v="0"/>
    <x v="0"/>
  </r>
  <r>
    <s v="40020242-0"/>
    <s v="DIAGNOSTICO OBRAS MEJORAMIENTO CALIDAD AGUA RÍO AZUFRE"/>
    <x v="13"/>
    <s v="'"/>
    <s v="'"/>
    <n v="2024"/>
    <s v="ESTUDIO BASICO"/>
    <s v="RECURSOS HIDRICOS"/>
    <s v="RIEGO"/>
    <x v="1"/>
    <n v="150376"/>
    <n v="139962"/>
    <n v="139962"/>
    <x v="0"/>
    <x v="0"/>
  </r>
  <r>
    <s v="40020264-0"/>
    <s v="ACTUALIZACION INVENTARIO PATRIMONIO CULTURAL INMUEBLE, REGIÓN ARICA Y PARINACOTA"/>
    <x v="13"/>
    <s v="'"/>
    <s v="'"/>
    <n v="2024"/>
    <s v="ESTUDIO BASICO"/>
    <s v="EDUCACION, CULTURA Y PATRIMONIO"/>
    <s v="PATRIMONIO"/>
    <x v="1"/>
    <n v="133888"/>
    <n v="129162"/>
    <n v="128972"/>
    <x v="0"/>
    <x v="0"/>
  </r>
  <r>
    <s v="40020272-0"/>
    <s v="CONSTRUCCION ESTANQUE SEMIENTERRADO 100 M3  APR MONTE LAS MERCEDES, COMUNA ISLA DE MAIPO"/>
    <x v="14"/>
    <s v="TALAGANTE"/>
    <s v="ISLA DE MAIPO"/>
    <n v="2024"/>
    <s v="PROYECTO"/>
    <s v="RECURSOS HIDRICOS"/>
    <s v="AGUA POTABLE"/>
    <x v="2"/>
    <n v="491357"/>
    <n v="413379"/>
    <n v="413379.23"/>
    <x v="0"/>
    <x v="0"/>
  </r>
  <r>
    <s v="40020278-0"/>
    <s v="CONSTRUCCION SISTEMA SSR SECTOR PAMPA CONCORDIA, COMUNA DE ARICA"/>
    <x v="13"/>
    <s v="ARICA - REGION XV"/>
    <s v="ARICA - REGION XV"/>
    <n v="2024"/>
    <s v="PROYECTO"/>
    <s v="RECURSOS HIDRICOS"/>
    <s v="AGUA POTABLE"/>
    <x v="1"/>
    <n v="1243529"/>
    <n v="1243529"/>
    <n v="1243528.1610000001"/>
    <x v="0"/>
    <x v="0"/>
  </r>
  <r>
    <s v="40020282-0"/>
    <s v="MEJORAMIENTO INTEGRAL SISTEMA SSR CHAPISCA-MOLINO-SORA, REGION XV"/>
    <x v="13"/>
    <s v="'"/>
    <s v="'"/>
    <n v="2024"/>
    <s v="PROYECTO"/>
    <s v="RECURSOS HIDRICOS"/>
    <s v="AGUA POTABLE"/>
    <x v="1"/>
    <n v="20"/>
    <n v="10010"/>
    <n v="0"/>
    <x v="0"/>
    <x v="1"/>
  </r>
  <r>
    <s v="40020289-0"/>
    <s v="MEJORAMIENTO INTEGRAL SISTEMA SSR SAN MIGUEL DE AZAPA, COMUNA DE ARICA"/>
    <x v="13"/>
    <s v="ARICA - REGION XV"/>
    <s v="ARICA - REGION XV"/>
    <n v="2024"/>
    <s v="PROYECTO"/>
    <s v="RECURSOS HIDRICOS"/>
    <s v="AGUA POTABLE"/>
    <x v="1"/>
    <n v="1674620"/>
    <n v="1674620"/>
    <n v="1672824"/>
    <x v="0"/>
    <x v="0"/>
  </r>
  <r>
    <s v="40020297-0"/>
    <s v="MEJORAMIENTO AGUA POTABLE SERVICIO SANITARIO RURAL LO GAMBOA COMUNA DE LIMACHE."/>
    <x v="4"/>
    <s v="'"/>
    <s v="'"/>
    <n v="2024"/>
    <s v="PROYECTO"/>
    <s v="RECURSOS HIDRICOS"/>
    <s v="AGUA POTABLE"/>
    <x v="1"/>
    <n v="10001"/>
    <n v="10001"/>
    <n v="4885"/>
    <x v="0"/>
    <x v="0"/>
  </r>
  <r>
    <s v="40020313-0"/>
    <s v="ANALISIS DE RECURSOS HÍDRICOS SUBTERRÁNEOS EN LA PROVINCIA DE ÚLTIMA ESPERANZA"/>
    <x v="1"/>
    <s v="'"/>
    <s v="'"/>
    <n v="2024"/>
    <s v="ESTUDIO BASICO"/>
    <s v="RECURSOS HIDRICOS"/>
    <s v="RECURSOS HIDRICOS"/>
    <x v="1"/>
    <n v="1"/>
    <n v="1000"/>
    <n v="0"/>
    <x v="0"/>
    <x v="1"/>
  </r>
  <r>
    <s v="40020323-0"/>
    <s v="CONSTRUCCION SISTEMA DOMICILIARIO FOTOVOLTAICO ISLA HUAPI SEGUNDA ETAPA"/>
    <x v="12"/>
    <s v="RANCO"/>
    <s v="FUTRONO - REGION XIV"/>
    <n v="2024"/>
    <s v="PROYECTO"/>
    <s v="ENERGIA"/>
    <s v="AUTOGENERACION"/>
    <x v="1"/>
    <n v="712000"/>
    <n v="2"/>
    <n v="0"/>
    <x v="0"/>
    <x v="1"/>
  </r>
  <r>
    <s v="40020326-0"/>
    <s v="CONSTRUCCION PUENTE PIE DE GALLO EN RUTA C-489,  ALTO DEL CARMEN"/>
    <x v="16"/>
    <s v="HUASCO"/>
    <s v="ALTO DEL CARMEN"/>
    <n v="2024"/>
    <s v="PROYECTO"/>
    <s v="TRANSPORTE"/>
    <s v="TRANSPORTE CAMINERO"/>
    <x v="1"/>
    <n v="17000"/>
    <n v="16230"/>
    <n v="5633"/>
    <x v="0"/>
    <x v="0"/>
  </r>
  <r>
    <s v="40020330-0"/>
    <s v="REPOSICION PUENTE MANFLAS EN RUTA C-393, TIERRA AMARILLA"/>
    <x v="16"/>
    <s v="COPIAPO"/>
    <s v="TIERRA AMARILLA"/>
    <n v="2024"/>
    <s v="PROYECTO"/>
    <s v="TRANSPORTE"/>
    <s v="TRANSPORTE CAMINERO"/>
    <x v="1"/>
    <n v="232413"/>
    <n v="310"/>
    <n v="0"/>
    <x v="0"/>
    <x v="1"/>
  </r>
  <r>
    <s v="40020335-0"/>
    <s v="REPOSICION RETEN DE CARABINEROS LOS LIRIOS, REQUINOA"/>
    <x v="15"/>
    <s v="CACHAPOAL"/>
    <s v="REQUINOA"/>
    <n v="2024"/>
    <s v="PROYECTO"/>
    <s v="SEGURIDAD PUBLICA"/>
    <s v="SEGURIDAD PUBLICA"/>
    <x v="1"/>
    <n v="8464"/>
    <n v="8464"/>
    <n v="6348"/>
    <x v="0"/>
    <x v="0"/>
  </r>
  <r>
    <s v="40020356-0"/>
    <s v="CONSTRUCCION SERVICIO SANITARIO RURAL DE ARRAYAN - LAS VIOLETAS, LOS ANGELES"/>
    <x v="2"/>
    <s v="BIO BIO"/>
    <s v="LOS ANGELES"/>
    <n v="2024"/>
    <s v="PROYECTO"/>
    <s v="RECURSOS HIDRICOS"/>
    <s v="AGUA POTABLE"/>
    <x v="1"/>
    <n v="875589"/>
    <n v="875590"/>
    <n v="874878.36899999995"/>
    <x v="0"/>
    <x v="0"/>
  </r>
  <r>
    <s v="40020364-0"/>
    <s v="CONSTRUCCION SERVICIO SANITARIO RURAL DE TUCAPEL ALTO, CAÑETE"/>
    <x v="2"/>
    <s v="ARAUCO"/>
    <s v="CAÑETE"/>
    <n v="2024"/>
    <s v="PROYECTO"/>
    <s v="RECURSOS HIDRICOS"/>
    <s v="AGUA POTABLE"/>
    <x v="1"/>
    <n v="1330933"/>
    <n v="1330933"/>
    <n v="1330925.1599999999"/>
    <x v="0"/>
    <x v="0"/>
  </r>
  <r>
    <s v="40020367-0"/>
    <s v="CONSTRUCCION SERVICIO SANITARIO RURAL DE TRICAUCO - PELÚN, SANTA JUANA"/>
    <x v="2"/>
    <s v="CONCEPCION"/>
    <s v="SANTA JUANA"/>
    <n v="2024"/>
    <s v="PROYECTO"/>
    <s v="RECURSOS HIDRICOS"/>
    <s v="AGUA POTABLE"/>
    <x v="1"/>
    <n v="743038"/>
    <n v="741538"/>
    <n v="741407"/>
    <x v="0"/>
    <x v="0"/>
  </r>
  <r>
    <s v="40020379-0"/>
    <s v="REPOSICION 2DA. COMISARÍA PUERTO MONTT"/>
    <x v="3"/>
    <s v="LLANQUIHUE"/>
    <s v="PUERTO MONTT"/>
    <n v="2024"/>
    <s v="PROYECTO"/>
    <s v="SEGURIDAD PUBLICA"/>
    <s v="SEGURIDAD PUBLICA"/>
    <x v="1"/>
    <n v="8225"/>
    <n v="8225"/>
    <n v="8224.875"/>
    <x v="0"/>
    <x v="0"/>
  </r>
  <r>
    <s v="40020380-0"/>
    <s v="CONSTRUCCION PASARELA RUTA 5, SECTOR LOS ALPES, COMUNA DE RANCAGUA"/>
    <x v="15"/>
    <s v="CACHAPOAL"/>
    <s v="RANCAGUA"/>
    <n v="2024"/>
    <s v="PROYECTO"/>
    <s v="TRANSPORTE"/>
    <s v="TRANSPORTE CAMINERO"/>
    <x v="1"/>
    <n v="2258416"/>
    <n v="2438180"/>
    <n v="549788.43999999994"/>
    <x v="0"/>
    <x v="0"/>
  </r>
  <r>
    <s v="40020394-0"/>
    <s v="NORMALIZACION DE CICLOVÍAS SUBESTÁNDAR EXISTENTES A ALTO ESTÁNDAR, ARICA"/>
    <x v="13"/>
    <s v="'"/>
    <s v="'"/>
    <n v="2024"/>
    <s v="PROYECTO"/>
    <s v="TRANSPORTE"/>
    <s v="TRANSPORTE URBANO,VIALIDAD PEATONAL"/>
    <x v="1"/>
    <n v="52600"/>
    <n v="52600"/>
    <n v="52600"/>
    <x v="0"/>
    <x v="0"/>
  </r>
  <r>
    <s v="40020521-0"/>
    <s v="MEJORAMIENTO RUTA 1 SECTOR PATACHE-PATILLO"/>
    <x v="8"/>
    <s v="IQUIQUE"/>
    <s v="IQUIQUE"/>
    <n v="2024"/>
    <s v="PROYECTO"/>
    <s v="TRANSPORTE"/>
    <s v="TRANSPORTE CAMINERO"/>
    <x v="1"/>
    <n v="55000"/>
    <n v="55000"/>
    <n v="0"/>
    <x v="0"/>
    <x v="1"/>
  </r>
  <r>
    <s v="40020567-0"/>
    <s v="CONSTRUCCION RUTA HISTORICA CULTURAL CHAÑARAL"/>
    <x v="16"/>
    <s v="CHAÑARAL"/>
    <s v="CHAÑARAL"/>
    <n v="2024"/>
    <s v="PROYECTO"/>
    <s v="VIVIENDA Y DESARROLLO URBANO"/>
    <s v="DESARROLLO URBANO"/>
    <x v="1"/>
    <n v="5875"/>
    <n v="5875"/>
    <n v="5875"/>
    <x v="0"/>
    <x v="0"/>
  </r>
  <r>
    <s v="40020569-0"/>
    <s v="CONSTRUCCION EXPLANADA DE ENCUENTRO CIUDADANO MERINO JARPA, ETAPA 1, CHAÑARAL"/>
    <x v="16"/>
    <s v="CHAÑARAL"/>
    <s v="CHAÑARAL"/>
    <n v="2024"/>
    <s v="PROYECTO"/>
    <s v="VIVIENDA Y DESARROLLO URBANO"/>
    <s v="DESARROLLO URBANO"/>
    <x v="1"/>
    <n v="3400"/>
    <n v="3400"/>
    <n v="1035"/>
    <x v="0"/>
    <x v="0"/>
  </r>
  <r>
    <s v="40020575-0"/>
    <s v="MEJORAMIENTO Y AMPLIACIÓN SISTEMA DE AGUA POTABLE SERVICIO SANITARIO RURAL  PUPUYA, NAVIDAD"/>
    <x v="15"/>
    <s v="CARDENAL CARO"/>
    <s v="NAVIDAD"/>
    <n v="2024"/>
    <s v="PROYECTO"/>
    <s v="RECURSOS HIDRICOS"/>
    <s v="AGUA POTABLE"/>
    <x v="1"/>
    <n v="11485517"/>
    <n v="11283935"/>
    <n v="11282365.013"/>
    <x v="0"/>
    <x v="0"/>
  </r>
  <r>
    <s v="40020590-0"/>
    <s v="MEJORAMIENTO SISTEMA ILUMINACION TUNEL GALLEGUILLOS"/>
    <x v="9"/>
    <s v="'"/>
    <s v="'"/>
    <n v="2024"/>
    <s v="PROYECTO"/>
    <s v="TRANSPORTE"/>
    <s v="TRANSPORTE CAMINERO"/>
    <x v="1"/>
    <n v="2709823"/>
    <n v="100090"/>
    <n v="75.039000000000001"/>
    <x v="0"/>
    <x v="0"/>
  </r>
  <r>
    <s v="40020599-0"/>
    <s v="CONSTRUCCION MUROS DE CONTENCIÓN CALLE LA HUAYCA, COMUNA IQUIQUE"/>
    <x v="8"/>
    <s v="IQUIQUE"/>
    <s v="IQUIQUE"/>
    <n v="2024"/>
    <s v="PROYECTO"/>
    <s v="VIVIENDA Y DESARROLLO URBANO"/>
    <s v="DESARROLLO URBANO"/>
    <x v="1"/>
    <n v="38079"/>
    <n v="115526"/>
    <n v="0"/>
    <x v="0"/>
    <x v="1"/>
  </r>
  <r>
    <s v="40020617-0"/>
    <s v="MEJORAMIENTO CONECTIVIDAD VIAL INTERIOR ENTRE LIM REG LOS RÍOS-LIM PROV LLANQUIHUE SUR"/>
    <x v="3"/>
    <s v="'"/>
    <s v="'"/>
    <n v="2024"/>
    <s v="PROYECTO"/>
    <s v="TRANSPORTE"/>
    <s v="TRANSPORTE CAMINERO"/>
    <x v="1"/>
    <n v="43884"/>
    <n v="27800"/>
    <n v="27798"/>
    <x v="0"/>
    <x v="0"/>
  </r>
  <r>
    <s v="40020632-0"/>
    <s v="REPOSICION CUARTEL CUERPO DE BOMBEROS MULCHÉN"/>
    <x v="2"/>
    <s v="BIO BIO"/>
    <s v="MULCHEN"/>
    <n v="2024"/>
    <s v="PROYECTO"/>
    <s v="SEGURIDAD PUBLICA"/>
    <s v="SEGURIDAD PUBLICA"/>
    <x v="1"/>
    <n v="487347"/>
    <n v="3"/>
    <n v="0"/>
    <x v="0"/>
    <x v="1"/>
  </r>
  <r>
    <s v="40020660-0"/>
    <s v="ACTUALIZACION INVENTARIO PATRIMONIO CULTURAL INMUEBLES, REGIÓN DE O'HIGGINS"/>
    <x v="15"/>
    <s v="'"/>
    <s v="'"/>
    <n v="2024"/>
    <s v="ESTUDIO BASICO"/>
    <s v="EDUCACION, CULTURA Y PATRIMONIO"/>
    <s v="PATRIMONIO"/>
    <x v="1"/>
    <n v="132421"/>
    <n v="132421"/>
    <n v="132420.81599999999"/>
    <x v="0"/>
    <x v="0"/>
  </r>
  <r>
    <s v="40020693-0"/>
    <s v="MEJORAMIENTO BARRIO VILLA EL PALQUI, COMUNA DE MONTE PATRIA"/>
    <x v="6"/>
    <s v="LIMARI"/>
    <s v="MONTE PATRIA"/>
    <n v="2024"/>
    <s v="PROYECTO"/>
    <s v="VIVIENDA Y DESARROLLO URBANO"/>
    <s v="DESARROLLO URBANO"/>
    <x v="1"/>
    <n v="6953"/>
    <n v="7740"/>
    <n v="6952"/>
    <x v="0"/>
    <x v="0"/>
  </r>
  <r>
    <s v="40020710-0"/>
    <s v="CONSTRUCCION SERVICIO SANITARIO RURAL DE EL ROSAL - VILLA ALEGRE, COMUNA DE LOS ANGELES"/>
    <x v="2"/>
    <s v="BIO BIO"/>
    <s v="LOS ANGELES"/>
    <n v="2024"/>
    <s v="PROYECTO"/>
    <s v="RECURSOS HIDRICOS"/>
    <s v="AGUA POTABLE"/>
    <x v="1"/>
    <n v="205496"/>
    <n v="205496"/>
    <n v="205495.133"/>
    <x v="0"/>
    <x v="0"/>
  </r>
  <r>
    <s v="40020712-0"/>
    <s v="CONSTRUCCION PROGRAMA PAVIMENTOS PARTICIPATIVOS 30Â° LLAMADO RM"/>
    <x v="14"/>
    <s v="'"/>
    <s v="'"/>
    <n v="2024"/>
    <s v="PROYECTO"/>
    <s v="TRANSPORTE"/>
    <s v="TRANSPORTE URBANO,VIALIDAD PEATONAL"/>
    <x v="1"/>
    <n v="12064145"/>
    <n v="13554145"/>
    <n v="11744072.143999999"/>
    <x v="0"/>
    <x v="0"/>
  </r>
  <r>
    <s v="40020808-0"/>
    <s v="DIAGNOSTICO PLAN MARCO DESARROLLO TERRITORIAL SUBTERRITORIOS SAN ROSENDO"/>
    <x v="2"/>
    <s v="BIO BIO"/>
    <s v="SAN ROSENDO"/>
    <n v="2024"/>
    <s v="ESTUDIO BASICO"/>
    <s v="MULTISECTORIAL"/>
    <s v="INTERSUBSECTORIAL MULTISECTOR"/>
    <x v="1"/>
    <n v="80964"/>
    <n v="80964"/>
    <n v="80963.404999999999"/>
    <x v="0"/>
    <x v="0"/>
  </r>
  <r>
    <s v="40020833-0"/>
    <s v="MEJORAMIENTO CIRCUITO  AV. COSTANERA Y CALLE VICENTE PEREZ ROSALES, COMUNA DE ALGARROBO"/>
    <x v="4"/>
    <s v="SAN ANTONIO"/>
    <s v="ALGARROBO"/>
    <n v="2024"/>
    <s v="PROYECTO"/>
    <s v="TRANSPORTE"/>
    <s v="TRANSPORTE URBANO,VIALIDAD PEATONAL"/>
    <x v="1"/>
    <n v="236248"/>
    <n v="150744"/>
    <n v="150741.01"/>
    <x v="0"/>
    <x v="0"/>
  </r>
  <r>
    <s v="40020846-0"/>
    <s v="REPOSICION HOSPITAL LUIS CALVO MACKENNA"/>
    <x v="14"/>
    <s v="'"/>
    <s v="'"/>
    <n v="2024"/>
    <s v="PROYECTO"/>
    <s v="SALUD"/>
    <s v="ALTA COMPLEJIDAD"/>
    <x v="1"/>
    <n v="3160"/>
    <n v="3160"/>
    <n v="0"/>
    <x v="0"/>
    <x v="1"/>
  </r>
  <r>
    <s v="40020856-0"/>
    <s v="RESTAURACION IGLESIA, CONVENTO Y MUSEO COLONIAL SAN FRANCISCO DE CURIMÓN, SAN FELIPE"/>
    <x v="4"/>
    <s v="SAN FELIPE DE ACONCAGUA"/>
    <s v="SAN FELIPE"/>
    <n v="2024"/>
    <s v="PROYECTO"/>
    <s v="EDUCACION, CULTURA Y PATRIMONIO"/>
    <s v="PATRIMONIO"/>
    <x v="1"/>
    <n v="78247"/>
    <n v="44000"/>
    <n v="43998"/>
    <x v="0"/>
    <x v="0"/>
  </r>
  <r>
    <s v="40020860-0"/>
    <s v="DIAGNOSTICO CONDICIONES DE BORDE RÍO SECTOR VALDIVIA CENTRO E ISLA TEJA"/>
    <x v="12"/>
    <s v="VALDIVIA - REGION XIV"/>
    <s v="VALDIVIA - REGION XIV"/>
    <n v="2024"/>
    <s v="ESTUDIO BASICO"/>
    <s v="VIVIENDA Y DESARROLLO URBANO"/>
    <s v="DESARROLLO URBANO"/>
    <x v="1"/>
    <n v="2348"/>
    <n v="2349"/>
    <n v="0"/>
    <x v="0"/>
    <x v="1"/>
  </r>
  <r>
    <s v="40020885-0"/>
    <s v="MEJORAMIENTO Y AMPLIACION CENTRO DEPORTIVO ADEM, CHILE CHICO"/>
    <x v="11"/>
    <s v="GENERAL CARRERA"/>
    <s v="CHILE CHICO"/>
    <n v="2024"/>
    <s v="PROYECTO"/>
    <s v="DEPORTES"/>
    <s v="DEPORTE RECREATIVO"/>
    <x v="1"/>
    <n v="4"/>
    <n v="200000"/>
    <n v="0"/>
    <x v="0"/>
    <x v="1"/>
  </r>
  <r>
    <s v="40020926-0"/>
    <s v="REPOSICION  CUARTEL DE LA 3° CIA. DE BOMBEROS DE LOS ÁLAMOS"/>
    <x v="2"/>
    <s v="ARAUCO"/>
    <s v="LOS ALAMOS"/>
    <n v="2024"/>
    <s v="PROYECTO"/>
    <s v="SEGURIDAD PUBLICA"/>
    <s v="SEGURIDAD PUBLICA"/>
    <x v="1"/>
    <n v="38187"/>
    <n v="6923"/>
    <n v="6923"/>
    <x v="0"/>
    <x v="0"/>
  </r>
  <r>
    <s v="40020972-0"/>
    <s v="REPOSICION PABELLONES Y UPC INSTITUTO TRAUMATOLOGICO, SSMOC"/>
    <x v="14"/>
    <s v="'"/>
    <s v="'"/>
    <n v="2024"/>
    <s v="PROYECTO"/>
    <s v="SALUD"/>
    <s v="ALTA COMPLEJIDAD"/>
    <x v="1"/>
    <n v="2"/>
    <n v="2"/>
    <n v="0"/>
    <x v="0"/>
    <x v="1"/>
  </r>
  <r>
    <s v="40021022-0"/>
    <s v="NORMALIZACION Y MEJORAMIENTO RUTAS PEATONALES REGIÓN DE AYSEN"/>
    <x v="11"/>
    <s v="COYHAIQUE"/>
    <s v="COYHAIQUE"/>
    <n v="2024"/>
    <s v="PROYECTO"/>
    <s v="TRANSPORTE"/>
    <s v="TRANSPORTE URBANO,VIALIDAD PEATONAL"/>
    <x v="1"/>
    <n v="50217"/>
    <n v="1195780"/>
    <n v="50217"/>
    <x v="0"/>
    <x v="0"/>
  </r>
  <r>
    <s v="40021062-0"/>
    <s v="CONSTRUCCION CENTRO DE ENTRENAMIENTO HOCKEY CÉSPED, ESTADIO NACIONAL"/>
    <x v="14"/>
    <s v="'"/>
    <s v="'"/>
    <n v="2024"/>
    <s v="PROYECTO"/>
    <s v="DEPORTES"/>
    <s v="DEPORTE ALTO RENDIMIENTO"/>
    <x v="1"/>
    <n v="141460"/>
    <n v="141460"/>
    <n v="141460"/>
    <x v="0"/>
    <x v="0"/>
  </r>
  <r>
    <s v="40021079-0"/>
    <s v="CONSTRUCCION Y MEJORAMIENTO NUEVA RUTA PERIFERICA VALPARAISO"/>
    <x v="4"/>
    <s v="'"/>
    <s v="'"/>
    <n v="2024"/>
    <s v="PROYECTO"/>
    <s v="TRANSPORTE"/>
    <s v="TRANSPORTE CAMINERO"/>
    <x v="1"/>
    <n v="2139164"/>
    <n v="902253"/>
    <n v="465426.40700000001"/>
    <x v="0"/>
    <x v="0"/>
  </r>
  <r>
    <s v="40021091-0"/>
    <s v="ACTUALIZACION INVENTARIO PATRIMONIO CULTURAL INMUEBLE REGIÓN DEL BIOBÍO"/>
    <x v="2"/>
    <s v="'"/>
    <s v="'"/>
    <n v="2024"/>
    <s v="ESTUDIO BASICO"/>
    <s v="EDUCACION, CULTURA Y PATRIMONIO"/>
    <s v="PATRIMONIO"/>
    <x v="1"/>
    <n v="214246"/>
    <n v="2"/>
    <n v="0"/>
    <x v="0"/>
    <x v="1"/>
  </r>
  <r>
    <s v="40021104-0"/>
    <s v="REPOSICION SALA CUNA Y JARDÍN INFANTIL RUISEÑOR DEL ALBA COMUNA DE RENCA"/>
    <x v="14"/>
    <s v="SANTIAGO"/>
    <s v="RENCA"/>
    <n v="2024"/>
    <s v="PROYECTO"/>
    <s v="EDUCACION, CULTURA Y PATRIMONIO"/>
    <s v="EDUCACION PREBASICA"/>
    <x v="1"/>
    <n v="20835"/>
    <n v="20835"/>
    <n v="20835"/>
    <x v="0"/>
    <x v="0"/>
  </r>
  <r>
    <s v="40021121-0"/>
    <s v="CONSTRUCCION SISTEMA APR EL OLIVO, COMUNA DE OVALLE"/>
    <x v="6"/>
    <s v="LIMARI"/>
    <s v="OVALLE"/>
    <n v="2024"/>
    <s v="PROYECTO"/>
    <s v="RECURSOS HIDRICOS"/>
    <s v="AGUA POTABLE"/>
    <x v="1"/>
    <n v="813952"/>
    <n v="710169"/>
    <n v="686833"/>
    <x v="0"/>
    <x v="0"/>
  </r>
  <r>
    <s v="40021127-0"/>
    <s v="CONSTRUCCION SISTEMA DE AGUA POTABLE RURAL RADALCO, CURACAUTIN"/>
    <x v="0"/>
    <s v="MALLECO"/>
    <s v="CURACAUTIN"/>
    <n v="2024"/>
    <s v="PROYECTO"/>
    <s v="RECURSOS HIDRICOS"/>
    <s v="AGUA POTABLE"/>
    <x v="1"/>
    <n v="525224"/>
    <n v="525225"/>
    <n v="525223.23699999996"/>
    <x v="0"/>
    <x v="0"/>
  </r>
  <r>
    <s v="40021138-0"/>
    <s v="NORMALIZACION Y MEJORAMIENTO DE RUTAS PEATONALES REGIÓN DE LOS RÍOS"/>
    <x v="12"/>
    <s v="'"/>
    <s v="'"/>
    <n v="2024"/>
    <s v="PROYECTO"/>
    <s v="TRANSPORTE"/>
    <s v="TRANSPORTE URBANO,VIALIDAD PEATONAL"/>
    <x v="1"/>
    <n v="6000"/>
    <n v="106801"/>
    <n v="4770"/>
    <x v="0"/>
    <x v="0"/>
  </r>
  <r>
    <s v="40021160-0"/>
    <s v="RESTAURACION MONUMENTO NACIONAL PASO SAN CARLOS, COCHRANE"/>
    <x v="11"/>
    <s v="CAPITAN PRAT"/>
    <s v="COCHRANE"/>
    <n v="2024"/>
    <s v="PROYECTO"/>
    <s v="EDUCACION, CULTURA Y PATRIMONIO"/>
    <s v="PATRIMONIO"/>
    <x v="1"/>
    <n v="98870"/>
    <n v="75500"/>
    <n v="75500"/>
    <x v="0"/>
    <x v="0"/>
  </r>
  <r>
    <s v="40021162-0"/>
    <s v="NORMALIZACION Y MEJORAMIENTO DE RUTAS PEATONALES, REGIÓN ARICA Y PARINACOTA"/>
    <x v="13"/>
    <s v="ARICA - REGION XV"/>
    <s v="ARICA - REGION XV"/>
    <n v="2024"/>
    <s v="PROYECTO"/>
    <s v="TRANSPORTE"/>
    <s v="TRANSPORTE URBANO,VIALIDAD PEATONAL"/>
    <x v="1"/>
    <n v="43000"/>
    <n v="397904"/>
    <n v="43000"/>
    <x v="0"/>
    <x v="0"/>
  </r>
  <r>
    <s v="40021163-0"/>
    <s v="AMPLIACION SISTEMA AGUA POTABLE  SAN RAMON, A COLLIMALLIN, PENCHUCON Y NIGUEN, LONCOCHE"/>
    <x v="0"/>
    <s v="CAUTIN"/>
    <s v="LONCOCHE"/>
    <n v="2024"/>
    <s v="PROYECTO"/>
    <s v="RECURSOS HIDRICOS"/>
    <s v="AGUA POTABLE"/>
    <x v="1"/>
    <n v="762841"/>
    <n v="820283"/>
    <n v="762840"/>
    <x v="0"/>
    <x v="0"/>
  </r>
  <r>
    <s v="40021193-0"/>
    <s v="CONSTRUCCION CUARTEL DE BOMBEROS 3ª COMPAÑÍA, EL RETIRO, QUILPUE.."/>
    <x v="4"/>
    <s v="MARGA MARGA"/>
    <s v="QUILPUE"/>
    <n v="2024"/>
    <s v="PROYECTO"/>
    <s v="SEGURIDAD PUBLICA"/>
    <s v="SEGURIDAD PUBLICA"/>
    <x v="1"/>
    <n v="333474"/>
    <n v="233658"/>
    <n v="233654.603"/>
    <x v="0"/>
    <x v="0"/>
  </r>
  <r>
    <s v="40021201-0"/>
    <s v="CONSTRUCCION POLIDEPORTIVO CENTRO ELIGE VIVIR SANO, COMUNA DE IQUIQUE"/>
    <x v="8"/>
    <s v="'"/>
    <s v="'"/>
    <n v="2024"/>
    <s v="PROYECTO"/>
    <s v="DEPORTES"/>
    <s v="DEPORTE FORMATIVO"/>
    <x v="1"/>
    <n v="115956"/>
    <n v="115956"/>
    <n v="20229.626"/>
    <x v="0"/>
    <x v="0"/>
  </r>
  <r>
    <s v="40021204-0"/>
    <s v="REPOSICION CENTRO DE ENTRENAMIENTO DE LOS DEPORTES ACUATICOS - ESTADIO NACIONAL"/>
    <x v="10"/>
    <s v="'"/>
    <s v="'"/>
    <n v="2024"/>
    <s v="PROYECTO"/>
    <s v="DEPORTES"/>
    <s v="DEPORTE ALTO RENDIMIENTO"/>
    <x v="1"/>
    <n v="294054"/>
    <n v="1320256"/>
    <n v="282498.848"/>
    <x v="0"/>
    <x v="0"/>
  </r>
  <r>
    <s v="40021209-0"/>
    <s v="REPOSICION CENTRO DE ENTRENAMIENTO DEL ATLETISMO M. RECORDÓN, ESTADIO NACIONAL"/>
    <x v="14"/>
    <s v="'"/>
    <s v="'"/>
    <n v="2024"/>
    <s v="PROYECTO"/>
    <s v="DEPORTES"/>
    <s v="DEPORTE ALTO RENDIMIENTO"/>
    <x v="1"/>
    <n v="2463530"/>
    <n v="3834357"/>
    <n v="2117754.94"/>
    <x v="0"/>
    <x v="0"/>
  </r>
  <r>
    <s v="40021210-0"/>
    <s v="CONSTRUCCION POLIDEPORTIVO CENTRO DE DEPORTES DE CONTACTO, ESTADIO NACIONAL"/>
    <x v="14"/>
    <s v="'"/>
    <s v="'"/>
    <n v="2024"/>
    <s v="PROYECTO"/>
    <s v="DEPORTES"/>
    <s v="DEPORTE ALTO RENDIMIENTO"/>
    <x v="1"/>
    <n v="104615"/>
    <n v="880918"/>
    <n v="103120"/>
    <x v="0"/>
    <x v="0"/>
  </r>
  <r>
    <s v="40021217-0"/>
    <s v="CONSTRUCCION CENTRO DE ENTRENAMIENTO DE DEPORTES COLECTIVOS Y EXPLANADA DE DEPORTES URBANOS"/>
    <x v="14"/>
    <s v="'"/>
    <s v="'"/>
    <n v="2024"/>
    <s v="PROYECTO"/>
    <s v="DEPORTES"/>
    <s v="DEPORTE ALTO RENDIMIENTO"/>
    <x v="1"/>
    <n v="543514"/>
    <n v="1044036"/>
    <n v="496475.78100000002"/>
    <x v="0"/>
    <x v="0"/>
  </r>
  <r>
    <s v="40021218-0"/>
    <s v="MEJORAMIENTO CENTRO DE ENTRENAMIENTO DEL TENIS Y DEPORTES DE RAQUETAS, ESTADIO NACIONAL"/>
    <x v="14"/>
    <s v="'"/>
    <s v="'"/>
    <n v="2024"/>
    <s v="PROYECTO"/>
    <s v="DEPORTES"/>
    <s v="DEPORTE ALTO RENDIMIENTO"/>
    <x v="1"/>
    <n v="754572"/>
    <n v="911666"/>
    <n v="752855"/>
    <x v="0"/>
    <x v="0"/>
  </r>
  <r>
    <s v="40021278-0"/>
    <s v="ACTUALIZACION PLADECO PERIODO 2020-2024, COMUNA MOSTAZAL"/>
    <x v="15"/>
    <s v="CACHAPOAL"/>
    <s v="MOSTAZAL"/>
    <n v="2024"/>
    <s v="ESTUDIO BASICO"/>
    <s v="MULTISECTORIAL"/>
    <s v="ADMINISTRACION MULTISECTOR"/>
    <x v="1"/>
    <n v="6185"/>
    <n v="6185"/>
    <n v="6060"/>
    <x v="0"/>
    <x v="0"/>
  </r>
  <r>
    <s v="40021285-0"/>
    <s v="NORMALIZACION Y MEJORAMIENTO RUTAS PEATONALES CASCO HISTORICO ANTOFAGASTA"/>
    <x v="9"/>
    <s v="ANTOFAGASTA"/>
    <s v="ANTOFAGASTA"/>
    <n v="2024"/>
    <s v="PROYECTO"/>
    <s v="TRANSPORTE"/>
    <s v="TRANSPORTE URBANO,VIALIDAD PEATONAL"/>
    <x v="1"/>
    <n v="80000"/>
    <n v="81000"/>
    <n v="455"/>
    <x v="0"/>
    <x v="0"/>
  </r>
  <r>
    <s v="40021288-0"/>
    <s v="NORMALIZACION Y MEJORAMIENTO DE RUTAS PEATONALES REGIÓN DE LA ARAUCANÍA"/>
    <x v="0"/>
    <s v="'"/>
    <s v="'"/>
    <n v="2024"/>
    <s v="PROYECTO"/>
    <s v="TRANSPORTE"/>
    <s v="TRANSPORTE URBANO,VIALIDAD PEATONAL"/>
    <x v="2"/>
    <n v="923501"/>
    <n v="923501"/>
    <n v="910901"/>
    <x v="0"/>
    <x v="0"/>
  </r>
  <r>
    <s v="40021352-0"/>
    <s v="REPOSICION INFRAESTRUCTURA PORTUARIA CALETA PISAGUA, COMUNA HUARA"/>
    <x v="8"/>
    <s v="TAMARUGAL"/>
    <s v="HUARA (PROV. TAMARUGAL)"/>
    <n v="2024"/>
    <s v="PROYECTO"/>
    <s v="PESCA"/>
    <s v="PESCA ARTESANAL"/>
    <x v="1"/>
    <n v="167647"/>
    <n v="232806"/>
    <n v="166831.984"/>
    <x v="0"/>
    <x v="0"/>
  </r>
  <r>
    <s v="40021370-0"/>
    <s v="CONSTRUCCION 30° LLAMADO PROGRAMA DE PAVIMENTACIÓN PARTICIPATIVA, VALPARAISO"/>
    <x v="4"/>
    <s v="'"/>
    <s v="'"/>
    <n v="2024"/>
    <s v="PROYECTO"/>
    <s v="TRANSPORTE"/>
    <s v="TRANSPORTE URBANO,VIALIDAD PEATONAL"/>
    <x v="1"/>
    <n v="637987"/>
    <n v="1394937"/>
    <n v="637738.64199999999"/>
    <x v="0"/>
    <x v="0"/>
  </r>
  <r>
    <s v="40021378-0"/>
    <s v="NORMALIZACION RUTA Y-340 S: PTO NATALES - LAGO BALMACEDA - RIO PRIMERO"/>
    <x v="1"/>
    <s v="'"/>
    <s v="'"/>
    <n v="2024"/>
    <s v="PROYECTO"/>
    <s v="TRANSPORTE"/>
    <s v="TRANSPORTE CAMINERO"/>
    <x v="1"/>
    <n v="152144"/>
    <n v="147000"/>
    <n v="141361.70000000001"/>
    <x v="0"/>
    <x v="0"/>
  </r>
  <r>
    <s v="40021389-0"/>
    <s v="ANALISIS LIMITACIÓN DEL CAUCE DEL RÍO SAN JOSÉ, REGIÓN DE ARICA Y PARINACOTA"/>
    <x v="13"/>
    <s v="'"/>
    <s v="'"/>
    <n v="2024"/>
    <s v="ESTUDIO BASICO"/>
    <s v="RECURSOS HIDRICOS"/>
    <s v="DEFENSAS FLUVIALES,MARITIMAS Y CAUCES NATURALES"/>
    <x v="1"/>
    <n v="144227"/>
    <n v="144130"/>
    <n v="144129.38399999999"/>
    <x v="0"/>
    <x v="0"/>
  </r>
  <r>
    <s v="40021402-0"/>
    <s v="MEJORAMIENTO CONEXIÓN RUTA T-230 Y RUTA T-20, COMUNA DE MARIQUINA"/>
    <x v="12"/>
    <s v="VALDIVIA - REGION XIV"/>
    <s v="SAN JOSE DE LA MARIQUINA - REGION XIV"/>
    <n v="2024"/>
    <s v="PROYECTO"/>
    <s v="TRANSPORTE"/>
    <s v="TRANSPORTE CAMINERO"/>
    <x v="1"/>
    <n v="2000"/>
    <n v="2000"/>
    <n v="1997"/>
    <x v="0"/>
    <x v="0"/>
  </r>
  <r>
    <s v="40021408-0"/>
    <s v="REPOSICION PUENTES CHAMIL Y LA PLATA EN RUTA T-60 COMUNA DE PAILLACO"/>
    <x v="12"/>
    <s v="VALDIVIA - REGION XIV"/>
    <s v="PAILLACO - REGION XIV"/>
    <n v="2024"/>
    <s v="PROYECTO"/>
    <s v="TRANSPORTE"/>
    <s v="TRANSPORTE CAMINERO"/>
    <x v="1"/>
    <n v="198975"/>
    <n v="197840"/>
    <n v="183032.27100000001"/>
    <x v="0"/>
    <x v="0"/>
  </r>
  <r>
    <s v="40021412-0"/>
    <s v="DIAGNOSTICO PUENTES CALLE CALLE 1 Y 2, VALDIVIA."/>
    <x v="12"/>
    <s v="'"/>
    <s v="'"/>
    <n v="2024"/>
    <s v="ESTUDIO BASICO"/>
    <s v="TRANSPORTE"/>
    <s v="TRANSPORTE URBANO,VIALIDAD PEATONAL"/>
    <x v="1"/>
    <n v="2774"/>
    <n v="1600"/>
    <n v="1586"/>
    <x v="0"/>
    <x v="0"/>
  </r>
  <r>
    <s v="40021415-0"/>
    <s v="RESTAURACION VIVIENDA ZONA TÍPICA DE BAQUEDANO, EN ANÍBAL PINTO DEL 770 AL 792, IQUIQUE"/>
    <x v="8"/>
    <s v="IQUIQUE"/>
    <s v="IQUIQUE"/>
    <n v="2024"/>
    <s v="PROYECTO"/>
    <s v="EDUCACION, CULTURA Y PATRIMONIO"/>
    <s v="PATRIMONIO"/>
    <x v="1"/>
    <n v="116198"/>
    <n v="2712"/>
    <n v="0"/>
    <x v="0"/>
    <x v="1"/>
  </r>
  <r>
    <s v="40021416-0"/>
    <s v="MEJORAMIENTO CBI REGIÓN DE LOS RIOS IV PARTE"/>
    <x v="12"/>
    <s v="'"/>
    <s v="'"/>
    <n v="2024"/>
    <s v="PROYECTO"/>
    <s v="TRANSPORTE"/>
    <s v="TRANSPORTE CAMINERO"/>
    <x v="1"/>
    <n v="201972"/>
    <n v="4"/>
    <n v="0"/>
    <x v="0"/>
    <x v="1"/>
  </r>
  <r>
    <s v="40021417-0"/>
    <s v="REPOSICION DEFENSA FLUVIAL DEL ESTERO LA TOMA, COMUNA DE ANCUD"/>
    <x v="3"/>
    <s v="CHILOE"/>
    <s v="ANCUD"/>
    <n v="2024"/>
    <s v="PROYECTO"/>
    <s v="RECURSOS HIDRICOS"/>
    <s v="DEFENSAS FLUVIALES,MARITIMAS Y CAUCES NATURALES"/>
    <x v="1"/>
    <n v="18818"/>
    <n v="20700"/>
    <n v="20700"/>
    <x v="0"/>
    <x v="0"/>
  </r>
  <r>
    <s v="40021418-0"/>
    <s v="MEJORAMIENTO RIPIO RUTA R-791; SECTOR: PTE CONTRACO-TROYO-LONQUIMAY (FIN PAV EXISTENTE)"/>
    <x v="0"/>
    <s v="MALLECO"/>
    <s v="LONQUIMAY"/>
    <n v="2024"/>
    <s v="PROYECTO"/>
    <s v="TRANSPORTE"/>
    <s v="TRANSPORTE CAMINERO"/>
    <x v="1"/>
    <n v="11299"/>
    <n v="210"/>
    <n v="85.045000000000002"/>
    <x v="0"/>
    <x v="0"/>
  </r>
  <r>
    <s v="40021422-0"/>
    <s v="MEJORAMIENTO INTERCONEXION VIAL DICHATO-TOME"/>
    <x v="2"/>
    <s v="'"/>
    <s v="'"/>
    <n v="2024"/>
    <s v="PROYECTO"/>
    <s v="TRANSPORTE"/>
    <s v="TRANSPORTE CAMINERO"/>
    <x v="1"/>
    <n v="492768"/>
    <n v="297967"/>
    <n v="297966.48"/>
    <x v="0"/>
    <x v="0"/>
  </r>
  <r>
    <s v="40021423-0"/>
    <s v="CONSTRUCCION CICLOVIAS EN RED VIAL REGION DE LOS RIOS II ETAPA"/>
    <x v="12"/>
    <s v="'"/>
    <s v="'"/>
    <n v="2024"/>
    <s v="PROYECTO"/>
    <s v="TRANSPORTE"/>
    <s v="TRANSPORTE CAMINERO"/>
    <x v="1"/>
    <n v="319814"/>
    <n v="177190"/>
    <n v="177184"/>
    <x v="0"/>
    <x v="0"/>
  </r>
  <r>
    <s v="40021441-0"/>
    <s v="CONSTRUCCION CONEXIÓN VIAL RUTA COSTERA CALETA HORNOS - LIMITE REGIONAL ATACAMA"/>
    <x v="6"/>
    <s v="'"/>
    <s v="'"/>
    <n v="2024"/>
    <s v="PROYECTO"/>
    <s v="TRANSPORTE"/>
    <s v="TRANSPORTE CAMINERO"/>
    <x v="1"/>
    <n v="200000"/>
    <n v="212000"/>
    <n v="0"/>
    <x v="0"/>
    <x v="1"/>
  </r>
  <r>
    <s v="40021443-0"/>
    <s v="ANALISIS Y DESARROLLO DE REDES DE TRANSPORTE MASIVO EN EL GRAN SANTIAGO, ETAPA I"/>
    <x v="14"/>
    <s v="'"/>
    <s v="'"/>
    <n v="2024"/>
    <s v="ESTUDIO BASICO"/>
    <s v="TRANSPORTE"/>
    <s v="TRANSPORTE URBANO,VIALIDAD PEATONAL"/>
    <x v="1"/>
    <n v="23443"/>
    <n v="22650"/>
    <n v="22650"/>
    <x v="0"/>
    <x v="0"/>
  </r>
  <r>
    <s v="40021463-0"/>
    <s v="CONSTRUCCION SERVICIO DE AGUA POTABLE RURAL DE LAS CARMELITAS - LAS NIEVES, COMUNA DE BULNES"/>
    <x v="5"/>
    <s v="'"/>
    <s v="'"/>
    <n v="2024"/>
    <s v="PROYECTO"/>
    <s v="RECURSOS HIDRICOS"/>
    <s v="AGUA POTABLE"/>
    <x v="1"/>
    <n v="56370"/>
    <n v="56370"/>
    <n v="32749"/>
    <x v="0"/>
    <x v="0"/>
  </r>
  <r>
    <s v="40021482-0"/>
    <s v="REPOSICION PUENTE VILLASECA EN CAMINO ROL L-600, COMUNA DE RETIRO"/>
    <x v="7"/>
    <s v="LINARES"/>
    <s v="RETIRO"/>
    <n v="2024"/>
    <s v="PROYECTO"/>
    <s v="TRANSPORTE"/>
    <s v="TRANSPORTE CAMINERO"/>
    <x v="1"/>
    <n v="1294569"/>
    <n v="2710"/>
    <n v="2087"/>
    <x v="0"/>
    <x v="0"/>
  </r>
  <r>
    <s v="40021487-0"/>
    <s v="NORMALIZACION Y MEJORAMIENTO DE RUTAS PEATONALES REGION VALPARAISO"/>
    <x v="4"/>
    <s v="'"/>
    <s v="'"/>
    <n v="2024"/>
    <s v="PROYECTO"/>
    <s v="TRANSPORTE"/>
    <s v="TRANSPORTE URBANO,VIALIDAD PEATONAL"/>
    <x v="1"/>
    <n v="3632104"/>
    <n v="6721042"/>
    <n v="3577503.5520000001"/>
    <x v="0"/>
    <x v="0"/>
  </r>
  <r>
    <s v="40021516-0"/>
    <s v="CONSTRUCCION ACCESO A PARQUE NACIONAL PUYEHUE COMUNA LAGO RANCO"/>
    <x v="12"/>
    <s v="RANCO"/>
    <s v="LAGO RANCO - REGION XIV"/>
    <n v="2024"/>
    <s v="PROYECTO"/>
    <s v="TRANSPORTE"/>
    <s v="TRANSPORTE CAMINERO"/>
    <x v="1"/>
    <n v="48645"/>
    <n v="28130"/>
    <n v="28122"/>
    <x v="0"/>
    <x v="0"/>
  </r>
  <r>
    <s v="40021568-0"/>
    <s v="NORMALIZACION Y MEJORAMIENTO DE RUTAS PEATONALES REGIÓN DEL MAULE"/>
    <x v="7"/>
    <s v="'"/>
    <s v="'"/>
    <n v="2024"/>
    <s v="PROYECTO"/>
    <s v="TRANSPORTE"/>
    <s v="TRANSPORTE URBANO,VIALIDAD PEATONAL"/>
    <x v="1"/>
    <n v="67340"/>
    <n v="67340"/>
    <n v="60935"/>
    <x v="0"/>
    <x v="0"/>
  </r>
  <r>
    <s v="40021575-0"/>
    <s v="REPOSICION JARDIN INFANTIL PULGARCITO, ESTACIÓN PAIPOTE, COPIAPO"/>
    <x v="16"/>
    <s v="COPIAPO"/>
    <s v="COPIAPO"/>
    <n v="2024"/>
    <s v="PROYECTO"/>
    <s v="EDUCACION, CULTURA Y PATRIMONIO"/>
    <s v="EDUCACION PREBASICA"/>
    <x v="1"/>
    <n v="260438"/>
    <n v="300393"/>
    <n v="277093.505"/>
    <x v="0"/>
    <x v="0"/>
  </r>
  <r>
    <s v="40021580-0"/>
    <s v="HABILITACION PLAN DE CIERRE Y ABANDONO DE ANTIGUO COMPLEJO FRONTERIZO CHUNGARA"/>
    <x v="13"/>
    <s v="PARINACOTA - REGION XV"/>
    <s v="'"/>
    <n v="2024"/>
    <s v="PROYECTO"/>
    <s v="MULTISECTORIAL"/>
    <s v="ADMINISTRACION MULTISECTOR"/>
    <x v="1"/>
    <n v="118539"/>
    <n v="229286"/>
    <n v="114552"/>
    <x v="0"/>
    <x v="0"/>
  </r>
  <r>
    <s v="40021586-0"/>
    <s v="MEJORAMIENTO ESPACIO PUBLICO LONGITUDINAL AVENIDA CURAUMA, VALPARAISO"/>
    <x v="4"/>
    <s v="VALPARAISO"/>
    <s v="VALPARAISO"/>
    <n v="2024"/>
    <s v="PROYECTO"/>
    <s v="VIVIENDA Y DESARROLLO URBANO"/>
    <s v="DESARROLLO URBANO"/>
    <x v="1"/>
    <n v="54699"/>
    <n v="2"/>
    <n v="0"/>
    <x v="0"/>
    <x v="1"/>
  </r>
  <r>
    <s v="40021603-0"/>
    <s v="MEJORAMIENTO RUTA G-30 CERRILLOS - LONQUEN. SEGUNDA ETAPA TRAMO A"/>
    <x v="14"/>
    <s v="'"/>
    <s v="'"/>
    <n v="2024"/>
    <s v="PROYECTO"/>
    <s v="TRANSPORTE"/>
    <s v="TRANSPORTE URBANO,VIALIDAD PEATONAL"/>
    <x v="1"/>
    <n v="11385"/>
    <n v="10500"/>
    <n v="80.042000000000002"/>
    <x v="0"/>
    <x v="0"/>
  </r>
  <r>
    <s v="40021667-0"/>
    <s v="CONSTRUCCION UNIDAD DE CUIDADOS PEDIÁTRICOS DE APOYO HOSPITAL HHA, TEMUCO"/>
    <x v="0"/>
    <s v="CAUTIN"/>
    <s v="'"/>
    <n v="2024"/>
    <s v="PROYECTO"/>
    <s v="SALUD"/>
    <s v="ALTA COMPLEJIDAD"/>
    <x v="1"/>
    <n v="1104828"/>
    <n v="1104828"/>
    <n v="0"/>
    <x v="0"/>
    <x v="1"/>
  </r>
  <r>
    <s v="40021670-0"/>
    <s v="ANALISIS Y EVALUACIÓN DE INFRAESTRUCTURA DE CONECTIVIDAD PARA PROVINCIA DE CAPITÁN PRAT"/>
    <x v="11"/>
    <s v="CAPITAN PRAT"/>
    <s v="'"/>
    <n v="2024"/>
    <s v="ESTUDIO BASICO"/>
    <s v="TRANSPORTE"/>
    <s v="INTERSUBSECTORIAL TRANSPORTE"/>
    <x v="1"/>
    <n v="15099"/>
    <n v="15099"/>
    <n v="15000"/>
    <x v="0"/>
    <x v="0"/>
  </r>
  <r>
    <s v="40021721-0"/>
    <s v="ACTUALIZACION PLADECO 2021-2025, COMUNA LA ESTRELLA"/>
    <x v="15"/>
    <s v="CARDENAL CARO"/>
    <s v="LA ESTRELLA"/>
    <n v="2024"/>
    <s v="ESTUDIO BASICO"/>
    <s v="MULTISECTORIAL"/>
    <s v="ADMINISTRACION MULTISECTOR"/>
    <x v="1"/>
    <n v="28683"/>
    <n v="19950"/>
    <n v="0"/>
    <x v="0"/>
    <x v="1"/>
  </r>
  <r>
    <s v="40021731-0"/>
    <s v="CONSTRUCCION CONSTRUCCIÓN PROGRAMA DE PAVIMENTOS PARTICIPATIVOS 30 LLAMADO REGIÓN DE LOS RÍOS"/>
    <x v="12"/>
    <s v="'"/>
    <s v="'"/>
    <n v="2024"/>
    <s v="PROYECTO"/>
    <s v="TRANSPORTE"/>
    <s v="TRANSPORTE URBANO,VIALIDAD PEATONAL"/>
    <x v="1"/>
    <n v="794472"/>
    <n v="379857"/>
    <n v="357489.58899999998"/>
    <x v="0"/>
    <x v="0"/>
  </r>
  <r>
    <s v="40021817-0"/>
    <s v="REPOSICION LUMINARIAS PÚBLICAS LOS VILOS Y PICHIDANGUI, COMUNA LOS VILOS"/>
    <x v="6"/>
    <s v="CHOAPA"/>
    <s v="LOS VILOS"/>
    <n v="2024"/>
    <s v="PROYECTO"/>
    <s v="ENERGIA"/>
    <s v="ALUMBRADO PUBLICO"/>
    <x v="1"/>
    <n v="267132"/>
    <n v="2794"/>
    <n v="2794"/>
    <x v="0"/>
    <x v="0"/>
  </r>
  <r>
    <s v="40021842-0"/>
    <s v="REPOSICION AREAS VERDES SECTOR JUAN PABLO II, SECTOR ALTO, COPIAPO"/>
    <x v="16"/>
    <s v="COPIAPO"/>
    <s v="COPIAPO"/>
    <n v="2024"/>
    <s v="PROYECTO"/>
    <s v="VIVIENDA Y DESARROLLO URBANO"/>
    <s v="DESARROLLO URBANO"/>
    <x v="1"/>
    <n v="2105380"/>
    <n v="617390"/>
    <n v="588906.33900000004"/>
    <x v="0"/>
    <x v="0"/>
  </r>
  <r>
    <s v="40021843-0"/>
    <s v="REPOSICION AREAS VERDES VILLA EL TAMBO-LOS ESCRITORES SECTOR ALTO, COPIAPO"/>
    <x v="16"/>
    <s v="COPIAPO"/>
    <s v="COPIAPO"/>
    <n v="2024"/>
    <s v="PROYECTO"/>
    <s v="VIVIENDA Y DESARROLLO URBANO"/>
    <s v="DESARROLLO URBANO"/>
    <x v="1"/>
    <n v="3581548"/>
    <n v="2254711"/>
    <n v="2143255.5060000001"/>
    <x v="0"/>
    <x v="0"/>
  </r>
  <r>
    <s v="40021853-0"/>
    <s v="REPOSICION AREAS VERDES SECTOR LOS MINERALES, SECTOR ALTO, COPIAPO"/>
    <x v="16"/>
    <s v="COPIAPO"/>
    <s v="COPIAPO"/>
    <n v="2024"/>
    <s v="PROYECTO"/>
    <s v="VIVIENDA Y DESARROLLO URBANO"/>
    <s v="DESARROLLO URBANO"/>
    <x v="1"/>
    <n v="1988280"/>
    <n v="1599217"/>
    <n v="1599216.7830000001"/>
    <x v="0"/>
    <x v="0"/>
  </r>
  <r>
    <s v="40021869-0"/>
    <s v="AMPLIACION SISTEMA DE APR LA COLONIA  HACIA EL SECTOR SOLOYO, LAUTARO"/>
    <x v="0"/>
    <s v="CAUTIN"/>
    <s v="LAUTARO"/>
    <n v="2024"/>
    <s v="PROYECTO"/>
    <s v="RECURSOS HIDRICOS"/>
    <s v="AGUA POTABLE"/>
    <x v="1"/>
    <n v="99223"/>
    <n v="103408"/>
    <n v="76761.178"/>
    <x v="0"/>
    <x v="0"/>
  </r>
  <r>
    <s v="40021925-0"/>
    <s v="REPOSICION ESTADIO MUNICIPAL, COMUNA DE QUELLON"/>
    <x v="3"/>
    <s v="CHILOE"/>
    <s v="QUELLON"/>
    <n v="2024"/>
    <s v="PROYECTO"/>
    <s v="DEPORTES"/>
    <s v="DEPORTE COMPETITIVO"/>
    <x v="1"/>
    <n v="58110"/>
    <n v="31388"/>
    <n v="31387.200000000001"/>
    <x v="0"/>
    <x v="0"/>
  </r>
  <r>
    <s v="40022296-0"/>
    <s v="CONSTRUCCION POSTA SALUD RURAL EL PORVENIR LLAY LLAY"/>
    <x v="4"/>
    <s v="SAN FELIPE DE ACONCAGUA"/>
    <s v="LLAY LLAY"/>
    <n v="2024"/>
    <s v="PROYECTO"/>
    <s v="SALUD"/>
    <s v="BAJA COMPLEJIDAD"/>
    <x v="1"/>
    <n v="12000"/>
    <n v="12000"/>
    <n v="12000"/>
    <x v="0"/>
    <x v="0"/>
  </r>
  <r>
    <s v="40022320-0"/>
    <s v="CONSTRUCCION SERVICIO DE AGUA POTABLE RURAL DE CARÁN-EL ROSARIO, COMUNA DE SAN CARLOS"/>
    <x v="5"/>
    <s v="'"/>
    <s v="'"/>
    <n v="2024"/>
    <s v="PROYECTO"/>
    <s v="RECURSOS HIDRICOS"/>
    <s v="AGUA POTABLE"/>
    <x v="1"/>
    <n v="4683"/>
    <n v="4682"/>
    <n v="0"/>
    <x v="0"/>
    <x v="1"/>
  </r>
  <r>
    <s v="40022430-0"/>
    <s v="MEJORAMIENTO CALLE DOS ORIENTE, COMUNA DE LOS LAGOS"/>
    <x v="12"/>
    <s v="VALDIVIA - REGION XIV"/>
    <s v="LOS LAGOS - REGION XIV"/>
    <n v="2024"/>
    <s v="PROYECTO"/>
    <s v="TRANSPORTE"/>
    <s v="TRANSPORTE URBANO,VIALIDAD PEATONAL"/>
    <x v="1"/>
    <n v="69347"/>
    <n v="1"/>
    <n v="0"/>
    <x v="0"/>
    <x v="1"/>
  </r>
  <r>
    <s v="40022472-0"/>
    <s v="ACTUALIZACION PLAN REGULADOR COMUNA DE OLMUE"/>
    <x v="4"/>
    <s v="MARGA MARGA"/>
    <s v="OLMUE"/>
    <n v="2024"/>
    <s v="ESTUDIO BASICO"/>
    <s v="VIVIENDA Y DESARROLLO URBANO"/>
    <s v="DESARROLLO URBANO"/>
    <x v="1"/>
    <n v="113210"/>
    <n v="54426"/>
    <n v="24426"/>
    <x v="0"/>
    <x v="0"/>
  </r>
  <r>
    <s v="40022485-0"/>
    <s v="CAPACITACION PARA PROFESIONALES DE LA ZONA CENTRO EN GESTIÓN DEL RECURSO HÍDRICO"/>
    <x v="10"/>
    <s v="'"/>
    <s v="'"/>
    <n v="2024"/>
    <s v="PROGRAMA"/>
    <s v="RECURSOS HIDRICOS"/>
    <s v="RIEGO"/>
    <x v="1"/>
    <n v="25875"/>
    <n v="25000"/>
    <n v="25000"/>
    <x v="0"/>
    <x v="0"/>
  </r>
  <r>
    <s v="40022498-0"/>
    <s v="CONSTRUCCION PROG. PAV. PART. TRIGÉSIMO LLAMADO REGIÓN DEL BIOBÍO"/>
    <x v="2"/>
    <s v="'"/>
    <s v="'"/>
    <n v="2024"/>
    <s v="PROYECTO"/>
    <s v="TRANSPORTE"/>
    <s v="TRANSPORTE URBANO,VIALIDAD PEATONAL"/>
    <x v="1"/>
    <n v="62776"/>
    <n v="1809044"/>
    <n v="60552.112000000001"/>
    <x v="0"/>
    <x v="0"/>
  </r>
  <r>
    <s v="40022523-0"/>
    <s v="CONSTRUCCION PAVIMENTACION CALLE DR. HERRERA Y CANCHA DE CARRERA, COMUNA DE LICANTEN"/>
    <x v="7"/>
    <s v="CURICO"/>
    <s v="LICANTEN"/>
    <n v="2024"/>
    <s v="PROYECTO"/>
    <s v="TRANSPORTE"/>
    <s v="TRANSPORTE URBANO,VIALIDAD PEATONAL"/>
    <x v="1"/>
    <n v="2336"/>
    <n v="2336"/>
    <n v="2336"/>
    <x v="0"/>
    <x v="0"/>
  </r>
  <r>
    <s v="40022541-0"/>
    <s v="HABILITACION OFICINA HISTÓRICA CODPA"/>
    <x v="13"/>
    <s v="ARICA - REGION XV"/>
    <s v="CAMARONES - REGION XV"/>
    <n v="2024"/>
    <s v="PROYECTO"/>
    <s v="JUSTICIA"/>
    <s v="INTERSUBSECTORIAL JUSTICIA"/>
    <x v="1"/>
    <n v="54506"/>
    <n v="39396"/>
    <n v="34532.93"/>
    <x v="0"/>
    <x v="0"/>
  </r>
  <r>
    <s v="40022544-0"/>
    <s v="HABILITACION ARCHIVO HISTÓRICO OFICINA PUTRE"/>
    <x v="13"/>
    <s v="PARINACOTA - REGION XV"/>
    <s v="PUTRE - REGION XV"/>
    <n v="2024"/>
    <s v="PROYECTO"/>
    <s v="JUSTICIA"/>
    <s v="INTERSUBSECTORIAL JUSTICIA"/>
    <x v="1"/>
    <n v="111655"/>
    <n v="90004"/>
    <n v="21571"/>
    <x v="0"/>
    <x v="0"/>
  </r>
  <r>
    <s v="40022566-0"/>
    <s v="AMPLIACION AVENIDA ECUADOR ENTRE BALMACEDA Y AVDA. GRANADEROS, CALAMA"/>
    <x v="9"/>
    <s v="EL LOA"/>
    <s v="CALAMA"/>
    <n v="2024"/>
    <s v="PROYECTO"/>
    <s v="TRANSPORTE"/>
    <s v="TRANSPORTE URBANO,VIALIDAD PEATONAL"/>
    <x v="1"/>
    <n v="49846"/>
    <n v="48161"/>
    <n v="48161"/>
    <x v="0"/>
    <x v="0"/>
  </r>
  <r>
    <s v="40022597-0"/>
    <s v="CONSTRUCCION SERVICIO SANITARIO RURAL SAN LUIS DE ARIZONA, COMUNA DE SAN CARLOS"/>
    <x v="5"/>
    <s v="'"/>
    <s v="'"/>
    <n v="2024"/>
    <s v="PROYECTO"/>
    <s v="RECURSOS HIDRICOS"/>
    <s v="AGUA POTABLE"/>
    <x v="1"/>
    <n v="786950"/>
    <n v="786950"/>
    <n v="776931.42200000002"/>
    <x v="0"/>
    <x v="0"/>
  </r>
  <r>
    <s v="40022600-0"/>
    <s v="MEJORAMIENTO Y AMPLIACIÓN SSR LIUCURA BAJO, COMUNA DE QUILLON"/>
    <x v="5"/>
    <s v="'"/>
    <s v="'"/>
    <n v="2024"/>
    <s v="PROYECTO"/>
    <s v="RECURSOS HIDRICOS"/>
    <s v="AGUA POTABLE"/>
    <x v="1"/>
    <n v="581377"/>
    <n v="328928"/>
    <n v="315613.40000000002"/>
    <x v="0"/>
    <x v="0"/>
  </r>
  <r>
    <s v="40022696-0"/>
    <s v="CONSTRUCCION MACROINFRAESTRUCTURA AVDA. PARQUE PORTAL ORIENTE Y TRAMO LAS AMERICAS"/>
    <x v="14"/>
    <s v="SANTIAGO"/>
    <s v="CERRILLOS"/>
    <n v="2024"/>
    <s v="PROYECTO"/>
    <s v="VIVIENDA Y DESARROLLO URBANO"/>
    <s v="DESARROLLO URBANO"/>
    <x v="1"/>
    <n v="231373"/>
    <n v="223550"/>
    <n v="223550"/>
    <x v="0"/>
    <x v="0"/>
  </r>
  <r>
    <s v="40022764-0"/>
    <s v="REPOSICION SISTEMA DE SERVICIO SANITARIO RURAL MIQUILJAWA, COMUNA DE COLCHANE"/>
    <x v="8"/>
    <s v="TAMARUGAL"/>
    <s v="COLCHANE(PROV. TAMARUGAL)"/>
    <n v="2024"/>
    <s v="PROYECTO"/>
    <s v="RECURSOS HIDRICOS"/>
    <s v="AGUA POTABLE"/>
    <x v="1"/>
    <n v="3227137"/>
    <n v="3218343"/>
    <n v="3218251.6880000001"/>
    <x v="0"/>
    <x v="0"/>
  </r>
  <r>
    <s v="40022847-0"/>
    <s v="CONSTRUCCION JUZGADO DE FAMILIA DE QUILLOTA"/>
    <x v="4"/>
    <s v="'"/>
    <s v="'"/>
    <n v="2024"/>
    <s v="PROYECTO"/>
    <s v="JUSTICIA"/>
    <s v="ADMINISTRACION DE JUSTICIA"/>
    <x v="1"/>
    <n v="203124"/>
    <n v="79204"/>
    <n v="76087"/>
    <x v="0"/>
    <x v="0"/>
  </r>
  <r>
    <s v="40022849-0"/>
    <s v="CONSTRUCCION PAV. Y MUROS DE CONTENCIÓN CALLE BELLAVISTA Y PASAJE RAÚL SANCHEZ, LA LIGUA"/>
    <x v="4"/>
    <s v="PETORCA"/>
    <s v="LA LIGUA"/>
    <n v="2024"/>
    <s v="PROYECTO"/>
    <s v="TRANSPORTE"/>
    <s v="TRANSPORTE URBANO,VIALIDAD PEATONAL"/>
    <x v="1"/>
    <n v="655175"/>
    <n v="558752"/>
    <n v="558750.49600000004"/>
    <x v="0"/>
    <x v="0"/>
  </r>
  <r>
    <s v="40022850-0"/>
    <s v="CONSTRUCCION PAVIMENTACION Y MUROS DE CONTENCION CALLE 5 SUR, COMUNA DE LA LIGUA"/>
    <x v="4"/>
    <s v="PETORCA"/>
    <s v="LA LIGUA"/>
    <n v="2024"/>
    <s v="PROYECTO"/>
    <s v="TRANSPORTE"/>
    <s v="TRANSPORTE URBANO,VIALIDAD PEATONAL"/>
    <x v="1"/>
    <n v="212174"/>
    <n v="2"/>
    <n v="0"/>
    <x v="0"/>
    <x v="1"/>
  </r>
  <r>
    <s v="40022913-0"/>
    <s v="CONSTRUCCION DEL SERVICIO APR EL RESPLANDOR, COMUNA DE LAMPA"/>
    <x v="14"/>
    <s v="CHACABUCO"/>
    <s v="LAMPA"/>
    <n v="2024"/>
    <s v="PROYECTO"/>
    <s v="RECURSOS HIDRICOS"/>
    <s v="AGUA POTABLE"/>
    <x v="1"/>
    <n v="166311"/>
    <n v="166311"/>
    <n v="166311"/>
    <x v="0"/>
    <x v="0"/>
  </r>
  <r>
    <s v="40022919-0"/>
    <s v="MEJORAMIENTO BARRIO BORDE PAMPA, COMUNA DE ARICA"/>
    <x v="13"/>
    <s v="ARICA - REGION XV"/>
    <s v="ARICA - REGION XV"/>
    <n v="2024"/>
    <s v="PROYECTO"/>
    <s v="VIVIENDA Y DESARROLLO URBANO"/>
    <s v="DESARROLLO URBANO"/>
    <x v="1"/>
    <n v="106399"/>
    <n v="1001"/>
    <n v="0"/>
    <x v="0"/>
    <x v="1"/>
  </r>
  <r>
    <s v="40022921-0"/>
    <s v="MEJORAMIENTO PARQUE CERRO EL CALVARIO, COMUNA DE COBQUECURA"/>
    <x v="5"/>
    <s v="'"/>
    <s v="'"/>
    <n v="2024"/>
    <s v="PROYECTO"/>
    <s v="VIVIENDA Y DESARROLLO URBANO"/>
    <s v="DESARROLLO URBANO"/>
    <x v="1"/>
    <n v="31500"/>
    <n v="36750"/>
    <n v="31500"/>
    <x v="0"/>
    <x v="0"/>
  </r>
  <r>
    <s v="40022923-0"/>
    <s v="CONSTRUCCION PAVIMENTOS PARTICIPATIVOS LLAMADO 30, REGION DE COQUIMBO"/>
    <x v="6"/>
    <s v="'"/>
    <s v="'"/>
    <n v="2024"/>
    <s v="PROYECTO"/>
    <s v="TRANSPORTE"/>
    <s v="TRANSPORTE URBANO,VIALIDAD PEATONAL"/>
    <x v="1"/>
    <n v="21989"/>
    <n v="21962"/>
    <n v="762"/>
    <x v="0"/>
    <x v="0"/>
  </r>
  <r>
    <s v="40022941-0"/>
    <s v="MEJORAMIENTO EE.PP BARRIO JALLALLA, COMUNA DE ARICA"/>
    <x v="13"/>
    <s v="ARICA - REGION XV"/>
    <s v="ARICA - REGION XV"/>
    <n v="2024"/>
    <s v="PROYECTO"/>
    <s v="VIVIENDA Y DESARROLLO URBANO"/>
    <s v="DESARROLLO URBANO"/>
    <x v="1"/>
    <n v="1000"/>
    <n v="1000"/>
    <n v="0"/>
    <x v="0"/>
    <x v="1"/>
  </r>
  <r>
    <s v="40022955-0"/>
    <s v="REPOSICION PAVIMENTO CALLE MANUEL RODRIGUEZ, LLAY LLAY"/>
    <x v="4"/>
    <s v="SAN FELIPE DE ACONCAGUA"/>
    <s v="LLAY LLAY"/>
    <n v="2024"/>
    <s v="PROYECTO"/>
    <s v="TRANSPORTE"/>
    <s v="TRANSPORTE URBANO,VIALIDAD PEATONAL"/>
    <x v="1"/>
    <n v="2174023"/>
    <n v="18173"/>
    <n v="17741"/>
    <x v="0"/>
    <x v="0"/>
  </r>
  <r>
    <s v="40022970-0"/>
    <s v="MEJORAMIENTO BARRIO POBLACION LAUTARO, COMUNA DE ANTOFAGASTA"/>
    <x v="9"/>
    <s v="ANTOFAGASTA"/>
    <s v="ANTOFAGASTA"/>
    <n v="2024"/>
    <s v="PROYECTO"/>
    <s v="VIVIENDA Y DESARROLLO URBANO"/>
    <s v="DESARROLLO URBANO"/>
    <x v="1"/>
    <n v="1049"/>
    <n v="10000"/>
    <n v="0"/>
    <x v="0"/>
    <x v="1"/>
  </r>
  <r>
    <s v="40022986-0"/>
    <s v="MEJORAMIENTO RUTA 11-CH, ARICA -TAMBO QUEMADO  S : PUTRE - CRUCE RUTA A -235"/>
    <x v="13"/>
    <s v="'"/>
    <s v="'"/>
    <n v="2024"/>
    <s v="PROYECTO"/>
    <s v="TRANSPORTE"/>
    <s v="TRANSPORTE CAMINERO"/>
    <x v="1"/>
    <n v="402730"/>
    <n v="402730"/>
    <n v="402483.96"/>
    <x v="0"/>
    <x v="0"/>
  </r>
  <r>
    <s v="40023008-0"/>
    <s v="CONSTRUCCION PASEO MIRADOR HUMEDAL BARRIO EL TABLÓN, QUIRIHUE"/>
    <x v="5"/>
    <s v="'"/>
    <s v="'"/>
    <n v="2024"/>
    <s v="PROYECTO"/>
    <s v="VIVIENDA Y DESARROLLO URBANO"/>
    <s v="DESARROLLO URBANO"/>
    <x v="1"/>
    <n v="32810"/>
    <n v="29000"/>
    <n v="28700"/>
    <x v="0"/>
    <x v="0"/>
  </r>
  <r>
    <s v="40023066-0"/>
    <s v="REPOSICION CUARTEL PRIMERA COMPAÑÍA CUERPO DE BOMBEROS COYHAIQUE"/>
    <x v="11"/>
    <s v="COYHAIQUE"/>
    <s v="COYHAIQUE"/>
    <n v="2024"/>
    <s v="PROYECTO"/>
    <s v="SEGURIDAD PUBLICA"/>
    <s v="SEGURIDAD PUBLICA"/>
    <x v="1"/>
    <n v="807"/>
    <n v="64807"/>
    <n v="0"/>
    <x v="0"/>
    <x v="1"/>
  </r>
  <r>
    <s v="40023087-0"/>
    <s v="CONSTRUCCION COMISARIA CARABINEROS SECTOR LA FARFANA, COMUNA MAIPÚ"/>
    <x v="14"/>
    <s v="SANTIAGO"/>
    <s v="MAIPU"/>
    <n v="2024"/>
    <s v="PROYECTO"/>
    <s v="SEGURIDAD PUBLICA"/>
    <s v="SEGURIDAD PUBLICA"/>
    <x v="1"/>
    <n v="8650710"/>
    <n v="8650710"/>
    <n v="8067070.4519999996"/>
    <x v="0"/>
    <x v="0"/>
  </r>
  <r>
    <s v="40023120-0"/>
    <s v="CONSTRUCCION SEDE FUNDACION DEPORTISTAS POR UN SUEÑO, COMUNA DE LA FLORIDA"/>
    <x v="14"/>
    <s v="SANTIAGO"/>
    <s v="LA FLORIDA"/>
    <n v="2024"/>
    <s v="PROYECTO"/>
    <s v="MULTISECTORIAL"/>
    <s v="ASISTENCIA Y SERVICIO SOCIAL"/>
    <x v="1"/>
    <n v="587430"/>
    <n v="582363"/>
    <n v="582363.50399999996"/>
    <x v="0"/>
    <x v="0"/>
  </r>
  <r>
    <s v="40023121-0"/>
    <s v="MEJORAMIENTO VIAL Y PEATONAL INTERSECCIONES VIALES , COMUNA DE LA REINA"/>
    <x v="14"/>
    <s v="SANTIAGO"/>
    <s v="LA REINA"/>
    <n v="2024"/>
    <s v="PROYECTO"/>
    <s v="TRANSPORTE"/>
    <s v="TRANSPORTE URBANO,VIALIDAD PEATONAL"/>
    <x v="2"/>
    <n v="464486"/>
    <n v="464486"/>
    <n v="464486.73499999999"/>
    <x v="0"/>
    <x v="0"/>
  </r>
  <r>
    <s v="40023207-0"/>
    <s v="REPOSICION PAVIMENTO CALLE BORJA GARCIA HUIDOBRO, CATEMU"/>
    <x v="4"/>
    <s v="SAN FELIPE DE ACONCAGUA"/>
    <s v="CATEMU"/>
    <n v="2024"/>
    <s v="PROYECTO"/>
    <s v="TRANSPORTE"/>
    <s v="TRANSPORTE URBANO,VIALIDAD PEATONAL"/>
    <x v="1"/>
    <n v="301342"/>
    <n v="3"/>
    <n v="0"/>
    <x v="0"/>
    <x v="1"/>
  </r>
  <r>
    <s v="40023311-0"/>
    <s v="MEJORAMIENTO PARQUE COMUNAL PAMPA LIMA DE CHEPICA"/>
    <x v="15"/>
    <s v="COLCHAGUA"/>
    <s v="CHEPICA"/>
    <n v="2024"/>
    <s v="PROYECTO"/>
    <s v="VIVIENDA Y DESARROLLO URBANO"/>
    <s v="DESARROLLO URBANO"/>
    <x v="1"/>
    <n v="95000"/>
    <n v="35388"/>
    <n v="23592"/>
    <x v="0"/>
    <x v="0"/>
  </r>
  <r>
    <s v="40023322-0"/>
    <s v="REPOSICION 1RA. COMISARIA OSORNO"/>
    <x v="3"/>
    <s v="OSORNO"/>
    <s v="OSORNO"/>
    <n v="2024"/>
    <s v="PROYECTO"/>
    <s v="SEGURIDAD PUBLICA"/>
    <s v="SEGURIDAD PUBLICA"/>
    <x v="1"/>
    <n v="140000"/>
    <n v="140000"/>
    <n v="101887.8"/>
    <x v="0"/>
    <x v="0"/>
  </r>
  <r>
    <s v="40023341-0"/>
    <s v="MEJORAMIENTO ACERAS 13 SUR A 31 SUR-AVENIDA COLÍN A 25 PONIENTE, COMUNA DE TALCA."/>
    <x v="7"/>
    <s v="TALCA"/>
    <s v="TALCA"/>
    <n v="2024"/>
    <s v="PROYECTO"/>
    <s v="TRANSPORTE"/>
    <s v="TRANSPORTE URBANO,VIALIDAD PEATONAL"/>
    <x v="1"/>
    <n v="143199"/>
    <n v="139577"/>
    <n v="139577"/>
    <x v="0"/>
    <x v="0"/>
  </r>
  <r>
    <s v="40023343-0"/>
    <s v="MEJORAMIENTO DE ACERAS 17 NORTE A AVDA. SAN MIGUEL - LINEA FÉRREA Y CIRC. ORIENTE, TALCA"/>
    <x v="7"/>
    <s v="TALCA"/>
    <s v="TALCA"/>
    <n v="2024"/>
    <s v="PROYECTO"/>
    <s v="TRANSPORTE"/>
    <s v="TRANSPORTE URBANO,VIALIDAD PEATONAL"/>
    <x v="1"/>
    <n v="82004"/>
    <n v="82003"/>
    <n v="82002.581000000006"/>
    <x v="0"/>
    <x v="0"/>
  </r>
  <r>
    <s v="40023351-0"/>
    <s v="MEJORAMIENTO PROYECCION CALLE  LAS TORRES COMUNA MOSTAZAL"/>
    <x v="15"/>
    <s v="CACHAPOAL"/>
    <s v="MOSTAZAL"/>
    <n v="2024"/>
    <s v="PROYECTO"/>
    <s v="TRANSPORTE"/>
    <s v="TRANSPORTE URBANO,VIALIDAD PEATONAL"/>
    <x v="1"/>
    <n v="74517"/>
    <n v="37590"/>
    <n v="0"/>
    <x v="0"/>
    <x v="1"/>
  </r>
  <r>
    <s v="40023354-0"/>
    <s v="CONSTRUCCION PROGRAMA DE PAVIMENTACIÓN PARTICIPATIVA 30°LLAMADO, VI REGIÓN"/>
    <x v="15"/>
    <s v="'"/>
    <s v="'"/>
    <n v="2024"/>
    <s v="PROYECTO"/>
    <s v="TRANSPORTE"/>
    <s v="TRANSPORTE URBANO,VIALIDAD PEATONAL"/>
    <x v="1"/>
    <n v="605971"/>
    <n v="1227374"/>
    <n v="605971"/>
    <x v="0"/>
    <x v="0"/>
  </r>
  <r>
    <s v="40023406-0"/>
    <s v="NORMALIZACION Y MEJORAMIENTO RUTAS PEATONALES REGIÓN DE ÑUBLE"/>
    <x v="5"/>
    <s v="'"/>
    <s v="'"/>
    <n v="2024"/>
    <s v="PROYECTO"/>
    <s v="TRANSPORTE"/>
    <s v="TRANSPORTE URBANO,VIALIDAD PEATONAL"/>
    <x v="2"/>
    <n v="72840"/>
    <n v="72840"/>
    <n v="63840"/>
    <x v="0"/>
    <x v="0"/>
  </r>
  <r>
    <s v="40023426-0"/>
    <s v="MEJORAMIENTO ESPACIO PÚBLICO ACERAS CALLE DIEGO PORTALES, HUERTA DE MAULE, SAN JAVIER"/>
    <x v="7"/>
    <s v="LINARES"/>
    <s v="SAN JAVIER"/>
    <n v="2024"/>
    <s v="PROYECTO"/>
    <s v="VIVIENDA Y DESARROLLO URBANO"/>
    <s v="DESARROLLO URBANO"/>
    <x v="1"/>
    <n v="13898"/>
    <n v="13860"/>
    <n v="13860"/>
    <x v="0"/>
    <x v="0"/>
  </r>
  <r>
    <s v="40023482-0"/>
    <s v="CONSTRUCCION PROGRAMA PAVIMENTACION PARTICIPATIVA, 30° LLAMADO, REGION DE NUBLE"/>
    <x v="5"/>
    <s v="'"/>
    <s v="'"/>
    <n v="2024"/>
    <s v="PROYECTO"/>
    <s v="TRANSPORTE"/>
    <s v="TRANSPORTE URBANO,VIALIDAD PEATONAL"/>
    <x v="1"/>
    <n v="176367"/>
    <n v="535169"/>
    <n v="185959"/>
    <x v="0"/>
    <x v="0"/>
  </r>
  <r>
    <s v="40023486-0"/>
    <s v="CONSTRUCCION CIRCUITO ESPACIOS PUBLICOS BARRIO CHUQUICAMATA, ANTOFAGASTA"/>
    <x v="9"/>
    <s v="ANTOFAGASTA"/>
    <s v="ANTOFAGASTA"/>
    <n v="2024"/>
    <s v="PROYECTO"/>
    <s v="VIVIENDA Y DESARROLLO URBANO"/>
    <s v="DESARROLLO URBANO"/>
    <x v="1"/>
    <n v="18389"/>
    <n v="17767"/>
    <n v="17767"/>
    <x v="0"/>
    <x v="0"/>
  </r>
  <r>
    <s v="40023489-0"/>
    <s v="MEJORAMIENTO Y AMPLIACION SISTEMA APR CATILLO, PARRAL"/>
    <x v="7"/>
    <s v="LINARES"/>
    <s v="PARRAL"/>
    <n v="2024"/>
    <s v="PROYECTO"/>
    <s v="RECURSOS HIDRICOS"/>
    <s v="AGUA POTABLE"/>
    <x v="1"/>
    <n v="184927"/>
    <n v="172339"/>
    <n v="172338.038"/>
    <x v="0"/>
    <x v="0"/>
  </r>
  <r>
    <s v="40023494-0"/>
    <s v="MEJORAMIENTO PAVIMENTO Y ATRAVIESO AVENIDA FERROCARRIL , ETAPA 2, COMUNA LLAY LLAY"/>
    <x v="4"/>
    <s v="SAN FELIPE DE ACONCAGUA"/>
    <s v="LLAY LLAY"/>
    <n v="2024"/>
    <s v="PROYECTO"/>
    <s v="TRANSPORTE"/>
    <s v="TRANSPORTE URBANO,VIALIDAD PEATONAL"/>
    <x v="1"/>
    <n v="356888"/>
    <n v="355339"/>
    <n v="355336.723"/>
    <x v="0"/>
    <x v="0"/>
  </r>
  <r>
    <s v="40023531-0"/>
    <s v="CONSTRUCCION URBANIZACIÓN SECTOR PIDEY, COMUNA DE MÁFIL"/>
    <x v="12"/>
    <s v="VALDIVIA - REGION XIV"/>
    <s v="MAFIL - REGION XIV"/>
    <n v="2024"/>
    <s v="PROYECTO"/>
    <s v="RECURSOS HIDRICOS"/>
    <s v="INTERSUBSECTORIAL RECURSOS HIDRICOS"/>
    <x v="1"/>
    <n v="164681"/>
    <n v="1"/>
    <n v="0"/>
    <x v="0"/>
    <x v="1"/>
  </r>
  <r>
    <s v="40023548-0"/>
    <s v="CONSTRUCCION PAVIMENTOS PARTICIPATIVOS 30° LLAMADO ATACAMA"/>
    <x v="16"/>
    <s v="'"/>
    <s v="'"/>
    <n v="2024"/>
    <s v="PROYECTO"/>
    <s v="TRANSPORTE"/>
    <s v="TRANSPORTE URBANO,VIALIDAD PEATONAL"/>
    <x v="1"/>
    <n v="17560"/>
    <n v="17560"/>
    <n v="17559.335999999999"/>
    <x v="0"/>
    <x v="0"/>
  </r>
  <r>
    <s v="40023564-0"/>
    <s v="CONSTRUCCION MACROINFRAESTRUCTURA CHACRA MAIPON, CHILLÁN"/>
    <x v="5"/>
    <s v="'"/>
    <s v="'"/>
    <n v="2024"/>
    <s v="PROYECTO"/>
    <s v="VIVIENDA Y DESARROLLO URBANO"/>
    <s v="DESARROLLO URBANO"/>
    <x v="1"/>
    <n v="11282"/>
    <n v="11283"/>
    <n v="1042"/>
    <x v="0"/>
    <x v="0"/>
  </r>
  <r>
    <s v="40023565-0"/>
    <s v="MEJORAMIENTO Y NORMALIZACION RUTAS PEATONALES EN LA REGION DE ATACAMA"/>
    <x v="16"/>
    <s v="'"/>
    <s v="'"/>
    <n v="2024"/>
    <s v="PROYECTO"/>
    <s v="TRANSPORTE"/>
    <s v="TRANSPORTE URBANO,VIALIDAD PEATONAL"/>
    <x v="2"/>
    <n v="424737"/>
    <n v="174737"/>
    <n v="161225.82"/>
    <x v="0"/>
    <x v="0"/>
  </r>
  <r>
    <s v="40023570-0"/>
    <s v="CONSTRUCCION PROGRAMA PAVIMENTOS PARTICIPATIVOS 30° LLAMADO, REGIÓN DEL MAULE"/>
    <x v="7"/>
    <s v="'"/>
    <s v="'"/>
    <n v="2024"/>
    <s v="PROYECTO"/>
    <s v="TRANSPORTE"/>
    <s v="TRANSPORTE URBANO,VIALIDAD PEATONAL"/>
    <x v="1"/>
    <n v="1233221"/>
    <n v="1233221"/>
    <n v="1215797.727"/>
    <x v="0"/>
    <x v="0"/>
  </r>
  <r>
    <s v="40023574-0"/>
    <s v="CONSTRUCCION COLECTOR SECUNDARIO AGUAS LLUVIA CHACAY, ALERCE, PTO. MONTT"/>
    <x v="3"/>
    <s v="LLANQUIHUE"/>
    <s v="PUERTO MONTT"/>
    <n v="2024"/>
    <s v="PROYECTO"/>
    <s v="RECURSOS HIDRICOS"/>
    <s v="AGUAS LLUVIAS"/>
    <x v="1"/>
    <n v="32831"/>
    <n v="65692"/>
    <n v="32830"/>
    <x v="0"/>
    <x v="0"/>
  </r>
  <r>
    <s v="40023586-0"/>
    <s v="CONSTRUCCION PAVIMENTOS PARTICIPATIVOS, 30 PROCESO, REGION DE LA ARAUCANIA"/>
    <x v="0"/>
    <s v="'"/>
    <s v="'"/>
    <n v="2024"/>
    <s v="PROYECTO"/>
    <s v="TRANSPORTE"/>
    <s v="TRANSPORTE URBANO,VIALIDAD PEATONAL"/>
    <x v="1"/>
    <n v="136283"/>
    <n v="136283"/>
    <n v="136283"/>
    <x v="0"/>
    <x v="0"/>
  </r>
  <r>
    <s v="40023588-0"/>
    <s v="NORMALIZACION Y MEJORAMIENTO RUTAS PEATONALES REGION DEL BIOBIO"/>
    <x v="2"/>
    <s v="'"/>
    <s v="'"/>
    <n v="2024"/>
    <s v="PROYECTO"/>
    <s v="TRANSPORTE"/>
    <s v="TRANSPORTE URBANO,VIALIDAD PEATONAL"/>
    <x v="2"/>
    <n v="681813"/>
    <n v="681813"/>
    <n v="680607"/>
    <x v="0"/>
    <x v="0"/>
  </r>
  <r>
    <s v="40023608-0"/>
    <s v="REPOSICION SALA CUNA Y JARDÍN INFANTIL CHINKOWE TEMUCO"/>
    <x v="0"/>
    <s v="CAUTIN"/>
    <s v="TEMUCO"/>
    <n v="2024"/>
    <s v="PROYECTO"/>
    <s v="EDUCACION, CULTURA Y PATRIMONIO"/>
    <s v="EDUCACION PREBASICA"/>
    <x v="1"/>
    <n v="1500"/>
    <n v="26526"/>
    <n v="1500"/>
    <x v="0"/>
    <x v="0"/>
  </r>
  <r>
    <s v="40023609-0"/>
    <s v="CONSTRUCCION CONECTIVIDAD CALLE DR. EDUARDO AHUÉS, SECTOR SAN ANTONIO QUELLÓN"/>
    <x v="3"/>
    <s v="CHILOE"/>
    <s v="QUELLON"/>
    <n v="2024"/>
    <s v="PROYECTO"/>
    <s v="TRANSPORTE"/>
    <s v="TRANSPORTE URBANO,VIALIDAD PEATONAL"/>
    <x v="1"/>
    <n v="7000"/>
    <n v="60068"/>
    <n v="0"/>
    <x v="0"/>
    <x v="1"/>
  </r>
  <r>
    <s v="40023610-0"/>
    <s v="MEJORAMIENTO CONEXION VIAL SECTOR RAHUE BAJO-OVEJERIA, OSORNO"/>
    <x v="3"/>
    <s v="OSORNO"/>
    <s v="OSORNO"/>
    <n v="2024"/>
    <s v="PROYECTO"/>
    <s v="TRANSPORTE"/>
    <s v="TRANSPORTE URBANO,VIALIDAD PEATONAL"/>
    <x v="1"/>
    <n v="55625"/>
    <n v="131598"/>
    <n v="55625"/>
    <x v="0"/>
    <x v="0"/>
  </r>
  <r>
    <s v="40023631-0"/>
    <s v="CONSTRUCCION CICLOVIA EJE GRAL BAQUEDANO-JOSE RAMIREZ-NUEVO AMANECER, COMUNA DE RENGO"/>
    <x v="15"/>
    <s v="CACHAPOAL"/>
    <s v="RENGO"/>
    <n v="2024"/>
    <s v="PROYECTO"/>
    <s v="TRANSPORTE"/>
    <s v="TRANSPORTE URBANO,VIALIDAD PEATONAL"/>
    <x v="1"/>
    <n v="1000"/>
    <n v="690000"/>
    <n v="0"/>
    <x v="0"/>
    <x v="1"/>
  </r>
  <r>
    <s v="40023648-0"/>
    <s v="REPOSICION ESCUELA F-732 CHOROMBO ALTO COMUNA  MARÍA PINTO"/>
    <x v="14"/>
    <s v="MELIPILLA"/>
    <s v="MARIA PINTO"/>
    <n v="2024"/>
    <s v="PROYECTO"/>
    <s v="EDUCACION, CULTURA Y PATRIMONIO"/>
    <s v="EDUCACION BASICA Y MEDIA"/>
    <x v="1"/>
    <n v="13661"/>
    <n v="4000"/>
    <n v="4000"/>
    <x v="0"/>
    <x v="0"/>
  </r>
  <r>
    <s v="40023660-0"/>
    <s v="NORMALIZACION Y MEJORAMIENTO RUTAS PEATONALES DE LA REGION DE TARAPACA"/>
    <x v="8"/>
    <s v="IQUIQUE"/>
    <s v="IQUIQUE"/>
    <n v="2024"/>
    <s v="PROYECTO"/>
    <s v="TRANSPORTE"/>
    <s v="TRANSPORTE URBANO,VIALIDAD PEATONAL"/>
    <x v="1"/>
    <n v="835972"/>
    <n v="989749"/>
    <n v="825099"/>
    <x v="0"/>
    <x v="0"/>
  </r>
  <r>
    <s v="40023690-0"/>
    <s v="NORMALIZACION Y MEJORAMIENTO RUTAS PEATONALES REGIÓN DE LOS LAGOS"/>
    <x v="3"/>
    <s v="'"/>
    <s v="'"/>
    <n v="2024"/>
    <s v="PROYECTO"/>
    <s v="TRANSPORTE"/>
    <s v="TRANSPORTE URBANO,VIALIDAD PEATONAL"/>
    <x v="1"/>
    <n v="49830"/>
    <n v="300676"/>
    <n v="44878.216999999997"/>
    <x v="0"/>
    <x v="0"/>
  </r>
  <r>
    <s v="40023698-0"/>
    <s v="CONSTRUCCION PAVIMENTACIÓN CALLES, PASAJES Y ACERAS EN COMUNAS DEL PDZR REGIÓN DE VALPARAÍSO"/>
    <x v="4"/>
    <s v="'"/>
    <s v="'"/>
    <n v="2024"/>
    <s v="PROYECTO"/>
    <s v="TRANSPORTE"/>
    <s v="TRANSPORTE URBANO,VIALIDAD PEATONAL"/>
    <x v="1"/>
    <n v="68064"/>
    <n v="32302"/>
    <n v="32300"/>
    <x v="0"/>
    <x v="0"/>
  </r>
  <r>
    <s v="40023733-0"/>
    <s v="NORMALIZACION Y MEJORAMIENTO RUTAS PEATONALES REGION METROPOLITANA"/>
    <x v="14"/>
    <s v="'"/>
    <s v="'"/>
    <n v="2024"/>
    <s v="PROYECTO"/>
    <s v="TRANSPORTE"/>
    <s v="TRANSPORTE URBANO,VIALIDAD PEATONAL"/>
    <x v="1"/>
    <n v="10231"/>
    <n v="1107231"/>
    <n v="1000"/>
    <x v="0"/>
    <x v="0"/>
  </r>
  <r>
    <s v="40023739-0"/>
    <s v="CONSTRUCCION PAVIMENTOS PARTICIPATIVOS 30° LLAMADO REGION ANTOFAGASTA"/>
    <x v="9"/>
    <s v="'"/>
    <s v="'"/>
    <n v="2024"/>
    <s v="PROYECTO"/>
    <s v="TRANSPORTE"/>
    <s v="TRANSPORTE URBANO,VIALIDAD PEATONAL"/>
    <x v="1"/>
    <n v="1555900"/>
    <n v="1555900"/>
    <n v="1555899.3659999999"/>
    <x v="0"/>
    <x v="0"/>
  </r>
  <r>
    <s v="40023743-0"/>
    <s v="MEJORAMIENTO PLAZA MAYOR, COMUNA DE RENCA"/>
    <x v="14"/>
    <s v="SANTIAGO"/>
    <s v="RENCA"/>
    <n v="2024"/>
    <s v="PROYECTO"/>
    <s v="VIVIENDA Y DESARROLLO URBANO"/>
    <s v="DESARROLLO URBANO"/>
    <x v="1"/>
    <n v="14418"/>
    <n v="14418"/>
    <n v="0"/>
    <x v="0"/>
    <x v="1"/>
  </r>
  <r>
    <s v="40023774-0"/>
    <s v="MEJORAMIENTO BARRIO ESPERANZA LAS PALMAS, VIÑA DEL MAR"/>
    <x v="4"/>
    <s v="VALPARAISO"/>
    <s v="VIÑA DEL MAR"/>
    <n v="2024"/>
    <s v="PROYECTO"/>
    <s v="VIVIENDA Y DESARROLLO URBANO"/>
    <s v="DESARROLLO URBANO"/>
    <x v="1"/>
    <n v="221228"/>
    <n v="221228"/>
    <n v="191106"/>
    <x v="0"/>
    <x v="0"/>
  </r>
  <r>
    <s v="40023778-0"/>
    <s v="MEJORAMIENTO BARRIO CANTERA, QUILPUÉ"/>
    <x v="4"/>
    <s v="MARGA MARGA"/>
    <s v="QUILPUE"/>
    <n v="2024"/>
    <s v="PROYECTO"/>
    <s v="VIVIENDA Y DESARROLLO URBANO"/>
    <s v="DESARROLLO URBANO"/>
    <x v="1"/>
    <n v="69729"/>
    <n v="69729"/>
    <n v="69728.486999999994"/>
    <x v="0"/>
    <x v="0"/>
  </r>
  <r>
    <s v="40023782-0"/>
    <s v="MEJORAMIENTO BARRIO POBLACIÓN ARGENTINA ALTO / VALENCIA ALTO, QUILPUÉ"/>
    <x v="4"/>
    <s v="MARGA MARGA"/>
    <s v="QUILPUE"/>
    <n v="2024"/>
    <s v="PROYECTO"/>
    <s v="VIVIENDA Y DESARROLLO URBANO"/>
    <s v="DESARROLLO URBANO"/>
    <x v="1"/>
    <n v="429225"/>
    <n v="399725"/>
    <n v="399725.00099999999"/>
    <x v="0"/>
    <x v="0"/>
  </r>
  <r>
    <s v="40023797-0"/>
    <s v="MEJORAMIENTO BARRIO ALMENDRAL PIE DE CERRO, COMUNA DE VALPARAÍSO"/>
    <x v="4"/>
    <s v="VALPARAISO"/>
    <s v="VALPARAISO"/>
    <n v="2024"/>
    <s v="PROYECTO"/>
    <s v="VIVIENDA Y DESARROLLO URBANO"/>
    <s v="DESARROLLO URBANO"/>
    <x v="1"/>
    <n v="285774"/>
    <n v="333642"/>
    <n v="163314.019"/>
    <x v="0"/>
    <x v="0"/>
  </r>
  <r>
    <s v="40023802-0"/>
    <s v="MEJORAMIENTO BARRIO SECTOR POBLACIÓN FEDERICO SANTA MARIA, CERRO NAVIA"/>
    <x v="14"/>
    <s v="SANTIAGO"/>
    <s v="CERRO NAVIA"/>
    <n v="2024"/>
    <s v="PROYECTO"/>
    <s v="VIVIENDA Y DESARROLLO URBANO"/>
    <s v="DESARROLLO URBANO"/>
    <x v="1"/>
    <n v="166167"/>
    <n v="166166"/>
    <n v="500"/>
    <x v="0"/>
    <x v="0"/>
  </r>
  <r>
    <s v="40023814-0"/>
    <s v="MEJORAMIENTO BARRIO CLARA SOLOVERA I - II, COMUNA DE TALAGANTE"/>
    <x v="14"/>
    <s v="TALAGANTE"/>
    <s v="TALAGANTE"/>
    <n v="2024"/>
    <s v="PROYECTO"/>
    <s v="VIVIENDA Y DESARROLLO URBANO"/>
    <s v="DESARROLLO URBANO"/>
    <x v="1"/>
    <n v="179267"/>
    <n v="213159"/>
    <n v="212336"/>
    <x v="0"/>
    <x v="0"/>
  </r>
  <r>
    <s v="40023815-0"/>
    <s v="MEJORAMIENTO BARRIO ENEAS GONEL SECTOR 2, CONCHALI"/>
    <x v="14"/>
    <s v="SANTIAGO"/>
    <s v="CONCHALI"/>
    <n v="2024"/>
    <s v="PROYECTO"/>
    <s v="VIVIENDA Y DESARROLLO URBANO"/>
    <s v="DESARROLLO URBANO"/>
    <x v="1"/>
    <n v="453727"/>
    <n v="547994"/>
    <n v="518747.25699999998"/>
    <x v="0"/>
    <x v="0"/>
  </r>
  <r>
    <s v="40023822-0"/>
    <s v="MEJORAMIENTO BARRIO CACIQUE CALOLANQUE, CURACAVI"/>
    <x v="14"/>
    <s v="MELIPILLA"/>
    <s v="CURACAVI"/>
    <n v="2024"/>
    <s v="PROYECTO"/>
    <s v="VIVIENDA Y DESARROLLO URBANO"/>
    <s v="DESARROLLO URBANO"/>
    <x v="1"/>
    <n v="226279"/>
    <n v="265593"/>
    <n v="256576"/>
    <x v="0"/>
    <x v="0"/>
  </r>
  <r>
    <s v="40023827-0"/>
    <s v="MEJORAMIENTO BARRIO SECTOR EL LLANO, MELIPILLA"/>
    <x v="14"/>
    <s v="MELIPILLA"/>
    <s v="MELIPILLA"/>
    <n v="2024"/>
    <s v="PROYECTO"/>
    <s v="VIVIENDA Y DESARROLLO URBANO"/>
    <s v="DESARROLLO URBANO"/>
    <x v="1"/>
    <n v="357113"/>
    <n v="525000"/>
    <n v="498074"/>
    <x v="0"/>
    <x v="0"/>
  </r>
  <r>
    <s v="40023829-0"/>
    <s v="MEJORAMIENTO BARRIO POBLACION SAN JOAQUIN, PEDRO AGUIRRE CERDA"/>
    <x v="14"/>
    <s v="SANTIAGO"/>
    <s v="PEDRO A CERDA"/>
    <n v="2024"/>
    <s v="PROYECTO"/>
    <s v="VIVIENDA Y DESARROLLO URBANO"/>
    <s v="DESARROLLO URBANO"/>
    <x v="1"/>
    <n v="528897"/>
    <n v="538335"/>
    <n v="536620.62899999996"/>
    <x v="0"/>
    <x v="0"/>
  </r>
  <r>
    <s v="40023850-0"/>
    <s v="CONSTRUCCION PARQUE LA AGUADA EL PAJONAL ETAPA 1 COMUNAS DE MAIPÚ Y CERRILLOS"/>
    <x v="14"/>
    <s v="'"/>
    <s v="'"/>
    <n v="2024"/>
    <s v="PROYECTO"/>
    <s v="VIVIENDA Y DESARROLLO URBANO"/>
    <s v="DESARROLLO URBANO"/>
    <x v="1"/>
    <n v="3035"/>
    <n v="1217391"/>
    <n v="845.495"/>
    <x v="0"/>
    <x v="0"/>
  </r>
  <r>
    <s v="40023851-0"/>
    <s v="CONSTRUCCION PARQUE LA PLATINA ETAPA 1 COMUNA DE LA PINTANA"/>
    <x v="14"/>
    <s v="SANTIAGO"/>
    <s v="LA PINTANA"/>
    <n v="2024"/>
    <s v="PROYECTO"/>
    <s v="VIVIENDA Y DESARROLLO URBANO"/>
    <s v="DESARROLLO URBANO"/>
    <x v="1"/>
    <n v="7026"/>
    <n v="7026"/>
    <n v="571.63599999999997"/>
    <x v="0"/>
    <x v="0"/>
  </r>
  <r>
    <s v="40023852-0"/>
    <s v="MEJORAMIENTO BARRIO TIERRA DE TU CORAZON, COMUNA DE CALAMA"/>
    <x v="9"/>
    <s v="EL LOA"/>
    <s v="CALAMA"/>
    <n v="2024"/>
    <s v="PROYECTO"/>
    <s v="VIVIENDA Y DESARROLLO URBANO"/>
    <s v="DESARROLLO URBANO"/>
    <x v="1"/>
    <n v="455110"/>
    <n v="1000"/>
    <n v="600"/>
    <x v="0"/>
    <x v="0"/>
  </r>
  <r>
    <s v="40023862-0"/>
    <s v="NORMALIZACION  Y MEJORAMIENTO RUTAS PEATONALES REGIÓN DE COQUIMBO"/>
    <x v="6"/>
    <s v="'"/>
    <s v="'"/>
    <n v="2024"/>
    <s v="PROYECTO"/>
    <s v="TRANSPORTE"/>
    <s v="TRANSPORTE URBANO,VIALIDAD PEATONAL"/>
    <x v="1"/>
    <n v="185117"/>
    <n v="185350"/>
    <n v="184350"/>
    <x v="0"/>
    <x v="0"/>
  </r>
  <r>
    <s v="40023873-0"/>
    <s v="MEJORAMIENTO BARRIO ERARDO WERNER, COMUNA DE LLANQUIHUE"/>
    <x v="3"/>
    <s v="LLANQUIHUE"/>
    <s v="LLANQUIHUE"/>
    <n v="2024"/>
    <s v="PROYECTO"/>
    <s v="VIVIENDA Y DESARROLLO URBANO"/>
    <s v="DESARROLLO URBANO"/>
    <x v="1"/>
    <n v="238787"/>
    <n v="299159"/>
    <n v="238628"/>
    <x v="0"/>
    <x v="0"/>
  </r>
  <r>
    <s v="40023902-0"/>
    <s v="MEJORAMIENTO BARRIO PURRANTUNUL, PURRANQUE"/>
    <x v="3"/>
    <s v="OSORNO"/>
    <s v="PURRANQUE"/>
    <n v="2024"/>
    <s v="PROYECTO"/>
    <s v="VIVIENDA Y DESARROLLO URBANO"/>
    <s v="DESARROLLO URBANO"/>
    <x v="1"/>
    <n v="30000"/>
    <n v="196798"/>
    <n v="30000"/>
    <x v="0"/>
    <x v="0"/>
  </r>
  <r>
    <s v="40023907-0"/>
    <s v="MEJORAMIENTO BARRIO PICHI PELLUCO, PUERTO MONTT"/>
    <x v="3"/>
    <s v="LLANQUIHUE"/>
    <s v="PUERTO MONTT"/>
    <n v="2024"/>
    <s v="PROYECTO"/>
    <s v="VIVIENDA Y DESARROLLO URBANO"/>
    <s v="DESARROLLO URBANO"/>
    <x v="1"/>
    <n v="10504"/>
    <n v="670914"/>
    <n v="935"/>
    <x v="0"/>
    <x v="0"/>
  </r>
  <r>
    <s v="40023914-0"/>
    <s v="MEJORAMIENTO BARRIO BERNARDO OHIGGINS, PUERTO MONTT"/>
    <x v="3"/>
    <s v="LLANQUIHUE"/>
    <s v="PUERTO MONTT"/>
    <n v="2024"/>
    <s v="PROYECTO"/>
    <s v="VIVIENDA Y DESARROLLO URBANO"/>
    <s v="DESARROLLO URBANO"/>
    <x v="1"/>
    <n v="37505"/>
    <n v="36776"/>
    <n v="36776"/>
    <x v="0"/>
    <x v="0"/>
  </r>
  <r>
    <s v="40023917-0"/>
    <s v="MEJORAMIENTO BARRIO DALCAHUE, DALCAHUE"/>
    <x v="3"/>
    <s v="CHILOE"/>
    <s v="DALCAHUE"/>
    <n v="2024"/>
    <s v="PROYECTO"/>
    <s v="VIVIENDA Y DESARROLLO URBANO"/>
    <s v="DESARROLLO URBANO"/>
    <x v="1"/>
    <n v="285902"/>
    <n v="298760"/>
    <n v="279001.33100000001"/>
    <x v="0"/>
    <x v="0"/>
  </r>
  <r>
    <s v="40023919-0"/>
    <s v="MEJORAMIENTO BARRIO NUEVA PANTANOSA, FRUTILLAR"/>
    <x v="3"/>
    <s v="LLANQUIHUE"/>
    <s v="FRUTILLAR"/>
    <n v="2024"/>
    <s v="PROYECTO"/>
    <s v="VIVIENDA Y DESARROLLO URBANO"/>
    <s v="DESARROLLO URBANO"/>
    <x v="1"/>
    <n v="24171"/>
    <n v="530204"/>
    <n v="427.52499999999998"/>
    <x v="0"/>
    <x v="0"/>
  </r>
  <r>
    <s v="40023929-0"/>
    <s v="MEJORAMIENTO BARRIO EL ESFUERZO, CASTRO"/>
    <x v="3"/>
    <s v="CHILOE"/>
    <s v="CASTRO"/>
    <n v="2024"/>
    <s v="PROYECTO"/>
    <s v="VIVIENDA Y DESARROLLO URBANO"/>
    <s v="DESARROLLO URBANO"/>
    <x v="1"/>
    <n v="554310"/>
    <n v="282143"/>
    <n v="912"/>
    <x v="0"/>
    <x v="0"/>
  </r>
  <r>
    <s v="40023933-0"/>
    <s v="MEJORAMIENTO BARRIO CAICUMEO, ANCUD"/>
    <x v="3"/>
    <s v="CHILOE"/>
    <s v="ANCUD"/>
    <n v="2024"/>
    <s v="PROYECTO"/>
    <s v="VIVIENDA Y DESARROLLO URBANO"/>
    <s v="DESARROLLO URBANO"/>
    <x v="1"/>
    <n v="365811"/>
    <n v="537412"/>
    <n v="294903.125"/>
    <x v="0"/>
    <x v="0"/>
  </r>
  <r>
    <s v="40023942-0"/>
    <s v="MEJORAMIENTO ACERAS EJE MANUEL RODRIGUEZ- JUAN IGNACIO VIDAL, LA ESTRELLA"/>
    <x v="15"/>
    <s v="CARDENAL CARO"/>
    <s v="LA ESTRELLA"/>
    <n v="2024"/>
    <s v="PROYECTO"/>
    <s v="VIVIENDA Y DESARROLLO URBANO"/>
    <s v="DESARROLLO URBANO"/>
    <x v="1"/>
    <n v="12156"/>
    <n v="12156"/>
    <n v="12156"/>
    <x v="0"/>
    <x v="0"/>
  </r>
  <r>
    <s v="40023963-0"/>
    <s v="HABILITACION DE TERRENOS CONJUNTO HABITACIONAL VILLA NACIMIENTO, LA PINTANA"/>
    <x v="14"/>
    <s v="SANTIAGO"/>
    <s v="LA PINTANA"/>
    <n v="2024"/>
    <s v="PROYECTO"/>
    <s v="VIVIENDA Y DESARROLLO URBANO"/>
    <s v="VIVIENDA DEFINITIVA"/>
    <x v="1"/>
    <n v="20500"/>
    <n v="457103"/>
    <n v="6734.45"/>
    <x v="0"/>
    <x v="0"/>
  </r>
  <r>
    <s v="40023967-0"/>
    <s v="MEJORAMIENTO INTERCONEXIÓN VIAL PEDRO DE VALDIVIA NORTE, TEMUCO"/>
    <x v="0"/>
    <s v="CAUTIN"/>
    <s v="TEMUCO"/>
    <n v="2024"/>
    <s v="PROYECTO"/>
    <s v="TRANSPORTE"/>
    <s v="TRANSPORTE URBANO,VIALIDAD PEATONAL"/>
    <x v="1"/>
    <n v="103080"/>
    <n v="103080"/>
    <n v="102980"/>
    <x v="0"/>
    <x v="0"/>
  </r>
  <r>
    <s v="40023984-0"/>
    <s v="ACTUALIZACION INVENTARIO PATRIMONIO CULTURAL INMUEBLE, REGION DE MAGALLANES"/>
    <x v="1"/>
    <s v="'"/>
    <s v="'"/>
    <n v="2024"/>
    <s v="ESTUDIO BASICO"/>
    <s v="EDUCACION, CULTURA Y PATRIMONIO"/>
    <s v="ARTE Y CULTURA"/>
    <x v="1"/>
    <n v="209668"/>
    <n v="141057"/>
    <n v="141057"/>
    <x v="0"/>
    <x v="0"/>
  </r>
  <r>
    <s v="40023990-0"/>
    <s v="DIAGNOSTICO SISTEMA DE TRANSPORTE URBANO CIUDAD DE PUERTO VARAS, ETAPA I"/>
    <x v="3"/>
    <s v="LLANQUIHUE"/>
    <s v="PUERTO VARAS"/>
    <n v="2024"/>
    <s v="ESTUDIO BASICO"/>
    <s v="TRANSPORTE"/>
    <s v="TRANSPORTE URBANO,VIALIDAD PEATONAL"/>
    <x v="1"/>
    <n v="125000"/>
    <n v="51917"/>
    <n v="0"/>
    <x v="0"/>
    <x v="1"/>
  </r>
  <r>
    <s v="40023995-0"/>
    <s v="REPOSICION PUENTE RIO PEREZ, COMUNA DE RIO VERDE, XII REGION"/>
    <x v="1"/>
    <s v="MAGALLANES"/>
    <s v="RIO VERDE"/>
    <n v="2024"/>
    <s v="PROYECTO"/>
    <s v="TRANSPORTE"/>
    <s v="TRANSPORTE CAMINERO"/>
    <x v="1"/>
    <n v="325576"/>
    <n v="297500"/>
    <n v="283636.66200000001"/>
    <x v="0"/>
    <x v="0"/>
  </r>
  <r>
    <s v="40024006-0"/>
    <s v="MEJORAMIENTO ZONA TÍPICA, BARRIO PLAZA CHACABUCO COMUNA DE INDEPENDENCIA"/>
    <x v="14"/>
    <s v="SANTIAGO"/>
    <s v="INDEPENDENCIA"/>
    <n v="2024"/>
    <s v="PROYECTO"/>
    <s v="VIVIENDA Y DESARROLLO URBANO"/>
    <s v="DESARROLLO URBANO"/>
    <x v="1"/>
    <n v="1907653"/>
    <n v="250945"/>
    <n v="250945.37400000001"/>
    <x v="0"/>
    <x v="0"/>
  </r>
  <r>
    <s v="40024013-0"/>
    <s v="CONSTRUCCION EXTENSIÓN RED ALCANTARILLADO SECTOR EL CANELO, COMUNA DE ALGARROBO"/>
    <x v="4"/>
    <s v="SAN ANTONIO"/>
    <s v="ALGARROBO"/>
    <n v="2024"/>
    <s v="PROYECTO"/>
    <s v="RECURSOS HIDRICOS"/>
    <s v="EVACUACION DISPOSICION FINAL AGUAS SERVIDAS"/>
    <x v="1"/>
    <n v="350091"/>
    <n v="6"/>
    <n v="0"/>
    <x v="0"/>
    <x v="1"/>
  </r>
  <r>
    <s v="40024026-0"/>
    <s v="MEJORAMIENTO Y AMPLIACIÓN SISTEMA APR LA DEHESA, PLACILLA"/>
    <x v="15"/>
    <s v="COLCHAGUA"/>
    <s v="PLACILLA"/>
    <n v="2024"/>
    <s v="PROYECTO"/>
    <s v="RECURSOS HIDRICOS"/>
    <s v="AGUA POTABLE"/>
    <x v="1"/>
    <n v="240524"/>
    <n v="240524"/>
    <n v="239922.40599999999"/>
    <x v="0"/>
    <x v="0"/>
  </r>
  <r>
    <s v="40024032-0"/>
    <s v="CONSTRUCCION PAVIMENTACIÓN DE CALLES CENTRALES Y SECUNDARIAS LOCALIDAD DE OLLAGUE"/>
    <x v="9"/>
    <s v="EL LOA"/>
    <s v="OLLAGUE"/>
    <n v="2024"/>
    <s v="PROYECTO"/>
    <s v="TRANSPORTE"/>
    <s v="TRANSPORTE URBANO,VIALIDAD PEATONAL"/>
    <x v="1"/>
    <n v="116495"/>
    <n v="112556"/>
    <n v="112556"/>
    <x v="0"/>
    <x v="0"/>
  </r>
  <r>
    <s v="40024037-0"/>
    <s v="CONSTRUCCION HITO  ACCESO COMUNA DE OLLAGUE"/>
    <x v="9"/>
    <s v="EL LOA"/>
    <s v="OLLAGUE"/>
    <n v="2024"/>
    <s v="PROYECTO"/>
    <s v="MULTISECTORIAL"/>
    <s v="INTERSUBSECTORIAL MULTISECTOR"/>
    <x v="1"/>
    <n v="12900"/>
    <n v="13929"/>
    <n v="12900"/>
    <x v="0"/>
    <x v="0"/>
  </r>
  <r>
    <s v="40024079-0"/>
    <s v="CONSTRUCCION POLIDEPORTIVO CENTRO ELIGE VIVIR SANO, COMUNA DE QUINTERO"/>
    <x v="4"/>
    <s v="VALPARAISO"/>
    <s v="QUINTERO"/>
    <n v="2024"/>
    <s v="PROYECTO"/>
    <s v="DEPORTES"/>
    <s v="DEPORTE FORMATIVO"/>
    <x v="1"/>
    <n v="1307399"/>
    <n v="1"/>
    <n v="0"/>
    <x v="0"/>
    <x v="1"/>
  </r>
  <r>
    <s v="40024088-0"/>
    <s v="CONSTRUCCION POLIDEPORTIVO CENTRO ELIGE VIVIR SANO, COMUNA DE SANTA CRUZ"/>
    <x v="15"/>
    <s v="COLCHAGUA"/>
    <s v="SANTA CRUZ"/>
    <n v="2024"/>
    <s v="PROYECTO"/>
    <s v="DEPORTES"/>
    <s v="DEPORTE FORMATIVO"/>
    <x v="1"/>
    <n v="4505670"/>
    <n v="3826928"/>
    <n v="1826446"/>
    <x v="0"/>
    <x v="0"/>
  </r>
  <r>
    <s v="40024099-0"/>
    <s v="DIAGNOSTICO CONDUCENTE A UNA MACRO INFRAESTRUCTURA SECTOR EX-ENAMI FASE 2"/>
    <x v="8"/>
    <s v="IQUIQUE"/>
    <s v="ALTO HOSPICIO"/>
    <n v="2024"/>
    <s v="ESTUDIO BASICO"/>
    <s v="VIVIENDA Y DESARROLLO URBANO"/>
    <s v="DESARROLLO URBANO"/>
    <x v="1"/>
    <n v="51175"/>
    <n v="71019"/>
    <n v="51175"/>
    <x v="0"/>
    <x v="0"/>
  </r>
  <r>
    <s v="40024102-0"/>
    <s v="CONSTRUCCION POLIDEPORTIVO CENTRO ELIGE VIVIR SANO,  COMUNA DE LOS ANDES"/>
    <x v="4"/>
    <s v="'"/>
    <s v="'"/>
    <n v="2024"/>
    <s v="PROYECTO"/>
    <s v="DEPORTES"/>
    <s v="DEPORTE COMPETITIVO"/>
    <x v="1"/>
    <n v="3490438"/>
    <n v="1"/>
    <n v="0"/>
    <x v="0"/>
    <x v="1"/>
  </r>
  <r>
    <s v="40024120-0"/>
    <s v="CONSTRUCCION VIVIENDAS TUTELADAS PARA ADULTO MAYOR, CABRERO"/>
    <x v="2"/>
    <s v="BIO BIO"/>
    <s v="CABRERO"/>
    <n v="2024"/>
    <s v="PROYECTO"/>
    <s v="VIVIENDA Y DESARROLLO URBANO"/>
    <s v="SOLUCION HABITACIONAL PARCIAL O COMPLEMENTARIA"/>
    <x v="1"/>
    <n v="15922"/>
    <n v="15384"/>
    <n v="3310.3580000000002"/>
    <x v="0"/>
    <x v="0"/>
  </r>
  <r>
    <s v="40024125-0"/>
    <s v="CONSTRUCCION VIVIENDAS TUTELADAS PARA ADULTO MAYOR, CONCEPCION"/>
    <x v="2"/>
    <s v="CONCEPCION"/>
    <s v="CONCEPCION"/>
    <n v="2024"/>
    <s v="PROYECTO"/>
    <s v="VIVIENDA Y DESARROLLO URBANO"/>
    <s v="SOLUCION HABITACIONAL PARCIAL O COMPLEMENTARIA"/>
    <x v="1"/>
    <n v="15094"/>
    <n v="15960"/>
    <n v="2512"/>
    <x v="0"/>
    <x v="0"/>
  </r>
  <r>
    <s v="40024157-0"/>
    <s v="CONSTRUCCION CICLOVÍAS EJES O'HIGGINS - AV. ALEMANIA Y S. BUERAS- HAVERBECK, VALDIVIA"/>
    <x v="12"/>
    <s v="VALDIVIA - REGION XIV"/>
    <s v="VALDIVIA - REGION XIV"/>
    <n v="2024"/>
    <s v="PROYECTO"/>
    <s v="TRANSPORTE"/>
    <s v="TRANSPORTE URBANO,VIALIDAD PEATONAL"/>
    <x v="1"/>
    <n v="1309110"/>
    <n v="1364847"/>
    <n v="1362658.595"/>
    <x v="0"/>
    <x v="0"/>
  </r>
  <r>
    <s v="40024183-0"/>
    <s v="MEJORAMIENTO AV. MIRAFLORES ENTRE VILLA ALEGRE Y LAS TORRES, VICTORIA"/>
    <x v="0"/>
    <s v="MALLECO"/>
    <s v="VICTORIA"/>
    <n v="2024"/>
    <s v="PROYECTO"/>
    <s v="TRANSPORTE"/>
    <s v="TRANSPORTE URBANO,VIALIDAD PEATONAL"/>
    <x v="1"/>
    <n v="596537"/>
    <n v="203708"/>
    <n v="171317.69200000001"/>
    <x v="0"/>
    <x v="0"/>
  </r>
  <r>
    <s v="40024260-0"/>
    <s v="CONSTRUCCION SOLUCIONES SANITARIAS SECTOR CATILLO, PARRAL"/>
    <x v="7"/>
    <s v="LINARES"/>
    <s v="PARRAL"/>
    <n v="2024"/>
    <s v="PROYECTO"/>
    <s v="RECURSOS HIDRICOS"/>
    <s v="EVACUACION DISPOSICION FINAL AGUAS SERVIDAS"/>
    <x v="1"/>
    <n v="58508"/>
    <n v="58508"/>
    <n v="58507.5"/>
    <x v="0"/>
    <x v="0"/>
  </r>
  <r>
    <s v="40024266-0"/>
    <s v="CONSTRUCCION RED DE ALCANTARILLADO PÚBLICO, LOCALIDAD DE ILLAPATA, COMUNA DE CAMARONES"/>
    <x v="13"/>
    <s v="ARICA - REGION XV"/>
    <s v="CAMARONES - REGION XV"/>
    <n v="2024"/>
    <s v="PROYECTO"/>
    <s v="RECURSOS HIDRICOS"/>
    <s v="EVACUACION DISPOSICION FINAL AGUAS SERVIDAS"/>
    <x v="1"/>
    <n v="172052"/>
    <n v="84337"/>
    <n v="8000"/>
    <x v="0"/>
    <x v="0"/>
  </r>
  <r>
    <s v="40024329-0"/>
    <s v="REPOSICION PLAZA ARTURO PRAT, CALAMA"/>
    <x v="9"/>
    <s v="EL LOA"/>
    <s v="CALAMA"/>
    <n v="2024"/>
    <s v="PROYECTO"/>
    <s v="VIVIENDA Y DESARROLLO URBANO"/>
    <s v="DESARROLLO URBANO"/>
    <x v="1"/>
    <n v="883277"/>
    <n v="1800001"/>
    <n v="751042.89300000004"/>
    <x v="0"/>
    <x v="0"/>
  </r>
  <r>
    <s v="40024333-0"/>
    <s v="CONSTRUCCION CALLE EL OCASO (TIERRAS ROJAS - TRONCOS VIEJOS), BELLOTO SUR. QUILPUÉ"/>
    <x v="4"/>
    <s v="MARGA MARGA"/>
    <s v="QUILPUE"/>
    <n v="2024"/>
    <s v="PROYECTO"/>
    <s v="TRANSPORTE"/>
    <s v="TRANSPORTE URBANO,VIALIDAD PEATONAL"/>
    <x v="1"/>
    <n v="388865"/>
    <n v="2"/>
    <n v="0"/>
    <x v="0"/>
    <x v="1"/>
  </r>
  <r>
    <s v="40024372-0"/>
    <s v="ANALISIS ACTUALIZACION VOLUMEN 1 MANUAL DE CARRETERAS"/>
    <x v="10"/>
    <s v="'"/>
    <s v="'"/>
    <n v="2024"/>
    <s v="ESTUDIO BASICO"/>
    <s v="TRANSPORTE"/>
    <s v="TRANSPORTE CAMINERO"/>
    <x v="1"/>
    <n v="182733"/>
    <n v="176000"/>
    <n v="98623.807000000001"/>
    <x v="0"/>
    <x v="0"/>
  </r>
  <r>
    <s v="40024373-0"/>
    <s v="ACTUALIZACION LEVANTAMIENTO DE CENSO DE TRANSITO DE LA RED VIAL"/>
    <x v="10"/>
    <s v="'"/>
    <s v="'"/>
    <n v="2024"/>
    <s v="ESTUDIO BASICO"/>
    <s v="TRANSPORTE"/>
    <s v="TRANSPORTE CAMINERO"/>
    <x v="1"/>
    <n v="541313"/>
    <n v="503470"/>
    <n v="498454.32"/>
    <x v="0"/>
    <x v="0"/>
  </r>
  <r>
    <s v="40024375-0"/>
    <s v="ACTUALIZACION Y COMPLEMENTO INSUMOS APLICACIÓN HDM-4 EN EVALUACION Y GESTION VIAL"/>
    <x v="10"/>
    <s v="'"/>
    <s v="'"/>
    <n v="2024"/>
    <s v="ESTUDIO BASICO"/>
    <s v="TRANSPORTE"/>
    <s v="TRANSPORTE CAMINERO"/>
    <x v="1"/>
    <n v="98416"/>
    <n v="112000"/>
    <n v="108959.61199999999"/>
    <x v="0"/>
    <x v="0"/>
  </r>
  <r>
    <s v="40024381-0"/>
    <s v="DIAGNOSTICO AUSCULTACION AUTOMATIZADA DE PAVIMENTOS"/>
    <x v="10"/>
    <s v="'"/>
    <s v="'"/>
    <n v="2024"/>
    <s v="ESTUDIO BASICO"/>
    <s v="TRANSPORTE"/>
    <s v="TRANSPORTE CAMINERO"/>
    <x v="1"/>
    <n v="388133"/>
    <n v="375000"/>
    <n v="363805.2"/>
    <x v="0"/>
    <x v="0"/>
  </r>
  <r>
    <s v="40024413-0"/>
    <s v="INSTALACION SISTEMA DE AGUA POTABLE  CHIGUAICO, VILLARRICA"/>
    <x v="0"/>
    <s v="CAUTIN"/>
    <s v="VILLARRICA"/>
    <n v="2024"/>
    <s v="PROYECTO"/>
    <s v="RECURSOS HIDRICOS"/>
    <s v="AGUA POTABLE"/>
    <x v="1"/>
    <n v="32757"/>
    <n v="55886"/>
    <n v="31871"/>
    <x v="0"/>
    <x v="0"/>
  </r>
  <r>
    <s v="40024420-0"/>
    <s v="MEJORAMIENTO BARRIO HUMBERTO TORO, COMUNA DE FREIRE"/>
    <x v="0"/>
    <s v="CAUTIN"/>
    <s v="FREIRE"/>
    <n v="2024"/>
    <s v="PROYECTO"/>
    <s v="VIVIENDA Y DESARROLLO URBANO"/>
    <s v="DESARROLLO URBANO"/>
    <x v="1"/>
    <n v="62046"/>
    <n v="62046"/>
    <n v="62046"/>
    <x v="0"/>
    <x v="0"/>
  </r>
  <r>
    <s v="40024421-0"/>
    <s v="MEJORAMIENTO BARRIO BAJO TRAIGUEN, COMUNA DE VICTORIA"/>
    <x v="0"/>
    <s v="MALLECO"/>
    <s v="VICTORIA"/>
    <n v="2024"/>
    <s v="PROYECTO"/>
    <s v="VIVIENDA Y DESARROLLO URBANO"/>
    <s v="DESARROLLO URBANO"/>
    <x v="1"/>
    <n v="391646"/>
    <n v="391646"/>
    <n v="271795.43300000002"/>
    <x v="0"/>
    <x v="0"/>
  </r>
  <r>
    <s v="40024454-0"/>
    <s v="MEJORAMIENTO PASEO AVDA DIEGO PORTALES ETAPA 2, C° BARÓN, VALPARAISO"/>
    <x v="4"/>
    <s v="VALPARAISO"/>
    <s v="VALPARAISO"/>
    <n v="2024"/>
    <s v="PROYECTO"/>
    <s v="VIVIENDA Y DESARROLLO URBANO"/>
    <s v="DESARROLLO URBANO"/>
    <x v="1"/>
    <n v="8144"/>
    <n v="8144"/>
    <n v="8144"/>
    <x v="0"/>
    <x v="0"/>
  </r>
  <r>
    <s v="40024540-0"/>
    <s v="MEJORAMIENTO BARRIO ALTO CARAHUE 1, COMUNA DE CARAHUE"/>
    <x v="0"/>
    <s v="CAUTIN"/>
    <s v="CARAHUE"/>
    <n v="2024"/>
    <s v="PROYECTO"/>
    <s v="VIVIENDA Y DESARROLLO URBANO"/>
    <s v="DESARROLLO URBANO"/>
    <x v="1"/>
    <n v="8763"/>
    <n v="8763"/>
    <n v="8763"/>
    <x v="0"/>
    <x v="0"/>
  </r>
  <r>
    <s v="40024541-0"/>
    <s v="MEJORAMIENTO BARRIO PABLO NERUDA, COMUNA DE COLLIPULLI"/>
    <x v="0"/>
    <s v="MALLECO"/>
    <s v="COLLIPULLI"/>
    <n v="2024"/>
    <s v="PROYECTO"/>
    <s v="VIVIENDA Y DESARROLLO URBANO"/>
    <s v="DESARROLLO URBANO"/>
    <x v="1"/>
    <n v="127200"/>
    <n v="127200"/>
    <n v="125160"/>
    <x v="0"/>
    <x v="0"/>
  </r>
  <r>
    <s v="40024575-0"/>
    <s v="AMPLIACION Y MEJORAMIENTO APR MAITENES DE ULMÉN COMUNA MELIPILLA"/>
    <x v="14"/>
    <s v="MELIPILLA"/>
    <s v="MELIPILLA"/>
    <n v="2024"/>
    <s v="PROYECTO"/>
    <s v="RECURSOS HIDRICOS"/>
    <s v="AGUA POTABLE"/>
    <x v="1"/>
    <n v="2408009"/>
    <n v="2408009"/>
    <n v="2408004"/>
    <x v="0"/>
    <x v="0"/>
  </r>
  <r>
    <s v="40024610-0"/>
    <s v="REPOSICION UMBRAL 14 AERODROMO ROBINSON CRUSOE"/>
    <x v="4"/>
    <s v="VALPARAISO"/>
    <s v="JUAN FERNANDEZ"/>
    <n v="2024"/>
    <s v="PROYECTO"/>
    <s v="TRANSPORTE"/>
    <s v="TRANSPORTE AEREO"/>
    <x v="1"/>
    <n v="457979"/>
    <n v="542987"/>
    <n v="387705.36099999998"/>
    <x v="0"/>
    <x v="0"/>
  </r>
  <r>
    <s v="40024633-0"/>
    <s v="CONSTRUCCION SERVICIO DE APR DE LOS MOLINOS ALTOS, VALDIVIA"/>
    <x v="12"/>
    <s v="'"/>
    <s v="'"/>
    <n v="2024"/>
    <s v="PROYECTO"/>
    <s v="RECURSOS HIDRICOS"/>
    <s v="AGUA POTABLE"/>
    <x v="1"/>
    <n v="68710"/>
    <n v="56889"/>
    <n v="56888.110999999997"/>
    <x v="0"/>
    <x v="0"/>
  </r>
  <r>
    <s v="40024702-0"/>
    <s v="CONSTRUCCION CICLOVIA  SECTOR BARRIALES COMUNA DE SANTA CRUZ"/>
    <x v="15"/>
    <s v="COLCHAGUA"/>
    <s v="SANTA CRUZ"/>
    <n v="2024"/>
    <s v="PROYECTO"/>
    <s v="TRANSPORTE"/>
    <s v="TRANSPORTE URBANO,VIALIDAD PEATONAL"/>
    <x v="1"/>
    <n v="55250"/>
    <n v="55250"/>
    <n v="29750"/>
    <x v="0"/>
    <x v="0"/>
  </r>
  <r>
    <s v="40024730-0"/>
    <s v="CONSTRUCCION ALCANTARILLADO OSVALDO MARIN, COMUNA DE EL TABO"/>
    <x v="4"/>
    <s v="SAN ANTONIO"/>
    <s v="EL TABO"/>
    <n v="2024"/>
    <s v="PROYECTO"/>
    <s v="RECURSOS HIDRICOS"/>
    <s v="ADMINISTRACION AGUA POTABLE Y ALCANTARILLADO"/>
    <x v="1"/>
    <n v="505581"/>
    <n v="243982"/>
    <n v="243979"/>
    <x v="0"/>
    <x v="0"/>
  </r>
  <r>
    <s v="40024741-0"/>
    <s v="CONSTRUCCION JARDIN INFANTIL Y SALA CUNA LAS RAMADAS, COMUNA DE PUNITAQUI"/>
    <x v="6"/>
    <s v="LIMARI"/>
    <s v="PUNITAQUI"/>
    <n v="2024"/>
    <s v="PROYECTO"/>
    <s v="EDUCACION, CULTURA Y PATRIMONIO"/>
    <s v="EDUCACION PREBASICA"/>
    <x v="1"/>
    <n v="715564"/>
    <n v="715564"/>
    <n v="682673.549"/>
    <x v="0"/>
    <x v="0"/>
  </r>
  <r>
    <s v="40024770-0"/>
    <s v="CONSTRUCCION JARDÍN INFANTIL Y SALA CUNA MARÍA INES CORRAL, OVALLE"/>
    <x v="6"/>
    <s v="LIMARI"/>
    <s v="OVALLE"/>
    <n v="2024"/>
    <s v="PROYECTO"/>
    <s v="EDUCACION, CULTURA Y PATRIMONIO"/>
    <s v="EDUCACION PREBASICA"/>
    <x v="1"/>
    <n v="488627"/>
    <n v="488627"/>
    <n v="485672.95199999999"/>
    <x v="0"/>
    <x v="0"/>
  </r>
  <r>
    <s v="40024776-0"/>
    <s v="CONSTRUCCION ELECTRIFICACION RURAL RUTA 9 NORTE - CRUCE RUTA 250 CH, NATALES"/>
    <x v="1"/>
    <s v="ULTIMA ESPERANZA"/>
    <s v="NATALES"/>
    <n v="2024"/>
    <s v="PROYECTO"/>
    <s v="ENERGIA"/>
    <s v="DISTRIBUCION Y CONEXION FINAL USUARIOS"/>
    <x v="1"/>
    <n v="406926"/>
    <n v="0"/>
    <n v="386035.82900000003"/>
    <x v="1"/>
    <x v="0"/>
  </r>
  <r>
    <s v="40024785-0"/>
    <s v="ACTUALIZACION DEL INVENTARIO DE PATRIMONIO CULTURAL INMUEBLE DE LA REGIÓN DEL MAULE"/>
    <x v="7"/>
    <s v="'"/>
    <s v="'"/>
    <n v="2024"/>
    <s v="ESTUDIO BASICO"/>
    <s v="EDUCACION, CULTURA Y PATRIMONIO"/>
    <s v="PATRIMONIO"/>
    <x v="1"/>
    <n v="2"/>
    <n v="2"/>
    <n v="0"/>
    <x v="0"/>
    <x v="1"/>
  </r>
  <r>
    <s v="40024786-0"/>
    <s v="CONSTRUCCION PLAZA DE LA MOVILIDAD FLOR DEL INCA"/>
    <x v="13"/>
    <s v="ARICA - REGION XV"/>
    <s v="ARICA - REGION XV"/>
    <n v="2024"/>
    <s v="PROYECTO"/>
    <s v="VIVIENDA Y DESARROLLO URBANO"/>
    <s v="DESARROLLO URBANO"/>
    <x v="1"/>
    <n v="230511"/>
    <n v="117325"/>
    <n v="117324.652"/>
    <x v="0"/>
    <x v="0"/>
  </r>
  <r>
    <s v="40024856-0"/>
    <s v="CONSTRUCCION PLAZAS SECTOR PONIENTE CALAMA"/>
    <x v="9"/>
    <s v="EL LOA"/>
    <s v="CALAMA"/>
    <n v="2024"/>
    <s v="PROYECTO"/>
    <s v="VIVIENDA Y DESARROLLO URBANO"/>
    <s v="DESARROLLO URBANO"/>
    <x v="1"/>
    <n v="18475"/>
    <n v="17850"/>
    <n v="17850"/>
    <x v="0"/>
    <x v="0"/>
  </r>
  <r>
    <s v="40024911-0"/>
    <s v="REPOSICION POSTA DE SALUD RURAL LOS QUILLAYES, COMUNA DE SAGRADA FAMILIA"/>
    <x v="7"/>
    <s v="CURICO"/>
    <s v="SAGRADA FAMILIA"/>
    <n v="2024"/>
    <s v="PROYECTO"/>
    <s v="SALUD"/>
    <s v="BAJA COMPLEJIDAD"/>
    <x v="1"/>
    <n v="2005"/>
    <n v="2005"/>
    <n v="0"/>
    <x v="0"/>
    <x v="1"/>
  </r>
  <r>
    <s v="40024913-0"/>
    <s v="REPOSICION POSTA SALUD RURAL LOMAS DE PUTAGAN, COMUNA DE COLBUN"/>
    <x v="7"/>
    <s v="LINARES"/>
    <s v="COLBUN"/>
    <n v="2024"/>
    <s v="PROYECTO"/>
    <s v="SALUD"/>
    <s v="BAJA COMPLEJIDAD"/>
    <x v="1"/>
    <n v="1005"/>
    <n v="1005"/>
    <n v="1000"/>
    <x v="0"/>
    <x v="0"/>
  </r>
  <r>
    <s v="40024915-0"/>
    <s v="REPOSICION POSTA SALUD RURAL SAN RAMON, COMUNA DE CONSTITUCION"/>
    <x v="7"/>
    <s v="TALCA"/>
    <s v="CONSTITUCION"/>
    <n v="2024"/>
    <s v="PROYECTO"/>
    <s v="SALUD"/>
    <s v="BAJA COMPLEJIDAD"/>
    <x v="1"/>
    <n v="246167"/>
    <n v="246167"/>
    <n v="237971"/>
    <x v="0"/>
    <x v="0"/>
  </r>
  <r>
    <s v="40024918-0"/>
    <s v="REPOSICION POSTA SALUD RURAL LAS LOMAS, COMUNA DE CUREPTO"/>
    <x v="7"/>
    <s v="TALCA"/>
    <s v="CUREPTO"/>
    <n v="2024"/>
    <s v="PROYECTO"/>
    <s v="SALUD"/>
    <s v="BAJA COMPLEJIDAD"/>
    <x v="1"/>
    <n v="6"/>
    <n v="6"/>
    <n v="0"/>
    <x v="0"/>
    <x v="1"/>
  </r>
  <r>
    <s v="40024939-0"/>
    <s v="MEJORAMIENTO Y AMPLIACION CONCESION RUTA 57, SANTIAGO COLINA LOS ANDES"/>
    <x v="10"/>
    <s v="'"/>
    <s v="'"/>
    <n v="2024"/>
    <s v="PROYECTO"/>
    <s v="TRANSPORTE"/>
    <s v="TRANSPORTE CAMINERO"/>
    <x v="1"/>
    <n v="1507031"/>
    <n v="898187"/>
    <n v="385604.17"/>
    <x v="0"/>
    <x v="0"/>
  </r>
  <r>
    <s v="40024945-0"/>
    <s v="REPOSICION POSTA DE SALUD RURAL  CUMBRE ALTA, LOS MUERMOS"/>
    <x v="3"/>
    <s v="LLANQUIHUE"/>
    <s v="LOS MUERMOS"/>
    <n v="2024"/>
    <s v="PROYECTO"/>
    <s v="SALUD"/>
    <s v="SALUD PUBLICA"/>
    <x v="1"/>
    <n v="644520"/>
    <n v="3"/>
    <n v="0"/>
    <x v="0"/>
    <x v="1"/>
  </r>
  <r>
    <s v="40025014-0"/>
    <s v="MEJORAMIENTO TRES PLAZAS SECTOR NUEVO NORTE, ARICA"/>
    <x v="13"/>
    <s v="ARICA - REGION XV"/>
    <s v="ARICA - REGION XV"/>
    <n v="2024"/>
    <s v="PROYECTO"/>
    <s v="VIVIENDA Y DESARROLLO URBANO"/>
    <s v="DESARROLLO URBANO"/>
    <x v="1"/>
    <n v="18572"/>
    <n v="17944"/>
    <n v="17944"/>
    <x v="0"/>
    <x v="0"/>
  </r>
  <r>
    <s v="40025017-0"/>
    <s v="CONSTRUCCION PLAZA FUERTE CIUDADELA NORTE, ARICA"/>
    <x v="13"/>
    <s v="ARICA - REGION XV"/>
    <s v="ARICA - REGION XV"/>
    <n v="2024"/>
    <s v="PROYECTO"/>
    <s v="VIVIENDA Y DESARROLLO URBANO"/>
    <s v="DESARROLLO URBANO"/>
    <x v="1"/>
    <n v="18630"/>
    <n v="18000"/>
    <n v="18000"/>
    <x v="0"/>
    <x v="0"/>
  </r>
  <r>
    <s v="40025047-0"/>
    <s v="MEJORAMIENTO PUENTE COPIAPO, COMUNA DE HIJUELAS"/>
    <x v="4"/>
    <s v="QUILLOTA"/>
    <s v="HIJUELAS"/>
    <n v="2024"/>
    <s v="PROYECTO"/>
    <s v="TRANSPORTE"/>
    <s v="TRANSPORTE URBANO,VIALIDAD PEATONAL"/>
    <x v="1"/>
    <n v="4240"/>
    <n v="4240"/>
    <n v="0"/>
    <x v="0"/>
    <x v="1"/>
  </r>
  <r>
    <s v="40025051-0"/>
    <s v="CONSTRUCCION ELECTRIFICACION RURAL DIVERSOS SECTORES ZONA NORTE, LEBU"/>
    <x v="2"/>
    <s v="ARAUCO"/>
    <s v="LEBU"/>
    <n v="2024"/>
    <s v="PROYECTO"/>
    <s v="ENERGIA"/>
    <s v="DISTRIBUCION Y CONEXION FINAL USUARIOS"/>
    <x v="1"/>
    <n v="1649199"/>
    <n v="1499003"/>
    <n v="1499003"/>
    <x v="0"/>
    <x v="0"/>
  </r>
  <r>
    <s v="40025069-0"/>
    <s v="MEJORAMIENTO RUTAS Y-150, Y-156 E Y-160; CR. RUTA 9 - GUARD. SARMIENTO Y LAGUNA AMARGA, XIIR"/>
    <x v="1"/>
    <s v="ULTIMA ESPERANZA"/>
    <s v="TORRES DEL PAINE"/>
    <n v="2024"/>
    <s v="PROYECTO"/>
    <s v="TRANSPORTE"/>
    <s v="TRANSPORTE CAMINERO"/>
    <x v="1"/>
    <n v="21550000"/>
    <n v="16953230"/>
    <n v="16952993.175999999"/>
    <x v="0"/>
    <x v="0"/>
  </r>
  <r>
    <s v="40025087-0"/>
    <s v="REPOSICION INFRAESTRUCTURA DEPORTIVA Y SOCIAL COMPLEJO HERNÁN VILLANUEVA, IQUIQUE"/>
    <x v="8"/>
    <s v="'"/>
    <s v="'"/>
    <n v="2024"/>
    <s v="PROYECTO"/>
    <s v="DEPORTES"/>
    <s v="DEPORTE COMPETITIVO"/>
    <x v="1"/>
    <n v="72398"/>
    <n v="71788"/>
    <n v="869.20100000000002"/>
    <x v="0"/>
    <x v="0"/>
  </r>
  <r>
    <s v="40025097-0"/>
    <s v="CONSTRUCCION EXTENSIÓN REDES ALCANTARILLADO Y AGUA POTABLE, CALLE LOS ARRAYANES, V ALEMANA"/>
    <x v="4"/>
    <s v="MARGA MARGA"/>
    <s v="VILLA ALEMANA"/>
    <n v="2024"/>
    <s v="PROYECTO"/>
    <s v="RECURSOS HIDRICOS"/>
    <s v="EVACUACION DISPOSICION FINAL AGUAS SERVIDAS"/>
    <x v="1"/>
    <n v="15285"/>
    <n v="12682"/>
    <n v="12681"/>
    <x v="0"/>
    <x v="0"/>
  </r>
  <r>
    <s v="40025123-0"/>
    <s v="MEJORAMIENTO AREAS VERDES SECTOR 3 PONIENTE CENTRO A, PUNTA ARENAS"/>
    <x v="1"/>
    <s v="MAGALLANES"/>
    <s v="PUNTA ARENAS"/>
    <n v="2024"/>
    <s v="PROYECTO"/>
    <s v="VIVIENDA Y DESARROLLO URBANO"/>
    <s v="DESARROLLO URBANO"/>
    <x v="1"/>
    <n v="1285866"/>
    <n v="917819"/>
    <n v="917818"/>
    <x v="0"/>
    <x v="0"/>
  </r>
  <r>
    <s v="40025147-0"/>
    <s v="CONSTRUCCION PASARELAS LONGITUDINALES PEATONALES EN BADENES VARIAS REGIONES"/>
    <x v="10"/>
    <s v="'"/>
    <s v="'"/>
    <n v="2024"/>
    <s v="PROYECTO"/>
    <s v="TRANSPORTE"/>
    <s v="TRANSPORTE CAMINERO"/>
    <x v="1"/>
    <n v="1110"/>
    <n v="372000"/>
    <n v="0"/>
    <x v="0"/>
    <x v="1"/>
  </r>
  <r>
    <s v="40025156-0"/>
    <s v="MEJORAMIENTO PAVIMENTACION CIRCUITO  LOS CASTAÃ¿OS Y PESCADORES PONIENTE COMUNA DE ALGARROBO"/>
    <x v="4"/>
    <s v="SAN ANTONIO"/>
    <s v="ALGARROBO"/>
    <n v="2024"/>
    <s v="PROYECTO"/>
    <s v="TRANSPORTE"/>
    <s v="TRANSPORTE URBANO,VIALIDAD PEATONAL"/>
    <x v="1"/>
    <n v="603333"/>
    <n v="3"/>
    <n v="0"/>
    <x v="0"/>
    <x v="1"/>
  </r>
  <r>
    <s v="40025159-0"/>
    <s v="AMPLIACION SISTEMA DE CONTROL DE TRANSITO REGION DE VALPARAISO ETAPA IV"/>
    <x v="4"/>
    <s v="'"/>
    <s v="'"/>
    <n v="2024"/>
    <s v="PROYECTO"/>
    <s v="TRANSPORTE"/>
    <s v="TRANSPORTE URBANO,VIALIDAD PEATONAL"/>
    <x v="1"/>
    <n v="380000"/>
    <n v="380000"/>
    <n v="379902.57"/>
    <x v="0"/>
    <x v="0"/>
  </r>
  <r>
    <s v="40025202-0"/>
    <s v="REPOSICION JARDIN INFANTIL Y SALA CUNA PIN PON, COMUNA DE COQUIMBO"/>
    <x v="6"/>
    <s v="ELQUI"/>
    <s v="COQUIMBO"/>
    <n v="2024"/>
    <s v="PROYECTO"/>
    <s v="EDUCACION, CULTURA Y PATRIMONIO"/>
    <s v="EDUCACION PREBASICA"/>
    <x v="1"/>
    <n v="2"/>
    <n v="2"/>
    <n v="0"/>
    <x v="0"/>
    <x v="1"/>
  </r>
  <r>
    <s v="40025257-0"/>
    <s v="MEJORAMIENTO RUTA J-25, SECTOR EL MANZANO, TRAMO KM. 18,77 AL KM. 23,77; PROVINCIA DE CURICO"/>
    <x v="7"/>
    <s v="CURICO"/>
    <s v="TENO"/>
    <n v="2024"/>
    <s v="PROYECTO"/>
    <s v="TRANSPORTE"/>
    <s v="TRANSPORTE CAMINERO"/>
    <x v="1"/>
    <n v="128939"/>
    <n v="128939"/>
    <n v="128938.679"/>
    <x v="0"/>
    <x v="0"/>
  </r>
  <r>
    <s v="40025270-0"/>
    <s v="REPOSICION CONTROL ADUANERO EL LOA"/>
    <x v="8"/>
    <s v="'"/>
    <s v="'"/>
    <n v="2024"/>
    <s v="PROYECTO"/>
    <s v="MULTISECTORIAL"/>
    <s v="ADMINISTRACION MULTISECTOR"/>
    <x v="1"/>
    <n v="10111874"/>
    <n v="31843"/>
    <n v="0"/>
    <x v="0"/>
    <x v="1"/>
  </r>
  <r>
    <s v="40025344-0"/>
    <s v="CONSTRUCCION SISTEMA APR SECTOR LOS BAJOS, FRESIA"/>
    <x v="3"/>
    <s v="LLANQUIHUE"/>
    <s v="FRESIA"/>
    <n v="2024"/>
    <s v="PROYECTO"/>
    <s v="RECURSOS HIDRICOS"/>
    <s v="AGUA POTABLE"/>
    <x v="1"/>
    <n v="34350"/>
    <n v="34350"/>
    <n v="0"/>
    <x v="0"/>
    <x v="1"/>
  </r>
  <r>
    <s v="40025350-0"/>
    <s v="REPOSICION COMPLEJO POLICIAL PDI CAUQUENES"/>
    <x v="7"/>
    <s v="CAUQUENES"/>
    <s v="CAUQUENES"/>
    <n v="2024"/>
    <s v="PROYECTO"/>
    <s v="SEGURIDAD PUBLICA"/>
    <s v="SEGURIDAD PUBLICA"/>
    <x v="1"/>
    <n v="152939"/>
    <n v="155983"/>
    <n v="152939"/>
    <x v="0"/>
    <x v="0"/>
  </r>
  <r>
    <s v="40025378-0"/>
    <s v="CONSTRUCCION PLAZA LOS AROMOS, OSORNO"/>
    <x v="3"/>
    <s v="OSORNO"/>
    <s v="OSORNO"/>
    <n v="2024"/>
    <s v="PROYECTO"/>
    <s v="VIVIENDA Y DESARROLLO URBANO"/>
    <s v="DESARROLLO URBANO"/>
    <x v="1"/>
    <n v="621123"/>
    <n v="597834"/>
    <n v="593334"/>
    <x v="0"/>
    <x v="0"/>
  </r>
  <r>
    <s v="40025410-0"/>
    <s v="CONSTRUCCION INFRAESTRUCTURA TURÍSTICA LAGO RANCO, COMUNA DE LAGO RANCO"/>
    <x v="12"/>
    <s v="RANCO"/>
    <s v="LAGO RANCO - REGION XIV"/>
    <n v="2024"/>
    <s v="PROYECTO"/>
    <s v="VIVIENDA Y DESARROLLO URBANO"/>
    <s v="BORDE COSTERO,PASEOS PEATONALES, PLAYAS"/>
    <x v="1"/>
    <n v="230333"/>
    <n v="301762"/>
    <n v="301761.74099999998"/>
    <x v="0"/>
    <x v="0"/>
  </r>
  <r>
    <s v="40025411-0"/>
    <s v="CONSTRUCCION RAMPA BOTADERO LAGO RANCO, SECTOR LLIFÉN, COMUNA DE FUTRONO"/>
    <x v="12"/>
    <s v="RANCO"/>
    <s v="FUTRONO - REGION XIV"/>
    <n v="2024"/>
    <s v="PROYECTO"/>
    <s v="MULTISECTORIAL"/>
    <s v="INTERSUBSECTORIAL MULTISECTOR"/>
    <x v="1"/>
    <n v="483293"/>
    <n v="483293"/>
    <n v="483292.46"/>
    <x v="0"/>
    <x v="0"/>
  </r>
  <r>
    <s v="40025446-0"/>
    <s v="MEJORAMIENTO INTEGRAL EJE PRAT, PLAZA MANUEL MONTT Y PARQUE TENIENTE MERINO DE OLMUÉ"/>
    <x v="4"/>
    <s v="MARGA MARGA"/>
    <s v="OLMUE"/>
    <n v="2024"/>
    <s v="PROYECTO"/>
    <s v="VIVIENDA Y DESARROLLO URBANO"/>
    <s v="DESARROLLO URBANO"/>
    <x v="1"/>
    <n v="67356"/>
    <n v="25002"/>
    <n v="23694"/>
    <x v="0"/>
    <x v="0"/>
  </r>
  <r>
    <s v="40025507-0"/>
    <s v="CONSTRUCCION CIERRE VERTEDERO MUNICIPAL EL LEPÚN, COMUNA DE LAGO RANCO"/>
    <x v="12"/>
    <s v="RANCO"/>
    <s v="LAGO RANCO - REGION XIV"/>
    <n v="2024"/>
    <s v="PROYECTO"/>
    <s v="RECURSOS NATURALES Y MEDIO AMBIENTE"/>
    <s v="MEDIO AMBIENTE"/>
    <x v="1"/>
    <n v="857085"/>
    <n v="2"/>
    <n v="0"/>
    <x v="0"/>
    <x v="1"/>
  </r>
  <r>
    <s v="40025508-0"/>
    <s v="MEJORAMIENTO RUTA INTERCOMUNAL DE SECANO INTERIOR DE ÑUBLE"/>
    <x v="5"/>
    <s v="'"/>
    <s v="'"/>
    <n v="2024"/>
    <s v="PROYECTO"/>
    <s v="TRANSPORTE"/>
    <s v="TRANSPORTE CAMINERO"/>
    <x v="1"/>
    <n v="6406456"/>
    <n v="669020"/>
    <n v="663751.96200000006"/>
    <x v="0"/>
    <x v="0"/>
  </r>
  <r>
    <s v="40025518-0"/>
    <s v="CONSTRUCCION CONEXIÓN VIAL PUENTE BICENTENARIO - AVDA. CHACABUCO"/>
    <x v="2"/>
    <s v="CONCEPCION"/>
    <s v="CONCEPCION"/>
    <n v="2024"/>
    <s v="PROYECTO"/>
    <s v="TRANSPORTE"/>
    <s v="TRANSPORTE URBANO,VIALIDAD PEATONAL"/>
    <x v="1"/>
    <n v="10009000"/>
    <n v="9107580"/>
    <n v="9107578.9989999998"/>
    <x v="0"/>
    <x v="0"/>
  </r>
  <r>
    <s v="40025524-0"/>
    <s v="CONSTRUCCION ESPACIO PÚBLICO EL ALFALFAL, PAINE"/>
    <x v="14"/>
    <s v="MAIPO"/>
    <s v="PAINE"/>
    <n v="2024"/>
    <s v="PROYECTO"/>
    <s v="VIVIENDA Y DESARROLLO URBANO"/>
    <s v="DESARROLLO URBANO"/>
    <x v="1"/>
    <n v="558530"/>
    <n v="447603"/>
    <n v="447603.11300000001"/>
    <x v="0"/>
    <x v="0"/>
  </r>
  <r>
    <s v="40025612-0"/>
    <s v="REPOSICION PLANTA DE TRATAMIENTO DE AGUAS SERVIDAS CHOROMBO, MARIA PINTO"/>
    <x v="14"/>
    <s v="MELIPILLA"/>
    <s v="MARIA PINTO"/>
    <n v="2024"/>
    <s v="PROYECTO"/>
    <s v="RECURSOS HIDRICOS"/>
    <s v="EVACUACION DISPOSICION FINAL AGUAS SERVIDAS"/>
    <x v="2"/>
    <n v="1507956"/>
    <n v="1059587"/>
    <n v="1059586.5209999999"/>
    <x v="0"/>
    <x v="0"/>
  </r>
  <r>
    <s v="40025619-0"/>
    <s v="AMPLIACION RED DE AGUA POTABLE Y ALCANTARILLADO VILLA LOS AROMOS Y RÍO PUDETO, ANCUD"/>
    <x v="3"/>
    <s v="CHILOE"/>
    <s v="ANCUD"/>
    <n v="2024"/>
    <s v="PROYECTO"/>
    <s v="RECURSOS HIDRICOS"/>
    <s v="ADMINISTRACION AGUA POTABLE Y ALCANTARILLADO"/>
    <x v="1"/>
    <n v="121536"/>
    <n v="355390"/>
    <n v="113503.424"/>
    <x v="0"/>
    <x v="0"/>
  </r>
  <r>
    <s v="40025655-0"/>
    <s v="NORMALIZACION ESCALERAS DE EMERGENCIA EDIFICIOS SERVIU RM, SANTIAGO"/>
    <x v="14"/>
    <s v="SANTIAGO"/>
    <s v="SANTIAGO"/>
    <n v="2024"/>
    <s v="PROYECTO"/>
    <s v="MULTISECTORIAL"/>
    <s v="ADMINISTRACION MULTISECTOR"/>
    <x v="1"/>
    <n v="16913"/>
    <n v="32260"/>
    <n v="16912.400000000001"/>
    <x v="0"/>
    <x v="0"/>
  </r>
  <r>
    <s v="40025671-0"/>
    <s v="CONSTRUCCION  PLAZA LASTARRIA,  IQUIQUE"/>
    <x v="8"/>
    <s v="IQUIQUE"/>
    <s v="IQUIQUE"/>
    <n v="2024"/>
    <s v="PROYECTO"/>
    <s v="VIVIENDA Y DESARROLLO URBANO"/>
    <s v="DESARROLLO URBANO"/>
    <x v="1"/>
    <n v="1114699"/>
    <n v="1069076"/>
    <n v="609757"/>
    <x v="0"/>
    <x v="0"/>
  </r>
  <r>
    <s v="40025724-0"/>
    <s v="REPOSICION CUARTEL POLICIAL PDI PARRAL"/>
    <x v="7"/>
    <s v="LINARES"/>
    <s v="PARRAL"/>
    <n v="2024"/>
    <s v="PROYECTO"/>
    <s v="SEGURIDAD PUBLICA"/>
    <s v="SEGURIDAD PUBLICA"/>
    <x v="1"/>
    <n v="62583"/>
    <n v="112295"/>
    <n v="62583.29"/>
    <x v="0"/>
    <x v="0"/>
  </r>
  <r>
    <s v="40025765-0"/>
    <s v="DIAGNOSTICO ELABORACION PLAN DE DESARROLLO TURISTICO COMUNA DE YUNGAY"/>
    <x v="5"/>
    <s v="DIGUILLIN"/>
    <s v="YUNGAY - REGION DEL ÑUBLE"/>
    <n v="2024"/>
    <s v="ESTUDIO BASICO"/>
    <s v="TURISMO Y COMERCIO"/>
    <s v="TURISMO"/>
    <x v="1"/>
    <n v="12582"/>
    <n v="8888"/>
    <n v="8888"/>
    <x v="0"/>
    <x v="0"/>
  </r>
  <r>
    <s v="40025778-0"/>
    <s v="REPOSICION PUENTES MENORES PROVINCIAS DE SAN FELIPE  Y LOS ANDES"/>
    <x v="4"/>
    <s v="'"/>
    <s v="'"/>
    <n v="2024"/>
    <s v="PROYECTO"/>
    <s v="TRANSPORTE"/>
    <s v="TRANSPORTE CAMINERO"/>
    <x v="1"/>
    <n v="10"/>
    <n v="10"/>
    <n v="0"/>
    <x v="0"/>
    <x v="1"/>
  </r>
  <r>
    <s v="40025779-0"/>
    <s v="CONSTRUCCION EXTENSIÓN RED ALCANTARILLADO AVDA. LOS CLAVELES, COMUNA DE ALGARROBO"/>
    <x v="4"/>
    <s v="SAN ANTONIO"/>
    <s v="ALGARROBO"/>
    <n v="2024"/>
    <s v="PROYECTO"/>
    <s v="RECURSOS HIDRICOS"/>
    <s v="EVACUACION DISPOSICION FINAL AGUAS SERVIDAS"/>
    <x v="1"/>
    <n v="54441"/>
    <n v="5"/>
    <n v="0"/>
    <x v="0"/>
    <x v="1"/>
  </r>
  <r>
    <s v="40025786-0"/>
    <s v="ACTUALIZACION PLAN DE DESARROLLO COMUNAL DE NACIMIENTO"/>
    <x v="2"/>
    <s v="BIO BIO"/>
    <s v="NACIMIENTO"/>
    <n v="2024"/>
    <s v="ESTUDIO BASICO"/>
    <s v="MULTISECTORIAL"/>
    <s v="ORGANIZACION Y SERVICIOS COMUNALES"/>
    <x v="1"/>
    <n v="48466"/>
    <n v="27738"/>
    <n v="27738"/>
    <x v="0"/>
    <x v="0"/>
  </r>
  <r>
    <s v="40025787-0"/>
    <s v="REPOSICION SISTEMA DE AGUAS LLUVIA CAPITÁN GORY SECTOR LO ROJAS, CORONEL"/>
    <x v="2"/>
    <s v="CONCEPCION"/>
    <s v="CORONEL"/>
    <n v="2024"/>
    <s v="PROYECTO"/>
    <s v="RECURSOS HIDRICOS"/>
    <s v="AGUAS LLUVIAS"/>
    <x v="1"/>
    <n v="1068289"/>
    <n v="1129512"/>
    <n v="1129511"/>
    <x v="0"/>
    <x v="0"/>
  </r>
  <r>
    <s v="40025792-0"/>
    <s v="CONSTRUCCION COLECTOR ALMAGRO TRONCO, COMUNA DE OSORNO"/>
    <x v="3"/>
    <s v="OSORNO"/>
    <s v="OSORNO"/>
    <n v="2024"/>
    <s v="PROYECTO"/>
    <s v="RECURSOS HIDRICOS"/>
    <s v="AGUAS LLUVIAS"/>
    <x v="1"/>
    <n v="85000"/>
    <n v="84713"/>
    <n v="59293.25"/>
    <x v="0"/>
    <x v="0"/>
  </r>
  <r>
    <s v="40025810-0"/>
    <s v="DIAGNOSTICO ELABORACIÓN PLAN REGULADOR COMUNA DE QUILACO"/>
    <x v="2"/>
    <s v="BIO BIO"/>
    <s v="QUILACO"/>
    <n v="2024"/>
    <s v="ESTUDIO BASICO"/>
    <s v="MULTISECTORIAL"/>
    <s v="ADMINISTRACION MULTISECTOR"/>
    <x v="1"/>
    <n v="72245"/>
    <n v="1"/>
    <n v="0"/>
    <x v="0"/>
    <x v="1"/>
  </r>
  <r>
    <s v="40025817-0"/>
    <s v="REPOSICION 4° COMPAÑIA DE BOMBEROS LARAQUETE, COMUNA DE ARAUCO"/>
    <x v="2"/>
    <s v="ARAUCO"/>
    <s v="ARAUCO"/>
    <n v="2024"/>
    <s v="PROYECTO"/>
    <s v="MULTISECTORIAL"/>
    <s v="ORGANIZACION Y SERVICIOS COMUNALES"/>
    <x v="1"/>
    <n v="670759"/>
    <n v="88566"/>
    <n v="88564"/>
    <x v="0"/>
    <x v="0"/>
  </r>
  <r>
    <s v="40025840-0"/>
    <s v="ACTUALIZACION PLAN REGULADOR COMUNAL SANTA BÁRBARA"/>
    <x v="2"/>
    <s v="BIO BIO"/>
    <s v="SANTA BARBARA"/>
    <n v="2024"/>
    <s v="ESTUDIO BASICO"/>
    <s v="MULTISECTORIAL"/>
    <s v="ADMINISTRACION MULTISECTOR"/>
    <x v="1"/>
    <n v="186584"/>
    <n v="1"/>
    <n v="0"/>
    <x v="0"/>
    <x v="1"/>
  </r>
  <r>
    <s v="40025844-0"/>
    <s v="MEJORAMIENTO CAMINO BÁSICO INTERMEDIO  ACCESO QUILAS BAJAS, FREIRE"/>
    <x v="0"/>
    <s v="CAUTIN"/>
    <s v="FREIRE"/>
    <n v="2024"/>
    <s v="PROYECTO"/>
    <s v="TRANSPORTE"/>
    <s v="TRANSPORTE CAMINERO"/>
    <x v="1"/>
    <n v="2392233"/>
    <n v="1892980"/>
    <n v="1890044"/>
    <x v="0"/>
    <x v="0"/>
  </r>
  <r>
    <s v="40025855-0"/>
    <s v="REPOSICION PUENTE CHICHINTAHUE, ALTO BIOBÍO"/>
    <x v="2"/>
    <s v="BIO BIO"/>
    <s v="ALTO BIOBIO"/>
    <n v="2024"/>
    <s v="PROYECTO"/>
    <s v="TRANSPORTE"/>
    <s v="TRANSPORTE CAMINERO"/>
    <x v="1"/>
    <n v="1914376"/>
    <n v="2114620"/>
    <n v="2114620"/>
    <x v="0"/>
    <x v="0"/>
  </r>
  <r>
    <s v="40025872-0"/>
    <s v="REPOSICION RETEN NEHUENTUE, COMUNA DE CARAHUE"/>
    <x v="0"/>
    <s v="CAUTIN"/>
    <s v="CARAHUE"/>
    <n v="2024"/>
    <s v="PROYECTO"/>
    <s v="SEGURIDAD PUBLICA"/>
    <s v="SEGURIDAD PUBLICA"/>
    <x v="1"/>
    <n v="20351"/>
    <n v="20351"/>
    <n v="6968.2749999999996"/>
    <x v="0"/>
    <x v="0"/>
  </r>
  <r>
    <s v="40025882-0"/>
    <s v="HABILITACION SALA CUNA Y OTRAS DEPENDENCIAS DE APOYO PARA HOSPITAL  DE TOME"/>
    <x v="2"/>
    <s v="CONCEPCION"/>
    <s v="TOME"/>
    <n v="2024"/>
    <s v="PROYECTO"/>
    <s v="SALUD"/>
    <s v="ALTA COMPLEJIDAD"/>
    <x v="1"/>
    <n v="1"/>
    <n v="1"/>
    <n v="0"/>
    <x v="0"/>
    <x v="1"/>
  </r>
  <r>
    <s v="40025885-0"/>
    <s v="CONSTRUCCION ALCANTARILLADO SECTOR SAN CARLOS, COMUNA EL TABO"/>
    <x v="4"/>
    <s v="SAN ANTONIO"/>
    <s v="EL TABO"/>
    <n v="2024"/>
    <s v="PROYECTO"/>
    <s v="RECURSOS HIDRICOS"/>
    <s v="ADMINISTRACION AGUA POTABLE Y ALCANTARILLADO"/>
    <x v="1"/>
    <n v="235347"/>
    <n v="189245"/>
    <n v="189242"/>
    <x v="0"/>
    <x v="0"/>
  </r>
  <r>
    <s v="40025889-0"/>
    <s v="MEJORAMIENTO AVENIDA. TENIENTE LUIS CRUZ MARTÍNEZ, COMUNA DE SANTO DOMINGO"/>
    <x v="4"/>
    <s v="SAN ANTONIO"/>
    <s v="SANTO DOMINGO"/>
    <n v="2024"/>
    <s v="PROYECTO"/>
    <s v="TRANSPORTE"/>
    <s v="TRANSPORTE URBANO,VIALIDAD PEATONAL"/>
    <x v="1"/>
    <n v="910517"/>
    <n v="892913"/>
    <n v="892910.02"/>
    <x v="0"/>
    <x v="0"/>
  </r>
  <r>
    <s v="40025899-0"/>
    <s v="CONSTRUCCION PUENTE LA RECOVA DE TROCHA ANGOSTA EN RUTA L-45, KM. 24,067, PROVINCIA LINARES"/>
    <x v="7"/>
    <s v="LINARES"/>
    <s v="'"/>
    <n v="2024"/>
    <s v="PROYECTO"/>
    <s v="TRANSPORTE"/>
    <s v="TRANSPORTE CAMINERO"/>
    <x v="1"/>
    <n v="1413062"/>
    <n v="1872000"/>
    <n v="1112338"/>
    <x v="0"/>
    <x v="0"/>
  </r>
  <r>
    <s v="40025927-0"/>
    <s v="REPOSICION POSTA DE SALUD RURAL DE PUERTO GUADAL, COMUNA CHILE CHICO"/>
    <x v="11"/>
    <s v="GENERAL CARRERA"/>
    <s v="CHILE CHICO"/>
    <n v="2024"/>
    <s v="PROYECTO"/>
    <s v="SALUD"/>
    <s v="BAJA COMPLEJIDAD"/>
    <x v="1"/>
    <n v="326029"/>
    <n v="326029"/>
    <n v="258433"/>
    <x v="0"/>
    <x v="0"/>
  </r>
  <r>
    <s v="40025962-0"/>
    <s v="AMPLIACION RED DE GASES CLINICOS Y ELECTRICAS MONOBLOCK HGGB"/>
    <x v="2"/>
    <s v="'"/>
    <s v="'"/>
    <n v="2024"/>
    <s v="PROYECTO"/>
    <s v="SALUD"/>
    <s v="ALTA COMPLEJIDAD"/>
    <x v="1"/>
    <n v="345095"/>
    <n v="142676"/>
    <n v="142675.541"/>
    <x v="0"/>
    <x v="0"/>
  </r>
  <r>
    <s v="40025963-0"/>
    <s v="AMPLIACION POTENCIA  ELECTRICA SUBESTACION TPC -MNB, HGGB"/>
    <x v="2"/>
    <s v="'"/>
    <s v="'"/>
    <n v="2024"/>
    <s v="PROYECTO"/>
    <s v="SALUD"/>
    <s v="ALTA COMPLEJIDAD"/>
    <x v="1"/>
    <n v="639484"/>
    <n v="1"/>
    <n v="0"/>
    <x v="0"/>
    <x v="1"/>
  </r>
  <r>
    <s v="40025966-0"/>
    <s v="AMPLIACION AVENIDA BALMACEDA, SAN JAVIER"/>
    <x v="7"/>
    <s v="LINARES"/>
    <s v="SAN JAVIER"/>
    <n v="2024"/>
    <s v="PROYECTO"/>
    <s v="TRANSPORTE"/>
    <s v="TRANSPORTE URBANO,VIALIDAD PEATONAL"/>
    <x v="1"/>
    <n v="1"/>
    <n v="1"/>
    <n v="0"/>
    <x v="0"/>
    <x v="1"/>
  </r>
  <r>
    <s v="40026003-0"/>
    <s v="CONSTRUCCION SEDE JJ.VV VILLA SANTA MARÍA Y MEJORAMIENTO DE ENTORNO, COMUNA DE IQUIQUE&quot;"/>
    <x v="8"/>
    <s v="IQUIQUE"/>
    <s v="IQUIQUE"/>
    <n v="2024"/>
    <s v="PROYECTO"/>
    <s v="MULTISECTORIAL"/>
    <s v="ORGANIZACION Y SERVICIOS COMUNALES"/>
    <x v="1"/>
    <n v="145942"/>
    <n v="141006"/>
    <n v="0"/>
    <x v="0"/>
    <x v="1"/>
  </r>
  <r>
    <s v="40026029-0"/>
    <s v="REPOSICION ACERAS SECTOR CENTRO DE LA COMUNA DE PUNTA ARENAS"/>
    <x v="1"/>
    <s v="MAGALLANES"/>
    <s v="PUNTA ARENAS"/>
    <n v="2024"/>
    <s v="PROYECTO"/>
    <s v="TRANSPORTE"/>
    <s v="TRANSPORTE URBANO,VIALIDAD PEATONAL"/>
    <x v="1"/>
    <n v="941942"/>
    <n v="0"/>
    <n v="861962.81"/>
    <x v="1"/>
    <x v="0"/>
  </r>
  <r>
    <s v="40026030-0"/>
    <s v="MEJORAMIENTO PLAZOLETA Y ESCALERA SECTOR RIO DE LA MANO, PUNTA ARENAS"/>
    <x v="1"/>
    <s v="MAGALLANES"/>
    <s v="PUNTA ARENAS"/>
    <n v="2024"/>
    <s v="PROYECTO"/>
    <s v="VIVIENDA Y DESARROLLO URBANO"/>
    <s v="DESARROLLO URBANO"/>
    <x v="1"/>
    <n v="121610"/>
    <n v="119733"/>
    <n v="119733"/>
    <x v="0"/>
    <x v="0"/>
  </r>
  <r>
    <s v="40026031-0"/>
    <s v="CONSTRUCCION SEDE SOCIAL JV LOS SUEÑOS DEL ANDINO, PUNTA ARENAS"/>
    <x v="1"/>
    <s v="MAGALLANES"/>
    <s v="PUNTA ARENAS"/>
    <n v="2024"/>
    <s v="PROYECTO"/>
    <s v="MULTISECTORIAL"/>
    <s v="ORGANIZACION Y SERVICIOS COMUNALES"/>
    <x v="1"/>
    <n v="472470"/>
    <n v="255754"/>
    <n v="255754"/>
    <x v="0"/>
    <x v="0"/>
  </r>
  <r>
    <s v="40026101-0"/>
    <s v="MEJORAMIENTO CIRCUITO VIAL RUTAS F-382 Y F-326 COMUNA QUILLOTA Y LA CRUZ."/>
    <x v="4"/>
    <s v="'"/>
    <s v="'"/>
    <n v="2024"/>
    <s v="PROYECTO"/>
    <s v="TRANSPORTE"/>
    <s v="TRANSPORTE CAMINERO"/>
    <x v="1"/>
    <n v="43366"/>
    <n v="41900"/>
    <n v="0"/>
    <x v="0"/>
    <x v="1"/>
  </r>
  <r>
    <s v="40026103-0"/>
    <s v="CONSTRUCCION OBRAS DE URBANIZACION CAMPAMENTO JAIME SIERRA CASTILLO, COPIAPO"/>
    <x v="16"/>
    <s v="COPIAPO"/>
    <s v="COPIAPO"/>
    <n v="2024"/>
    <s v="PROYECTO"/>
    <s v="VIVIENDA Y DESARROLLO URBANO"/>
    <s v="SOLUCION HABITACIONAL PARCIAL O COMPLEMENTARIA"/>
    <x v="1"/>
    <n v="130298"/>
    <n v="130298"/>
    <n v="121377.105"/>
    <x v="0"/>
    <x v="0"/>
  </r>
  <r>
    <s v="40026107-0"/>
    <s v="REPOSICION PUENTE COLMO EN RUTA F-190, COMUNA DE QUILLOTA"/>
    <x v="4"/>
    <s v="'"/>
    <s v="'"/>
    <n v="2024"/>
    <s v="PROYECTO"/>
    <s v="TRANSPORTE"/>
    <s v="TRANSPORTE CAMINERO"/>
    <x v="1"/>
    <n v="50500"/>
    <n v="510"/>
    <n v="85.045000000000002"/>
    <x v="0"/>
    <x v="0"/>
  </r>
  <r>
    <s v="40026108-0"/>
    <s v="CONSTRUCCION PASADA URBANA POR ALGARROBO"/>
    <x v="4"/>
    <s v="'"/>
    <s v="'"/>
    <n v="2024"/>
    <s v="PROYECTO"/>
    <s v="TRANSPORTE"/>
    <s v="TRANSPORTE URBANO,VIALIDAD PEATONAL"/>
    <x v="1"/>
    <n v="387088"/>
    <n v="374000"/>
    <n v="265012.60200000001"/>
    <x v="0"/>
    <x v="0"/>
  </r>
  <r>
    <s v="40026114-0"/>
    <s v="MEJORAMIENTO RUTA C-17, REGION DE ATACAMA"/>
    <x v="16"/>
    <s v="'"/>
    <s v="'"/>
    <n v="2024"/>
    <s v="PROYECTO"/>
    <s v="TRANSPORTE"/>
    <s v="TRANSPORTE CAMINERO"/>
    <x v="1"/>
    <n v="668100"/>
    <n v="10"/>
    <n v="0"/>
    <x v="0"/>
    <x v="1"/>
  </r>
  <r>
    <s v="40026159-0"/>
    <s v="MEJORAMIENTO  INTERCONEXION VIAL LAGO NELTUME LIQUIÑE, COMUNA DE PANGUIPULLI."/>
    <x v="12"/>
    <s v="'"/>
    <s v="'"/>
    <n v="2024"/>
    <s v="PROYECTO"/>
    <s v="TRANSPORTE"/>
    <s v="TRANSPORTE CAMINERO"/>
    <x v="1"/>
    <n v="289000"/>
    <n v="296470"/>
    <n v="296464.413"/>
    <x v="0"/>
    <x v="0"/>
  </r>
  <r>
    <s v="40026162-0"/>
    <s v="MEJORAMIENTO GIMNASIO MUNICIPAL SAN FERNANDO"/>
    <x v="15"/>
    <s v="COLCHAGUA"/>
    <s v="SAN FERNANDO"/>
    <n v="2024"/>
    <s v="PROYECTO"/>
    <s v="DEPORTES"/>
    <s v="DEPORTE RECREATIVO"/>
    <x v="1"/>
    <n v="220098"/>
    <n v="2750"/>
    <n v="0"/>
    <x v="0"/>
    <x v="1"/>
  </r>
  <r>
    <s v="40026163-0"/>
    <s v="CONSTRUCCION  NUEVA RUTA ORBITAL NORPONIENTE"/>
    <x v="14"/>
    <s v="'"/>
    <s v="'"/>
    <n v="2024"/>
    <s v="PROYECTO"/>
    <s v="TRANSPORTE"/>
    <s v="TRANSPORTE CAMINERO"/>
    <x v="1"/>
    <n v="3154640"/>
    <n v="1730750"/>
    <n v="1334885.375"/>
    <x v="0"/>
    <x v="0"/>
  </r>
  <r>
    <s v="40026169-0"/>
    <s v="NORMALIZACION AREA DE MOVIMIENTO AERODROMO DE BALMACEDA"/>
    <x v="11"/>
    <s v="'"/>
    <s v="'"/>
    <n v="2024"/>
    <s v="PROYECTO"/>
    <s v="TRANSPORTE"/>
    <s v="TRANSPORTE AEREO"/>
    <x v="1"/>
    <n v="10121"/>
    <n v="2000000"/>
    <n v="7873"/>
    <x v="0"/>
    <x v="0"/>
  </r>
  <r>
    <s v="40026201-0"/>
    <s v="DIAGNOSTICO PLAN MAESTRO RÍO ELICURA Y AFLUENTES, COMUNA DE CONTULMO, REGIÓN BIO BÍO"/>
    <x v="2"/>
    <s v="ARAUCO"/>
    <s v="CONTULMO"/>
    <n v="2024"/>
    <s v="ESTUDIO BASICO"/>
    <s v="RECURSOS HIDRICOS"/>
    <s v="DEFENSAS FLUVIALES,MARITIMAS Y CAUCES NATURALES"/>
    <x v="1"/>
    <n v="225502"/>
    <n v="225015"/>
    <n v="195789"/>
    <x v="0"/>
    <x v="0"/>
  </r>
  <r>
    <s v="40026216-0"/>
    <s v="CONSTRUCCION APR SAN JUAN DE PIRQUE, COMUNA DE PIRQUE"/>
    <x v="14"/>
    <s v="CORDILLERA"/>
    <s v="PIRQUE"/>
    <n v="2024"/>
    <s v="PROYECTO"/>
    <s v="RECURSOS HIDRICOS"/>
    <s v="AGUA POTABLE"/>
    <x v="1"/>
    <n v="467046"/>
    <n v="463813"/>
    <n v="463812.56800000003"/>
    <x v="0"/>
    <x v="0"/>
  </r>
  <r>
    <s v="40026218-0"/>
    <s v="DIAGNOSTICO PLAN MAESTRO EVACUACIÓN Y DRENAJE DE AGUAS LLUVIAS PARRAL, R. DEL MAULE"/>
    <x v="7"/>
    <s v="LINARES"/>
    <s v="PARRAL"/>
    <n v="2024"/>
    <s v="ESTUDIO BASICO"/>
    <s v="RECURSOS HIDRICOS"/>
    <s v="RECURSOS HIDRICOS"/>
    <x v="1"/>
    <n v="119999"/>
    <n v="119426"/>
    <n v="117476"/>
    <x v="0"/>
    <x v="0"/>
  </r>
  <r>
    <s v="40026255-0"/>
    <s v="REPOSICION ACERAS CALLE ARLEGUI PONIENTE COMUNA DE VIÑA DEL MAR"/>
    <x v="4"/>
    <s v="VALPARAISO"/>
    <s v="VIÑA DEL MAR"/>
    <n v="2024"/>
    <s v="PROYECTO"/>
    <s v="VIVIENDA Y DESARROLLO URBANO"/>
    <s v="DESARROLLO URBANO"/>
    <x v="1"/>
    <n v="786356"/>
    <n v="303406"/>
    <n v="303402.8"/>
    <x v="0"/>
    <x v="0"/>
  </r>
  <r>
    <s v="40026276-0"/>
    <s v="REPOSICION INSTITUTO NACIONAL DEL TÓRAX"/>
    <x v="14"/>
    <s v="'"/>
    <s v="'"/>
    <n v="2024"/>
    <s v="PROYECTO"/>
    <s v="SALUD"/>
    <s v="ALTA COMPLEJIDAD"/>
    <x v="1"/>
    <n v="63534"/>
    <n v="66326"/>
    <n v="63535"/>
    <x v="0"/>
    <x v="0"/>
  </r>
  <r>
    <s v="40026294-0"/>
    <s v="MEJORAMIENTO CAMINO BY PASS SAAVEDRA"/>
    <x v="0"/>
    <s v="CAUTIN"/>
    <s v="SAAVEDRA"/>
    <n v="2024"/>
    <s v="PROYECTO"/>
    <s v="TRANSPORTE"/>
    <s v="TRANSPORTE CAMINERO"/>
    <x v="1"/>
    <n v="20169"/>
    <n v="20180"/>
    <n v="0"/>
    <x v="0"/>
    <x v="1"/>
  </r>
  <r>
    <s v="40026430-0"/>
    <s v="MEJORAMIENTO PAVIMENTO Y AGUAS LLUVIAS CALLE O'HIGGINS, COMUNA DE LA CALERA"/>
    <x v="4"/>
    <s v="QUILLOTA"/>
    <s v="LA CALERA"/>
    <n v="2024"/>
    <s v="PROYECTO"/>
    <s v="TRANSPORTE"/>
    <s v="TRANSPORTE URBANO,VIALIDAD PEATONAL"/>
    <x v="1"/>
    <n v="1182184"/>
    <n v="1058564"/>
    <n v="1058562"/>
    <x v="0"/>
    <x v="0"/>
  </r>
  <r>
    <s v="40026436-0"/>
    <s v="CONSTRUCCION SOMBREADERO CALLE ESTACIÓN, POZO ALMONTE"/>
    <x v="8"/>
    <s v="TAMARUGAL"/>
    <s v="POZO ALMONTE (PROV. TAMARUGAL)"/>
    <n v="2024"/>
    <s v="PROYECTO"/>
    <s v="VIVIENDA Y DESARROLLO URBANO"/>
    <s v="DESARROLLO URBANO"/>
    <x v="1"/>
    <n v="17434"/>
    <n v="29886"/>
    <n v="17434"/>
    <x v="0"/>
    <x v="0"/>
  </r>
  <r>
    <s v="40026451-0"/>
    <s v="MEJORAMIENTO BARRIO MANUEL RODRÍGUEZ COMUNA DE COPIAPÓ"/>
    <x v="16"/>
    <s v="COPIAPO"/>
    <s v="COPIAPO"/>
    <n v="2024"/>
    <s v="PROYECTO"/>
    <s v="VIVIENDA Y DESARROLLO URBANO"/>
    <s v="DESARROLLO URBANO"/>
    <x v="1"/>
    <n v="130000"/>
    <n v="130000"/>
    <n v="117419.035"/>
    <x v="0"/>
    <x v="0"/>
  </r>
  <r>
    <s v="40026514-0"/>
    <s v="MEJORAMIENTO PARQUE QUINTIL VALPARAÃSO"/>
    <x v="4"/>
    <s v="VALPARAISO"/>
    <s v="VALPARAISO"/>
    <n v="2024"/>
    <s v="PROYECTO"/>
    <s v="VIVIENDA Y DESARROLLO URBANO"/>
    <s v="DESARROLLO URBANO"/>
    <x v="1"/>
    <n v="98272"/>
    <n v="30000"/>
    <n v="13800"/>
    <x v="0"/>
    <x v="0"/>
  </r>
  <r>
    <s v="40026516-0"/>
    <s v="MEJORAMIENTO CRUCE VIAL RUTAS G-80-I CON G-876, COMUNA DE SANTO DOMINGO"/>
    <x v="4"/>
    <s v="'"/>
    <s v="'"/>
    <n v="2024"/>
    <s v="PROYECTO"/>
    <s v="TRANSPORTE"/>
    <s v="TRANSPORTE CAMINERO"/>
    <x v="1"/>
    <n v="53561"/>
    <n v="51750"/>
    <n v="10000"/>
    <x v="0"/>
    <x v="0"/>
  </r>
  <r>
    <s v="40026520-0"/>
    <s v="CONSTRUCCION RED DE ALCANTARILLADO PÚBLICO, LOCALIDAD DE ESQUIÑA, COMUNA DE CAMARONES"/>
    <x v="13"/>
    <s v="ARICA - REGION XV"/>
    <s v="CAMARONES - REGION XV"/>
    <n v="2024"/>
    <s v="PROYECTO"/>
    <s v="RECURSOS HIDRICOS"/>
    <s v="EVACUACION DISPOSICION FINAL AGUAS SERVIDAS"/>
    <x v="1"/>
    <n v="155797"/>
    <n v="22605"/>
    <n v="8241.5769999999993"/>
    <x v="0"/>
    <x v="0"/>
  </r>
  <r>
    <s v="40026545-0"/>
    <s v="MEJORAMIENTO ESPACIO PUBLICO CALLE ANGEL PARRA, DE CHILLAN VIEJO"/>
    <x v="5"/>
    <s v="'"/>
    <s v="'"/>
    <n v="2024"/>
    <s v="PROYECTO"/>
    <s v="VIVIENDA Y DESARROLLO URBANO"/>
    <s v="DESARROLLO URBANO"/>
    <x v="1"/>
    <n v="17950"/>
    <n v="17950"/>
    <n v="13452"/>
    <x v="0"/>
    <x v="0"/>
  </r>
  <r>
    <s v="40026549-0"/>
    <s v="MEJORAMIENTO CALLE MANUEL AGUILAR PONIENTE, COMUNA PUNTA ARENAS"/>
    <x v="1"/>
    <s v="MAGALLANES"/>
    <s v="PUNTA ARENAS"/>
    <n v="2024"/>
    <s v="PROYECTO"/>
    <s v="TRANSPORTE"/>
    <s v="TRANSPORTE URBANO,VIALIDAD PEATONAL"/>
    <x v="1"/>
    <n v="165975"/>
    <n v="124820"/>
    <n v="124380"/>
    <x v="0"/>
    <x v="0"/>
  </r>
  <r>
    <s v="40026579-0"/>
    <s v="CONSTRUCCION ALCANTARILLADO Y A.P, MALLIN GRANDE, COMUNA DE CHILE CHICO"/>
    <x v="11"/>
    <s v="GENERAL CARRERA"/>
    <s v="CHILE CHICO"/>
    <n v="2024"/>
    <s v="PROYECTO"/>
    <s v="RECURSOS HIDRICOS"/>
    <s v="EVACUACION DISPOSICION FINAL AGUAS SERVIDAS"/>
    <x v="1"/>
    <n v="93160"/>
    <n v="93160"/>
    <n v="88960"/>
    <x v="0"/>
    <x v="0"/>
  </r>
  <r>
    <s v="40026617-0"/>
    <s v="CONSTRUCCION OBRAS MARÍTIMAS Y TERRESTRES CALETA HORCÓN, PUCHUNCAVI"/>
    <x v="4"/>
    <s v="VALPARAISO"/>
    <s v="PUCHUNCAVI"/>
    <n v="2024"/>
    <s v="PROYECTO"/>
    <s v="PESCA"/>
    <s v="PESCA ARTESANAL"/>
    <x v="1"/>
    <n v="5003373"/>
    <n v="4915663"/>
    <n v="4909676.9630000005"/>
    <x v="0"/>
    <x v="0"/>
  </r>
  <r>
    <s v="40026641-0"/>
    <s v="CONSTRUCCION JARDIN INFANTIL CON SALAS CUNA EL ALTO, ARICA"/>
    <x v="13"/>
    <s v="ARICA - REGION XV"/>
    <s v="ARICA - REGION XV"/>
    <n v="2024"/>
    <s v="PROYECTO"/>
    <s v="EDUCACION, CULTURA Y PATRIMONIO"/>
    <s v="EDUCACION PREBASICA"/>
    <x v="1"/>
    <n v="2061878"/>
    <n v="1749018"/>
    <n v="1746370.7390000001"/>
    <x v="0"/>
    <x v="0"/>
  </r>
  <r>
    <s v="40026646-0"/>
    <s v="MEJORAMIENTO CALLE EUSEBIO LILLO SUR, COMUNA PUNTA ARENAS"/>
    <x v="1"/>
    <s v="MAGALLANES"/>
    <s v="PUNTA ARENAS"/>
    <n v="2024"/>
    <s v="PROYECTO"/>
    <s v="TRANSPORTE"/>
    <s v="TRANSPORTE URBANO,VIALIDAD PEATONAL"/>
    <x v="1"/>
    <n v="90800"/>
    <n v="50000"/>
    <n v="44630"/>
    <x v="0"/>
    <x v="0"/>
  </r>
  <r>
    <s v="40026667-0"/>
    <s v="MEJORAMIENTO PAVIMENTACION CALLE MADRID, COMUNA DE CARTAGENA"/>
    <x v="4"/>
    <s v="SAN ANTONIO"/>
    <s v="CARTAGENA"/>
    <n v="2024"/>
    <s v="PROYECTO"/>
    <s v="TRANSPORTE"/>
    <s v="TRANSPORTE URBANO,VIALIDAD PEATONAL"/>
    <x v="1"/>
    <n v="795078"/>
    <n v="3"/>
    <n v="0"/>
    <x v="0"/>
    <x v="1"/>
  </r>
  <r>
    <s v="40026683-0"/>
    <s v="CONSTRUCCION MACROINFRAESTRUCTURA URBANA ARTIFICIO ETAPA 2, LA CALERA"/>
    <x v="4"/>
    <s v="QUILLOTA"/>
    <s v="LA CALERA"/>
    <n v="2024"/>
    <s v="PROYECTO"/>
    <s v="VIVIENDA Y DESARROLLO URBANO"/>
    <s v="DESARROLLO URBANO"/>
    <x v="1"/>
    <n v="228214"/>
    <n v="323080"/>
    <n v="228213.88500000001"/>
    <x v="0"/>
    <x v="0"/>
  </r>
  <r>
    <s v="40026698-0"/>
    <s v="REPOSICION PARCIAL SAPR IMPERIALITO Y AMPLIACION HACIA LOLOCURA, NVA. IMPERIAL"/>
    <x v="0"/>
    <s v="CAUTIN"/>
    <s v="NUEVA IMPERIAL"/>
    <n v="2024"/>
    <s v="PROYECTO"/>
    <s v="RECURSOS HIDRICOS"/>
    <s v="AGUA POTABLE"/>
    <x v="1"/>
    <n v="1681299"/>
    <n v="1681299"/>
    <n v="1681299"/>
    <x v="0"/>
    <x v="0"/>
  </r>
  <r>
    <s v="40026755-0"/>
    <s v="REPOSICION POSTA RURAL DE POCURA, COMUNA DE LAGO RANCO"/>
    <x v="12"/>
    <s v="RANCO"/>
    <s v="LAGO RANCO - REGION XIV"/>
    <n v="2024"/>
    <s v="PROYECTO"/>
    <s v="SALUD"/>
    <s v="BAJA COMPLEJIDAD"/>
    <x v="1"/>
    <n v="40508"/>
    <n v="2"/>
    <n v="0"/>
    <x v="0"/>
    <x v="1"/>
  </r>
  <r>
    <s v="40026775-0"/>
    <s v="MEJORAMIENTO CALLE GRAL. ESTANISLAO DEL CANTO, COMUNA PUNTA ARENAS."/>
    <x v="1"/>
    <s v="MAGALLANES"/>
    <s v="PUNTA ARENAS"/>
    <n v="2024"/>
    <s v="PROYECTO"/>
    <s v="TRANSPORTE"/>
    <s v="TRANSPORTE URBANO,VIALIDAD PEATONAL"/>
    <x v="1"/>
    <n v="166414"/>
    <n v="124380"/>
    <n v="124380"/>
    <x v="0"/>
    <x v="0"/>
  </r>
  <r>
    <s v="40026785-0"/>
    <s v="CONSTRUCCION  TERMINAL DE BUSES ALTO BIOBIO"/>
    <x v="2"/>
    <s v="BIO BIO"/>
    <s v="ALTO BIOBIO"/>
    <n v="2024"/>
    <s v="PROYECTO"/>
    <s v="TRANSPORTE"/>
    <s v="TRANSPORTE URBANO,VIALIDAD PEATONAL"/>
    <x v="1"/>
    <n v="3057000"/>
    <n v="4"/>
    <n v="0"/>
    <x v="0"/>
    <x v="1"/>
  </r>
  <r>
    <s v="40026815-0"/>
    <s v="NORMALIZACION HOSPITAL PADRE HURTADO, COMUNA SAN RAMÓN"/>
    <x v="14"/>
    <s v="SANTIAGO"/>
    <s v="SAN RAMON"/>
    <n v="2024"/>
    <s v="PROYECTO"/>
    <s v="SALUD"/>
    <s v="ALTA COMPLEJIDAD"/>
    <x v="1"/>
    <n v="42642"/>
    <n v="42642"/>
    <n v="42365.13"/>
    <x v="0"/>
    <x v="0"/>
  </r>
  <r>
    <s v="40026854-0"/>
    <s v="MEJORAMIENTO CALLE CARLOS CONDELL PONIENTE, COMUNA PUNTA ARENAS."/>
    <x v="1"/>
    <s v="MAGALLANES"/>
    <s v="PUNTA ARENAS"/>
    <n v="2024"/>
    <s v="PROYECTO"/>
    <s v="TRANSPORTE"/>
    <s v="TRANSPORTE URBANO,VIALIDAD PEATONAL"/>
    <x v="1"/>
    <n v="166414"/>
    <n v="53900"/>
    <n v="53900"/>
    <x v="0"/>
    <x v="0"/>
  </r>
  <r>
    <s v="40026872-0"/>
    <s v="MEJORAMIENTO ACCESIBILIDAD BARRIO PUERTO, CIUDAD DE PUERTO MONTT"/>
    <x v="3"/>
    <s v="LLANQUIHUE"/>
    <s v="PUERTO MONTT"/>
    <n v="2024"/>
    <s v="PROYECTO"/>
    <s v="TRANSPORTE"/>
    <s v="TRANSPORTE URBANO,VIALIDAD PEATONAL"/>
    <x v="1"/>
    <n v="106720"/>
    <n v="48900"/>
    <n v="48900"/>
    <x v="0"/>
    <x v="0"/>
  </r>
  <r>
    <s v="40026906-0"/>
    <s v="MEJORAMIENTO RUTA CRUCE S-52 (CANCURA) -BOLDO HUACHO - CRUCE S-482, NUEVA IMPERIAL"/>
    <x v="0"/>
    <s v="CAUTIN"/>
    <s v="NUEVA IMPERIAL"/>
    <n v="2024"/>
    <s v="PROYECTO"/>
    <s v="TRANSPORTE"/>
    <s v="TRANSPORTE CAMINERO"/>
    <x v="1"/>
    <n v="250348"/>
    <n v="196840"/>
    <n v="196650.37100000001"/>
    <x v="0"/>
    <x v="0"/>
  </r>
  <r>
    <s v="40026916-0"/>
    <s v="CONSTRUCCION SALA CUNA Y JARDÍN INFANTIL QUETROLEUFU, COMUNA DE PUCÓN"/>
    <x v="0"/>
    <s v="'"/>
    <s v="'"/>
    <n v="2024"/>
    <s v="PROYECTO"/>
    <s v="EDUCACION, CULTURA Y PATRIMONIO"/>
    <s v="EDUCACION PREBASICA"/>
    <x v="1"/>
    <n v="4119"/>
    <n v="4119"/>
    <n v="4119"/>
    <x v="0"/>
    <x v="0"/>
  </r>
  <r>
    <s v="40026929-0"/>
    <s v="CONSTRUCCION POSTA DE SALUD RURAL PIDIMA"/>
    <x v="0"/>
    <s v="MALLECO"/>
    <s v="ERCILLA"/>
    <n v="2024"/>
    <s v="PROYECTO"/>
    <s v="SALUD"/>
    <s v="BAJA COMPLEJIDAD"/>
    <x v="1"/>
    <n v="320880"/>
    <n v="322972"/>
    <n v="322970.30599999998"/>
    <x v="0"/>
    <x v="0"/>
  </r>
  <r>
    <s v="40026957-0"/>
    <s v="MEJORAMIENTO CONEXIÓN VIAL RUTA 5 - RUTA U-500, ACCESO NORTE OSORNO"/>
    <x v="3"/>
    <s v="OSORNO"/>
    <s v="OSORNO"/>
    <n v="2024"/>
    <s v="PROYECTO"/>
    <s v="TRANSPORTE"/>
    <s v="TRANSPORTE URBANO,VIALIDAD PEATONAL"/>
    <x v="1"/>
    <n v="22697347"/>
    <n v="16300320"/>
    <n v="16299284.113"/>
    <x v="0"/>
    <x v="0"/>
  </r>
  <r>
    <s v="40026987-0"/>
    <s v="NORMALIZACION COLEGIO T.P. MERCEDES MATURANA GALLARDO, CATAPILCO, COMUNA DE ZAPALLAR"/>
    <x v="4"/>
    <s v="PETORCA"/>
    <s v="ZAPALLAR"/>
    <n v="2024"/>
    <s v="PROYECTO"/>
    <s v="EDUCACION, CULTURA Y PATRIMONIO"/>
    <s v="EDUCACION BASICA Y MEDIA"/>
    <x v="1"/>
    <n v="161213"/>
    <n v="12487"/>
    <n v="12485.148999999999"/>
    <x v="0"/>
    <x v="0"/>
  </r>
  <r>
    <s v="40026995-0"/>
    <s v="REPOSICION SALA CUNA Y JARDÍN INFANTIL ESTRELLITA, TEMUCO"/>
    <x v="0"/>
    <s v="CAUTIN"/>
    <s v="TEMUCO"/>
    <n v="2024"/>
    <s v="PROYECTO"/>
    <s v="EDUCACION, CULTURA Y PATRIMONIO"/>
    <s v="EDUCACION PREBASICA"/>
    <x v="1"/>
    <n v="12844"/>
    <n v="12844"/>
    <n v="9043.4779999999992"/>
    <x v="0"/>
    <x v="0"/>
  </r>
  <r>
    <s v="40027004-0"/>
    <s v="CONSTRUCCION VEREDAS URBANAS DIVERSOS SECTORES, COMUNAS DE LA PROVINCIA DE PUNILLA"/>
    <x v="5"/>
    <s v="'"/>
    <s v="'"/>
    <n v="2024"/>
    <s v="PROYECTO"/>
    <s v="TRANSPORTE"/>
    <s v="TRANSPORTE URBANO,VIALIDAD PEATONAL"/>
    <x v="1"/>
    <n v="115000"/>
    <n v="115000"/>
    <n v="0"/>
    <x v="0"/>
    <x v="1"/>
  </r>
  <r>
    <s v="40027008-0"/>
    <s v="CONSTRUCCION SALA CUNA Y JARDÍN INFANTIL CRUCERO, COMUNA DE RÍO BUENO"/>
    <x v="12"/>
    <s v="RANCO"/>
    <s v="RIO BUENO - REGION XIV"/>
    <n v="2024"/>
    <s v="PROYECTO"/>
    <s v="EDUCACION, CULTURA Y PATRIMONIO"/>
    <s v="EDUCACION PREBASICA"/>
    <x v="1"/>
    <n v="70001"/>
    <n v="70001"/>
    <n v="45968"/>
    <x v="0"/>
    <x v="0"/>
  </r>
  <r>
    <s v="40027038-0"/>
    <s v="HABILITACION PABELLÓN CIRUGÍA MENOR EN INCÁNCER"/>
    <x v="14"/>
    <s v="'"/>
    <s v="'"/>
    <n v="2024"/>
    <s v="PROYECTO"/>
    <s v="SALUD"/>
    <s v="ALTA COMPLEJIDAD"/>
    <x v="1"/>
    <n v="387532"/>
    <n v="387532"/>
    <n v="385867.41899999999"/>
    <x v="0"/>
    <x v="0"/>
  </r>
  <r>
    <s v="40027042-0"/>
    <s v="CONSTRUCCION CICLOVIA RUTA Q-503, SECTOR CRUCE LONGITUDINAL (LOS ANGELES) - EL PERAL"/>
    <x v="2"/>
    <s v="BIO BIO"/>
    <s v="LOS ANGELES"/>
    <n v="2024"/>
    <s v="PROYECTO"/>
    <s v="TRANSPORTE"/>
    <s v="TRANSPORTE CAMINERO"/>
    <x v="1"/>
    <n v="152148"/>
    <n v="100020"/>
    <n v="84545"/>
    <x v="0"/>
    <x v="0"/>
  </r>
  <r>
    <s v="40027067-0"/>
    <s v="MEJORAMIENTO Y AMPLIACIÓN  SISTEMA APR LOS ROMOS - LA PEDRINA, PICHIDEGUA"/>
    <x v="15"/>
    <s v="CACHAPOAL"/>
    <s v="PICHIDEGUA"/>
    <n v="2024"/>
    <s v="PROYECTO"/>
    <s v="RECURSOS HIDRICOS"/>
    <s v="AGUA POTABLE"/>
    <x v="1"/>
    <n v="73795"/>
    <n v="71288"/>
    <n v="71288"/>
    <x v="0"/>
    <x v="0"/>
  </r>
  <r>
    <s v="40027071-0"/>
    <s v="MEJORAMIENTO CRUCE VIAL RUTA E-30-F CON RUTA F-170, SECTOR LOS PESCADORES, COMUNA PUCHUNCAVI"/>
    <x v="4"/>
    <s v="'"/>
    <s v="'"/>
    <n v="2024"/>
    <s v="PROYECTO"/>
    <s v="TRANSPORTE"/>
    <s v="TRANSPORTE CAMINERO"/>
    <x v="1"/>
    <n v="797209"/>
    <n v="20"/>
    <n v="0"/>
    <x v="0"/>
    <x v="1"/>
  </r>
  <r>
    <s v="40027073-0"/>
    <s v="CONSTRUCCION JARDÍN INFANTIL Y SALA CUNA POBL. SAN JOSE - LOS MUERMOS"/>
    <x v="3"/>
    <s v="LLANQUIHUE"/>
    <s v="LOS MUERMOS"/>
    <n v="2024"/>
    <s v="PROYECTO"/>
    <s v="EDUCACION, CULTURA Y PATRIMONIO"/>
    <s v="EDUCACION PREBASICA"/>
    <x v="1"/>
    <n v="3"/>
    <n v="3"/>
    <n v="0"/>
    <x v="0"/>
    <x v="1"/>
  </r>
  <r>
    <s v="40027131-0"/>
    <s v="ANALISIS Y DETERMINACIÓN DE BRECHAS DISPOSICION DE A.P. Y ALC. PROV. OSORNO Y LLANQUIHUE"/>
    <x v="3"/>
    <s v="'"/>
    <s v="'"/>
    <n v="2024"/>
    <s v="ESTUDIO BASICO"/>
    <s v="RECURSOS HIDRICOS"/>
    <s v="ADMINISTRACION AGUA POTABLE Y ALCANTARILLADO"/>
    <x v="1"/>
    <n v="56000"/>
    <n v="46000"/>
    <n v="46000"/>
    <x v="0"/>
    <x v="0"/>
  </r>
  <r>
    <s v="40027158-0"/>
    <s v="CONSTRUCCION SISTEMA DE RIEGO PARA DESARROLLO AGRÍCOLA CANAL IMPERIAL, REGION DE LA ARAUCANIA"/>
    <x v="0"/>
    <s v="CAUTIN"/>
    <s v="NUEVA IMPERIAL"/>
    <n v="2024"/>
    <s v="PROYECTO"/>
    <s v="RECURSOS HIDRICOS"/>
    <s v="RIEGO"/>
    <x v="1"/>
    <n v="1615413"/>
    <n v="1585894"/>
    <n v="1585894"/>
    <x v="0"/>
    <x v="0"/>
  </r>
  <r>
    <s v="40027197-0"/>
    <s v="DIAGNOSTICO PLAN DE MOVILIDAD ACTIVA Y CONECTIVIDAD, COMUNA DE RENGO"/>
    <x v="15"/>
    <s v="CACHAPOAL"/>
    <s v="RENGO"/>
    <n v="2024"/>
    <s v="ESTUDIO BASICO"/>
    <s v="TRANSPORTE"/>
    <s v="TRANSPORTE URBANO,VIALIDAD PEATONAL"/>
    <x v="1"/>
    <n v="51750"/>
    <n v="50000"/>
    <n v="50000"/>
    <x v="0"/>
    <x v="0"/>
  </r>
  <r>
    <s v="40027202-0"/>
    <s v="MEJORAMIENTO CANAL PAPEN TRAMO EL NOGAL - SANTA JUSTINA, CHIGUAYANTE"/>
    <x v="2"/>
    <s v="CONCEPCION"/>
    <s v="CHIGUAYANTE"/>
    <n v="2024"/>
    <s v="PROYECTO"/>
    <s v="RECURSOS HIDRICOS"/>
    <s v="AGUAS LLUVIAS"/>
    <x v="1"/>
    <n v="664262"/>
    <n v="514411"/>
    <n v="514341.00900000002"/>
    <x v="0"/>
    <x v="0"/>
  </r>
  <r>
    <s v="40027215-0"/>
    <s v="NORMALIZACION AERÓDROMO LA FLORIDA"/>
    <x v="6"/>
    <s v="'"/>
    <s v="'"/>
    <n v="2024"/>
    <s v="PROYECTO"/>
    <s v="TRANSPORTE"/>
    <s v="TRANSPORTE AEREO"/>
    <x v="1"/>
    <n v="344411"/>
    <n v="427471"/>
    <n v="265012.25199999998"/>
    <x v="0"/>
    <x v="0"/>
  </r>
  <r>
    <s v="40027217-0"/>
    <s v="REPOSICION PUENTE HUEPIL EN RUTA Q-975, COMUNA DE TUCAPEL"/>
    <x v="2"/>
    <s v="'"/>
    <s v="'"/>
    <n v="2024"/>
    <s v="PROYECTO"/>
    <s v="TRANSPORTE"/>
    <s v="TRANSPORTE CAMINERO"/>
    <x v="1"/>
    <n v="29000"/>
    <n v="28590"/>
    <n v="28590"/>
    <x v="0"/>
    <x v="0"/>
  </r>
  <r>
    <s v="40027218-0"/>
    <s v="REPOSICION PUENTE EL ARENAL EN RUTA S/R O-726, COMUNA DE HUALQUI"/>
    <x v="2"/>
    <s v="'"/>
    <s v="'"/>
    <n v="2024"/>
    <s v="PROYECTO"/>
    <s v="TRANSPORTE"/>
    <s v="TRANSPORTE CAMINERO"/>
    <x v="1"/>
    <n v="27010"/>
    <n v="26600"/>
    <n v="26600"/>
    <x v="0"/>
    <x v="0"/>
  </r>
  <r>
    <s v="40027219-0"/>
    <s v="REPOSICION PUENTE CUPAÑO EN RUTA P-464, PROVINCIA DE ARAUCO"/>
    <x v="2"/>
    <s v="'"/>
    <s v="'"/>
    <n v="2024"/>
    <s v="PROYECTO"/>
    <s v="TRANSPORTE"/>
    <s v="TRANSPORTE CAMINERO"/>
    <x v="1"/>
    <n v="51000"/>
    <n v="50350"/>
    <n v="50318.618000000002"/>
    <x v="0"/>
    <x v="0"/>
  </r>
  <r>
    <s v="40027221-0"/>
    <s v="REPOSICION ESCUELA RURAL DE ALAO, QUINCHAO"/>
    <x v="3"/>
    <s v="CHILOE"/>
    <s v="QUINCHAO"/>
    <n v="2024"/>
    <s v="PROYECTO"/>
    <s v="EDUCACION, CULTURA Y PATRIMONIO"/>
    <s v="EDUCACION BASICA Y MEDIA"/>
    <x v="1"/>
    <n v="1653179"/>
    <n v="3"/>
    <n v="0"/>
    <x v="0"/>
    <x v="1"/>
  </r>
  <r>
    <s v="40027255-0"/>
    <s v="REPOSICION CUARTEL DE BOMBEROS TERCERA COMPAÑIA COMUNA DE TALAGANTE"/>
    <x v="14"/>
    <s v="TALAGANTE"/>
    <s v="TALAGANTE"/>
    <n v="2024"/>
    <s v="PROYECTO"/>
    <s v="SEGURIDAD PUBLICA"/>
    <s v="SEGURIDAD PUBLICA"/>
    <x v="1"/>
    <n v="19396"/>
    <n v="19396"/>
    <n v="19396"/>
    <x v="0"/>
    <x v="0"/>
  </r>
  <r>
    <s v="40027285-0"/>
    <s v="MEJORAMIENTO RUTA  A - 27 , SECTOR :SAN MIGUEL DE AZAPA - KM 32"/>
    <x v="13"/>
    <s v="'"/>
    <s v="'"/>
    <n v="2024"/>
    <s v="PROYECTO"/>
    <s v="TRANSPORTE"/>
    <s v="TRANSPORTE CAMINERO"/>
    <x v="1"/>
    <n v="469074"/>
    <n v="468000"/>
    <n v="261110.633"/>
    <x v="0"/>
    <x v="0"/>
  </r>
  <r>
    <s v="40027334-0"/>
    <s v="REPOSICION CON RELOCALIZACIÓN TENENCIA MEJILLONES, COMUNA MEJILLONES"/>
    <x v="9"/>
    <s v="ANTOFAGASTA"/>
    <s v="MEJILLONES"/>
    <n v="2024"/>
    <s v="PROYECTO"/>
    <s v="SEGURIDAD PUBLICA"/>
    <s v="SEGURIDAD PUBLICA"/>
    <x v="1"/>
    <n v="61650"/>
    <n v="82200"/>
    <n v="61650"/>
    <x v="0"/>
    <x v="0"/>
  </r>
  <r>
    <s v="40027401-0"/>
    <s v="AMPLIACION Y MEJORAMIENTO DEL SAPR EL LABRADOR, TALAGANTE"/>
    <x v="14"/>
    <s v="TALAGANTE"/>
    <s v="TALAGANTE"/>
    <n v="2024"/>
    <s v="PROYECTO"/>
    <s v="RECURSOS HIDRICOS"/>
    <s v="AGUA POTABLE"/>
    <x v="1"/>
    <n v="274956"/>
    <n v="274956"/>
    <n v="274956"/>
    <x v="0"/>
    <x v="0"/>
  </r>
  <r>
    <s v="40027404-0"/>
    <s v="MEJORAMIENTO CRUCE VIAL RUTA E-411 CON RUTA E-525, SECTOR EL TÁRTARO , COMUNA DE PUTAENDO"/>
    <x v="4"/>
    <s v="'"/>
    <s v="'"/>
    <n v="2024"/>
    <s v="PROYECTO"/>
    <s v="TRANSPORTE"/>
    <s v="TRANSPORTE CAMINERO"/>
    <x v="1"/>
    <n v="10712"/>
    <n v="10350"/>
    <n v="10350"/>
    <x v="0"/>
    <x v="0"/>
  </r>
  <r>
    <s v="40027430-0"/>
    <s v="CONSTRUCCION DE REDES CONTRA INCENDIOS CDP CALAMA"/>
    <x v="9"/>
    <s v="EL LOA"/>
    <s v="CALAMA"/>
    <n v="2024"/>
    <s v="PROYECTO"/>
    <s v="JUSTICIA"/>
    <s v="ADMINISTRACION DE JUSTICIA"/>
    <x v="1"/>
    <n v="1"/>
    <n v="1"/>
    <n v="0"/>
    <x v="0"/>
    <x v="1"/>
  </r>
  <r>
    <s v="40027431-0"/>
    <s v="CONSTRUCCION DE REDES CONTRA INCENDIOS CPF ANTOFAGASTA"/>
    <x v="9"/>
    <s v="ANTOFAGASTA"/>
    <s v="ANTOFAGASTA"/>
    <n v="2024"/>
    <s v="PROYECTO"/>
    <s v="JUSTICIA"/>
    <s v="ADMINISTRACION DE JUSTICIA"/>
    <x v="1"/>
    <n v="1"/>
    <n v="1"/>
    <n v="0"/>
    <x v="0"/>
    <x v="1"/>
  </r>
  <r>
    <s v="40027432-0"/>
    <s v="CONSTRUCCION REDES CONTRA INCENDIO CDP TOCOPILLA"/>
    <x v="9"/>
    <s v="TOCOPILLA"/>
    <s v="TOCOPILLA"/>
    <n v="2024"/>
    <s v="PROYECTO"/>
    <s v="JUSTICIA"/>
    <s v="ADMINISTRACION DE JUSTICIA"/>
    <x v="1"/>
    <n v="1"/>
    <n v="1"/>
    <n v="0"/>
    <x v="0"/>
    <x v="1"/>
  </r>
  <r>
    <s v="40027433-0"/>
    <s v="CONSTRUCCION REDES CONTRA INCENDIO CDP TALTAL"/>
    <x v="9"/>
    <s v="ANTOFAGASTA"/>
    <s v="TALTAL"/>
    <n v="2024"/>
    <s v="PROYECTO"/>
    <s v="JUSTICIA"/>
    <s v="ADMINISTRACION DE JUSTICIA"/>
    <x v="1"/>
    <n v="1"/>
    <n v="1"/>
    <n v="0"/>
    <x v="0"/>
    <x v="1"/>
  </r>
  <r>
    <s v="40027461-0"/>
    <s v="CONSTRUCCION PARQUE INTERCOMUNAL ORTUZANO EJE VIDA ACTIVA  ESTAC. CENTRAL, MAIPÚ Y CERRILLOS"/>
    <x v="14"/>
    <s v="SANTIAGO"/>
    <s v="'"/>
    <n v="2024"/>
    <s v="PROYECTO"/>
    <s v="VIVIENDA Y DESARROLLO URBANO"/>
    <s v="DESARROLLO URBANO"/>
    <x v="1"/>
    <n v="3469947"/>
    <n v="91"/>
    <n v="90.72"/>
    <x v="0"/>
    <x v="0"/>
  </r>
  <r>
    <s v="40027468-0"/>
    <s v="MEJORAMIENTO COMPLEJO DEPORTIVO RAHUE ALTO, OSORNO"/>
    <x v="3"/>
    <s v="OSORNO"/>
    <s v="OSORNO"/>
    <n v="2024"/>
    <s v="PROYECTO"/>
    <s v="DEPORTES"/>
    <s v="INTERSUBSECTORIAL DEPORTES"/>
    <x v="1"/>
    <n v="454283"/>
    <n v="357697"/>
    <n v="295714.11700000003"/>
    <x v="0"/>
    <x v="0"/>
  </r>
  <r>
    <s v="40027490-0"/>
    <s v="MEJORAMIENTO CRUCE VIAL RUTA E-35 CON RUTA E-375, SECTOR CHINCOLCO, COMUNA DE PETORCA"/>
    <x v="4"/>
    <s v="'"/>
    <s v="'"/>
    <n v="2024"/>
    <s v="PROYECTO"/>
    <s v="TRANSPORTE"/>
    <s v="TRANSPORTE CAMINERO"/>
    <x v="1"/>
    <n v="1035"/>
    <n v="1000"/>
    <n v="1000"/>
    <x v="0"/>
    <x v="0"/>
  </r>
  <r>
    <s v="40027510-0"/>
    <s v="REPOSICION RETÉN DE CARABINEROS ÑIPAS, COMUNA DE RÁNQUIL"/>
    <x v="5"/>
    <s v="ITATA"/>
    <s v="RANQUIL - REGION DEL ÑUBLE"/>
    <n v="2024"/>
    <s v="PROYECTO"/>
    <s v="SEGURIDAD PUBLICA"/>
    <s v="SEGURIDAD PUBLICA"/>
    <x v="1"/>
    <n v="37542"/>
    <n v="10000"/>
    <n v="0"/>
    <x v="0"/>
    <x v="1"/>
  </r>
  <r>
    <s v="40027511-0"/>
    <s v="CONSTRUCCION EXTENSION DE REDES AGUA POTABLE Y ALCANTARILLADO LA LAGUNA, COMUNA DE ZAPALLAR"/>
    <x v="4"/>
    <s v="PETORCA"/>
    <s v="ZAPALLAR"/>
    <n v="2024"/>
    <s v="PROYECTO"/>
    <s v="RECURSOS HIDRICOS"/>
    <s v="INTERSUBSECTORIAL RECURSOS HIDRICOS"/>
    <x v="1"/>
    <n v="63663"/>
    <n v="61485"/>
    <n v="61483"/>
    <x v="0"/>
    <x v="0"/>
  </r>
  <r>
    <s v="40027523-0"/>
    <s v="MEJORAMIENTO  Y AMPLIACION SERVICIO APR LAS CANTERAS, COLINA"/>
    <x v="14"/>
    <s v="CHACABUCO"/>
    <s v="COLINA"/>
    <n v="2024"/>
    <s v="PROYECTO"/>
    <s v="RECURSOS HIDRICOS"/>
    <s v="AGUA POTABLE"/>
    <x v="1"/>
    <n v="585885"/>
    <n v="585885"/>
    <n v="585570"/>
    <x v="0"/>
    <x v="0"/>
  </r>
  <r>
    <s v="40027544-0"/>
    <s v="CONSTRUCCION UNIDAD DE DIALISIS PARA EL HOSPITAL DE VILCUN"/>
    <x v="0"/>
    <s v="CAUTIN"/>
    <s v="'"/>
    <n v="2024"/>
    <s v="PROYECTO"/>
    <s v="SALUD"/>
    <s v="BAJA COMPLEJIDAD"/>
    <x v="1"/>
    <n v="9556"/>
    <n v="9556"/>
    <n v="0"/>
    <x v="0"/>
    <x v="1"/>
  </r>
  <r>
    <s v="40027562-0"/>
    <s v="CONSTRUCCION JARDIN INFANTIL JUNJI VOLCAN ANTUCO, COMUNA DE CURICO"/>
    <x v="7"/>
    <s v="CURICO"/>
    <s v="CURICO"/>
    <n v="2024"/>
    <s v="PROYECTO"/>
    <s v="EDUCACION, CULTURA Y PATRIMONIO"/>
    <s v="EDUCACION PREBASICA"/>
    <x v="1"/>
    <n v="27243"/>
    <n v="27243"/>
    <n v="17348.359"/>
    <x v="0"/>
    <x v="0"/>
  </r>
  <r>
    <s v="40027563-0"/>
    <s v="CONSTRUCCION JARDIN INFANTIL JUNJI CORRALONES, COMUNA DE SAN CLEMENTE"/>
    <x v="7"/>
    <s v="TALCA"/>
    <s v="SAN CLEMENTE"/>
    <n v="2024"/>
    <s v="PROYECTO"/>
    <s v="EDUCACION, CULTURA Y PATRIMONIO"/>
    <s v="EDUCACION PREBASICA"/>
    <x v="1"/>
    <n v="20789"/>
    <n v="20789"/>
    <n v="12206.08"/>
    <x v="0"/>
    <x v="0"/>
  </r>
  <r>
    <s v="40027574-0"/>
    <s v="MEJORAMIENTO AV. GABRIELA MISTRAL ENTRE AV. ANDES Y PABLO NERUDA, TEMUCO"/>
    <x v="0"/>
    <s v="CAUTIN"/>
    <s v="TEMUCO"/>
    <n v="2024"/>
    <s v="PROYECTO"/>
    <s v="TRANSPORTE"/>
    <s v="TRANSPORTE URBANO,VIALIDAD PEATONAL"/>
    <x v="1"/>
    <n v="3216723"/>
    <n v="3335723"/>
    <n v="3321679"/>
    <x v="0"/>
    <x v="0"/>
  </r>
  <r>
    <s v="40027590-0"/>
    <s v="REPOSICION PUENTE GRAN PANGAL RUTA X-544, PUERTO AYSEN"/>
    <x v="11"/>
    <s v="AYSEN"/>
    <s v="AYSEN"/>
    <n v="2024"/>
    <s v="PROYECTO"/>
    <s v="TRANSPORTE"/>
    <s v="TRANSPORTE CAMINERO"/>
    <x v="1"/>
    <n v="101251"/>
    <n v="101251"/>
    <n v="97466"/>
    <x v="0"/>
    <x v="0"/>
  </r>
  <r>
    <s v="40027606-0"/>
    <s v="MEJORAMIENTO CALLE RIO MALLECO, POBL. INGENIERO HYATT, DE LA COMUNA DE QUILPUE"/>
    <x v="4"/>
    <s v="MARGA MARGA"/>
    <s v="QUILPUE"/>
    <n v="2024"/>
    <s v="PROYECTO"/>
    <s v="TRANSPORTE"/>
    <s v="TRANSPORTE URBANO,VIALIDAD PEATONAL"/>
    <x v="1"/>
    <n v="480498"/>
    <n v="2"/>
    <n v="0"/>
    <x v="0"/>
    <x v="1"/>
  </r>
  <r>
    <s v="40027620-0"/>
    <s v="MEJORAMIENTO PAVIMENTACION CALLE VICENTE HUIDOBRO, COMUNA DE CARTAGENA"/>
    <x v="4"/>
    <s v="SAN ANTONIO"/>
    <s v="CARTAGENA"/>
    <n v="2024"/>
    <s v="PROYECTO"/>
    <s v="TRANSPORTE"/>
    <s v="TRANSPORTE URBANO,VIALIDAD PEATONAL"/>
    <x v="1"/>
    <n v="462970"/>
    <n v="3"/>
    <n v="0"/>
    <x v="0"/>
    <x v="1"/>
  </r>
  <r>
    <s v="40027622-0"/>
    <s v="CONSTRUCCION SALA CUNA Y JARDIN INFANTIL COSTANERA JORGE TEILLIER, TEMUCO"/>
    <x v="0"/>
    <s v="CAUTIN"/>
    <s v="TEMUCO"/>
    <n v="2024"/>
    <s v="PROYECTO"/>
    <s v="EDUCACION, CULTURA Y PATRIMONIO"/>
    <s v="EDUCACION PREBASICA"/>
    <x v="1"/>
    <n v="21620"/>
    <n v="21620"/>
    <n v="0"/>
    <x v="0"/>
    <x v="1"/>
  </r>
  <r>
    <s v="40027634-0"/>
    <s v="MEJORAMIENTO Y AMPLIACION DEL SERVICO DE APR CHOROMBO, COMUNA DE MARIA PINTO"/>
    <x v="14"/>
    <s v="MELIPILLA"/>
    <s v="MARIA PINTO"/>
    <n v="2024"/>
    <s v="PROYECTO"/>
    <s v="RECURSOS HIDRICOS"/>
    <s v="AGUA POTABLE"/>
    <x v="1"/>
    <n v="806339"/>
    <n v="636656"/>
    <n v="636655"/>
    <x v="0"/>
    <x v="0"/>
  </r>
  <r>
    <s v="40027665-0"/>
    <s v="CONSTRUCCION SOLUCIONES ELÉCTRICAS FOTOVOLTAICAS VARIOS SECTORES COMUNA DE AYSÉN"/>
    <x v="11"/>
    <s v="AYSEN"/>
    <s v="AYSEN"/>
    <n v="2024"/>
    <s v="PROYECTO"/>
    <s v="ENERGIA"/>
    <s v="AUTOGENERACION"/>
    <x v="1"/>
    <n v="1000"/>
    <n v="100000"/>
    <n v="0"/>
    <x v="0"/>
    <x v="1"/>
  </r>
  <r>
    <s v="40027703-0"/>
    <s v="MEJORAMIENTO SISTEMA APR PUNTA DE CHOROS, COMUNA LA HIGUERA"/>
    <x v="6"/>
    <s v="ELQUI"/>
    <s v="LA HIGUERA"/>
    <n v="2024"/>
    <s v="PROYECTO"/>
    <s v="RECURSOS HIDRICOS"/>
    <s v="AGUA POTABLE"/>
    <x v="1"/>
    <n v="357174"/>
    <n v="252743"/>
    <n v="252741.19099999999"/>
    <x v="0"/>
    <x v="0"/>
  </r>
  <r>
    <s v="40027711-0"/>
    <s v="CONSTRUCCION RED DE ALC. Y PTAS - SECTORES LAS MERCEDES, EL ROSARIO Y EL REDIL, MARIA PINTO"/>
    <x v="14"/>
    <s v="MELIPILLA"/>
    <s v="MARIA PINTO"/>
    <n v="2024"/>
    <s v="PROYECTO"/>
    <s v="RECURSOS HIDRICOS"/>
    <s v="RECURSOS HIDRICOS"/>
    <x v="1"/>
    <n v="34847"/>
    <n v="38848"/>
    <n v="34847.468000000001"/>
    <x v="0"/>
    <x v="0"/>
  </r>
  <r>
    <s v="40027775-0"/>
    <s v="MEJORAMIENTO Y AMPLIACIÓN SISTEMA APR PULIN, LITUECHE"/>
    <x v="15"/>
    <s v="CARDENAL CARO"/>
    <s v="LITUECHE"/>
    <n v="2024"/>
    <s v="PROYECTO"/>
    <s v="RECURSOS HIDRICOS"/>
    <s v="AGUA POTABLE"/>
    <x v="1"/>
    <n v="25441"/>
    <n v="25441"/>
    <n v="24973.053"/>
    <x v="0"/>
    <x v="0"/>
  </r>
  <r>
    <s v="40027788-0"/>
    <s v="CONSTRUCCION PTAS Y RED ALCANTARILLADO VILLORRIO LOS ÁLAMOS DEL LLANO, COMUNA DE PIRQUE"/>
    <x v="14"/>
    <s v="CORDILLERA"/>
    <s v="PIRQUE"/>
    <n v="2024"/>
    <s v="PROYECTO"/>
    <s v="RECURSOS HIDRICOS"/>
    <s v="EVACUACION DISPOSICION FINAL AGUAS SERVIDAS"/>
    <x v="1"/>
    <n v="308941"/>
    <n v="80070"/>
    <n v="80070"/>
    <x v="0"/>
    <x v="0"/>
  </r>
  <r>
    <s v="40027816-0"/>
    <s v="REPOSICION JARDÍN INFANTIL AÑAÑUCAS, COPIAPÓ"/>
    <x v="16"/>
    <s v="COPIAPO"/>
    <s v="COPIAPO"/>
    <n v="2024"/>
    <s v="PROYECTO"/>
    <s v="EDUCACION, CULTURA Y PATRIMONIO"/>
    <s v="EDUCACION PREBASICA"/>
    <x v="1"/>
    <n v="12750"/>
    <n v="12750"/>
    <n v="0"/>
    <x v="0"/>
    <x v="1"/>
  </r>
  <r>
    <s v="40027859-0"/>
    <s v="REPOSICION CUARTEL SEXTA COMPAÑIA DE BOMBEROS DE MAIPU"/>
    <x v="14"/>
    <s v="SANTIAGO"/>
    <s v="MAIPU"/>
    <n v="2024"/>
    <s v="PROYECTO"/>
    <s v="SEGURIDAD PUBLICA"/>
    <s v="SEGURIDAD PUBLICA"/>
    <x v="1"/>
    <n v="70116"/>
    <n v="70116"/>
    <n v="70116.153000000006"/>
    <x v="0"/>
    <x v="0"/>
  </r>
  <r>
    <s v="40027867-0"/>
    <s v="MEJORAMIENTO CALLE CAPITÁN JUAN GUILLERMOS, COMUNA PUNTA ARENAS."/>
    <x v="1"/>
    <s v="MAGALLANES"/>
    <s v="PUNTA ARENAS"/>
    <n v="2024"/>
    <s v="PROYECTO"/>
    <s v="TRANSPORTE"/>
    <s v="TRANSPORTE URBANO,VIALIDAD PEATONAL"/>
    <x v="1"/>
    <n v="166415"/>
    <n v="61850"/>
    <n v="61850"/>
    <x v="0"/>
    <x v="0"/>
  </r>
  <r>
    <s v="40027872-0"/>
    <s v="MEJORAMIENTO CALLE CORONEL JOSÉ DE LOS SANTOS MARDONES, COMUNA PUNTA ARENAS."/>
    <x v="1"/>
    <s v="MAGALLANES"/>
    <s v="PUNTA ARENAS"/>
    <n v="2024"/>
    <s v="PROYECTO"/>
    <s v="TRANSPORTE"/>
    <s v="TRANSPORTE URBANO,VIALIDAD PEATONAL"/>
    <x v="1"/>
    <n v="166414"/>
    <n v="59041"/>
    <n v="59041"/>
    <x v="0"/>
    <x v="0"/>
  </r>
  <r>
    <s v="40027908-0"/>
    <s v="MEJORAMIENTO BORDE COSTERO SECTOR LAS ALMEJAS, COMUNA DE ANTOFAGASTA"/>
    <x v="9"/>
    <s v="ANTOFAGASTA"/>
    <s v="ANTOFAGASTA"/>
    <n v="2024"/>
    <s v="PROYECTO"/>
    <s v="VIVIENDA Y DESARROLLO URBANO"/>
    <s v="BORDE COSTERO,PASEOS PEATONALES, PLAYAS"/>
    <x v="1"/>
    <n v="1"/>
    <n v="35000"/>
    <n v="0"/>
    <x v="0"/>
    <x v="1"/>
  </r>
  <r>
    <s v="40027936-0"/>
    <s v="MEJORAMIENTO URBANO EJE MAC-IVER, COMUNA DE PADRE LAS CASAS"/>
    <x v="0"/>
    <s v="CAUTIN"/>
    <s v="PADRE LAS CASAS"/>
    <n v="2024"/>
    <s v="PROYECTO"/>
    <s v="VIVIENDA Y DESARROLLO URBANO"/>
    <s v="DESARROLLO URBANO"/>
    <x v="1"/>
    <n v="30000"/>
    <n v="30000"/>
    <n v="27750"/>
    <x v="0"/>
    <x v="0"/>
  </r>
  <r>
    <s v="40027997-0"/>
    <s v="REPOSICION PUENTES MAYORES REGIÓN DE LOS LAGOS GRUPO 4"/>
    <x v="3"/>
    <s v="OSORNO"/>
    <s v="'"/>
    <n v="2024"/>
    <s v="PROYECTO"/>
    <s v="TRANSPORTE"/>
    <s v="TRANSPORTE CAMINERO"/>
    <x v="1"/>
    <n v="170774"/>
    <n v="98510"/>
    <n v="82676"/>
    <x v="0"/>
    <x v="0"/>
  </r>
  <r>
    <s v="40028023-0"/>
    <s v="CONSTRUCCION MURO DE CONTENCIÒN EN CALLE PADRE HURTADO, VIÑA DEL MAR"/>
    <x v="4"/>
    <s v="VALPARAISO"/>
    <s v="VIÑA DEL MAR"/>
    <n v="2024"/>
    <s v="PROYECTO"/>
    <s v="TRANSPORTE"/>
    <s v="TRANSPORTE URBANO,VIALIDAD PEATONAL"/>
    <x v="1"/>
    <n v="460"/>
    <n v="2"/>
    <n v="0"/>
    <x v="0"/>
    <x v="1"/>
  </r>
  <r>
    <s v="40028047-0"/>
    <s v="AMPLIACION CORTE DE APELACIONES DE TEMUCO"/>
    <x v="0"/>
    <s v="'"/>
    <s v="'"/>
    <n v="2024"/>
    <s v="PROYECTO"/>
    <s v="JUSTICIA"/>
    <s v="ADMINISTRACION DE JUSTICIA"/>
    <x v="1"/>
    <n v="39005"/>
    <n v="13260"/>
    <n v="13260"/>
    <x v="0"/>
    <x v="0"/>
  </r>
  <r>
    <s v="40028171-0"/>
    <s v="CONSTRUCCION  CIRCUITO: CALLE YUNGAY, HUAYLAS Y BORDE COSTERO.COMUNA DE QUINTERO"/>
    <x v="4"/>
    <s v="VALPARAISO"/>
    <s v="QUINTERO"/>
    <n v="2024"/>
    <s v="PROYECTO"/>
    <s v="TRANSPORTE"/>
    <s v="TRANSPORTE URBANO,VIALIDAD PEATONAL"/>
    <x v="1"/>
    <n v="90903"/>
    <n v="1"/>
    <n v="0"/>
    <x v="0"/>
    <x v="1"/>
  </r>
  <r>
    <s v="40028231-0"/>
    <s v="CONSTRUCCION ALCANTARILLADO PUNTA DE TRALCA SECTOR 2, COMUNA DE EL QUISCO"/>
    <x v="4"/>
    <s v="SAN ANTONIO"/>
    <s v="EL QUISCO"/>
    <n v="2024"/>
    <s v="PROYECTO"/>
    <s v="RECURSOS HIDRICOS"/>
    <s v="EVACUACION DISPOSICION FINAL AGUAS SERVIDAS"/>
    <x v="1"/>
    <n v="2699416"/>
    <n v="189659"/>
    <n v="189656"/>
    <x v="0"/>
    <x v="0"/>
  </r>
  <r>
    <s v="40028237-0"/>
    <s v="CONSTRUCCION SISTEMA DE ALCANTARILLADO Y P.T.A.S LOCALIDAD DE SAN FABIAN DE ALICO"/>
    <x v="5"/>
    <s v="PUNILLA"/>
    <s v="SAN FABIAN - REGION DEL ÑUBLE"/>
    <n v="2024"/>
    <s v="PROYECTO"/>
    <s v="VIVIENDA Y DESARROLLO URBANO"/>
    <s v="SOLUCION HABITACIONAL PARCIAL O COMPLEMENTARIA"/>
    <x v="1"/>
    <n v="221857"/>
    <n v="40000"/>
    <n v="0"/>
    <x v="0"/>
    <x v="1"/>
  </r>
  <r>
    <s v="40028273-0"/>
    <s v="REPOSICION VARIOS PUENTES DE LA REGION DE O´HIGGINS VI ETAPA"/>
    <x v="15"/>
    <s v="'"/>
    <s v="'"/>
    <n v="2024"/>
    <s v="PROYECTO"/>
    <s v="TRANSPORTE"/>
    <s v="TRANSPORTE CAMINERO"/>
    <x v="1"/>
    <n v="599262"/>
    <n v="598820"/>
    <n v="598816.13600000006"/>
    <x v="0"/>
    <x v="0"/>
  </r>
  <r>
    <s v="40028324-0"/>
    <s v="MEJORAMIENTO Y AMPLIACIÓN APR NUEVO PORVENIR DE LA COMUNA DE LAMPA"/>
    <x v="14"/>
    <s v="CHACABUCO"/>
    <s v="LAMPA"/>
    <n v="2024"/>
    <s v="PROYECTO"/>
    <s v="RECURSOS HIDRICOS"/>
    <s v="AGUA POTABLE"/>
    <x v="1"/>
    <n v="982055"/>
    <n v="982055"/>
    <n v="982052"/>
    <x v="0"/>
    <x v="0"/>
  </r>
  <r>
    <s v="40028344-0"/>
    <s v="REPOSICION LUMINARIAS PUBLICAS VARIOS SECTORES, QUILLOTA"/>
    <x v="4"/>
    <s v="QUILLOTA"/>
    <s v="QUILLOTA"/>
    <n v="2024"/>
    <s v="PROYECTO"/>
    <s v="ENERGIA"/>
    <s v="ALUMBRADO PUBLICO"/>
    <x v="1"/>
    <n v="1180468"/>
    <n v="470077"/>
    <n v="469962"/>
    <x v="0"/>
    <x v="0"/>
  </r>
  <r>
    <s v="40028345-0"/>
    <s v="MEJORAMIENTO Y AMPLIACIÓN SISTEMA APR SAN LUIS VILLA ALEGRE, PLACILLA"/>
    <x v="15"/>
    <s v="COLCHAGUA"/>
    <s v="PLACILLA"/>
    <n v="2024"/>
    <s v="PROYECTO"/>
    <s v="RECURSOS HIDRICOS"/>
    <s v="AGUA POTABLE"/>
    <x v="1"/>
    <n v="18226"/>
    <n v="18227"/>
    <n v="16226"/>
    <x v="0"/>
    <x v="0"/>
  </r>
  <r>
    <s v="40028387-0"/>
    <s v="AMPLIACION MEJORAMIENTO CONCESION RUTA 5 TRAMO CHACAO CHONCHI(CONSULTA  ASUNTOS INDIGENAS)"/>
    <x v="3"/>
    <s v="'"/>
    <s v="'"/>
    <n v="2024"/>
    <s v="PROYECTO"/>
    <s v="TRANSPORTE"/>
    <s v="TRANSPORTE CAMINERO"/>
    <x v="1"/>
    <n v="16778"/>
    <n v="8861"/>
    <n v="8861"/>
    <x v="0"/>
    <x v="0"/>
  </r>
  <r>
    <s v="40028428-0"/>
    <s v="MEJORAMIENTO INTEGRAL SISTEMA SSR LAS MAITAS, COMUNA DE ARICA"/>
    <x v="13"/>
    <s v="ARICA - REGION XV"/>
    <s v="ARICA - REGION XV"/>
    <n v="2024"/>
    <s v="PROYECTO"/>
    <s v="RECURSOS HIDRICOS"/>
    <s v="AGUA POTABLE"/>
    <x v="1"/>
    <n v="2638289"/>
    <n v="2638289"/>
    <n v="2638026"/>
    <x v="0"/>
    <x v="0"/>
  </r>
  <r>
    <s v="40028433-0"/>
    <s v="MEJORAMIENTO INTEGRAL SISTEMA SANITARIO RURAL DE TIGNAMAR REGION XV"/>
    <x v="13"/>
    <s v="PARINACOTA - REGION XV"/>
    <s v="PUTRE - REGION XV"/>
    <n v="2024"/>
    <s v="PROYECTO"/>
    <s v="RECURSOS HIDRICOS"/>
    <s v="AGUA POTABLE"/>
    <x v="1"/>
    <n v="354381"/>
    <n v="354381"/>
    <n v="354370.04200000002"/>
    <x v="0"/>
    <x v="0"/>
  </r>
  <r>
    <s v="40028434-0"/>
    <s v="MEJORAMIENTO INTEGRAL SISTEMA SSR  CODPA, COMUNA DE CAMARONES"/>
    <x v="13"/>
    <s v="ARICA - REGION XV"/>
    <s v="CAMARONES - REGION XV"/>
    <n v="2024"/>
    <s v="PROYECTO"/>
    <s v="RECURSOS HIDRICOS"/>
    <s v="AGUA POTABLE"/>
    <x v="1"/>
    <n v="35096"/>
    <n v="35096"/>
    <n v="35086"/>
    <x v="0"/>
    <x v="0"/>
  </r>
  <r>
    <s v="40028442-0"/>
    <s v="REPOSICION POSTA DE SALUD RURAL DE DETIF, PUQUELDON"/>
    <x v="3"/>
    <s v="CHILOE"/>
    <s v="PUQUELDON"/>
    <n v="2024"/>
    <s v="PROYECTO"/>
    <s v="SALUD"/>
    <s v="BAJA COMPLEJIDAD"/>
    <x v="1"/>
    <n v="368455"/>
    <n v="41113"/>
    <n v="3480.393"/>
    <x v="0"/>
    <x v="0"/>
  </r>
  <r>
    <s v="40028448-0"/>
    <s v="CONSTRUCCION SISTEMA SSR PAGO GÓMEZ NORTE, COMUNA DE ARICA"/>
    <x v="13"/>
    <s v="ARICA - REGION XV"/>
    <s v="ARICA - REGION XV"/>
    <n v="2024"/>
    <s v="PROYECTO"/>
    <s v="RECURSOS HIDRICOS"/>
    <s v="AGUA POTABLE"/>
    <x v="1"/>
    <n v="1979665"/>
    <n v="1979665"/>
    <n v="1979664.34"/>
    <x v="0"/>
    <x v="0"/>
  </r>
  <r>
    <s v="40028460-0"/>
    <s v="CONSTRUCCION SISTEMA SSR PAMPA SAN MARTIN, COMUNA DE ARICA"/>
    <x v="13"/>
    <s v="ARICA - REGION XV"/>
    <s v="ARICA - REGION XV"/>
    <n v="2024"/>
    <s v="PROYECTO"/>
    <s v="RECURSOS HIDRICOS"/>
    <s v="AGUA POTABLE"/>
    <x v="1"/>
    <n v="252175"/>
    <n v="252174"/>
    <n v="252172.853"/>
    <x v="0"/>
    <x v="0"/>
  </r>
  <r>
    <s v="40028503-0"/>
    <s v="REPOSICION ALUMBRADO PUBLICO LUMINARIAS LED COPIAPO"/>
    <x v="16"/>
    <s v="COPIAPO"/>
    <s v="COPIAPO"/>
    <n v="2024"/>
    <s v="PROYECTO"/>
    <s v="ENERGIA"/>
    <s v="ALUMBRADO PUBLICO"/>
    <x v="1"/>
    <n v="10027500"/>
    <n v="2500"/>
    <n v="2500"/>
    <x v="0"/>
    <x v="0"/>
  </r>
  <r>
    <s v="40028891-0"/>
    <s v="MEJORAMIENTO PARQUE SANTA LUCÍA COLLIPULLI"/>
    <x v="0"/>
    <s v="MALLECO"/>
    <s v="COLLIPULLI"/>
    <n v="2024"/>
    <s v="PROYECTO"/>
    <s v="VIVIENDA Y DESARROLLO URBANO"/>
    <s v="DESARROLLO URBANO"/>
    <x v="1"/>
    <n v="2408"/>
    <n v="2408"/>
    <n v="2408"/>
    <x v="0"/>
    <x v="0"/>
  </r>
  <r>
    <s v="40028920-0"/>
    <s v="ACTUALIZACION  PLADECO COMUNA DE SANTA JUANA"/>
    <x v="2"/>
    <s v="CONCEPCION"/>
    <s v="SANTA JUANA"/>
    <n v="2024"/>
    <s v="ESTUDIO BASICO"/>
    <s v="MULTISECTORIAL"/>
    <s v="ORGANIZACION Y SERVICIOS COMUNALES"/>
    <x v="1"/>
    <n v="63406"/>
    <n v="1"/>
    <n v="0"/>
    <x v="0"/>
    <x v="1"/>
  </r>
  <r>
    <s v="40028928-0"/>
    <s v="MEJORAMIENTO CBI RUTA D-215, SECTOR MARQUESA - TALCUNA ORIENTE, VICUÑA"/>
    <x v="6"/>
    <s v="ELQUI"/>
    <s v="VICUÑA"/>
    <n v="2024"/>
    <s v="PROYECTO"/>
    <s v="TRANSPORTE"/>
    <s v="TRANSPORTE CAMINERO"/>
    <x v="1"/>
    <n v="1862964"/>
    <n v="1799500"/>
    <n v="1790089"/>
    <x v="0"/>
    <x v="0"/>
  </r>
  <r>
    <s v="40028984-0"/>
    <s v="MEJORAMIENTO PLAZA LOS PINOS, OSORNO"/>
    <x v="3"/>
    <s v="OSORNO"/>
    <s v="OSORNO"/>
    <n v="2024"/>
    <s v="PROYECTO"/>
    <s v="VIVIENDA Y DESARROLLO URBANO"/>
    <s v="DESARROLLO URBANO"/>
    <x v="1"/>
    <n v="615980"/>
    <n v="593200"/>
    <n v="590856.67700000003"/>
    <x v="0"/>
    <x v="0"/>
  </r>
  <r>
    <s v="40029034-0"/>
    <s v="CONSTRUCCION Y REPOSICIÓN VEREDAS SECTOR 4-A, COMUNA SAN MIGUEL"/>
    <x v="14"/>
    <s v="SANTIAGO"/>
    <s v="SAN MIGUEL"/>
    <n v="2024"/>
    <s v="PROYECTO"/>
    <s v="TRANSPORTE"/>
    <s v="TRANSPORTE URBANO,VIALIDAD PEATONAL"/>
    <x v="1"/>
    <n v="3360968"/>
    <n v="113769"/>
    <n v="113768.743"/>
    <x v="0"/>
    <x v="0"/>
  </r>
  <r>
    <s v="40029075-0"/>
    <s v="DIAGNOSTICO PLAN DE MANEJO Y EST DESLIND RÍO LAS MINAS, SEC PONIENTE AV CIRCUNV. PTA ARENAS"/>
    <x v="1"/>
    <s v="MAGALLANES"/>
    <s v="PUNTA ARENAS"/>
    <n v="2024"/>
    <s v="ESTUDIO BASICO"/>
    <s v="RECURSOS HIDRICOS"/>
    <s v="DEFENSAS FLUVIALES,MARITIMAS Y CAUCES NATURALES"/>
    <x v="1"/>
    <n v="133303"/>
    <n v="69493"/>
    <n v="69493"/>
    <x v="0"/>
    <x v="0"/>
  </r>
  <r>
    <s v="40029080-0"/>
    <s v="MEJORAMIENTO RUTA U-55-V SECTOR CRUCE NOCHACO-CASCADA, PUERTO OCTAY"/>
    <x v="3"/>
    <s v="OSORNO"/>
    <s v="PUERTO OCTAY"/>
    <n v="2024"/>
    <s v="PROYECTO"/>
    <s v="TRANSPORTE"/>
    <s v="TRANSPORTE CAMINERO"/>
    <x v="1"/>
    <n v="528"/>
    <n v="510"/>
    <n v="76.040000000000006"/>
    <x v="0"/>
    <x v="0"/>
  </r>
  <r>
    <s v="40029138-0"/>
    <s v="CONSTRUCCION SERVICIO SANITARIO RURAL PAMPA BAHAMONDE, COMUNA DE COYHAIQUE"/>
    <x v="11"/>
    <s v="COYHAIQUE"/>
    <s v="COYHAIQUE"/>
    <n v="2024"/>
    <s v="PROYECTO"/>
    <s v="RECURSOS HIDRICOS"/>
    <s v="AGUA POTABLE"/>
    <x v="1"/>
    <n v="20"/>
    <n v="20"/>
    <n v="0"/>
    <x v="0"/>
    <x v="1"/>
  </r>
  <r>
    <s v="40029163-0"/>
    <s v="REPOSICION 1RA COMISARIA CARABINEROS PUNTA ARENAS"/>
    <x v="1"/>
    <s v="'"/>
    <s v="'"/>
    <n v="2024"/>
    <s v="PROYECTO"/>
    <s v="SEGURIDAD PUBLICA"/>
    <s v="SEGURIDAD PUBLICA"/>
    <x v="1"/>
    <n v="101905"/>
    <n v="77603"/>
    <n v="3000"/>
    <x v="0"/>
    <x v="0"/>
  </r>
  <r>
    <s v="40029171-0"/>
    <s v="REPOSICION SALA DE REHABILITACION CESFAM VICTOR MANUEL FERNANDEZ, CONCEPCION"/>
    <x v="2"/>
    <s v="CONCEPCION"/>
    <s v="CONCEPCION"/>
    <n v="2024"/>
    <s v="PROYECTO"/>
    <s v="SALUD"/>
    <s v="BAJA COMPLEJIDAD"/>
    <x v="1"/>
    <n v="30002"/>
    <n v="30002"/>
    <n v="14823"/>
    <x v="0"/>
    <x v="0"/>
  </r>
  <r>
    <s v="40029177-0"/>
    <s v="ACTUALIZACION PLAN REGULADOR COMUNA DE NOGALES"/>
    <x v="4"/>
    <s v="QUILLOTA"/>
    <s v="NOGALES"/>
    <n v="2024"/>
    <s v="ESTUDIO BASICO"/>
    <s v="MULTISECTORIAL"/>
    <s v="INTERSUBSECTORIAL MULTISECTOR"/>
    <x v="1"/>
    <n v="85046"/>
    <n v="68192"/>
    <n v="68190"/>
    <x v="0"/>
    <x v="0"/>
  </r>
  <r>
    <s v="40029181-0"/>
    <s v="CONSTRUCCION CENTRO DE ACOPIO RESIDUOS RECICLABLES, BELLOTO NORTE, COMUNA DE QUILPUÉ."/>
    <x v="4"/>
    <s v="MARGA MARGA"/>
    <s v="QUILPUE"/>
    <n v="2024"/>
    <s v="PROYECTO"/>
    <s v="RECURSOS NATURALES Y MEDIO AMBIENTE"/>
    <s v="MEDIO AMBIENTE"/>
    <x v="1"/>
    <n v="515686"/>
    <n v="2"/>
    <n v="0"/>
    <x v="0"/>
    <x v="1"/>
  </r>
  <r>
    <s v="40029187-0"/>
    <s v="CONSTRUCCION AVDA. CIRCUNVALACIÓN ,TRAMO GRAL. DEL CANTO-CAP. GUILLERMOS, PUNTA ARENAS."/>
    <x v="1"/>
    <s v="'"/>
    <s v="'"/>
    <n v="2024"/>
    <s v="PROYECTO"/>
    <s v="TRANSPORTE"/>
    <s v="TRANSPORTE URBANO,VIALIDAD PEATONAL"/>
    <x v="1"/>
    <n v="1561001"/>
    <n v="1493518"/>
    <n v="1487518.1510000001"/>
    <x v="0"/>
    <x v="0"/>
  </r>
  <r>
    <s v="40029205-0"/>
    <s v="AMPLIACION JUZGADO DE LETRAS Y GARANTIA DE PUCON"/>
    <x v="0"/>
    <s v="'"/>
    <s v="'"/>
    <n v="2024"/>
    <s v="PROYECTO"/>
    <s v="JUSTICIA"/>
    <s v="ADMINISTRACION DE JUSTICIA"/>
    <x v="1"/>
    <n v="38246"/>
    <n v="15900"/>
    <n v="15900"/>
    <x v="0"/>
    <x v="0"/>
  </r>
  <r>
    <s v="40029221-0"/>
    <s v="REPOSICION HOSPITAL DE QUIRIHUE"/>
    <x v="5"/>
    <s v="ITATA"/>
    <s v="'"/>
    <n v="2024"/>
    <s v="PROYECTO"/>
    <s v="SALUD"/>
    <s v="MEDIA COMPLEJIDAD"/>
    <x v="1"/>
    <n v="6135"/>
    <n v="1"/>
    <n v="0"/>
    <x v="0"/>
    <x v="1"/>
  </r>
  <r>
    <s v="40029228-0"/>
    <s v="REPOSICION HOSPITAL DE LA COMUNA  DE BULNES"/>
    <x v="5"/>
    <s v="DIGUILLIN"/>
    <s v="'"/>
    <n v="2024"/>
    <s v="PROYECTO"/>
    <s v="SALUD"/>
    <s v="MEDIA COMPLEJIDAD"/>
    <x v="1"/>
    <n v="6135"/>
    <n v="1"/>
    <n v="0"/>
    <x v="0"/>
    <x v="1"/>
  </r>
  <r>
    <s v="40029230-0"/>
    <s v="MEJORAMIENTO  DEL SERVICIO APR MIRAFLORES, COMUNA CURACAVI"/>
    <x v="14"/>
    <s v="MELIPILLA"/>
    <s v="CURACAVI"/>
    <n v="2024"/>
    <s v="PROYECTO"/>
    <s v="RECURSOS HIDRICOS"/>
    <s v="AGUA POTABLE"/>
    <x v="1"/>
    <n v="2994106"/>
    <n v="2994106"/>
    <n v="2985673.9870000002"/>
    <x v="0"/>
    <x v="0"/>
  </r>
  <r>
    <s v="40029247-0"/>
    <s v="DIAGNOSTICO DE TERRENOS FISCALES DE LA RM"/>
    <x v="14"/>
    <s v="'"/>
    <s v="'"/>
    <n v="2024"/>
    <s v="ESTUDIO BASICO"/>
    <s v="TRANSPORTE"/>
    <s v="TRANSPORTE CAMINERO"/>
    <x v="1"/>
    <n v="260884"/>
    <n v="251000"/>
    <n v="131860.75200000001"/>
    <x v="0"/>
    <x v="0"/>
  </r>
  <r>
    <s v="40029291-0"/>
    <s v="MEJORAMIENTO SISTEMA DE AGUA POTABLE RURAL DE CAROLINA MICHILLA"/>
    <x v="9"/>
    <s v="ANTOFAGASTA"/>
    <s v="MEJILLONES"/>
    <n v="2024"/>
    <s v="PROYECTO"/>
    <s v="RECURSOS HIDRICOS"/>
    <s v="AGUA POTABLE"/>
    <x v="1"/>
    <n v="29700"/>
    <n v="29700"/>
    <n v="29628"/>
    <x v="0"/>
    <x v="0"/>
  </r>
  <r>
    <s v="40029293-0"/>
    <s v="CONSTRUCCION BASE SAMU RAHUE, OSORNO"/>
    <x v="3"/>
    <s v="OSORNO"/>
    <s v="'"/>
    <n v="2024"/>
    <s v="PROYECTO"/>
    <s v="SALUD"/>
    <s v="MEDIA COMPLEJIDAD"/>
    <x v="1"/>
    <n v="289403"/>
    <n v="107719"/>
    <n v="100570"/>
    <x v="0"/>
    <x v="0"/>
  </r>
  <r>
    <s v="40029327-0"/>
    <s v="MEJORAMIENTO GIMNASIO MUNICIPAL CAMPOS DEPORTIVOS , TEMUCO"/>
    <x v="0"/>
    <s v="CAUTIN"/>
    <s v="TEMUCO"/>
    <n v="2024"/>
    <s v="PROYECTO"/>
    <s v="DEPORTES"/>
    <s v="DEPORTE RECREATIVO"/>
    <x v="1"/>
    <n v="108002"/>
    <n v="150002"/>
    <n v="150000"/>
    <x v="0"/>
    <x v="0"/>
  </r>
  <r>
    <s v="40029348-0"/>
    <s v="CONSTRUCCION EE.PP POBL. ROBINSON ROJAS, SECTOR CHINCHORRO ORIENTE I, ARICA"/>
    <x v="13"/>
    <s v="ARICA - REGION XV"/>
    <s v="ARICA - REGION XV"/>
    <n v="2024"/>
    <s v="PROYECTO"/>
    <s v="VIVIENDA Y DESARROLLO URBANO"/>
    <s v="DESARROLLO URBANO"/>
    <x v="1"/>
    <n v="50131"/>
    <n v="17675"/>
    <n v="0"/>
    <x v="0"/>
    <x v="1"/>
  </r>
  <r>
    <s v="40029376-0"/>
    <s v="CONSTRUCCION MULTICANCHA TECHADA POBLACIÓN PUYUHUAPI JOVEN, COMUNA DE CISNES"/>
    <x v="11"/>
    <s v="AYSEN"/>
    <s v="CISNES"/>
    <n v="2024"/>
    <s v="PROYECTO"/>
    <s v="DEPORTES"/>
    <s v="DEPORTE RECREATIVO"/>
    <x v="1"/>
    <n v="48782"/>
    <n v="48782"/>
    <n v="0"/>
    <x v="0"/>
    <x v="1"/>
  </r>
  <r>
    <s v="40029386-0"/>
    <s v="REPOSICION DE HOSPITAL COMUNITARIO DE SALUD FAMILIAR DE COELEMU"/>
    <x v="5"/>
    <s v="ITATA"/>
    <s v="'"/>
    <n v="2024"/>
    <s v="PROYECTO"/>
    <s v="SALUD"/>
    <s v="BAJA COMPLEJIDAD"/>
    <x v="1"/>
    <n v="6964"/>
    <n v="1"/>
    <n v="0"/>
    <x v="0"/>
    <x v="1"/>
  </r>
  <r>
    <s v="40029410-0"/>
    <s v="REPOSICION 1A COMISARIA CALAMA, COMUNA DE CALAMA"/>
    <x v="9"/>
    <s v="EL LOA"/>
    <s v="CALAMA"/>
    <n v="2024"/>
    <s v="PROYECTO"/>
    <s v="SEGURIDAD PUBLICA"/>
    <s v="SEGURIDAD PUBLICA"/>
    <x v="1"/>
    <n v="91085"/>
    <n v="91085"/>
    <n v="91084.19"/>
    <x v="0"/>
    <x v="0"/>
  </r>
  <r>
    <s v="40029431-0"/>
    <s v="DIAGNOSTICO DE SOLUCIONES DE ELECTRIFICACION PARA HUARA, COLCHANE, PICA Y POZO ALMONTE"/>
    <x v="8"/>
    <s v="'"/>
    <s v="'"/>
    <n v="2024"/>
    <s v="ESTUDIO BASICO"/>
    <s v="ENERGIA"/>
    <s v="DISTRIBUCION Y CONEXION FINAL USUARIOS"/>
    <x v="1"/>
    <n v="481598"/>
    <n v="78264"/>
    <n v="8800"/>
    <x v="0"/>
    <x v="0"/>
  </r>
  <r>
    <s v="40029480-0"/>
    <s v="DIAGNOSTICO ESTABILIZACIÓN BERMAS Y BANDEJONES EN LA PROVINCIA DE SANTIAGO"/>
    <x v="14"/>
    <s v="SANTIAGO"/>
    <s v="'"/>
    <n v="2024"/>
    <s v="ESTUDIO BASICO"/>
    <s v="RECURSOS NATURALES Y MEDIO AMBIENTE"/>
    <s v="MEDIO AMBIENTE"/>
    <x v="1"/>
    <n v="102324"/>
    <n v="99750"/>
    <n v="99750"/>
    <x v="0"/>
    <x v="0"/>
  </r>
  <r>
    <s v="40029511-0"/>
    <s v="CONSTRUCCION MURO DE CONTENCIÓN CALLE LAPISLAZULI, VIÑA DEL MAR"/>
    <x v="4"/>
    <s v="VALPARAISO"/>
    <s v="VIÑA DEL MAR"/>
    <n v="2024"/>
    <s v="PROYECTO"/>
    <s v="TRANSPORTE"/>
    <s v="TRANSPORTE URBANO,VIALIDAD PEATONAL"/>
    <x v="1"/>
    <n v="350301"/>
    <n v="3"/>
    <n v="0"/>
    <x v="0"/>
    <x v="1"/>
  </r>
  <r>
    <s v="40029525-0"/>
    <s v="MEJORAMIENTO RUTA U-350 SECTOR CUQUIMO - CUNAMO, PROVINCIA DE OSORNO"/>
    <x v="3"/>
    <s v="OSORNO"/>
    <s v="'"/>
    <n v="2024"/>
    <s v="PROYECTO"/>
    <s v="TRANSPORTE"/>
    <s v="TRANSPORTE CAMINERO"/>
    <x v="1"/>
    <n v="2354103"/>
    <n v="10670"/>
    <n v="4673.0540000000001"/>
    <x v="0"/>
    <x v="0"/>
  </r>
  <r>
    <s v="40029545-0"/>
    <s v="MEJORAMIENTO SISTEMA AGUA POTABLE RURAL DOMEYKO, VALLENAR"/>
    <x v="16"/>
    <s v="HUASCO"/>
    <s v="VALLENAR"/>
    <n v="2024"/>
    <s v="PROYECTO"/>
    <s v="RECURSOS HIDRICOS"/>
    <s v="AGUA POTABLE"/>
    <x v="1"/>
    <n v="179047"/>
    <n v="179047"/>
    <n v="179046"/>
    <x v="0"/>
    <x v="0"/>
  </r>
  <r>
    <s v="40029550-0"/>
    <s v="MEJORAMIENTO SERVICIO AGUA POTABLE RURAL RASTROJOS,  SAN VICENTE DE TT"/>
    <x v="15"/>
    <s v="CACHAPOAL"/>
    <s v="SAN VICENTE DE TAGUA TAGUA"/>
    <n v="2024"/>
    <s v="PROYECTO"/>
    <s v="RECURSOS HIDRICOS"/>
    <s v="AGUA POTABLE"/>
    <x v="1"/>
    <n v="20"/>
    <n v="20"/>
    <n v="0"/>
    <x v="0"/>
    <x v="1"/>
  </r>
  <r>
    <s v="40029552-0"/>
    <s v="HABILITACION NUEVA FUENTE SISTEMA APR EL HUIQUE, PALMILLA"/>
    <x v="15"/>
    <s v="COLCHAGUA"/>
    <s v="PALMILLA"/>
    <n v="2024"/>
    <s v="PROYECTO"/>
    <s v="RECURSOS HIDRICOS"/>
    <s v="AGUA POTABLE"/>
    <x v="1"/>
    <n v="5201"/>
    <n v="5201"/>
    <n v="5200.1450000000004"/>
    <x v="0"/>
    <x v="0"/>
  </r>
  <r>
    <s v="40029581-0"/>
    <s v="MEJORAMIENTO S. DE AGUA POTABLE RURAL SECTOR PORTAL DE LA LUNA, SAN NICOLAS"/>
    <x v="5"/>
    <s v="PUNILLA"/>
    <s v="SAN NICOLAS - REGION DEL ÑUBLE"/>
    <n v="2024"/>
    <s v="PROYECTO"/>
    <s v="RECURSOS HIDRICOS"/>
    <s v="AGUA POTABLE"/>
    <x v="1"/>
    <n v="399276"/>
    <n v="209535"/>
    <n v="209535.33799999999"/>
    <x v="0"/>
    <x v="0"/>
  </r>
  <r>
    <s v="40029601-0"/>
    <s v="REPOSICION SERVICIO MEDICO LEGAL DE CALAMA"/>
    <x v="9"/>
    <s v="EL LOA"/>
    <s v="'"/>
    <n v="2024"/>
    <s v="PROYECTO"/>
    <s v="JUSTICIA"/>
    <s v="ADMINISTRACION DE JUSTICIA"/>
    <x v="1"/>
    <n v="20272"/>
    <n v="20272"/>
    <n v="20272"/>
    <x v="0"/>
    <x v="0"/>
  </r>
  <r>
    <s v="40029606-0"/>
    <s v="ANALISIS PARA DEFINIR EL IMPACTO AMBIENTAL DE LÍNEA SOTERRADA DEL SING GENERAL LAGOS"/>
    <x v="13"/>
    <s v="'"/>
    <s v="'"/>
    <n v="2024"/>
    <s v="ESTUDIO BASICO"/>
    <s v="RECURSOS NATURALES Y MEDIO AMBIENTE"/>
    <s v="MEDIO AMBIENTE"/>
    <x v="1"/>
    <n v="197189"/>
    <n v="121500"/>
    <n v="0"/>
    <x v="0"/>
    <x v="1"/>
  </r>
  <r>
    <s v="40029648-0"/>
    <s v="MEJORAMIENTO AUTOPISTA CONCEPCIÓN - TALCAHUANO: ENLACE PERALES"/>
    <x v="2"/>
    <s v="CONCEPCION"/>
    <s v="TALCAHUANO"/>
    <n v="2024"/>
    <s v="PROYECTO"/>
    <s v="TRANSPORTE"/>
    <s v="TRANSPORTE URBANO,VIALIDAD PEATONAL"/>
    <x v="1"/>
    <n v="3000"/>
    <n v="365873"/>
    <n v="346"/>
    <x v="0"/>
    <x v="0"/>
  </r>
  <r>
    <s v="40029691-0"/>
    <s v="REPOSICION PAVIMENTO RUTA U-40 OSORNO - B MANSA, S: LOMA DE LA PIEDRA-B.MANSA, SN J COSTA"/>
    <x v="3"/>
    <s v="OSORNO"/>
    <s v="SAN JUAN DE LA COSTA"/>
    <n v="2024"/>
    <s v="PROYECTO"/>
    <s v="TRANSPORTE"/>
    <s v="TRANSPORTE CAMINERO"/>
    <x v="1"/>
    <n v="493030"/>
    <n v="12000"/>
    <n v="11470.212"/>
    <x v="0"/>
    <x v="0"/>
  </r>
  <r>
    <s v="40029707-0"/>
    <s v="MEJORAMIENTO RAMPA PUELO COMUNA DE COCHAMO"/>
    <x v="3"/>
    <s v="LLANQUIHUE"/>
    <s v="COCHAMO"/>
    <n v="2024"/>
    <s v="PROYECTO"/>
    <s v="TRANSPORTE"/>
    <s v="TRANSPORTE MARITIMO, FLUVIAL Y LACUSTRE"/>
    <x v="1"/>
    <n v="1501895"/>
    <n v="1502066"/>
    <n v="1501614.9040000001"/>
    <x v="0"/>
    <x v="0"/>
  </r>
  <r>
    <s v="40029708-0"/>
    <s v="CONSTRUCCION INFRAESTRUCTURA PORTUARIA EN ISLA TENGLO, PUERTO MONTT"/>
    <x v="3"/>
    <s v="LLANQUIHUE"/>
    <s v="PUERTO MONTT"/>
    <n v="2024"/>
    <s v="PROYECTO"/>
    <s v="TRANSPORTE"/>
    <s v="TRANSPORTE MARITIMO, FLUVIAL Y LACUSTRE"/>
    <x v="1"/>
    <n v="1164592"/>
    <n v="1301587"/>
    <n v="1244964.6189999999"/>
    <x v="0"/>
    <x v="0"/>
  </r>
  <r>
    <s v="40029709-0"/>
    <s v="REPOSICION RAMPA POYO, CHAITEN"/>
    <x v="3"/>
    <s v="PALENA"/>
    <s v="CHAITEN"/>
    <n v="2024"/>
    <s v="PROYECTO"/>
    <s v="TRANSPORTE"/>
    <s v="TRANSPORTE MARITIMO, FLUVIAL Y LACUSTRE"/>
    <x v="1"/>
    <n v="2721265"/>
    <n v="2745543"/>
    <n v="2718932.1979999999"/>
    <x v="0"/>
    <x v="0"/>
  </r>
  <r>
    <s v="40029713-0"/>
    <s v="CONSTRUCCION MACROURBANIZACIÓN HÉROES DE LA CONCEPCIÓN, SECTOR LA CHIMBA"/>
    <x v="9"/>
    <s v="ANTOFAGASTA"/>
    <s v="ANTOFAGASTA"/>
    <n v="2024"/>
    <s v="PROYECTO"/>
    <s v="VIVIENDA Y DESARROLLO URBANO"/>
    <s v="DESARROLLO URBANO"/>
    <x v="1"/>
    <n v="255000"/>
    <n v="260000"/>
    <n v="109078.40700000001"/>
    <x v="0"/>
    <x v="0"/>
  </r>
  <r>
    <s v="40029728-0"/>
    <s v="CONSTRUCCION SERVICIO DE APR DE SECTORES UNIDOS, LA UNIÓN"/>
    <x v="12"/>
    <s v="'"/>
    <s v="'"/>
    <n v="2024"/>
    <s v="PROYECTO"/>
    <s v="RECURSOS HIDRICOS"/>
    <s v="AGUA POTABLE"/>
    <x v="1"/>
    <n v="677574"/>
    <n v="628838"/>
    <n v="531038.17599999998"/>
    <x v="0"/>
    <x v="0"/>
  </r>
  <r>
    <s v="40029750-0"/>
    <s v="MEJORAMIENTO PUESTA EN VALOR EX PARQUE ADUANA, ARICA"/>
    <x v="13"/>
    <s v="ARICA - REGION XV"/>
    <s v="ARICA - REGION XV"/>
    <n v="2024"/>
    <s v="PROYECTO"/>
    <s v="EDUCACION, CULTURA Y PATRIMONIO"/>
    <s v="PATRIMONIO"/>
    <x v="1"/>
    <n v="169674"/>
    <n v="225847"/>
    <n v="66497.2"/>
    <x v="0"/>
    <x v="0"/>
  </r>
  <r>
    <s v="40029752-0"/>
    <s v="CONSTRUCCION CEMENTERIO MUNICIPAL, FLORIDA"/>
    <x v="2"/>
    <s v="CONCEPCION"/>
    <s v="FLORIDA"/>
    <n v="2024"/>
    <s v="PROYECTO"/>
    <s v="MULTISECTORIAL"/>
    <s v="ORGANIZACION Y SERVICIOS COMUNALES"/>
    <x v="1"/>
    <n v="96864"/>
    <n v="56148"/>
    <n v="56148"/>
    <x v="0"/>
    <x v="0"/>
  </r>
  <r>
    <s v="40029760-0"/>
    <s v="CONSTRUCCION CALETA DE PESCADORES DE QUENUIR, MAULLIN"/>
    <x v="3"/>
    <s v="LLANQUIHUE"/>
    <s v="MAULLIN"/>
    <n v="2024"/>
    <s v="PROYECTO"/>
    <s v="PESCA"/>
    <s v="PESCA ARTESANAL"/>
    <x v="1"/>
    <n v="110"/>
    <n v="10"/>
    <n v="0"/>
    <x v="0"/>
    <x v="1"/>
  </r>
  <r>
    <s v="40029761-0"/>
    <s v="ACTUALIZACION PLADECO COMUNA DE HUALQUI"/>
    <x v="2"/>
    <s v="CONCEPCION"/>
    <s v="HUALQUI"/>
    <n v="2024"/>
    <s v="ESTUDIO BASICO"/>
    <s v="MULTISECTORIAL"/>
    <s v="ORGANIZACION Y SERVICIOS COMUNALES"/>
    <x v="1"/>
    <n v="36245"/>
    <n v="36245"/>
    <n v="36245"/>
    <x v="0"/>
    <x v="0"/>
  </r>
  <r>
    <s v="40029776-0"/>
    <s v="CONSTRUCCION SISTEMA DE AGUA POTABLE RURAL CHALIHUE, COMUNA PUQUELDON"/>
    <x v="3"/>
    <s v="'"/>
    <s v="'"/>
    <n v="2024"/>
    <s v="PROYECTO"/>
    <s v="RECURSOS HIDRICOS"/>
    <s v="AGUA POTABLE"/>
    <x v="1"/>
    <n v="1303002"/>
    <n v="1303002"/>
    <n v="1303001.3529999999"/>
    <x v="0"/>
    <x v="0"/>
  </r>
  <r>
    <s v="40029795-0"/>
    <s v="HABILITACION SITIO DE MEMORIA CONJUNTO EX CÁRCEL PÚBLICA DE VALPARAÍSO”"/>
    <x v="4"/>
    <s v="'"/>
    <s v="'"/>
    <n v="2024"/>
    <s v="PROYECTO"/>
    <s v="EDUCACION, CULTURA Y PATRIMONIO"/>
    <s v="PATRIMONIO"/>
    <x v="1"/>
    <n v="201673"/>
    <n v="40001"/>
    <n v="35830"/>
    <x v="0"/>
    <x v="0"/>
  </r>
  <r>
    <s v="40029803-0"/>
    <s v="CONSTRUCCION PLANTA DE HIDROGENO VERDE PARA APLICACIONES INDUSTRIALES EN LA REGION DEL BIOBIO"/>
    <x v="2"/>
    <s v="'"/>
    <s v="'"/>
    <n v="2024"/>
    <s v="PROYECTO"/>
    <s v="EDUCACION, CULTURA Y PATRIMONIO"/>
    <s v="EDUCACION SUPERIOR"/>
    <x v="1"/>
    <n v="516727"/>
    <n v="132363"/>
    <n v="132362.041"/>
    <x v="0"/>
    <x v="0"/>
  </r>
  <r>
    <s v="40029814-0"/>
    <s v="REPOSICION POSTA SALUD RURAL PUYUHUAPI, COMUNA DE CISNES"/>
    <x v="11"/>
    <s v="AYSEN"/>
    <s v="CISNES"/>
    <n v="2024"/>
    <s v="PROYECTO"/>
    <s v="SALUD"/>
    <s v="BAJA COMPLEJIDAD"/>
    <x v="1"/>
    <n v="266544"/>
    <n v="450835"/>
    <n v="185785"/>
    <x v="0"/>
    <x v="0"/>
  </r>
  <r>
    <s v="40029818-0"/>
    <s v="MEJORAMIENTO PARQUE PASEO LA LOBERÍA, COMUNA COBQUECURA"/>
    <x v="5"/>
    <s v="ITATA"/>
    <s v="COBQUECURA - REGION DEL ÑUBLE"/>
    <n v="2024"/>
    <s v="PROYECTO"/>
    <s v="VIVIENDA Y DESARROLLO URBANO"/>
    <s v="DESARROLLO URBANO"/>
    <x v="1"/>
    <n v="11500"/>
    <n v="11500"/>
    <n v="0"/>
    <x v="0"/>
    <x v="1"/>
  </r>
  <r>
    <s v="40029858-0"/>
    <s v="MEJORAMIENTO RUTA F-100-G, SECTOR PELUMPEN (RUTA F-660) - PUENTE LO CHAPARRO, COM. OLMUE"/>
    <x v="4"/>
    <s v="'"/>
    <s v="'"/>
    <n v="2024"/>
    <s v="PROYECTO"/>
    <s v="TRANSPORTE"/>
    <s v="TRANSPORTE CAMINERO"/>
    <x v="1"/>
    <n v="1658214"/>
    <n v="1824000"/>
    <n v="1360000"/>
    <x v="0"/>
    <x v="0"/>
  </r>
  <r>
    <s v="40029864-0"/>
    <s v="CONSTRUCCION CENTRO DE ABASTOS  ALTO BIOBIO"/>
    <x v="2"/>
    <s v="BIO BIO"/>
    <s v="ALTO BIOBIO"/>
    <n v="2024"/>
    <s v="PROYECTO"/>
    <s v="TURISMO Y COMERCIO"/>
    <s v="ADMINISTRACION, COMERCIO Y TURISMO"/>
    <x v="1"/>
    <n v="61170"/>
    <n v="30585"/>
    <n v="30585"/>
    <x v="0"/>
    <x v="0"/>
  </r>
  <r>
    <s v="40029906-0"/>
    <s v="REPARACION Y CONSOLIDACIÓN ESTRUCTURAL PIQUE CARLOS 1 Y 2 Y CABRIAS, MH CHAMBEQUE, LOTA"/>
    <x v="2"/>
    <s v="CONCEPCION"/>
    <s v="LOTA"/>
    <n v="2024"/>
    <s v="PROYECTO"/>
    <s v="EDUCACION, CULTURA Y PATRIMONIO"/>
    <s v="PATRIMONIO"/>
    <x v="1"/>
    <n v="10867"/>
    <n v="2"/>
    <n v="0"/>
    <x v="0"/>
    <x v="1"/>
  </r>
  <r>
    <s v="40029911-0"/>
    <s v="MEJORAMIENTO BARRIO LOS VIÑEDOS I, II Y III, BUIN, CONCURSO 2019"/>
    <x v="14"/>
    <s v="MAIPO"/>
    <s v="BUIN"/>
    <n v="2024"/>
    <s v="PROYECTO"/>
    <s v="VIVIENDA Y DESARROLLO URBANO"/>
    <s v="DESARROLLO URBANO"/>
    <x v="1"/>
    <n v="416399"/>
    <n v="416399"/>
    <n v="414542"/>
    <x v="0"/>
    <x v="0"/>
  </r>
  <r>
    <s v="40029915-0"/>
    <s v="MEJORAMIENTO REMODELACIÓN PANAMERICANA NORTE, UV N°4, CONCHALÍ, CONCURSO 2019"/>
    <x v="14"/>
    <s v="SANTIAGO"/>
    <s v="CONCHALI"/>
    <n v="2024"/>
    <s v="PROYECTO"/>
    <s v="VIVIENDA Y DESARROLLO URBANO"/>
    <s v="DESARROLLO URBANO"/>
    <x v="1"/>
    <n v="370423"/>
    <n v="357898"/>
    <n v="356949.31199999998"/>
    <x v="0"/>
    <x v="0"/>
  </r>
  <r>
    <s v="40029928-0"/>
    <s v="REPOSICION Y CONSTRUCCIÓN VEREDAS DE DIVERSAS VÍAS SECTOR SUR, PUNTA ARENAS"/>
    <x v="1"/>
    <s v="MAGALLANES"/>
    <s v="PUNTA ARENAS"/>
    <n v="2024"/>
    <s v="PROYECTO"/>
    <s v="TRANSPORTE"/>
    <s v="TRANSPORTE URBANO,VIALIDAD PEATONAL"/>
    <x v="1"/>
    <n v="328903"/>
    <n v="0"/>
    <n v="144785.83900000001"/>
    <x v="1"/>
    <x v="0"/>
  </r>
  <r>
    <s v="40029933-0"/>
    <s v="NORMALIZACION CHORRILLO MAGDALENA SECTOR VILLA GENEROSA, COMUNA PTA ARENAS"/>
    <x v="1"/>
    <s v="MAGALLANES"/>
    <s v="PUNTA ARENAS"/>
    <n v="2024"/>
    <s v="PROYECTO"/>
    <s v="RECURSOS HIDRICOS"/>
    <s v="DEFENSAS FLUVIALES,MARITIMAS Y CAUCES NATURALES"/>
    <x v="1"/>
    <n v="301565"/>
    <n v="301243"/>
    <n v="301243"/>
    <x v="0"/>
    <x v="0"/>
  </r>
  <r>
    <s v="40029953-0"/>
    <s v="MEJORAMIENTO BARRIO MONTE VERDE, EL MONTE"/>
    <x v="14"/>
    <s v="TALAGANTE"/>
    <s v="EL MONTE"/>
    <n v="2024"/>
    <s v="PROYECTO"/>
    <s v="VIVIENDA Y DESARROLLO URBANO"/>
    <s v="DESARROLLO URBANO"/>
    <x v="1"/>
    <n v="491620"/>
    <n v="500605"/>
    <n v="474154.66399999999"/>
    <x v="0"/>
    <x v="0"/>
  </r>
  <r>
    <s v="40029956-0"/>
    <s v="MEJORAMIENTO BARRIO POBLACIÓN ZELADA, ESTACIÓN CENTRAL, CONCURSO 2019"/>
    <x v="14"/>
    <s v="SANTIAGO"/>
    <s v="ESTACION CENTRAL"/>
    <n v="2024"/>
    <s v="PROYECTO"/>
    <s v="VIVIENDA Y DESARROLLO URBANO"/>
    <s v="DESARROLLO URBANO"/>
    <x v="1"/>
    <n v="598968"/>
    <n v="604826"/>
    <n v="564372"/>
    <x v="0"/>
    <x v="0"/>
  </r>
  <r>
    <s v="40029958-0"/>
    <s v="MEJORAMIENTO INTERCONEXIÓN VIAL SECTOR ALTO CENTRO, COPIAPÓ"/>
    <x v="16"/>
    <s v="COPIAPO"/>
    <s v="COPIAPO"/>
    <n v="2024"/>
    <s v="PROYECTO"/>
    <s v="TRANSPORTE"/>
    <s v="TRANSPORTE URBANO,VIALIDAD PEATONAL"/>
    <x v="1"/>
    <n v="90562"/>
    <n v="87500"/>
    <n v="87500"/>
    <x v="0"/>
    <x v="0"/>
  </r>
  <r>
    <s v="40029964-0"/>
    <s v="MEJORAMIENTO BARRIO GABRIELA MISTRAL, LA PINTANA"/>
    <x v="14"/>
    <s v="SANTIAGO"/>
    <s v="LA PINTANA"/>
    <n v="2024"/>
    <s v="PROYECTO"/>
    <s v="VIVIENDA Y DESARROLLO URBANO"/>
    <s v="DESARROLLO URBANO"/>
    <x v="1"/>
    <n v="52627"/>
    <n v="52627"/>
    <n v="51564.101999999999"/>
    <x v="0"/>
    <x v="0"/>
  </r>
  <r>
    <s v="40029970-0"/>
    <s v="MEJORAMIENTO BARRIO BATUCO, LAMPA"/>
    <x v="14"/>
    <s v="CHACABUCO"/>
    <s v="LAMPA"/>
    <n v="2024"/>
    <s v="PROYECTO"/>
    <s v="VIVIENDA Y DESARROLLO URBANO"/>
    <s v="DESARROLLO URBANO"/>
    <x v="1"/>
    <n v="420000"/>
    <n v="710000"/>
    <n v="420001"/>
    <x v="0"/>
    <x v="0"/>
  </r>
  <r>
    <s v="40029972-0"/>
    <s v="MEJORAMIENTO BARRIO CAUPOLICÁN - LAS TORRES UV N°15, MACUL, CONCURSO 2019"/>
    <x v="14"/>
    <s v="SANTIAGO"/>
    <s v="MACUL"/>
    <n v="2024"/>
    <s v="PROYECTO"/>
    <s v="VIVIENDA Y DESARROLLO URBANO"/>
    <s v="DESARROLLO URBANO"/>
    <x v="1"/>
    <n v="176000"/>
    <n v="347230"/>
    <n v="174324.25099999999"/>
    <x v="0"/>
    <x v="0"/>
  </r>
  <r>
    <s v="40029994-0"/>
    <s v="MEJORAMIENTO BARRIO EL LLANO II, MELIPILLA, CONCURSO 2019"/>
    <x v="14"/>
    <s v="MELIPILLA"/>
    <s v="MELIPILLA"/>
    <n v="2024"/>
    <s v="PROYECTO"/>
    <s v="VIVIENDA Y DESARROLLO URBANO"/>
    <s v="DESARROLLO URBANO"/>
    <x v="1"/>
    <n v="456100"/>
    <n v="481000"/>
    <n v="454100"/>
    <x v="0"/>
    <x v="0"/>
  </r>
  <r>
    <s v="40029998-0"/>
    <s v="MEJORAMIENTO BARRIO MAGALLANES, PEDRO AGUIRRE CERDA"/>
    <x v="14"/>
    <s v="SANTIAGO"/>
    <s v="PEDRO A CERDA"/>
    <n v="2024"/>
    <s v="PROYECTO"/>
    <s v="VIVIENDA Y DESARROLLO URBANO"/>
    <s v="DESARROLLO URBANO"/>
    <x v="1"/>
    <n v="542907"/>
    <n v="542907"/>
    <n v="542907"/>
    <x v="0"/>
    <x v="0"/>
  </r>
  <r>
    <s v="40030024-0"/>
    <s v="MEJORAMIENTO BARRIO RÍO ACONCAGUA, PADRE HURTADO, CONCURSO 2019"/>
    <x v="14"/>
    <s v="TALAGANTE"/>
    <s v="PADRE HURTADO"/>
    <n v="2024"/>
    <s v="PROYECTO"/>
    <s v="VIVIENDA Y DESARROLLO URBANO"/>
    <s v="DESARROLLO URBANO"/>
    <x v="1"/>
    <n v="436887"/>
    <n v="451000"/>
    <n v="435435.22399999999"/>
    <x v="0"/>
    <x v="0"/>
  </r>
  <r>
    <s v="40030025-0"/>
    <s v="MEJORAMIENTO BARRIO FUNDACIONAL DE PAINE, CONCURSO 2019"/>
    <x v="14"/>
    <s v="MAIPO"/>
    <s v="PAINE"/>
    <n v="2024"/>
    <s v="PROYECTO"/>
    <s v="VIVIENDA Y DESARROLLO URBANO"/>
    <s v="DESARROLLO URBANO"/>
    <x v="1"/>
    <n v="317500"/>
    <n v="348730"/>
    <n v="315661"/>
    <x v="0"/>
    <x v="0"/>
  </r>
  <r>
    <s v="40030047-0"/>
    <s v="MEJORAMIENTO BARRIO CARMELA MIRA, SAN MIGUEL, CONCURSO 2019"/>
    <x v="14"/>
    <s v="SANTIAGO"/>
    <s v="SAN MIGUEL"/>
    <n v="2024"/>
    <s v="PROYECTO"/>
    <s v="VIVIENDA Y DESARROLLO URBANO"/>
    <s v="DESARROLLO URBANO"/>
    <x v="1"/>
    <n v="201500"/>
    <n v="249529"/>
    <n v="200504.69099999999"/>
    <x v="0"/>
    <x v="0"/>
  </r>
  <r>
    <s v="40030052-0"/>
    <s v="DIAGNOSTICO REUSO AGUAS SERVIDAS TRATADAS RIEGO RURAL"/>
    <x v="10"/>
    <s v="'"/>
    <s v="'"/>
    <n v="2024"/>
    <s v="ESTUDIO BASICO"/>
    <s v="RECURSOS HIDRICOS"/>
    <s v="RIEGO"/>
    <x v="1"/>
    <n v="62100"/>
    <n v="60000"/>
    <n v="60000"/>
    <x v="0"/>
    <x v="0"/>
  </r>
  <r>
    <s v="40030053-0"/>
    <s v="MEJORAMIENTO BARRIO LA ISLA, TIL TIL, CONCURSO 2019"/>
    <x v="14"/>
    <s v="CHACABUCO"/>
    <s v="TIL TIL"/>
    <n v="2024"/>
    <s v="PROYECTO"/>
    <s v="VIVIENDA Y DESARROLLO URBANO"/>
    <s v="DESARROLLO URBANO"/>
    <x v="1"/>
    <n v="412000"/>
    <n v="431000"/>
    <n v="409999.53399999999"/>
    <x v="0"/>
    <x v="0"/>
  </r>
  <r>
    <s v="40030068-0"/>
    <s v="CONSTRUCCION SISTEMA INTERCONECTADO DE ABASTECIMIENTO SSR DE LAS CUENCAS PELUMPÉN Y LLIU LLIU"/>
    <x v="4"/>
    <s v="MARGA MARGA"/>
    <s v="'"/>
    <n v="2024"/>
    <s v="PROYECTO"/>
    <s v="RECURSOS HIDRICOS"/>
    <s v="AGUA POTABLE"/>
    <x v="1"/>
    <n v="10"/>
    <n v="10"/>
    <n v="0"/>
    <x v="0"/>
    <x v="1"/>
  </r>
  <r>
    <s v="40030080-0"/>
    <s v="CONSTRUCCION CONEXIONES ORIENTE-PONIENTE, COPIAPÓ"/>
    <x v="16"/>
    <s v="COPIAPO"/>
    <s v="COPIAPO"/>
    <n v="2024"/>
    <s v="PROYECTO"/>
    <s v="TRANSPORTE"/>
    <s v="TRANSPORTE URBANO,VIALIDAD PEATONAL"/>
    <x v="1"/>
    <n v="136000"/>
    <n v="136000"/>
    <n v="136000"/>
    <x v="0"/>
    <x v="0"/>
  </r>
  <r>
    <s v="40030114-0"/>
    <s v="MEJORAMIENTO CASA DE LA CULTURA, FREIRINA"/>
    <x v="16"/>
    <s v="HUASCO"/>
    <s v="FREIRINA"/>
    <n v="2024"/>
    <s v="PROYECTO"/>
    <s v="EDUCACION, CULTURA Y PATRIMONIO"/>
    <s v="ARTE Y CULTURA"/>
    <x v="1"/>
    <n v="846933"/>
    <n v="210000"/>
    <n v="150322.16500000001"/>
    <x v="0"/>
    <x v="0"/>
  </r>
  <r>
    <s v="40030148-0"/>
    <s v="NORMALIZACION ÁREA DE MOVIMIENTO AERÓDROMO LOS CONFINES DE ANGOL"/>
    <x v="0"/>
    <s v="'"/>
    <s v="'"/>
    <n v="2024"/>
    <s v="PROYECTO"/>
    <s v="TRANSPORTE"/>
    <s v="TRANSPORTE AEREO"/>
    <x v="1"/>
    <n v="2171791"/>
    <n v="2171791"/>
    <n v="2169905.0559999999"/>
    <x v="0"/>
    <x v="0"/>
  </r>
  <r>
    <s v="40030191-0"/>
    <s v="CONSTRUCCION CENTRO INTERPRETACIÓN AMBIENTAL LAGUNA SANTA ROSA, P NEVADO TRES CRUCES, COPIAPO"/>
    <x v="16"/>
    <s v="COPIAPO"/>
    <s v="COPIAPO"/>
    <n v="2024"/>
    <s v="PROYECTO"/>
    <s v="RECURSOS NATURALES Y MEDIO AMBIENTE"/>
    <s v="MEDIO AMBIENTE"/>
    <x v="1"/>
    <n v="74934"/>
    <n v="64044"/>
    <n v="55175"/>
    <x v="0"/>
    <x v="0"/>
  </r>
  <r>
    <s v="40030203-0"/>
    <s v="HABILITACION UNIDADES PARA DGTO Y TTMTO ONCOLOGICO SSMSO"/>
    <x v="14"/>
    <s v="'"/>
    <s v="'"/>
    <n v="2024"/>
    <s v="PROYECTO"/>
    <s v="SALUD"/>
    <s v="ALTA COMPLEJIDAD"/>
    <x v="1"/>
    <n v="1049008"/>
    <n v="1738041"/>
    <n v="1168527.9269999999"/>
    <x v="0"/>
    <x v="0"/>
  </r>
  <r>
    <s v="40030205-0"/>
    <s v="CONSTRUCCION E IMPLEMENTACION DE CENTRO AMBULATORIO DE RADIOTERAPIA SSMSO"/>
    <x v="14"/>
    <s v="'"/>
    <s v="'"/>
    <n v="2024"/>
    <s v="PROYECTO"/>
    <s v="SALUD"/>
    <s v="ALTA COMPLEJIDAD"/>
    <x v="1"/>
    <n v="39680"/>
    <n v="46015"/>
    <n v="39840"/>
    <x v="0"/>
    <x v="0"/>
  </r>
  <r>
    <s v="40030212-0"/>
    <s v="CONSTRUCCION CICLO RUTAS URBANAS ANTOFAGASTA III ETAPA"/>
    <x v="9"/>
    <s v="ANTOFAGASTA"/>
    <s v="ANTOFAGASTA"/>
    <n v="2024"/>
    <s v="PROYECTO"/>
    <s v="TRANSPORTE"/>
    <s v="TRANSPORTE URBANO,VIALIDAD PEATONAL"/>
    <x v="1"/>
    <n v="389070"/>
    <n v="389070"/>
    <n v="389024.76199999999"/>
    <x v="0"/>
    <x v="0"/>
  </r>
  <r>
    <s v="40030218-0"/>
    <s v="NORMALIZACION JARDIN INFANTIL Y SALA CUNA AYELEN, CONCEPCION"/>
    <x v="2"/>
    <s v="CONCEPCION"/>
    <s v="CONCEPCION"/>
    <n v="2024"/>
    <s v="PROYECTO"/>
    <s v="MULTISECTORIAL"/>
    <s v="ADMINISTRACION MULTISECTOR"/>
    <x v="1"/>
    <n v="3"/>
    <n v="3"/>
    <n v="0"/>
    <x v="0"/>
    <x v="1"/>
  </r>
  <r>
    <s v="40030231-0"/>
    <s v="MEJORAMIENTO INTERCONEXIÓN GÓMEZ CARREÑO-JARDÍN DEL MAR-REÑACA, VIÑA DEL MAR"/>
    <x v="4"/>
    <s v="VALPARAISO"/>
    <s v="VIÑA DEL MAR"/>
    <n v="2024"/>
    <s v="PROYECTO"/>
    <s v="TRANSPORTE"/>
    <s v="TRANSPORTE URBANO,VIALIDAD PEATONAL"/>
    <x v="1"/>
    <n v="90562"/>
    <n v="87500"/>
    <n v="87500"/>
    <x v="0"/>
    <x v="0"/>
  </r>
  <r>
    <s v="40030257-0"/>
    <s v="REPOSICION SALA CUNA Y JARDÍN INFANTIL MILLANTÚN DE LA PINTANA"/>
    <x v="14"/>
    <s v="SANTIAGO"/>
    <s v="LA PINTANA"/>
    <n v="2024"/>
    <s v="PROYECTO"/>
    <s v="EDUCACION, CULTURA Y PATRIMONIO"/>
    <s v="EDUCACION PREBASICA"/>
    <x v="1"/>
    <n v="15689"/>
    <n v="37113"/>
    <n v="8414"/>
    <x v="0"/>
    <x v="0"/>
  </r>
  <r>
    <s v="40030330-0"/>
    <s v="DIAGNOSTICO DE CAPACIDAD DE PLAYAS  Y USO DE BORDE COSTERO,  COMUNA DE IQUIQUE"/>
    <x v="8"/>
    <s v="IQUIQUE"/>
    <s v="IQUIQUE"/>
    <n v="2024"/>
    <s v="ESTUDIO BASICO"/>
    <s v="VIVIENDA Y DESARROLLO URBANO"/>
    <s v="BORDE COSTERO,PASEOS PEATONALES, PLAYAS"/>
    <x v="1"/>
    <n v="29502"/>
    <n v="28504"/>
    <n v="26187"/>
    <x v="0"/>
    <x v="0"/>
  </r>
  <r>
    <s v="40030355-0"/>
    <s v="CONSTRUCCION PARQUE GEOLÓGICO CORDÓN DEL CAULLE, LAGO RANCO"/>
    <x v="12"/>
    <s v="RANCO"/>
    <s v="LAGO RANCO - REGION XIV"/>
    <n v="2024"/>
    <s v="PROYECTO"/>
    <s v="RECURSOS NATURALES Y MEDIO AMBIENTE"/>
    <s v="MEDIO AMBIENTE"/>
    <x v="1"/>
    <n v="92184"/>
    <n v="1"/>
    <n v="0"/>
    <x v="0"/>
    <x v="1"/>
  </r>
  <r>
    <s v="40030369-0"/>
    <s v="REPOSICION RUTA O-274, SECTOR COCHOLGUE,  COMUNA DE TOMÉ"/>
    <x v="2"/>
    <s v="'"/>
    <s v="'"/>
    <n v="2024"/>
    <s v="PROYECTO"/>
    <s v="TRANSPORTE"/>
    <s v="TRANSPORTE URBANO,VIALIDAD PEATONAL"/>
    <x v="1"/>
    <n v="812578"/>
    <n v="14170"/>
    <n v="261.23200000000003"/>
    <x v="0"/>
    <x v="0"/>
  </r>
  <r>
    <s v="40030384-0"/>
    <s v="MEJORAMIENTO RUTA P-436, CRUCE RUTA 160 (LOS RIOS) - CRUCE RUTA P-424 (TRONGOL BAJO)"/>
    <x v="2"/>
    <s v="'"/>
    <s v="'"/>
    <n v="2024"/>
    <s v="PROYECTO"/>
    <s v="TRANSPORTE"/>
    <s v="TRANSPORTE CAMINERO"/>
    <x v="1"/>
    <n v="75000"/>
    <n v="74920"/>
    <n v="74289.728000000003"/>
    <x v="0"/>
    <x v="0"/>
  </r>
  <r>
    <s v="40030393-0"/>
    <s v="MEJORAMIENTO CBI RUTA Q340, CRUCE RUTA Q380 (PTE. BAUTMANN) - CRUCE RUTA Q350 , NACIMIENTO"/>
    <x v="2"/>
    <s v="'"/>
    <s v="'"/>
    <n v="2024"/>
    <s v="PROYECTO"/>
    <s v="TRANSPORTE"/>
    <s v="TRANSPORTE CAMINERO"/>
    <x v="1"/>
    <n v="96000"/>
    <n v="95660"/>
    <n v="95660"/>
    <x v="0"/>
    <x v="0"/>
  </r>
  <r>
    <s v="40030430-0"/>
    <s v="CONSTRUCCION SISTEMA DE ESTABILIDAD DE TALUDES CONJUNTO HABITACIONAL LORD COCHRANE, TOMÉ."/>
    <x v="2"/>
    <s v="CONCEPCION"/>
    <s v="TOME"/>
    <n v="2024"/>
    <s v="PROYECTO"/>
    <s v="VIVIENDA Y DESARROLLO URBANO"/>
    <s v="SOLUCION HABITACIONAL PARCIAL O COMPLEMENTARIA"/>
    <x v="2"/>
    <n v="3000"/>
    <n v="3000"/>
    <n v="0"/>
    <x v="0"/>
    <x v="1"/>
  </r>
  <r>
    <s v="40030451-0"/>
    <s v="MEJORAMIENTO RUTA 41 CH, SECTOR PTE. LA LAGUNA - PTE. GARGANTA DEL DIABLO, VICUÑA"/>
    <x v="6"/>
    <s v="ELQUI"/>
    <s v="VICUÑA"/>
    <n v="2024"/>
    <s v="PROYECTO"/>
    <s v="TRANSPORTE"/>
    <s v="TRANSPORTE CAMINERO"/>
    <x v="1"/>
    <n v="427998"/>
    <n v="426152"/>
    <n v="180000"/>
    <x v="0"/>
    <x v="0"/>
  </r>
  <r>
    <s v="40030482-0"/>
    <s v="ACTUALIZACION PLAN DE DESARROLLO COMUNAL DE CABILDO"/>
    <x v="4"/>
    <s v="PETORCA"/>
    <s v="CABILDO"/>
    <n v="2024"/>
    <s v="ESTUDIO BASICO"/>
    <s v="MULTISECTORIAL"/>
    <s v="ORGANIZACION Y SERVICIOS COMUNALES"/>
    <x v="1"/>
    <n v="31428"/>
    <n v="31428"/>
    <n v="31427.988000000001"/>
    <x v="0"/>
    <x v="0"/>
  </r>
  <r>
    <s v="40030487-0"/>
    <s v="CONSTRUCCION JARDIN INFANTIL PUERTO CHACABUCO"/>
    <x v="11"/>
    <s v="AYSEN"/>
    <s v="AYSEN"/>
    <n v="2024"/>
    <s v="PROYECTO"/>
    <s v="EDUCACION, CULTURA Y PATRIMONIO"/>
    <s v="EDUCACION PREBASICA"/>
    <x v="1"/>
    <n v="3392"/>
    <n v="3392"/>
    <n v="0"/>
    <x v="0"/>
    <x v="1"/>
  </r>
  <r>
    <s v="40030497-0"/>
    <s v="REPOSICION JARDÍN INFANTIL VILLA PUENTE ALTO, COMUNA DE PUENTE ALTO"/>
    <x v="14"/>
    <s v="CORDILLERA"/>
    <s v="PUENTE ALTO"/>
    <n v="2024"/>
    <s v="PROYECTO"/>
    <s v="EDUCACION, CULTURA Y PATRIMONIO"/>
    <s v="EDUCACION PREBASICA"/>
    <x v="1"/>
    <n v="7514"/>
    <n v="7514"/>
    <n v="766.48199999999997"/>
    <x v="0"/>
    <x v="0"/>
  </r>
  <r>
    <s v="40030505-0"/>
    <s v="REPOSICION SALA CUNA Y JARDÍN CAPULLITO DE TERNURA, COMUNA DE RENCA"/>
    <x v="14"/>
    <s v="SANTIAGO"/>
    <s v="RENCA"/>
    <n v="2024"/>
    <s v="PROYECTO"/>
    <s v="EDUCACION, CULTURA Y PATRIMONIO"/>
    <s v="EDUCACION PREBASICA"/>
    <x v="1"/>
    <n v="10686"/>
    <n v="10686"/>
    <n v="10638"/>
    <x v="0"/>
    <x v="0"/>
  </r>
  <r>
    <s v="40030506-0"/>
    <s v="MEJORAMIENTO CONEXIÓN VIAL RUTA 1 - RUTA 16 EN IQUIQUE"/>
    <x v="8"/>
    <s v="IQUIQUE"/>
    <s v="'"/>
    <n v="2024"/>
    <s v="PROYECTO"/>
    <s v="TRANSPORTE"/>
    <s v="TRANSPORTE URBANO,VIALIDAD PEATONAL"/>
    <x v="1"/>
    <n v="284624"/>
    <n v="275000"/>
    <n v="229488"/>
    <x v="0"/>
    <x v="0"/>
  </r>
  <r>
    <s v="40030544-0"/>
    <s v="REPOSICION SALA CUNA Y JARDÍN INFANTIL WE XIPANTU, COMUNA DE PEDRO AGUIRRE CERDA"/>
    <x v="14"/>
    <s v="SANTIAGO"/>
    <s v="PEDRO A CERDA"/>
    <n v="2024"/>
    <s v="PROYECTO"/>
    <s v="EDUCACION, CULTURA Y PATRIMONIO"/>
    <s v="EDUCACION PREBASICA"/>
    <x v="1"/>
    <n v="24128"/>
    <n v="24128"/>
    <n v="23780"/>
    <x v="0"/>
    <x v="0"/>
  </r>
  <r>
    <s v="40030551-0"/>
    <s v="REPOSICION Y NORMALIZACION DE PUENTES GRUPO I EN REGION DE O’HIGGINS."/>
    <x v="15"/>
    <s v="'"/>
    <s v="'"/>
    <n v="2024"/>
    <s v="PROYECTO"/>
    <s v="TRANSPORTE"/>
    <s v="TRANSPORTE CAMINERO"/>
    <x v="1"/>
    <n v="20000"/>
    <n v="63000"/>
    <n v="20000"/>
    <x v="0"/>
    <x v="0"/>
  </r>
  <r>
    <s v="40030566-0"/>
    <s v="CONSTRUCCION FISCALÍA LOCAL DE YUNGAY"/>
    <x v="5"/>
    <s v="DIGUILLIN"/>
    <s v="YUNGAY - REGION DEL ÑUBLE"/>
    <n v="2024"/>
    <s v="PROYECTO"/>
    <s v="JUSTICIA"/>
    <s v="ADMINISTRACION DE JUSTICIA"/>
    <x v="1"/>
    <n v="183815"/>
    <n v="1842"/>
    <n v="0"/>
    <x v="0"/>
    <x v="1"/>
  </r>
  <r>
    <s v="40030569-0"/>
    <s v="REPOSICION JARDIN INFANTIL MEDIA LUNA, QUILLOTA"/>
    <x v="4"/>
    <s v="QUILLOTA"/>
    <s v="QUILLOTA"/>
    <n v="2024"/>
    <s v="PROYECTO"/>
    <s v="EDUCACION, CULTURA Y PATRIMONIO"/>
    <s v="EDUCACION PREBASICA"/>
    <x v="1"/>
    <n v="1"/>
    <n v="1"/>
    <n v="0"/>
    <x v="0"/>
    <x v="1"/>
  </r>
  <r>
    <s v="40030599-0"/>
    <s v="MEJORAMIENTO CALLE BELLAVISTA (BULNES - MENA). QUILPUÉ"/>
    <x v="4"/>
    <s v="MARGA MARGA"/>
    <s v="QUILPUE"/>
    <n v="2024"/>
    <s v="PROYECTO"/>
    <s v="TRANSPORTE"/>
    <s v="TRANSPORTE URBANO,VIALIDAD PEATONAL"/>
    <x v="1"/>
    <n v="372166"/>
    <n v="2"/>
    <n v="0"/>
    <x v="0"/>
    <x v="1"/>
  </r>
  <r>
    <s v="40030688-0"/>
    <s v="REPOSICION PUENTE ÑIPAS EN RUTA N-122, REGION DE ÑUBLE"/>
    <x v="5"/>
    <s v="'"/>
    <s v="'"/>
    <n v="2024"/>
    <s v="PROYECTO"/>
    <s v="TRANSPORTE"/>
    <s v="TRANSPORTE CAMINERO"/>
    <x v="1"/>
    <n v="120000"/>
    <n v="12500"/>
    <n v="12500"/>
    <x v="0"/>
    <x v="0"/>
  </r>
  <r>
    <s v="40030692-0"/>
    <s v="REPOSICION TENENCIA CABILDO, COMUNA DE CABILDO"/>
    <x v="4"/>
    <s v="PETORCA"/>
    <s v="CABILDO"/>
    <n v="2024"/>
    <s v="PROYECTO"/>
    <s v="SEGURIDAD PUBLICA"/>
    <s v="SEGURIDAD PUBLICA"/>
    <x v="1"/>
    <n v="31498"/>
    <n v="2001"/>
    <n v="0"/>
    <x v="0"/>
    <x v="1"/>
  </r>
  <r>
    <s v="40030703-0"/>
    <s v="REPOSICION Y RELOCALIZACIÓN PLANTA TRATAMIENTO AGUAS SERVIDAS PUA, VICTORIA"/>
    <x v="0"/>
    <s v="MALLECO"/>
    <s v="VICTORIA"/>
    <n v="2024"/>
    <s v="PROYECTO"/>
    <s v="RECURSOS HIDRICOS"/>
    <s v="EVACUACION DISPOSICION FINAL AGUAS SERVIDAS"/>
    <x v="1"/>
    <n v="123200"/>
    <n v="123200"/>
    <n v="123200"/>
    <x v="0"/>
    <x v="0"/>
  </r>
  <r>
    <s v="40030792-0"/>
    <s v="MEJORAMIENTO PAVIMENTACION DE LA AVENIDA PLAYA CHICA, COMUNA DE CARTAGENA"/>
    <x v="4"/>
    <s v="SAN ANTONIO"/>
    <s v="CARTAGENA"/>
    <n v="2024"/>
    <s v="PROYECTO"/>
    <s v="TRANSPORTE"/>
    <s v="TRANSPORTE URBANO,VIALIDAD PEATONAL"/>
    <x v="1"/>
    <n v="792350"/>
    <n v="537802"/>
    <n v="537798.82200000004"/>
    <x v="0"/>
    <x v="0"/>
  </r>
  <r>
    <s v="40030870-0"/>
    <s v="REPOSICION JARDIN INFANTIL Y SALA CUNA PELUSITAS DEL BRILLADOR, LA SERENA"/>
    <x v="6"/>
    <s v="ELQUI"/>
    <s v="LA SERENA"/>
    <n v="2024"/>
    <s v="PROYECTO"/>
    <s v="EDUCACION, CULTURA Y PATRIMONIO"/>
    <s v="EDUCACION PREBASICA"/>
    <x v="1"/>
    <n v="18178"/>
    <n v="18178"/>
    <n v="14278"/>
    <x v="0"/>
    <x v="0"/>
  </r>
  <r>
    <s v="40030881-0"/>
    <s v="REPOSICION JARDIN INFANTIL Y SALA CUNA ALEGRE DESPERTAR DE LA CALERA"/>
    <x v="4"/>
    <s v="QUILLOTA"/>
    <s v="LA CALERA"/>
    <n v="2024"/>
    <s v="PROYECTO"/>
    <s v="EDUCACION, CULTURA Y PATRIMONIO"/>
    <s v="EDUCACION PREBASICA"/>
    <x v="1"/>
    <n v="1"/>
    <n v="1"/>
    <n v="0"/>
    <x v="0"/>
    <x v="1"/>
  </r>
  <r>
    <s v="40030937-0"/>
    <s v="NORMALIZACION ESCUELA NUESTRO MUNDO, QUILLOTA"/>
    <x v="4"/>
    <s v="QUILLOTA"/>
    <s v="QUILLOTA"/>
    <n v="2024"/>
    <s v="PROYECTO"/>
    <s v="EDUCACION, CULTURA Y PATRIMONIO"/>
    <s v="EDUCACION BASICA Y MEDIA"/>
    <x v="1"/>
    <n v="60000"/>
    <n v="54001"/>
    <n v="54000"/>
    <x v="0"/>
    <x v="0"/>
  </r>
  <r>
    <s v="40030954-0"/>
    <s v="CONSTRUCCION PROGRAMA PAVIMENTOS PARTICIPATIVOS 31 LLAMADO RM"/>
    <x v="14"/>
    <s v="'"/>
    <s v="'"/>
    <n v="2024"/>
    <s v="PROYECTO"/>
    <s v="TRANSPORTE"/>
    <s v="TRANSPORTE URBANO,VIALIDAD PEATONAL"/>
    <x v="1"/>
    <n v="25643887"/>
    <n v="25643886"/>
    <n v="24804561.699999999"/>
    <x v="0"/>
    <x v="0"/>
  </r>
  <r>
    <s v="40030956-0"/>
    <s v="REPOSICION JARDÍN INFANTIL Y SALA CUNA LOS CARIÑOSITOS, COMUNA DE ESTACIÓN CENTRAL"/>
    <x v="14"/>
    <s v="SANTIAGO"/>
    <s v="ESTACION CENTRAL"/>
    <n v="2024"/>
    <s v="PROYECTO"/>
    <s v="EDUCACION, CULTURA Y PATRIMONIO"/>
    <s v="EDUCACION PREBASICA"/>
    <x v="1"/>
    <n v="14639"/>
    <n v="14639"/>
    <n v="14212"/>
    <x v="0"/>
    <x v="0"/>
  </r>
  <r>
    <s v="40030969-0"/>
    <s v="REPOSICION SISTEMA DE AGUA POTABLE RURAL SANTA JULIA, CURACAUTÍN"/>
    <x v="0"/>
    <s v="MALLECO"/>
    <s v="CURACAUTIN"/>
    <n v="2024"/>
    <s v="PROYECTO"/>
    <s v="RECURSOS HIDRICOS"/>
    <s v="AGUA POTABLE"/>
    <x v="1"/>
    <n v="534863"/>
    <n v="2"/>
    <n v="0"/>
    <x v="0"/>
    <x v="1"/>
  </r>
  <r>
    <s v="40030970-0"/>
    <s v="REPOSICION JARDÍN INFANTIL Y SALA CUNA NIDO DE CONDORES, COMUNA DE PEÑALOLEN"/>
    <x v="14"/>
    <s v="SANTIAGO"/>
    <s v="PEÑALOLEN"/>
    <n v="2024"/>
    <s v="PROYECTO"/>
    <s v="EDUCACION, CULTURA Y PATRIMONIO"/>
    <s v="EDUCACION PREBASICA"/>
    <x v="1"/>
    <n v="18555"/>
    <n v="45803"/>
    <n v="9847"/>
    <x v="0"/>
    <x v="0"/>
  </r>
  <r>
    <s v="40030971-0"/>
    <s v="MEJORAMIENTO RUTA A-135 SECTOR ACCESO CENTRAL - CORONEL ALCERRECA CMT"/>
    <x v="13"/>
    <s v="'"/>
    <s v="'"/>
    <n v="2024"/>
    <s v="PROYECTO"/>
    <s v="TRANSPORTE"/>
    <s v="TRANSPORTE CAMINERO"/>
    <x v="1"/>
    <n v="263000"/>
    <n v="263510"/>
    <n v="260938.05100000001"/>
    <x v="0"/>
    <x v="0"/>
  </r>
  <r>
    <s v="40030981-0"/>
    <s v="MEJORAMIENTO Y AMPLIACIÓN SISTEMA APR LA SEXTA-SAN JOSÉ-ESPERANZA PLAN, LONGAVÍ"/>
    <x v="7"/>
    <s v="LINARES"/>
    <s v="LONGAVI"/>
    <n v="2024"/>
    <s v="PROYECTO"/>
    <s v="RECURSOS HIDRICOS"/>
    <s v="AGUA POTABLE"/>
    <x v="1"/>
    <n v="52997"/>
    <n v="54550"/>
    <n v="54548.955000000002"/>
    <x v="0"/>
    <x v="0"/>
  </r>
  <r>
    <s v="40030988-0"/>
    <s v="MEJORAMIENTO CALLE TENIENTE MERINO ORIENTE, PUERTO AYSÉN"/>
    <x v="11"/>
    <s v="AYSEN"/>
    <s v="AYSEN"/>
    <n v="2024"/>
    <s v="PROYECTO"/>
    <s v="TRANSPORTE"/>
    <s v="TRANSPORTE URBANO,VIALIDAD PEATONAL"/>
    <x v="1"/>
    <n v="28320"/>
    <n v="28320"/>
    <n v="28320"/>
    <x v="0"/>
    <x v="0"/>
  </r>
  <r>
    <s v="40030991-0"/>
    <s v="CONSTRUCCION SENDA MULTIPROPOSITO PARA PEATONES Y VEHICULOS NO MOTORIZADOS , COMUNA DE PINTO."/>
    <x v="5"/>
    <s v="DIGUILLIN"/>
    <s v="PINTO - REGION DEL ÑUBLE"/>
    <n v="2024"/>
    <s v="PROYECTO"/>
    <s v="TRANSPORTE"/>
    <s v="TRANSPORTE URBANO,VIALIDAD PEATONAL"/>
    <x v="1"/>
    <n v="1500"/>
    <n v="1500"/>
    <n v="0"/>
    <x v="0"/>
    <x v="1"/>
  </r>
  <r>
    <s v="40030997-0"/>
    <s v="CONSTRUCCION PASADAS URBANAS QUIRIHUE-TREHUACO-COELEMU RUTA 126"/>
    <x v="5"/>
    <s v="'"/>
    <s v="'"/>
    <n v="2024"/>
    <s v="PROYECTO"/>
    <s v="TRANSPORTE"/>
    <s v="TRANSPORTE CAMINERO"/>
    <x v="1"/>
    <n v="341151"/>
    <n v="10"/>
    <n v="0"/>
    <x v="0"/>
    <x v="1"/>
  </r>
  <r>
    <s v="40030998-0"/>
    <s v="CONSTRUCCION CONEXION VIAL REGION DEL MAULE, SECTOR: RIO MAULE ENTRE RUTA 5 Y RUTA COSTERA"/>
    <x v="7"/>
    <s v="'"/>
    <s v="'"/>
    <n v="2024"/>
    <s v="PROYECTO"/>
    <s v="TRANSPORTE"/>
    <s v="TRANSPORTE CAMINERO"/>
    <x v="1"/>
    <n v="259299"/>
    <n v="105000"/>
    <n v="41512"/>
    <x v="0"/>
    <x v="0"/>
  </r>
  <r>
    <s v="40031002-0"/>
    <s v="MEJORAMIENTO RUTA 23-CH SECTOR: TOCONAO - SOCAIRE"/>
    <x v="9"/>
    <s v="'"/>
    <s v="'"/>
    <n v="2024"/>
    <s v="PROYECTO"/>
    <s v="TRANSPORTE"/>
    <s v="TRANSPORTE CAMINERO"/>
    <x v="1"/>
    <n v="469000"/>
    <n v="379750"/>
    <n v="356020.43699999998"/>
    <x v="0"/>
    <x v="0"/>
  </r>
  <r>
    <s v="40031003-0"/>
    <s v="MEJORAMIENTO RUTA Y-655 SECTOR CERRO SOMBRERO-BAHIA FELIPE, PROVINCIA DE TIERRA DEL FUEGO"/>
    <x v="1"/>
    <s v="TIERRA DEL FUEGO"/>
    <s v="PRIMAVERA"/>
    <n v="2024"/>
    <s v="PROYECTO"/>
    <s v="TRANSPORTE"/>
    <s v="TRANSPORTE CAMINERO"/>
    <x v="1"/>
    <n v="960000"/>
    <n v="959980"/>
    <n v="947668.299"/>
    <x v="0"/>
    <x v="0"/>
  </r>
  <r>
    <s v="40031004-0"/>
    <s v="CONSTRUCCION CONEXION VIAL SECTOR PAN DE AZUCAR-AGUAS CALIENTES-CR. RUTA 5 CMT"/>
    <x v="9"/>
    <s v="'"/>
    <s v="'"/>
    <n v="2024"/>
    <s v="PROYECTO"/>
    <s v="TRANSPORTE"/>
    <s v="TRANSPORTE CAMINERO"/>
    <x v="1"/>
    <n v="449761"/>
    <n v="393730"/>
    <n v="392549.20699999999"/>
    <x v="0"/>
    <x v="0"/>
  </r>
  <r>
    <s v="40031012-0"/>
    <s v="REPOSICION RUTA 5 SECTOR CRUCERO - IBERIA EN REGIÓN DE ANTOFAGASTA"/>
    <x v="9"/>
    <s v="TOCOPILLA"/>
    <s v="MARIA ELENA"/>
    <n v="2024"/>
    <s v="PROYECTO"/>
    <s v="TRANSPORTE"/>
    <s v="TRANSPORTE CAMINERO"/>
    <x v="1"/>
    <n v="2474789"/>
    <n v="2090420"/>
    <n v="166"/>
    <x v="0"/>
    <x v="0"/>
  </r>
  <r>
    <s v="40031015-0"/>
    <s v="MEJORAMIENTO CBI RUTA A-755 SECTOR PINTADOS - PICA, PROV. DEL TAMARUAL, REGIÓN DE TARAPACA"/>
    <x v="8"/>
    <s v="'"/>
    <s v="'"/>
    <n v="2024"/>
    <s v="PROYECTO"/>
    <s v="TRANSPORTE"/>
    <s v="TRANSPORTE CAMINERO"/>
    <x v="1"/>
    <n v="141803"/>
    <n v="99100"/>
    <n v="0"/>
    <x v="0"/>
    <x v="1"/>
  </r>
  <r>
    <s v="40031020-0"/>
    <s v="REPOSICION PUENTE CHAGRES EN RUTA E-661 COMUNA DE CATEMU"/>
    <x v="4"/>
    <s v="SAN FELIPE DE ACONCAGUA"/>
    <s v="CATEMU"/>
    <n v="2024"/>
    <s v="PROYECTO"/>
    <s v="TRANSPORTE"/>
    <s v="TRANSPORTE CAMINERO"/>
    <x v="1"/>
    <n v="122626"/>
    <n v="354000"/>
    <n v="99137.754000000001"/>
    <x v="0"/>
    <x v="0"/>
  </r>
  <r>
    <s v="40031025-0"/>
    <s v="REPOSICION  PUENTE LOS MILITARES EN RUTA E-767 PROVINCIA DE LOS ANDES"/>
    <x v="4"/>
    <s v="LOS ANDES"/>
    <s v="'"/>
    <n v="2024"/>
    <s v="PROYECTO"/>
    <s v="TRANSPORTE"/>
    <s v="TRANSPORTE CAMINERO"/>
    <x v="1"/>
    <n v="40500"/>
    <n v="120"/>
    <n v="0"/>
    <x v="0"/>
    <x v="1"/>
  </r>
  <r>
    <s v="40031033-0"/>
    <s v="NORMALIZACION VARIOS PUENTES REGION DE VALPARAISO (ACT SISMICA)"/>
    <x v="4"/>
    <s v="'"/>
    <s v="'"/>
    <n v="2024"/>
    <s v="PROYECTO"/>
    <s v="TRANSPORTE"/>
    <s v="TRANSPORTE CAMINERO"/>
    <x v="1"/>
    <n v="186849"/>
    <n v="168710"/>
    <n v="167571.23000000001"/>
    <x v="0"/>
    <x v="0"/>
  </r>
  <r>
    <s v="40031046-0"/>
    <s v="MEJORAMIENTO CONEXIÓN VIAL RUTAS T-345 Y T-34, COMUNA DE MÀFIL, REGIÓN DE LOS RÍOS."/>
    <x v="12"/>
    <s v="'"/>
    <s v="'"/>
    <n v="2024"/>
    <s v="PROYECTO"/>
    <s v="TRANSPORTE"/>
    <s v="TRANSPORTE CAMINERO"/>
    <x v="1"/>
    <n v="118000"/>
    <n v="117820"/>
    <n v="113272"/>
    <x v="0"/>
    <x v="0"/>
  </r>
  <r>
    <s v="40031049-0"/>
    <s v="MEJORAMIENTO RUTA T-985 S: CHINCHIN-LICAN, COMUNA DE RIO BUENO"/>
    <x v="12"/>
    <s v="'"/>
    <s v="'"/>
    <n v="2024"/>
    <s v="PROYECTO"/>
    <s v="TRANSPORTE"/>
    <s v="TRANSPORTE CAMINERO"/>
    <x v="1"/>
    <n v="54596"/>
    <n v="210"/>
    <n v="80.042000000000002"/>
    <x v="0"/>
    <x v="0"/>
  </r>
  <r>
    <s v="40031052-0"/>
    <s v="DIAGNOSTICO ESTRUCTURAL VARIOS PUENTES PATRIMONIALES COMUNA DE RIO BUENO"/>
    <x v="12"/>
    <s v="'"/>
    <s v="'"/>
    <n v="2024"/>
    <s v="ESTUDIO BASICO"/>
    <s v="TRANSPORTE"/>
    <s v="TRANSPORTE CAMINERO"/>
    <x v="1"/>
    <n v="48645"/>
    <n v="46200"/>
    <n v="35478.400000000001"/>
    <x v="0"/>
    <x v="0"/>
  </r>
  <r>
    <s v="40031053-0"/>
    <s v="CONSTRUCCION PUNTO DE POSADA PARA HELICOPTEROS ISLA LEMUY,  PUQUELDON"/>
    <x v="3"/>
    <s v="CHILOE"/>
    <s v="PUQUELDON"/>
    <n v="2024"/>
    <s v="PROYECTO"/>
    <s v="TRANSPORTE"/>
    <s v="TRANSPORTE AEREO"/>
    <x v="1"/>
    <n v="120000"/>
    <n v="90000"/>
    <n v="89914"/>
    <x v="0"/>
    <x v="0"/>
  </r>
  <r>
    <s v="40031078-0"/>
    <s v="CONSTRUCCION SEDE CLUB  ADULTO MAYOR NUEVA ESPERANZA DEL NORTE, ALTO HOSPICIO"/>
    <x v="8"/>
    <s v="IQUIQUE"/>
    <s v="ALTO HOSPICIO"/>
    <n v="2024"/>
    <s v="PROYECTO"/>
    <s v="MULTISECTORIAL"/>
    <s v="ORGANIZACION Y SERVICIOS COMUNALES"/>
    <x v="1"/>
    <n v="12364"/>
    <n v="2582"/>
    <n v="2532"/>
    <x v="0"/>
    <x v="0"/>
  </r>
  <r>
    <s v="40031083-0"/>
    <s v="DIAGNOSTICO ACTUALIZACION INVENTARIO PATRIMONIO CULTURAL INMUEBLE R. DE LOS LAGOS"/>
    <x v="3"/>
    <s v="'"/>
    <s v="'"/>
    <n v="2024"/>
    <s v="ESTUDIO BASICO"/>
    <s v="EDUCACION, CULTURA Y PATRIMONIO"/>
    <s v="PATRIMONIO"/>
    <x v="1"/>
    <n v="424476"/>
    <n v="84655"/>
    <n v="84653.892999999996"/>
    <x v="0"/>
    <x v="0"/>
  </r>
  <r>
    <s v="40031094-0"/>
    <s v="REPOSICION Y AMPLIACION SISTEMA DE AGUA POTABLE RURAL TROMEN QUEPE, PADRE LAS CASAS"/>
    <x v="0"/>
    <s v="CAUTIN"/>
    <s v="PADRE LAS CASAS"/>
    <n v="2024"/>
    <s v="PROYECTO"/>
    <s v="RECURSOS HIDRICOS"/>
    <s v="AGUA POTABLE"/>
    <x v="1"/>
    <n v="1439232"/>
    <n v="2"/>
    <n v="0"/>
    <x v="0"/>
    <x v="1"/>
  </r>
  <r>
    <s v="40031108-0"/>
    <s v="MEJORAMIENTO Y AMPLIACIÓN SSR DE ANTIHUALA-TEMUCO CHICO-LA ARAUCANA, LOS ÁLAMOS"/>
    <x v="2"/>
    <s v="ARAUCO"/>
    <s v="LOS ALAMOS"/>
    <n v="2024"/>
    <s v="PROYECTO"/>
    <s v="RECURSOS HIDRICOS"/>
    <s v="AGUA POTABLE"/>
    <x v="1"/>
    <n v="20"/>
    <n v="20"/>
    <n v="0"/>
    <x v="0"/>
    <x v="1"/>
  </r>
  <r>
    <s v="40031139-0"/>
    <s v="DIAGNOSTICO PLAN MAESTRO DE AGUAS LLUVIAS BUIN Y PAINE, PROV DEL MAIPO, R.M."/>
    <x v="14"/>
    <s v="MAIPO"/>
    <s v="'"/>
    <n v="2024"/>
    <s v="ESTUDIO BASICO"/>
    <s v="RECURSOS HIDRICOS"/>
    <s v="AGUAS LLUVIAS"/>
    <x v="1"/>
    <n v="327424"/>
    <n v="302275"/>
    <n v="301275"/>
    <x v="0"/>
    <x v="0"/>
  </r>
  <r>
    <s v="40031145-0"/>
    <s v="REPOSICION  DE 3 PUENTES EN PROVINCIAS: MELIPILLA, MAIPO Y CORDILLERA, R.M."/>
    <x v="14"/>
    <s v="'"/>
    <s v="'"/>
    <n v="2024"/>
    <s v="PROYECTO"/>
    <s v="TRANSPORTE"/>
    <s v="TRANSPORTE CAMINERO"/>
    <x v="1"/>
    <n v="355003"/>
    <n v="310000"/>
    <n v="231618.228"/>
    <x v="0"/>
    <x v="0"/>
  </r>
  <r>
    <s v="40031146-0"/>
    <s v="MEJORAMIENTO CONEXION VIAL TALAGANTE-ISLA DE MAIPO, REGION METROPOLITANA"/>
    <x v="14"/>
    <s v="'"/>
    <s v="'"/>
    <n v="2024"/>
    <s v="PROYECTO"/>
    <s v="TRANSPORTE"/>
    <s v="TRANSPORTE URBANO,VIALIDAD PEATONAL"/>
    <x v="1"/>
    <n v="108000"/>
    <n v="121000"/>
    <n v="106487.662"/>
    <x v="0"/>
    <x v="0"/>
  </r>
  <r>
    <s v="40031158-0"/>
    <s v="CONSTRUCCION CIRCUNVALACION EXTERIOR SUR, SANTIAGO"/>
    <x v="14"/>
    <s v="'"/>
    <s v="'"/>
    <n v="2024"/>
    <s v="PROYECTO"/>
    <s v="TRANSPORTE"/>
    <s v="TRANSPORTE URBANO,VIALIDAD PEATONAL"/>
    <x v="1"/>
    <n v="116126"/>
    <n v="112200"/>
    <n v="112200"/>
    <x v="0"/>
    <x v="0"/>
  </r>
  <r>
    <s v="40031161-0"/>
    <s v="CONSTRUCCION SERVICIO SANITARIO RURAL RIO LOS PALOS, COMUNA DE AYSEN"/>
    <x v="11"/>
    <s v="AYSEN"/>
    <s v="AYSEN"/>
    <n v="2024"/>
    <s v="PROYECTO"/>
    <s v="RECURSOS HIDRICOS"/>
    <s v="AGUA POTABLE"/>
    <x v="1"/>
    <n v="30"/>
    <n v="141770"/>
    <n v="0"/>
    <x v="0"/>
    <x v="1"/>
  </r>
  <r>
    <s v="40031165-0"/>
    <s v="REPOSICION SERVICIO SANITARIO RURAL RIO TRANQUILO, COMUNA RÍO IBAÑEZ"/>
    <x v="11"/>
    <s v="'"/>
    <s v="'"/>
    <n v="2024"/>
    <s v="PROYECTO"/>
    <s v="RECURSOS HIDRICOS"/>
    <s v="AGUA POTABLE"/>
    <x v="1"/>
    <n v="2366083"/>
    <n v="2366093"/>
    <n v="2366083.4720000001"/>
    <x v="0"/>
    <x v="0"/>
  </r>
  <r>
    <s v="40031188-0"/>
    <s v="ANALISIS Y DESARROLLO PLAN MAESTRO CICLOVIAS IQUIQUE"/>
    <x v="8"/>
    <s v="IQUIQUE"/>
    <s v="IQUIQUE"/>
    <n v="2024"/>
    <s v="ESTUDIO BASICO"/>
    <s v="TRANSPORTE"/>
    <s v="TRANSPORTE URBANO,VIALIDAD PEATONAL"/>
    <x v="1"/>
    <n v="87000"/>
    <n v="87000"/>
    <n v="87000"/>
    <x v="0"/>
    <x v="0"/>
  </r>
  <r>
    <s v="40031194-0"/>
    <s v="MEJORAMIENTO CBI VARIOS CAMINOS LA ARAUCANIA ETAPA 1"/>
    <x v="0"/>
    <s v="'"/>
    <s v="'"/>
    <n v="2024"/>
    <s v="PROYECTO"/>
    <s v="TRANSPORTE"/>
    <s v="TRANSPORTE CAMINERO"/>
    <x v="1"/>
    <n v="430550"/>
    <n v="364900"/>
    <n v="330652"/>
    <x v="0"/>
    <x v="0"/>
  </r>
  <r>
    <s v="40031198-0"/>
    <s v="ACTUALIZACION PLADECO SAN FELIPE 2021-2025"/>
    <x v="4"/>
    <s v="SAN FELIPE DE ACONCAGUA"/>
    <s v="SAN FELIPE"/>
    <n v="2024"/>
    <s v="ESTUDIO BASICO"/>
    <s v="MULTISECTORIAL"/>
    <s v="ADMINISTRACION MULTISECTOR"/>
    <x v="1"/>
    <n v="50848"/>
    <n v="49701"/>
    <n v="49700"/>
    <x v="0"/>
    <x v="0"/>
  </r>
  <r>
    <s v="40031204-0"/>
    <s v="MEJORAMIENTO CALLES LOS GLADIOLOS, LOS AMARANTOS Y LOS JACINTOS DE PUEBLO SECO, SAN IGNACIO"/>
    <x v="5"/>
    <s v="DIGUILLIN"/>
    <s v="SAN IGNACIO - REGION DEL ÑUBLE"/>
    <n v="2024"/>
    <s v="PROYECTO"/>
    <s v="TRANSPORTE"/>
    <s v="TRANSPORTE URBANO,VIALIDAD PEATONAL"/>
    <x v="1"/>
    <n v="1391323"/>
    <n v="1216998"/>
    <n v="1216998.186"/>
    <x v="0"/>
    <x v="0"/>
  </r>
  <r>
    <s v="40031211-0"/>
    <s v="REPOSICION PUENTE PUPIO EN RUTA 47, LOS VILOS - ILLAPEL"/>
    <x v="6"/>
    <s v="'"/>
    <s v="'"/>
    <n v="2024"/>
    <s v="PROYECTO"/>
    <s v="TRANSPORTE"/>
    <s v="TRANSPORTE CAMINERO"/>
    <x v="1"/>
    <n v="30100"/>
    <n v="510"/>
    <n v="0"/>
    <x v="0"/>
    <x v="1"/>
  </r>
  <r>
    <s v="40031219-0"/>
    <s v="HABILITACION SALA CUNA Y OTRAS DEPENDENCIAS DE APOYO PARA EL HOSPITAL PROVINCIAL DEL HUASCO,"/>
    <x v="16"/>
    <s v="HUASCO"/>
    <s v="VALLENAR"/>
    <n v="2024"/>
    <s v="PROYECTO"/>
    <s v="SALUD"/>
    <s v="MEDIA COMPLEJIDAD"/>
    <x v="1"/>
    <n v="65370"/>
    <n v="65370"/>
    <n v="65366"/>
    <x v="0"/>
    <x v="0"/>
  </r>
  <r>
    <s v="40031223-0"/>
    <s v="CONSTRUCCION SISTEMA APR ENTRE PUENTES, RAUCO"/>
    <x v="7"/>
    <s v="CURICO"/>
    <s v="RAUCO"/>
    <n v="2024"/>
    <s v="PROYECTO"/>
    <s v="RECURSOS HIDRICOS"/>
    <s v="AGUA POTABLE"/>
    <x v="1"/>
    <n v="371893"/>
    <n v="371599"/>
    <n v="371483"/>
    <x v="0"/>
    <x v="0"/>
  </r>
  <r>
    <s v="40031272-0"/>
    <s v="REPOSICION JARDIN INFANTIL Y SALA CUNA CAPULLITO, VALPARAISO"/>
    <x v="4"/>
    <s v="VALPARAISO"/>
    <s v="VALPARAISO"/>
    <n v="2024"/>
    <s v="PROYECTO"/>
    <s v="EDUCACION, CULTURA Y PATRIMONIO"/>
    <s v="EDUCACION PREBASICA"/>
    <x v="1"/>
    <n v="1"/>
    <n v="44000"/>
    <n v="0"/>
    <x v="0"/>
    <x v="1"/>
  </r>
  <r>
    <s v="40031278-0"/>
    <s v="CONSTRUCCION RELLENO SANITARIO DE CHAÑARAL"/>
    <x v="16"/>
    <s v="CHAÑARAL"/>
    <s v="CHAÑARAL"/>
    <n v="2024"/>
    <s v="PROYECTO"/>
    <s v="RECURSOS NATURALES Y MEDIO AMBIENTE"/>
    <s v="MEDIO AMBIENTE"/>
    <x v="1"/>
    <n v="415704"/>
    <n v="850"/>
    <n v="850"/>
    <x v="0"/>
    <x v="0"/>
  </r>
  <r>
    <s v="40031297-0"/>
    <s v="MEJORAMIENTO ACCESIBILIDAD SECTOR SUR, ARICA"/>
    <x v="13"/>
    <s v="ARICA - REGION XV"/>
    <s v="ARICA - REGION XV"/>
    <n v="2024"/>
    <s v="PROYECTO"/>
    <s v="TRANSPORTE"/>
    <s v="TRANSPORTE URBANO,VIALIDAD PEATONAL"/>
    <x v="1"/>
    <n v="41400"/>
    <n v="40000"/>
    <n v="40000"/>
    <x v="0"/>
    <x v="0"/>
  </r>
  <r>
    <s v="40031314-0"/>
    <s v="CONSTRUCCION NUEVO CEMENTERIO MUNICIPAL COMUNA IQUIQUE"/>
    <x v="8"/>
    <s v="IQUIQUE"/>
    <s v="IQUIQUE"/>
    <n v="2024"/>
    <s v="PROYECTO"/>
    <s v="MULTISECTORIAL"/>
    <s v="ORGANIZACION Y SERVICIOS COMUNALES"/>
    <x v="1"/>
    <n v="104513"/>
    <n v="1"/>
    <n v="0"/>
    <x v="0"/>
    <x v="1"/>
  </r>
  <r>
    <s v="40031323-0"/>
    <s v="REPOSICION JARDÍN INFANTIL CARACOLITOS I, ANTOFAGASTA"/>
    <x v="9"/>
    <s v="ANTOFAGASTA"/>
    <s v="ANTOFAGASTA"/>
    <n v="2024"/>
    <s v="PROYECTO"/>
    <s v="EDUCACION, CULTURA Y PATRIMONIO"/>
    <s v="EDUCACION PREBASICA"/>
    <x v="1"/>
    <n v="9962"/>
    <n v="9962"/>
    <n v="9961.16"/>
    <x v="0"/>
    <x v="0"/>
  </r>
  <r>
    <s v="40031332-0"/>
    <s v="CONSTRUCCION PAVIMENTACIÓN PARTICIPATIVA 31 LLAMADO, R. MAGALLANES Y DE LA ANTARTICA CHILENA."/>
    <x v="1"/>
    <s v="'"/>
    <s v="'"/>
    <n v="2024"/>
    <s v="PROYECTO"/>
    <s v="TRANSPORTE"/>
    <s v="TRANSPORTE URBANO,VIALIDAD PEATONAL"/>
    <x v="1"/>
    <n v="5676"/>
    <n v="5676"/>
    <n v="5675.0079999999998"/>
    <x v="0"/>
    <x v="0"/>
  </r>
  <r>
    <s v="40031343-0"/>
    <s v="MEJORAMIENTO AGUA POTABLE SERVICIO SANITARIO RURAL PATAGUA ORILLA,PICHIDEGUA"/>
    <x v="15"/>
    <s v="CACHAPOAL"/>
    <s v="PICHIDEGUA"/>
    <n v="2024"/>
    <s v="PROYECTO"/>
    <s v="RECURSOS HIDRICOS"/>
    <s v="AGUA POTABLE"/>
    <x v="1"/>
    <n v="20"/>
    <n v="20"/>
    <n v="0"/>
    <x v="0"/>
    <x v="1"/>
  </r>
  <r>
    <s v="40031344-0"/>
    <s v="MEJORAMIENTO INTERCONEXIÓN AV. PICARTE - LAS ÁNIMAS - PUENTE CALLE CALLE, VALDIVIA"/>
    <x v="12"/>
    <s v="'"/>
    <s v="'"/>
    <n v="2024"/>
    <s v="PROYECTO"/>
    <s v="TRANSPORTE"/>
    <s v="TRANSPORTE URBANO,VIALIDAD PEATONAL"/>
    <x v="1"/>
    <n v="285174"/>
    <n v="175000"/>
    <n v="150474.58100000001"/>
    <x v="0"/>
    <x v="0"/>
  </r>
  <r>
    <s v="40031372-0"/>
    <s v="REPOSICION JARDIN INFANTIL Y SALA CUNA PETETE, COMUNA DE RENCA"/>
    <x v="14"/>
    <s v="SANTIAGO"/>
    <s v="RENCA"/>
    <n v="2024"/>
    <s v="PROYECTO"/>
    <s v="EDUCACION, CULTURA Y PATRIMONIO"/>
    <s v="EDUCACION PREBASICA"/>
    <x v="1"/>
    <n v="7559"/>
    <n v="7559"/>
    <n v="766.48199999999997"/>
    <x v="0"/>
    <x v="0"/>
  </r>
  <r>
    <s v="40031378-0"/>
    <s v="REPOSICION JARDÍN INFANTIL Y SALA CUNA RAYITO DE SOL, COMUNA DE SAN JOAQUÍN"/>
    <x v="14"/>
    <s v="SANTIAGO"/>
    <s v="SAN JOAQUIN"/>
    <n v="2024"/>
    <s v="PROYECTO"/>
    <s v="EDUCACION, CULTURA Y PATRIMONIO"/>
    <s v="EDUCACION PREBASICA"/>
    <x v="1"/>
    <n v="28157"/>
    <n v="28479"/>
    <n v="26238.624"/>
    <x v="0"/>
    <x v="0"/>
  </r>
  <r>
    <s v="40031416-0"/>
    <s v="REPOSICION JARDÍN INFANTIL Y SALA CUNA ARBOLIRIS, VILLA MAÑIHUALES, COMUNA DE AYSÉN"/>
    <x v="11"/>
    <s v="AYSEN"/>
    <s v="AYSEN"/>
    <n v="2024"/>
    <s v="PROYECTO"/>
    <s v="EDUCACION, CULTURA Y PATRIMONIO"/>
    <s v="EDUCACION PREBASICA"/>
    <x v="1"/>
    <n v="1"/>
    <n v="1"/>
    <n v="0"/>
    <x v="0"/>
    <x v="1"/>
  </r>
  <r>
    <s v="40031418-0"/>
    <s v="CONSTRUCCION PROG. PAV. PART. TRIGÉSIMO PRIMER LLAMADO REGIÓN DEL BIOBÍO"/>
    <x v="2"/>
    <s v="'"/>
    <s v="'"/>
    <n v="2024"/>
    <s v="PROYECTO"/>
    <s v="TRANSPORTE"/>
    <s v="TRANSPORTE URBANO,VIALIDAD PEATONAL"/>
    <x v="1"/>
    <n v="974701"/>
    <n v="1549877"/>
    <n v="973477.63300000003"/>
    <x v="0"/>
    <x v="0"/>
  </r>
  <r>
    <s v="40031419-0"/>
    <s v="REPOSICION DE SALA CUNA Y JARDÍN INFANTIL FANTASÍA, COMUNA DE CERRO NAVIA"/>
    <x v="14"/>
    <s v="SANTIAGO"/>
    <s v="CERRO NAVIA"/>
    <n v="2024"/>
    <s v="PROYECTO"/>
    <s v="EDUCACION, CULTURA Y PATRIMONIO"/>
    <s v="EDUCACION PREBASICA"/>
    <x v="1"/>
    <n v="45365"/>
    <n v="45365"/>
    <n v="22925.429"/>
    <x v="0"/>
    <x v="0"/>
  </r>
  <r>
    <s v="40031425-0"/>
    <s v="CONSTRUCCION SERVICIOS DE AP Y ALCANT. DE SEC. CENTENARIO Y PROLONGACIÓN P. A. CERDA, CHONCHI"/>
    <x v="3"/>
    <s v="CHILOE"/>
    <s v="CHONCHI"/>
    <n v="2024"/>
    <s v="PROYECTO"/>
    <s v="RECURSOS HIDRICOS"/>
    <s v="ADMINISTRACION AGUA POTABLE Y ALCANTARILLADO"/>
    <x v="1"/>
    <n v="351566"/>
    <n v="9924"/>
    <n v="0"/>
    <x v="0"/>
    <x v="1"/>
  </r>
  <r>
    <s v="40031449-0"/>
    <s v="MEJORAMIENTO VÍAS URBANAS, SECTOR BORDE PAMPA, ARICA"/>
    <x v="13"/>
    <s v="ARICA - REGION XV"/>
    <s v="ARICA - REGION XV"/>
    <n v="2024"/>
    <s v="PROYECTO"/>
    <s v="TRANSPORTE"/>
    <s v="TRANSPORTE URBANO,VIALIDAD PEATONAL"/>
    <x v="1"/>
    <n v="11475"/>
    <n v="50384"/>
    <n v="10355"/>
    <x v="0"/>
    <x v="0"/>
  </r>
  <r>
    <s v="40031464-0"/>
    <s v="MEJORAMIENTO DE LAS VIAS AV. LLICO, EL DIRIGENTE Y  EXT. SAN MARTIN, LOS MUERMOS"/>
    <x v="3"/>
    <s v="LLANQUIHUE"/>
    <s v="LOS MUERMOS"/>
    <n v="2024"/>
    <s v="PROYECTO"/>
    <s v="TRANSPORTE"/>
    <s v="TRANSPORTE URBANO,VIALIDAD PEATONAL"/>
    <x v="1"/>
    <n v="865684"/>
    <n v="865684"/>
    <n v="865578.18400000001"/>
    <x v="0"/>
    <x v="0"/>
  </r>
  <r>
    <s v="40031493-0"/>
    <s v="REPOSICION PUENTE PUYEHUE, LASTARRIA, COMUNA DE GORBEA"/>
    <x v="0"/>
    <s v="CAUTIN"/>
    <s v="GORBEA"/>
    <n v="2024"/>
    <s v="PROYECTO"/>
    <s v="TRANSPORTE"/>
    <s v="TRANSPORTE URBANO,VIALIDAD PEATONAL"/>
    <x v="1"/>
    <n v="20000"/>
    <n v="20000"/>
    <n v="680"/>
    <x v="0"/>
    <x v="0"/>
  </r>
  <r>
    <s v="40031526-0"/>
    <s v="REPOSICION JARDIN INFANTIL SIRENITA, ANTOFAGASTA"/>
    <x v="9"/>
    <s v="ANTOFAGASTA"/>
    <s v="ANTOFAGASTA"/>
    <n v="2024"/>
    <s v="PROYECTO"/>
    <s v="EDUCACION, CULTURA Y PATRIMONIO"/>
    <s v="EDUCACION PREBASICA"/>
    <x v="1"/>
    <n v="2"/>
    <n v="2"/>
    <n v="0"/>
    <x v="0"/>
    <x v="1"/>
  </r>
  <r>
    <s v="40031551-0"/>
    <s v="CONSTRUCCION PROGRAMA PAVIMENTACION PARTICIPATIVA, 31° LLAMADO, REGIÓN DE ÑUBLE"/>
    <x v="5"/>
    <s v="'"/>
    <s v="'"/>
    <n v="2024"/>
    <s v="PROYECTO"/>
    <s v="VIVIENDA Y DESARROLLO URBANO"/>
    <s v="DESARROLLO URBANO"/>
    <x v="1"/>
    <n v="838841"/>
    <n v="838841"/>
    <n v="727611.38699999999"/>
    <x v="0"/>
    <x v="0"/>
  </r>
  <r>
    <s v="40031561-0"/>
    <s v="CONSTRUCCION COLECTORES DE AGUAS LLUVIAS PRIMARIOS RENGO CENTRO SUR, COMUNA RENGO"/>
    <x v="15"/>
    <s v="CACHAPOAL"/>
    <s v="RENGO"/>
    <n v="2024"/>
    <s v="PROYECTO"/>
    <s v="RECURSOS HIDRICOS"/>
    <s v="AGUAS LLUVIAS"/>
    <x v="1"/>
    <n v="343035"/>
    <n v="262001"/>
    <n v="260416.95699999999"/>
    <x v="0"/>
    <x v="0"/>
  </r>
  <r>
    <s v="40031573-0"/>
    <s v="REPOSICION SALA CUNA Y JARDÍN INFANTIL MIS PRIMEROS PASOS, COMUNA PEDRO AGUIRRE CERDA"/>
    <x v="14"/>
    <s v="SANTIAGO"/>
    <s v="PEDRO A CERDA"/>
    <n v="2024"/>
    <s v="PROYECTO"/>
    <s v="EDUCACION, CULTURA Y PATRIMONIO"/>
    <s v="EDUCACION PREBASICA"/>
    <x v="1"/>
    <n v="18894"/>
    <n v="42670"/>
    <n v="18409"/>
    <x v="0"/>
    <x v="0"/>
  </r>
  <r>
    <s v="40031575-0"/>
    <s v="CONSTRUCCION PAVIMENTOS PARTICIPATIVOS 31° LLAMADO REGIÓN DE LOS LAGOS"/>
    <x v="3"/>
    <s v="'"/>
    <s v="'"/>
    <n v="2024"/>
    <s v="PROYECTO"/>
    <s v="TRANSPORTE"/>
    <s v="TRANSPORTE URBANO,VIALIDAD PEATONAL"/>
    <x v="2"/>
    <n v="546579"/>
    <n v="1093579"/>
    <n v="546579"/>
    <x v="0"/>
    <x v="0"/>
  </r>
  <r>
    <s v="40031610-0"/>
    <s v="AMPLIACION Y MEJORAMIENTO AERÓDROMO TENIENTE RODOLFO MARSH MARTIN"/>
    <x v="1"/>
    <s v="'"/>
    <s v="'"/>
    <n v="2024"/>
    <s v="PROYECTO"/>
    <s v="TRANSPORTE"/>
    <s v="TRANSPORTE AEREO"/>
    <x v="1"/>
    <n v="187412"/>
    <n v="206885"/>
    <n v="205281"/>
    <x v="0"/>
    <x v="0"/>
  </r>
  <r>
    <s v="40031614-0"/>
    <s v="CONSTRUCCION PUENTE CLONQUI Y ACCESOS, EN RUTA H-265, COMUNA DE MACHALI"/>
    <x v="15"/>
    <s v="CACHAPOAL"/>
    <s v="MACHALI"/>
    <n v="2024"/>
    <s v="PROYECTO"/>
    <s v="TRANSPORTE"/>
    <s v="TRANSPORTE CAMINERO"/>
    <x v="1"/>
    <n v="1301420"/>
    <n v="190000"/>
    <n v="190000"/>
    <x v="0"/>
    <x v="0"/>
  </r>
  <r>
    <s v="40031625-0"/>
    <s v="ANALISIS  DE PROYECTOS DE RIEGO CON CAMBIO CLIMÁTICO"/>
    <x v="10"/>
    <s v="'"/>
    <s v="'"/>
    <n v="2024"/>
    <s v="ESTUDIO BASICO"/>
    <s v="RECURSOS HIDRICOS"/>
    <s v="RIEGO"/>
    <x v="1"/>
    <n v="8173"/>
    <n v="7897"/>
    <n v="7572.83"/>
    <x v="0"/>
    <x v="0"/>
  </r>
  <r>
    <s v="40031630-0"/>
    <s v="AMPLIACION AV. CIRCUNVALACION RIO CLARO TALCA"/>
    <x v="7"/>
    <s v="'"/>
    <s v="'"/>
    <n v="2024"/>
    <s v="PROYECTO"/>
    <s v="TRANSPORTE"/>
    <s v="TRANSPORTE URBANO,VIALIDAD PEATONAL"/>
    <x v="1"/>
    <n v="148000"/>
    <n v="148000"/>
    <n v="116211.965"/>
    <x v="0"/>
    <x v="0"/>
  </r>
  <r>
    <s v="40031680-0"/>
    <s v="REPOSICION SISTEMA DE AGUA POTABLE RURAL LOICA PULON, PITRUFQUEN"/>
    <x v="0"/>
    <s v="CAUTIN"/>
    <s v="PITRUFQUEN"/>
    <n v="2024"/>
    <s v="PROYECTO"/>
    <s v="RECURSOS HIDRICOS"/>
    <s v="AGUA POTABLE"/>
    <x v="1"/>
    <n v="268687"/>
    <n v="268688"/>
    <n v="268687.05599999998"/>
    <x v="0"/>
    <x v="0"/>
  </r>
  <r>
    <s v="40031686-0"/>
    <s v="DIAGNOSTICO PMDT SUBTERRITORIO 6 GENERAL LAGOS ORIENTE"/>
    <x v="13"/>
    <s v="'"/>
    <s v="'"/>
    <n v="2024"/>
    <s v="ESTUDIO BASICO"/>
    <s v="TURISMO Y COMERCIO"/>
    <s v="INTERSUBSECTORIAL COMERCIO Y TURISMO"/>
    <x v="1"/>
    <n v="69486"/>
    <n v="1"/>
    <n v="0"/>
    <x v="0"/>
    <x v="1"/>
  </r>
  <r>
    <s v="40031704-0"/>
    <s v="REPOSICION SUBCOMISARIA CASAS VIEJAS (F), COMUNA NATALES"/>
    <x v="1"/>
    <s v="'"/>
    <s v="'"/>
    <n v="2024"/>
    <s v="PROYECTO"/>
    <s v="SEGURIDAD PUBLICA"/>
    <s v="SEGURIDAD PUBLICA"/>
    <x v="1"/>
    <n v="40000"/>
    <n v="40000"/>
    <n v="53781.83"/>
    <x v="0"/>
    <x v="0"/>
  </r>
  <r>
    <s v="40031708-0"/>
    <s v="REPOSICION ACERAS BARRIO BRASIL ANTOFAGASTA"/>
    <x v="9"/>
    <s v="ANTOFAGASTA"/>
    <s v="ANTOFAGASTA"/>
    <n v="2024"/>
    <s v="PROYECTO"/>
    <s v="TRANSPORTE"/>
    <s v="TRANSPORTE URBANO,VIALIDAD PEATONAL"/>
    <x v="1"/>
    <n v="1"/>
    <n v="120000"/>
    <n v="0"/>
    <x v="0"/>
    <x v="1"/>
  </r>
  <r>
    <s v="40031734-0"/>
    <s v="REPOSICION BORDE COSTERO SECTOR SUR PLAYA GRANDE, CHAÑARAL"/>
    <x v="16"/>
    <s v="CHAÑARAL"/>
    <s v="CHAÑARAL"/>
    <n v="2024"/>
    <s v="PROYECTO"/>
    <s v="VIVIENDA Y DESARROLLO URBANO"/>
    <s v="BORDE COSTERO,PASEOS PEATONALES, PLAYAS"/>
    <x v="1"/>
    <n v="5320671"/>
    <n v="4434453"/>
    <n v="4431913.4469999997"/>
    <x v="0"/>
    <x v="0"/>
  </r>
  <r>
    <s v="40031736-0"/>
    <s v="REPOSICION  SEDE SOCIAL MULTIPRÓPOSITO J.V. Nº4 BELÉN"/>
    <x v="13"/>
    <s v="PARINACOTA - REGION XV"/>
    <s v="PUTRE - REGION XV"/>
    <n v="2024"/>
    <s v="PROYECTO"/>
    <s v="MULTISECTORIAL"/>
    <s v="ORGANIZACION Y SERVICIOS COMUNALES"/>
    <x v="1"/>
    <n v="721670"/>
    <n v="112498"/>
    <n v="11249.564"/>
    <x v="0"/>
    <x v="0"/>
  </r>
  <r>
    <s v="40031754-0"/>
    <s v="ACTUALIZACION  PLAN DE TRANSPORTE DEL GRAN CONCEPCIÓN, ETAPA II"/>
    <x v="2"/>
    <s v="'"/>
    <s v="'"/>
    <n v="2024"/>
    <s v="ESTUDIO BASICO"/>
    <s v="TRANSPORTE"/>
    <s v="TRANSPORTE URBANO,VIALIDAD PEATONAL"/>
    <x v="1"/>
    <n v="171289"/>
    <n v="201289"/>
    <n v="171290"/>
    <x v="0"/>
    <x v="0"/>
  </r>
  <r>
    <s v="40031758-0"/>
    <s v="MEJORAMIENTO CALLE POPAYAN (MENA - BULNES). QUILPUE"/>
    <x v="4"/>
    <s v="MARGA MARGA"/>
    <s v="QUILPUE"/>
    <n v="2024"/>
    <s v="PROYECTO"/>
    <s v="TRANSPORTE"/>
    <s v="TRANSPORTE URBANO,VIALIDAD PEATONAL"/>
    <x v="1"/>
    <n v="416305"/>
    <n v="2"/>
    <n v="0"/>
    <x v="0"/>
    <x v="1"/>
  </r>
  <r>
    <s v="40031779-0"/>
    <s v="CONSTRUCCION PARQUE JUAN SCHLEYER, CHILLÁN"/>
    <x v="5"/>
    <s v="DIGUILLIN"/>
    <s v="CHILLAN - REGION DEL ÑUBLE"/>
    <n v="2024"/>
    <s v="PROYECTO"/>
    <s v="VIVIENDA Y DESARROLLO URBANO"/>
    <s v="DESARROLLO URBANO"/>
    <x v="1"/>
    <n v="113687"/>
    <n v="69650"/>
    <n v="28557"/>
    <x v="0"/>
    <x v="0"/>
  </r>
  <r>
    <s v="40031781-0"/>
    <s v="CONSTRUCCION PAVIMENTOS PARTICIPATIVOS 31 LLAMADO REGIÓN DE AYSÉN"/>
    <x v="11"/>
    <s v="'"/>
    <s v="'"/>
    <n v="2024"/>
    <s v="PROYECTO"/>
    <s v="TRANSPORTE"/>
    <s v="TRANSPORTE URBANO,VIALIDAD PEATONAL"/>
    <x v="1"/>
    <n v="633706"/>
    <n v="951969"/>
    <n v="951958.01399999997"/>
    <x v="0"/>
    <x v="0"/>
  </r>
  <r>
    <s v="40031792-0"/>
    <s v="CONSTRUCCION DEL SERVICIO DE APR QUINCANQUE COMUNA DE SAN PEDRO"/>
    <x v="14"/>
    <s v="MELIPILLA"/>
    <s v="SAN PEDRO"/>
    <n v="2024"/>
    <s v="PROYECTO"/>
    <s v="RECURSOS HIDRICOS"/>
    <s v="AGUA POTABLE"/>
    <x v="1"/>
    <n v="1637699"/>
    <n v="1637699"/>
    <n v="1581356.2609999999"/>
    <x v="0"/>
    <x v="0"/>
  </r>
  <r>
    <s v="40031802-0"/>
    <s v="MEJORAMIENTO Y AMPLIACION RUTA 5  TRAMO RIO BUENO-PUERTO MONTT"/>
    <x v="10"/>
    <s v="'"/>
    <s v="'"/>
    <n v="2024"/>
    <s v="PROYECTO"/>
    <s v="TRANSPORTE"/>
    <s v="TRANSPORTE CAMINERO"/>
    <x v="1"/>
    <n v="1466253"/>
    <n v="593791"/>
    <n v="593188"/>
    <x v="0"/>
    <x v="0"/>
  </r>
  <r>
    <s v="40031815-0"/>
    <s v="REPOSICION CON RELOCALIZACION JARDIN INFANTIL  Y SALA CUNA PIQUEÑITOS, COMUNA DE PICA"/>
    <x v="8"/>
    <s v="TAMARUGAL"/>
    <s v="PICA (PROV. TAMARUGAL)"/>
    <n v="2024"/>
    <s v="PROYECTO"/>
    <s v="EDUCACION, CULTURA Y PATRIMONIO"/>
    <s v="EDUCACION PREBASICA"/>
    <x v="1"/>
    <n v="1648652"/>
    <n v="8502"/>
    <n v="2500"/>
    <x v="0"/>
    <x v="0"/>
  </r>
  <r>
    <s v="40031825-0"/>
    <s v="CONSTRUCCION PROGRAMA DE PAVIMENTACIÓN PARTICIPATIVA 31 LLAMADO, VI REGIÓN"/>
    <x v="15"/>
    <s v="'"/>
    <s v="'"/>
    <n v="2024"/>
    <s v="PROYECTO"/>
    <s v="TRANSPORTE"/>
    <s v="TRANSPORTE URBANO,VIALIDAD PEATONAL"/>
    <x v="1"/>
    <n v="260959"/>
    <n v="915513"/>
    <n v="232983"/>
    <x v="0"/>
    <x v="0"/>
  </r>
  <r>
    <s v="40031826-0"/>
    <s v="CONSTRUCCION PAVIMENTOS PARTICIPATIVOS LLAMADO 31 , REGION DE COQUIMBO"/>
    <x v="6"/>
    <s v="'"/>
    <s v="'"/>
    <n v="2024"/>
    <s v="PROYECTO"/>
    <s v="TRANSPORTE"/>
    <s v="TRANSPORTE URBANO,VIALIDAD PEATONAL"/>
    <x v="1"/>
    <n v="71276"/>
    <n v="73800"/>
    <n v="64667.080999999998"/>
    <x v="0"/>
    <x v="0"/>
  </r>
  <r>
    <s v="40031834-0"/>
    <s v="CONSTRUCCION PAVIMENTOS PARTICIPATIVOS 31  LLAMADO REGION ANTOFAGASTA"/>
    <x v="9"/>
    <s v="'"/>
    <s v="'"/>
    <n v="2024"/>
    <s v="PROYECTO"/>
    <s v="TRANSPORTE"/>
    <s v="TRANSPORTE URBANO,VIALIDAD PEATONAL"/>
    <x v="1"/>
    <n v="225396"/>
    <n v="225396"/>
    <n v="12435.421"/>
    <x v="0"/>
    <x v="0"/>
  </r>
  <r>
    <s v="40031842-0"/>
    <s v="CONSTRUCCION PROGRAMA PAVIMENTOS PARTICIPATIVOS 31 LLAMADO, REGIÓN DEL MAULE"/>
    <x v="7"/>
    <s v="'"/>
    <s v="'"/>
    <n v="2024"/>
    <s v="PROYECTO"/>
    <s v="TRANSPORTE"/>
    <s v="TRANSPORTE URBANO,VIALIDAD PEATONAL"/>
    <x v="1"/>
    <n v="1747954"/>
    <n v="1747954"/>
    <n v="1668167"/>
    <x v="0"/>
    <x v="0"/>
  </r>
  <r>
    <s v="40031847-0"/>
    <s v="CONSTRUCCION PAVIMENTOS PARTICIPATIVOS, 31 PROCESO, REGIÓN DE LA ARAUCANÍA"/>
    <x v="0"/>
    <s v="'"/>
    <s v="'"/>
    <n v="2024"/>
    <s v="PROYECTO"/>
    <s v="TRANSPORTE"/>
    <s v="TRANSPORTE URBANO,VIALIDAD PEATONAL"/>
    <x v="1"/>
    <n v="1727578"/>
    <n v="1727254"/>
    <n v="1727254"/>
    <x v="0"/>
    <x v="0"/>
  </r>
  <r>
    <s v="40031859-0"/>
    <s v="CONSTRUCCION 31 LLAMADO PROGRAMA DE PAVIMENTACION PARTICIPATIVA, VALPARAISO"/>
    <x v="4"/>
    <s v="'"/>
    <s v="'"/>
    <n v="2024"/>
    <s v="PROYECTO"/>
    <s v="TRANSPORTE"/>
    <s v="TRANSPORTE URBANO,VIALIDAD PEATONAL"/>
    <x v="1"/>
    <n v="1430688"/>
    <n v="2288212"/>
    <n v="1377768.1059999999"/>
    <x v="0"/>
    <x v="0"/>
  </r>
  <r>
    <s v="40031886-0"/>
    <s v="CONSTRUCCION PROGRAMA DE PAVIMENTACIÓN PARTICIPATIVA 31 LLAMADO, REGIÓN TARAPACÁ"/>
    <x v="8"/>
    <s v="'"/>
    <s v="'"/>
    <n v="2024"/>
    <s v="PROYECTO"/>
    <s v="TRANSPORTE"/>
    <s v="TRANSPORTE URBANO,VIALIDAD PEATONAL"/>
    <x v="1"/>
    <n v="85500"/>
    <n v="85500"/>
    <n v="85445.269"/>
    <x v="0"/>
    <x v="0"/>
  </r>
  <r>
    <s v="40031887-0"/>
    <s v="CONSTRUCCION PROGRAMA DE PAVIMENTOS PARTICIPATIVOS 31 LLAMADO REGION DE LOS RÍOS"/>
    <x v="12"/>
    <s v="'"/>
    <s v="'"/>
    <n v="2024"/>
    <s v="PROYECTO"/>
    <s v="TRANSPORTE"/>
    <s v="TRANSPORTE URBANO,VIALIDAD PEATONAL"/>
    <x v="1"/>
    <n v="1368783"/>
    <n v="1459193"/>
    <n v="1459192.602"/>
    <x v="0"/>
    <x v="0"/>
  </r>
  <r>
    <s v="40031920-0"/>
    <s v="MEJORAMIENTO PARQUE REPUBLICA DE BRASIL ETAPA 2, COMUNA DE LA GRANJA"/>
    <x v="14"/>
    <s v="SANTIAGO"/>
    <s v="LA GRANJA"/>
    <n v="2024"/>
    <s v="PROYECTO"/>
    <s v="VIVIENDA Y DESARROLLO URBANO"/>
    <s v="DESARROLLO URBANO"/>
    <x v="1"/>
    <n v="90000"/>
    <n v="105000"/>
    <n v="90000"/>
    <x v="0"/>
    <x v="0"/>
  </r>
  <r>
    <s v="40031959-0"/>
    <s v="MEJORAMIENTO PAVIMENTACION CALLE LOS SUSPIROS, COMUNA DE CARTAGENA"/>
    <x v="4"/>
    <s v="SAN ANTONIO"/>
    <s v="CARTAGENA"/>
    <n v="2024"/>
    <s v="PROYECTO"/>
    <s v="TRANSPORTE"/>
    <s v="TRANSPORTE URBANO,VIALIDAD PEATONAL"/>
    <x v="1"/>
    <n v="282641"/>
    <n v="275752"/>
    <n v="275749.01400000002"/>
    <x v="0"/>
    <x v="0"/>
  </r>
  <r>
    <s v="40031970-0"/>
    <s v="MEJORAMIENTO INFRAESTRUCTURA PEATONAL CALLE O´HIGGINS, COMUNA FUTALEUFÚ."/>
    <x v="3"/>
    <s v="PALENA"/>
    <s v="FUTALEUFU"/>
    <n v="2024"/>
    <s v="PROYECTO"/>
    <s v="VIVIENDA Y DESARROLLO URBANO"/>
    <s v="DESARROLLO URBANO"/>
    <x v="1"/>
    <n v="48907"/>
    <n v="51007"/>
    <n v="18621"/>
    <x v="0"/>
    <x v="0"/>
  </r>
  <r>
    <s v="40031984-0"/>
    <s v="CONSTRUCCION AVENIDA CENTENARIO, ENTRE RUTA 5 Y VICUÑA MACKENNA"/>
    <x v="14"/>
    <s v="'"/>
    <s v="'"/>
    <n v="2024"/>
    <s v="PROYECTO"/>
    <s v="TRANSPORTE"/>
    <s v="TRANSPORTE URBANO,VIALIDAD PEATONAL"/>
    <x v="1"/>
    <n v="1000"/>
    <n v="38797"/>
    <n v="0"/>
    <x v="0"/>
    <x v="1"/>
  </r>
  <r>
    <s v="40032030-0"/>
    <s v="REPOSICION  PLAZA NUEVO CHILE-PADRE HURTADO"/>
    <x v="8"/>
    <s v="IQUIQUE"/>
    <s v="IQUIQUE"/>
    <n v="2024"/>
    <s v="PROYECTO"/>
    <s v="VIVIENDA Y DESARROLLO URBANO"/>
    <s v="DESARROLLO URBANO"/>
    <x v="1"/>
    <n v="584526"/>
    <n v="141190"/>
    <n v="0"/>
    <x v="0"/>
    <x v="1"/>
  </r>
  <r>
    <s v="40032046-0"/>
    <s v="REPOSICION SALA CUNA Y JARDÍN INFANTIL CAMPANITA, COMUNA DE OVALLE"/>
    <x v="6"/>
    <s v="LIMARI"/>
    <s v="OVALLE"/>
    <n v="2024"/>
    <s v="PROYECTO"/>
    <s v="EDUCACION, CULTURA Y PATRIMONIO"/>
    <s v="EDUCACION PREBASICA"/>
    <x v="1"/>
    <n v="2"/>
    <n v="2"/>
    <n v="0"/>
    <x v="0"/>
    <x v="1"/>
  </r>
  <r>
    <s v="40032060-0"/>
    <s v="CONSTRUCCION  MACROINFRAESTRUCTURA URBANA BELLAVISTA SAN ANTONIO"/>
    <x v="4"/>
    <s v="SAN ANTONIO"/>
    <s v="'"/>
    <n v="2024"/>
    <s v="PROYECTO"/>
    <s v="VIVIENDA Y DESARROLLO URBANO"/>
    <s v="VIVIENDA DEFINITIVA"/>
    <x v="1"/>
    <n v="69513"/>
    <n v="69513"/>
    <n v="0"/>
    <x v="0"/>
    <x v="1"/>
  </r>
  <r>
    <s v="40032066-0"/>
    <s v="CONSTRUCCION CONDOMINIO 20 VIVIENDAS TUTELADEAS, COMUNA DE LA CALERA"/>
    <x v="4"/>
    <s v="QUILLOTA"/>
    <s v="LA CALERA"/>
    <n v="2024"/>
    <s v="PROYECTO"/>
    <s v="VIVIENDA Y DESARROLLO URBANO"/>
    <s v="VIVIENDA DEFINITIVA"/>
    <x v="1"/>
    <n v="8530"/>
    <n v="8530"/>
    <n v="5118"/>
    <x v="0"/>
    <x v="0"/>
  </r>
  <r>
    <s v="40032094-0"/>
    <s v="REPOSICION JARDÍN INFANTIL LA ARAUCARIA, COMUNA DE HUECHURABA"/>
    <x v="14"/>
    <s v="SANTIAGO"/>
    <s v="HUECHURABA"/>
    <n v="2024"/>
    <s v="PROYECTO"/>
    <s v="EDUCACION, CULTURA Y PATRIMONIO"/>
    <s v="EDUCACION PREBASICA"/>
    <x v="1"/>
    <n v="20439"/>
    <n v="50742"/>
    <n v="20438"/>
    <x v="0"/>
    <x v="0"/>
  </r>
  <r>
    <s v="40032097-0"/>
    <s v="CONSTRUCCION ASCENSORES SECTOR CENTRO - CAR - EDIFICIO CONSISTORIAL, PUERTO MONTT"/>
    <x v="3"/>
    <s v="LLANQUIHUE"/>
    <s v="PUERTO MONTT"/>
    <n v="2024"/>
    <s v="PROYECTO"/>
    <s v="TRANSPORTE"/>
    <s v="TRANSPORTE URBANO,VIALIDAD PEATONAL"/>
    <x v="1"/>
    <n v="2863952"/>
    <n v="3"/>
    <n v="0"/>
    <x v="0"/>
    <x v="1"/>
  </r>
  <r>
    <s v="40032124-0"/>
    <s v="NORMALIZACION JARDÍN INFANTIL Y SALA CUNA LAS AMAPOLAS, COMUNA DE ÑUÑOA"/>
    <x v="14"/>
    <s v="SANTIAGO"/>
    <s v="ÑUÑOA"/>
    <n v="2024"/>
    <s v="PROYECTO"/>
    <s v="EDUCACION, CULTURA Y PATRIMONIO"/>
    <s v="EDUCACION PREBASICA"/>
    <x v="1"/>
    <n v="29649"/>
    <n v="29649"/>
    <n v="11520"/>
    <x v="0"/>
    <x v="0"/>
  </r>
  <r>
    <s v="40032131-0"/>
    <s v="MEJORAMIENTO INTERCONEXIÓN ORIENTE TEMUCO PADRE LAS CASAS"/>
    <x v="0"/>
    <s v="'"/>
    <s v="'"/>
    <n v="2024"/>
    <s v="PROYECTO"/>
    <s v="TRANSPORTE"/>
    <s v="TRANSPORTE URBANO,VIALIDAD PEATONAL"/>
    <x v="1"/>
    <n v="95436"/>
    <n v="95436"/>
    <n v="95436"/>
    <x v="0"/>
    <x v="0"/>
  </r>
  <r>
    <s v="40032166-0"/>
    <s v="REPARACION MAYOR DE LAS DEPENDENCIAS DE LOS RECINTOS  DEL CDT Y PLACA DEL HCSBA"/>
    <x v="14"/>
    <s v="'"/>
    <s v="'"/>
    <n v="2024"/>
    <s v="PROYECTO"/>
    <s v="SALUD"/>
    <s v="ALTA COMPLEJIDAD"/>
    <x v="1"/>
    <n v="4237797"/>
    <n v="5452788"/>
    <n v="4208497"/>
    <x v="0"/>
    <x v="0"/>
  </r>
  <r>
    <s v="40032183-0"/>
    <s v="REPOSICION MONUMENTO NACIONAL EX TEATRO ALHAMBRA, TALTAL"/>
    <x v="9"/>
    <s v="ANTOFAGASTA"/>
    <s v="TALTAL"/>
    <n v="2024"/>
    <s v="PROYECTO"/>
    <s v="EDUCACION, CULTURA Y PATRIMONIO"/>
    <s v="PATRIMONIO"/>
    <x v="1"/>
    <n v="1"/>
    <n v="1"/>
    <n v="0"/>
    <x v="0"/>
    <x v="1"/>
  </r>
  <r>
    <s v="40032185-0"/>
    <s v="REPOSICION VARIOS PUENTES DE LA REGION DE O´HIGGINS VII ETAPA"/>
    <x v="15"/>
    <s v="'"/>
    <s v="'"/>
    <n v="2024"/>
    <s v="PROYECTO"/>
    <s v="TRANSPORTE"/>
    <s v="TRANSPORTE CAMINERO"/>
    <x v="1"/>
    <n v="114950"/>
    <n v="111010"/>
    <n v="80.042000000000002"/>
    <x v="0"/>
    <x v="0"/>
  </r>
  <r>
    <s v="40032210-0"/>
    <s v="REPOSICION MUROS CONTENCIÓN VILLA LOS ANDES, SECTOR 1, ANGOL."/>
    <x v="0"/>
    <s v="MALLECO"/>
    <s v="ANGOL"/>
    <n v="2024"/>
    <s v="PROYECTO"/>
    <s v="VIVIENDA Y DESARROLLO URBANO"/>
    <s v="SOLUCION HABITACIONAL PARCIAL O COMPLEMENTARIA"/>
    <x v="1"/>
    <n v="269573"/>
    <n v="216978"/>
    <n v="216978"/>
    <x v="0"/>
    <x v="0"/>
  </r>
  <r>
    <s v="40032217-0"/>
    <s v="MEJORAMIENTO RUTA 1, SECTOR: CALETA URCO-ADUANA, TRAMO III, EN REGIÓN DE ANTOFAGASTA"/>
    <x v="9"/>
    <s v="'"/>
    <s v="'"/>
    <n v="2024"/>
    <s v="PROYECTO"/>
    <s v="TRANSPORTE"/>
    <s v="TRANSPORTE CAMINERO"/>
    <x v="1"/>
    <n v="1355"/>
    <n v="10"/>
    <n v="0"/>
    <x v="0"/>
    <x v="1"/>
  </r>
  <r>
    <s v="40032238-0"/>
    <s v="MEJORAMIENTO PASEO MIRADOR PEDRO MONTT LOCALIDAD DE SAN ROSENDO"/>
    <x v="2"/>
    <s v="BIO BIO"/>
    <s v="SAN ROSENDO"/>
    <n v="2024"/>
    <s v="PROYECTO"/>
    <s v="VIVIENDA Y DESARROLLO URBANO"/>
    <s v="DESARROLLO URBANO"/>
    <x v="1"/>
    <n v="12392"/>
    <n v="11973"/>
    <n v="11973"/>
    <x v="0"/>
    <x v="0"/>
  </r>
  <r>
    <s v="40032254-0"/>
    <s v="MEJORAMIENTO PLAZA OSORNO LA MAYOR, OSORNO"/>
    <x v="3"/>
    <s v="OSORNO"/>
    <s v="OSORNO"/>
    <n v="2024"/>
    <s v="PROYECTO"/>
    <s v="VIVIENDA Y DESARROLLO URBANO"/>
    <s v="DESARROLLO URBANO"/>
    <x v="1"/>
    <n v="1135932"/>
    <n v="1135148"/>
    <n v="879226.05799999996"/>
    <x v="0"/>
    <x v="0"/>
  </r>
  <r>
    <s v="40032256-0"/>
    <s v="MEJORAMIENTO PASADAS URBANAS POR LA CIUDAD DE LA UNIÓN"/>
    <x v="12"/>
    <s v="RANCO"/>
    <s v="LA UNION - REGION XIV"/>
    <n v="2024"/>
    <s v="PROYECTO"/>
    <s v="TRANSPORTE"/>
    <s v="TRANSPORTE URBANO,VIALIDAD PEATONAL"/>
    <x v="1"/>
    <n v="303254"/>
    <n v="263690"/>
    <n v="257986.62"/>
    <x v="0"/>
    <x v="0"/>
  </r>
  <r>
    <s v="40032264-0"/>
    <s v="NORMALIZACION DE SEGURIDAD VIAL EN RUTA 90 COMUNAS SAN FERNANDO CHIMBARONGO Y PLACILLA"/>
    <x v="15"/>
    <s v="'"/>
    <s v="'"/>
    <n v="2024"/>
    <s v="PROYECTO"/>
    <s v="TRANSPORTE"/>
    <s v="TRANSPORTE CAMINERO"/>
    <x v="1"/>
    <n v="426573"/>
    <n v="276000"/>
    <n v="275887.37"/>
    <x v="0"/>
    <x v="0"/>
  </r>
  <r>
    <s v="40032274-0"/>
    <s v="AMPLIACION SISTEMA DE CONTROL DE TRÁNSITO LOS RIOS: LA UNIÓN"/>
    <x v="12"/>
    <s v="'"/>
    <s v="'"/>
    <n v="2024"/>
    <s v="PROYECTO"/>
    <s v="TRANSPORTE"/>
    <s v="TRANSPORTE URBANO,VIALIDAD PEATONAL"/>
    <x v="1"/>
    <n v="254417"/>
    <n v="128494"/>
    <n v="118494"/>
    <x v="0"/>
    <x v="0"/>
  </r>
  <r>
    <s v="40032290-0"/>
    <s v="HABILITACION DE TERRENOS SECTOR LA LEGUA, COMUNA DE SAN JOAQUIN"/>
    <x v="14"/>
    <s v="SANTIAGO"/>
    <s v="SAN JOAQUIN"/>
    <n v="2024"/>
    <s v="PROYECTO"/>
    <s v="VIVIENDA Y DESARROLLO URBANO"/>
    <s v="INTERSUBSECTORIAL VIVIENDA Y DESARROLLO URBANO"/>
    <x v="1"/>
    <n v="0"/>
    <n v="1244584"/>
    <n v="0"/>
    <x v="0"/>
    <x v="1"/>
  </r>
  <r>
    <s v="40032293-0"/>
    <s v="HABILITACION DE TERRENOS EN EL ENTORNO DE AVDA 9 DE AGOSTO, SECTOR BAJOS DE MENA, PUENTE ALTO"/>
    <x v="14"/>
    <s v="CORDILLERA"/>
    <s v="PUENTE ALTO"/>
    <n v="2024"/>
    <s v="PROYECTO"/>
    <s v="VIVIENDA Y DESARROLLO URBANO"/>
    <s v="INTERSUBSECTORIAL VIVIENDA Y DESARROLLO URBANO"/>
    <x v="1"/>
    <n v="7014"/>
    <n v="7014"/>
    <n v="0"/>
    <x v="0"/>
    <x v="1"/>
  </r>
  <r>
    <s v="40032294-0"/>
    <s v="MEJORAMIENTO ESPACIOS PUBLICOS, BARRIO HÉROES DE LA CONCEPCIÓN, ARICA"/>
    <x v="13"/>
    <s v="ARICA - REGION XV"/>
    <s v="ARICA - REGION XV"/>
    <n v="2024"/>
    <s v="PROYECTO"/>
    <s v="VIVIENDA Y DESARROLLO URBANO"/>
    <s v="DESARROLLO URBANO"/>
    <x v="1"/>
    <n v="342239"/>
    <n v="563205"/>
    <n v="169014"/>
    <x v="0"/>
    <x v="0"/>
  </r>
  <r>
    <s v="40032301-0"/>
    <s v="HABILITACION DE TERRENOS POBLACIÓN PARINACOTA, ETAPA II, COMUNA DE QUILICURA"/>
    <x v="14"/>
    <s v="SANTIAGO"/>
    <s v="QUILICURA"/>
    <n v="2024"/>
    <s v="PROYECTO"/>
    <s v="VIVIENDA Y DESARROLLO URBANO"/>
    <s v="VIVIENDA DEFINITIVA"/>
    <x v="1"/>
    <n v="5000"/>
    <n v="1346223"/>
    <n v="939.13099999999997"/>
    <x v="0"/>
    <x v="0"/>
  </r>
  <r>
    <s v="40032309-0"/>
    <s v="MEJORAMIENTO PLAZA COMUNA DE SANTA JUANA"/>
    <x v="2"/>
    <s v="CONCEPCION"/>
    <s v="SANTA JUANA"/>
    <n v="2024"/>
    <s v="PROYECTO"/>
    <s v="VIVIENDA Y DESARROLLO URBANO"/>
    <s v="DESARROLLO URBANO"/>
    <x v="1"/>
    <n v="2000"/>
    <n v="11000"/>
    <n v="1000"/>
    <x v="0"/>
    <x v="0"/>
  </r>
  <r>
    <s v="40032337-0"/>
    <s v="CONSTRUCCION PARQUE URBANO SECTOR LAS ANIMAS - VALDIVIA"/>
    <x v="12"/>
    <s v="VALDIVIA - REGION XIV"/>
    <s v="VALDIVIA - REGION XIV"/>
    <n v="2024"/>
    <s v="PROYECTO"/>
    <s v="VIVIENDA Y DESARROLLO URBANO"/>
    <s v="DESARROLLO URBANO"/>
    <x v="1"/>
    <n v="9079"/>
    <n v="9079"/>
    <n v="8545"/>
    <x v="0"/>
    <x v="0"/>
  </r>
  <r>
    <s v="40032344-0"/>
    <s v="MEJORAMIENTO DE RAMPA DEL ACCESO PRINCIPAL DE ISLA PULUQUI, CALBUCO"/>
    <x v="3"/>
    <s v="'"/>
    <s v="'"/>
    <n v="2024"/>
    <s v="PROYECTO"/>
    <s v="TRANSPORTE"/>
    <s v="TRANSPORTE MARITIMO, FLUVIAL Y LACUSTRE"/>
    <x v="1"/>
    <n v="110"/>
    <n v="10"/>
    <n v="0"/>
    <x v="0"/>
    <x v="1"/>
  </r>
  <r>
    <s v="40032362-0"/>
    <s v="MEJORAMIENTO RAMPA AUCHAC, QUELLON"/>
    <x v="3"/>
    <s v="CHILOE"/>
    <s v="QUELLON"/>
    <n v="2024"/>
    <s v="PROYECTO"/>
    <s v="TRANSPORTE"/>
    <s v="TRANSPORTE MARITIMO, FLUVIAL Y LACUSTRE"/>
    <x v="1"/>
    <n v="1644780"/>
    <n v="1644081"/>
    <n v="1644014.0049999999"/>
    <x v="0"/>
    <x v="0"/>
  </r>
  <r>
    <s v="40032454-0"/>
    <s v="CONSTRUCCION SIST. ALL CALLE GAMERO, CHILLAN"/>
    <x v="5"/>
    <s v="'"/>
    <s v="'"/>
    <n v="2024"/>
    <s v="PROYECTO"/>
    <s v="RECURSOS HIDRICOS"/>
    <s v="AGUAS LLUVIAS"/>
    <x v="1"/>
    <n v="2620"/>
    <n v="2620"/>
    <n v="605.12"/>
    <x v="0"/>
    <x v="0"/>
  </r>
  <r>
    <s v="40032499-0"/>
    <s v="MEJORAMIENTO CIRCUITO PEATONAL AVDA ERRAZURIZ, ENTRE CALLE ADRIANO DIAZ Y SANFURGO, STA. CRUZ"/>
    <x v="15"/>
    <s v="COLCHAGUA"/>
    <s v="SANTA CRUZ"/>
    <n v="2024"/>
    <s v="PROYECTO"/>
    <s v="VIVIENDA Y DESARROLLO URBANO"/>
    <s v="DESARROLLO URBANO"/>
    <x v="1"/>
    <n v="40365"/>
    <n v="39000"/>
    <n v="19500"/>
    <x v="0"/>
    <x v="0"/>
  </r>
  <r>
    <s v="40032524-0"/>
    <s v="MEJORAMIENTO BORDE COSTERO ICHUAC, PUQUELDON"/>
    <x v="3"/>
    <s v="CHILOE"/>
    <s v="PUQUELDON"/>
    <n v="2024"/>
    <s v="PROYECTO"/>
    <s v="VIVIENDA Y DESARROLLO URBANO"/>
    <s v="BORDE COSTERO,PASEOS PEATONALES, PLAYAS"/>
    <x v="1"/>
    <n v="1255253"/>
    <n v="1479800"/>
    <n v="1252758.6610000001"/>
    <x v="0"/>
    <x v="0"/>
  </r>
  <r>
    <s v="40032527-0"/>
    <s v="REPOSICION SALA CUNA Y JARDÍN INFANTIL SEMILLITA COMUNA LO ESPEJO"/>
    <x v="14"/>
    <s v="SANTIAGO"/>
    <s v="LO ESPEJO"/>
    <n v="2024"/>
    <s v="PROYECTO"/>
    <s v="EDUCACION, CULTURA Y PATRIMONIO"/>
    <s v="EDUCACION PREBASICA"/>
    <x v="1"/>
    <n v="14339"/>
    <n v="14339"/>
    <n v="7739"/>
    <x v="0"/>
    <x v="0"/>
  </r>
  <r>
    <s v="40032529-0"/>
    <s v="MEJORAMIENTO RUTAS PEATONALES DE LOTA"/>
    <x v="2"/>
    <s v="CONCEPCION"/>
    <s v="LOTA"/>
    <n v="2024"/>
    <s v="PROYECTO"/>
    <s v="TRANSPORTE"/>
    <s v="TRANSPORTE URBANO,VIALIDAD PEATONAL"/>
    <x v="1"/>
    <n v="8539"/>
    <n v="8539"/>
    <n v="1000"/>
    <x v="0"/>
    <x v="0"/>
  </r>
  <r>
    <s v="40032534-0"/>
    <s v="CONSTRUCCION RED DE CICLOVIAS DE MULCHÉN"/>
    <x v="2"/>
    <s v="BIO BIO"/>
    <s v="MULCHEN"/>
    <n v="2024"/>
    <s v="PROYECTO"/>
    <s v="TRANSPORTE"/>
    <s v="TRANSPORTE URBANO,VIALIDAD PEATONAL"/>
    <x v="1"/>
    <n v="1642585"/>
    <n v="1760855"/>
    <n v="1637532"/>
    <x v="0"/>
    <x v="0"/>
  </r>
  <r>
    <s v="40032535-0"/>
    <s v="CONSTRUCCION RED DE CICLOVIAS DE LEBU"/>
    <x v="2"/>
    <s v="ARAUCO"/>
    <s v="LEBU"/>
    <n v="2024"/>
    <s v="PROYECTO"/>
    <s v="TRANSPORTE"/>
    <s v="TRANSPORTE URBANO,VIALIDAD PEATONAL"/>
    <x v="1"/>
    <n v="1467960"/>
    <n v="1467960"/>
    <n v="1467959.8389999999"/>
    <x v="0"/>
    <x v="0"/>
  </r>
  <r>
    <s v="40032536-0"/>
    <s v="CONSTRUCCION CICLOVIA PLAYA BLANCA, CORONEL-LOTA"/>
    <x v="2"/>
    <s v="CONCEPCION"/>
    <s v="'"/>
    <n v="2024"/>
    <s v="PROYECTO"/>
    <s v="TRANSPORTE"/>
    <s v="TRANSPORTE URBANO,VIALIDAD PEATONAL"/>
    <x v="1"/>
    <n v="22000"/>
    <n v="111000"/>
    <n v="20204.327000000001"/>
    <x v="0"/>
    <x v="0"/>
  </r>
  <r>
    <s v="40032572-0"/>
    <s v="DIAGNOSTICO SEG VIAL VARIAS RUTAS  DE LAS REG TARAPACA, ANTOFAGASTA Y ATACAMA."/>
    <x v="10"/>
    <s v="'"/>
    <s v="'"/>
    <n v="2024"/>
    <s v="ESTUDIO BASICO"/>
    <s v="TRANSPORTE"/>
    <s v="TRANSPORTE CAMINERO"/>
    <x v="1"/>
    <n v="558437"/>
    <n v="339000"/>
    <n v="172840.36"/>
    <x v="0"/>
    <x v="0"/>
  </r>
  <r>
    <s v="40032573-0"/>
    <s v="DIAGNOSTICO DEL SISTEMA DE CONTENCION DE PUENTES DE LA RED VIAL ETAPA 1. REGION V"/>
    <x v="4"/>
    <s v="'"/>
    <s v="'"/>
    <n v="2024"/>
    <s v="ESTUDIO BASICO"/>
    <s v="TRANSPORTE"/>
    <s v="TRANSPORTE CAMINERO"/>
    <x v="1"/>
    <n v="248973"/>
    <n v="154000"/>
    <n v="18452.024000000001"/>
    <x v="0"/>
    <x v="0"/>
  </r>
  <r>
    <s v="40032578-0"/>
    <s v="MEJORAMIENTO PARQUE CADETE ARTURO PRAT CHACON, COMUNA DE SAN CARLOS"/>
    <x v="5"/>
    <s v="'"/>
    <s v="'"/>
    <n v="2024"/>
    <s v="PROYECTO"/>
    <s v="VIVIENDA Y DESARROLLO URBANO"/>
    <s v="DESARROLLO URBANO"/>
    <x v="1"/>
    <n v="44400"/>
    <n v="44400"/>
    <n v="22200"/>
    <x v="0"/>
    <x v="0"/>
  </r>
  <r>
    <s v="40032580-0"/>
    <s v="REPOSICION SISTEMA APR  VILLA TRINTRE Y AMPLIACIÓN A COLONIA MIRAFLORES, LOS SAUCES"/>
    <x v="0"/>
    <s v="MALLECO"/>
    <s v="LOS SAUCES"/>
    <n v="2024"/>
    <s v="PROYECTO"/>
    <s v="RECURSOS HIDRICOS"/>
    <s v="AGUA POTABLE"/>
    <x v="1"/>
    <n v="548135"/>
    <n v="311"/>
    <n v="0"/>
    <x v="0"/>
    <x v="1"/>
  </r>
  <r>
    <s v="40032587-0"/>
    <s v="ACTUALIZACION VOLUMEN 3 MANUAL DE CARRETERAS DISEÑO SÍSMICO"/>
    <x v="10"/>
    <s v="'"/>
    <s v="'"/>
    <n v="2024"/>
    <s v="ESTUDIO BASICO"/>
    <s v="TRANSPORTE"/>
    <s v="TRANSPORTE CAMINERO"/>
    <x v="1"/>
    <n v="584"/>
    <n v="98000"/>
    <n v="0"/>
    <x v="0"/>
    <x v="1"/>
  </r>
  <r>
    <s v="40032589-0"/>
    <s v="CONSTRUCCION  MACROURBANIZACIÓN  PUH PUNTA ARENAS MAGALLANES"/>
    <x v="1"/>
    <s v="MAGALLANES"/>
    <s v="PUNTA ARENAS"/>
    <n v="2024"/>
    <s v="PROYECTO"/>
    <s v="VIVIENDA Y DESARROLLO URBANO"/>
    <s v="INTERSUBSECTORIAL VIVIENDA Y DESARROLLO URBANO"/>
    <x v="1"/>
    <n v="45115"/>
    <n v="45115"/>
    <n v="45115"/>
    <x v="0"/>
    <x v="0"/>
  </r>
  <r>
    <s v="40032594-0"/>
    <s v="CONSTRUCCION ESPACIO PUBLICO Y EQUIPAMIENTO URBANO ENLACES PUENTE LLACOLÉN, CONCEPCIÓN"/>
    <x v="2"/>
    <s v="CONCEPCION"/>
    <s v="CONCEPCION"/>
    <n v="2024"/>
    <s v="PROYECTO"/>
    <s v="VIVIENDA Y DESARROLLO URBANO"/>
    <s v="DESARROLLO URBANO"/>
    <x v="1"/>
    <n v="6813"/>
    <n v="24973"/>
    <n v="0"/>
    <x v="0"/>
    <x v="1"/>
  </r>
  <r>
    <s v="40032595-0"/>
    <s v="MEJORAMIENTO CIRCUITO PEDRO DEL RÍO ZAÑARTU DE CONCEPCIÓN"/>
    <x v="2"/>
    <s v="CONCEPCION"/>
    <s v="CONCEPCION"/>
    <n v="2024"/>
    <s v="PROYECTO"/>
    <s v="VIVIENDA Y DESARROLLO URBANO"/>
    <s v="DESARROLLO URBANO"/>
    <x v="1"/>
    <n v="40391"/>
    <n v="39025"/>
    <n v="15220.188"/>
    <x v="0"/>
    <x v="0"/>
  </r>
  <r>
    <s v="40032598-0"/>
    <s v="DIAGNOSTICO SEGURIDAD VIAL VARIAS RUTAS DE LAS REG DE LOS LAGOS, AYSEN Y MAGALLANES"/>
    <x v="10"/>
    <s v="'"/>
    <s v="'"/>
    <n v="2024"/>
    <s v="ESTUDIO BASICO"/>
    <s v="TRANSPORTE"/>
    <s v="TRANSPORTE CAMINERO"/>
    <x v="1"/>
    <n v="232874"/>
    <n v="225000"/>
    <n v="215827.22500000001"/>
    <x v="0"/>
    <x v="0"/>
  </r>
  <r>
    <s v="40032606-0"/>
    <s v="MEJORAMIENTO EEPP CALLE LUIS BARROS B. NORTE: TRAMO AV LA COMPAÑIA-CALLE STA MARIA, GRANEROS"/>
    <x v="15"/>
    <s v="CACHAPOAL"/>
    <s v="GRANEROS"/>
    <n v="2024"/>
    <s v="PROYECTO"/>
    <s v="VIVIENDA Y DESARROLLO URBANO"/>
    <s v="DESARROLLO URBANO"/>
    <x v="1"/>
    <n v="7000"/>
    <n v="7000"/>
    <n v="0"/>
    <x v="0"/>
    <x v="1"/>
  </r>
  <r>
    <s v="40032612-0"/>
    <s v="CONSTRUCCION TRANSPORTE MECANIZADO EN PENDIENTE PARA MONTE REDONDO Y LA GLORIA, TALCAHUANO"/>
    <x v="2"/>
    <s v="CONCEPCION"/>
    <s v="TALCAHUANO"/>
    <n v="2024"/>
    <s v="PROYECTO"/>
    <s v="TRANSPORTE"/>
    <s v="INTERSUBSECTORIAL TRANSPORTE"/>
    <x v="1"/>
    <n v="2000"/>
    <n v="4000"/>
    <n v="1000"/>
    <x v="0"/>
    <x v="0"/>
  </r>
  <r>
    <s v="40032619-0"/>
    <s v="MEJORAMIENTO ESPACIO PUBLICO EJE SAN VICENTE DE TALCAHUANO"/>
    <x v="2"/>
    <s v="CONCEPCION"/>
    <s v="TALCAHUANO"/>
    <n v="2024"/>
    <s v="PROYECTO"/>
    <s v="VIVIENDA Y DESARROLLO URBANO"/>
    <s v="DESARROLLO URBANO"/>
    <x v="1"/>
    <n v="2000"/>
    <n v="2000"/>
    <n v="0"/>
    <x v="0"/>
    <x v="1"/>
  </r>
  <r>
    <s v="40032624-0"/>
    <s v="CONSTRUCCION PARQUE ECOLOGICO LAS VERTIENTES, TALCAHUANO"/>
    <x v="2"/>
    <s v="CONCEPCION"/>
    <s v="TALCAHUANO"/>
    <n v="2024"/>
    <s v="PROYECTO"/>
    <s v="VIVIENDA Y DESARROLLO URBANO"/>
    <s v="DESARROLLO URBANO"/>
    <x v="1"/>
    <n v="2000"/>
    <n v="68507"/>
    <n v="0"/>
    <x v="0"/>
    <x v="1"/>
  </r>
  <r>
    <s v="40032640-0"/>
    <s v="CONSTRUCCION MACROURBANIZACIÓN LLANOS DE LA CANDELARIA ETAPA II, COPIAPO"/>
    <x v="16"/>
    <s v="COPIAPO"/>
    <s v="COPIAPO"/>
    <n v="2024"/>
    <s v="PROYECTO"/>
    <s v="MULTISECTORIAL"/>
    <s v="INTERSUBSECTORIAL MULTISECTOR"/>
    <x v="1"/>
    <n v="2263253"/>
    <n v="1263253"/>
    <n v="899413.16099999996"/>
    <x v="0"/>
    <x v="0"/>
  </r>
  <r>
    <s v="40032644-0"/>
    <s v="CONSTRUCCION 20 VIVIENDAS TUTELADAS PARA ADULTO MAYOR, LICANTEN"/>
    <x v="7"/>
    <s v="CURICO"/>
    <s v="LICANTEN"/>
    <n v="2024"/>
    <s v="PROYECTO"/>
    <s v="VIVIENDA Y DESARROLLO URBANO"/>
    <s v="VIVIENDA DEFINITIVA"/>
    <x v="1"/>
    <n v="13050"/>
    <n v="18505"/>
    <n v="5220"/>
    <x v="0"/>
    <x v="0"/>
  </r>
  <r>
    <s v="40032654-0"/>
    <s v="HABILITACION  CONJUNTO HABITACIONAL MICHAIHUE 716 PARA LA REGENERACION. SN PEDRO DE LA PAZ."/>
    <x v="2"/>
    <s v="CONCEPCION"/>
    <s v="SAN PEDRO DE LA PAZ"/>
    <n v="2024"/>
    <s v="PROYECTO"/>
    <s v="VIVIENDA Y DESARROLLO URBANO"/>
    <s v="INTERSUBSECTORIAL VIVIENDA Y DESARROLLO URBANO"/>
    <x v="1"/>
    <n v="505873"/>
    <n v="866555"/>
    <n v="412511.34100000001"/>
    <x v="0"/>
    <x v="0"/>
  </r>
  <r>
    <s v="40032713-0"/>
    <s v="MEJORAMIENTO AGUA POTABLE SSR CASABLANCA, COMUNA DE PUTAENDO"/>
    <x v="4"/>
    <s v="SAN FELIPE DE ACONCAGUA"/>
    <s v="PUTAENDO"/>
    <n v="2024"/>
    <s v="PROYECTO"/>
    <s v="RECURSOS HIDRICOS"/>
    <s v="AGUA POTABLE"/>
    <x v="1"/>
    <n v="1205545"/>
    <n v="1021789"/>
    <n v="1021269"/>
    <x v="0"/>
    <x v="0"/>
  </r>
  <r>
    <s v="40032732-0"/>
    <s v="REPOSICION JARDIN INFANTIL Y SALA CUNA ILLIHUE, COMUNA EL BOSQUE"/>
    <x v="14"/>
    <s v="SANTIAGO"/>
    <s v="EL BOSQUE"/>
    <n v="2024"/>
    <s v="PROYECTO"/>
    <s v="EDUCACION, CULTURA Y PATRIMONIO"/>
    <s v="EDUCACION PREBASICA"/>
    <x v="1"/>
    <n v="15655"/>
    <n v="15655"/>
    <n v="8025.1660000000002"/>
    <x v="0"/>
    <x v="0"/>
  </r>
  <r>
    <s v="40032775-0"/>
    <s v="CONSTRUCCION CENTRO DE DÍA PARA ADULTOS MAYORES DE PURRANQUE"/>
    <x v="3"/>
    <s v="OSORNO"/>
    <s v="PURRANQUE"/>
    <n v="2024"/>
    <s v="PROYECTO"/>
    <s v="MULTISECTORIAL"/>
    <s v="ORGANIZACION Y SERVICIOS COMUNALES"/>
    <x v="1"/>
    <n v="610421"/>
    <n v="670780"/>
    <n v="668359"/>
    <x v="0"/>
    <x v="0"/>
  </r>
  <r>
    <s v="40032803-0"/>
    <s v="MEJORAMIENTO CALLE LITORAL ORIENTE Y APERTURA CALLE LOS TALAVERAS RANCAGUA"/>
    <x v="15"/>
    <s v="'"/>
    <s v="'"/>
    <n v="2024"/>
    <s v="PROYECTO"/>
    <s v="TRANSPORTE"/>
    <s v="TRANSPORTE URBANO,VIALIDAD PEATONAL"/>
    <x v="1"/>
    <n v="35152"/>
    <n v="23183"/>
    <n v="1496"/>
    <x v="0"/>
    <x v="0"/>
  </r>
  <r>
    <s v="40032838-0"/>
    <s v="MEJORAMIENTO BARRIO GABRIELA MISTRAL, COMUNA DE SALAMANCA -CONCURSO 2020"/>
    <x v="6"/>
    <s v="CHOAPA"/>
    <s v="SALAMANCA"/>
    <n v="2024"/>
    <s v="PROYECTO"/>
    <s v="VIVIENDA Y DESARROLLO URBANO"/>
    <s v="DESARROLLO URBANO"/>
    <x v="1"/>
    <n v="413133"/>
    <n v="15000"/>
    <n v="15000"/>
    <x v="0"/>
    <x v="0"/>
  </r>
  <r>
    <s v="40032842-0"/>
    <s v="MEJORAMIENTO BARRIO LA REVUELTA CANIHUANTE, COMUNA DE OVALLE-CONCURSO 2020"/>
    <x v="6"/>
    <s v="LIMARI"/>
    <s v="OVALLE"/>
    <n v="2024"/>
    <s v="PROYECTO"/>
    <s v="VIVIENDA Y DESARROLLO URBANO"/>
    <s v="DESARROLLO URBANO"/>
    <x v="1"/>
    <n v="315309"/>
    <n v="7500"/>
    <n v="7500"/>
    <x v="0"/>
    <x v="0"/>
  </r>
  <r>
    <s v="40032999-0"/>
    <s v="CONSTRUCCION SERVICIO SANITARIO RURAL EL CIPRÉS, COMUNA DE CHILLÁN"/>
    <x v="5"/>
    <s v="'"/>
    <s v="'"/>
    <n v="2024"/>
    <s v="PROYECTO"/>
    <s v="RECURSOS HIDRICOS"/>
    <s v="AGUA POTABLE"/>
    <x v="1"/>
    <n v="105179"/>
    <n v="105179"/>
    <n v="93270"/>
    <x v="0"/>
    <x v="0"/>
  </r>
  <r>
    <s v="40033030-0"/>
    <s v="CONSTRUCCION SISTEMA APR LOS BOLDOS, COLBÚN"/>
    <x v="7"/>
    <s v="LINARES"/>
    <s v="COLBUN"/>
    <n v="2024"/>
    <s v="PROYECTO"/>
    <s v="RECURSOS HIDRICOS"/>
    <s v="AGUA POTABLE"/>
    <x v="1"/>
    <n v="229973"/>
    <n v="227506"/>
    <n v="226991"/>
    <x v="0"/>
    <x v="0"/>
  </r>
  <r>
    <s v="40033044-0"/>
    <s v="ACTUALIZACION Y RECOLECCIÓN DE INFORMACIÓN DEL STU DE LA REGIÓN METROPOLITANA - EOD"/>
    <x v="14"/>
    <s v="'"/>
    <s v="'"/>
    <n v="2024"/>
    <s v="ESTUDIO BASICO"/>
    <s v="TRANSPORTE"/>
    <s v="TRANSPORTE URBANO,VIALIDAD PEATONAL"/>
    <x v="1"/>
    <n v="10"/>
    <n v="52500"/>
    <n v="0"/>
    <x v="0"/>
    <x v="1"/>
  </r>
  <r>
    <s v="40033063-0"/>
    <s v="MEJORAMIENTO CIRCUITO PEATONAL Y PATRIMONIAL, BARRIO PUERTO, VALPARAISO"/>
    <x v="4"/>
    <s v="VALPARAISO"/>
    <s v="VALPARAISO"/>
    <n v="2024"/>
    <s v="PROYECTO"/>
    <s v="VIVIENDA Y DESARROLLO URBANO"/>
    <s v="DESARROLLO URBANO"/>
    <x v="1"/>
    <n v="19800"/>
    <n v="33000"/>
    <n v="19800"/>
    <x v="0"/>
    <x v="0"/>
  </r>
  <r>
    <s v="40033085-0"/>
    <s v="MEJORAMIENTO EXPLANADA CULTURAL COLLILELFU LOS LAGOS"/>
    <x v="12"/>
    <s v="VALDIVIA - REGION XIV"/>
    <s v="LOS LAGOS - REGION XIV"/>
    <n v="2024"/>
    <s v="PROYECTO"/>
    <s v="VIVIENDA Y DESARROLLO URBANO"/>
    <s v="DESARROLLO URBANO"/>
    <x v="1"/>
    <n v="1500"/>
    <n v="1500"/>
    <n v="0"/>
    <x v="0"/>
    <x v="1"/>
  </r>
  <r>
    <s v="40033127-0"/>
    <s v="DIAGNOSTICO ESTRUCTURAL PUENTES QUINCHILCA Y SAN JOSÉ, COMUNAS LOS LAGOS/MARIQUINA"/>
    <x v="12"/>
    <s v="'"/>
    <s v="'"/>
    <n v="2024"/>
    <s v="ESTUDIO BASICO"/>
    <s v="TRANSPORTE"/>
    <s v="TRANSPORTE CAMINERO"/>
    <x v="1"/>
    <n v="31050"/>
    <n v="29000"/>
    <n v="27412"/>
    <x v="0"/>
    <x v="0"/>
  </r>
  <r>
    <s v="40033137-0"/>
    <s v="MEJORAMIENTO PLAZA DE ARMAS COMUNA DE COPIAPO"/>
    <x v="16"/>
    <s v="COPIAPO"/>
    <s v="COPIAPO"/>
    <n v="2024"/>
    <s v="PROYECTO"/>
    <s v="VIVIENDA Y DESARROLLO URBANO"/>
    <s v="DESARROLLO URBANO"/>
    <x v="1"/>
    <n v="6370"/>
    <n v="6370"/>
    <n v="6370"/>
    <x v="0"/>
    <x v="0"/>
  </r>
  <r>
    <s v="40033153-0"/>
    <s v="CONSTRUCCION CONJUNTO DE VIVIENDAS TUTELADAS DE ADULTO MAYOR, COMUNA DE RENCA"/>
    <x v="14"/>
    <s v="SANTIAGO"/>
    <s v="RENCA"/>
    <n v="2024"/>
    <s v="PROYECTO"/>
    <s v="VIVIENDA Y DESARROLLO URBANO"/>
    <s v="VIVIENDA DEFINITIVA"/>
    <x v="1"/>
    <n v="40408"/>
    <n v="40408"/>
    <n v="37931.035000000003"/>
    <x v="0"/>
    <x v="0"/>
  </r>
  <r>
    <s v="40033154-0"/>
    <s v="CONSTRUCCION CONJUNTO VIVIENDAS TUTELADAS DE ADULTO MAYOR, COMUNA DE LO ESPEJO"/>
    <x v="14"/>
    <s v="SANTIAGO"/>
    <s v="LO ESPEJO"/>
    <n v="2024"/>
    <s v="PROYECTO"/>
    <s v="VIVIENDA Y DESARROLLO URBANO"/>
    <s v="VIVIENDA DEFINITIVA"/>
    <x v="1"/>
    <n v="42479"/>
    <n v="42479"/>
    <n v="40000"/>
    <x v="0"/>
    <x v="0"/>
  </r>
  <r>
    <s v="40033155-0"/>
    <s v="CONSTRUCCION CONJUNTO DE VIVIENDAS TUTELADAS ADULTO MAYOR, COMUNA DE LA GRANJA"/>
    <x v="14"/>
    <s v="SANTIAGO"/>
    <s v="LA GRANJA"/>
    <n v="2024"/>
    <s v="PROYECTO"/>
    <s v="VIVIENDA Y DESARROLLO URBANO"/>
    <s v="VIVIENDA DEFINITIVA"/>
    <x v="1"/>
    <n v="45554"/>
    <n v="45554"/>
    <n v="41379.31"/>
    <x v="0"/>
    <x v="0"/>
  </r>
  <r>
    <s v="40033187-0"/>
    <s v="MEJORAMIENTO RUTA A-93 SECTOR CRUCE RUTA 11 CH-LIMITE PARQUE NACIONAL LAUCA, XV REGION"/>
    <x v="13"/>
    <s v="'"/>
    <s v="'"/>
    <n v="2024"/>
    <s v="PROYECTO"/>
    <s v="TRANSPORTE"/>
    <s v="TRANSPORTE CAMINERO"/>
    <x v="1"/>
    <n v="257714"/>
    <n v="249000"/>
    <n v="80509.95"/>
    <x v="0"/>
    <x v="0"/>
  </r>
  <r>
    <s v="40033271-0"/>
    <s v="MEJORAMIENTO PAVIMENTACION CALLES Y PASAJES BALNEARIO EL HUASCAR ANTOFAGASTA"/>
    <x v="9"/>
    <s v="ANTOFAGASTA"/>
    <s v="ANTOFAGASTA"/>
    <n v="2024"/>
    <s v="PROYECTO"/>
    <s v="TRANSPORTE"/>
    <s v="TRANSPORTE URBANO,VIALIDAD PEATONAL"/>
    <x v="1"/>
    <n v="2132748"/>
    <n v="2207474"/>
    <n v="2132749"/>
    <x v="0"/>
    <x v="0"/>
  </r>
  <r>
    <s v="40033278-0"/>
    <s v="REPOSICION JARDIN INFANTIL Y SALA CUNA PEQUES Y PECAS DEL MAÑANA, COMUNA DE RENCA"/>
    <x v="14"/>
    <s v="SANTIAGO"/>
    <s v="RENCA"/>
    <n v="2024"/>
    <s v="PROYECTO"/>
    <s v="EDUCACION, CULTURA Y PATRIMONIO"/>
    <s v="EDUCACION PREBASICA"/>
    <x v="1"/>
    <n v="31754"/>
    <n v="31754"/>
    <n v="13187.83"/>
    <x v="0"/>
    <x v="0"/>
  </r>
  <r>
    <s v="40033309-0"/>
    <s v="CONSTRUCCION SOMBREADERO CALLE ESTACIÓN ETAPA 2"/>
    <x v="8"/>
    <s v="TAMARUGAL"/>
    <s v="POZO ALMONTE (PROV. TAMARUGAL)"/>
    <n v="2024"/>
    <s v="PROYECTO"/>
    <s v="VIVIENDA Y DESARROLLO URBANO"/>
    <s v="DESARROLLO URBANO"/>
    <x v="1"/>
    <n v="37260"/>
    <n v="36000"/>
    <n v="21000"/>
    <x v="0"/>
    <x v="0"/>
  </r>
  <r>
    <s v="40033310-0"/>
    <s v="CONSTRUCCION PLAZA SAN LORENZO DEL BORO COMUNA ALTO HOSPICIO"/>
    <x v="8"/>
    <s v="IQUIQUE"/>
    <s v="ALTO HOSPICIO"/>
    <n v="2024"/>
    <s v="PROYECTO"/>
    <s v="VIVIENDA Y DESARROLLO URBANO"/>
    <s v="DESARROLLO URBANO"/>
    <x v="1"/>
    <n v="16052"/>
    <n v="35000"/>
    <n v="14619"/>
    <x v="0"/>
    <x v="0"/>
  </r>
  <r>
    <s v="40033345-0"/>
    <s v="REPOSICION JARDIN INFANTIL EL SAUCE, COMUNA DE LAS CONDES"/>
    <x v="14"/>
    <s v="SANTIAGO"/>
    <s v="LAS CONDES"/>
    <n v="2024"/>
    <s v="PROYECTO"/>
    <s v="EDUCACION, CULTURA Y PATRIMONIO"/>
    <s v="EDUCACION PREBASICA"/>
    <x v="1"/>
    <n v="11717"/>
    <n v="11717"/>
    <n v="11338.669"/>
    <x v="0"/>
    <x v="0"/>
  </r>
  <r>
    <s v="40033351-0"/>
    <s v="REPOSICION COMPLEJO POLICIAL PDI LA UNION"/>
    <x v="12"/>
    <s v="RANCO"/>
    <s v="LA UNION - REGION XIV"/>
    <n v="2024"/>
    <s v="PROYECTO"/>
    <s v="SEGURIDAD PUBLICA"/>
    <s v="SEGURIDAD PUBLICA"/>
    <x v="1"/>
    <n v="24654"/>
    <n v="93359"/>
    <n v="24654"/>
    <x v="0"/>
    <x v="0"/>
  </r>
  <r>
    <s v="40033391-0"/>
    <s v="TRANSFERENCIA PARA MEJORAR LA GESTIÓN ORGANIZACIONAL DE LA COOPERATIVA DE SERVICIOS DE RIEGO"/>
    <x v="7"/>
    <s v="'"/>
    <s v="'"/>
    <n v="2024"/>
    <s v="PROGRAMA"/>
    <s v="RECURSOS HIDRICOS"/>
    <s v="RIEGO"/>
    <x v="1"/>
    <n v="134362"/>
    <n v="129819"/>
    <n v="129819"/>
    <x v="0"/>
    <x v="0"/>
  </r>
  <r>
    <s v="40033411-0"/>
    <s v="AMPLIACION AGUA POTABLE SSR  PICHICUY, COMUNA DE LA LIGUA"/>
    <x v="4"/>
    <s v="'"/>
    <s v="'"/>
    <n v="2024"/>
    <s v="PROYECTO"/>
    <s v="RECURSOS HIDRICOS"/>
    <s v="AGUA POTABLE"/>
    <x v="1"/>
    <n v="297453"/>
    <n v="297453"/>
    <n v="297452"/>
    <x v="0"/>
    <x v="0"/>
  </r>
  <r>
    <s v="40033499-0"/>
    <s v="TRANSFERENCIA PARA FORTALECER GESTIÓN RECURSO HÍDRICO JV ESTERO PICHUCO, SAGRADA FAMILIA."/>
    <x v="7"/>
    <s v="CURICO"/>
    <s v="SAGRADA FAMILIA"/>
    <n v="2024"/>
    <s v="PROGRAMA"/>
    <s v="RECURSOS HIDRICOS"/>
    <s v="RIEGO"/>
    <x v="1"/>
    <n v="28568"/>
    <n v="27602"/>
    <n v="27601.684000000001"/>
    <x v="0"/>
    <x v="0"/>
  </r>
  <r>
    <s v="40033504-0"/>
    <s v="REPOSICION JARDÍN INFANTIL DEL EDÉN DE ESTACIÓN CENTRAL"/>
    <x v="14"/>
    <s v="SANTIAGO"/>
    <s v="ESTACION CENTRAL"/>
    <n v="2024"/>
    <s v="PROYECTO"/>
    <s v="EDUCACION, CULTURA Y PATRIMONIO"/>
    <s v="EDUCACION PREBASICA"/>
    <x v="1"/>
    <n v="18735"/>
    <n v="44229"/>
    <n v="9937"/>
    <x v="0"/>
    <x v="0"/>
  </r>
  <r>
    <s v="40033527-0"/>
    <s v="REPOSICION LUMINARIAS PUBLICAS SECTORES RURALES, COMUNA DE NOGALES"/>
    <x v="4"/>
    <s v="QUILLOTA"/>
    <s v="NOGALES"/>
    <n v="2024"/>
    <s v="PROYECTO"/>
    <s v="ENERGIA"/>
    <s v="ALUMBRADO PUBLICO"/>
    <x v="1"/>
    <n v="81109"/>
    <n v="71502"/>
    <n v="46205.091999999997"/>
    <x v="0"/>
    <x v="0"/>
  </r>
  <r>
    <s v="40033559-0"/>
    <s v="CONSTRUCCION COSAM RAHUE, COMUNA OSORNO"/>
    <x v="3"/>
    <s v="OSORNO"/>
    <s v="OSORNO"/>
    <n v="2024"/>
    <s v="PROYECTO"/>
    <s v="SALUD"/>
    <s v="MEDIA COMPLEJIDAD"/>
    <x v="1"/>
    <n v="38091"/>
    <n v="21760"/>
    <n v="21760"/>
    <x v="0"/>
    <x v="0"/>
  </r>
  <r>
    <s v="40033568-0"/>
    <s v="MEJORAMIENTO CALLE MUÑOZ GAMERO, BELLOTO NORTE. QUILPUÉ"/>
    <x v="4"/>
    <s v="MARGA MARGA"/>
    <s v="QUILPUE"/>
    <n v="2024"/>
    <s v="PROYECTO"/>
    <s v="TRANSPORTE"/>
    <s v="TRANSPORTE URBANO,VIALIDAD PEATONAL"/>
    <x v="1"/>
    <n v="314200"/>
    <n v="2"/>
    <n v="0"/>
    <x v="0"/>
    <x v="1"/>
  </r>
  <r>
    <s v="40033572-0"/>
    <s v="MEJORAMIENTO SERVICIO SANITARIO RURAL SAN JOSÉ-EL CARMEN COMUNA DE CABILDO"/>
    <x v="4"/>
    <s v="'"/>
    <s v="'"/>
    <n v="2024"/>
    <s v="PROYECTO"/>
    <s v="RECURSOS HIDRICOS"/>
    <s v="AGUA POTABLE"/>
    <x v="1"/>
    <n v="1401279"/>
    <n v="1401278"/>
    <n v="1400740.2579999999"/>
    <x v="0"/>
    <x v="0"/>
  </r>
  <r>
    <s v="40033576-0"/>
    <s v="CONSTRUCCION ATRAVIESO ESTERO, PAVIMENTACIÓN AV. LAS TABLAS, PLACILLA, COMUNA DE VALPARAÍSO"/>
    <x v="4"/>
    <s v="VALPARAISO"/>
    <s v="VALPARAISO"/>
    <n v="2024"/>
    <s v="PROYECTO"/>
    <s v="TRANSPORTE"/>
    <s v="TRANSPORTE URBANO,VIALIDAD PEATONAL"/>
    <x v="1"/>
    <n v="929996"/>
    <n v="2"/>
    <n v="0"/>
    <x v="0"/>
    <x v="1"/>
  </r>
  <r>
    <s v="40033589-0"/>
    <s v="RESTAURACION TEMPLO JESÚS NAZARENO DE CAGUACH,  QUINCHAO"/>
    <x v="3"/>
    <s v="'"/>
    <s v="'"/>
    <n v="2024"/>
    <s v="PROYECTO"/>
    <s v="EDUCACION, CULTURA Y PATRIMONIO"/>
    <s v="PATRIMONIO"/>
    <x v="1"/>
    <n v="4"/>
    <n v="4"/>
    <n v="0"/>
    <x v="0"/>
    <x v="1"/>
  </r>
  <r>
    <s v="40033597-0"/>
    <s v="AMPLIACION Y MEJORAMIENTO DEL SERVICIO DE APR DE MEHUIN, MARIQUINA"/>
    <x v="12"/>
    <s v="VALDIVIA - REGION XIV"/>
    <s v="SAN JOSE DE LA MARIQUINA - REGION XIV"/>
    <n v="2024"/>
    <s v="PROYECTO"/>
    <s v="RECURSOS HIDRICOS"/>
    <s v="AGUA POTABLE"/>
    <x v="1"/>
    <n v="5858913"/>
    <n v="5858913"/>
    <n v="5855908.5729999999"/>
    <x v="0"/>
    <x v="0"/>
  </r>
  <r>
    <s v="40033603-0"/>
    <s v="CONSTRUCCION SISTEMA DE AGUA POTABLE RURAL PUCHAURAN, COMUNA DE DALCAHUE"/>
    <x v="3"/>
    <s v="CHILOE"/>
    <s v="DALCAHUE"/>
    <n v="2024"/>
    <s v="PROYECTO"/>
    <s v="RECURSOS HIDRICOS"/>
    <s v="AGUA POTABLE"/>
    <x v="1"/>
    <n v="1879627"/>
    <n v="1879627"/>
    <n v="1879627"/>
    <x v="0"/>
    <x v="0"/>
  </r>
  <r>
    <s v="40033639-0"/>
    <s v="REPOSICION SISTEMA SANITARIO RURAL LAS LUMAS, COMUNA DE OSORNO"/>
    <x v="3"/>
    <s v="OSORNO"/>
    <s v="OSORNO"/>
    <n v="2024"/>
    <s v="PROYECTO"/>
    <s v="RECURSOS HIDRICOS"/>
    <s v="AGUA POTABLE"/>
    <x v="1"/>
    <n v="2035000"/>
    <n v="2035000"/>
    <n v="2034995"/>
    <x v="0"/>
    <x v="0"/>
  </r>
  <r>
    <s v="40033646-0"/>
    <s v="AMPLIACION SSR DE AGUA POTABLE COQUIAO, COMUNA DE ANCUD"/>
    <x v="3"/>
    <s v="CHILOE"/>
    <s v="ANCUD"/>
    <n v="2024"/>
    <s v="PROYECTO"/>
    <s v="RECURSOS HIDRICOS"/>
    <s v="AGUA POTABLE"/>
    <x v="1"/>
    <n v="282395"/>
    <n v="231462"/>
    <n v="228283.01800000001"/>
    <x v="0"/>
    <x v="0"/>
  </r>
  <r>
    <s v="40033652-0"/>
    <s v="CONSTRUCCION UNIDAD PACIENTE CRITICO HOSPITAL SAN JUAN DE DIOS LOS ANDES"/>
    <x v="4"/>
    <s v="LOS ANDES"/>
    <s v="'"/>
    <n v="2024"/>
    <s v="PROYECTO"/>
    <s v="SALUD"/>
    <s v="ALTA COMPLEJIDAD"/>
    <x v="1"/>
    <n v="28463"/>
    <n v="30531"/>
    <n v="28420"/>
    <x v="0"/>
    <x v="0"/>
  </r>
  <r>
    <s v="40033694-0"/>
    <s v="DIAGNOSTICO PLAN MAESTRO DE AGUAS LLUVIAS DE SAN CARLOS, REGIÓN DE ÑUBLE"/>
    <x v="5"/>
    <s v="'"/>
    <s v="'"/>
    <n v="2024"/>
    <s v="ESTUDIO BASICO"/>
    <s v="RECURSOS HIDRICOS"/>
    <s v="AGUAS LLUVIAS"/>
    <x v="1"/>
    <n v="86530"/>
    <n v="86034"/>
    <n v="86034"/>
    <x v="0"/>
    <x v="0"/>
  </r>
  <r>
    <s v="40033699-0"/>
    <s v="MEJORAMIENTO CAMINO BÁSICO INTERMEDIO RUTA N-677, CRUCE SAN IGNACIO - PUENTE URRUTIA"/>
    <x v="5"/>
    <s v="'"/>
    <s v="'"/>
    <n v="2024"/>
    <s v="PROYECTO"/>
    <s v="TRANSPORTE"/>
    <s v="TRANSPORTE CAMINERO"/>
    <x v="1"/>
    <n v="71415"/>
    <n v="64150"/>
    <n v="63721"/>
    <x v="0"/>
    <x v="0"/>
  </r>
  <r>
    <s v="40033748-0"/>
    <s v="REPOSICION SALA CUNA Y JARDIN INFANTIL COSTANERA SUR, CONCEPCIÓN"/>
    <x v="2"/>
    <s v="CONCEPCION"/>
    <s v="CONCEPCION"/>
    <n v="2024"/>
    <s v="PROYECTO"/>
    <s v="EDUCACION, CULTURA Y PATRIMONIO"/>
    <s v="EDUCACION PREBASICA"/>
    <x v="1"/>
    <n v="20003"/>
    <n v="20003"/>
    <n v="20000"/>
    <x v="0"/>
    <x v="0"/>
  </r>
  <r>
    <s v="40033797-0"/>
    <s v="MEJORAMIENTO SISTEMA DE AGUA POTABLE SSR LAS CABRAS COMUNA DE SANTA MARÍA"/>
    <x v="4"/>
    <s v="SAN FELIPE DE ACONCAGUA"/>
    <s v="SANTA MARIA"/>
    <n v="2024"/>
    <s v="PROYECTO"/>
    <s v="RECURSOS HIDRICOS"/>
    <s v="AGUA POTABLE"/>
    <x v="1"/>
    <n v="1853215"/>
    <n v="1843130"/>
    <n v="1554932"/>
    <x v="0"/>
    <x v="0"/>
  </r>
  <r>
    <s v="40033811-0"/>
    <s v="REPOSICION JARDÍN INFANTIL DELFINCITO, CARRIZALILLO FREIRINA"/>
    <x v="16"/>
    <s v="HUASCO"/>
    <s v="FREIRINA"/>
    <n v="2024"/>
    <s v="PROYECTO"/>
    <s v="EDUCACION, CULTURA Y PATRIMONIO"/>
    <s v="EDUCACION PREBASICA"/>
    <x v="1"/>
    <n v="3120"/>
    <n v="3120"/>
    <n v="3120"/>
    <x v="0"/>
    <x v="0"/>
  </r>
  <r>
    <s v="40033826-0"/>
    <s v="HABILITACION DEPENDENCIAS Y ADQUISICIÓN DE ANGIOGRAFO PARA EL HOSPITAL BASE VALDIVIA, SSV"/>
    <x v="12"/>
    <s v="VALDIVIA - REGION XIV"/>
    <s v="'"/>
    <n v="2024"/>
    <s v="PROYECTO"/>
    <s v="SALUD"/>
    <s v="ALTA COMPLEJIDAD"/>
    <x v="1"/>
    <n v="753"/>
    <n v="753"/>
    <n v="752.29200000000003"/>
    <x v="0"/>
    <x v="0"/>
  </r>
  <r>
    <s v="40033833-0"/>
    <s v="MEJORAMIENTO SISTEMA  DE AGUA POTABLE SSR POCOCHAY COMUNA DE LA CRUZ"/>
    <x v="4"/>
    <s v="'"/>
    <s v="'"/>
    <n v="2024"/>
    <s v="PROYECTO"/>
    <s v="RECURSOS HIDRICOS"/>
    <s v="AGUA POTABLE"/>
    <x v="1"/>
    <n v="2841181"/>
    <n v="2680181"/>
    <n v="2678146.054"/>
    <x v="0"/>
    <x v="0"/>
  </r>
  <r>
    <s v="40033843-0"/>
    <s v="REPOSICION JARDÍN PINGÜINOS DE HUMBOLDT, CHAÑARAL DE ACEITUNO FREIRINA"/>
    <x v="16"/>
    <s v="HUASCO"/>
    <s v="FREIRINA"/>
    <n v="2024"/>
    <s v="PROYECTO"/>
    <s v="EDUCACION, CULTURA Y PATRIMONIO"/>
    <s v="EDUCACION PREBASICA"/>
    <x v="1"/>
    <n v="38254"/>
    <n v="38254"/>
    <n v="25917.414000000001"/>
    <x v="0"/>
    <x v="0"/>
  </r>
  <r>
    <s v="40033844-0"/>
    <s v="DIAGNOSTICO SUELOS MAL DRENAJE REGIÓN LOS LAGOS"/>
    <x v="3"/>
    <s v="'"/>
    <s v="'"/>
    <n v="2024"/>
    <s v="ESTUDIO BASICO"/>
    <s v="RECURSOS HIDRICOS"/>
    <s v="RIEGO"/>
    <x v="1"/>
    <n v="157090"/>
    <n v="151778"/>
    <n v="151447.86499999999"/>
    <x v="0"/>
    <x v="0"/>
  </r>
  <r>
    <s v="40033845-0"/>
    <s v="DIAGNOSTICO DESARROLLO DEL RIEGO EN COBQUECURA REGIÓN DE ÑUBLE"/>
    <x v="5"/>
    <s v="ITATA"/>
    <s v="COBQUECURA - REGION DEL ÑUBLE"/>
    <n v="2024"/>
    <s v="ESTUDIO BASICO"/>
    <s v="RECURSOS HIDRICOS"/>
    <s v="RIEGO"/>
    <x v="1"/>
    <n v="12462"/>
    <n v="12041"/>
    <n v="12041"/>
    <x v="0"/>
    <x v="0"/>
  </r>
  <r>
    <s v="40033851-0"/>
    <s v="REPOSICION SEDE SOCIAL JJVV NUEVO CHILE"/>
    <x v="8"/>
    <s v="IQUIQUE"/>
    <s v="IQUIQUE"/>
    <n v="2024"/>
    <s v="PROYECTO"/>
    <s v="VIVIENDA Y DESARROLLO URBANO"/>
    <s v="DESARROLLO URBANO"/>
    <x v="1"/>
    <n v="183457"/>
    <n v="90642"/>
    <n v="0"/>
    <x v="0"/>
    <x v="1"/>
  </r>
  <r>
    <s v="40033861-0"/>
    <s v="CONSTRUCCION PREFECTURA PROVINCIAL ANTOFAGASTA PDI"/>
    <x v="9"/>
    <s v="ANTOFAGASTA"/>
    <s v="'"/>
    <n v="2024"/>
    <s v="PROYECTO"/>
    <s v="SEGURIDAD PUBLICA"/>
    <s v="SEGURIDAD PUBLICA"/>
    <x v="1"/>
    <n v="105697"/>
    <n v="105698"/>
    <n v="105697"/>
    <x v="0"/>
    <x v="0"/>
  </r>
  <r>
    <s v="40033870-0"/>
    <s v="MEJORAMIENTO  PLAZA PÚBLICA CHAPIQUIÑA, COMUNA DE PUTRE"/>
    <x v="13"/>
    <s v="PARINACOTA - REGION XV"/>
    <s v="PUTRE - REGION XV"/>
    <n v="2024"/>
    <s v="PROYECTO"/>
    <s v="VIVIENDA Y DESARROLLO URBANO"/>
    <s v="DESARROLLO URBANO"/>
    <x v="1"/>
    <n v="519783"/>
    <n v="423451"/>
    <n v="318886.163"/>
    <x v="0"/>
    <x v="0"/>
  </r>
  <r>
    <s v="40033919-0"/>
    <s v="REPOSICION CENTRO DE SALUD MENTAL COMUNITARIO OVALLE"/>
    <x v="6"/>
    <s v="LIMARI"/>
    <s v="'"/>
    <n v="2024"/>
    <s v="PROYECTO"/>
    <s v="SALUD"/>
    <s v="MEDIA COMPLEJIDAD"/>
    <x v="1"/>
    <n v="22210"/>
    <n v="22210"/>
    <n v="16516.758000000002"/>
    <x v="0"/>
    <x v="0"/>
  </r>
  <r>
    <s v="40033934-0"/>
    <s v="MEJORAMIENTO SISTEMA AGUA POTABLE SSR HACIENDA DE LOLOL,  LOLOL"/>
    <x v="15"/>
    <s v="COLCHAGUA"/>
    <s v="LOLOL"/>
    <n v="2024"/>
    <s v="PROYECTO"/>
    <s v="RECURSOS HIDRICOS"/>
    <s v="AGUA POTABLE"/>
    <x v="1"/>
    <n v="116898"/>
    <n v="116898"/>
    <n v="116888"/>
    <x v="0"/>
    <x v="0"/>
  </r>
  <r>
    <s v="40033971-0"/>
    <s v="MEJORAMIENTO  RUTA 1 SECTOR: RUTA 5 A TALTAL"/>
    <x v="9"/>
    <s v="ANTOFAGASTA"/>
    <s v="TALTAL"/>
    <n v="2024"/>
    <s v="PROYECTO"/>
    <s v="TRANSPORTE"/>
    <s v="TRANSPORTE CAMINERO"/>
    <x v="1"/>
    <n v="130000"/>
    <n v="266000"/>
    <n v="125635.821"/>
    <x v="0"/>
    <x v="0"/>
  </r>
  <r>
    <s v="40033986-0"/>
    <s v="DIAGNOSTICO OBRAS DE CONDUCCIÓN REGIÓN METROPOLITANA Y VALPARAÍSO"/>
    <x v="10"/>
    <s v="'"/>
    <s v="'"/>
    <n v="2024"/>
    <s v="ESTUDIO BASICO"/>
    <s v="RECURSOS HIDRICOS"/>
    <s v="RIEGO"/>
    <x v="1"/>
    <n v="15517"/>
    <n v="14992"/>
    <n v="14992"/>
    <x v="0"/>
    <x v="0"/>
  </r>
  <r>
    <s v="40034001-0"/>
    <s v="MEJORAMIENTO CALLE LAS AZUCENAS Y SAN ANTONIO, POB. PILOTO PARDO. QUILPUE"/>
    <x v="4"/>
    <s v="MARGA MARGA"/>
    <s v="QUILPUE"/>
    <n v="2024"/>
    <s v="PROYECTO"/>
    <s v="TRANSPORTE"/>
    <s v="TRANSPORTE URBANO,VIALIDAD PEATONAL"/>
    <x v="1"/>
    <n v="296008"/>
    <n v="2"/>
    <n v="0"/>
    <x v="0"/>
    <x v="1"/>
  </r>
  <r>
    <s v="40034032-0"/>
    <s v="MEJORAMIENTO PAVIMENTACION CALLE ESPANA SECTOR PLACILLA, VALPARAISO"/>
    <x v="4"/>
    <s v="VALPARAISO"/>
    <s v="VALPARAISO"/>
    <n v="2024"/>
    <s v="PROYECTO"/>
    <s v="TRANSPORTE"/>
    <s v="TRANSPORTE URBANO,VIALIDAD PEATONAL"/>
    <x v="1"/>
    <n v="143694"/>
    <n v="90015"/>
    <n v="90013.034"/>
    <x v="0"/>
    <x v="0"/>
  </r>
  <r>
    <s v="40034053-0"/>
    <s v="CONSTRUCCION OBRAS DE ATRAVIESO ESTERO PAVIMENTACIÓN CALLE EL RETÉN, VALPARAISO"/>
    <x v="4"/>
    <s v="VALPARAISO"/>
    <s v="VALPARAISO"/>
    <n v="2024"/>
    <s v="PROYECTO"/>
    <s v="TRANSPORTE"/>
    <s v="TRANSPORTE URBANO,VIALIDAD PEATONAL"/>
    <x v="1"/>
    <n v="57030"/>
    <n v="11000"/>
    <n v="0"/>
    <x v="0"/>
    <x v="1"/>
  </r>
  <r>
    <s v="40034078-0"/>
    <s v="CONSTRUCCION NUEVO CENTRO CERRADO DE ALTO HOSPICIO REGION DE TARAPACÁ"/>
    <x v="8"/>
    <s v="'"/>
    <s v="'"/>
    <n v="2024"/>
    <s v="PROYECTO"/>
    <s v="JUSTICIA"/>
    <s v="ASISTENCIA DE MENORES"/>
    <x v="1"/>
    <n v="4605"/>
    <n v="78966"/>
    <n v="3605"/>
    <x v="0"/>
    <x v="0"/>
  </r>
  <r>
    <s v="40034120-0"/>
    <s v="MEJORAMIENTO RUTA B 16 ACCESO SUR  MEJILLONES II REGION"/>
    <x v="9"/>
    <s v="ANTOFAGASTA"/>
    <s v="MEJILLONES"/>
    <n v="2024"/>
    <s v="PROYECTO"/>
    <s v="TRANSPORTE"/>
    <s v="TRANSPORTE CAMINERO"/>
    <x v="1"/>
    <n v="394375"/>
    <n v="313470"/>
    <n v="311561.35100000002"/>
    <x v="0"/>
    <x v="0"/>
  </r>
  <r>
    <s v="40034150-0"/>
    <s v="ACTUALIZACION PLADECO COMUNA DE SANTA MARIA 2023 2028"/>
    <x v="4"/>
    <s v="SAN FELIPE DE ACONCAGUA"/>
    <s v="SANTA MARIA"/>
    <n v="2024"/>
    <s v="ESTUDIO BASICO"/>
    <s v="MULTISECTORIAL"/>
    <s v="ADMINISTRACION MULTISECTOR"/>
    <x v="1"/>
    <n v="50907"/>
    <n v="48610"/>
    <n v="48610.36"/>
    <x v="0"/>
    <x v="0"/>
  </r>
  <r>
    <s v="40034171-0"/>
    <s v="AMPLIACION Y MEJORAMIENTO RUTA 5  TRAMO COLLIPULLI TEMUCO"/>
    <x v="0"/>
    <s v="'"/>
    <s v="'"/>
    <n v="2024"/>
    <s v="PROYECTO"/>
    <s v="TRANSPORTE"/>
    <s v="TRANSPORTE CAMINERO"/>
    <x v="1"/>
    <n v="2025009"/>
    <n v="700889"/>
    <n v="460217.48300000001"/>
    <x v="0"/>
    <x v="0"/>
  </r>
  <r>
    <s v="40034246-0"/>
    <s v="MEJORAMIENTO RUTA C-485 S: RUTA 5 - ALTO DEL CARMEN"/>
    <x v="16"/>
    <s v="HUASCO"/>
    <s v="'"/>
    <n v="2024"/>
    <s v="PROYECTO"/>
    <s v="TRANSPORTE"/>
    <s v="TRANSPORTE CAMINERO"/>
    <x v="1"/>
    <n v="2035"/>
    <n v="10"/>
    <n v="0"/>
    <x v="0"/>
    <x v="1"/>
  </r>
  <r>
    <s v="40034292-0"/>
    <s v="MEJORAMIENTO PAVIMENTO CALLE P2 AREA EXTENSION URBANA ORIENTE CONCON"/>
    <x v="4"/>
    <s v="VALPARAISO"/>
    <s v="CONCON"/>
    <n v="2024"/>
    <s v="PROYECTO"/>
    <s v="TRANSPORTE"/>
    <s v="TRANSPORTE URBANO,VIALIDAD PEATONAL"/>
    <x v="1"/>
    <n v="707768"/>
    <n v="2"/>
    <n v="0"/>
    <x v="0"/>
    <x v="1"/>
  </r>
  <r>
    <s v="40034311-0"/>
    <s v="DIAGNOSTICO PLAN DE DESARROLLO TURISTICO DE ISLA DE PASCUA"/>
    <x v="4"/>
    <s v="ISLA DE PASCUA"/>
    <s v="ISLA DE PASCUA"/>
    <n v="2024"/>
    <s v="ESTUDIO BASICO"/>
    <s v="TURISMO Y COMERCIO"/>
    <s v="ADMINISTRACION, COMERCIO Y TURISMO"/>
    <x v="1"/>
    <n v="50105"/>
    <n v="50105"/>
    <n v="50105"/>
    <x v="0"/>
    <x v="0"/>
  </r>
  <r>
    <s v="40034314-0"/>
    <s v="REPOSICION CON RELOCALIZACIÓN POSTA DE SALUD RURAL- EL SAUCE, COMUNA DE SAN JAVIER"/>
    <x v="7"/>
    <s v="LINARES"/>
    <s v="SAN JAVIER"/>
    <n v="2024"/>
    <s v="PROYECTO"/>
    <s v="SALUD"/>
    <s v="BAJA COMPLEJIDAD"/>
    <x v="1"/>
    <n v="6"/>
    <n v="6"/>
    <n v="0"/>
    <x v="0"/>
    <x v="1"/>
  </r>
  <r>
    <s v="40034385-0"/>
    <s v="REPOSICION CAPTACION SERVICIO AGUA POTABLE HUEDAQUINTUE, LLIHUIN E IGÜIN, CARAHUE"/>
    <x v="0"/>
    <s v="CAUTIN"/>
    <s v="CARAHUE"/>
    <n v="2024"/>
    <s v="PROYECTO"/>
    <s v="RECURSOS HIDRICOS"/>
    <s v="AGUA POTABLE"/>
    <x v="1"/>
    <n v="249376"/>
    <n v="249375"/>
    <n v="249373.19099999999"/>
    <x v="0"/>
    <x v="0"/>
  </r>
  <r>
    <s v="40034389-0"/>
    <s v="PROTECCION Y PREVENCION DEL DAÑO A LA FAUNA SILVESTRE EN LA R.M.S"/>
    <x v="14"/>
    <s v="'"/>
    <s v="'"/>
    <n v="2024"/>
    <s v="PROGRAMA"/>
    <s v="RECURSOS NATURALES Y MEDIO AMBIENTE"/>
    <s v="MEDIO AMBIENTE"/>
    <x v="1"/>
    <n v="1778803"/>
    <n v="1545176"/>
    <n v="1546850.0379999999"/>
    <x v="0"/>
    <x v="0"/>
  </r>
  <r>
    <s v="40034437-0"/>
    <s v="CONSTRUCCION CENTRO DE SALUD MENTAL COMUNITARIO COSTA NORTE CALDERA"/>
    <x v="16"/>
    <s v="COPIAPO"/>
    <s v="CALDERA"/>
    <n v="2024"/>
    <s v="PROYECTO"/>
    <s v="SALUD"/>
    <s v="MEDIA COMPLEJIDAD"/>
    <x v="1"/>
    <n v="110104"/>
    <n v="110104"/>
    <n v="110103"/>
    <x v="0"/>
    <x v="0"/>
  </r>
  <r>
    <s v="40034485-0"/>
    <s v="MEJORAMIENTO CALLES Y PASAJES LOCALES SECTOR LA MANANA, PENAFLOR"/>
    <x v="14"/>
    <s v="TALAGANTE"/>
    <s v="PEÑAFLOR"/>
    <n v="2024"/>
    <s v="PROYECTO"/>
    <s v="TRANSPORTE"/>
    <s v="TRANSPORTE URBANO,VIALIDAD PEATONAL"/>
    <x v="1"/>
    <n v="1708226"/>
    <n v="352426"/>
    <n v="352426.16399999999"/>
    <x v="0"/>
    <x v="0"/>
  </r>
  <r>
    <s v="40034551-0"/>
    <s v="MEJORAMIENTO SISTEMA DE AGUA POTABLE SSR  SAN JOAQUÍN DE LOS MAYOS, MACHALI"/>
    <x v="15"/>
    <s v="CACHAPOAL"/>
    <s v="MACHALI"/>
    <n v="2024"/>
    <s v="PROYECTO"/>
    <s v="RECURSOS HIDRICOS"/>
    <s v="AGUA POTABLE"/>
    <x v="1"/>
    <n v="1000"/>
    <n v="1000"/>
    <n v="0"/>
    <x v="0"/>
    <x v="1"/>
  </r>
  <r>
    <s v="40034838-0"/>
    <s v="MEJORAMIENTO CALLES LOTEO TIERRA VERDE, CARELMAPU, COMUNA DE MAULLIN"/>
    <x v="3"/>
    <s v="LLANQUIHUE"/>
    <s v="MAULLIN"/>
    <n v="2024"/>
    <s v="PROYECTO"/>
    <s v="TRANSPORTE"/>
    <s v="TRANSPORTE URBANO,VIALIDAD PEATONAL"/>
    <x v="1"/>
    <n v="354737"/>
    <n v="342231"/>
    <n v="315894.63400000002"/>
    <x v="0"/>
    <x v="0"/>
  </r>
  <r>
    <s v="40034871-0"/>
    <s v="INSTALACION SISTEMA AGUA POTABLE RURAL HUALLIPULLI, LONQUIMAY"/>
    <x v="0"/>
    <s v="MALLECO"/>
    <s v="LONQUIMAY"/>
    <n v="2024"/>
    <s v="PROYECTO"/>
    <s v="RECURSOS HIDRICOS"/>
    <s v="AGUA POTABLE"/>
    <x v="1"/>
    <n v="407448"/>
    <n v="406599"/>
    <n v="406599"/>
    <x v="0"/>
    <x v="0"/>
  </r>
  <r>
    <s v="40034962-0"/>
    <s v="MEJORAMIENTO CALLE LAS QUINCHAS Y CALLE LOS ESTRIBOS, COMUNA DE MARIQUINA"/>
    <x v="12"/>
    <s v="VALDIVIA - REGION XIV"/>
    <s v="SAN JOSE DE LA MARIQUINA - REGION XIV"/>
    <n v="2024"/>
    <s v="PROYECTO"/>
    <s v="TRANSPORTE"/>
    <s v="TRANSPORTE URBANO,VIALIDAD PEATONAL"/>
    <x v="1"/>
    <n v="30089"/>
    <n v="12309"/>
    <n v="12309"/>
    <x v="0"/>
    <x v="0"/>
  </r>
  <r>
    <s v="40035058-0"/>
    <s v="CONSTRUCCION COSTANERA SUR SAN PEDRO DE LA PAZ"/>
    <x v="2"/>
    <s v="CONCEPCION"/>
    <s v="SAN PEDRO DE LA PAZ"/>
    <n v="2024"/>
    <s v="PROYECTO"/>
    <s v="TRANSPORTE"/>
    <s v="TRANSPORTE URBANO,VIALIDAD PEATONAL"/>
    <x v="1"/>
    <n v="1052000"/>
    <n v="3592000"/>
    <n v="2780846"/>
    <x v="0"/>
    <x v="0"/>
  </r>
  <r>
    <s v="40035172-0"/>
    <s v="CONSTRUCCION CESFAM DE BARRIOS BAJOS, COMUNA DE VALDIVIA"/>
    <x v="12"/>
    <s v="VALDIVIA - REGION XIV"/>
    <s v="'"/>
    <n v="2024"/>
    <s v="PROYECTO"/>
    <s v="SALUD"/>
    <s v="BAJA COMPLEJIDAD"/>
    <x v="1"/>
    <n v="118721"/>
    <n v="118721"/>
    <n v="110570"/>
    <x v="0"/>
    <x v="0"/>
  </r>
  <r>
    <s v="40035178-0"/>
    <s v="REPOSICION RETÉN CONTAO, COMUNA DE HUALAIHUÉ"/>
    <x v="3"/>
    <s v="PALENA"/>
    <s v="HUALAIHUE"/>
    <n v="2024"/>
    <s v="PROYECTO"/>
    <s v="SEGURIDAD PUBLICA"/>
    <s v="SEGURIDAD PUBLICA"/>
    <x v="1"/>
    <n v="75013"/>
    <n v="57291"/>
    <n v="45013.1"/>
    <x v="0"/>
    <x v="0"/>
  </r>
  <r>
    <s v="40035187-0"/>
    <s v="MEJORAMIENTO PAVIMENTACION AVENIDA IGNACIO CARRERA PINTO, COMUNA DE CARTAGENA"/>
    <x v="4"/>
    <s v="SAN ANTONIO"/>
    <s v="CARTAGENA"/>
    <n v="2024"/>
    <s v="PROYECTO"/>
    <s v="TRANSPORTE"/>
    <s v="TRANSPORTE URBANO,VIALIDAD PEATONAL"/>
    <x v="1"/>
    <n v="1811291"/>
    <n v="105889"/>
    <n v="105886"/>
    <x v="0"/>
    <x v="0"/>
  </r>
  <r>
    <s v="40035190-0"/>
    <s v="MEJORAMIENTO PAVIMENTACION CALLE MAESTRO SEGUNDO PRIETO, COMUNA DE CARTAGENA"/>
    <x v="4"/>
    <s v="SAN ANTONIO"/>
    <s v="CARTAGENA"/>
    <n v="2024"/>
    <s v="PROYECTO"/>
    <s v="TRANSPORTE"/>
    <s v="TRANSPORTE URBANO,VIALIDAD PEATONAL"/>
    <x v="1"/>
    <n v="293365"/>
    <n v="3"/>
    <n v="0"/>
    <x v="0"/>
    <x v="1"/>
  </r>
  <r>
    <s v="40035207-0"/>
    <s v="CONSTRUCCION SISTEMA DE AGUA POTABLE Y ALCANTARILLADO SECTOR LAS TRANCAS, COMUNA DE PINTO"/>
    <x v="5"/>
    <s v="DIGUILLIN"/>
    <s v="PINTO - REGION DEL ÑUBLE"/>
    <n v="2024"/>
    <s v="PROYECTO"/>
    <s v="RECURSOS HIDRICOS"/>
    <s v="INTERSUBSECTORIAL RECURSOS HIDRICOS"/>
    <x v="1"/>
    <n v="370378"/>
    <n v="134659"/>
    <n v="134659"/>
    <x v="0"/>
    <x v="0"/>
  </r>
  <r>
    <s v="40035225-0"/>
    <s v="CONSTRUCCION ALCANTARILLADO PÚBLICO CALLE MIRAFLORES NORTE COMUNA DE EL TABO"/>
    <x v="4"/>
    <s v="SAN ANTONIO"/>
    <s v="EL TABO"/>
    <n v="2024"/>
    <s v="PROYECTO"/>
    <s v="RECURSOS HIDRICOS"/>
    <s v="EVACUACION DISPOSICION FINAL AGUAS SERVIDAS"/>
    <x v="1"/>
    <n v="19712"/>
    <n v="12067"/>
    <n v="0"/>
    <x v="0"/>
    <x v="1"/>
  </r>
  <r>
    <s v="40035272-0"/>
    <s v="MEJORAMIENTO SISTEMA AGUA POTABLE RURAL HUAPI TROVOLHUE Y MACHACO,CARAHUE"/>
    <x v="0"/>
    <s v="CAUTIN"/>
    <s v="CARAHUE"/>
    <n v="2024"/>
    <s v="PROYECTO"/>
    <s v="RECURSOS HIDRICOS"/>
    <s v="AGUA POTABLE"/>
    <x v="1"/>
    <n v="655026"/>
    <n v="312"/>
    <n v="0"/>
    <x v="0"/>
    <x v="1"/>
  </r>
  <r>
    <s v="40035305-0"/>
    <s v="DIAGNOSTICO SEGURIDAD VIAL ZONAS DE ADELANTAMIENTO EN RUTAS DE LA RED VIAL"/>
    <x v="10"/>
    <s v="'"/>
    <s v="'"/>
    <n v="2024"/>
    <s v="ESTUDIO BASICO"/>
    <s v="TRANSPORTE"/>
    <s v="TRANSPORTE CAMINERO"/>
    <x v="1"/>
    <n v="375181"/>
    <n v="365000"/>
    <n v="266941.02600000001"/>
    <x v="0"/>
    <x v="0"/>
  </r>
  <r>
    <s v="40035320-0"/>
    <s v="CONSTRUCCION SISTEMA APR SANTA ISABEL-MATACABRITOS, SAN CLEMENTE"/>
    <x v="7"/>
    <s v="TALCA"/>
    <s v="SAN CLEMENTE"/>
    <n v="2024"/>
    <s v="PROYECTO"/>
    <s v="RECURSOS HIDRICOS"/>
    <s v="AGUA POTABLE"/>
    <x v="1"/>
    <n v="1028590"/>
    <n v="841590"/>
    <n v="841590"/>
    <x v="0"/>
    <x v="0"/>
  </r>
  <r>
    <s v="40035323-0"/>
    <s v="CONSTRUCCION EXTENSION RED DE ALCANTARILLADO SECTOR LA PUNTILLA, COMUNA DE ALGARROBO"/>
    <x v="4"/>
    <s v="SAN ANTONIO"/>
    <s v="ALGARROBO"/>
    <n v="2024"/>
    <s v="PROYECTO"/>
    <s v="RECURSOS HIDRICOS"/>
    <s v="ADMINISTRACION AGUA POTABLE Y ALCANTARILLADO"/>
    <x v="1"/>
    <n v="213820"/>
    <n v="3"/>
    <n v="0"/>
    <x v="0"/>
    <x v="1"/>
  </r>
  <r>
    <s v="40035348-0"/>
    <s v="REPOSICION ALUMBRADO PUBLICO CASCO URBANO COMUNA DE HUALPEN"/>
    <x v="2"/>
    <s v="CONCEPCION"/>
    <s v="HUALPEN"/>
    <n v="2024"/>
    <s v="PROYECTO"/>
    <s v="ENERGIA"/>
    <s v="ALUMBRADO PUBLICO"/>
    <x v="1"/>
    <n v="2714270"/>
    <n v="128"/>
    <n v="126.241"/>
    <x v="0"/>
    <x v="0"/>
  </r>
  <r>
    <s v="40035350-0"/>
    <s v="INSTALACION SISTEMA AGUA POTABLE RURAL MOLCO QUEPE, PADRE LAS CASAS"/>
    <x v="0"/>
    <s v="CAUTIN"/>
    <s v="PADRE LAS CASAS"/>
    <n v="2024"/>
    <s v="PROYECTO"/>
    <s v="RECURSOS HIDRICOS"/>
    <s v="AGUA POTABLE"/>
    <x v="1"/>
    <n v="403906"/>
    <n v="403606"/>
    <n v="403599"/>
    <x v="0"/>
    <x v="0"/>
  </r>
  <r>
    <s v="40035356-0"/>
    <s v="CONSTRUCCION SERVICIO SANITARIO RURAL DE TURQUÍA, COMUNA DE SAN ROSENDO"/>
    <x v="2"/>
    <s v="BIO BIO"/>
    <s v="SAN ROSENDO"/>
    <n v="2024"/>
    <s v="PROYECTO"/>
    <s v="RECURSOS HIDRICOS"/>
    <s v="RECURSOS HIDRICOS"/>
    <x v="1"/>
    <n v="2715476"/>
    <n v="231168"/>
    <n v="231159.391"/>
    <x v="0"/>
    <x v="0"/>
  </r>
  <r>
    <s v="40035371-0"/>
    <s v="INSTALACION SISTEMA APR COLONIA MENDOZA, VILCÚN"/>
    <x v="0"/>
    <s v="CAUTIN"/>
    <s v="VILCUN"/>
    <n v="2024"/>
    <s v="PROYECTO"/>
    <s v="RECURSOS HIDRICOS"/>
    <s v="AGUA POTABLE"/>
    <x v="1"/>
    <n v="1785343"/>
    <n v="11299"/>
    <n v="0"/>
    <x v="0"/>
    <x v="1"/>
  </r>
  <r>
    <s v="40035570-0"/>
    <s v="REPOSICION JARDÍN INFANTIL Y SALA CUNA SEMILLITAS DE MACUL"/>
    <x v="14"/>
    <s v="SANTIAGO"/>
    <s v="MACUL"/>
    <n v="2024"/>
    <s v="PROYECTO"/>
    <s v="EDUCACION, CULTURA Y PATRIMONIO"/>
    <s v="EDUCACION PREBASICA"/>
    <x v="1"/>
    <n v="15239"/>
    <n v="36501"/>
    <n v="8189"/>
    <x v="0"/>
    <x v="0"/>
  </r>
  <r>
    <s v="40035571-0"/>
    <s v="ACTUALIZACION PLADECO PERIODO 2022-2026, COMUNA GRANEROS"/>
    <x v="15"/>
    <s v="CACHAPOAL"/>
    <s v="GRANEROS"/>
    <n v="2024"/>
    <s v="ESTUDIO BASICO"/>
    <s v="MULTISECTORIAL"/>
    <s v="ADMINISTRACION MULTISECTOR"/>
    <x v="1"/>
    <n v="21000"/>
    <n v="21000"/>
    <n v="21000"/>
    <x v="0"/>
    <x v="0"/>
  </r>
  <r>
    <s v="40035647-0"/>
    <s v="MEJORAMIENTO PLAYA EL MORRO, TALCAHUANO"/>
    <x v="2"/>
    <s v="CONCEPCION"/>
    <s v="TALCAHUANO"/>
    <n v="2024"/>
    <s v="PROYECTO"/>
    <s v="VIVIENDA Y DESARROLLO URBANO"/>
    <s v="BORDE COSTERO,PASEOS PEATONALES, PLAYAS"/>
    <x v="1"/>
    <n v="2765320"/>
    <n v="3178129"/>
    <n v="2590673.173"/>
    <x v="0"/>
    <x v="0"/>
  </r>
  <r>
    <s v="40035656-0"/>
    <s v="REPOSICION RETÉN DOROTEA F, COMUNA DE NATALES"/>
    <x v="1"/>
    <s v="'"/>
    <s v="'"/>
    <n v="2024"/>
    <s v="PROYECTO"/>
    <s v="SEGURIDAD PUBLICA"/>
    <s v="SEGURIDAD PUBLICA"/>
    <x v="1"/>
    <n v="40000"/>
    <n v="40000"/>
    <n v="31005"/>
    <x v="0"/>
    <x v="0"/>
  </r>
  <r>
    <s v="40035712-0"/>
    <s v="CONSTRUCCION NUEVA FUENTE AGUA POTABLE S.S.R. ALMENDRAL LOS AMARILLOS, CHÉPICA"/>
    <x v="15"/>
    <s v="COLCHAGUA"/>
    <s v="CHEPICA"/>
    <n v="2024"/>
    <s v="PROYECTO"/>
    <s v="RECURSOS HIDRICOS"/>
    <s v="AGUA POTABLE"/>
    <x v="1"/>
    <n v="132283"/>
    <n v="127342"/>
    <n v="127341.18"/>
    <x v="0"/>
    <x v="0"/>
  </r>
  <r>
    <s v="40035729-0"/>
    <s v="AMPLIACION AMPLIACION SISTEMA CONTROL DE UOCT REGION ANTOFAGASTA E INSTALACION SEMÁFORO"/>
    <x v="9"/>
    <s v="'"/>
    <s v="'"/>
    <n v="2024"/>
    <s v="PROYECTO"/>
    <s v="TRANSPORTE"/>
    <s v="TRANSPORTE URBANO,VIALIDAD PEATONAL"/>
    <x v="1"/>
    <n v="753332"/>
    <n v="1073375"/>
    <n v="753332"/>
    <x v="0"/>
    <x v="0"/>
  </r>
  <r>
    <s v="40035759-0"/>
    <s v="REPOSICION JARDIN INFANTIL Y SALA CUNA NAZARETH COMUNA DE SAN MIGUEL"/>
    <x v="14"/>
    <s v="SANTIAGO"/>
    <s v="SAN MIGUEL"/>
    <n v="2024"/>
    <s v="PROYECTO"/>
    <s v="EDUCACION, CULTURA Y PATRIMONIO"/>
    <s v="EDUCACION PREBASICA"/>
    <x v="1"/>
    <n v="22289"/>
    <n v="43157"/>
    <n v="7770.1009999999997"/>
    <x v="0"/>
    <x v="0"/>
  </r>
  <r>
    <s v="40035764-0"/>
    <s v="CONSTRUCCION PARQUE URBANO LOS OLIVOS COMUNA ALTO HOSPICIO"/>
    <x v="8"/>
    <s v="IQUIQUE"/>
    <s v="ALTO HOSPICIO"/>
    <n v="2024"/>
    <s v="PROYECTO"/>
    <s v="VIVIENDA Y DESARROLLO URBANO"/>
    <s v="DESARROLLO URBANO"/>
    <x v="1"/>
    <n v="26372"/>
    <n v="44552"/>
    <n v="18581"/>
    <x v="0"/>
    <x v="0"/>
  </r>
  <r>
    <s v="40035785-0"/>
    <s v="REPOSICION PAVIMENTACION CALLE MARIANO CASANOVA, COMUNA DE CARTAGENA"/>
    <x v="4"/>
    <s v="SAN ANTONIO"/>
    <s v="CARTAGENA"/>
    <n v="2024"/>
    <s v="PROYECTO"/>
    <s v="TRANSPORTE"/>
    <s v="TRANSPORTE URBANO,VIALIDAD PEATONAL"/>
    <x v="1"/>
    <n v="112659"/>
    <n v="3"/>
    <n v="0"/>
    <x v="0"/>
    <x v="1"/>
  </r>
  <r>
    <s v="40035790-0"/>
    <s v="CONSTRUCCION INSTITUTO DE REHABILITACION INFANTIL TELETON, REGION DE OHIGGINS"/>
    <x v="15"/>
    <s v="'"/>
    <s v="'"/>
    <n v="2024"/>
    <s v="PROYECTO"/>
    <s v="SALUD"/>
    <s v="MEDIA COMPLEJIDAD"/>
    <x v="1"/>
    <n v="7274935"/>
    <n v="4418387"/>
    <n v="4423606"/>
    <x v="0"/>
    <x v="0"/>
  </r>
  <r>
    <s v="40035800-0"/>
    <s v="CONSTRUCCION ALCANTARILLADO, PTAS Y DISPOSICION FINAL, LEYDA, COMUNA DE SAN ANTONIO"/>
    <x v="4"/>
    <s v="SAN ANTONIO"/>
    <s v="SAN ANTONIO"/>
    <n v="2024"/>
    <s v="PROYECTO"/>
    <s v="RECURSOS HIDRICOS"/>
    <s v="EVACUACION DISPOSICION FINAL AGUAS SERVIDAS"/>
    <x v="1"/>
    <n v="1326313"/>
    <n v="22217"/>
    <n v="22214"/>
    <x v="0"/>
    <x v="0"/>
  </r>
  <r>
    <s v="40035805-0"/>
    <s v="CONSTRUCCION GIMNASIO ESCUELA MIRASOL, PUERTO MONTT"/>
    <x v="3"/>
    <s v="LLANQUIHUE"/>
    <s v="PUERTO MONTT"/>
    <n v="2024"/>
    <s v="PROYECTO"/>
    <s v="EDUCACION, CULTURA Y PATRIMONIO"/>
    <s v="EDUCACION BASICA Y MEDIA"/>
    <x v="1"/>
    <n v="951419"/>
    <n v="3"/>
    <n v="0"/>
    <x v="0"/>
    <x v="1"/>
  </r>
  <r>
    <s v="40035812-0"/>
    <s v="ACTUALIZACION PLAN DE DESARROLLO COMUNAL  DE LOTA"/>
    <x v="2"/>
    <s v="CONCEPCION"/>
    <s v="LOTA"/>
    <n v="2024"/>
    <s v="ESTUDIO BASICO"/>
    <s v="MULTISECTORIAL"/>
    <s v="ORGANIZACION Y SERVICIOS COMUNALES"/>
    <x v="1"/>
    <n v="49237"/>
    <n v="12519"/>
    <n v="0"/>
    <x v="0"/>
    <x v="1"/>
  </r>
  <r>
    <s v="40035826-0"/>
    <s v="MEJORAMIENTO ILUMINACIÓN CANCHA DE FÚTBOL CLUB DEPORTIVO Y SOCIAL AURORA DE CHILE, TALCA"/>
    <x v="7"/>
    <s v="TALCA"/>
    <s v="TALCA"/>
    <n v="2024"/>
    <s v="PROYECTO"/>
    <s v="DEPORTES"/>
    <s v="ADMINISTRACION DEPORTES Y RECREACION"/>
    <x v="1"/>
    <n v="101251"/>
    <n v="101251"/>
    <n v="101250.70299999999"/>
    <x v="0"/>
    <x v="0"/>
  </r>
  <r>
    <s v="40035839-0"/>
    <s v="CONSTRUCCION RUKA COMUNITARIA PITRIUCO"/>
    <x v="12"/>
    <s v="RANCO"/>
    <s v="LAGO RANCO - REGION XIV"/>
    <n v="2024"/>
    <s v="PROYECTO"/>
    <s v="EDUCACION, CULTURA Y PATRIMONIO"/>
    <s v="CULTURA"/>
    <x v="1"/>
    <n v="60464"/>
    <n v="12325"/>
    <n v="12325"/>
    <x v="0"/>
    <x v="0"/>
  </r>
  <r>
    <s v="40035842-0"/>
    <s v="MEJORAMIENTO BARRIO LAS ROSAS SANTA REGINA,  OLMUÉ"/>
    <x v="4"/>
    <s v="MARGA MARGA"/>
    <s v="OLMUE"/>
    <n v="2024"/>
    <s v="PROYECTO"/>
    <s v="VIVIENDA Y DESARROLLO URBANO"/>
    <s v="DESARROLLO URBANO"/>
    <x v="1"/>
    <n v="120000"/>
    <n v="120000"/>
    <n v="0"/>
    <x v="0"/>
    <x v="1"/>
  </r>
  <r>
    <s v="40035843-0"/>
    <s v="CONSTRUCCION RED DE ALCANTARILLADO SECTOR BOSQUES DE ALGARROBO"/>
    <x v="4"/>
    <s v="SAN ANTONIO"/>
    <s v="ALGARROBO"/>
    <n v="2024"/>
    <s v="PROYECTO"/>
    <s v="RECURSOS HIDRICOS"/>
    <s v="EVACUACION DISPOSICION FINAL AGUAS SERVIDAS"/>
    <x v="1"/>
    <n v="53406"/>
    <n v="5"/>
    <n v="0"/>
    <x v="0"/>
    <x v="1"/>
  </r>
  <r>
    <s v="40035850-0"/>
    <s v="MEJORAMIENTO CALLE IGNACIO CARRERA PINTO, PANGUIPULLI"/>
    <x v="12"/>
    <s v="VALDIVIA - REGION XIV"/>
    <s v="PANGUIPULLI - REGION XIV"/>
    <n v="2024"/>
    <s v="PROYECTO"/>
    <s v="TRANSPORTE"/>
    <s v="TRANSPORTE URBANO,VIALIDAD PEATONAL"/>
    <x v="1"/>
    <n v="2155121"/>
    <n v="2"/>
    <n v="0"/>
    <x v="0"/>
    <x v="1"/>
  </r>
  <r>
    <s v="40035890-0"/>
    <s v="HABILITACION HABILITACIÓN SUMINISTRO ENERGÍA ELÉCTRICA SANTA ELVIRA, VALDIVIA"/>
    <x v="12"/>
    <s v="VALDIVIA - REGION XIV"/>
    <s v="VALDIVIA - REGION XIV"/>
    <n v="2024"/>
    <s v="PROYECTO"/>
    <s v="ENERGIA"/>
    <s v="DISTRIBUCION Y CONEXION FINAL USUARIOS"/>
    <x v="1"/>
    <n v="124159"/>
    <n v="119962"/>
    <n v="119962"/>
    <x v="0"/>
    <x v="0"/>
  </r>
  <r>
    <s v="40035900-0"/>
    <s v="HABILITACION  SUMINISTRO ENERGIA ELECTRICA ALTOS DE SAN IGNACIO, VALDIVIA"/>
    <x v="12"/>
    <s v="VALDIVIA - REGION XIV"/>
    <s v="VALDIVIA - REGION XIV"/>
    <n v="2024"/>
    <s v="PROYECTO"/>
    <s v="ENERGIA"/>
    <s v="DISTRIBUCION Y CONEXION FINAL USUARIOS"/>
    <x v="1"/>
    <n v="510803"/>
    <n v="493532"/>
    <n v="493532"/>
    <x v="0"/>
    <x v="0"/>
  </r>
  <r>
    <s v="40035931-0"/>
    <s v="MEJORAMIENTO BARRIO GLORIAS NAVALES 4TO SECTOR, VIÑA DEL MAR"/>
    <x v="4"/>
    <s v="VALPARAISO"/>
    <s v="VIÑA DEL MAR"/>
    <n v="2024"/>
    <s v="PROYECTO"/>
    <s v="VIVIENDA Y DESARROLLO URBANO"/>
    <s v="DESARROLLO URBANO"/>
    <x v="1"/>
    <n v="292597"/>
    <n v="395868"/>
    <n v="190850"/>
    <x v="0"/>
    <x v="0"/>
  </r>
  <r>
    <s v="40035932-0"/>
    <s v="MEJORAMIENTO BARRIO OHIGGINS EL CARMEN, SAN ANTONIO"/>
    <x v="4"/>
    <s v="SAN ANTONIO"/>
    <s v="SAN ANTONIO"/>
    <n v="2024"/>
    <s v="PROYECTO"/>
    <s v="VIVIENDA Y DESARROLLO URBANO"/>
    <s v="DESARROLLO URBANO"/>
    <x v="1"/>
    <n v="45000"/>
    <n v="45000"/>
    <n v="0"/>
    <x v="0"/>
    <x v="1"/>
  </r>
  <r>
    <s v="40035933-0"/>
    <s v="MEJORAMIENTO BARRIO LAS VEGAS, VILLA ALEMANA"/>
    <x v="4"/>
    <s v="MARGA MARGA"/>
    <s v="VILLA ALEMANA"/>
    <n v="2024"/>
    <s v="PROYECTO"/>
    <s v="VIVIENDA Y DESARROLLO URBANO"/>
    <s v="DESARROLLO URBANO"/>
    <x v="1"/>
    <n v="80000"/>
    <n v="80000"/>
    <n v="41079.262000000002"/>
    <x v="0"/>
    <x v="0"/>
  </r>
  <r>
    <s v="40035934-0"/>
    <s v="MEJORAMIENTO BARRIO RENE SCHNEIDER, COMUNA DE LOS ANDES"/>
    <x v="4"/>
    <s v="LOS ANDES"/>
    <s v="LOS ANDES"/>
    <n v="2024"/>
    <s v="PROYECTO"/>
    <s v="VIVIENDA Y DESARROLLO URBANO"/>
    <s v="DESARROLLO URBANO"/>
    <x v="1"/>
    <n v="250998"/>
    <n v="375999"/>
    <n v="248813"/>
    <x v="0"/>
    <x v="0"/>
  </r>
  <r>
    <s v="40035935-0"/>
    <s v="MEJORAMIENTO BARRIO LOS AROMOS, SANTA MARÍA"/>
    <x v="4"/>
    <s v="SAN FELIPE DE ACONCAGUA"/>
    <s v="SANTA MARIA"/>
    <n v="2024"/>
    <s v="PROYECTO"/>
    <s v="VIVIENDA Y DESARROLLO URBANO"/>
    <s v="DESARROLLO URBANO"/>
    <x v="1"/>
    <n v="454547"/>
    <n v="495868"/>
    <n v="404546.91800000001"/>
    <x v="0"/>
    <x v="0"/>
  </r>
  <r>
    <s v="40035936-0"/>
    <s v="MEJORAMIENTO BARRIO LA CAMPANA, VALPARAÍSO"/>
    <x v="4"/>
    <s v="VALPARAISO"/>
    <s v="VALPARAISO"/>
    <n v="2024"/>
    <s v="PROYECTO"/>
    <s v="VIVIENDA Y DESARROLLO URBANO"/>
    <s v="DESARROLLO URBANO"/>
    <x v="1"/>
    <n v="40000"/>
    <n v="80000"/>
    <n v="7804"/>
    <x v="0"/>
    <x v="0"/>
  </r>
  <r>
    <s v="40035945-0"/>
    <s v="MEJORAMIENTO BARRIO ELEONOR ROOSEVELT, VIÑA DEL MAR"/>
    <x v="4"/>
    <s v="VALPARAISO"/>
    <s v="VIÑA DEL MAR"/>
    <n v="2024"/>
    <s v="PROYECTO"/>
    <s v="VIVIENDA Y DESARROLLO URBANO"/>
    <s v="DESARROLLO URBANO"/>
    <x v="1"/>
    <n v="250000"/>
    <n v="442868"/>
    <n v="269412"/>
    <x v="0"/>
    <x v="0"/>
  </r>
  <r>
    <s v="40035946-0"/>
    <s v="MEJORAMIENTO BARRIO EL POLÍGONO, NOGALES"/>
    <x v="4"/>
    <s v="QUILLOTA"/>
    <s v="NOGALES"/>
    <n v="2024"/>
    <s v="PROYECTO"/>
    <s v="VIVIENDA Y DESARROLLO URBANO"/>
    <s v="DESARROLLO URBANO"/>
    <x v="1"/>
    <n v="480868"/>
    <n v="480868"/>
    <n v="401313.74699999997"/>
    <x v="0"/>
    <x v="0"/>
  </r>
  <r>
    <s v="40035950-0"/>
    <s v="REPOSICION EDIFICIO CONSISTORIAL NINHUE"/>
    <x v="5"/>
    <s v="ITATA"/>
    <s v="NINHUE - REGION DEL ÑUBLE"/>
    <n v="2024"/>
    <s v="PROYECTO"/>
    <s v="MULTISECTORIAL"/>
    <s v="ADMINISTRACION MULTISECTOR"/>
    <x v="1"/>
    <n v="60749"/>
    <n v="1"/>
    <n v="0"/>
    <x v="0"/>
    <x v="1"/>
  </r>
  <r>
    <s v="40035979-0"/>
    <s v="CONSTRUCCION DE SALA CUNA Y JARDIN INFANTIL LUCIANO FARIÑA, TEMUCO"/>
    <x v="0"/>
    <s v="CAUTIN"/>
    <s v="TEMUCO"/>
    <n v="2024"/>
    <s v="PROYECTO"/>
    <s v="EDUCACION, CULTURA Y PATRIMONIO"/>
    <s v="EDUCACION PREBASICA"/>
    <x v="1"/>
    <n v="4787"/>
    <n v="4787"/>
    <n v="4786.1210000000001"/>
    <x v="0"/>
    <x v="0"/>
  </r>
  <r>
    <s v="40036015-0"/>
    <s v="REPOSICION PAVIMENTO AVENIDA PEDRO DE VALDIVIA, SAN FELIPE"/>
    <x v="4"/>
    <s v="SAN FELIPE DE ACONCAGUA"/>
    <s v="SAN FELIPE"/>
    <n v="2024"/>
    <s v="PROYECTO"/>
    <s v="TRANSPORTE"/>
    <s v="TRANSPORTE URBANO,VIALIDAD PEATONAL"/>
    <x v="1"/>
    <n v="177093"/>
    <n v="145588"/>
    <n v="145585.31299999999"/>
    <x v="0"/>
    <x v="0"/>
  </r>
  <r>
    <s v="40036018-0"/>
    <s v="MEJORAMIENTO Y AMPLIACION DEL SISTEMA DE APR MARIA PINTO"/>
    <x v="14"/>
    <s v="MELIPILLA"/>
    <s v="MARIA PINTO"/>
    <n v="2024"/>
    <s v="PROYECTO"/>
    <s v="RECURSOS HIDRICOS"/>
    <s v="AGUA POTABLE"/>
    <x v="1"/>
    <n v="2137825"/>
    <n v="2137825"/>
    <n v="2137821.1800000002"/>
    <x v="0"/>
    <x v="0"/>
  </r>
  <r>
    <s v="40036076-0"/>
    <s v="MEJORAMIENTO Y AMPLIACIÓN SISTEMA APR HUAPI BAJO HACIA HUAPI ALTO, LINARES"/>
    <x v="7"/>
    <s v="LINARES"/>
    <s v="LINARES"/>
    <n v="2024"/>
    <s v="PROYECTO"/>
    <s v="RECURSOS HIDRICOS"/>
    <s v="AGUA POTABLE"/>
    <x v="1"/>
    <n v="64388"/>
    <n v="2"/>
    <n v="0"/>
    <x v="0"/>
    <x v="1"/>
  </r>
  <r>
    <s v="40036124-0"/>
    <s v="MEJORAMIENTO RUTA F-830 CRUCE LA DRAGA- CASABLANCA, COMUNA DE CASABLANCA"/>
    <x v="4"/>
    <s v="'"/>
    <s v="'"/>
    <n v="2024"/>
    <s v="PROYECTO"/>
    <s v="TRANSPORTE"/>
    <s v="TRANSPORTE CAMINERO"/>
    <x v="1"/>
    <n v="50517"/>
    <n v="110"/>
    <n v="0"/>
    <x v="0"/>
    <x v="1"/>
  </r>
  <r>
    <s v="40036181-0"/>
    <s v="MEJORAMIENTO AGUA POTABLE SSR EL CONVENTO, COMUNA DE SANTO DOMINGO"/>
    <x v="4"/>
    <s v="'"/>
    <s v="'"/>
    <n v="2024"/>
    <s v="PROYECTO"/>
    <s v="RECURSOS HIDRICOS"/>
    <s v="AGUA POTABLE"/>
    <x v="1"/>
    <n v="3"/>
    <n v="3"/>
    <n v="0"/>
    <x v="0"/>
    <x v="1"/>
  </r>
  <r>
    <s v="40036198-0"/>
    <s v="MEJORAMIENTO  SISTEMA AGUA POTABLE RURAL TOTORAL"/>
    <x v="16"/>
    <s v="COPIAPO"/>
    <s v="COPIAPO"/>
    <n v="2024"/>
    <s v="PROYECTO"/>
    <s v="RECURSOS HIDRICOS"/>
    <s v="AGUA POTABLE"/>
    <x v="1"/>
    <n v="400645"/>
    <n v="542466"/>
    <n v="540751.76399999997"/>
    <x v="0"/>
    <x v="0"/>
  </r>
  <r>
    <s v="40036216-0"/>
    <s v="MEJORAMIENTO SISTEMA DE AGUA POTABLE RURAL EL PINO, HUASCO"/>
    <x v="16"/>
    <s v="HUASCO"/>
    <s v="HUASCO"/>
    <n v="2024"/>
    <s v="PROYECTO"/>
    <s v="RECURSOS HIDRICOS"/>
    <s v="AGUA POTABLE"/>
    <x v="1"/>
    <n v="783554"/>
    <n v="614411"/>
    <n v="613956"/>
    <x v="0"/>
    <x v="0"/>
  </r>
  <r>
    <s v="40036350-0"/>
    <s v="REPOSICION  SALA CUNA Y JARDÍN INFANTIL NIDITO DE SOL DE PEDRO AGUIRRE CERDA"/>
    <x v="14"/>
    <s v="SANTIAGO"/>
    <s v="PEDRO A CERDA"/>
    <n v="2024"/>
    <s v="PROYECTO"/>
    <s v="EDUCACION, CULTURA Y PATRIMONIO"/>
    <s v="EDUCACION PREBASICA"/>
    <x v="1"/>
    <n v="14939"/>
    <n v="35678"/>
    <n v="8039"/>
    <x v="0"/>
    <x v="0"/>
  </r>
  <r>
    <s v="40036369-0"/>
    <s v="REPOSICION CENTRO COMUNITARIO JJVV JARDINES II, LA LEGUA, COMUNA DE SAN JOAQUIN"/>
    <x v="14"/>
    <s v="SANTIAGO"/>
    <s v="SAN JOAQUIN"/>
    <n v="2024"/>
    <s v="PROYECTO"/>
    <s v="MULTISECTORIAL"/>
    <s v="ORGANIZACION Y SERVICIOS COMUNALES"/>
    <x v="1"/>
    <n v="175270"/>
    <n v="159293"/>
    <n v="159293.04699999999"/>
    <x v="0"/>
    <x v="0"/>
  </r>
  <r>
    <s v="40036376-0"/>
    <s v="AMPLIACION Y MEJORAMIENTO SISTEMA APR ESTACION POLPAICO"/>
    <x v="14"/>
    <s v="'"/>
    <s v="'"/>
    <n v="2024"/>
    <s v="PROYECTO"/>
    <s v="RECURSOS HIDRICOS"/>
    <s v="AGUA POTABLE"/>
    <x v="1"/>
    <n v="1553276"/>
    <n v="1553278"/>
    <n v="1514183.0330000001"/>
    <x v="0"/>
    <x v="0"/>
  </r>
  <r>
    <s v="40036379-0"/>
    <s v="CONSTRUCCION PISTA DE AGUAS QUIETAS, COMUNA DE VALDIVIA"/>
    <x v="12"/>
    <s v="'"/>
    <s v="'"/>
    <n v="2024"/>
    <s v="PROYECTO"/>
    <s v="DEPORTES"/>
    <s v="DEPORTE COMPETITIVO"/>
    <x v="1"/>
    <n v="200000"/>
    <n v="15001"/>
    <n v="0"/>
    <x v="0"/>
    <x v="1"/>
  </r>
  <r>
    <s v="40036417-0"/>
    <s v="MEJORAMIENTO Y AMPLIACIÓN SISTEMA DEL APR VILLA ILLINOIS, TALCA."/>
    <x v="7"/>
    <s v="TALCA"/>
    <s v="TALCA"/>
    <n v="2024"/>
    <s v="PROYECTO"/>
    <s v="RECURSOS HIDRICOS"/>
    <s v="AGUA POTABLE"/>
    <x v="1"/>
    <n v="3"/>
    <n v="3"/>
    <n v="0"/>
    <x v="0"/>
    <x v="1"/>
  </r>
  <r>
    <s v="40036418-0"/>
    <s v="REPOSICION DEL SERVICIO DE APR DE EL YECO, MARIQUINA"/>
    <x v="12"/>
    <s v="VALDIVIA - REGION XIV"/>
    <s v="SAN JOSE DE LA MARIQUINA - REGION XIV"/>
    <n v="2024"/>
    <s v="PROYECTO"/>
    <s v="RECURSOS HIDRICOS"/>
    <s v="AGUA POTABLE"/>
    <x v="1"/>
    <n v="11"/>
    <n v="11"/>
    <n v="0"/>
    <x v="0"/>
    <x v="1"/>
  </r>
  <r>
    <s v="40036422-0"/>
    <s v="ACTUALIZACION PLAN DE DESARROLLO COMUNAL LOS ALAMOS"/>
    <x v="2"/>
    <s v="ARAUCO"/>
    <s v="LOS ALAMOS"/>
    <n v="2024"/>
    <s v="ESTUDIO BASICO"/>
    <s v="MULTISECTORIAL"/>
    <s v="ADMINISTRACION MULTISECTOR"/>
    <x v="1"/>
    <n v="61180"/>
    <n v="11667"/>
    <n v="0"/>
    <x v="0"/>
    <x v="1"/>
  </r>
  <r>
    <s v="40036423-0"/>
    <s v="MEJORAMIENTO CANCHA MERCADO, HUALPEN"/>
    <x v="2"/>
    <s v="CONCEPCION"/>
    <s v="HUALPEN"/>
    <n v="2024"/>
    <s v="PROYECTO"/>
    <s v="DEPORTES"/>
    <s v="DEPORTE RECREATIVO"/>
    <x v="1"/>
    <n v="889281"/>
    <n v="276123"/>
    <n v="276120"/>
    <x v="0"/>
    <x v="0"/>
  </r>
  <r>
    <s v="40036425-0"/>
    <s v="MEJORAMIENTO PROYECTO DE PAVIMENTACIÓN AVENIDA CARDEN SAMORÉ, PLACILLA, VALPARAÍSO."/>
    <x v="4"/>
    <s v="VALPARAISO"/>
    <s v="VALPARAISO"/>
    <n v="2024"/>
    <s v="PROYECTO"/>
    <s v="TRANSPORTE"/>
    <s v="TRANSPORTE URBANO,VIALIDAD PEATONAL"/>
    <x v="1"/>
    <n v="560061"/>
    <n v="442233"/>
    <n v="442231.17700000003"/>
    <x v="0"/>
    <x v="0"/>
  </r>
  <r>
    <s v="40036436-0"/>
    <s v="MEJORAMIENTO RUTA 9 NORTE Y RUTA 252 CH, SECTOR BARRIO INDUSTRIAL - AEROPUERTO, PUNTA ARENAS"/>
    <x v="1"/>
    <s v="MAGALLANES"/>
    <s v="PUNTA ARENAS"/>
    <n v="2024"/>
    <s v="PROYECTO"/>
    <s v="TRANSPORTE"/>
    <s v="TRANSPORTE CAMINERO"/>
    <x v="1"/>
    <n v="574749"/>
    <n v="550000"/>
    <n v="464459.49400000001"/>
    <x v="0"/>
    <x v="0"/>
  </r>
  <r>
    <s v="40036441-0"/>
    <s v="REPOSICION Y AMPLIACION PASARELAS SECTOR ALTO, PUERTO EDEN, NATALES."/>
    <x v="1"/>
    <s v="'"/>
    <s v="'"/>
    <n v="2024"/>
    <s v="PROYECTO"/>
    <s v="TRANSPORTE"/>
    <s v="TRANSPORTE URBANO,VIALIDAD PEATONAL"/>
    <x v="1"/>
    <n v="1443656"/>
    <n v="360876"/>
    <n v="319033"/>
    <x v="0"/>
    <x v="0"/>
  </r>
  <r>
    <s v="40036445-0"/>
    <s v="REPOSICION CON RELOCALIZACIÓN JUZGADO DE LETRAS DE COLINA"/>
    <x v="14"/>
    <s v="CHACABUCO"/>
    <s v="COLINA"/>
    <n v="2024"/>
    <s v="PROYECTO"/>
    <s v="JUSTICIA"/>
    <s v="ADMINISTRACION DE JUSTICIA"/>
    <x v="1"/>
    <n v="84167"/>
    <n v="64922"/>
    <n v="62440"/>
    <x v="0"/>
    <x v="0"/>
  </r>
  <r>
    <s v="40036449-0"/>
    <s v="MEJORAMIENTO RUTA E-30-F, SECTOR PUCHUNCAVÍ - ACCESO QUINTERO, COMUNAS PUCHUNCAVÍ Y QUINTERO"/>
    <x v="4"/>
    <s v="'"/>
    <s v="'"/>
    <n v="2024"/>
    <s v="PROYECTO"/>
    <s v="TRANSPORTE"/>
    <s v="TRANSPORTE CAMINERO"/>
    <x v="1"/>
    <n v="129550"/>
    <n v="236000"/>
    <n v="128034.27099999999"/>
    <x v="0"/>
    <x v="0"/>
  </r>
  <r>
    <s v="40036465-0"/>
    <s v="MEJORAMIENTO CALLE PADRE RICARDO COMUNA DE FUTRONO"/>
    <x v="12"/>
    <s v="RANCO"/>
    <s v="FUTRONO - REGION XIV"/>
    <n v="2024"/>
    <s v="PROYECTO"/>
    <s v="TRANSPORTE"/>
    <s v="TRANSPORTE URBANO,VIALIDAD PEATONAL"/>
    <x v="1"/>
    <n v="1000"/>
    <n v="1"/>
    <n v="0"/>
    <x v="0"/>
    <x v="1"/>
  </r>
  <r>
    <s v="40036482-0"/>
    <s v="MEJORAMIENTO DESEMBOCADURA RÍO TUBUL,  ARAUCO"/>
    <x v="2"/>
    <s v="ARAUCO"/>
    <s v="ARAUCO"/>
    <n v="2024"/>
    <s v="PROYECTO"/>
    <s v="PESCA"/>
    <s v="PESCA ARTESANAL"/>
    <x v="1"/>
    <n v="10"/>
    <n v="503836"/>
    <n v="0"/>
    <x v="0"/>
    <x v="1"/>
  </r>
  <r>
    <s v="40036488-0"/>
    <s v="AMPLIACION Y MEJORAMIENTO AD TENIENTE JULIO GALLARDO, PUERTO NATALES"/>
    <x v="1"/>
    <s v="'"/>
    <s v="'"/>
    <n v="2024"/>
    <s v="PROYECTO"/>
    <s v="TRANSPORTE"/>
    <s v="TRANSPORTE AEREO"/>
    <x v="1"/>
    <n v="187412"/>
    <n v="724808"/>
    <n v="585861.53399999999"/>
    <x v="0"/>
    <x v="0"/>
  </r>
  <r>
    <s v="40036492-0"/>
    <s v="REPOSICION  SISTEMA APR EL MEMBRILLO, MELIPEUCO"/>
    <x v="0"/>
    <s v="CAUTIN"/>
    <s v="MELIPEUCO"/>
    <n v="2024"/>
    <s v="PROYECTO"/>
    <s v="RECURSOS HIDRICOS"/>
    <s v="AGUA POTABLE"/>
    <x v="1"/>
    <n v="581529"/>
    <n v="312"/>
    <n v="0"/>
    <x v="0"/>
    <x v="1"/>
  </r>
  <r>
    <s v="40036540-0"/>
    <s v="CONSTRUCCION PUNTO DE POSADA PARA HELICÓPTEROS EN VILLA PUNTA DELGADA"/>
    <x v="1"/>
    <s v="MAGALLANES"/>
    <s v="SAN GREGORIO"/>
    <n v="2024"/>
    <s v="PROYECTO"/>
    <s v="TRANSPORTE"/>
    <s v="TRANSPORTE AEREO"/>
    <x v="1"/>
    <n v="19631"/>
    <n v="26000"/>
    <n v="24911.749"/>
    <x v="0"/>
    <x v="0"/>
  </r>
  <r>
    <s v="40036588-0"/>
    <s v="REPOSICION PUENTES MAYORES RUTA 7 GRUPO 1, REGION DE LOS LAGOS"/>
    <x v="3"/>
    <s v="'"/>
    <s v="'"/>
    <n v="2024"/>
    <s v="PROYECTO"/>
    <s v="TRANSPORTE"/>
    <s v="TRANSPORTE CAMINERO"/>
    <x v="1"/>
    <n v="50500"/>
    <n v="10"/>
    <n v="0"/>
    <x v="0"/>
    <x v="1"/>
  </r>
  <r>
    <s v="40036595-0"/>
    <s v="REPOSICION  PUENTE CHOROY-TRAIGUEN, RUTA U-302, SAN JUAN DE LA COSTA"/>
    <x v="3"/>
    <s v="'"/>
    <s v="'"/>
    <n v="2024"/>
    <s v="PROYECTO"/>
    <s v="TRANSPORTE"/>
    <s v="TRANSPORTE CAMINERO"/>
    <x v="1"/>
    <n v="528"/>
    <n v="10"/>
    <n v="0"/>
    <x v="0"/>
    <x v="1"/>
  </r>
  <r>
    <s v="40036599-0"/>
    <s v="CONSTRUCCION CONEXION VIAL RUTA 5 - RUTA 225 CH, PUERTO VARAS"/>
    <x v="3"/>
    <s v="LLANQUIHUE"/>
    <s v="PUERTO VARAS"/>
    <n v="2024"/>
    <s v="PROYECTO"/>
    <s v="TRANSPORTE"/>
    <s v="TRANSPORTE CAMINERO"/>
    <x v="1"/>
    <n v="12400"/>
    <n v="210"/>
    <n v="93"/>
    <x v="0"/>
    <x v="0"/>
  </r>
  <r>
    <s v="40036602-0"/>
    <s v="REPOSICION PUENTES MAYORES REGION DE LOS LAGOS GRUPO 5"/>
    <x v="3"/>
    <s v="'"/>
    <s v="'"/>
    <n v="2024"/>
    <s v="PROYECTO"/>
    <s v="TRANSPORTE"/>
    <s v="TRANSPORTE CAMINERO"/>
    <x v="1"/>
    <n v="362258"/>
    <n v="336710"/>
    <n v="336703.27100000001"/>
    <x v="0"/>
    <x v="0"/>
  </r>
  <r>
    <s v="40036606-0"/>
    <s v="CONSTRUCCION CONSTRUCCIÃ¿N SALAS CUNAS Y NIVELES MEDIOS HUELLITAS, IQUIQUE"/>
    <x v="8"/>
    <s v="IQUIQUE"/>
    <s v="IQUIQUE"/>
    <n v="2024"/>
    <s v="PROYECTO"/>
    <s v="EDUCACION, CULTURA Y PATRIMONIO"/>
    <s v="EDUCACION PREBASICA"/>
    <x v="1"/>
    <n v="68188"/>
    <n v="68188"/>
    <n v="49411"/>
    <x v="0"/>
    <x v="0"/>
  </r>
  <r>
    <s v="40036618-0"/>
    <s v="MEJORAMIENTO EN CAMINOS ROL V-590 Y V-720, PROVINCIA DE LLANQUIHUE"/>
    <x v="3"/>
    <s v="LLANQUIHUE"/>
    <s v="'"/>
    <n v="2024"/>
    <s v="PROYECTO"/>
    <s v="TRANSPORTE"/>
    <s v="TRANSPORTE CAMINERO"/>
    <x v="1"/>
    <n v="527"/>
    <n v="10"/>
    <n v="0"/>
    <x v="0"/>
    <x v="1"/>
  </r>
  <r>
    <s v="40036645-0"/>
    <s v="CONSTRUCCION SALA CUNA Y JARDÍN INFANTIL STA. INES, CHILLAN VIEJO"/>
    <x v="5"/>
    <s v="DIGUILLIN"/>
    <s v="CHILLAN VIEJO - REGION DEL ÑUBLE"/>
    <n v="2024"/>
    <s v="PROYECTO"/>
    <s v="EDUCACION, CULTURA Y PATRIMONIO"/>
    <s v="EDUCACION PREBASICA"/>
    <x v="1"/>
    <n v="15997"/>
    <n v="15997"/>
    <n v="15997.385"/>
    <x v="0"/>
    <x v="0"/>
  </r>
  <r>
    <s v="40036661-0"/>
    <s v="REPOSICION CASINO DE FUNCIONARIOS DEL IND EN EL ESTADIO NACIONAL"/>
    <x v="14"/>
    <s v="'"/>
    <s v="'"/>
    <n v="2024"/>
    <s v="PROYECTO"/>
    <s v="DEPORTES"/>
    <s v="ADMINISTRACION DEPORTES Y RECREACION"/>
    <x v="1"/>
    <n v="24199"/>
    <n v="24199"/>
    <n v="24198.251"/>
    <x v="0"/>
    <x v="0"/>
  </r>
  <r>
    <s v="40036728-0"/>
    <s v="DIAGNOSTICO PARA EL ORDENAMIENTO TERRITORIAL RN KATALALIXAR COMUNA DE TORTEL"/>
    <x v="11"/>
    <s v="CAPITAN PRAT"/>
    <s v="TORTEL"/>
    <n v="2024"/>
    <s v="ESTUDIO BASICO"/>
    <s v="RECURSOS NATURALES Y MEDIO AMBIENTE"/>
    <s v="MEDIO AMBIENTE"/>
    <x v="1"/>
    <n v="180001"/>
    <n v="180001"/>
    <n v="178470"/>
    <x v="0"/>
    <x v="0"/>
  </r>
  <r>
    <s v="40036741-0"/>
    <s v="NORMALIZACION AERÓDROMO MARÍA DOLORES DE LOS ANGELES, REGIÓN DEL BIOBÍO"/>
    <x v="2"/>
    <s v="BIO BIO"/>
    <s v="LOS ANGELES"/>
    <n v="2024"/>
    <s v="PROYECTO"/>
    <s v="TRANSPORTE"/>
    <s v="TRANSPORTE AEREO"/>
    <x v="1"/>
    <n v="120"/>
    <n v="120"/>
    <n v="95.049000000000007"/>
    <x v="0"/>
    <x v="0"/>
  </r>
  <r>
    <s v="40036747-0"/>
    <s v="DIAGNOSTICO Y ELABORACIÓN DE PLAN MAESTRO BARRIO OLIVARERA DE AZAPA, COMUNA ARICA"/>
    <x v="13"/>
    <s v="ARICA - REGION XV"/>
    <s v="ARICA - REGION XV"/>
    <n v="2024"/>
    <s v="ESTUDIO BASICO"/>
    <s v="VIVIENDA Y DESARROLLO URBANO"/>
    <s v="DESARROLLO URBANO"/>
    <x v="1"/>
    <n v="36953"/>
    <n v="30600"/>
    <n v="30600"/>
    <x v="0"/>
    <x v="0"/>
  </r>
  <r>
    <s v="40036769-0"/>
    <s v="CONSTRUCCION SISTEMA DE AGUA POTABLE RURAL  LA POZA, COMUNA DE SAN PABLO"/>
    <x v="3"/>
    <s v="OSORNO"/>
    <s v="SAN PABLO"/>
    <n v="2024"/>
    <s v="PROYECTO"/>
    <s v="RECURSOS HIDRICOS"/>
    <s v="AGUA POTABLE"/>
    <x v="1"/>
    <n v="1285082"/>
    <n v="1285082"/>
    <n v="1285051.578"/>
    <x v="0"/>
    <x v="0"/>
  </r>
  <r>
    <s v="40036775-0"/>
    <s v="DIAGNOSTICO PLAN MAESTRO BARRIO DOLORES ENDEIZA-VISTA MAR-TONGOY COQUIMBO 2021"/>
    <x v="6"/>
    <s v="'"/>
    <s v="'"/>
    <n v="2024"/>
    <s v="ESTUDIO BASICO"/>
    <s v="VIVIENDA Y DESARROLLO URBANO"/>
    <s v="DESARROLLO URBANO"/>
    <x v="1"/>
    <n v="26690"/>
    <n v="25788"/>
    <n v="25788"/>
    <x v="0"/>
    <x v="0"/>
  </r>
  <r>
    <s v="40036777-0"/>
    <s v="AMPLIACION SISTEMA DE CONTROL REGION VALPARAISO CONEXION LOS ANDES"/>
    <x v="4"/>
    <s v="'"/>
    <s v="'"/>
    <n v="2024"/>
    <s v="PROYECTO"/>
    <s v="TRANSPORTE"/>
    <s v="TRANSPORTE URBANO,VIALIDAD PEATONAL"/>
    <x v="1"/>
    <n v="250000"/>
    <n v="250000"/>
    <n v="248384.23300000001"/>
    <x v="0"/>
    <x v="0"/>
  </r>
  <r>
    <s v="40036781-0"/>
    <s v="REPOSICION DEL SERVICIO DE APR DE CAUNAHUE,  FUTRONO"/>
    <x v="12"/>
    <s v="RANCO"/>
    <s v="FUTRONO - REGION XIV"/>
    <n v="2024"/>
    <s v="PROYECTO"/>
    <s v="RECURSOS HIDRICOS"/>
    <s v="AGUA POTABLE"/>
    <x v="1"/>
    <n v="450266"/>
    <n v="450266"/>
    <n v="450265.27799999999"/>
    <x v="0"/>
    <x v="0"/>
  </r>
  <r>
    <s v="40036783-0"/>
    <s v="DIAGNOSTICO PLAN MAESTRO RECUPERACIÓN DE BARRIO LA HIGUERA CENTRO, LA HIGUERA, 2021"/>
    <x v="6"/>
    <s v="ELQUI"/>
    <s v="LA HIGUERA"/>
    <n v="2024"/>
    <s v="ESTUDIO BASICO"/>
    <s v="VIVIENDA Y DESARROLLO URBANO"/>
    <s v="DESARROLLO URBANO"/>
    <x v="1"/>
    <n v="26802"/>
    <n v="25896"/>
    <n v="25895.45"/>
    <x v="0"/>
    <x v="0"/>
  </r>
  <r>
    <s v="40036784-0"/>
    <s v="DIAGNOSTICO PLAN MAESTRO BARRIO LAS TRES VILLAS, COMUNA DE PUNITAQUI, CONCURSO 2021"/>
    <x v="6"/>
    <s v="LIMARI"/>
    <s v="PUNITAQUI"/>
    <n v="2024"/>
    <s v="ESTUDIO BASICO"/>
    <s v="VIVIENDA Y DESARROLLO URBANO"/>
    <s v="DESARROLLO URBANO"/>
    <x v="1"/>
    <n v="26653"/>
    <n v="25752"/>
    <n v="25751.16"/>
    <x v="0"/>
    <x v="0"/>
  </r>
  <r>
    <s v="40036787-0"/>
    <s v="REPOSICION JARDIN INFANTIL Y SALA CUNA LAS ROSAS DE CERRO NAVIA"/>
    <x v="14"/>
    <s v="SANTIAGO"/>
    <s v="CERRO NAVIA"/>
    <n v="2024"/>
    <s v="PROYECTO"/>
    <s v="EDUCACION, CULTURA Y PATRIMONIO"/>
    <s v="EDUCACION PREBASICA"/>
    <x v="1"/>
    <n v="17639"/>
    <n v="45346"/>
    <n v="9388.85"/>
    <x v="0"/>
    <x v="0"/>
  </r>
  <r>
    <s v="40036789-0"/>
    <s v="REPOSICION Y AMPLIACION COLECTORES SECTOR ORIENTE ESTERO GARZAS, COMUNA DE PUERTO MONTT"/>
    <x v="3"/>
    <s v="LLANQUIHUE"/>
    <s v="PUERTO MONTT"/>
    <n v="2024"/>
    <s v="PROYECTO"/>
    <s v="RECURSOS HIDRICOS"/>
    <s v="AGUAS LLUVIAS"/>
    <x v="1"/>
    <n v="244"/>
    <n v="156"/>
    <n v="64"/>
    <x v="0"/>
    <x v="0"/>
  </r>
  <r>
    <s v="40036790-0"/>
    <s v="MEJORAMIENTO RED PRIMARIA DE AGUAS LLUVIAS SECTOR PONIENTE ESTERO GARZAS, COM DE PUERTO MONTT"/>
    <x v="3"/>
    <s v="LLANQUIHUE"/>
    <s v="PUERTO MONTT"/>
    <n v="2024"/>
    <s v="PROYECTO"/>
    <s v="RECURSOS HIDRICOS"/>
    <s v="AGUAS LLUVIAS"/>
    <x v="1"/>
    <n v="244"/>
    <n v="156"/>
    <n v="32.018000000000001"/>
    <x v="0"/>
    <x v="0"/>
  </r>
  <r>
    <s v="40036799-0"/>
    <s v="MEJORAMIENTO CBI RUTA T800 CRUCE RUTA 210 LA UNION HUEICOLLA VENECIA COMUNA DE LA UNION"/>
    <x v="12"/>
    <s v="RANCO"/>
    <s v="LA UNION - REGION XIV"/>
    <n v="2024"/>
    <s v="PROYECTO"/>
    <s v="TRANSPORTE"/>
    <s v="TRANSPORTE CAMINERO"/>
    <x v="1"/>
    <n v="5494178"/>
    <n v="21610"/>
    <n v="21449.081999999999"/>
    <x v="0"/>
    <x v="0"/>
  </r>
  <r>
    <s v="40036816-0"/>
    <s v="CONSTRUCCION PARQUE LAS DUNAS DE MICHAIHUE, SAN PEDRO DE LA PAZ"/>
    <x v="2"/>
    <s v="CONCEPCION"/>
    <s v="SAN PEDRO DE LA PAZ"/>
    <n v="2024"/>
    <s v="PROYECTO"/>
    <s v="VIVIENDA Y DESARROLLO URBANO"/>
    <s v="DESARROLLO URBANO"/>
    <x v="1"/>
    <n v="63135"/>
    <n v="61000"/>
    <n v="60499.222999999998"/>
    <x v="0"/>
    <x v="0"/>
  </r>
  <r>
    <s v="40036827-0"/>
    <s v="REPOSICION PUENTE CODAO, CAMINO H-774, COMUNA PEUMO - PICHIDEGUA"/>
    <x v="15"/>
    <s v="CACHAPOAL"/>
    <s v="'"/>
    <n v="2024"/>
    <s v="PROYECTO"/>
    <s v="TRANSPORTE"/>
    <s v="TRANSPORTE CAMINERO"/>
    <x v="1"/>
    <n v="1110"/>
    <n v="284000"/>
    <n v="86"/>
    <x v="0"/>
    <x v="0"/>
  </r>
  <r>
    <s v="40036848-0"/>
    <s v="MEJORAMIENTO ILUMINACIÓN CANCHA DE FÚTBOL CLUB DEPORTIVO LOS PUMAS DE PURÍSIMA, TALCA"/>
    <x v="7"/>
    <s v="TALCA"/>
    <s v="TALCA"/>
    <n v="2024"/>
    <s v="PROYECTO"/>
    <s v="DEPORTES"/>
    <s v="ADMINISTRACION DEPORTES Y RECREACION"/>
    <x v="1"/>
    <n v="88169"/>
    <n v="88169"/>
    <n v="88169"/>
    <x v="0"/>
    <x v="0"/>
  </r>
  <r>
    <s v="40036855-0"/>
    <s v="MEJORAMIENTO ILUMINACIÓN CANCHA DE FÚTBOL CLUB DEPORTIVO SAN ANTONIO, TALCA."/>
    <x v="7"/>
    <s v="TALCA"/>
    <s v="TALCA"/>
    <n v="2024"/>
    <s v="PROYECTO"/>
    <s v="DEPORTES"/>
    <s v="ADMINISTRACION DEPORTES Y RECREACION"/>
    <x v="1"/>
    <n v="86548"/>
    <n v="86548"/>
    <n v="86547.216"/>
    <x v="0"/>
    <x v="0"/>
  </r>
  <r>
    <s v="40036856-0"/>
    <s v="MEJORAMIENTO ILUMINACIÓN CANCHA DE FÚTBOL CLUB DEPORTIVO JUVENIL SEMINARIO, TALCA"/>
    <x v="7"/>
    <s v="TALCA"/>
    <s v="TALCA"/>
    <n v="2024"/>
    <s v="PROYECTO"/>
    <s v="DEPORTES"/>
    <s v="ADMINISTRACION DEPORTES Y RECREACION"/>
    <x v="1"/>
    <n v="99146"/>
    <n v="99146"/>
    <n v="99146"/>
    <x v="0"/>
    <x v="0"/>
  </r>
  <r>
    <s v="40036859-0"/>
    <s v="MEJORAMIENTO ILUMINACIÓN CANCHA DE FÚTBOL CLUB DEPORTIVO ATLÉTICO MADRID, TALCA."/>
    <x v="7"/>
    <s v="TALCA"/>
    <s v="TALCA"/>
    <n v="2024"/>
    <s v="PROYECTO"/>
    <s v="DEPORTES"/>
    <s v="ADMINISTRACION DEPORTES Y RECREACION"/>
    <x v="1"/>
    <n v="9659"/>
    <n v="9658"/>
    <n v="9658"/>
    <x v="0"/>
    <x v="0"/>
  </r>
  <r>
    <s v="40036892-0"/>
    <s v="MEJORAMIENTO SISTEMA SANITARIO RURAL LOCALIDAD ALTO DEL CARMEN"/>
    <x v="16"/>
    <s v="HUASCO"/>
    <s v="ALTO DEL CARMEN"/>
    <n v="2024"/>
    <s v="PROYECTO"/>
    <s v="RECURSOS HIDRICOS"/>
    <s v="AGUA POTABLE"/>
    <x v="1"/>
    <n v="3146854"/>
    <n v="3005701"/>
    <n v="3002888.0359999998"/>
    <x v="0"/>
    <x v="0"/>
  </r>
  <r>
    <s v="40036895-0"/>
    <s v="DIAGNOSTICO CONDICIONES NATURALES DISEÑO DE EMBARCADEROS Y BOTADEROS PÚBLICOS, VALDIVIA"/>
    <x v="12"/>
    <s v="VALDIVIA - REGION XIV"/>
    <s v="VALDIVIA - REGION XIV"/>
    <n v="2024"/>
    <s v="ESTUDIO BASICO"/>
    <s v="TRANSPORTE"/>
    <s v="TRANSPORTE MARITIMO, FLUVIAL Y LACUSTRE"/>
    <x v="1"/>
    <n v="67001"/>
    <n v="95000"/>
    <n v="66420"/>
    <x v="0"/>
    <x v="0"/>
  </r>
  <r>
    <s v="40036961-0"/>
    <s v="MEJORAMIENTO Y AMPLIACION DEL SISTEMA DE APR LAS ROSAS, DE LA COMUNA DE CURACAVI"/>
    <x v="14"/>
    <s v="MELIPILLA"/>
    <s v="CURACAVI"/>
    <n v="2024"/>
    <s v="PROYECTO"/>
    <s v="RECURSOS HIDRICOS"/>
    <s v="AGUA POTABLE"/>
    <x v="1"/>
    <n v="3458310"/>
    <n v="3458311"/>
    <n v="3424864"/>
    <x v="0"/>
    <x v="0"/>
  </r>
  <r>
    <s v="40036966-0"/>
    <s v="TRANSFERENCIA PARA FORTALECER GESTIÓN DEL RH EN EL VALLE DE CAMARONES, REG ARICA Y PARINACOTA"/>
    <x v="13"/>
    <s v="ARICA - REGION XV"/>
    <s v="CAMARONES - REGION XV"/>
    <n v="2024"/>
    <s v="PROGRAMA"/>
    <s v="RECURSOS HIDRICOS"/>
    <s v="RIEGO"/>
    <x v="1"/>
    <n v="113850"/>
    <n v="110000"/>
    <n v="110000"/>
    <x v="0"/>
    <x v="0"/>
  </r>
  <r>
    <s v="40036969-0"/>
    <s v="DIAGNOSTICO BARRIO COSTA NORTE, TOCOPILLA. PROGRAMA QUIERO MI BARRIO"/>
    <x v="9"/>
    <s v="TOCOPILLA"/>
    <s v="TOCOPILLA"/>
    <n v="2024"/>
    <s v="ESTUDIO BASICO"/>
    <s v="VIVIENDA Y DESARROLLO URBANO"/>
    <s v="DESARROLLO URBANO"/>
    <x v="1"/>
    <n v="17147"/>
    <n v="34293"/>
    <n v="17146.5"/>
    <x v="0"/>
    <x v="0"/>
  </r>
  <r>
    <s v="40036970-0"/>
    <s v="DIAGNOSTICO BARRIO VILLA CHICA, ANTOFAGASTA. PROGRAMA QUIERO MI BARRIO - BIR"/>
    <x v="9"/>
    <s v="ANTOFAGASTA"/>
    <s v="ANTOFAGASTA"/>
    <n v="2024"/>
    <s v="ESTUDIO BASICO"/>
    <s v="VIVIENDA Y DESARROLLO URBANO"/>
    <s v="DESARROLLO URBANO"/>
    <x v="1"/>
    <n v="35493"/>
    <n v="34293"/>
    <n v="34293"/>
    <x v="0"/>
    <x v="0"/>
  </r>
  <r>
    <s v="40036985-0"/>
    <s v="CONSTRUCCION SERVICIO SANITARIO RURAL LLOLLINCO, COMUNA DE CHILLAN VIEJO"/>
    <x v="5"/>
    <s v="DIGUILLIN"/>
    <s v="CHILLAN VIEJO - REGION DEL ÑUBLE"/>
    <n v="2024"/>
    <s v="PROYECTO"/>
    <s v="RECURSOS HIDRICOS"/>
    <s v="AGUA POTABLE"/>
    <x v="1"/>
    <n v="20"/>
    <n v="20"/>
    <n v="0"/>
    <x v="0"/>
    <x v="1"/>
  </r>
  <r>
    <s v="40036987-0"/>
    <s v="CONSTRUCCION SERVICIO SANITARIO RURAL EL NOGAL, COMUNA DE BULNES"/>
    <x v="5"/>
    <s v="ÑUBLE"/>
    <s v="BULNES"/>
    <n v="2024"/>
    <s v="PROYECTO"/>
    <s v="RECURSOS HIDRICOS"/>
    <s v="AGUA POTABLE"/>
    <x v="1"/>
    <n v="20"/>
    <n v="20"/>
    <n v="0"/>
    <x v="0"/>
    <x v="1"/>
  </r>
  <r>
    <s v="40036988-0"/>
    <s v="CONSTRUCCION SERVICIO SANITARIO RURAL EL NARANJO, COMUNA DE BULNES"/>
    <x v="5"/>
    <s v="DIGUILLIN"/>
    <s v="BULNES - REGION DEL ÑUBLE"/>
    <n v="2024"/>
    <s v="PROYECTO"/>
    <s v="RECURSOS HIDRICOS"/>
    <s v="AGUA POTABLE"/>
    <x v="1"/>
    <n v="246613"/>
    <n v="207672"/>
    <n v="207670.261"/>
    <x v="0"/>
    <x v="0"/>
  </r>
  <r>
    <s v="40037004-0"/>
    <s v="REPOSICION LUMINARIAS SECTOR SOL PONIENTE, COMUNA DE MAIPU"/>
    <x v="14"/>
    <s v="SANTIAGO"/>
    <s v="MAIPU"/>
    <n v="2024"/>
    <s v="PROYECTO"/>
    <s v="ENERGIA"/>
    <s v="ALUMBRADO PUBLICO"/>
    <x v="1"/>
    <n v="1262017"/>
    <n v="1120112"/>
    <n v="1120111.7760000001"/>
    <x v="0"/>
    <x v="0"/>
  </r>
  <r>
    <s v="40037023-0"/>
    <s v="INVESTIGACION Y ANÁLISIS PARA LA CERTIFICACIÓN DE PROYECTOS DE INFRAESTRUCTURA AEROPORTUARIA"/>
    <x v="10"/>
    <s v="'"/>
    <s v="'"/>
    <n v="2024"/>
    <s v="ESTUDIO BASICO"/>
    <s v="TRANSPORTE"/>
    <s v="TRANSPORTE AEREO"/>
    <x v="1"/>
    <n v="312075"/>
    <n v="312075"/>
    <n v="311568.88799999998"/>
    <x v="0"/>
    <x v="0"/>
  </r>
  <r>
    <s v="40037034-0"/>
    <s v="REPOSICION OFICINA REGISTRO CIVIL DE LOS LAGOS"/>
    <x v="12"/>
    <s v="'"/>
    <s v="'"/>
    <n v="2024"/>
    <s v="PROYECTO"/>
    <s v="JUSTICIA"/>
    <s v="ADMINISTRACION DE JUSTICIA"/>
    <x v="1"/>
    <n v="35366"/>
    <n v="1"/>
    <n v="0"/>
    <x v="0"/>
    <x v="1"/>
  </r>
  <r>
    <s v="40037059-0"/>
    <s v="AMPLIACION  SISTEMA CAMARAS DE VIDEO VIGILANCIA, COMUNA DE IQUIQUE"/>
    <x v="8"/>
    <s v="IQUIQUE"/>
    <s v="IQUIQUE"/>
    <n v="2024"/>
    <s v="PROYECTO"/>
    <s v="SEGURIDAD PUBLICA"/>
    <s v="SEGURIDAD PUBLICA"/>
    <x v="1"/>
    <n v="1253881"/>
    <n v="817201"/>
    <n v="465959"/>
    <x v="0"/>
    <x v="0"/>
  </r>
  <r>
    <s v="40037092-0"/>
    <s v="MEJORAMIENTO RUTA N-86, KM 5.5 A KM 13.5, SECTOR LIUCURA, COMUNA DE QUILLON"/>
    <x v="5"/>
    <s v="'"/>
    <s v="'"/>
    <n v="2024"/>
    <s v="PROYECTO"/>
    <s v="TRANSPORTE"/>
    <s v="TRANSPORTE CAMINERO"/>
    <x v="1"/>
    <n v="160100"/>
    <n v="159190"/>
    <n v="159181.14000000001"/>
    <x v="0"/>
    <x v="0"/>
  </r>
  <r>
    <s v="40037113-0"/>
    <s v="REPOSICION CON ELEVACIÓN A TENENCIA DE RETÉN MONTE AGUILA, COMUNA CABRERO"/>
    <x v="2"/>
    <s v="BIO BIO"/>
    <s v="CABRERO"/>
    <n v="2024"/>
    <s v="PROYECTO"/>
    <s v="SEGURIDAD PUBLICA"/>
    <s v="SEGURIDAD PUBLICA"/>
    <x v="1"/>
    <n v="228481"/>
    <n v="11769"/>
    <n v="11764"/>
    <x v="0"/>
    <x v="0"/>
  </r>
  <r>
    <s v="40037115-0"/>
    <s v="REPOSICION CUARTA COMISARÍA HUALPEN"/>
    <x v="2"/>
    <s v="CONCEPCION"/>
    <s v="HUALPEN"/>
    <n v="2024"/>
    <s v="PROYECTO"/>
    <s v="SEGURIDAD PUBLICA"/>
    <s v="SEGURIDAD PUBLICA"/>
    <x v="1"/>
    <n v="1239021"/>
    <n v="11769"/>
    <n v="11764"/>
    <x v="0"/>
    <x v="0"/>
  </r>
  <r>
    <s v="40037143-0"/>
    <s v="MEJORAMIENTO PARQUE MARIA BEHETY P ARENAS"/>
    <x v="1"/>
    <s v="MAGALLANES"/>
    <s v="PUNTA ARENAS"/>
    <n v="2024"/>
    <s v="PROYECTO"/>
    <s v="VIVIENDA Y DESARROLLO URBANO"/>
    <s v="DESARROLLO URBANO"/>
    <x v="1"/>
    <n v="748732"/>
    <n v="591552"/>
    <n v="591551.43500000006"/>
    <x v="0"/>
    <x v="0"/>
  </r>
  <r>
    <s v="40037174-0"/>
    <s v="ACTUALIZACION PLADECO COMUNA DE LEBU"/>
    <x v="2"/>
    <s v="ARAUCO"/>
    <s v="LEBU"/>
    <n v="2024"/>
    <s v="ESTUDIO BASICO"/>
    <s v="MULTISECTORIAL"/>
    <s v="ADMINISTRACION MULTISECTOR"/>
    <x v="1"/>
    <n v="32300"/>
    <n v="1"/>
    <n v="0"/>
    <x v="0"/>
    <x v="1"/>
  </r>
  <r>
    <s v="40037190-0"/>
    <s v="CONSTRUCCION RED DE GAS NATURAL SECTOR ANDINO, PUNTA ARENAS"/>
    <x v="1"/>
    <s v="'"/>
    <s v="'"/>
    <n v="2024"/>
    <s v="PROYECTO"/>
    <s v="ENERGIA"/>
    <s v="DISTRIBUCION Y CONEXION FINAL USUARIOS"/>
    <x v="1"/>
    <n v="1514990"/>
    <n v="1507728"/>
    <n v="1507722"/>
    <x v="0"/>
    <x v="0"/>
  </r>
  <r>
    <s v="40037193-0"/>
    <s v="CONSTRUCCION DEL SERVICIO DE APR DE QUILLAICO QUILLÍN, LAGO RANCO"/>
    <x v="12"/>
    <s v="RANCO"/>
    <s v="LAGO RANCO - REGION XIV"/>
    <n v="2024"/>
    <s v="PROYECTO"/>
    <s v="RECURSOS HIDRICOS"/>
    <s v="AGUA POTABLE"/>
    <x v="1"/>
    <n v="1591314"/>
    <n v="1591314"/>
    <n v="1589804"/>
    <x v="0"/>
    <x v="0"/>
  </r>
  <r>
    <s v="40037214-0"/>
    <s v="CONSTRUCCION CENTRO VETERINARIO MUNICIPAL DE ATENCION PRIMARIA, TALCA"/>
    <x v="7"/>
    <s v="TALCA"/>
    <s v="TALCA"/>
    <n v="2024"/>
    <s v="PROYECTO"/>
    <s v="MULTISECTORIAL"/>
    <s v="ADMINISTRACION MULTISECTOR"/>
    <x v="1"/>
    <n v="299105"/>
    <n v="297437"/>
    <n v="297437"/>
    <x v="0"/>
    <x v="0"/>
  </r>
  <r>
    <s v="40037239-0"/>
    <s v="CONSTRUCCION SANEAMIENTO SANITARIO Y PAVIMENTACIÓN VILLA DON ERNESTO, RÍO BUENO"/>
    <x v="12"/>
    <s v="RANCO"/>
    <s v="RIO BUENO - REGION XIV"/>
    <n v="2024"/>
    <s v="PROYECTO"/>
    <s v="RECURSOS HIDRICOS"/>
    <s v="EVACUACION DISPOSICION FINAL AGUAS SERVIDAS"/>
    <x v="1"/>
    <n v="801222"/>
    <n v="3"/>
    <n v="0"/>
    <x v="0"/>
    <x v="1"/>
  </r>
  <r>
    <s v="40037279-0"/>
    <s v="REPOSICION SALA CUNA Y JARDÍN INFANTIL PULGARCITO DE RANCAGUA"/>
    <x v="15"/>
    <s v="CACHAPOAL"/>
    <s v="RANCAGUA"/>
    <n v="2024"/>
    <s v="PROYECTO"/>
    <s v="EDUCACION, CULTURA Y PATRIMONIO"/>
    <s v="EDUCACION PREBASICA"/>
    <x v="1"/>
    <n v="67442"/>
    <n v="67442"/>
    <n v="24263"/>
    <x v="0"/>
    <x v="0"/>
  </r>
  <r>
    <s v="40037286-0"/>
    <s v="MEJORAMIENTO RUTA A-93 SECTOR LIMITE PARQUE NACIONAL LAUCA - HITO TRIPARTITO, XV REGION"/>
    <x v="13"/>
    <s v="'"/>
    <s v="'"/>
    <n v="2024"/>
    <s v="PROYECTO"/>
    <s v="TRANSPORTE"/>
    <s v="TRANSPORTE CAMINERO"/>
    <x v="1"/>
    <n v="224014"/>
    <n v="215640"/>
    <n v="215626"/>
    <x v="0"/>
    <x v="0"/>
  </r>
  <r>
    <s v="40037311-0"/>
    <s v="ACTUALIZACION  PLADECO COMUNA DE QUILPUE"/>
    <x v="4"/>
    <s v="MARGA MARGA"/>
    <s v="QUILPUE"/>
    <n v="2024"/>
    <s v="ESTUDIO BASICO"/>
    <s v="MULTISECTORIAL"/>
    <s v="ADMINISTRACION MULTISECTOR"/>
    <x v="1"/>
    <n v="172388"/>
    <n v="75041"/>
    <n v="75041.304000000004"/>
    <x v="0"/>
    <x v="0"/>
  </r>
  <r>
    <s v="40037339-0"/>
    <s v="MEJORAMIENTO CANCHA 3 FUTBOL AMATEUR COMPLEJO DEPORTIVO LOCALIDAD DE CABRERO"/>
    <x v="2"/>
    <s v="BIO BIO"/>
    <s v="CABRERO"/>
    <n v="2024"/>
    <s v="PROYECTO"/>
    <s v="DEPORTES"/>
    <s v="DEPORTE RECREATIVO"/>
    <x v="1"/>
    <n v="1304427"/>
    <n v="1207404"/>
    <n v="1207401.2930000001"/>
    <x v="0"/>
    <x v="0"/>
  </r>
  <r>
    <s v="40037347-0"/>
    <s v="MEJORAMIENTO SISTEMA DE LUMINARIAS VIALES, SECTOR PONIENTE, COMUNA DE ÑUÑOA"/>
    <x v="14"/>
    <s v="SANTIAGO"/>
    <s v="ÑUÑOA"/>
    <n v="2024"/>
    <s v="PROYECTO"/>
    <s v="ENERGIA"/>
    <s v="ALUMBRADO PUBLICO"/>
    <x v="1"/>
    <n v="767501"/>
    <n v="747586"/>
    <n v="747585.57799999998"/>
    <x v="0"/>
    <x v="0"/>
  </r>
  <r>
    <s v="40037348-0"/>
    <s v="HABILITACION SUMINISTRO ENERGIA ELECTRICA SECTOR CHOROY TRAIGUEN ETAPA 2 SAN JUAN DE LA COSTA"/>
    <x v="3"/>
    <s v="OSORNO"/>
    <s v="SAN JUAN DE LA COSTA"/>
    <n v="2024"/>
    <s v="PROYECTO"/>
    <s v="ENERGIA"/>
    <s v="DISTRIBUCION Y CONEXION FINAL USUARIOS"/>
    <x v="1"/>
    <n v="402368"/>
    <n v="402368"/>
    <n v="402368"/>
    <x v="0"/>
    <x v="0"/>
  </r>
  <r>
    <s v="40037349-0"/>
    <s v="REPOSICION CENTRO DE SALUD FAMILIAR DR. DAVID BENAVENTE, NINHUE"/>
    <x v="5"/>
    <s v="ITATA"/>
    <s v="NINHUE - REGION DEL ÑUBLE"/>
    <n v="2024"/>
    <s v="PROYECTO"/>
    <s v="SALUD"/>
    <s v="BAJA COMPLEJIDAD"/>
    <x v="1"/>
    <n v="412949"/>
    <n v="2"/>
    <n v="0"/>
    <x v="0"/>
    <x v="1"/>
  </r>
  <r>
    <s v="40037351-0"/>
    <s v="MEJORAMIENTO PAVIMENTACIÓN SUBIDA ITALIA, VENTANAS, COMUNA DE PUCHUNCAVI"/>
    <x v="4"/>
    <s v="VALPARAISO"/>
    <s v="PUCHUNCAVI"/>
    <n v="2024"/>
    <s v="PROYECTO"/>
    <s v="TRANSPORTE"/>
    <s v="TRANSPORTE URBANO,VIALIDAD PEATONAL"/>
    <x v="1"/>
    <n v="38981"/>
    <n v="34890"/>
    <n v="34887.017999999996"/>
    <x v="0"/>
    <x v="0"/>
  </r>
  <r>
    <s v="40037396-0"/>
    <s v="CONSTRUCCION GIMNASIO MUNICIPAL EL MANZANO, HUALAIHUE"/>
    <x v="3"/>
    <s v="PALENA"/>
    <s v="HUALAIHUE"/>
    <n v="2024"/>
    <s v="PROYECTO"/>
    <s v="DEPORTES"/>
    <s v="DEPORTE RECREATIVO"/>
    <x v="1"/>
    <n v="638877"/>
    <n v="123755"/>
    <n v="123754.16099999999"/>
    <x v="0"/>
    <x v="0"/>
  </r>
  <r>
    <s v="40037403-0"/>
    <s v="MEJORAMIENTO PASAJE MARIANO EGAÑA Y SENDA IRENE FREI, TOMÉ"/>
    <x v="2"/>
    <s v="CONCEPCION"/>
    <s v="TOME"/>
    <n v="2024"/>
    <s v="PROYECTO"/>
    <s v="TRANSPORTE"/>
    <s v="TRANSPORTE URBANO,VIALIDAD PEATONAL"/>
    <x v="1"/>
    <n v="213101"/>
    <n v="2"/>
    <n v="0"/>
    <x v="0"/>
    <x v="1"/>
  </r>
  <r>
    <s v="40037418-0"/>
    <s v="CONSTRUCCION ELECTRIFICACIÓN FOTOVOLTAICA DIVERSOS SECTORES, COMUNA DE PALENA"/>
    <x v="3"/>
    <s v="PALENA"/>
    <s v="PALENA"/>
    <n v="2024"/>
    <s v="PROYECTO"/>
    <s v="ENERGIA"/>
    <s v="AUTOGENERACION"/>
    <x v="1"/>
    <n v="831672"/>
    <n v="241000"/>
    <n v="240982"/>
    <x v="0"/>
    <x v="0"/>
  </r>
  <r>
    <s v="40037419-0"/>
    <s v="INSTALACION SERVICIO DE MONITOREO (PILOTO) BARRIO NORTE TEMUCO"/>
    <x v="0"/>
    <s v="CAUTIN"/>
    <s v="TEMUCO"/>
    <n v="2024"/>
    <s v="PROYECTO"/>
    <s v="SEGURIDAD PUBLICA"/>
    <s v="SEGURIDAD PUBLICA"/>
    <x v="1"/>
    <n v="4"/>
    <n v="4"/>
    <n v="0"/>
    <x v="0"/>
    <x v="1"/>
  </r>
  <r>
    <s v="40037433-0"/>
    <s v="CONSTRUCCION PAVIMENTOS PARTICIPATIVOS BARRIO LAS ROSAS SANTA REGINA, OLMUÉ"/>
    <x v="4"/>
    <s v="MARGA MARGA"/>
    <s v="OLMUE"/>
    <n v="2024"/>
    <s v="PROYECTO"/>
    <s v="TRANSPORTE"/>
    <s v="TRANSPORTE URBANO,VIALIDAD PEATONAL"/>
    <x v="1"/>
    <n v="11340"/>
    <n v="11340"/>
    <n v="5670"/>
    <x v="0"/>
    <x v="0"/>
  </r>
  <r>
    <s v="40037451-0"/>
    <s v="DIAGNOSTICO ELABORACIÓN PLAN MAESTRO BARRIO SECTOR ORIENTE, ALGARROBO"/>
    <x v="4"/>
    <s v="SAN ANTONIO"/>
    <s v="ALGARROBO"/>
    <n v="2024"/>
    <s v="ESTUDIO BASICO"/>
    <s v="VIVIENDA Y DESARROLLO URBANO"/>
    <s v="DESARROLLO URBANO"/>
    <x v="1"/>
    <n v="9620"/>
    <n v="9620"/>
    <n v="8200"/>
    <x v="0"/>
    <x v="0"/>
  </r>
  <r>
    <s v="40037470-0"/>
    <s v="MEJORAMIENTO PLAZA LAS AMERICAS, POBLACION PEDRO AGUIRRE CERDA, OSORNO"/>
    <x v="3"/>
    <s v="OSORNO"/>
    <s v="OSORNO"/>
    <n v="2024"/>
    <s v="PROYECTO"/>
    <s v="VIVIENDA Y DESARROLLO URBANO"/>
    <s v="DESARROLLO URBANO"/>
    <x v="1"/>
    <n v="586806"/>
    <n v="549890"/>
    <n v="510541.223"/>
    <x v="0"/>
    <x v="0"/>
  </r>
  <r>
    <s v="40037474-0"/>
    <s v="CONSTRUCCION PROGRAMA PAVIMENTACION PARTICIPATIVA 32 LLAMADO, REGION DE MAGALLANES Y DE LA ANTARTICA CHILENA."/>
    <x v="1"/>
    <s v="'"/>
    <s v="'"/>
    <n v="2024"/>
    <s v="PROYECTO"/>
    <s v="TRANSPORTE"/>
    <s v="TRANSPORTE URBANO,VIALIDAD PEATONAL"/>
    <x v="1"/>
    <n v="4851223"/>
    <n v="4851223"/>
    <n v="4851223"/>
    <x v="0"/>
    <x v="0"/>
  </r>
  <r>
    <s v="40037482-0"/>
    <s v="REPOSICION COMPLEJO POLICIAL PDI METROPOLITANO ORIENTE REGION METROPOLITANA"/>
    <x v="14"/>
    <s v="'"/>
    <s v="'"/>
    <n v="2024"/>
    <s v="PROYECTO"/>
    <s v="SEGURIDAD PUBLICA"/>
    <s v="SEGURIDAD PUBLICA"/>
    <x v="1"/>
    <n v="234816"/>
    <n v="61754"/>
    <n v="61753"/>
    <x v="0"/>
    <x v="0"/>
  </r>
  <r>
    <s v="40037486-0"/>
    <s v="CONSTRUCCION SISTEMA DE ALCANTARILLADO LOCALIDADES LA GREDA Y VENTANAS"/>
    <x v="4"/>
    <s v="VALPARAISO"/>
    <s v="PUCHUNCAVI"/>
    <n v="2024"/>
    <s v="PROYECTO"/>
    <s v="RECURSOS HIDRICOS"/>
    <s v="EVACUACION DISPOSICION FINAL AGUAS SERVIDAS"/>
    <x v="1"/>
    <n v="74515"/>
    <n v="25001"/>
    <n v="0"/>
    <x v="0"/>
    <x v="1"/>
  </r>
  <r>
    <s v="40037520-0"/>
    <s v="HABILITACION DE TERRENOS CONJUNTO HABITACIONAL LAS AMÉRICAS TALCA ZONA CENTRO-SUR"/>
    <x v="7"/>
    <s v="TALCA"/>
    <s v="TALCA"/>
    <n v="2024"/>
    <s v="PROYECTO"/>
    <s v="VIVIENDA Y DESARROLLO URBANO"/>
    <s v="VIVIENDA DEFINITIVA"/>
    <x v="1"/>
    <n v="489692"/>
    <n v="484693"/>
    <n v="476093.03200000001"/>
    <x v="0"/>
    <x v="0"/>
  </r>
  <r>
    <s v="40037530-0"/>
    <s v="RESTAURACION Y PUESTA EN VALOR SEDE COLEGIO DE PROFESORES DE CHILE, CURICO"/>
    <x v="7"/>
    <s v="CURICO"/>
    <s v="CURICO"/>
    <n v="2024"/>
    <s v="PROYECTO"/>
    <s v="EDUCACION, CULTURA Y PATRIMONIO"/>
    <s v="PATRIMONIO"/>
    <x v="1"/>
    <n v="201"/>
    <n v="201"/>
    <n v="0"/>
    <x v="0"/>
    <x v="1"/>
  </r>
  <r>
    <s v="40037575-0"/>
    <s v="REPOSICION 2DA COMISARÍA CASTRO, COMUNA DE CASTRO"/>
    <x v="3"/>
    <s v="CHILOE"/>
    <s v="CASTRO"/>
    <n v="2024"/>
    <s v="PROYECTO"/>
    <s v="SEGURIDAD PUBLICA"/>
    <s v="SEGURIDAD PUBLICA"/>
    <x v="1"/>
    <n v="70001"/>
    <n v="70001"/>
    <n v="27076.613000000001"/>
    <x v="0"/>
    <x v="0"/>
  </r>
  <r>
    <s v="40037589-0"/>
    <s v="MEJORAMIENTO PASEO RIBEREÑO VALLENAR"/>
    <x v="16"/>
    <s v="HUASCO"/>
    <s v="VALLENAR"/>
    <n v="2024"/>
    <s v="PROYECTO"/>
    <s v="VIVIENDA Y DESARROLLO URBANO"/>
    <s v="DESARROLLO URBANO"/>
    <x v="1"/>
    <n v="28336"/>
    <n v="1000"/>
    <n v="570"/>
    <x v="0"/>
    <x v="0"/>
  </r>
  <r>
    <s v="40037608-0"/>
    <s v="MEJORAMIENTO CAMINO ROL N-48-O, SECTOR PUENTE 7 - AGUA DE LA GLORIA, PROVINCIA CONCEPCIÓN"/>
    <x v="2"/>
    <s v="'"/>
    <s v="'"/>
    <n v="2024"/>
    <s v="PROYECTO"/>
    <s v="TRANSPORTE"/>
    <s v="TRANSPORTE CAMINERO"/>
    <x v="1"/>
    <n v="357421"/>
    <n v="146470"/>
    <n v="146126"/>
    <x v="0"/>
    <x v="0"/>
  </r>
  <r>
    <s v="40037615-0"/>
    <s v="ACTUALIZACION PLAN DE DESARROLLO COMUNAL COMUNA DE TIRUA"/>
    <x v="2"/>
    <s v="ARAUCO"/>
    <s v="TIRUA"/>
    <n v="2024"/>
    <s v="ESTUDIO BASICO"/>
    <s v="MULTISECTORIAL"/>
    <s v="ORGANIZACION Y SERVICIOS COMUNALES"/>
    <x v="1"/>
    <n v="69525"/>
    <n v="1"/>
    <n v="0"/>
    <x v="0"/>
    <x v="1"/>
  </r>
  <r>
    <s v="40037623-0"/>
    <s v="REPOSICION HOSPITAL DE EL CARMEN, COMUNA DE EL CARMEN"/>
    <x v="5"/>
    <s v="'"/>
    <s v="'"/>
    <n v="2024"/>
    <s v="PROYECTO"/>
    <s v="SALUD"/>
    <s v="BAJA COMPLEJIDAD"/>
    <x v="1"/>
    <n v="65777"/>
    <n v="1"/>
    <n v="0"/>
    <x v="0"/>
    <x v="1"/>
  </r>
  <r>
    <s v="40037631-0"/>
    <s v="ACTUALIZACION PLAN REGULADOR COMUNA DE LOS ÁNGELES"/>
    <x v="2"/>
    <s v="BIO BIO"/>
    <s v="LOS ANGELES"/>
    <n v="2024"/>
    <s v="ESTUDIO BASICO"/>
    <s v="VIVIENDA Y DESARROLLO URBANO"/>
    <s v="DESARROLLO URBANO"/>
    <x v="1"/>
    <n v="94397"/>
    <n v="1"/>
    <n v="0"/>
    <x v="0"/>
    <x v="1"/>
  </r>
  <r>
    <s v="40037644-0"/>
    <s v="MEJORAMIENTO BARRIO EL GOLF - ANTOFAGASTA - PQMB 2020"/>
    <x v="9"/>
    <s v="ANTOFAGASTA"/>
    <s v="ANTOFAGASTA"/>
    <n v="2024"/>
    <s v="PROYECTO"/>
    <s v="VIVIENDA Y DESARROLLO URBANO"/>
    <s v="DESARROLLO URBANO"/>
    <x v="1"/>
    <n v="12672"/>
    <n v="12672"/>
    <n v="12672"/>
    <x v="0"/>
    <x v="0"/>
  </r>
  <r>
    <s v="40037647-0"/>
    <s v="MEJORAMIENTO BARRIO MANUEL RODRIGUEZ PUNTA ANGAMOS - ANTOFAGASTA - PQMB"/>
    <x v="9"/>
    <s v="ANTOFAGASTA"/>
    <s v="ANTOFAGASTA"/>
    <n v="2024"/>
    <s v="PROYECTO"/>
    <s v="VIVIENDA Y DESARROLLO URBANO"/>
    <s v="DESARROLLO URBANO"/>
    <x v="1"/>
    <n v="11352"/>
    <n v="11352"/>
    <n v="11000"/>
    <x v="0"/>
    <x v="0"/>
  </r>
  <r>
    <s v="40037680-0"/>
    <s v="AMPLIACION RELLENO SANITARIO PICA"/>
    <x v="8"/>
    <s v="TAMARUGAL"/>
    <s v="PICA (PROV. TAMARUGAL)"/>
    <n v="2024"/>
    <s v="PROYECTO"/>
    <s v="RECURSOS NATURALES Y MEDIO AMBIENTE"/>
    <s v="MEDIO AMBIENTE"/>
    <x v="1"/>
    <n v="770730"/>
    <n v="29369"/>
    <n v="1500"/>
    <x v="0"/>
    <x v="0"/>
  </r>
  <r>
    <s v="40037725-0"/>
    <s v="REPOSICION ESTADIO CLUB DEPORTIVO SANTA EUGENIA, OLIVAR"/>
    <x v="15"/>
    <s v="CACHAPOAL"/>
    <s v="OLIVAR"/>
    <n v="2024"/>
    <s v="PROYECTO"/>
    <s v="DEPORTES"/>
    <s v="DEPORTE RECREATIVO"/>
    <x v="1"/>
    <n v="31913"/>
    <n v="864"/>
    <n v="835"/>
    <x v="0"/>
    <x v="0"/>
  </r>
  <r>
    <s v="40037730-0"/>
    <s v="NORMALIZACION SISTEMA DE PROTECCIÓN CONTRA INCENDIO  COMPLEJO PENITENCIARIO DE PUNTA ARENAS"/>
    <x v="1"/>
    <s v="MAGALLANES"/>
    <s v="PUNTA ARENAS"/>
    <n v="2024"/>
    <s v="PROYECTO"/>
    <s v="JUSTICIA"/>
    <s v="REHABILITACION ADULTOS"/>
    <x v="1"/>
    <n v="41492"/>
    <n v="493453"/>
    <n v="1863"/>
    <x v="0"/>
    <x v="0"/>
  </r>
  <r>
    <s v="40037765-0"/>
    <s v="DIFUSION EN GESTIÃ¿N DE AGUAS SUBTERRANEAS A USUARIOS/AS DE LA CUENCA DEL RÃO BUENO"/>
    <x v="10"/>
    <s v="'"/>
    <s v="'"/>
    <n v="2024"/>
    <s v="PROGRAMA"/>
    <s v="RECURSOS HIDRICOS"/>
    <s v="RIEGO"/>
    <x v="1"/>
    <n v="71732"/>
    <n v="69307"/>
    <n v="69307"/>
    <x v="0"/>
    <x v="0"/>
  </r>
  <r>
    <s v="40037783-0"/>
    <s v="DIAGNOSTICO BARRIO LOTEO DEL MAR, ETAPA II, COMUNA DE PUNTA ARENAS"/>
    <x v="1"/>
    <s v="MAGALLANES"/>
    <s v="PUNTA ARENAS"/>
    <n v="2024"/>
    <s v="ESTUDIO BASICO"/>
    <s v="VIVIENDA Y DESARROLLO URBANO"/>
    <s v="DESARROLLO URBANO"/>
    <x v="1"/>
    <n v="52242"/>
    <n v="38388"/>
    <n v="38302"/>
    <x v="0"/>
    <x v="0"/>
  </r>
  <r>
    <s v="40037803-0"/>
    <s v="MEJORAMIENTO RUTA S-443 CAMINO QUEPE PRADOS DE HUICHAHUE, PADRE LAS CASAS"/>
    <x v="0"/>
    <s v="CAUTIN"/>
    <s v="PADRE LAS CASAS"/>
    <n v="2024"/>
    <s v="PROYECTO"/>
    <s v="TRANSPORTE"/>
    <s v="TRANSPORTE CAMINERO"/>
    <x v="1"/>
    <n v="5401543"/>
    <n v="4004150"/>
    <n v="4004150"/>
    <x v="0"/>
    <x v="0"/>
  </r>
  <r>
    <s v="40037812-0"/>
    <s v="MEJORAMIENTO PAVIMENTACIÓN Y AGUAS LLUVIAS CALLE SAN ALFONSO, CATAPILCO, COMUNA DE ZAPALLAR"/>
    <x v="4"/>
    <s v="PETORCA"/>
    <s v="ZAPALLAR"/>
    <n v="2024"/>
    <s v="PROYECTO"/>
    <s v="TRANSPORTE"/>
    <s v="TRANSPORTE URBANO,VIALIDAD PEATONAL"/>
    <x v="1"/>
    <n v="198951"/>
    <n v="177060"/>
    <n v="177059"/>
    <x v="0"/>
    <x v="0"/>
  </r>
  <r>
    <s v="40037869-0"/>
    <s v="AMPLIACION SERVICIO AGUA POTABLE CHEPICA A SECTOR EL ZAPAL"/>
    <x v="15"/>
    <s v="COLCHAGUA"/>
    <s v="CHEPICA"/>
    <n v="2024"/>
    <s v="PROYECTO"/>
    <s v="RECURSOS HIDRICOS"/>
    <s v="AGUA POTABLE"/>
    <x v="1"/>
    <n v="797824"/>
    <n v="605169"/>
    <n v="605169"/>
    <x v="0"/>
    <x v="0"/>
  </r>
  <r>
    <s v="40037891-0"/>
    <s v="REPOSICION ESTADIO MUNICIPAL DE CONTAO, HUALAIHUÉ"/>
    <x v="3"/>
    <s v="PALENA"/>
    <s v="HUALAIHUE"/>
    <n v="2024"/>
    <s v="PROYECTO"/>
    <s v="DEPORTES"/>
    <s v="DEPORTE RECREATIVO"/>
    <x v="1"/>
    <n v="40000"/>
    <n v="18350"/>
    <n v="18350"/>
    <x v="0"/>
    <x v="0"/>
  </r>
  <r>
    <s v="40037894-0"/>
    <s v="MEJORAMIENTO PAVIMENTACIÓN Y AGUAS LLUVIAS CALLES BALMACEDA Y PAPUDO,CATAPILCO,ZAPALLAR"/>
    <x v="4"/>
    <s v="PETORCA"/>
    <s v="ZAPALLAR"/>
    <n v="2024"/>
    <s v="PROYECTO"/>
    <s v="TRANSPORTE"/>
    <s v="TRANSPORTE URBANO,VIALIDAD PEATONAL"/>
    <x v="1"/>
    <n v="438849"/>
    <n v="364950"/>
    <n v="364947.815"/>
    <x v="0"/>
    <x v="0"/>
  </r>
  <r>
    <s v="40037911-0"/>
    <s v="DIAGNOSTICO DIAGNOSTICO Y ELABORACION PLAN MAESTRO BARRIO RENACER, LOS MUERMOS, CONC.2021"/>
    <x v="3"/>
    <s v="LLANQUIHUE"/>
    <s v="LOS MUERMOS"/>
    <n v="2024"/>
    <s v="ESTUDIO BASICO"/>
    <s v="VIVIENDA Y DESARROLLO URBANO"/>
    <s v="DESARROLLO URBANO"/>
    <x v="1"/>
    <n v="31153"/>
    <n v="30100"/>
    <n v="30100"/>
    <x v="0"/>
    <x v="0"/>
  </r>
  <r>
    <s v="40037929-0"/>
    <s v="DIAGNOSTICO INFRAESTRUCTURA DE LOS SISTEMAS BÁSICOS, REGIÓN DE VALPARAÍSO"/>
    <x v="4"/>
    <s v="'"/>
    <s v="'"/>
    <n v="2024"/>
    <s v="ESTUDIO BASICO"/>
    <s v="RECURSOS HIDRICOS"/>
    <s v="AGUA POTABLE"/>
    <x v="1"/>
    <n v="120319"/>
    <n v="120319"/>
    <n v="120319"/>
    <x v="0"/>
    <x v="0"/>
  </r>
  <r>
    <s v="40037943-0"/>
    <s v="MEJORAMIENTO ESPACIO PÚBLICO AVDA. HUAMACHUCO PONIENTE, SAN CLEMENTE"/>
    <x v="7"/>
    <s v="TALCA"/>
    <s v="SAN CLEMENTE"/>
    <n v="2024"/>
    <s v="PROYECTO"/>
    <s v="VIVIENDA Y DESARROLLO URBANO"/>
    <s v="DESARROLLO URBANO"/>
    <x v="1"/>
    <n v="2"/>
    <n v="2"/>
    <n v="0"/>
    <x v="0"/>
    <x v="1"/>
  </r>
  <r>
    <s v="40037958-0"/>
    <s v="ACTUALIZACION PLADECO COMUNA DE QUIRIHUE"/>
    <x v="5"/>
    <s v="ITATA"/>
    <s v="QUIRIHUE - REGION DEL ÑUBLE"/>
    <n v="2024"/>
    <s v="ESTUDIO BASICO"/>
    <s v="MULTISECTORIAL"/>
    <s v="ADMINISTRACION MULTISECTOR"/>
    <x v="1"/>
    <n v="53854"/>
    <n v="1"/>
    <n v="0"/>
    <x v="0"/>
    <x v="1"/>
  </r>
  <r>
    <s v="40037970-0"/>
    <s v="CONSTRUCCION PLAZA DEPORTIVA VILLA LA ESPERANZA, COMUNA DE CABRERO"/>
    <x v="2"/>
    <s v="BIO BIO"/>
    <s v="CABRERO"/>
    <n v="2024"/>
    <s v="PROYECTO"/>
    <s v="VIVIENDA Y DESARROLLO URBANO"/>
    <s v="DESARROLLO URBANO"/>
    <x v="1"/>
    <n v="777439"/>
    <n v="2"/>
    <n v="0"/>
    <x v="0"/>
    <x v="1"/>
  </r>
  <r>
    <s v="40037973-0"/>
    <s v="MEJORAMIENTO SERVICIO SANITARIO RURAL LOS PATOS COMUNA DE PUTAENDO"/>
    <x v="4"/>
    <s v="'"/>
    <s v="'"/>
    <n v="2024"/>
    <s v="PROYECTO"/>
    <s v="RECURSOS HIDRICOS"/>
    <s v="AGUA POTABLE"/>
    <x v="1"/>
    <n v="717824"/>
    <n v="718324"/>
    <n v="715388"/>
    <x v="0"/>
    <x v="0"/>
  </r>
  <r>
    <s v="40037978-0"/>
    <s v="DIAGNOSTICO DIAG. Y ELABORACION PLAN MAESTRO BARRIO LAGOS DE CHILE, RIO NEGRO, CONC2021"/>
    <x v="3"/>
    <s v="OSORNO"/>
    <s v="RIO NEGRO"/>
    <n v="2024"/>
    <s v="ESTUDIO BASICO"/>
    <s v="VIVIENDA Y DESARROLLO URBANO"/>
    <s v="DESARROLLO URBANO"/>
    <x v="1"/>
    <n v="36277"/>
    <n v="35050"/>
    <n v="35050"/>
    <x v="0"/>
    <x v="0"/>
  </r>
  <r>
    <s v="40037980-0"/>
    <s v="DIAGNOSTICO ELABORACIÓN PLAN MAESTRO BARRIO  BIR2021, FUTALEUFU"/>
    <x v="3"/>
    <s v="PALENA"/>
    <s v="FUTALEUFU"/>
    <n v="2024"/>
    <s v="ESTUDIO BASICO"/>
    <s v="VIVIENDA Y DESARROLLO URBANO"/>
    <s v="DESARROLLO URBANO"/>
    <x v="1"/>
    <n v="35293"/>
    <n v="34100"/>
    <n v="34100"/>
    <x v="0"/>
    <x v="0"/>
  </r>
  <r>
    <s v="40037981-0"/>
    <s v="DIAGNOSTICO Y ELABORACIÓN DEL PLAN MAESTRO BARRIO CAJON SUR, COMUNA VILCUN. 2021"/>
    <x v="0"/>
    <s v="CAUTIN"/>
    <s v="VILCUN"/>
    <n v="2024"/>
    <s v="ESTUDIO BASICO"/>
    <s v="VIVIENDA Y DESARROLLO URBANO"/>
    <s v="INTERSUBSECTORIAL VIVIENDA Y DESARROLLO URBANO"/>
    <x v="1"/>
    <n v="24200"/>
    <n v="36000"/>
    <n v="24200"/>
    <x v="0"/>
    <x v="0"/>
  </r>
  <r>
    <s v="40037984-0"/>
    <s v="DIAGNOSTICO Y ELABORACION DE PLAN MAESTRO BARRIO NORORIENTE, TEODORO SCHMIDT, 2021"/>
    <x v="0"/>
    <s v="CAUTIN"/>
    <s v="TEODORO SCHMIDT"/>
    <n v="2024"/>
    <s v="ESTUDIO BASICO"/>
    <s v="VIVIENDA Y DESARROLLO URBANO"/>
    <s v="DESARROLLO URBANO"/>
    <x v="1"/>
    <n v="24695"/>
    <n v="36000"/>
    <n v="24695"/>
    <x v="0"/>
    <x v="0"/>
  </r>
  <r>
    <s v="40037985-0"/>
    <s v="REPOSICION  SKATE PARK, PLAYA BRAVA , COMUNA  IQUIQUE"/>
    <x v="8"/>
    <s v="IQUIQUE"/>
    <s v="IQUIQUE"/>
    <n v="2024"/>
    <s v="PROYECTO"/>
    <s v="DEPORTES"/>
    <s v="DEPORTE RECREATIVO"/>
    <x v="1"/>
    <n v="206998"/>
    <n v="377186"/>
    <n v="377186"/>
    <x v="0"/>
    <x v="0"/>
  </r>
  <r>
    <s v="40037992-0"/>
    <s v="DIAGNOSTICO MEJORAMIENTO CALETA CHIGUALOCO - LOS VILOS"/>
    <x v="6"/>
    <s v="CHOAPA"/>
    <s v="LOS VILOS"/>
    <n v="2024"/>
    <s v="ESTUDIO BASICO"/>
    <s v="PESCA"/>
    <s v="PESCA ARTESANAL"/>
    <x v="1"/>
    <n v="60828"/>
    <n v="60758"/>
    <n v="60758.171000000002"/>
    <x v="0"/>
    <x v="0"/>
  </r>
  <r>
    <s v="40038056-0"/>
    <s v="REPOSICION PUENTE EL DURAZNO EN RUTA D-779, COMUNA DE COMBARBALÁ, PROVINCIA DE LIMARI"/>
    <x v="6"/>
    <s v="LIMARI"/>
    <s v="COMBARBALA"/>
    <n v="2024"/>
    <s v="PROYECTO"/>
    <s v="TRANSPORTE"/>
    <s v="TRANSPORTE CAMINERO"/>
    <x v="1"/>
    <n v="12052"/>
    <n v="11300"/>
    <n v="9202.9889999999996"/>
    <x v="0"/>
    <x v="0"/>
  </r>
  <r>
    <s v="40038057-0"/>
    <s v="DIAGNOSTICO Y ELABORACION DE PLAN MAESTRO BARRIO VILLA LAS FLORES, PITRUFQUEN, 2021"/>
    <x v="0"/>
    <s v="CAUTIN"/>
    <s v="PITRUFQUEN"/>
    <n v="2024"/>
    <s v="ESTUDIO BASICO"/>
    <s v="VIVIENDA Y DESARROLLO URBANO"/>
    <s v="DESARROLLO URBANO"/>
    <x v="1"/>
    <n v="24750"/>
    <n v="36000"/>
    <n v="24750"/>
    <x v="0"/>
    <x v="0"/>
  </r>
  <r>
    <s v="40038070-0"/>
    <s v="REPOSICION CESFAM LAS CAÑAS, VALPARAISO"/>
    <x v="4"/>
    <s v="VALPARAISO"/>
    <s v="VALPARAISO"/>
    <n v="2024"/>
    <s v="PROYECTO"/>
    <s v="SALUD"/>
    <s v="BAJA COMPLEJIDAD"/>
    <x v="1"/>
    <n v="44901"/>
    <n v="44901"/>
    <n v="44900"/>
    <x v="0"/>
    <x v="0"/>
  </r>
  <r>
    <s v="40038081-0"/>
    <s v="REPOSICION RUTA D-51, TRAMO 1, SECTOR CRUCE RUTA 43 - MAITENCILLO, COMUNA DE ANDACOLLO"/>
    <x v="6"/>
    <s v="ELQUI"/>
    <s v="ANDACOLLO"/>
    <n v="2024"/>
    <s v="PROYECTO"/>
    <s v="TRANSPORTE"/>
    <s v="TRANSPORTE CAMINERO"/>
    <x v="1"/>
    <n v="53971"/>
    <n v="210"/>
    <n v="80.042000000000002"/>
    <x v="0"/>
    <x v="0"/>
  </r>
  <r>
    <s v="40038097-0"/>
    <s v="MEJORAMIENTO CANCHA CHIGUAYANTE SUR, COMUNA CHIGUAYANTE"/>
    <x v="2"/>
    <s v="CONCEPCION"/>
    <s v="CHIGUAYANTE"/>
    <n v="2024"/>
    <s v="PROYECTO"/>
    <s v="DEPORTES"/>
    <s v="DEPORTE RECREATIVO"/>
    <x v="1"/>
    <n v="1251009"/>
    <n v="1250001"/>
    <n v="1250000"/>
    <x v="0"/>
    <x v="0"/>
  </r>
  <r>
    <s v="40038109-0"/>
    <s v="DIAGNOSTICO CONSTRUCCION INFRAESTRUCTURA BASICA CALETA EL SAUCE, OVALLE"/>
    <x v="6"/>
    <s v="LIMARI"/>
    <s v="OVALLE"/>
    <n v="2024"/>
    <s v="ESTUDIO BASICO"/>
    <s v="PESCA"/>
    <s v="PESCA ARTESANAL"/>
    <x v="1"/>
    <n v="68896"/>
    <n v="68829"/>
    <n v="68828.509000000005"/>
    <x v="0"/>
    <x v="0"/>
  </r>
  <r>
    <s v="40038114-0"/>
    <s v="DIAGNOSTICO ELABORACIÓN DE PLAN MAESTRO DE BARRIO UMBRAL NORTE, COMUNA DE VALLENAR"/>
    <x v="16"/>
    <s v="HUASCO"/>
    <s v="VALLENAR"/>
    <n v="2024"/>
    <s v="ESTUDIO BASICO"/>
    <s v="VIVIENDA Y DESARROLLO URBANO"/>
    <s v="DESARROLLO URBANO"/>
    <x v="1"/>
    <n v="20000"/>
    <n v="20000"/>
    <n v="20000"/>
    <x v="0"/>
    <x v="0"/>
  </r>
  <r>
    <s v="40038119-0"/>
    <s v="NORMALIZACION Y RELOCALIZACIÓN CESFAM PEDRO PULGAR, COMUNA ALTO HOSPICIO"/>
    <x v="8"/>
    <s v="IQUIQUE"/>
    <s v="ALTO HOSPICIO"/>
    <n v="2024"/>
    <s v="PROYECTO"/>
    <s v="SALUD"/>
    <s v="BAJA COMPLEJIDAD"/>
    <x v="1"/>
    <n v="161476"/>
    <n v="218970"/>
    <n v="161378"/>
    <x v="0"/>
    <x v="0"/>
  </r>
  <r>
    <s v="40038150-0"/>
    <s v="MEJORAMIENTO 5 CALLES DE MAULLIN URBANO, COMUNA DE MAULLIN"/>
    <x v="3"/>
    <s v="LLANQUIHUE"/>
    <s v="MAULLIN"/>
    <n v="2024"/>
    <s v="PROYECTO"/>
    <s v="TRANSPORTE"/>
    <s v="TRANSPORTE URBANO,VIALIDAD PEATONAL"/>
    <x v="1"/>
    <n v="465194"/>
    <n v="2"/>
    <n v="0"/>
    <x v="0"/>
    <x v="1"/>
  </r>
  <r>
    <s v="40038156-0"/>
    <s v="CONSTRUCCION ESPACIO PUBLICO MANUTARA, VALLENAR"/>
    <x v="16"/>
    <s v="HUASCO"/>
    <s v="VALLENAR"/>
    <n v="2024"/>
    <s v="PROYECTO"/>
    <s v="VIVIENDA Y DESARROLLO URBANO"/>
    <s v="DESARROLLO URBANO"/>
    <x v="1"/>
    <n v="1809170"/>
    <n v="1159540"/>
    <n v="1132935.6359999999"/>
    <x v="0"/>
    <x v="0"/>
  </r>
  <r>
    <s v="40038166-0"/>
    <s v="ACTUALIZACION PLAN REGULADOR COMUNAL DE ZAPALLAR"/>
    <x v="4"/>
    <s v="PETORCA"/>
    <s v="ZAPALLAR"/>
    <n v="2024"/>
    <s v="ESTUDIO BASICO"/>
    <s v="MULTISECTORIAL"/>
    <s v="INTERSUBSECTORIAL MULTISECTOR"/>
    <x v="1"/>
    <n v="131107"/>
    <n v="25891"/>
    <n v="25890"/>
    <x v="0"/>
    <x v="0"/>
  </r>
  <r>
    <s v="40038229-0"/>
    <s v="CONSTRUCCION  ALCANTARILLADO Y MEJORAMIENTO SISTEMA  AGUA POTABLE EN TRES ESQUINAS.M-BULNES"/>
    <x v="5"/>
    <s v="DIGUILLIN"/>
    <s v="BULNES - REGION DEL ÑUBLE"/>
    <n v="2024"/>
    <s v="PROYECTO"/>
    <s v="RECURSOS HIDRICOS"/>
    <s v="INTERSUBSECTORIAL RECURSOS HIDRICOS"/>
    <x v="1"/>
    <n v="234012"/>
    <n v="100000"/>
    <n v="0"/>
    <x v="0"/>
    <x v="1"/>
  </r>
  <r>
    <s v="40038251-0"/>
    <s v="CONSTRUCCION PROGRAMA PAVIMENTOS PARTICIPATIVOS 32 LLAMADO RM"/>
    <x v="14"/>
    <s v="'"/>
    <s v="'"/>
    <n v="2024"/>
    <s v="PROYECTO"/>
    <s v="TRANSPORTE"/>
    <s v="TRANSPORTE URBANO,VIALIDAD PEATONAL"/>
    <x v="1"/>
    <n v="4770000"/>
    <n v="5270000"/>
    <n v="4776082.3859999999"/>
    <x v="0"/>
    <x v="0"/>
  </r>
  <r>
    <s v="40038277-0"/>
    <s v="MEJORAMIENTO RUTA B-39 SECTOR : BAQUEDANO - MINERA GABY, REGION DE ANTOFAGASTA"/>
    <x v="9"/>
    <s v="'"/>
    <s v="'"/>
    <n v="2024"/>
    <s v="PROYECTO"/>
    <s v="TRANSPORTE"/>
    <s v="TRANSPORTE CAMINERO"/>
    <x v="1"/>
    <n v="604987"/>
    <n v="512760"/>
    <n v="512053"/>
    <x v="0"/>
    <x v="0"/>
  </r>
  <r>
    <s v="40038287-0"/>
    <s v="REPOSICION CUARTEL DE BOMBEROS COMUNA DE NINHUE"/>
    <x v="5"/>
    <s v="ITATA"/>
    <s v="NINHUE - REGION DEL ÑUBLE"/>
    <n v="2024"/>
    <s v="PROYECTO"/>
    <s v="SEGURIDAD PUBLICA"/>
    <s v="SEGURIDAD PUBLICA"/>
    <x v="1"/>
    <n v="93799"/>
    <n v="1"/>
    <n v="0"/>
    <x v="0"/>
    <x v="1"/>
  </r>
  <r>
    <s v="40038292-0"/>
    <s v="REPOSICION VEREDAS DE CORINTO, PENCAHUE"/>
    <x v="7"/>
    <s v="TALCA"/>
    <s v="PENCAHUE"/>
    <n v="2024"/>
    <s v="PROYECTO"/>
    <s v="VIVIENDA Y DESARROLLO URBANO"/>
    <s v="DESARROLLO URBANO"/>
    <x v="1"/>
    <n v="1029"/>
    <n v="1029"/>
    <n v="529"/>
    <x v="0"/>
    <x v="0"/>
  </r>
  <r>
    <s v="40038305-0"/>
    <s v="REPOSICION PUENTE RANQUILCO EN CAMINO ROL P-544, COMUNA DE LOS ALAMOS"/>
    <x v="2"/>
    <s v="ARAUCO"/>
    <s v="LOS ALAMOS"/>
    <n v="2024"/>
    <s v="PROYECTO"/>
    <s v="TRANSPORTE"/>
    <s v="TRANSPORTE CAMINERO"/>
    <x v="1"/>
    <n v="108344"/>
    <n v="107990"/>
    <n v="107990"/>
    <x v="0"/>
    <x v="0"/>
  </r>
  <r>
    <s v="40038350-0"/>
    <s v="DIAGNOSTICO PLAN DE CONECTIVIDAD, REGIÓN DE LOS LAGOS"/>
    <x v="3"/>
    <s v="'"/>
    <s v="'"/>
    <n v="2024"/>
    <s v="ESTUDIO BASICO"/>
    <s v="TRANSPORTE"/>
    <s v="TRANSPORTE MARITIMO, FLUVIAL Y LACUSTRE"/>
    <x v="1"/>
    <n v="431124"/>
    <n v="516722"/>
    <n v="515528.82500000001"/>
    <x v="0"/>
    <x v="0"/>
  </r>
  <r>
    <s v="40038379-0"/>
    <s v="AMPLIACION Y MEJORAMIENTO MUSEO REGIONAL DE ANCUD"/>
    <x v="3"/>
    <s v="'"/>
    <s v="'"/>
    <n v="2024"/>
    <s v="PROYECTO"/>
    <s v="EDUCACION, CULTURA Y PATRIMONIO"/>
    <s v="ARTE Y CULTURA"/>
    <x v="1"/>
    <n v="35917"/>
    <n v="35917"/>
    <n v="35850.978999999999"/>
    <x v="0"/>
    <x v="0"/>
  </r>
  <r>
    <s v="40038382-0"/>
    <s v="AMPLIACION ESTANQUE DE ACUMULACIÓN DE AGUA EN EL CENTRO CERRADO DE TILTIL, RM"/>
    <x v="14"/>
    <s v="CHACABUCO"/>
    <s v="TIL TIL"/>
    <n v="2024"/>
    <s v="PROYECTO"/>
    <s v="JUSTICIA"/>
    <s v="ASISTENCIA DE MENORES"/>
    <x v="1"/>
    <n v="155002"/>
    <n v="155002"/>
    <n v="140539.967"/>
    <x v="0"/>
    <x v="0"/>
  </r>
  <r>
    <s v="40038393-0"/>
    <s v="CONSTRUCCION EDIFICIO CONSISTORIAL, COMUNA DE MEJILLONES"/>
    <x v="9"/>
    <s v="ANTOFAGASTA"/>
    <s v="MEJILLONES"/>
    <n v="2024"/>
    <s v="PROYECTO"/>
    <s v="MULTISECTORIAL"/>
    <s v="ADMINISTRACION MULTISECTOR"/>
    <x v="1"/>
    <n v="152517"/>
    <n v="1"/>
    <n v="0"/>
    <x v="0"/>
    <x v="1"/>
  </r>
  <r>
    <s v="40038399-0"/>
    <s v="MEJORAMIENTO CANCHAS DE FUTBOL COMPLEJO DEPORTIVO MULCHÉN"/>
    <x v="2"/>
    <s v="BIO BIO"/>
    <s v="MULCHEN"/>
    <n v="2024"/>
    <s v="PROYECTO"/>
    <s v="DEPORTES"/>
    <s v="INTERSUBSECTORIAL DEPORTES"/>
    <x v="1"/>
    <n v="420002"/>
    <n v="3"/>
    <n v="0"/>
    <x v="0"/>
    <x v="1"/>
  </r>
  <r>
    <s v="40038401-0"/>
    <s v="CONSTRUCCION SISTEMA DE ESTABILIDAD DE TALUDES VILLA FUTURO, LOMAS DE SAN JOSÉ, TOMÉ"/>
    <x v="2"/>
    <s v="CONCEPCION"/>
    <s v="TOME"/>
    <n v="2024"/>
    <s v="PROYECTO"/>
    <s v="VIVIENDA Y DESARROLLO URBANO"/>
    <s v="SOLUCION HABITACIONAL PARCIAL O COMPLEMENTARIA"/>
    <x v="2"/>
    <n v="2000"/>
    <n v="2000"/>
    <n v="0"/>
    <x v="0"/>
    <x v="1"/>
  </r>
  <r>
    <s v="40038423-0"/>
    <s v="MEJORAMIENTO RUTA C-120  S: CHAÑARAL - PAN DE AZUCAR - RUTA 5, CHAÑARAL"/>
    <x v="16"/>
    <s v="CHAÑARAL"/>
    <s v="CHAÑARAL"/>
    <n v="2024"/>
    <s v="PROYECTO"/>
    <s v="TRANSPORTE"/>
    <s v="TRANSPORTE CAMINERO"/>
    <x v="1"/>
    <n v="881881"/>
    <n v="210"/>
    <n v="0"/>
    <x v="0"/>
    <x v="1"/>
  </r>
  <r>
    <s v="40038430-0"/>
    <s v="REPOSICION UNIDAD CENTRAL DE ALIMENTACIÓN HOSPITAL CARLOS VAN BUREN, VALPARAISO"/>
    <x v="4"/>
    <s v="'"/>
    <s v="'"/>
    <n v="2024"/>
    <s v="PROYECTO"/>
    <s v="SALUD"/>
    <s v="ALTA COMPLEJIDAD"/>
    <x v="1"/>
    <n v="305245"/>
    <n v="305245"/>
    <n v="328320.12599999999"/>
    <x v="0"/>
    <x v="0"/>
  </r>
  <r>
    <s v="40038436-0"/>
    <s v="CONSTRUCCION SISTEMA DE AGUA POTABLE RURAL DE OSTIONES, COMUNA DE LOS MUERMOS"/>
    <x v="3"/>
    <s v="LLANQUIHUE"/>
    <s v="LOS MUERMOS"/>
    <n v="2024"/>
    <s v="PROYECTO"/>
    <s v="RECURSOS HIDRICOS"/>
    <s v="AGUA POTABLE"/>
    <x v="1"/>
    <n v="1620740"/>
    <n v="1620740"/>
    <n v="1620740"/>
    <x v="0"/>
    <x v="0"/>
  </r>
  <r>
    <s v="40038450-0"/>
    <s v="REPOSICION  SEDE SOCIAL  VILLA 4 DE OCTUBRE, COMUNA DE DIEGO  DE ALMAGRO"/>
    <x v="16"/>
    <s v="CHAÑARAL"/>
    <s v="DIEGO DE ALMAGRO"/>
    <n v="2024"/>
    <s v="PROYECTO"/>
    <s v="MULTISECTORIAL"/>
    <s v="ORGANIZACION Y SERVICIOS COMUNALES"/>
    <x v="1"/>
    <n v="378454"/>
    <n v="152807"/>
    <n v="151303.97399999999"/>
    <x v="0"/>
    <x v="0"/>
  </r>
  <r>
    <s v="40038552-0"/>
    <s v="CONSTRUCCION ENROCADO DE PROTECCION CALETA CHUNGUNGO, LA HIGUERA"/>
    <x v="6"/>
    <s v="ELQUI"/>
    <s v="LA HIGUERA"/>
    <n v="2024"/>
    <s v="PROYECTO"/>
    <s v="PESCA"/>
    <s v="PESCA ARTESANAL"/>
    <x v="1"/>
    <n v="10"/>
    <n v="10"/>
    <n v="0"/>
    <x v="0"/>
    <x v="1"/>
  </r>
  <r>
    <s v="40038557-0"/>
    <s v="CONSTRUCCION 32 LLAMADO  PROGRAMA DE PAVIMENTACIÓN PARTICIPATIVA REGION VALPARAISO"/>
    <x v="4"/>
    <s v="'"/>
    <s v="'"/>
    <n v="2024"/>
    <s v="PROYECTO"/>
    <s v="TRANSPORTE"/>
    <s v="TRANSPORTE URBANO,VIALIDAD PEATONAL"/>
    <x v="1"/>
    <n v="7688654"/>
    <n v="7711654"/>
    <n v="7711653.9989999998"/>
    <x v="0"/>
    <x v="0"/>
  </r>
  <r>
    <s v="40038559-0"/>
    <s v="REPOSICION SALA CUNA, JARDIN INFANTIL Y OTRAS DEPENDENCIAS DE APOYO HOSPITAL TRAIGUEN"/>
    <x v="0"/>
    <s v="MALLECO"/>
    <s v="TRAIGUEN"/>
    <n v="2024"/>
    <s v="PROYECTO"/>
    <s v="SALUD"/>
    <s v="MEDIA COMPLEJIDAD"/>
    <x v="1"/>
    <n v="3400"/>
    <n v="3400"/>
    <n v="2040"/>
    <x v="0"/>
    <x v="0"/>
  </r>
  <r>
    <s v="40038576-0"/>
    <s v="MEJORAMIENTO RUTA 7, SECTOR VILLA ORTEGA- PTE EMP. GUILLERMO 3. COMUNAS COYHAIQUE Y PTO AYSEN"/>
    <x v="11"/>
    <s v="'"/>
    <s v="'"/>
    <n v="2024"/>
    <s v="PROYECTO"/>
    <s v="TRANSPORTE"/>
    <s v="TRANSPORTE CAMINERO"/>
    <x v="1"/>
    <n v="104377"/>
    <n v="10350"/>
    <n v="10350"/>
    <x v="0"/>
    <x v="0"/>
  </r>
  <r>
    <s v="40038591-0"/>
    <s v="MEJORAMIENTO BORDE COSTERO ILOCA ETAPA II"/>
    <x v="7"/>
    <s v="CURICO"/>
    <s v="LICANTEN"/>
    <n v="2024"/>
    <s v="PROYECTO"/>
    <s v="VIVIENDA Y DESARROLLO URBANO"/>
    <s v="BORDE COSTERO,PASEOS PEATONALES, PLAYAS"/>
    <x v="1"/>
    <n v="3345283"/>
    <n v="3847063"/>
    <n v="3710535.9130000002"/>
    <x v="0"/>
    <x v="0"/>
  </r>
  <r>
    <s v="40038605-0"/>
    <s v="TRANSFERENCIA CAPACIDADES ORGANIZACIONALES  2DA SECCIÓN ESTERO PUANGUE, CURACAVÍ Y MARÍA PINTO"/>
    <x v="14"/>
    <s v="MELIPILLA"/>
    <s v="'"/>
    <n v="2024"/>
    <s v="PROGRAMA"/>
    <s v="RECURSOS HIDRICOS"/>
    <s v="RIEGO"/>
    <x v="1"/>
    <n v="91214"/>
    <n v="88130"/>
    <n v="88129.25"/>
    <x v="0"/>
    <x v="0"/>
  </r>
  <r>
    <s v="40038612-0"/>
    <s v="REPOSICION  ESTADIO ANTENA, DIEGO DE ALMAGRO"/>
    <x v="16"/>
    <s v="CHAÑARAL"/>
    <s v="DIEGO DE ALMAGRO"/>
    <n v="2024"/>
    <s v="PROYECTO"/>
    <s v="DEPORTES"/>
    <s v="DEPORTE RECREATIVO"/>
    <x v="1"/>
    <n v="1405919"/>
    <n v="92117"/>
    <n v="92092.486000000004"/>
    <x v="0"/>
    <x v="0"/>
  </r>
  <r>
    <s v="40038617-0"/>
    <s v="CONSTRUCCION CANCHA DE FUTBOL SECTOR LAJUELAS, COMUNA DE SAN NICOLÁS"/>
    <x v="5"/>
    <s v="PUNILLA"/>
    <s v="SAN NICOLAS - REGION DEL ÑUBLE"/>
    <n v="2024"/>
    <s v="PROYECTO"/>
    <s v="DEPORTES"/>
    <s v="DEPORTE COMPETITIVO"/>
    <x v="1"/>
    <n v="393154"/>
    <n v="141318"/>
    <n v="0"/>
    <x v="0"/>
    <x v="1"/>
  </r>
  <r>
    <s v="40038619-0"/>
    <s v="AMPLIACION EXPLANADA Y OBRAS COMPLEMENTARIAS CALETA LO ROJAS, CORONEL"/>
    <x v="2"/>
    <s v="CONCEPCION"/>
    <s v="CORONEL"/>
    <n v="2024"/>
    <s v="PROYECTO"/>
    <s v="PESCA"/>
    <s v="PESCA ARTESANAL"/>
    <x v="1"/>
    <n v="2790765"/>
    <n v="3214321"/>
    <n v="2985533.2829999998"/>
    <x v="0"/>
    <x v="0"/>
  </r>
  <r>
    <s v="40038626-0"/>
    <s v="CONSTRUCCION  NUEVO CEMENTERIO GENERAL DE  DIEGO DE ALMAGRO"/>
    <x v="16"/>
    <s v="CHAÑARAL"/>
    <s v="DIEGO DE ALMAGRO"/>
    <n v="2024"/>
    <s v="PROYECTO"/>
    <s v="MULTISECTORIAL"/>
    <s v="ORGANIZACION Y SERVICIOS COMUNALES"/>
    <x v="1"/>
    <n v="4065561"/>
    <n v="2326375"/>
    <n v="2326371.548"/>
    <x v="0"/>
    <x v="0"/>
  </r>
  <r>
    <s v="40038629-0"/>
    <s v="CONSTRUCCION CAMINO DE PENETRACION HOLLEMBERG; SENO OBSTRUCCION - BAHIA PINTO, XII REGION"/>
    <x v="1"/>
    <s v="'"/>
    <s v="'"/>
    <n v="2024"/>
    <s v="PROYECTO"/>
    <s v="TRANSPORTE"/>
    <s v="TRANSPORTE CAMINERO"/>
    <x v="1"/>
    <n v="550133"/>
    <n v="531000"/>
    <n v="0"/>
    <x v="0"/>
    <x v="1"/>
  </r>
  <r>
    <s v="40038633-0"/>
    <s v="REPOSICION RUTA 9, SECTOR CORDON ARAUCO-CASAS VIEJAS,PROVINCIA DE ULTIMA ESPERANZA"/>
    <x v="1"/>
    <s v="ULTIMA ESPERANZA"/>
    <s v="'"/>
    <n v="2024"/>
    <s v="PROYECTO"/>
    <s v="TRANSPORTE"/>
    <s v="TRANSPORTE CAMINERO"/>
    <x v="1"/>
    <n v="619063"/>
    <n v="693330"/>
    <n v="692407.69"/>
    <x v="0"/>
    <x v="0"/>
  </r>
  <r>
    <s v="40038683-0"/>
    <s v="CONSTRUCCION PAVIMENTOS PARTICIPATIVOS LLAMADO 32°, REGION DE LOS LAGOS"/>
    <x v="3"/>
    <s v="'"/>
    <s v="'"/>
    <n v="2024"/>
    <s v="PROYECTO"/>
    <s v="TRANSPORTE"/>
    <s v="TRANSPORTE URBANO,VIALIDAD PEATONAL"/>
    <x v="1"/>
    <n v="1768442"/>
    <n v="2449442"/>
    <n v="1768441.9990000001"/>
    <x v="0"/>
    <x v="0"/>
  </r>
  <r>
    <s v="40038684-0"/>
    <s v="MEJORAMIENTO CALLE GERÓNIMO MONSALVE, LANCO"/>
    <x v="12"/>
    <s v="VALDIVIA - REGION XIV"/>
    <s v="LANCO - REGION XIV"/>
    <n v="2024"/>
    <s v="PROYECTO"/>
    <s v="TRANSPORTE"/>
    <s v="TRANSPORTE URBANO,VIALIDAD PEATONAL"/>
    <x v="1"/>
    <n v="94184"/>
    <n v="1"/>
    <n v="0"/>
    <x v="0"/>
    <x v="1"/>
  </r>
  <r>
    <s v="40038692-0"/>
    <s v="ACTUALIZACION DEL PLAN DE DESARROLLO COMUNAL  2023-2029, COMUNA DE TALTAL"/>
    <x v="9"/>
    <s v="ANTOFAGASTA"/>
    <s v="TALTAL"/>
    <n v="2024"/>
    <s v="ESTUDIO BASICO"/>
    <s v="MULTISECTORIAL"/>
    <s v="ADMINISTRACION MULTISECTOR"/>
    <x v="1"/>
    <n v="152719"/>
    <n v="152719"/>
    <n v="130934.399"/>
    <x v="0"/>
    <x v="0"/>
  </r>
  <r>
    <s v="40038697-0"/>
    <s v="AMPLIACION RED DE MONITOREO DE AGUAS SUBTERRANEAS"/>
    <x v="13"/>
    <s v="'"/>
    <s v="'"/>
    <n v="2024"/>
    <s v="PROYECTO"/>
    <s v="RECURSOS HIDRICOS"/>
    <s v="RECURSOS HIDRICOS"/>
    <x v="1"/>
    <n v="413244"/>
    <n v="526601"/>
    <n v="413243.86900000001"/>
    <x v="0"/>
    <x v="0"/>
  </r>
  <r>
    <s v="40038706-0"/>
    <s v="MEJORAMIENTO SECTOR ROTONDA REÑACA ALTO - ROTONDA SANTA JULIA - MIRAFLORES"/>
    <x v="4"/>
    <s v="'"/>
    <s v="'"/>
    <n v="2024"/>
    <s v="PROYECTO"/>
    <s v="TRANSPORTE"/>
    <s v="TRANSPORTE URBANO,VIALIDAD PEATONAL"/>
    <x v="1"/>
    <n v="236000"/>
    <n v="357000"/>
    <n v="229309.49900000001"/>
    <x v="0"/>
    <x v="0"/>
  </r>
  <r>
    <s v="40038708-0"/>
    <s v="REPOSICION PUENTE BLANCO EN RUTA T-559 COMUNA DE FUTRONO"/>
    <x v="12"/>
    <s v="RANCO"/>
    <s v="FUTRONO - REGION XIV"/>
    <n v="2024"/>
    <s v="PROYECTO"/>
    <s v="TRANSPORTE"/>
    <s v="TRANSPORTE CAMINERO"/>
    <x v="1"/>
    <n v="71100"/>
    <n v="210"/>
    <n v="68.036000000000001"/>
    <x v="0"/>
    <x v="0"/>
  </r>
  <r>
    <s v="40038732-0"/>
    <s v="MEJORAMIENTO CAMINO Q-148, CR. RUTA 180 (LA SUERTE)-CR. Q-34 (LAS QUILAS), LOS ANGELES"/>
    <x v="2"/>
    <s v="BIO BIO"/>
    <s v="LOS ANGELES"/>
    <n v="2024"/>
    <s v="PROYECTO"/>
    <s v="TRANSPORTE"/>
    <s v="TRANSPORTE CAMINERO"/>
    <x v="1"/>
    <n v="3747577"/>
    <n v="212001"/>
    <n v="210605"/>
    <x v="0"/>
    <x v="0"/>
  </r>
  <r>
    <s v="40038736-0"/>
    <s v="MEJORAMIENTO CAMINO ROL Q-60-O, SECTOR RERE-TALCAMAVIDA"/>
    <x v="2"/>
    <s v="'"/>
    <s v="'"/>
    <n v="2024"/>
    <s v="PROYECTO"/>
    <s v="TRANSPORTE"/>
    <s v="TRANSPORTE CAMINERO"/>
    <x v="1"/>
    <n v="343039"/>
    <n v="240050"/>
    <n v="239978"/>
    <x v="0"/>
    <x v="0"/>
  </r>
  <r>
    <s v="40038741-0"/>
    <s v="CONSTRUCCION INFRAESTRUCTURA PORTUARIA CALETA BUENA, TOCOPILLA"/>
    <x v="9"/>
    <s v="TOCOPILLA"/>
    <s v="TOCOPILLA"/>
    <n v="2024"/>
    <s v="PROYECTO"/>
    <s v="PESCA"/>
    <s v="PESCA ARTESANAL"/>
    <x v="1"/>
    <n v="110"/>
    <n v="10"/>
    <n v="0"/>
    <x v="0"/>
    <x v="1"/>
  </r>
  <r>
    <s v="40038823-0"/>
    <s v="CONSTRUCCION POLIDEPORTIVO MUNICIPAL, QUINTA DE TILCOCO, COMUNA DE QUINTA DE TILCOCO"/>
    <x v="15"/>
    <s v="CACHAPOAL"/>
    <s v="QUINTA DE TILCOCO"/>
    <n v="2024"/>
    <s v="PROYECTO"/>
    <s v="DEPORTES"/>
    <s v="DEPORTE RECREATIVO"/>
    <x v="1"/>
    <n v="479841"/>
    <n v="19923"/>
    <n v="0"/>
    <x v="0"/>
    <x v="1"/>
  </r>
  <r>
    <s v="40038838-0"/>
    <s v="MEJORAMIENTO EJE AV. JORGE ALESSANDRI SECTOR: TREBOL DE AUTOPISTA-COSTANERA"/>
    <x v="2"/>
    <s v="'"/>
    <s v="'"/>
    <n v="2024"/>
    <s v="PROYECTO"/>
    <s v="TRANSPORTE"/>
    <s v="TRANSPORTE URBANO,VIALIDAD PEATONAL"/>
    <x v="1"/>
    <n v="368665"/>
    <n v="356000"/>
    <n v="37882.216999999997"/>
    <x v="0"/>
    <x v="0"/>
  </r>
  <r>
    <s v="40038844-0"/>
    <s v="REPOSICION RAMPA ISLA ALAO, COMUNA DE QUINCHAO"/>
    <x v="3"/>
    <s v="CHILOE"/>
    <s v="QUINCHAO"/>
    <n v="2024"/>
    <s v="PROYECTO"/>
    <s v="TRANSPORTE"/>
    <s v="TRANSPORTE MARITIMO, FLUVIAL Y LACUSTRE"/>
    <x v="1"/>
    <n v="20"/>
    <n v="20"/>
    <n v="0"/>
    <x v="0"/>
    <x v="1"/>
  </r>
  <r>
    <s v="40038861-0"/>
    <s v="DIAGNOSTICO ESTRATEGIA REGIONAL DE RESIDUOS SÓLIDOS DOMICILIARIOS Y ASIMILABLES RSDYA"/>
    <x v="15"/>
    <s v="'"/>
    <s v="'"/>
    <n v="2024"/>
    <s v="ESTUDIO BASICO"/>
    <s v="RECURSOS NATURALES Y MEDIO AMBIENTE"/>
    <s v="MEDIO AMBIENTE"/>
    <x v="1"/>
    <n v="75000"/>
    <n v="75000"/>
    <n v="75000"/>
    <x v="0"/>
    <x v="0"/>
  </r>
  <r>
    <s v="40038913-0"/>
    <s v="CONSTRUCCION CIRCUNVALACION LAUTARO"/>
    <x v="0"/>
    <s v="'"/>
    <s v="'"/>
    <n v="2024"/>
    <s v="PROYECTO"/>
    <s v="TRANSPORTE"/>
    <s v="TRANSPORTE URBANO,VIALIDAD PEATONAL"/>
    <x v="1"/>
    <n v="206514"/>
    <n v="193560"/>
    <n v="192184.769"/>
    <x v="0"/>
    <x v="0"/>
  </r>
  <r>
    <s v="40038930-0"/>
    <s v="ACTUALIZACION PLAN REGULADOR COMUNAL DE HUALQUI"/>
    <x v="2"/>
    <s v="CONCEPCION"/>
    <s v="HUALQUI"/>
    <n v="2024"/>
    <s v="ESTUDIO BASICO"/>
    <s v="VIVIENDA Y DESARROLLO URBANO"/>
    <s v="DESARROLLO URBANO"/>
    <x v="1"/>
    <n v="100840"/>
    <n v="1"/>
    <n v="0"/>
    <x v="0"/>
    <x v="1"/>
  </r>
  <r>
    <s v="40038931-0"/>
    <s v="DIAGNOSTICO CALETAS PESQUERAS GRUPO N° 1, REGIÓN DE LOS LAGOS"/>
    <x v="3"/>
    <s v="'"/>
    <s v="'"/>
    <n v="2024"/>
    <s v="ESTUDIO BASICO"/>
    <s v="PESCA"/>
    <s v="PESCA ARTESANAL"/>
    <x v="1"/>
    <n v="10"/>
    <n v="316485"/>
    <n v="0"/>
    <x v="0"/>
    <x v="1"/>
  </r>
  <r>
    <s v="40039009-0"/>
    <s v="MEJORAMIENTO CAMINO Q-351, CRUCE Q-367 (EL AROMO)-CRUCE N-59-Q (CERRO COLORADO),PROV. BIOBIO"/>
    <x v="2"/>
    <s v="BIO BIO"/>
    <s v="'"/>
    <n v="2024"/>
    <s v="PROYECTO"/>
    <s v="TRANSPORTE"/>
    <s v="TRANSPORTE CAMINERO"/>
    <x v="1"/>
    <n v="365461"/>
    <n v="329143"/>
    <n v="329142.09999999998"/>
    <x v="0"/>
    <x v="0"/>
  </r>
  <r>
    <s v="40039092-0"/>
    <s v="ACTUALIZACION INVENTARIO PATRIMONIO CULTURAL INMUEBLE REGIÓN DE LA ARAUCANÍA"/>
    <x v="0"/>
    <s v="'"/>
    <s v="'"/>
    <n v="2024"/>
    <s v="ESTUDIO BASICO"/>
    <s v="EDUCACION, CULTURA Y PATRIMONIO"/>
    <s v="PATRIMONIO"/>
    <x v="1"/>
    <n v="72633"/>
    <n v="562303300"/>
    <n v="50730.33"/>
    <x v="0"/>
    <x v="0"/>
  </r>
  <r>
    <s v="40039135-0"/>
    <s v="MEJORAMIENTO PASADA URBANA RUTAS T-71 Y T-87 COMUNA DE RIO BUENO"/>
    <x v="12"/>
    <s v="'"/>
    <s v="'"/>
    <n v="2024"/>
    <s v="PROYECTO"/>
    <s v="TRANSPORTE"/>
    <s v="TRANSPORTE URBANO,VIALIDAD PEATONAL"/>
    <x v="1"/>
    <n v="54078"/>
    <n v="110"/>
    <n v="80.042000000000002"/>
    <x v="0"/>
    <x v="0"/>
  </r>
  <r>
    <s v="40039191-0"/>
    <s v="CONSTRUCCION MACROURBANIZACIÓN Y NORMALIZACIÓN DE OBRAS SECTOR TOPATER, CALAMA"/>
    <x v="9"/>
    <s v="EL LOA"/>
    <s v="CALAMA"/>
    <n v="2024"/>
    <s v="PROYECTO"/>
    <s v="VIVIENDA Y DESARROLLO URBANO"/>
    <s v="DESARROLLO URBANO"/>
    <x v="1"/>
    <n v="26371"/>
    <n v="26371"/>
    <n v="26371"/>
    <x v="0"/>
    <x v="0"/>
  </r>
  <r>
    <s v="40039206-0"/>
    <s v="MEJORAMIENTO AREAS DE EQUIPAMIENTO INDUSTRIAL C.O.N. POST EMERGENCIA CENT. DE OXIGENO"/>
    <x v="9"/>
    <s v="'"/>
    <s v="'"/>
    <n v="2024"/>
    <s v="PROYECTO"/>
    <s v="SALUD"/>
    <s v="ALTA COMPLEJIDAD"/>
    <x v="1"/>
    <n v="64725"/>
    <n v="64725"/>
    <n v="64725"/>
    <x v="0"/>
    <x v="0"/>
  </r>
  <r>
    <s v="40039235-0"/>
    <s v="REPOSICION MUROS DE CONTENCIÓN PASAJE EL ARADO, VILLA PLAZAS DE CHIVILCÁN, TEMUCO"/>
    <x v="0"/>
    <s v="CAUTIN"/>
    <s v="TEMUCO"/>
    <n v="2024"/>
    <s v="PROYECTO"/>
    <s v="VIVIENDA Y DESARROLLO URBANO"/>
    <s v="SOLUCION HABITACIONAL PARCIAL O COMPLEMENTARIA"/>
    <x v="1"/>
    <n v="23200"/>
    <n v="23200"/>
    <n v="21100"/>
    <x v="0"/>
    <x v="0"/>
  </r>
  <r>
    <s v="40039237-0"/>
    <s v="DIAGNOSTICO PLAN MAESTRO BARRIO CAUPOLICAN-COMUNA DE LA UNIÓN"/>
    <x v="12"/>
    <s v="RANCO"/>
    <s v="LA UNION - REGION XIV"/>
    <n v="2024"/>
    <s v="ESTUDIO BASICO"/>
    <s v="VIVIENDA Y DESARROLLO URBANO"/>
    <s v="DESARROLLO URBANO"/>
    <x v="1"/>
    <n v="18000"/>
    <n v="18000"/>
    <n v="18000"/>
    <x v="0"/>
    <x v="0"/>
  </r>
  <r>
    <s v="40039238-0"/>
    <s v="DIAGNOSTICO PLAN MAESTRO BARRIO NORPONIENTE-COMUNA DE PAILLACO"/>
    <x v="12"/>
    <s v="VALDIVIA - REGION XIV"/>
    <s v="PAILLACO - REGION XIV"/>
    <n v="2024"/>
    <s v="ESTUDIO BASICO"/>
    <s v="VIVIENDA Y DESARROLLO URBANO"/>
    <s v="DESARROLLO URBANO"/>
    <x v="1"/>
    <n v="18000"/>
    <n v="18000"/>
    <n v="18000"/>
    <x v="0"/>
    <x v="0"/>
  </r>
  <r>
    <s v="40039276-0"/>
    <s v="REPOSICION CESFAM DR. BERNARDO MELLIBOVSKY, COPIAPO"/>
    <x v="16"/>
    <s v="COPIAPO"/>
    <s v="COPIAPO"/>
    <n v="2024"/>
    <s v="PROYECTO"/>
    <s v="SALUD"/>
    <s v="BAJA COMPLEJIDAD"/>
    <x v="1"/>
    <n v="275822"/>
    <n v="200606"/>
    <n v="191880.8"/>
    <x v="0"/>
    <x v="0"/>
  </r>
  <r>
    <s v="40039315-0"/>
    <s v="AMPLIACION Y MEJORAMIENTO DEL SERVICIO DE APR DE VIVANCO, RIO BUENO, LOS RÍOS"/>
    <x v="12"/>
    <s v="RANCO"/>
    <s v="RIO BUENO - REGION XIV"/>
    <n v="2024"/>
    <s v="PROYECTO"/>
    <s v="RECURSOS HIDRICOS"/>
    <s v="AGUA POTABLE"/>
    <x v="1"/>
    <n v="538441"/>
    <n v="537768"/>
    <n v="537198"/>
    <x v="0"/>
    <x v="0"/>
  </r>
  <r>
    <s v="40039319-0"/>
    <s v="MEJORAMIENTO SISTEMA DE SANEAMIENTO SANITARIO RURAL DE PICHIRROPULLI, COMUNA DE PAILLACO"/>
    <x v="12"/>
    <s v="VALDIVIA - REGION XIV"/>
    <s v="PAILLACO - REGION XIV"/>
    <n v="2024"/>
    <s v="PROYECTO"/>
    <s v="RECURSOS HIDRICOS"/>
    <s v="EVACUACION DISPOSICION FINAL AGUAS SERVIDAS"/>
    <x v="1"/>
    <n v="91689"/>
    <n v="1"/>
    <n v="0"/>
    <x v="0"/>
    <x v="1"/>
  </r>
  <r>
    <s v="40039320-0"/>
    <s v="MEJORAMIENTO SISTEMA DE SANEAMIENTO SANITARIO RURAL DE REUMEN, COMUNA DE PAILLACO"/>
    <x v="12"/>
    <s v="VALDIVIA - REGION XIV"/>
    <s v="PAILLACO - REGION XIV"/>
    <n v="2024"/>
    <s v="PROYECTO"/>
    <s v="RECURSOS HIDRICOS"/>
    <s v="EVACUACION DISPOSICION FINAL AGUAS SERVIDAS"/>
    <x v="1"/>
    <n v="98827"/>
    <n v="1"/>
    <n v="0"/>
    <x v="0"/>
    <x v="1"/>
  </r>
  <r>
    <s v="40039330-0"/>
    <s v="CAPACITACION BUENAS PRACTICAS AMBIENTALES PARA MEJORAR CALIDAD DE AGUA PROVINCIA DE BIOBÍO"/>
    <x v="2"/>
    <s v="BIO BIO"/>
    <s v="'"/>
    <n v="2024"/>
    <s v="PROGRAMA"/>
    <s v="RECURSOS HIDRICOS"/>
    <s v="RIEGO"/>
    <x v="1"/>
    <n v="176379"/>
    <n v="170415"/>
    <n v="170415"/>
    <x v="0"/>
    <x v="0"/>
  </r>
  <r>
    <s v="40039344-0"/>
    <s v="AMPLIACION Y MEJORAMIENTO DEL SERVICIO DE APR DE MANTILHUE, RÍO BUENO, LOS RÍOS"/>
    <x v="12"/>
    <s v="RANCO"/>
    <s v="RIO BUENO - REGION XIV"/>
    <n v="2024"/>
    <s v="PROYECTO"/>
    <s v="RECURSOS HIDRICOS"/>
    <s v="AGUA POTABLE"/>
    <x v="1"/>
    <n v="2124284"/>
    <n v="1905922"/>
    <n v="1905921.6769999999"/>
    <x v="0"/>
    <x v="0"/>
  </r>
  <r>
    <s v="40039345-0"/>
    <s v="REPOSICION PUENTES CADENAS 1 Y CADENAS 2, RUTA 90, COMUNA DE MARCHIGUE"/>
    <x v="15"/>
    <s v="CARDENAL CARO"/>
    <s v="MARCHIGUE"/>
    <n v="2024"/>
    <s v="PROYECTO"/>
    <s v="TRANSPORTE"/>
    <s v="TRANSPORTE CAMINERO"/>
    <x v="1"/>
    <n v="2908420"/>
    <n v="2903000"/>
    <n v="85.045000000000002"/>
    <x v="0"/>
    <x v="0"/>
  </r>
  <r>
    <s v="40039350-0"/>
    <s v="REPOSICION POSTA SALUD RURAL LLINGUA, COMUNA DE QUINCHAO"/>
    <x v="3"/>
    <s v="CHILOE"/>
    <s v="QUINCHAO"/>
    <n v="2024"/>
    <s v="PROYECTO"/>
    <s v="SALUD"/>
    <s v="SALUD PUBLICA"/>
    <x v="1"/>
    <n v="937224"/>
    <n v="245845"/>
    <n v="0"/>
    <x v="0"/>
    <x v="1"/>
  </r>
  <r>
    <s v="40039355-0"/>
    <s v="AMPLIACION Y MEJORAMIENTO SEDE SOCIAL MATEO DE TORO Y ZAMBRANO, PUNTA ARENAS"/>
    <x v="1"/>
    <s v="MAGALLANES"/>
    <s v="PUNTA ARENAS"/>
    <n v="2024"/>
    <s v="PROYECTO"/>
    <s v="MULTISECTORIAL"/>
    <s v="ORGANIZACION Y SERVICIOS COMUNALES"/>
    <x v="1"/>
    <n v="74492"/>
    <n v="0"/>
    <n v="73069.138000000006"/>
    <x v="1"/>
    <x v="0"/>
  </r>
  <r>
    <s v="40039359-0"/>
    <s v="MEJORAMIENTO CANCHA TALCAMAVIDA, HUALQUI"/>
    <x v="2"/>
    <s v="CONCEPCION"/>
    <s v="HUALQUI"/>
    <n v="2024"/>
    <s v="PROYECTO"/>
    <s v="DEPORTES"/>
    <s v="DEPORTE FORMATIVO"/>
    <x v="1"/>
    <n v="1058305"/>
    <n v="4"/>
    <n v="0"/>
    <x v="0"/>
    <x v="1"/>
  </r>
  <r>
    <s v="40039360-0"/>
    <s v="CONSTRUCCION PAVIMENTOS PARTICIPATIVOS 32 LLAMADO, ARICA Y PARINACOTA"/>
    <x v="13"/>
    <s v="'"/>
    <s v="'"/>
    <n v="2024"/>
    <s v="PROYECTO"/>
    <s v="TRANSPORTE"/>
    <s v="TRANSPORTE URBANO,VIALIDAD PEATONAL"/>
    <x v="1"/>
    <n v="869"/>
    <n v="536551"/>
    <n v="868"/>
    <x v="0"/>
    <x v="0"/>
  </r>
  <r>
    <s v="40039401-0"/>
    <s v="REPOSICION RUTA 29 SECTOR:CRUCERO-CUESTA MONTECRISTO"/>
    <x v="9"/>
    <s v="'"/>
    <s v="'"/>
    <n v="2024"/>
    <s v="PROYECTO"/>
    <s v="TRANSPORTE"/>
    <s v="TRANSPORTE CAMINERO"/>
    <x v="1"/>
    <n v="693997"/>
    <n v="614340"/>
    <n v="598592.61"/>
    <x v="0"/>
    <x v="0"/>
  </r>
  <r>
    <s v="40039403-0"/>
    <s v="INSTALACION SISTEMA DE AGUA POTABLE RURAL VENTRENCO, VILCUN"/>
    <x v="0"/>
    <s v="CAUTIN"/>
    <s v="VILCUN"/>
    <n v="2024"/>
    <s v="PROYECTO"/>
    <s v="RECURSOS HIDRICOS"/>
    <s v="AGUA POTABLE"/>
    <x v="1"/>
    <n v="177791"/>
    <n v="177490"/>
    <n v="177456"/>
    <x v="0"/>
    <x v="0"/>
  </r>
  <r>
    <s v="40039424-0"/>
    <s v="MEJORAMIENTO AVENIDA BULNES, SECTOR MONUMENTO AL OVEJERO, PUNTA ARENAS"/>
    <x v="1"/>
    <s v="MAGALLANES"/>
    <s v="PUNTA ARENAS"/>
    <n v="2024"/>
    <s v="PROYECTO"/>
    <s v="VIVIENDA Y DESARROLLO URBANO"/>
    <s v="DESARROLLO URBANO"/>
    <x v="1"/>
    <n v="387866"/>
    <n v="74183"/>
    <n v="74431.558999999994"/>
    <x v="0"/>
    <x v="0"/>
  </r>
  <r>
    <s v="40039544-0"/>
    <s v="MEJORAMIENTO PLAZA WECHENEWEN, VILLA LOLOLHUE, OSORNO"/>
    <x v="3"/>
    <s v="OSORNO"/>
    <s v="OSORNO"/>
    <n v="2024"/>
    <s v="PROYECTO"/>
    <s v="VIVIENDA Y DESARROLLO URBANO"/>
    <s v="DESARROLLO URBANO"/>
    <x v="1"/>
    <n v="378577"/>
    <n v="345971"/>
    <n v="345969.57900000003"/>
    <x v="0"/>
    <x v="0"/>
  </r>
  <r>
    <s v="40039551-0"/>
    <s v="ACTUALIZACION PLAN REGULADOR COMUNAL DE LOS ALAMOS"/>
    <x v="2"/>
    <s v="ARAUCO"/>
    <s v="LOS ALAMOS"/>
    <n v="2024"/>
    <s v="ESTUDIO BASICO"/>
    <s v="VIVIENDA Y DESARROLLO URBANO"/>
    <s v="DESARROLLO URBANO"/>
    <x v="1"/>
    <n v="53051"/>
    <n v="2"/>
    <n v="0"/>
    <x v="0"/>
    <x v="1"/>
  </r>
  <r>
    <s v="40039555-0"/>
    <s v="DIAGNOSTICO  MEJORAMIENTO SISTEMAS DE RIEGO Y ACUMULACIÓN, COMUNA DE  NAVIDAD"/>
    <x v="15"/>
    <s v="CARDENAL CARO"/>
    <s v="NAVIDAD"/>
    <n v="2024"/>
    <s v="ESTUDIO BASICO"/>
    <s v="RECURSOS HIDRICOS"/>
    <s v="RIEGO"/>
    <x v="1"/>
    <n v="45015"/>
    <n v="43493"/>
    <n v="43492.25"/>
    <x v="0"/>
    <x v="0"/>
  </r>
  <r>
    <s v="40039560-0"/>
    <s v="REPOSICION SALA MÁQUINAS Y SISTEMA ALMACENAMIENTO COMBUSTIBLES, PUERTO EDÉN"/>
    <x v="1"/>
    <s v="'"/>
    <s v="'"/>
    <n v="2024"/>
    <s v="PROYECTO"/>
    <s v="ENERGIA"/>
    <s v="ADMINISTRACION ENERGIA"/>
    <x v="1"/>
    <n v="288376"/>
    <n v="19951"/>
    <n v="19951"/>
    <x v="0"/>
    <x v="0"/>
  </r>
  <r>
    <s v="40039561-0"/>
    <s v="CONSTRUCCION CICLOVÍA CONEXIÓN ORIENTE PONIENTE, COMUNAS DE PAC SAN MIGUEL SAN JOAQUÍN MACUL"/>
    <x v="14"/>
    <s v="'"/>
    <s v="'"/>
    <n v="2024"/>
    <s v="PROYECTO"/>
    <s v="TRANSPORTE"/>
    <s v="TRANSPORTE URBANO,VIALIDAD PEATONAL"/>
    <x v="1"/>
    <n v="1000"/>
    <n v="74000"/>
    <n v="0"/>
    <x v="0"/>
    <x v="1"/>
  </r>
  <r>
    <s v="40039579-0"/>
    <s v="CONSTRUCCION PLAZAS DE JUEGOS INFANTILES, PUERTO EDÉN"/>
    <x v="1"/>
    <s v="'"/>
    <s v="'"/>
    <n v="2024"/>
    <s v="PROYECTO"/>
    <s v="VIVIENDA Y DESARROLLO URBANO"/>
    <s v="DESARROLLO URBANO"/>
    <x v="1"/>
    <n v="133154"/>
    <n v="133154"/>
    <n v="133154.087"/>
    <x v="0"/>
    <x v="0"/>
  </r>
  <r>
    <s v="40039581-0"/>
    <s v="MEJORAMIENTO AV. EL ABRA, COMUNA DE REQUÍNOA"/>
    <x v="15"/>
    <s v="CACHAPOAL"/>
    <s v="REQUINOA"/>
    <n v="2024"/>
    <s v="PROYECTO"/>
    <s v="TRANSPORTE"/>
    <s v="TRANSPORTE URBANO,VIALIDAD PEATONAL"/>
    <x v="1"/>
    <n v="205000"/>
    <n v="112750"/>
    <n v="112750"/>
    <x v="0"/>
    <x v="0"/>
  </r>
  <r>
    <s v="40039600-0"/>
    <s v="REPOSICION CENTRO DE SALUD FAMILIAR DE CAMPANARIO, COMUNA DE YUNGAY"/>
    <x v="5"/>
    <s v="DIGUILLIN"/>
    <s v="YUNGAY - REGION DEL ÑUBLE"/>
    <n v="2024"/>
    <s v="PROYECTO"/>
    <s v="SALUD"/>
    <s v="SALUD PUBLICA"/>
    <x v="1"/>
    <n v="131961"/>
    <n v="501"/>
    <n v="0"/>
    <x v="0"/>
    <x v="1"/>
  </r>
  <r>
    <s v="40039622-0"/>
    <s v="MEJORAMIENTO RUTA 1, SECTOR: CALETA URCO-ADUANA,  TRAMOS I Y II, REGIÓN DE ANTOFAGASTA"/>
    <x v="9"/>
    <s v="'"/>
    <s v="'"/>
    <n v="2024"/>
    <s v="PROYECTO"/>
    <s v="TRANSPORTE"/>
    <s v="TRANSPORTE CAMINERO"/>
    <x v="1"/>
    <n v="35726"/>
    <n v="520"/>
    <n v="0"/>
    <x v="0"/>
    <x v="1"/>
  </r>
  <r>
    <s v="40039641-0"/>
    <s v="MEJORAMIENTO SISTEMA DE AGUA POTABLE DEL SERVICIO SANITARIO RURAL  CODEGUA, CHIMBARONGO"/>
    <x v="15"/>
    <s v="COLCHAGUA"/>
    <s v="CHIMBARONGO"/>
    <n v="2024"/>
    <s v="PROYECTO"/>
    <s v="RECURSOS HIDRICOS"/>
    <s v="AGUA POTABLE"/>
    <x v="1"/>
    <n v="3025540"/>
    <n v="20000"/>
    <n v="0"/>
    <x v="0"/>
    <x v="1"/>
  </r>
  <r>
    <s v="40039662-0"/>
    <s v="MEJORAMIENTO EJE AVDA. DEL FERROCARRIL ENTRE AVDA.CIRCUNVALACION Y GRAU, CALAMA"/>
    <x v="9"/>
    <s v="EL LOA"/>
    <s v="CALAMA"/>
    <n v="2024"/>
    <s v="PROYECTO"/>
    <s v="TRANSPORTE"/>
    <s v="TRANSPORTE URBANO,VIALIDAD PEATONAL"/>
    <x v="1"/>
    <n v="42798"/>
    <n v="42798"/>
    <n v="42797.14"/>
    <x v="0"/>
    <x v="0"/>
  </r>
  <r>
    <s v="40039684-0"/>
    <s v="CONSTRUCCION CICLOVIA AV. EL PALOMAR, TRAMO 3, COPIAPÓ"/>
    <x v="16"/>
    <s v="COPIAPO"/>
    <s v="COPIAPO"/>
    <n v="2024"/>
    <s v="PROYECTO"/>
    <s v="TRANSPORTE"/>
    <s v="TRANSPORTE URBANO,VIALIDAD PEATONAL"/>
    <x v="1"/>
    <n v="29178"/>
    <n v="29178"/>
    <n v="0"/>
    <x v="0"/>
    <x v="1"/>
  </r>
  <r>
    <s v="40039686-0"/>
    <s v="CONSTRUCCION  Y MEJORAMIENTO ESPACIO PUBLICO RAUDAL LAS PEÑAS, MULCHEN"/>
    <x v="2"/>
    <s v="BIO BIO"/>
    <s v="MULCHEN"/>
    <n v="2024"/>
    <s v="PROYECTO"/>
    <s v="VIVIENDA Y DESARROLLO URBANO"/>
    <s v="DESARROLLO URBANO"/>
    <x v="1"/>
    <n v="2000"/>
    <n v="20868"/>
    <n v="1000"/>
    <x v="0"/>
    <x v="0"/>
  </r>
  <r>
    <s v="40039738-0"/>
    <s v="REPOSICION POSTA DE SALUD RURAL TRAIGUEN, LA UNION"/>
    <x v="12"/>
    <s v="RANCO"/>
    <s v="LA UNION - REGION XIV"/>
    <n v="2024"/>
    <s v="PROYECTO"/>
    <s v="SALUD"/>
    <s v="BAJA COMPLEJIDAD"/>
    <x v="1"/>
    <n v="847143"/>
    <n v="835968"/>
    <n v="834278"/>
    <x v="0"/>
    <x v="0"/>
  </r>
  <r>
    <s v="40039741-0"/>
    <s v="NORMALIZACION AREA DE MOVIMIENTO AERODROMO LA ARAUCANIA"/>
    <x v="0"/>
    <s v="'"/>
    <s v="'"/>
    <n v="2024"/>
    <s v="PROYECTO"/>
    <s v="TRANSPORTE"/>
    <s v="TRANSPORTE AEREO"/>
    <x v="1"/>
    <n v="550033"/>
    <n v="599773"/>
    <n v="550032.71"/>
    <x v="0"/>
    <x v="0"/>
  </r>
  <r>
    <s v="40039762-0"/>
    <s v="CONSTRUCCION INTECONEXION VIAL DICHATO, FLORIDA Y HUALQUI: TRAMO 1-B"/>
    <x v="2"/>
    <s v="CONCEPCION"/>
    <s v="TOME"/>
    <n v="2024"/>
    <s v="PROYECTO"/>
    <s v="TRANSPORTE"/>
    <s v="TRANSPORTE CAMINERO"/>
    <x v="1"/>
    <n v="347273"/>
    <n v="237910"/>
    <n v="234987.04300000001"/>
    <x v="0"/>
    <x v="0"/>
  </r>
  <r>
    <s v="40039772-0"/>
    <s v="CONSTRUCCION PAVIMENTOS PARTICIPATIVOS,32 PROCESO, REGIÓN ARAUCANÍA"/>
    <x v="0"/>
    <s v="'"/>
    <s v="'"/>
    <n v="2024"/>
    <s v="PROYECTO"/>
    <s v="TRANSPORTE"/>
    <s v="TRANSPORTE URBANO,VIALIDAD PEATONAL"/>
    <x v="1"/>
    <n v="5346858"/>
    <n v="5346858"/>
    <n v="5343438"/>
    <x v="0"/>
    <x v="0"/>
  </r>
  <r>
    <s v="40039790-0"/>
    <s v="CONSTRUCCION CONSTRUCCION PROG. PAV. PART. TRIGÉSIMO SEGUNDO LLAMADO REGIÓN DEL BIOBÍO"/>
    <x v="2"/>
    <s v="'"/>
    <s v="'"/>
    <n v="2024"/>
    <s v="PROYECTO"/>
    <s v="TRANSPORTE"/>
    <s v="TRANSPORTE URBANO,VIALIDAD PEATONAL"/>
    <x v="1"/>
    <n v="8912880"/>
    <n v="8322880"/>
    <n v="8264768.6059999997"/>
    <x v="0"/>
    <x v="0"/>
  </r>
  <r>
    <s v="40039799-0"/>
    <s v="MEJORAMIENTO CANCHA MAGALLANES, COMUNA CHIGUAYANTE"/>
    <x v="2"/>
    <s v="CONCEPCION"/>
    <s v="CHIGUAYANTE"/>
    <n v="2024"/>
    <s v="PROYECTO"/>
    <s v="DEPORTES"/>
    <s v="DEPORTE RECREATIVO"/>
    <x v="1"/>
    <n v="1066877"/>
    <n v="1062497"/>
    <n v="1062496"/>
    <x v="0"/>
    <x v="0"/>
  </r>
  <r>
    <s v="40039809-0"/>
    <s v="TRANSFERENCIA ASISTENCIA TÉCNICA FORTALECIMIENTO CARTERA DE INVERSIONES RMS"/>
    <x v="14"/>
    <s v="'"/>
    <s v="'"/>
    <n v="2024"/>
    <s v="PROGRAMA"/>
    <s v="MULTISECTORIAL"/>
    <s v="ADMINISTRACION MULTISECTOR"/>
    <x v="1"/>
    <n v="549890"/>
    <n v="244732"/>
    <n v="248230.66699999999"/>
    <x v="0"/>
    <x v="0"/>
  </r>
  <r>
    <s v="40039815-0"/>
    <s v="ACTUALIZACION CATASTRO REDES SECUNDARIAS AGUAS LLUVIAS REGION DEL MAULE"/>
    <x v="7"/>
    <s v="'"/>
    <s v="'"/>
    <n v="2024"/>
    <s v="ESTUDIO BASICO"/>
    <s v="RECURSOS HIDRICOS"/>
    <s v="AGUAS LLUVIAS"/>
    <x v="1"/>
    <n v="1000"/>
    <n v="1000"/>
    <n v="0"/>
    <x v="0"/>
    <x v="1"/>
  </r>
  <r>
    <s v="40039879-0"/>
    <s v="MEJORAMIENTO PLAZA DE ARMAS RENAICO"/>
    <x v="0"/>
    <s v="MALLECO"/>
    <s v="RENAICO"/>
    <n v="2024"/>
    <s v="PROYECTO"/>
    <s v="VIVIENDA Y DESARROLLO URBANO"/>
    <s v="DESARROLLO URBANO"/>
    <x v="1"/>
    <n v="42467"/>
    <n v="42467"/>
    <n v="42466.125"/>
    <x v="0"/>
    <x v="0"/>
  </r>
  <r>
    <s v="40039890-0"/>
    <s v="CONSTRUCCION MACROURBANIZACIÓN SECTOR BARRIO CÍVICO, COMUNA DE MEJILLONES"/>
    <x v="9"/>
    <s v="ANTOFAGASTA"/>
    <s v="MEJILLONES"/>
    <n v="2024"/>
    <s v="PROYECTO"/>
    <s v="VIVIENDA Y DESARROLLO URBANO"/>
    <s v="DESARROLLO URBANO"/>
    <x v="1"/>
    <n v="23265"/>
    <n v="23265"/>
    <n v="23265"/>
    <x v="0"/>
    <x v="0"/>
  </r>
  <r>
    <s v="40039976-0"/>
    <s v="CONSTRUCCION ESPACIO PÚBLICO SAN ERNESTO LOCALIDAD DE CALEBU COMUNA DE CONTULMO"/>
    <x v="2"/>
    <s v="ARAUCO"/>
    <s v="CONTULMO"/>
    <n v="2024"/>
    <s v="PROYECTO"/>
    <s v="VIVIENDA Y DESARROLLO URBANO"/>
    <s v="DESARROLLO URBANO"/>
    <x v="1"/>
    <n v="9857"/>
    <n v="7000"/>
    <n v="6000"/>
    <x v="0"/>
    <x v="0"/>
  </r>
  <r>
    <s v="40040006-0"/>
    <s v="ANALISIS DE LA INFRAESTRUCTURA DE TRANSPORTE REGIÓN DE COQUIMBO"/>
    <x v="6"/>
    <s v="'"/>
    <s v="'"/>
    <n v="2024"/>
    <s v="ESTUDIO BASICO"/>
    <s v="TRANSPORTE"/>
    <s v="INTERSUBSECTORIAL TRANSPORTE"/>
    <x v="1"/>
    <n v="105306"/>
    <n v="101745"/>
    <n v="101745"/>
    <x v="0"/>
    <x v="0"/>
  </r>
  <r>
    <s v="40040018-0"/>
    <s v="MEJORAMIENTO ENTORNO EX HOSPITAL SAN JOSE Y CEMENTERIO, INDEPENDENCIA"/>
    <x v="14"/>
    <s v="SANTIAGO"/>
    <s v="INDEPENDENCIA"/>
    <n v="2024"/>
    <s v="PROYECTO"/>
    <s v="VIVIENDA Y DESARROLLO URBANO"/>
    <s v="DESARROLLO URBANO"/>
    <x v="1"/>
    <n v="26400"/>
    <n v="38341"/>
    <n v="26400"/>
    <x v="0"/>
    <x v="0"/>
  </r>
  <r>
    <s v="40040020-0"/>
    <s v="ANALISIS REQUERIMIENTO CONECTIVIDAD INTERNACIONAL ZONA NORTE"/>
    <x v="10"/>
    <s v="'"/>
    <s v="'"/>
    <n v="2024"/>
    <s v="ESTUDIO BASICO"/>
    <s v="TRANSPORTE"/>
    <s v="INTERSUBSECTORIAL TRANSPORTE"/>
    <x v="1"/>
    <n v="86421"/>
    <n v="83499"/>
    <n v="83499"/>
    <x v="0"/>
    <x v="0"/>
  </r>
  <r>
    <s v="40040021-0"/>
    <s v="MEJORAMIENTO 4 VIAS CIUDAD DE DALCAHUE"/>
    <x v="3"/>
    <s v="CHILOE"/>
    <s v="DALCAHUE"/>
    <n v="2024"/>
    <s v="PROYECTO"/>
    <s v="TRANSPORTE"/>
    <s v="TRANSPORTE URBANO,VIALIDAD PEATONAL"/>
    <x v="1"/>
    <n v="178543"/>
    <n v="178406"/>
    <n v="177031"/>
    <x v="0"/>
    <x v="0"/>
  </r>
  <r>
    <s v="40040042-0"/>
    <s v="DIAGNOSTICO DE OBRAS DE RIEGO EN COMUNIDADES MAPUCHE, REGIÓN DE LA ARAUCANÍA"/>
    <x v="0"/>
    <s v="'"/>
    <s v="'"/>
    <n v="2024"/>
    <s v="ESTUDIO BASICO"/>
    <s v="RECURSOS HIDRICOS"/>
    <s v="RIEGO"/>
    <x v="1"/>
    <n v="408823"/>
    <n v="395000"/>
    <n v="394333.69500000001"/>
    <x v="0"/>
    <x v="0"/>
  </r>
  <r>
    <s v="40040087-0"/>
    <s v="REPOSICION CUARTEL DE BOMBEROS 3° COMPAÑÍA DE BOMBEROS, CORONEL."/>
    <x v="2"/>
    <s v="CONCEPCION"/>
    <s v="CORONEL"/>
    <n v="2024"/>
    <s v="PROYECTO"/>
    <s v="MULTISECTORIAL"/>
    <s v="ORGANIZACION Y SERVICIOS COMUNALES"/>
    <x v="1"/>
    <n v="1489831"/>
    <n v="1349600"/>
    <n v="1347162"/>
    <x v="0"/>
    <x v="0"/>
  </r>
  <r>
    <s v="40040132-0"/>
    <s v="MEJORAMIENTO PAVIMENTO CIRCUITO VIAL PARCELA 15.1, FORESTAL, VIÑA DEL MAR"/>
    <x v="4"/>
    <s v="VALPARAISO"/>
    <s v="VIÑA DEL MAR"/>
    <n v="2024"/>
    <s v="PROYECTO"/>
    <s v="TRANSPORTE"/>
    <s v="TRANSPORTE URBANO,VIALIDAD PEATONAL"/>
    <x v="1"/>
    <n v="3542301"/>
    <n v="3542301"/>
    <n v="3542300.11"/>
    <x v="0"/>
    <x v="0"/>
  </r>
  <r>
    <s v="40040139-0"/>
    <s v="MEJORAMIENTO PLAZA DE ARMAS, COMUNA DE PADRE HURTADO"/>
    <x v="14"/>
    <s v="TALAGANTE"/>
    <s v="PADRE HURTADO"/>
    <n v="2024"/>
    <s v="PROYECTO"/>
    <s v="VIVIENDA Y DESARROLLO URBANO"/>
    <s v="DESARROLLO URBANO"/>
    <x v="1"/>
    <n v="12600"/>
    <n v="12600"/>
    <n v="0"/>
    <x v="0"/>
    <x v="1"/>
  </r>
  <r>
    <s v="40040140-0"/>
    <s v="DIAGNOSTICO Y EVALUACIÓN SISTEMAS CAPTACIÓN, ACUMULACIÓN DE AGUAS LLUVIAS SCALL"/>
    <x v="10"/>
    <s v="'"/>
    <s v="'"/>
    <n v="2024"/>
    <s v="ESTUDIO BASICO"/>
    <s v="RECURSOS HIDRICOS"/>
    <s v="RIEGO"/>
    <x v="1"/>
    <n v="168911"/>
    <n v="163200"/>
    <n v="162218.97"/>
    <x v="0"/>
    <x v="0"/>
  </r>
  <r>
    <s v="40040251-0"/>
    <s v="MEJORAMIENTO VÍAS LOCALES SECTOR  CAÑITAS, ETAPA I, COMUNA DE LOS MUERMOS"/>
    <x v="3"/>
    <s v="LLANQUIHUE"/>
    <s v="LOS MUERMOS"/>
    <n v="2024"/>
    <s v="PROYECTO"/>
    <s v="TRANSPORTE"/>
    <s v="TRANSPORTE URBANO,VIALIDAD PEATONAL"/>
    <x v="1"/>
    <n v="842257"/>
    <n v="100000"/>
    <n v="100000"/>
    <x v="0"/>
    <x v="0"/>
  </r>
  <r>
    <s v="40040317-0"/>
    <s v="REPOSICION REFUGIOS PEATONALES CON ILUMINACIÓN EN DIVERSOS SECTORES DE LA COMUNA DE CHONCHI"/>
    <x v="3"/>
    <s v="CHILOE"/>
    <s v="CHONCHI"/>
    <n v="2024"/>
    <s v="PROYECTO"/>
    <s v="MULTISECTORIAL"/>
    <s v="INTERSUBSECTORIAL MULTISECTOR"/>
    <x v="1"/>
    <n v="81081"/>
    <n v="88574"/>
    <n v="88573"/>
    <x v="0"/>
    <x v="0"/>
  </r>
  <r>
    <s v="40040365-0"/>
    <s v="CONSTRUCCION PAVIMENTOS DEL PROGRAMA PAVIMENTACIÓN PARTICIPATIVA 32 LLAMADO, REGIÓN TARAPACÁ"/>
    <x v="8"/>
    <s v="'"/>
    <s v="'"/>
    <n v="2024"/>
    <s v="PROYECTO"/>
    <s v="TRANSPORTE"/>
    <s v="TRANSPORTE URBANO,VIALIDAD PEATONAL"/>
    <x v="1"/>
    <n v="1444532"/>
    <n v="1444532"/>
    <n v="1442928.524"/>
    <x v="0"/>
    <x v="0"/>
  </r>
  <r>
    <s v="40040546-0"/>
    <s v="CONSTRUCCION INFRAESTRUCTURA PORTUARIA CALETA HORNITOS, MEJILLONES"/>
    <x v="9"/>
    <s v="ANTOFAGASTA"/>
    <s v="MEJILLONES"/>
    <n v="2024"/>
    <s v="PROYECTO"/>
    <s v="PESCA"/>
    <s v="PESCA ARTESANAL"/>
    <x v="1"/>
    <n v="9"/>
    <n v="10"/>
    <n v="0"/>
    <x v="0"/>
    <x v="1"/>
  </r>
  <r>
    <s v="40040559-0"/>
    <s v="ACTUALIZACION PLADECO 2023-2026 Y ELABORACIÓN DEL PIIMEP 2022, COMUNA DE LOS ANDES"/>
    <x v="4"/>
    <s v="LOS ANDES"/>
    <s v="LOS ANDES"/>
    <n v="2024"/>
    <s v="ESTUDIO BASICO"/>
    <s v="MULTISECTORIAL"/>
    <s v="ADMINISTRACION MULTISECTOR"/>
    <x v="1"/>
    <n v="122465"/>
    <n v="79920"/>
    <n v="79920"/>
    <x v="0"/>
    <x v="0"/>
  </r>
  <r>
    <s v="40040592-0"/>
    <s v="MEJORAMIENTO CANCHA VILLA COIHUE, COMUNA DE NEGRETE"/>
    <x v="2"/>
    <s v="BIO BIO"/>
    <s v="NEGRETE"/>
    <n v="2024"/>
    <s v="PROYECTO"/>
    <s v="DEPORTES"/>
    <s v="DEPORTE RECREATIVO"/>
    <x v="1"/>
    <n v="1444235"/>
    <n v="2"/>
    <n v="0"/>
    <x v="0"/>
    <x v="1"/>
  </r>
  <r>
    <s v="40040613-0"/>
    <s v="CONSTRUCCION PAVIMENTOS PARTICIPATIVOS 32 LLAMADO REGIÓN DE AYSÉN"/>
    <x v="11"/>
    <s v="'"/>
    <s v="'"/>
    <n v="2024"/>
    <s v="PROYECTO"/>
    <s v="TRANSPORTE"/>
    <s v="TRANSPORTE URBANO,VIALIDAD PEATONAL"/>
    <x v="1"/>
    <n v="5727060"/>
    <n v="7050974"/>
    <n v="5727068"/>
    <x v="0"/>
    <x v="0"/>
  </r>
  <r>
    <s v="40040705-0"/>
    <s v="DIAGNOSTICO PLAN DE DESARROLLO TURISTICO COMUNA DE CURANILAHUE"/>
    <x v="2"/>
    <s v="ARAUCO"/>
    <s v="CURANILAHUE"/>
    <n v="2024"/>
    <s v="ESTUDIO BASICO"/>
    <s v="TURISMO Y COMERCIO"/>
    <s v="TURISMO"/>
    <x v="1"/>
    <n v="42000"/>
    <n v="1"/>
    <n v="0"/>
    <x v="0"/>
    <x v="1"/>
  </r>
  <r>
    <s v="40040732-0"/>
    <s v="ACTUALIZACION PLAN DE DESARROLLO COMUNAL, COMUNA DE PUCHUNCAVÍ"/>
    <x v="4"/>
    <s v="VALPARAISO"/>
    <s v="PUCHUNCAVI"/>
    <n v="2024"/>
    <s v="ESTUDIO BASICO"/>
    <s v="MULTISECTORIAL"/>
    <s v="INTERSUBSECTORIAL MULTISECTOR"/>
    <x v="1"/>
    <n v="101327"/>
    <n v="58501"/>
    <n v="58500"/>
    <x v="0"/>
    <x v="0"/>
  </r>
  <r>
    <s v="40041138-0"/>
    <s v="MEJORAMIENTO CANCHA MUNICIPAL DE RAMADILLAS, COMUNA DE ARAUCO"/>
    <x v="2"/>
    <s v="ARAUCO"/>
    <s v="ARAUCO"/>
    <n v="2024"/>
    <s v="PROYECTO"/>
    <s v="DEPORTES"/>
    <s v="DEPORTE RECREATIVO"/>
    <x v="1"/>
    <n v="1469305"/>
    <n v="1"/>
    <n v="0"/>
    <x v="0"/>
    <x v="1"/>
  </r>
  <r>
    <s v="40041178-0"/>
    <s v="CONSTRUCCION SSR PUAHUN BOCA ITATA COMUNA DE TREHUACO"/>
    <x v="5"/>
    <s v="ITATA"/>
    <s v="TREGUACO - REGION DEL ÑUBLE"/>
    <n v="2024"/>
    <s v="PROYECTO"/>
    <s v="RECURSOS HIDRICOS"/>
    <s v="AGUA POTABLE"/>
    <x v="1"/>
    <n v="807340"/>
    <n v="807340"/>
    <n v="798486.02300000004"/>
    <x v="0"/>
    <x v="0"/>
  </r>
  <r>
    <s v="40041225-0"/>
    <s v="CONSTRUCCION MUROS DE CONTENCION POBLACION BERNALES, COYHAIQUE"/>
    <x v="11"/>
    <s v="COYHAIQUE"/>
    <s v="COYHAIQUE"/>
    <n v="2024"/>
    <s v="PROYECTO"/>
    <s v="VIVIENDA Y DESARROLLO URBANO"/>
    <s v="VIVIENDA DEFINITIVA"/>
    <x v="1"/>
    <n v="1500"/>
    <n v="1500"/>
    <n v="103.17400000000001"/>
    <x v="0"/>
    <x v="0"/>
  </r>
  <r>
    <s v="40041227-0"/>
    <s v="MEJORAMIENTO ESPACIO PUBLICO AVENIDA JORGE ALESSANDRI"/>
    <x v="5"/>
    <s v="ITATA"/>
    <s v="QUIRIHUE - REGION DEL ÑUBLE"/>
    <n v="2024"/>
    <s v="PROYECTO"/>
    <s v="VIVIENDA Y DESARROLLO URBANO"/>
    <s v="DESARROLLO URBANO"/>
    <x v="1"/>
    <n v="2000"/>
    <n v="2000"/>
    <n v="0"/>
    <x v="0"/>
    <x v="1"/>
  </r>
  <r>
    <s v="40041291-0"/>
    <s v="REPOSICION MUROS DE CONTENCIÓN VILLA ESPERANZA Y VILLA LA COSTANERA, SAAVEDRA"/>
    <x v="0"/>
    <s v="CAUTIN"/>
    <s v="SAAVEDRA"/>
    <n v="2024"/>
    <s v="PROYECTO"/>
    <s v="VIVIENDA Y DESARROLLO URBANO"/>
    <s v="SOLUCION HABITACIONAL PARCIAL O COMPLEMENTARIA"/>
    <x v="1"/>
    <n v="15330"/>
    <n v="15330"/>
    <n v="14980"/>
    <x v="0"/>
    <x v="0"/>
  </r>
  <r>
    <s v="40041301-0"/>
    <s v="CONSTRUCCION PAVIMENTOS PARTICIPATIVOS 32 LLAMADO ATACAMA"/>
    <x v="16"/>
    <s v="'"/>
    <s v="'"/>
    <n v="2024"/>
    <s v="PROYECTO"/>
    <s v="TRANSPORTE"/>
    <s v="TRANSPORTE URBANO,VIALIDAD PEATONAL"/>
    <x v="1"/>
    <n v="301150"/>
    <n v="301150"/>
    <n v="301150"/>
    <x v="0"/>
    <x v="0"/>
  </r>
  <r>
    <s v="40041319-0"/>
    <s v="CONSTRUCCION CIRCUITO PEATONAL Y ESPARCIMIENTO EJE CERRO MERCED- BARRIO ALMENDRAL, VALPARAISO"/>
    <x v="4"/>
    <s v="VALPARAISO"/>
    <s v="VALPARAISO"/>
    <n v="2024"/>
    <s v="PROYECTO"/>
    <s v="VIVIENDA Y DESARROLLO URBANO"/>
    <s v="DESARROLLO URBANO"/>
    <x v="1"/>
    <n v="38828"/>
    <n v="38828"/>
    <n v="22332"/>
    <x v="0"/>
    <x v="0"/>
  </r>
  <r>
    <s v="40041320-0"/>
    <s v="MEJORAMIENTO ESPACIOS PÚBLICOS DEL MAITÉN, MIRAFLORES ALTO, COMUNA DE VIÑA DEL MAR"/>
    <x v="4"/>
    <s v="VALPARAISO"/>
    <s v="VIÑA DEL MAR"/>
    <n v="2024"/>
    <s v="PROYECTO"/>
    <s v="VIVIENDA Y DESARROLLO URBANO"/>
    <s v="DESARROLLO URBANO"/>
    <x v="1"/>
    <n v="15195"/>
    <n v="22929"/>
    <n v="5195"/>
    <x v="0"/>
    <x v="0"/>
  </r>
  <r>
    <s v="40041321-0"/>
    <s v="MEJORAMIENTO SENDA MULTIPROPÓSITO PARQUE QUINTA VERGARA, VIÑA DEL MAR"/>
    <x v="4"/>
    <s v="VALPARAISO"/>
    <s v="VIÑA DEL MAR"/>
    <n v="2024"/>
    <s v="PROYECTO"/>
    <s v="VIVIENDA Y DESARROLLO URBANO"/>
    <s v="DESARROLLO URBANO"/>
    <x v="1"/>
    <n v="11647"/>
    <n v="16912"/>
    <n v="1647"/>
    <x v="0"/>
    <x v="0"/>
  </r>
  <r>
    <s v="40041322-0"/>
    <s v="CONSTRUCCION  ZONA RECREATIVA COMUNA JUAN FERNÁNDEZ"/>
    <x v="4"/>
    <s v="VALPARAISO"/>
    <s v="JUAN FERNANDEZ"/>
    <n v="2024"/>
    <s v="PROYECTO"/>
    <s v="VIVIENDA Y DESARROLLO URBANO"/>
    <s v="DESARROLLO URBANO"/>
    <x v="1"/>
    <n v="3300"/>
    <n v="52261"/>
    <n v="3300"/>
    <x v="0"/>
    <x v="0"/>
  </r>
  <r>
    <s v="40041329-0"/>
    <s v="CONSTRUCCION  PROGRAMA PAVIMENTACION PARTICIPATIVA, 32 LLAMADO, REGION DE NUBLE"/>
    <x v="5"/>
    <s v="'"/>
    <s v="'"/>
    <n v="2024"/>
    <s v="PROYECTO"/>
    <s v="TRANSPORTE"/>
    <s v="TRANSPORTE URBANO,VIALIDAD PEATONAL"/>
    <x v="1"/>
    <n v="5232969"/>
    <n v="5371730"/>
    <n v="5147008"/>
    <x v="0"/>
    <x v="0"/>
  </r>
  <r>
    <s v="40041336-0"/>
    <s v="MEJORAMIENTO PARQUE KAUKARI, COPIAPO  ETAPAS 1 Y 2"/>
    <x v="16"/>
    <s v="COPIAPO"/>
    <s v="COPIAPO"/>
    <n v="2024"/>
    <s v="PROYECTO"/>
    <s v="VIVIENDA Y DESARROLLO URBANO"/>
    <s v="DESARROLLO URBANO"/>
    <x v="1"/>
    <n v="2100"/>
    <n v="2100"/>
    <n v="1100"/>
    <x v="0"/>
    <x v="0"/>
  </r>
  <r>
    <s v="40041376-0"/>
    <s v="MEJORAMIENTO PASEO HISTORICO CALLE ABDON FUENTEALBA, COMUNA DE CHANCO"/>
    <x v="7"/>
    <s v="CAUQUENES"/>
    <s v="CHANCO"/>
    <n v="2024"/>
    <s v="PROYECTO"/>
    <s v="VIVIENDA Y DESARROLLO URBANO"/>
    <s v="DESARROLLO URBANO"/>
    <x v="1"/>
    <n v="13220"/>
    <n v="11246"/>
    <n v="620"/>
    <x v="0"/>
    <x v="0"/>
  </r>
  <r>
    <s v="40041382-0"/>
    <s v="CONSTRUCCION POSTA DE SALUD RURAL EL PONCHO, COMUNA DE PUERTO OCTAY"/>
    <x v="3"/>
    <s v="OSORNO"/>
    <s v="PUERTO OCTAY"/>
    <n v="2024"/>
    <s v="PROYECTO"/>
    <s v="SALUD"/>
    <s v="BAJA COMPLEJIDAD"/>
    <x v="1"/>
    <n v="33646"/>
    <n v="25064"/>
    <n v="23824"/>
    <x v="0"/>
    <x v="0"/>
  </r>
  <r>
    <s v="40041423-0"/>
    <s v="MEJORAMIENTO CANCHA LAS CANTERAS, COMUNA DE QUILLECO"/>
    <x v="2"/>
    <s v="BIO BIO"/>
    <s v="QUILLECO"/>
    <n v="2024"/>
    <s v="PROYECTO"/>
    <s v="DEPORTES"/>
    <s v="DEPORTE RECREATIVO"/>
    <x v="1"/>
    <n v="1626926"/>
    <n v="1301270"/>
    <n v="1301267.794"/>
    <x v="0"/>
    <x v="0"/>
  </r>
  <r>
    <s v="40041444-0"/>
    <s v="CONSTRUCCION PROGRAMA DE PAVIMENTACIÓN PARTICIPATIVA 32 LLAMADO, VI REGIÓN"/>
    <x v="15"/>
    <s v="'"/>
    <s v="'"/>
    <n v="2024"/>
    <s v="PROYECTO"/>
    <s v="TRANSPORTE"/>
    <s v="TRANSPORTE URBANO,VIALIDAD PEATONAL"/>
    <x v="1"/>
    <n v="1150139"/>
    <n v="1851844"/>
    <n v="1049711"/>
    <x v="0"/>
    <x v="0"/>
  </r>
  <r>
    <s v="40041450-0"/>
    <s v="ANALISIS DE CCAS. FORMULACION  PLANES ESTRATEGICOS DE REC. HIDRICOS A NIVEL NACIONAL"/>
    <x v="10"/>
    <s v="'"/>
    <s v="'"/>
    <n v="2024"/>
    <s v="ESTUDIO BASICO"/>
    <s v="RECURSOS HIDRICOS"/>
    <s v="RECURSOS HIDRICOS"/>
    <x v="1"/>
    <n v="658600"/>
    <n v="658600"/>
    <n v="569253.29099999997"/>
    <x v="0"/>
    <x v="0"/>
  </r>
  <r>
    <s v="40041497-0"/>
    <s v="ANALISIS Y DESARROLLO ESTUDIO DE MOVILIDAD SUSTENTABLE COMUNA DE LA UNIÓN"/>
    <x v="12"/>
    <s v="RANCO"/>
    <s v="LA UNION - REGION XIV"/>
    <n v="2024"/>
    <s v="ESTUDIO BASICO"/>
    <s v="TRANSPORTE"/>
    <s v="TRANSPORTE URBANO,VIALIDAD PEATONAL"/>
    <x v="1"/>
    <n v="76647"/>
    <n v="76647"/>
    <n v="76647"/>
    <x v="0"/>
    <x v="0"/>
  </r>
  <r>
    <s v="40041498-0"/>
    <s v="ANALISIS E IMPLEMENTACIÓN DE UN PLAN DE MOVILIDAD INTEGRAL, COMUNA DE FUTRONO"/>
    <x v="12"/>
    <s v="RANCO"/>
    <s v="FUTRONO - REGION XIV"/>
    <n v="2024"/>
    <s v="ESTUDIO BASICO"/>
    <s v="TRANSPORTE"/>
    <s v="TRANSPORTE URBANO,VIALIDAD PEATONAL"/>
    <x v="1"/>
    <n v="20000"/>
    <n v="1"/>
    <n v="0"/>
    <x v="0"/>
    <x v="1"/>
  </r>
  <r>
    <s v="40041500-0"/>
    <s v="MEJORAMIENTO 4 CALLES DE CORTE ALTO, COMUNA PURRANQUE"/>
    <x v="3"/>
    <s v="OSORNO"/>
    <s v="PURRANQUE"/>
    <n v="2024"/>
    <s v="PROYECTO"/>
    <s v="TRANSPORTE"/>
    <s v="TRANSPORTE URBANO,VIALIDAD PEATONAL"/>
    <x v="1"/>
    <n v="1072445"/>
    <n v="3"/>
    <n v="0"/>
    <x v="0"/>
    <x v="1"/>
  </r>
  <r>
    <s v="40041510-0"/>
    <s v="MEJORAMIENTO AVENIDA DOCTOR MEZA ,COMUNA DE CAUQUENES"/>
    <x v="7"/>
    <s v="CAUQUENES"/>
    <s v="CAUQUENES"/>
    <n v="2024"/>
    <s v="PROYECTO"/>
    <s v="VIVIENDA Y DESARROLLO URBANO"/>
    <s v="DESARROLLO URBANO"/>
    <x v="1"/>
    <n v="8165"/>
    <n v="8165"/>
    <n v="650"/>
    <x v="0"/>
    <x v="0"/>
  </r>
  <r>
    <s v="40041528-0"/>
    <s v="ANALISIS E IMPLEMENTACIÓN DE UN PLAN DE MOVILIDAD INTEGRAL, LANCO Y SECTOR MALALHUE"/>
    <x v="12"/>
    <s v="VALDIVIA - REGION XIV"/>
    <s v="LANCO - REGION XIV"/>
    <n v="2024"/>
    <s v="ESTUDIO BASICO"/>
    <s v="TRANSPORTE"/>
    <s v="TRANSPORTE URBANO,VIALIDAD PEATONAL"/>
    <x v="1"/>
    <n v="20700"/>
    <n v="1"/>
    <n v="0"/>
    <x v="0"/>
    <x v="1"/>
  </r>
  <r>
    <s v="40041530-0"/>
    <s v="ANALISIS Y DESARROLLO ESTUDIO DE MOVILIDAD SUSTENTABLE EN LA COMUNA DE LOS LAGOS"/>
    <x v="12"/>
    <s v="VALDIVIA - REGION XIV"/>
    <s v="LOS LAGOS - REGION XIV"/>
    <n v="2024"/>
    <s v="ESTUDIO BASICO"/>
    <s v="TRANSPORTE"/>
    <s v="TRANSPORTE URBANO,VIALIDAD PEATONAL"/>
    <x v="1"/>
    <n v="62100"/>
    <n v="60000"/>
    <n v="60000"/>
    <x v="0"/>
    <x v="0"/>
  </r>
  <r>
    <s v="40041531-0"/>
    <s v="ANALISIS IMPLEMENTACIÓN DE UN PLAN DE MOVILIDAD INTEGRAL, COMUNA DE MÁFIL"/>
    <x v="12"/>
    <s v="VALDIVIA - REGION XIV"/>
    <s v="MAFIL - REGION XIV"/>
    <n v="2024"/>
    <s v="ESTUDIO BASICO"/>
    <s v="TRANSPORTE"/>
    <s v="TRANSPORTE URBANO,VIALIDAD PEATONAL"/>
    <x v="1"/>
    <n v="20699"/>
    <n v="1"/>
    <n v="0"/>
    <x v="0"/>
    <x v="1"/>
  </r>
  <r>
    <s v="40041536-0"/>
    <s v="ANALISIS Y DESARROLLO ESTUDIO DE MOVILIDAD SUSTENTABLE EN LA COMUNA DE PANGUIPULLI"/>
    <x v="12"/>
    <s v="VALDIVIA - REGION XIV"/>
    <s v="PANGUIPULLI - REGION XIV"/>
    <n v="2024"/>
    <s v="ESTUDIO BASICO"/>
    <s v="TRANSPORTE"/>
    <s v="TRANSPORTE URBANO,VIALIDAD PEATONAL"/>
    <x v="1"/>
    <n v="76636"/>
    <n v="76636"/>
    <n v="76636"/>
    <x v="0"/>
    <x v="0"/>
  </r>
  <r>
    <s v="40041537-0"/>
    <s v="CONSTRUCCION PAVIMENTOS PARTICIPATIVOS LLAMADO 32, REGION DE COQUIMBO"/>
    <x v="6"/>
    <s v="'"/>
    <s v="'"/>
    <n v="2024"/>
    <s v="PROYECTO"/>
    <s v="TRANSPORTE"/>
    <s v="TRANSPORTE URBANO,VIALIDAD PEATONAL"/>
    <x v="1"/>
    <n v="1144280"/>
    <n v="1144281"/>
    <n v="1139880.4639999999"/>
    <x v="0"/>
    <x v="0"/>
  </r>
  <r>
    <s v="40041618-0"/>
    <s v="CONSTRUCCION SISTEMA DE TELEVIGILANCIA COMUNA DE SAN ESTEBAN"/>
    <x v="4"/>
    <s v="LOS ANDES"/>
    <s v="SAN ESTEBAN"/>
    <n v="2024"/>
    <s v="PROYECTO"/>
    <s v="SEGURIDAD PUBLICA"/>
    <s v="SEGURIDAD PUBLICA"/>
    <x v="1"/>
    <n v="267331"/>
    <n v="195829"/>
    <n v="195827"/>
    <x v="0"/>
    <x v="0"/>
  </r>
  <r>
    <s v="40041629-0"/>
    <s v="REPOSICION POSTA DE SALUD RURAL RUPANCO, COMUNA PUERTO OCTAY"/>
    <x v="3"/>
    <s v="OSORNO"/>
    <s v="PUERTO OCTAY"/>
    <n v="2024"/>
    <s v="PROYECTO"/>
    <s v="SALUD"/>
    <s v="BAJA COMPLEJIDAD"/>
    <x v="1"/>
    <n v="502400"/>
    <n v="22001"/>
    <n v="21934.080000000002"/>
    <x v="0"/>
    <x v="0"/>
  </r>
  <r>
    <s v="40041636-0"/>
    <s v="REPOSICION POSTA SALUD RURAL EL ESPOLON COMUNA DE FUTALEUFU"/>
    <x v="3"/>
    <s v="PALENA"/>
    <s v="FUTALEUFU"/>
    <n v="2024"/>
    <s v="PROYECTO"/>
    <s v="SALUD"/>
    <s v="BAJA COMPLEJIDAD"/>
    <x v="1"/>
    <n v="628112"/>
    <n v="145001"/>
    <n v="41603"/>
    <x v="0"/>
    <x v="0"/>
  </r>
  <r>
    <s v="40041654-0"/>
    <s v="CONSTRUCCION PROGRAMA PAVIMENTOS PARTICIPATIVOS 32 LLAMADO, REGIÓN DEL MAULE"/>
    <x v="7"/>
    <s v="'"/>
    <s v="'"/>
    <n v="2024"/>
    <s v="PROYECTO"/>
    <s v="TRANSPORTE"/>
    <s v="TRANSPORTE URBANO,VIALIDAD PEATONAL"/>
    <x v="1"/>
    <n v="2041143"/>
    <n v="2225098"/>
    <n v="2176055"/>
    <x v="0"/>
    <x v="0"/>
  </r>
  <r>
    <s v="40041662-0"/>
    <s v="CONSTRUCCION SEGUNDA ETAPA, PASEO MARIMAN RIBERA BIOBÍO NEGRETE"/>
    <x v="2"/>
    <s v="BIO BIO"/>
    <s v="NEGRETE"/>
    <n v="2024"/>
    <s v="PROYECTO"/>
    <s v="VIVIENDA Y DESARROLLO URBANO"/>
    <s v="DESARROLLO URBANO"/>
    <x v="1"/>
    <n v="21916"/>
    <n v="2"/>
    <n v="0"/>
    <x v="0"/>
    <x v="1"/>
  </r>
  <r>
    <s v="40041674-0"/>
    <s v="CONSTRUCCION PROGRAMA DE PAVIMENTOS PARTICIPATIVOS 32 LLAMADO REGIÓN DE LOS RIOS"/>
    <x v="12"/>
    <s v="'"/>
    <s v="'"/>
    <n v="2024"/>
    <s v="PROYECTO"/>
    <s v="TRANSPORTE"/>
    <s v="TRANSPORTE URBANO,VIALIDAD PEATONAL"/>
    <x v="1"/>
    <n v="4388234"/>
    <n v="2911812"/>
    <n v="2909041.5090000001"/>
    <x v="0"/>
    <x v="0"/>
  </r>
  <r>
    <s v="40041675-0"/>
    <s v="CONSTRUCCION PARQUE URBANO RENE SCHNEIDER ETAPA 1- CALAMA"/>
    <x v="9"/>
    <s v="EL LOA"/>
    <s v="CALAMA"/>
    <n v="2024"/>
    <s v="PROYECTO"/>
    <s v="VIVIENDA Y DESARROLLO URBANO"/>
    <s v="DESARROLLO URBANO"/>
    <x v="1"/>
    <n v="910"/>
    <n v="102000"/>
    <n v="910.81399999999996"/>
    <x v="0"/>
    <x v="0"/>
  </r>
  <r>
    <s v="40041684-0"/>
    <s v="MEJORAMIENTO PROLONGACION CALLE COSTANERA Y CALLE RIQUELME, PELLUHUE"/>
    <x v="7"/>
    <s v="CAUQUENES"/>
    <s v="PELLUHUE"/>
    <n v="2024"/>
    <s v="PROYECTO"/>
    <s v="TRANSPORTE"/>
    <s v="TRANSPORTE URBANO,VIALIDAD PEATONAL"/>
    <x v="1"/>
    <n v="2"/>
    <n v="2"/>
    <n v="0"/>
    <x v="0"/>
    <x v="1"/>
  </r>
  <r>
    <s v="40041692-0"/>
    <s v="MEJORAMIENTO PLAZA CIVICA LORD COCHRANE DE CORRAL"/>
    <x v="12"/>
    <s v="VALDIVIA - REGION XIV"/>
    <s v="CORRAL - REGION XIV"/>
    <n v="2024"/>
    <s v="PROYECTO"/>
    <s v="VIVIENDA Y DESARROLLO URBANO"/>
    <s v="DESARROLLO URBANO"/>
    <x v="1"/>
    <n v="71600"/>
    <n v="71600"/>
    <n v="61645"/>
    <x v="0"/>
    <x v="0"/>
  </r>
  <r>
    <s v="40041699-0"/>
    <s v="MEJORAMIENTO SISTEMA DE AGUA POTABLE SERVICIO SANITARIO RURAL AGUA SANTA SANTA RITA, PALMILLA"/>
    <x v="15"/>
    <s v="COLCHAGUA"/>
    <s v="PALMILLA"/>
    <n v="2024"/>
    <s v="PROYECTO"/>
    <s v="RECURSOS HIDRICOS"/>
    <s v="AGUA POTABLE"/>
    <x v="1"/>
    <n v="2859687"/>
    <n v="20000"/>
    <n v="0"/>
    <x v="0"/>
    <x v="1"/>
  </r>
  <r>
    <s v="40041717-0"/>
    <s v="MEJORAMIENTO PLAZA PUBLICA DE MALALHUE"/>
    <x v="12"/>
    <s v="VALDIVIA - REGION XIV"/>
    <s v="LANCO - REGION XIV"/>
    <n v="2024"/>
    <s v="PROYECTO"/>
    <s v="VIVIENDA Y DESARROLLO URBANO"/>
    <s v="DESARROLLO URBANO"/>
    <x v="1"/>
    <n v="1000"/>
    <n v="2000"/>
    <n v="625.23"/>
    <x v="0"/>
    <x v="0"/>
  </r>
  <r>
    <s v="40041723-0"/>
    <s v="CONSTRUCCION SOLUCIONES INDIV. AP Y AS SECTORES LA CALLE, BARRANCAS JUNTAS Y OTROS"/>
    <x v="2"/>
    <s v="CONCEPCION"/>
    <s v="HUALQUI"/>
    <n v="2024"/>
    <s v="PROYECTO"/>
    <s v="RECURSOS HIDRICOS"/>
    <s v="AGUA POTABLE"/>
    <x v="1"/>
    <n v="542035"/>
    <n v="1"/>
    <n v="0"/>
    <x v="0"/>
    <x v="1"/>
  </r>
  <r>
    <s v="40041741-0"/>
    <s v="CONSTRUCCION PASEO RIBERA RIO LAJA, LOCALIDAD DE SAN ROSENDO"/>
    <x v="2"/>
    <s v="BIO BIO"/>
    <s v="SAN ROSENDO"/>
    <n v="2024"/>
    <s v="PROYECTO"/>
    <s v="VIVIENDA Y DESARROLLO URBANO"/>
    <s v="DESARROLLO URBANO"/>
    <x v="1"/>
    <n v="12580"/>
    <n v="31450"/>
    <n v="12580"/>
    <x v="0"/>
    <x v="0"/>
  </r>
  <r>
    <s v="40041752-0"/>
    <s v="CONSTRUCCION BOULEVARD CALLE LASTARRIA, CONCEPCION"/>
    <x v="2"/>
    <s v="CONCEPCION"/>
    <s v="CONCEPCION"/>
    <n v="2024"/>
    <s v="PROYECTO"/>
    <s v="VIVIENDA Y DESARROLLO URBANO"/>
    <s v="DESARROLLO URBANO"/>
    <x v="1"/>
    <n v="30543"/>
    <n v="47832"/>
    <n v="30542.84"/>
    <x v="0"/>
    <x v="0"/>
  </r>
  <r>
    <s v="40041754-0"/>
    <s v="REPOSICION ESPACIO PÚBLICO CENTRO CÍVICO, CONSTITUCIÓN"/>
    <x v="7"/>
    <s v="TALCA"/>
    <s v="CONSTITUCION"/>
    <n v="2024"/>
    <s v="PROYECTO"/>
    <s v="VIVIENDA Y DESARROLLO URBANO"/>
    <s v="DESARROLLO URBANO"/>
    <x v="1"/>
    <n v="7000"/>
    <n v="7000"/>
    <n v="1000"/>
    <x v="0"/>
    <x v="0"/>
  </r>
  <r>
    <s v="40041757-0"/>
    <s v="MEJORAMIENTO CALLES Y PASAJES POBLACIÓN BELLAVISTA PARRAL"/>
    <x v="7"/>
    <s v="LINARES"/>
    <s v="PARRAL"/>
    <n v="2024"/>
    <s v="PROYECTO"/>
    <s v="TRANSPORTE"/>
    <s v="TRANSPORTE URBANO,VIALIDAD PEATONAL"/>
    <x v="1"/>
    <n v="6069"/>
    <n v="6069"/>
    <n v="6069"/>
    <x v="0"/>
    <x v="0"/>
  </r>
  <r>
    <s v="40041763-0"/>
    <s v="MEJORAMIENTO ESPACIO PÚBLICO PLAZA VILLA DON PABLO, PARRAL"/>
    <x v="7"/>
    <s v="LINARES"/>
    <s v="PARRAL"/>
    <n v="2024"/>
    <s v="PROYECTO"/>
    <s v="VIVIENDA Y DESARROLLO URBANO"/>
    <s v="DESARROLLO URBANO"/>
    <x v="1"/>
    <n v="10000"/>
    <n v="10000"/>
    <n v="1000"/>
    <x v="0"/>
    <x v="0"/>
  </r>
  <r>
    <s v="40041805-0"/>
    <s v="NORMALIZACION Y MEJORAMIENTO DE RUTAS PEATONALES DE CAÑETE"/>
    <x v="2"/>
    <s v="ARAUCO"/>
    <s v="CAÑETE"/>
    <n v="2024"/>
    <s v="PROYECTO"/>
    <s v="TRANSPORTE"/>
    <s v="TRANSPORTE URBANO,VIALIDAD PEATONAL"/>
    <x v="1"/>
    <n v="11903"/>
    <n v="11903"/>
    <n v="1000"/>
    <x v="0"/>
    <x v="0"/>
  </r>
  <r>
    <s v="40041808-0"/>
    <s v="ANALISIS INTEGRAL PLAN DIRECTOR DE INFRAESTRUCTURA 2025-2055"/>
    <x v="10"/>
    <s v="'"/>
    <s v="'"/>
    <n v="2024"/>
    <s v="ESTUDIO BASICO"/>
    <s v="MULTISECTORIAL"/>
    <s v="ADMINISTRACION MULTISECTOR"/>
    <x v="1"/>
    <n v="306926"/>
    <n v="311156"/>
    <n v="311156"/>
    <x v="0"/>
    <x v="0"/>
  </r>
  <r>
    <s v="40041819-0"/>
    <s v="CONSTRUCCION  Y MEJORAMIENTO  PARQUE CATIRAY, COMUNA DE SANTA JUANA"/>
    <x v="2"/>
    <s v="CONCEPCION"/>
    <s v="SANTA JUANA"/>
    <n v="2024"/>
    <s v="PROYECTO"/>
    <s v="VIVIENDA Y DESARROLLO URBANO"/>
    <s v="DESARROLLO URBANO"/>
    <x v="1"/>
    <n v="17377"/>
    <n v="11014"/>
    <n v="11014"/>
    <x v="0"/>
    <x v="0"/>
  </r>
  <r>
    <s v="40041996-0"/>
    <s v="DIAGNOSTICO CONDUCENTE PLAN MAESTRO URBANO HABITACIONAL SECTOR NORTE ALTO HOSPICIO"/>
    <x v="8"/>
    <s v="IQUIQUE"/>
    <s v="ALTO HOSPICIO"/>
    <n v="2024"/>
    <s v="ESTUDIO BASICO"/>
    <s v="VIVIENDA Y DESARROLLO URBANO"/>
    <s v="DESARROLLO URBANO"/>
    <x v="1"/>
    <n v="29992"/>
    <n v="88618"/>
    <n v="28893"/>
    <x v="0"/>
    <x v="0"/>
  </r>
  <r>
    <s v="40042010-0"/>
    <s v="CONSTRUCCION PAVIMENTOS PARTICIPATIVOS 32 LLAMADO REGION ANTOFAGASTA"/>
    <x v="9"/>
    <s v="'"/>
    <s v="'"/>
    <n v="2024"/>
    <s v="PROYECTO"/>
    <s v="TRANSPORTE"/>
    <s v="TRANSPORTE URBANO,VIALIDAD PEATONAL"/>
    <x v="1"/>
    <n v="1854514"/>
    <n v="1954514"/>
    <n v="1854513.003"/>
    <x v="0"/>
    <x v="0"/>
  </r>
  <r>
    <s v="40042071-0"/>
    <s v="MEJORAMIENTO PLAZA SAN FELIX, ALTO DEL CARMEN"/>
    <x v="16"/>
    <s v="HUASCO"/>
    <s v="ALTO DEL CARMEN"/>
    <n v="2024"/>
    <s v="PROYECTO"/>
    <s v="VIVIENDA Y DESARROLLO URBANO"/>
    <s v="DESARROLLO URBANO"/>
    <x v="1"/>
    <n v="76450"/>
    <n v="73865"/>
    <n v="73865"/>
    <x v="0"/>
    <x v="0"/>
  </r>
  <r>
    <s v="40042109-0"/>
    <s v="REPOSICION PASEO FERROVIARIO MANUEL RODRIGUEZ MEJILLONES"/>
    <x v="9"/>
    <s v="ANTOFAGASTA"/>
    <s v="MEJILLONES"/>
    <n v="2024"/>
    <s v="PROYECTO"/>
    <s v="VIVIENDA Y DESARROLLO URBANO"/>
    <s v="DESARROLLO URBANO"/>
    <x v="1"/>
    <n v="25088"/>
    <n v="25088"/>
    <n v="25088"/>
    <x v="0"/>
    <x v="0"/>
  </r>
  <r>
    <s v="40042128-0"/>
    <s v="MEJORAMIENTO PLAZA PILOTO PARDO, PUERTO NATALES"/>
    <x v="1"/>
    <s v="ULTIMA ESPERANZA"/>
    <s v="NATALES"/>
    <n v="2024"/>
    <s v="PROYECTO"/>
    <s v="VIVIENDA Y DESARROLLO URBANO"/>
    <s v="DESARROLLO URBANO"/>
    <x v="1"/>
    <n v="45644"/>
    <n v="35000"/>
    <n v="35000"/>
    <x v="0"/>
    <x v="0"/>
  </r>
  <r>
    <s v="40042156-0"/>
    <s v="MEJORAMIENTO BARRIO CAMILO HENRIQUEZ, COMUNA PUNTA ARENAS"/>
    <x v="1"/>
    <s v="MAGALLANES"/>
    <s v="PUNTA ARENAS"/>
    <n v="2024"/>
    <s v="PROYECTO"/>
    <s v="VIVIENDA Y DESARROLLO URBANO"/>
    <s v="DESARROLLO URBANO"/>
    <x v="1"/>
    <n v="262542"/>
    <n v="100050"/>
    <n v="100050"/>
    <x v="0"/>
    <x v="0"/>
  </r>
  <r>
    <s v="40042167-0"/>
    <s v="CONSTRUCCION TERMINACION SALA CUNA Y JARDIN INFANTIL VILLA SOL NACIENTE DE TUBUL., ARAUCO"/>
    <x v="2"/>
    <s v="ARAUCO"/>
    <s v="ARAUCO"/>
    <n v="2024"/>
    <s v="PROYECTO"/>
    <s v="EDUCACION, CULTURA Y PATRIMONIO"/>
    <s v="EDUCACION PREBASICA"/>
    <x v="1"/>
    <n v="1036"/>
    <n v="2"/>
    <n v="0"/>
    <x v="0"/>
    <x v="1"/>
  </r>
  <r>
    <s v="40042180-0"/>
    <s v="MEJORAMIENTO ESPACIO DE INTEGRACIÓN BARRIAL SECTOR NUEVA PANTANOSA, COMUNA DE FRUTILLAR"/>
    <x v="3"/>
    <s v="LLANQUIHUE"/>
    <s v="FRUTILLAR"/>
    <n v="2024"/>
    <s v="PROYECTO"/>
    <s v="VIVIENDA Y DESARROLLO URBANO"/>
    <s v="DESARROLLO URBANO"/>
    <x v="1"/>
    <n v="8645"/>
    <n v="28575"/>
    <n v="8299.0190000000002"/>
    <x v="0"/>
    <x v="0"/>
  </r>
  <r>
    <s v="40042225-0"/>
    <s v="MEJORAMIENTO BARRIO JORGE INOSTROZA DE LA COMUNA DE IQUIQUE"/>
    <x v="8"/>
    <s v="IQUIQUE"/>
    <s v="IQUIQUE"/>
    <n v="2024"/>
    <s v="PROYECTO"/>
    <s v="VIVIENDA Y DESARROLLO URBANO"/>
    <s v="DESARROLLO URBANO"/>
    <x v="1"/>
    <n v="30000"/>
    <n v="30000"/>
    <n v="0"/>
    <x v="0"/>
    <x v="1"/>
  </r>
  <r>
    <s v="40042254-0"/>
    <s v="CONSTRUCCION SENDA MULTIPROPOSITO COMUNA DE EL CARMEN"/>
    <x v="5"/>
    <s v="DIGUILLIN"/>
    <s v="EL CARMEN - REGION DEL ÑUBLE"/>
    <n v="2024"/>
    <s v="PROYECTO"/>
    <s v="TRANSPORTE"/>
    <s v="TRANSPORTE URBANO,VIALIDAD PEATONAL"/>
    <x v="1"/>
    <n v="1500"/>
    <n v="1500"/>
    <n v="0"/>
    <x v="0"/>
    <x v="1"/>
  </r>
  <r>
    <s v="40042351-0"/>
    <s v="CONSTRUCCION PASEO PEATONAL CALLE EX CANCHA DE CARRERAS, COMUNA DE LICANTÉN"/>
    <x v="7"/>
    <s v="CURICO"/>
    <s v="LICANTEN"/>
    <n v="2024"/>
    <s v="PROYECTO"/>
    <s v="VIVIENDA Y DESARROLLO URBANO"/>
    <s v="DESARROLLO URBANO"/>
    <x v="1"/>
    <n v="245054"/>
    <n v="245054"/>
    <n v="245052.95199999999"/>
    <x v="0"/>
    <x v="0"/>
  </r>
  <r>
    <s v="40042354-0"/>
    <s v="CONSTRUCCION MIRADOR DE ALCOHUAZ, COMUNA DE PAIHUANO"/>
    <x v="6"/>
    <s v="ELQUI"/>
    <s v="PAIHUANO"/>
    <n v="2024"/>
    <s v="PROYECTO"/>
    <s v="VIVIENDA Y DESARROLLO URBANO"/>
    <s v="DESARROLLO URBANO"/>
    <x v="1"/>
    <n v="6600"/>
    <n v="6600"/>
    <n v="0"/>
    <x v="0"/>
    <x v="1"/>
  </r>
  <r>
    <s v="40042365-0"/>
    <s v="REPOSICION CALLE DR. HERRERA COMUNA DE LICANTÉN"/>
    <x v="7"/>
    <s v="CURICO"/>
    <s v="LICANTEN"/>
    <n v="2024"/>
    <s v="PROYECTO"/>
    <s v="TRANSPORTE"/>
    <s v="TRANSPORTE URBANO,VIALIDAD PEATONAL"/>
    <x v="1"/>
    <n v="1197698"/>
    <n v="1197698"/>
    <n v="1197698"/>
    <x v="0"/>
    <x v="0"/>
  </r>
  <r>
    <s v="40042376-0"/>
    <s v="MEJORAMIENTO CENTRO DEPORTIVO Y RECREACIONAL CALETA LOS HORNOS, COMUNA DE LA HIGUERA"/>
    <x v="6"/>
    <s v="ELQUI"/>
    <s v="LA HIGUERA"/>
    <n v="2024"/>
    <s v="PROYECTO"/>
    <s v="VIVIENDA Y DESARROLLO URBANO"/>
    <s v="INTERSUBSECTORIAL VIVIENDA Y DESARROLLO URBANO"/>
    <x v="1"/>
    <n v="6829"/>
    <n v="6829"/>
    <n v="0"/>
    <x v="0"/>
    <x v="1"/>
  </r>
  <r>
    <s v="40042377-0"/>
    <s v="MEJORAMIENTO CALLES MANZANAL Y LOS ÁNGELES, COMUNA DE PUERTO VARAS"/>
    <x v="3"/>
    <s v="LLANQUIHUE"/>
    <s v="PUERTO VARAS"/>
    <n v="2024"/>
    <s v="PROYECTO"/>
    <s v="TRANSPORTE"/>
    <s v="TRANSPORTE URBANO,VIALIDAD PEATONAL"/>
    <x v="1"/>
    <n v="995184"/>
    <n v="2"/>
    <n v="0"/>
    <x v="0"/>
    <x v="1"/>
  </r>
  <r>
    <s v="40042651-0"/>
    <s v="MEJORAMIENTO CANCHA DE FÚTBOL N°2 RECINTO MUNICIPAL DE DEPORTES DE SANTA BÁRBARA"/>
    <x v="2"/>
    <s v="BIO BIO"/>
    <s v="SANTA BARBARA"/>
    <n v="2024"/>
    <s v="PROYECTO"/>
    <s v="DEPORTES"/>
    <s v="DEPORTE RECREATIVO"/>
    <x v="1"/>
    <n v="1469344"/>
    <n v="2"/>
    <n v="0"/>
    <x v="0"/>
    <x v="1"/>
  </r>
  <r>
    <s v="40042767-0"/>
    <s v="MEJORAMIENTO SISTEMA APR LAS RAMADAS DE PUNITAQUI"/>
    <x v="6"/>
    <s v="'"/>
    <s v="'"/>
    <n v="2024"/>
    <s v="PROYECTO"/>
    <s v="RECURSOS HIDRICOS"/>
    <s v="AGUA POTABLE"/>
    <x v="1"/>
    <n v="20"/>
    <n v="90"/>
    <n v="0"/>
    <x v="0"/>
    <x v="1"/>
  </r>
  <r>
    <s v="40042784-0"/>
    <s v="ACTUALIZACION CATASTRO REDES SECUNDARIAS AGUAS .LLUVIAS, REGION METROPOLITANA"/>
    <x v="14"/>
    <s v="'"/>
    <s v="'"/>
    <n v="2024"/>
    <s v="ESTUDIO BASICO"/>
    <s v="RECURSOS HIDRICOS"/>
    <s v="AGUAS LLUVIAS"/>
    <x v="1"/>
    <n v="2000"/>
    <n v="181000"/>
    <n v="0"/>
    <x v="0"/>
    <x v="1"/>
  </r>
  <r>
    <s v="40042816-0"/>
    <s v="REPOSICION PUENTE LAS BASAS EN CAMINO ROL Q-685, COMUNA DE SANTA BARBARA"/>
    <x v="2"/>
    <s v="BIO BIO"/>
    <s v="SANTA BARBARA"/>
    <n v="2024"/>
    <s v="PROYECTO"/>
    <s v="TRANSPORTE"/>
    <s v="TRANSPORTE CAMINERO"/>
    <x v="1"/>
    <n v="132550"/>
    <n v="125790"/>
    <n v="125790"/>
    <x v="0"/>
    <x v="0"/>
  </r>
  <r>
    <s v="40042903-0"/>
    <s v="CONSTRUCCION EXTENSIÓN REDES PÚBLICAS ALCANTARILLADO CALLE S. ALDEA - CAÑADILLA, RINCONADA"/>
    <x v="4"/>
    <s v="LOS ANDES"/>
    <s v="RINCONADA"/>
    <n v="2024"/>
    <s v="PROYECTO"/>
    <s v="RECURSOS HIDRICOS"/>
    <s v="EVACUACION DISPOSICION FINAL AGUAS SERVIDAS"/>
    <x v="1"/>
    <n v="1407488"/>
    <n v="336529"/>
    <n v="336527.00199999998"/>
    <x v="0"/>
    <x v="0"/>
  </r>
  <r>
    <s v="40043020-0"/>
    <s v="CONSTRUCCION SUBCOMISARÍA DE CARABINEROS MAULE NORTE, COMUNA MAULE"/>
    <x v="7"/>
    <s v="TALCA"/>
    <s v="MAULE"/>
    <n v="2024"/>
    <s v="PROYECTO"/>
    <s v="SEGURIDAD PUBLICA"/>
    <s v="SEGURIDAD PUBLICA"/>
    <x v="1"/>
    <n v="502"/>
    <n v="502"/>
    <n v="500"/>
    <x v="0"/>
    <x v="0"/>
  </r>
  <r>
    <s v="40043105-0"/>
    <s v="DIAGNOSTICO SEGURIDAD VIAL VARIAS RUTAS DE LA RED VIAL DE LA REGION DE LA ARAUCANIA"/>
    <x v="0"/>
    <s v="'"/>
    <s v="'"/>
    <n v="2024"/>
    <s v="ESTUDIO BASICO"/>
    <s v="TRANSPORTE"/>
    <s v="TRANSPORTE CAMINERO"/>
    <x v="1"/>
    <n v="583252"/>
    <n v="332500"/>
    <n v="330659.24400000001"/>
    <x v="0"/>
    <x v="0"/>
  </r>
  <r>
    <s v="40043109-0"/>
    <s v="CONSTRUCCION SISTEMA APR LO ESPINO, LAMPA"/>
    <x v="14"/>
    <s v="CHACABUCO"/>
    <s v="LAMPA"/>
    <n v="2024"/>
    <s v="PROYECTO"/>
    <s v="RECURSOS HIDRICOS"/>
    <s v="AGUA POTABLE"/>
    <x v="1"/>
    <n v="55000"/>
    <n v="55000"/>
    <n v="54934"/>
    <x v="0"/>
    <x v="0"/>
  </r>
  <r>
    <s v="40043117-0"/>
    <s v="ACTUALIZACION DE PUNTOS CENSALES DE TRÁNSITO Y SU ASIGNACIÓN A LA RED VIAL"/>
    <x v="10"/>
    <s v="'"/>
    <s v="'"/>
    <n v="2024"/>
    <s v="ESTUDIO BASICO"/>
    <s v="TRANSPORTE"/>
    <s v="TRANSPORTE CAMINERO"/>
    <x v="1"/>
    <n v="493208"/>
    <n v="382330"/>
    <n v="379008.93699999998"/>
    <x v="0"/>
    <x v="0"/>
  </r>
  <r>
    <s v="40043135-0"/>
    <s v="DIAGNOSTICO E IMPLEMENTACION NUEVO SISTEMA DE INFORMACION PARA LA GESTION VIAL"/>
    <x v="10"/>
    <s v="'"/>
    <s v="'"/>
    <n v="2024"/>
    <s v="ESTUDIO BASICO"/>
    <s v="TRANSPORTE"/>
    <s v="TRANSPORTE CAMINERO"/>
    <x v="1"/>
    <n v="716767"/>
    <n v="665260"/>
    <n v="658070"/>
    <x v="0"/>
    <x v="0"/>
  </r>
  <r>
    <s v="40043145-0"/>
    <s v="DIAGNOSTICO ESTIMACION Y REDUCCION HUELLA CARBONO EN OBRAS VIALES V Y VI REG."/>
    <x v="10"/>
    <s v="'"/>
    <s v="'"/>
    <n v="2024"/>
    <s v="ESTUDIO BASICO"/>
    <s v="TRANSPORTE"/>
    <s v="TRANSPORTE CAMINERO"/>
    <x v="1"/>
    <n v="560"/>
    <n v="160000"/>
    <n v="0"/>
    <x v="0"/>
    <x v="1"/>
  </r>
  <r>
    <s v="40043147-0"/>
    <s v="CONSTRUCCION CENTRO COMUNITARIO DE SALUD MENTAL, COMUNA ARICA"/>
    <x v="13"/>
    <s v="'"/>
    <s v="'"/>
    <n v="2024"/>
    <s v="PROYECTO"/>
    <s v="SALUD"/>
    <s v="MEDIA COMPLEJIDAD"/>
    <x v="1"/>
    <n v="40226"/>
    <n v="80215"/>
    <n v="31725"/>
    <x v="0"/>
    <x v="0"/>
  </r>
  <r>
    <s v="40043223-0"/>
    <s v="CAPACITACION USUARIOS DE AGUA EN GESTIÓN DEL RH REGIONES DE ANTOFAGASTA Y ATACAMA"/>
    <x v="10"/>
    <s v="'"/>
    <s v="'"/>
    <n v="2024"/>
    <s v="PROGRAMA"/>
    <s v="RECURSOS HIDRICOS"/>
    <s v="RIEGO"/>
    <x v="1"/>
    <n v="165599"/>
    <n v="160000"/>
    <n v="159670.495"/>
    <x v="0"/>
    <x v="0"/>
  </r>
  <r>
    <s v="40043228-0"/>
    <s v="REPOSICION CANCHA VILLA SAN PABLO, COMUNA SAN PABLO"/>
    <x v="3"/>
    <s v="OSORNO"/>
    <s v="SAN PABLO"/>
    <n v="2024"/>
    <s v="PROYECTO"/>
    <s v="DEPORTES"/>
    <s v="DEPORTE RECREATIVO"/>
    <x v="1"/>
    <n v="51887"/>
    <n v="1"/>
    <n v="0"/>
    <x v="0"/>
    <x v="1"/>
  </r>
  <r>
    <s v="40043256-0"/>
    <s v="MEJORAMIENTO CIRCUITO VIAL CALLES AV. LA PLAYA, AV. ARGENTINA, COSTA RICA Y PARAGUAY, EL TABO"/>
    <x v="4"/>
    <s v="SAN ANTONIO"/>
    <s v="EL TABO"/>
    <n v="2024"/>
    <s v="PROYECTO"/>
    <s v="TRANSPORTE"/>
    <s v="TRANSPORTE URBANO,VIALIDAD PEATONAL"/>
    <x v="1"/>
    <n v="1785803"/>
    <n v="1586682"/>
    <n v="1586680"/>
    <x v="0"/>
    <x v="0"/>
  </r>
  <r>
    <s v="40043297-0"/>
    <s v="MEJORAMIENTO SISTEMA DE AGUA POTABLE SERVICIO SANITARIO RURAL LA LAJUEJA-PANAMÁ, SANTA CRUZ"/>
    <x v="15"/>
    <s v="COLCHAGUA"/>
    <s v="SANTA CRUZ"/>
    <n v="2024"/>
    <s v="PROYECTO"/>
    <s v="RECURSOS HIDRICOS"/>
    <s v="AGUA POTABLE"/>
    <x v="1"/>
    <n v="2000"/>
    <n v="2000"/>
    <n v="0"/>
    <x v="0"/>
    <x v="1"/>
  </r>
  <r>
    <s v="40043311-0"/>
    <s v="ACTUALIZACION PLAN MAESTRO DE CICLOVIAS ARICA"/>
    <x v="13"/>
    <s v="ARICA - REGION XV"/>
    <s v="ARICA - REGION XV"/>
    <n v="2024"/>
    <s v="ESTUDIO BASICO"/>
    <s v="TRANSPORTE"/>
    <s v="TRANSPORTE URBANO,VIALIDAD PEATONAL"/>
    <x v="1"/>
    <n v="108675"/>
    <n v="105000"/>
    <n v="105000"/>
    <x v="0"/>
    <x v="0"/>
  </r>
  <r>
    <s v="40043313-0"/>
    <s v="MEJORAMIENTO SISTEMA DE TRANSPORTE PÚBLICO BONILLA ANTOFAGASTA"/>
    <x v="9"/>
    <s v="ANTOFAGASTA"/>
    <s v="ANTOFAGASTA"/>
    <n v="2024"/>
    <s v="PROYECTO"/>
    <s v="TRANSPORTE"/>
    <s v="TRANSPORTE URBANO,VIALIDAD PEATONAL"/>
    <x v="1"/>
    <n v="225000"/>
    <n v="225000"/>
    <n v="225000"/>
    <x v="0"/>
    <x v="0"/>
  </r>
  <r>
    <s v="40043314-0"/>
    <s v="DIAGNOSTICO CATASTRO REDES SECUNDARIAS AALL, COMUNA DE LOS ANDES Y VALPARAISO"/>
    <x v="4"/>
    <s v="'"/>
    <s v="'"/>
    <n v="2024"/>
    <s v="ESTUDIO BASICO"/>
    <s v="RECURSOS HIDRICOS"/>
    <s v="AGUAS LLUVIAS"/>
    <x v="1"/>
    <n v="2199"/>
    <n v="2199"/>
    <n v="2199"/>
    <x v="0"/>
    <x v="0"/>
  </r>
  <r>
    <s v="40043315-0"/>
    <s v="ANALISIS Y DESARROLLO PLAN MAESTRO DE CICLOVIAS CALAMA"/>
    <x v="9"/>
    <s v="EL LOA"/>
    <s v="CALAMA"/>
    <n v="2024"/>
    <s v="ESTUDIO BASICO"/>
    <s v="TRANSPORTE"/>
    <s v="TRANSPORTE URBANO,VIALIDAD PEATONAL"/>
    <x v="1"/>
    <n v="60000"/>
    <n v="60000"/>
    <n v="60000"/>
    <x v="0"/>
    <x v="0"/>
  </r>
  <r>
    <s v="40043380-0"/>
    <s v="ACTUALIZACION CATASTRO REDES SECUNDARIAS AGUAS LLUVIA REGION O HIGGINS"/>
    <x v="15"/>
    <s v="'"/>
    <s v="'"/>
    <n v="2024"/>
    <s v="ESTUDIO BASICO"/>
    <s v="RECURSOS HIDRICOS"/>
    <s v="AGUAS LLUVIAS"/>
    <x v="1"/>
    <n v="33712"/>
    <n v="8500"/>
    <n v="2265"/>
    <x v="0"/>
    <x v="0"/>
  </r>
  <r>
    <s v="40043394-0"/>
    <s v="MEJORAMIENTO PASADA URBANA POR MARCHIGUE, REGION DE O'HIGGINS"/>
    <x v="15"/>
    <s v="CARDENAL CARO"/>
    <s v="MARCHIGUE"/>
    <n v="2024"/>
    <s v="PROYECTO"/>
    <s v="TRANSPORTE"/>
    <s v="TRANSPORTE CAMINERO"/>
    <x v="1"/>
    <n v="262000"/>
    <n v="262000"/>
    <n v="206471.03"/>
    <x v="0"/>
    <x v="0"/>
  </r>
  <r>
    <s v="40043406-0"/>
    <s v="ANALISIS E IMPLEMENT. PLAN DE CONECT. MARÍTIMA, LACUSTRE Y FLUVIAL, REGION DE LOS LAGOS"/>
    <x v="3"/>
    <s v="'"/>
    <s v="'"/>
    <n v="2024"/>
    <s v="ESTUDIO BASICO"/>
    <s v="TRANSPORTE"/>
    <s v="TRANSPORTE MARITIMO, FLUVIAL Y LACUSTRE"/>
    <x v="1"/>
    <n v="48300"/>
    <n v="48300"/>
    <n v="48300"/>
    <x v="0"/>
    <x v="0"/>
  </r>
  <r>
    <s v="40043448-0"/>
    <s v="MEJORAMIENTO INTEGRAL INFRAESTRUCTURA TRANSPORTE PÚBLICO, COMUNAS DE QUILPUÉ - VILLA ALEMANA"/>
    <x v="4"/>
    <s v="MARGA MARGA"/>
    <s v="'"/>
    <n v="2024"/>
    <s v="PROYECTO"/>
    <s v="TRANSPORTE"/>
    <s v="TRANSPORTE URBANO,VIALIDAD PEATONAL"/>
    <x v="1"/>
    <n v="209440"/>
    <n v="209440"/>
    <n v="209440"/>
    <x v="0"/>
    <x v="0"/>
  </r>
  <r>
    <s v="40043475-0"/>
    <s v="ANALISIS Y DESARROLLO DEL ESTUDIO DE MOVILIDAD SUSTENTABLE EN SANTA JUANA"/>
    <x v="2"/>
    <s v="CONCEPCION"/>
    <s v="SANTA JUANA"/>
    <n v="2024"/>
    <s v="ESTUDIO BASICO"/>
    <s v="TRANSPORTE"/>
    <s v="TRANSPORTE URBANO,VIALIDAD PEATONAL"/>
    <x v="1"/>
    <n v="30841"/>
    <n v="29798"/>
    <n v="29798"/>
    <x v="0"/>
    <x v="0"/>
  </r>
  <r>
    <s v="40043478-0"/>
    <s v="ANALISIS Y DESARROLLO ESTUDIO DE MOVILIDAD SOSTENIBLE EN VALLENAR"/>
    <x v="16"/>
    <s v="HUASCO"/>
    <s v="VALLENAR"/>
    <n v="2024"/>
    <s v="ESTUDIO BASICO"/>
    <s v="TRANSPORTE"/>
    <s v="TRANSPORTE URBANO,VIALIDAD PEATONAL"/>
    <x v="1"/>
    <n v="74970"/>
    <n v="74970"/>
    <n v="74970"/>
    <x v="0"/>
    <x v="0"/>
  </r>
  <r>
    <s v="40043481-0"/>
    <s v="ACTUALIZACION PLAN MAESTRO DE CICLOVÍAS COMUNAS DE QUILPUÉ Y VILLA ALEMANA"/>
    <x v="4"/>
    <s v="'"/>
    <s v="'"/>
    <n v="2024"/>
    <s v="ESTUDIO BASICO"/>
    <s v="TRANSPORTE"/>
    <s v="TRANSPORTE URBANO,VIALIDAD PEATONAL"/>
    <x v="1"/>
    <n v="72000"/>
    <n v="72000"/>
    <n v="72000"/>
    <x v="0"/>
    <x v="0"/>
  </r>
  <r>
    <s v="40043483-0"/>
    <s v="ANALISIS Y DESARROLLO ESTUDIO DE MOVILIDAD SOSTENIBLE EN ILLAPEL"/>
    <x v="6"/>
    <s v="'"/>
    <s v="'"/>
    <n v="2024"/>
    <s v="ESTUDIO BASICO"/>
    <s v="TRANSPORTE"/>
    <s v="TRANSPORTE URBANO,VIALIDAD PEATONAL"/>
    <x v="1"/>
    <n v="49481"/>
    <n v="49481"/>
    <n v="49481"/>
    <x v="0"/>
    <x v="0"/>
  </r>
  <r>
    <s v="40043485-0"/>
    <s v="ANALISIS Y DESARROLLO ESTUDIO DE MOVILIDAD SOSTENIBLE EN CASABLANCA"/>
    <x v="4"/>
    <s v="'"/>
    <s v="'"/>
    <n v="2024"/>
    <s v="ESTUDIO BASICO"/>
    <s v="TRANSPORTE"/>
    <s v="TRANSPORTE URBANO,VIALIDAD PEATONAL"/>
    <x v="1"/>
    <n v="43483"/>
    <n v="43483"/>
    <n v="43483"/>
    <x v="0"/>
    <x v="0"/>
  </r>
  <r>
    <s v="40043491-0"/>
    <s v="ANALISIS Y DESARROLLO ESTUDIO DE MOVILIDAD SUSTENTABLE DE NUEVA IMPERIAL"/>
    <x v="0"/>
    <s v="CAUTIN"/>
    <s v="NUEVA IMPERIAL"/>
    <n v="2024"/>
    <s v="ESTUDIO BASICO"/>
    <s v="TRANSPORTE"/>
    <s v="TRANSPORTE URBANO,VIALIDAD PEATONAL"/>
    <x v="1"/>
    <n v="30791"/>
    <n v="29750"/>
    <n v="29750"/>
    <x v="0"/>
    <x v="0"/>
  </r>
  <r>
    <s v="40043507-0"/>
    <s v="ANALISIS Y DESARROLLO DEL ESTUDIO DE MOVILIDAD SUSTENTABLE EN SAN CARLOS"/>
    <x v="5"/>
    <s v="PUNILLA"/>
    <s v="SAN CARLOS - REGION DEL ÑUBLE"/>
    <n v="2024"/>
    <s v="ESTUDIO BASICO"/>
    <s v="TRANSPORTE"/>
    <s v="TRANSPORTE URBANO,VIALIDAD PEATONAL"/>
    <x v="1"/>
    <n v="49742"/>
    <n v="49742"/>
    <n v="49742"/>
    <x v="0"/>
    <x v="0"/>
  </r>
  <r>
    <s v="40043565-0"/>
    <s v="CONSTRUCCION DE SEMAFOROS E INTEGRACIÓN SISTEMA  CONTROL REGIONAL COMUNAS  CHONCHI Y QUELLÓN"/>
    <x v="3"/>
    <s v="CHILOE"/>
    <s v="'"/>
    <n v="2024"/>
    <s v="PROYECTO"/>
    <s v="TRANSPORTE"/>
    <s v="TRANSPORTE URBANO,VIALIDAD PEATONAL"/>
    <x v="1"/>
    <n v="157140"/>
    <n v="157140"/>
    <n v="113848"/>
    <x v="0"/>
    <x v="0"/>
  </r>
  <r>
    <s v="40043617-0"/>
    <s v="REPARACION Y EQUIPAMIENTO PARQUE Y MUSEO REGIONAL DE LA ARAUCANÍA"/>
    <x v="0"/>
    <s v="'"/>
    <s v="'"/>
    <n v="2024"/>
    <s v="PROYECTO"/>
    <s v="EDUCACION, CULTURA Y PATRIMONIO"/>
    <s v="PATRIMONIO"/>
    <x v="1"/>
    <n v="776630"/>
    <n v="819136"/>
    <n v="818894.11300000001"/>
    <x v="0"/>
    <x v="0"/>
  </r>
  <r>
    <s v="40043670-0"/>
    <s v="DIAGNOSTICO CONDICIONES NAT. VARIOS SECT. ZONAS DE REZAGO SUR, REGION DE LOS LAGOS"/>
    <x v="3"/>
    <s v="'"/>
    <s v="'"/>
    <n v="2024"/>
    <s v="ESTUDIO BASICO"/>
    <s v="TRANSPORTE"/>
    <s v="TRANSPORTE MARITIMO, FLUVIAL Y LACUSTRE"/>
    <x v="1"/>
    <n v="415"/>
    <n v="415"/>
    <n v="0"/>
    <x v="0"/>
    <x v="1"/>
  </r>
  <r>
    <s v="40043749-0"/>
    <s v="REPOSICION EDIFICIO CONSISTORIAL COMUNA DE TIMAUKEL, PAMPA GUANACO."/>
    <x v="1"/>
    <s v="TIERRA DEL FUEGO"/>
    <s v="TIMAUKEL"/>
    <n v="2024"/>
    <s v="PROYECTO"/>
    <s v="MULTISECTORIAL"/>
    <s v="ORGANIZACION Y SERVICIOS COMUNALES"/>
    <x v="1"/>
    <n v="146874"/>
    <n v="118014"/>
    <n v="118014"/>
    <x v="0"/>
    <x v="0"/>
  </r>
  <r>
    <s v="40043776-0"/>
    <s v="AMPLIACION EDIFICIO MOP TARAPACA, IQUIQUE"/>
    <x v="8"/>
    <s v="'"/>
    <s v="'"/>
    <n v="2024"/>
    <s v="PROYECTO"/>
    <s v="MULTISECTORIAL"/>
    <s v="ADMINISTRACION MULTISECTOR"/>
    <x v="1"/>
    <n v="216"/>
    <n v="76397"/>
    <n v="76396.562999999995"/>
    <x v="0"/>
    <x v="0"/>
  </r>
  <r>
    <s v="40043789-0"/>
    <s v="CONSTRUCCION SERVICIO DE APR DE LLASTUCO, MÁFIL"/>
    <x v="12"/>
    <s v="'"/>
    <s v="'"/>
    <n v="2024"/>
    <s v="PROYECTO"/>
    <s v="RECURSOS HIDRICOS"/>
    <s v="AGUA POTABLE"/>
    <x v="1"/>
    <n v="609596"/>
    <n v="609596"/>
    <n v="609162"/>
    <x v="0"/>
    <x v="0"/>
  </r>
  <r>
    <s v="40043821-0"/>
    <s v="MEJORAMIENTO RUTA 27-CH SECTOR: SAN PEDRO DE ATACAMA-PASO JAMA"/>
    <x v="9"/>
    <s v="'"/>
    <s v="'"/>
    <n v="2024"/>
    <s v="PROYECTO"/>
    <s v="TRANSPORTE"/>
    <s v="TRANSPORTE CAMINERO"/>
    <x v="1"/>
    <n v="471"/>
    <n v="214091"/>
    <n v="90.046000000000006"/>
    <x v="0"/>
    <x v="0"/>
  </r>
  <r>
    <s v="40043828-0"/>
    <s v="ACTUALIZACION METODOLOGIAS GESTION Y DET ESTADO CNOS PAV, NO PAV Y SOL BASICAS"/>
    <x v="10"/>
    <s v="'"/>
    <s v="'"/>
    <n v="2024"/>
    <s v="ESTUDIO BASICO"/>
    <s v="TRANSPORTE"/>
    <s v="TRANSPORTE CAMINERO"/>
    <x v="1"/>
    <n v="501488"/>
    <n v="400000"/>
    <n v="182054.856"/>
    <x v="0"/>
    <x v="0"/>
  </r>
  <r>
    <s v="40043864-0"/>
    <s v="MEJORAMIENTO INTEGRAL CALETA PESQUERA BAHIA MANSA, SAN JUAN DE LA COSTA"/>
    <x v="3"/>
    <s v="'"/>
    <s v="'"/>
    <n v="2024"/>
    <s v="PROYECTO"/>
    <s v="PESCA"/>
    <s v="PESCA ARTESANAL"/>
    <x v="1"/>
    <n v="10"/>
    <n v="10"/>
    <n v="0"/>
    <x v="0"/>
    <x v="1"/>
  </r>
  <r>
    <s v="40043887-0"/>
    <s v="REPOSICION PUENTE YELCHO SOBRE EL RIO YELCHO EN RUTA 7, COMUNA DE CHAITEN"/>
    <x v="3"/>
    <s v="'"/>
    <s v="'"/>
    <n v="2024"/>
    <s v="PROYECTO"/>
    <s v="TRANSPORTE"/>
    <s v="TRANSPORTE CAMINERO"/>
    <x v="1"/>
    <n v="54078"/>
    <n v="510"/>
    <n v="90.046000000000006"/>
    <x v="0"/>
    <x v="0"/>
  </r>
  <r>
    <s v="40043910-0"/>
    <s v="ANALISIS PARA REMOCIONES EN MASA, RUTA 115 CH PASO PEHUENCHE, REGIÓN DEL MAULE"/>
    <x v="7"/>
    <s v="'"/>
    <s v="'"/>
    <n v="2024"/>
    <s v="ESTUDIO BASICO"/>
    <s v="MULTISECTORIAL"/>
    <s v="ADMINISTRACION MULTISECTOR"/>
    <x v="1"/>
    <n v="138680"/>
    <n v="133991"/>
    <n v="133990.75700000001"/>
    <x v="0"/>
    <x v="0"/>
  </r>
  <r>
    <s v="40043913-0"/>
    <s v="DIAGNOSTICO MEJORAM RIEGO PEQ AGRICULT ARICA Y PARINACOTA TARAPACÁ Y ANTOFAGASTA"/>
    <x v="10"/>
    <s v="'"/>
    <s v="'"/>
    <n v="2024"/>
    <s v="ESTUDIO BASICO"/>
    <s v="RECURSOS HIDRICOS"/>
    <s v="RIEGO"/>
    <x v="1"/>
    <n v="212174"/>
    <n v="205000"/>
    <n v="205000"/>
    <x v="0"/>
    <x v="0"/>
  </r>
  <r>
    <s v="40043966-0"/>
    <s v="DIAGNOSTICO POTENCIAL DE RIEGO CON AGUAS DESALINIZADAS EN ZONAS COSTERAS DEL PAIS"/>
    <x v="10"/>
    <s v="'"/>
    <s v="'"/>
    <n v="2024"/>
    <s v="ESTUDIO BASICO"/>
    <s v="RECURSOS HIDRICOS"/>
    <s v="RIEGO"/>
    <x v="1"/>
    <n v="286528"/>
    <n v="276840"/>
    <n v="276840"/>
    <x v="0"/>
    <x v="0"/>
  </r>
  <r>
    <s v="40043971-0"/>
    <s v="CONSTRUCCION CANAL SAN FABIÁN, SECTOR 6 EMBALSE NUEVA PUNILLA"/>
    <x v="5"/>
    <s v="PUNILLA"/>
    <s v="SAN FABIAN - REGION DEL ÑUBLE"/>
    <n v="2024"/>
    <s v="PROYECTO"/>
    <s v="RECURSOS HIDRICOS"/>
    <s v="RIEGO"/>
    <x v="1"/>
    <n v="227699"/>
    <n v="220000"/>
    <n v="220000"/>
    <x v="0"/>
    <x v="0"/>
  </r>
  <r>
    <s v="40043980-0"/>
    <s v="CAPACITACION CAPACITACION EN GESTION DEL RECURSO HIDRICO PARA PROFESIONALES ZONA CENTRO SUR"/>
    <x v="10"/>
    <s v="'"/>
    <s v="'"/>
    <n v="2024"/>
    <s v="PROGRAMA"/>
    <s v="RECURSOS HIDRICOS"/>
    <s v="RIEGO"/>
    <x v="1"/>
    <n v="120000"/>
    <n v="120000"/>
    <n v="120000"/>
    <x v="0"/>
    <x v="0"/>
  </r>
  <r>
    <s v="40043983-0"/>
    <s v="CONSTRUCCION SISTEMA DE RIEGO LAVADERO - PERQUILAUQUÉN, REGIÓN DEL MAULE Y ÑUBLE"/>
    <x v="10"/>
    <s v="'"/>
    <s v="'"/>
    <n v="2024"/>
    <s v="PROYECTO"/>
    <s v="RECURSOS HIDRICOS"/>
    <s v="RIEGO"/>
    <x v="1"/>
    <n v="211501"/>
    <n v="204350"/>
    <n v="204017.19500000001"/>
    <x v="0"/>
    <x v="0"/>
  </r>
  <r>
    <s v="40044037-0"/>
    <s v="MEJORAMIENTO CICLOVÍA EJE ALAMEDA, COMUNAS DE LO PRADO, ESTACIÓN CENTRAL Y SANTIAGO"/>
    <x v="14"/>
    <s v="SANTIAGO"/>
    <s v="'"/>
    <n v="2024"/>
    <s v="PROYECTO"/>
    <s v="TRANSPORTE"/>
    <s v="TRANSPORTE URBANO,VIALIDAD PEATONAL"/>
    <x v="1"/>
    <n v="264096"/>
    <n v="258967"/>
    <n v="258966.685"/>
    <x v="0"/>
    <x v="0"/>
  </r>
  <r>
    <s v="40044078-0"/>
    <s v="REPOSICION VEREDAS LOS PINOS, ROMERAL, HIJUELAS"/>
    <x v="4"/>
    <s v="QUILLOTA"/>
    <s v="HIJUELAS"/>
    <n v="2024"/>
    <s v="PROYECTO"/>
    <s v="TRANSPORTE"/>
    <s v="TRANSPORTE CAMINERO"/>
    <x v="1"/>
    <n v="192523"/>
    <n v="185883"/>
    <n v="185880.818"/>
    <x v="0"/>
    <x v="0"/>
  </r>
  <r>
    <s v="40044133-0"/>
    <s v="CONSTRUCCION REDES PÚBLICAS DE ALCANTARILLADO SECTOR  LAS LIANAS, COMUNA EL TABO"/>
    <x v="4"/>
    <s v="SAN ANTONIO"/>
    <s v="EL TABO"/>
    <n v="2024"/>
    <s v="PROYECTO"/>
    <s v="RECURSOS HIDRICOS"/>
    <s v="EVACUACION DISPOSICION FINAL AGUAS SERVIDAS"/>
    <x v="1"/>
    <n v="1839990"/>
    <n v="1830261"/>
    <n v="1830261"/>
    <x v="0"/>
    <x v="0"/>
  </r>
  <r>
    <s v="40044139-0"/>
    <s v="CONSTRUCCION CENTRO DE CONVENCIONES DE PUEBLOS ORIGINARIOS, REGIÓN ARICA Y PARINACOTA"/>
    <x v="13"/>
    <s v="'"/>
    <s v="'"/>
    <n v="2024"/>
    <s v="PROYECTO"/>
    <s v="EDUCACION, CULTURA Y PATRIMONIO"/>
    <s v="CULTURA"/>
    <x v="1"/>
    <n v="4367"/>
    <n v="1000"/>
    <n v="0"/>
    <x v="0"/>
    <x v="1"/>
  </r>
  <r>
    <s v="40044147-0"/>
    <s v="MEJORAMIENTO CAMINO Q-250, CRUCE CAMINO Q-200 (SANTA ELCIRA)-SECTOR LA COLONIA, PROV. BIOBIO"/>
    <x v="2"/>
    <s v="'"/>
    <s v="'"/>
    <n v="2024"/>
    <s v="PROYECTO"/>
    <s v="TRANSPORTE"/>
    <s v="TRANSPORTE CAMINERO"/>
    <x v="1"/>
    <n v="311551"/>
    <n v="249683"/>
    <n v="249682.49"/>
    <x v="0"/>
    <x v="0"/>
  </r>
  <r>
    <s v="40044277-0"/>
    <s v="DIAGNOSTICO PLAN DE DESARROLLO TURÍSTICO COMUNA DE LOS ÁLAMOS"/>
    <x v="2"/>
    <s v="ARAUCO"/>
    <s v="LOS ALAMOS"/>
    <n v="2024"/>
    <s v="ESTUDIO BASICO"/>
    <s v="TURISMO Y COMERCIO"/>
    <s v="TURISMO"/>
    <x v="1"/>
    <n v="44706"/>
    <n v="1"/>
    <n v="0"/>
    <x v="0"/>
    <x v="1"/>
  </r>
  <r>
    <s v="40044476-0"/>
    <s v="CONSTRUCCION SERVICIO SANITARIO RURAL LA VICTORIA, COMUNA DE CHILLAN"/>
    <x v="5"/>
    <s v="DIGUILLIN"/>
    <s v="CHILLAN - REGION DEL ÑUBLE"/>
    <n v="2024"/>
    <s v="PROYECTO"/>
    <s v="RECURSOS HIDRICOS"/>
    <s v="AGUA POTABLE"/>
    <x v="1"/>
    <n v="804312"/>
    <n v="836358"/>
    <n v="836256.14800000004"/>
    <x v="0"/>
    <x v="0"/>
  </r>
  <r>
    <s v="40044673-0"/>
    <s v="MEJORAMIENTO 2 CANCHAS DE PASTO SINTETICO ANIBAL PINTO, CONCEPCION"/>
    <x v="2"/>
    <s v="CONCEPCION"/>
    <s v="CONCEPCION"/>
    <n v="2024"/>
    <s v="PROYECTO"/>
    <s v="DEPORTES"/>
    <s v="DEPORTE RECREATIVO"/>
    <x v="1"/>
    <n v="2202880"/>
    <n v="2"/>
    <n v="0"/>
    <x v="0"/>
    <x v="1"/>
  </r>
  <r>
    <s v="40044675-0"/>
    <s v="CONSTRUCCION PUENTE SANTA TERESA, CAMINO I-620, PUMANQUE"/>
    <x v="15"/>
    <s v="COLCHAGUA"/>
    <s v="PUMANQUE"/>
    <n v="2024"/>
    <s v="PROYECTO"/>
    <s v="TRANSPORTE"/>
    <s v="TRANSPORTE CAMINERO"/>
    <x v="1"/>
    <n v="228799"/>
    <n v="220000"/>
    <n v="51385.944000000003"/>
    <x v="0"/>
    <x v="0"/>
  </r>
  <r>
    <s v="40044718-0"/>
    <s v="REPOSICION CON RELOCALIZACIÓN  DE LA SUBCOMISARÍA MACHALÍ"/>
    <x v="15"/>
    <s v="CACHAPOAL"/>
    <s v="MACHALI"/>
    <n v="2024"/>
    <s v="PROYECTO"/>
    <s v="SEGURIDAD PUBLICA"/>
    <s v="SEGURIDAD PUBLICA"/>
    <x v="1"/>
    <n v="70000"/>
    <n v="22524"/>
    <n v="22524"/>
    <x v="0"/>
    <x v="0"/>
  </r>
  <r>
    <s v="40044792-0"/>
    <s v="MEJORAMIENTO CALLES VILLA PADRE HURTADO LOCALIDAD DE ITROPULLI, PAILLACO"/>
    <x v="12"/>
    <s v="VALDIVIA - REGION XIV"/>
    <s v="PAILLACO - REGION XIV"/>
    <n v="2024"/>
    <s v="PROYECTO"/>
    <s v="TRANSPORTE"/>
    <s v="TRANSPORTE URBANO,VIALIDAD PEATONAL"/>
    <x v="1"/>
    <n v="675057"/>
    <n v="83094"/>
    <n v="83094"/>
    <x v="0"/>
    <x v="0"/>
  </r>
  <r>
    <s v="40044803-0"/>
    <s v="MEJORAMIENTO SSR LOS LEONES SANTA ROSA COMUNA DE LIMACHE"/>
    <x v="4"/>
    <s v="'"/>
    <s v="'"/>
    <n v="2024"/>
    <s v="PROYECTO"/>
    <s v="RECURSOS HIDRICOS"/>
    <s v="AGUA POTABLE"/>
    <x v="1"/>
    <n v="2"/>
    <n v="2"/>
    <n v="0"/>
    <x v="0"/>
    <x v="1"/>
  </r>
  <r>
    <s v="40044922-0"/>
    <s v="AMPLIACION SERVICIO AGUA POTABLE RURAL EL ROBLE HASTA EL SECTOR LOS ROMEROS, GRANEROS"/>
    <x v="15"/>
    <s v="CACHAPOAL"/>
    <s v="GRANEROS"/>
    <n v="2024"/>
    <s v="PROYECTO"/>
    <s v="RECURSOS HIDRICOS"/>
    <s v="AGUA POTABLE"/>
    <x v="1"/>
    <n v="68004"/>
    <n v="3000"/>
    <n v="0"/>
    <x v="0"/>
    <x v="1"/>
  </r>
  <r>
    <s v="40044923-0"/>
    <s v="MEJORAMIENTO CANCHA DE FUTBOL PRIETO CRUZ, CONCEPCION"/>
    <x v="2"/>
    <s v="CONCEPCION"/>
    <s v="CONCEPCION"/>
    <n v="2024"/>
    <s v="PROYECTO"/>
    <s v="DEPORTES"/>
    <s v="DEPORTE RECREATIVO"/>
    <x v="1"/>
    <n v="1221076"/>
    <n v="2"/>
    <n v="0"/>
    <x v="0"/>
    <x v="1"/>
  </r>
  <r>
    <s v="40044942-0"/>
    <s v="REPOSICION PUENTE CHILE EN CAMINO ROL P-348, COMUNA DE ARAUCO"/>
    <x v="2"/>
    <s v="ARAUCO"/>
    <s v="ARAUCO"/>
    <n v="2024"/>
    <s v="PROYECTO"/>
    <s v="TRANSPORTE"/>
    <s v="TRANSPORTE CAMINERO"/>
    <x v="1"/>
    <n v="114550"/>
    <n v="106510"/>
    <n v="106510"/>
    <x v="0"/>
    <x v="0"/>
  </r>
  <r>
    <s v="40044956-0"/>
    <s v="MEJORAMIENTO PAVIMENTOS  BARRIO RENÉ SCHNEIDER, COMUNA DE LOS ANDES"/>
    <x v="4"/>
    <s v="LOS ANDES"/>
    <s v="LOS ANDES"/>
    <n v="2024"/>
    <s v="PROYECTO"/>
    <s v="TRANSPORTE"/>
    <s v="TRANSPORTE URBANO,VIALIDAD PEATONAL"/>
    <x v="1"/>
    <n v="12000"/>
    <n v="12000"/>
    <n v="0"/>
    <x v="0"/>
    <x v="1"/>
  </r>
  <r>
    <s v="40044962-0"/>
    <s v="MEJORAMIENTO INTEGRAL ESTADIO MUNICIPAL, COMUNA DE OLLAGUE"/>
    <x v="9"/>
    <s v="EL LOA"/>
    <s v="OLLAGUE"/>
    <n v="2024"/>
    <s v="PROYECTO"/>
    <s v="DEPORTES"/>
    <s v="DEPORTE RECREATIVO"/>
    <x v="1"/>
    <n v="2013136"/>
    <n v="2072520"/>
    <n v="2013120"/>
    <x v="0"/>
    <x v="0"/>
  </r>
  <r>
    <s v="40044978-0"/>
    <s v="CONSTRUCCION CONEXIÓN VIAL CORCOLEN - PUENTE ALTA, COMUNAS DE MALLOA Y QUINTA DE TILCOCO"/>
    <x v="15"/>
    <s v="CACHAPOAL"/>
    <s v="'"/>
    <n v="2024"/>
    <s v="PROYECTO"/>
    <s v="TRANSPORTE"/>
    <s v="TRANSPORTE CAMINERO"/>
    <x v="1"/>
    <n v="53750"/>
    <n v="51760"/>
    <n v="85.045000000000002"/>
    <x v="0"/>
    <x v="0"/>
  </r>
  <r>
    <s v="40045015-0"/>
    <s v="REPOSICION PAVIMENTACIÓN CALLE ARTURO PRAT, COMUNA DE NINHUE"/>
    <x v="5"/>
    <s v="ITATA"/>
    <s v="NINHUE - REGION DEL ÑUBLE"/>
    <n v="2024"/>
    <s v="PROYECTO"/>
    <s v="TRANSPORTE"/>
    <s v="TRANSPORTE URBANO,VIALIDAD PEATONAL"/>
    <x v="1"/>
    <n v="1251204"/>
    <n v="2470"/>
    <n v="0"/>
    <x v="0"/>
    <x v="1"/>
  </r>
  <r>
    <s v="40045061-0"/>
    <s v="CONSTRUCCION DE CANCHA PASTO SINTETICO Y CIERRE PERIMETRAL, SECTOR GUARILIHUE, COELEMU"/>
    <x v="5"/>
    <s v="ITATA"/>
    <s v="COELEMU - REGION DEL ÑUBLE"/>
    <n v="2024"/>
    <s v="PROYECTO"/>
    <s v="DEPORTES"/>
    <s v="DEPORTE RECREATIVO"/>
    <x v="1"/>
    <n v="392815"/>
    <n v="10000"/>
    <n v="0"/>
    <x v="0"/>
    <x v="1"/>
  </r>
  <r>
    <s v="40045062-0"/>
    <s v="CONSTRUCCION VIII ETAPA PASEOS PEATONALES DE LA GRANJA FASE 1"/>
    <x v="14"/>
    <s v="SANTIAGO"/>
    <s v="LA GRANJA"/>
    <n v="2024"/>
    <s v="PROYECTO"/>
    <s v="VIVIENDA Y DESARROLLO URBANO"/>
    <s v="DESARROLLO URBANO"/>
    <x v="1"/>
    <n v="1721205"/>
    <n v="1184672"/>
    <n v="1184671.6310000001"/>
    <x v="0"/>
    <x v="0"/>
  </r>
  <r>
    <s v="40045080-0"/>
    <s v="MEJORAMIENTO RUTAS PEATONALES DE REGENERACIÓN URBANA DE MICHAIHUE, SAN PEDRO DE LA PAZ"/>
    <x v="2"/>
    <s v="CONCEPCION"/>
    <s v="SAN PEDRO DE LA PAZ"/>
    <n v="2024"/>
    <s v="PROYECTO"/>
    <s v="TRANSPORTE"/>
    <s v="TRANSPORTE URBANO,VIALIDAD PEATONAL"/>
    <x v="1"/>
    <n v="21500"/>
    <n v="24500"/>
    <n v="20399.400000000001"/>
    <x v="0"/>
    <x v="0"/>
  </r>
  <r>
    <s v="40045092-0"/>
    <s v="MEJORAMIENTO CBI LOS LAURELES PICHIPELLAHUEN"/>
    <x v="0"/>
    <s v="MALLECO"/>
    <s v="LUMACO"/>
    <n v="2024"/>
    <s v="PROYECTO"/>
    <s v="TRANSPORTE"/>
    <s v="TRANSPORTE CAMINERO"/>
    <x v="1"/>
    <n v="4531"/>
    <n v="10350"/>
    <n v="6456.36"/>
    <x v="0"/>
    <x v="0"/>
  </r>
  <r>
    <s v="40045098-0"/>
    <s v="DIAGNOSTICO INICIATIVAS PARA EL DESARROLLO Y FOMENTO PRODUCTIVO ZONAS RURALES RMS"/>
    <x v="14"/>
    <s v="'"/>
    <s v="'"/>
    <n v="2024"/>
    <s v="ESTUDIO BASICO"/>
    <s v="MULTISECTORIAL"/>
    <s v="INTERSUBSECTORIAL MULTISECTOR"/>
    <x v="1"/>
    <n v="131750"/>
    <n v="131750"/>
    <n v="131750"/>
    <x v="0"/>
    <x v="0"/>
  </r>
  <r>
    <s v="40045099-0"/>
    <s v="MEJORAMIENTO PAVIMENTO CALLE PABLO NERUDA, OLMUÉ"/>
    <x v="4"/>
    <s v="MARGA MARGA"/>
    <s v="OLMUE"/>
    <n v="2024"/>
    <s v="PROYECTO"/>
    <s v="TRANSPORTE"/>
    <s v="TRANSPORTE URBANO,VIALIDAD PEATONAL"/>
    <x v="1"/>
    <n v="464665"/>
    <n v="2"/>
    <n v="0"/>
    <x v="0"/>
    <x v="1"/>
  </r>
  <r>
    <s v="40045102-0"/>
    <s v="MEJORAMIENTO PAVIMENTO CALLE PROGRESO, OLMUÉ"/>
    <x v="4"/>
    <s v="MARGA MARGA"/>
    <s v="OLMUE"/>
    <n v="2024"/>
    <s v="PROYECTO"/>
    <s v="TRANSPORTE"/>
    <s v="TRANSPORTE URBANO,VIALIDAD PEATONAL"/>
    <x v="1"/>
    <n v="590261"/>
    <n v="247621"/>
    <n v="247618.23300000001"/>
    <x v="0"/>
    <x v="0"/>
  </r>
  <r>
    <s v="40045115-0"/>
    <s v="CONSTRUCCION SISTEMA APR LOS GANSOS-LA PUNTIAGUDA, CHANCO"/>
    <x v="7"/>
    <s v="CAUQUENES"/>
    <s v="CHANCO"/>
    <n v="2024"/>
    <s v="PROYECTO"/>
    <s v="RECURSOS HIDRICOS"/>
    <s v="AGUA POTABLE"/>
    <x v="1"/>
    <n v="778353"/>
    <n v="714540"/>
    <n v="714472.598"/>
    <x v="0"/>
    <x v="0"/>
  </r>
  <r>
    <s v="40045117-0"/>
    <s v="CONSTRUCCION SIST AGUAS LLUVIAS CALLE LOS PEUMOS, VALPARAISO"/>
    <x v="4"/>
    <s v="VALPARAISO"/>
    <s v="VALPARAISO"/>
    <n v="2024"/>
    <s v="PROYECTO"/>
    <s v="RECURSOS HIDRICOS"/>
    <s v="AGUAS LLUVIAS"/>
    <x v="1"/>
    <n v="6779"/>
    <n v="25896"/>
    <n v="5279"/>
    <x v="0"/>
    <x v="0"/>
  </r>
  <r>
    <s v="40045164-0"/>
    <s v="NORMALIZACION MEDIDAS MITIGACION ACUSTICA EN RUTAS DE LAS REGIONES 5, 6 Y 13"/>
    <x v="10"/>
    <s v="'"/>
    <s v="'"/>
    <n v="2024"/>
    <s v="PROYECTO"/>
    <s v="TRANSPORTE"/>
    <s v="TRANSPORTE CAMINERO"/>
    <x v="1"/>
    <n v="23061"/>
    <n v="22250"/>
    <n v="0"/>
    <x v="0"/>
    <x v="1"/>
  </r>
  <r>
    <s v="40045174-0"/>
    <s v="REPOSICION ESTADIO EL ALTO, PADRE LAS CASAS"/>
    <x v="0"/>
    <s v="CAUTIN"/>
    <s v="PADRE LAS CASAS"/>
    <n v="2024"/>
    <s v="PROYECTO"/>
    <s v="DEPORTES"/>
    <s v="DEPORTE RECREATIVO"/>
    <x v="1"/>
    <n v="4"/>
    <n v="4"/>
    <n v="0"/>
    <x v="0"/>
    <x v="1"/>
  </r>
  <r>
    <s v="40045201-0"/>
    <s v="CONSTRUCCION EJE MOVILIDAD SANTA ROSA INTERMEDIO"/>
    <x v="14"/>
    <s v="'"/>
    <s v="'"/>
    <n v="2024"/>
    <s v="PROYECTO"/>
    <s v="TRANSPORTE"/>
    <s v="TRANSPORTE URBANO,VIALIDAD PEATONAL"/>
    <x v="1"/>
    <n v="160425"/>
    <n v="101476"/>
    <n v="101476"/>
    <x v="0"/>
    <x v="0"/>
  </r>
  <r>
    <s v="40045237-0"/>
    <s v="MEJORAMIENTO BARRIO SANTA LUCIA, LA SERENA-CONCURSO 2020"/>
    <x v="6"/>
    <s v="ELQUI"/>
    <s v="LA SERENA"/>
    <n v="2024"/>
    <s v="PROYECTO"/>
    <s v="VIVIENDA Y DESARROLLO URBANO"/>
    <s v="DESARROLLO URBANO"/>
    <x v="1"/>
    <n v="318779"/>
    <n v="15000"/>
    <n v="15000"/>
    <x v="0"/>
    <x v="0"/>
  </r>
  <r>
    <s v="40045238-0"/>
    <s v="MEJORAMIENTO CAMINO Q-561, SECTOR CRUCE Q-469, CEMENTERIO QUILLECO CAÑICURA  LOS PRADOS, COMUNA QUILLECO"/>
    <x v="2"/>
    <s v="BIO BIO"/>
    <s v="QUILLECO"/>
    <n v="2024"/>
    <s v="PROYECTO"/>
    <s v="TRANSPORTE"/>
    <s v="TRANSPORTE CAMINERO"/>
    <x v="1"/>
    <n v="428456"/>
    <n v="427450"/>
    <n v="427450"/>
    <x v="0"/>
    <x v="0"/>
  </r>
  <r>
    <s v="40045262-0"/>
    <s v="REPOSICION TENENCIA DE CARABINEROS PETORCA, COMUNA DE PETORCA"/>
    <x v="4"/>
    <s v="PETORCA"/>
    <s v="PETORCA"/>
    <n v="2024"/>
    <s v="PROYECTO"/>
    <s v="SEGURIDAD PUBLICA"/>
    <s v="SEGURIDAD PUBLICA"/>
    <x v="1"/>
    <n v="1151851"/>
    <n v="3"/>
    <n v="0"/>
    <x v="0"/>
    <x v="1"/>
  </r>
  <r>
    <s v="40045307-0"/>
    <s v="CONSTRUCCION TENENCIA PLAYA ANCHA, COMUNA DE VALPARAISO"/>
    <x v="4"/>
    <s v="VALPARAISO"/>
    <s v="VALPARAISO"/>
    <n v="2024"/>
    <s v="PROYECTO"/>
    <s v="SEGURIDAD PUBLICA"/>
    <s v="SEGURIDAD PUBLICA"/>
    <x v="1"/>
    <n v="10002"/>
    <n v="10002"/>
    <n v="0"/>
    <x v="0"/>
    <x v="1"/>
  </r>
  <r>
    <s v="40045389-0"/>
    <s v="MEJORAMIENTO ESPACIO PÚBLICO AV. DIEGO PORTALES, HOSPITAL, PAINE"/>
    <x v="14"/>
    <s v="MAIPO"/>
    <s v="PAINE"/>
    <n v="2024"/>
    <s v="PROYECTO"/>
    <s v="TRANSPORTE"/>
    <s v="TRANSPORTE URBANO,VIALIDAD PEATONAL"/>
    <x v="1"/>
    <n v="1718519"/>
    <n v="1084862"/>
    <n v="1084862.6440000001"/>
    <x v="0"/>
    <x v="0"/>
  </r>
  <r>
    <s v="40045415-0"/>
    <s v="REPOSICION POSTA DE SALUD RURAL RANQUILHUE, COMUNA DE TIRUA"/>
    <x v="2"/>
    <s v="ARAUCO"/>
    <s v="TIRUA"/>
    <n v="2024"/>
    <s v="PROYECTO"/>
    <s v="SALUD"/>
    <s v="BAJA COMPLEJIDAD"/>
    <x v="1"/>
    <n v="32627"/>
    <n v="2"/>
    <n v="0"/>
    <x v="0"/>
    <x v="1"/>
  </r>
  <r>
    <s v="40045447-0"/>
    <s v="REPOSICION CANCHA DE FUTBOL TALQUIPEN, COMUNA DE COIHUECO"/>
    <x v="5"/>
    <s v="PUNILLA"/>
    <s v="COIHUECO - REGION DEL ÑUBLE"/>
    <n v="2024"/>
    <s v="PROYECTO"/>
    <s v="DEPORTES"/>
    <s v="DEPORTE RECREATIVO"/>
    <x v="1"/>
    <n v="393297"/>
    <n v="167463"/>
    <n v="157462"/>
    <x v="0"/>
    <x v="0"/>
  </r>
  <r>
    <s v="40045584-0"/>
    <s v="MEJORAMIENTO SSR CHACAYAL DE CATO, COMUNA DE COIHUECO"/>
    <x v="5"/>
    <s v="PUNILLA"/>
    <s v="COIHUECO - REGION DEL ÑUBLE"/>
    <n v="2024"/>
    <s v="PROYECTO"/>
    <s v="RECURSOS HIDRICOS"/>
    <s v="AGUA POTABLE"/>
    <x v="1"/>
    <n v="43579"/>
    <n v="20"/>
    <n v="0"/>
    <x v="0"/>
    <x v="1"/>
  </r>
  <r>
    <s v="40045587-0"/>
    <s v="MEJORAMIENTO SSR BAJO LOS AMIGOS, COMUNA DE COIHUECO"/>
    <x v="5"/>
    <s v="PUNILLA"/>
    <s v="COIHUECO - REGION DEL ÑUBLE"/>
    <n v="2024"/>
    <s v="PROYECTO"/>
    <s v="RECURSOS HIDRICOS"/>
    <s v="AGUA POTABLE"/>
    <x v="1"/>
    <n v="411010"/>
    <n v="940660"/>
    <n v="0"/>
    <x v="0"/>
    <x v="1"/>
  </r>
  <r>
    <s v="40045588-0"/>
    <s v="MEJORAMIENTO SSR SAN MIGUEL, COMUNA DE SAN IGNACIO"/>
    <x v="5"/>
    <s v="DIGUILLIN"/>
    <s v="SAN IGNACIO - REGION DEL ÑUBLE"/>
    <n v="2024"/>
    <s v="PROYECTO"/>
    <s v="RECURSOS HIDRICOS"/>
    <s v="AGUA POTABLE"/>
    <x v="1"/>
    <n v="238707"/>
    <n v="238707"/>
    <n v="238696"/>
    <x v="0"/>
    <x v="0"/>
  </r>
  <r>
    <s v="40045589-0"/>
    <s v="MEJORAMIENTO  SSR BULI CASERIO - TIUQUILEMU, COMUNA DE ÑIQUEN"/>
    <x v="5"/>
    <s v="PUNILLA"/>
    <s v="NIQUEN - REGION DEL ÑUBLE"/>
    <n v="2024"/>
    <s v="PROYECTO"/>
    <s v="RECURSOS HIDRICOS"/>
    <s v="AGUA POTABLE"/>
    <x v="1"/>
    <n v="1303052"/>
    <n v="1303052"/>
    <n v="1024889.1580000001"/>
    <x v="0"/>
    <x v="0"/>
  </r>
  <r>
    <s v="40045603-0"/>
    <s v="MEJORAMIENTO SISTEMA DE AGUA POTABLE SERVICIO SANITARIO RURAL ROMA ARRIBA, SAN FERNANDO"/>
    <x v="15"/>
    <s v="COLCHAGUA"/>
    <s v="SAN FERNANDO"/>
    <n v="2024"/>
    <s v="PROYECTO"/>
    <s v="RECURSOS HIDRICOS"/>
    <s v="AGUA POTABLE"/>
    <x v="1"/>
    <n v="2397871"/>
    <n v="2055808"/>
    <n v="1985239"/>
    <x v="0"/>
    <x v="0"/>
  </r>
  <r>
    <s v="40045604-0"/>
    <s v="HABILITACION JARDIN INFANTIL CECI DE PUNTA ARENAS 2022"/>
    <x v="1"/>
    <s v="MAGALLANES"/>
    <s v="PUNTA ARENAS"/>
    <n v="2024"/>
    <s v="PROYECTO"/>
    <s v="EDUCACION, CULTURA Y PATRIMONIO"/>
    <s v="EDUCACION PREBASICA"/>
    <x v="1"/>
    <n v="245333"/>
    <n v="249160"/>
    <n v="247964"/>
    <x v="0"/>
    <x v="0"/>
  </r>
  <r>
    <s v="40045627-0"/>
    <s v="MEJORAMIENTO SISTEMA DE AGUA POTABLE SERVICIO SANITARIO RURAL LO DE CUEVAS, COLTAUCO"/>
    <x v="15"/>
    <s v="CACHAPOAL"/>
    <s v="COLTAUCO"/>
    <n v="2024"/>
    <s v="PROYECTO"/>
    <s v="RECURSOS HIDRICOS"/>
    <s v="AGUA POTABLE"/>
    <x v="1"/>
    <n v="1455563"/>
    <n v="1074691"/>
    <n v="878744"/>
    <x v="0"/>
    <x v="0"/>
  </r>
  <r>
    <s v="40045640-0"/>
    <s v="MEJORAMIENTO CANCHA DE FUTBOL BALMACEDA, SAN PEDRO DE LA PAZ"/>
    <x v="2"/>
    <s v="CONCEPCION"/>
    <s v="SAN PEDRO DE LA PAZ"/>
    <n v="2024"/>
    <s v="PROYECTO"/>
    <s v="DEPORTES"/>
    <s v="DEPORTE RECREATIVO"/>
    <x v="1"/>
    <n v="1602357"/>
    <n v="129928"/>
    <n v="129925"/>
    <x v="0"/>
    <x v="0"/>
  </r>
  <r>
    <s v="40045693-0"/>
    <s v="REPOSICION CENTRO COMUNITARIO DE SALUD MENTAL HUALPÉN"/>
    <x v="2"/>
    <s v="CONCEPCION"/>
    <s v="HUALPEN"/>
    <n v="2024"/>
    <s v="PROYECTO"/>
    <s v="SALUD"/>
    <s v="MEDIA COMPLEJIDAD"/>
    <x v="1"/>
    <n v="53001"/>
    <n v="53001"/>
    <n v="53000"/>
    <x v="0"/>
    <x v="0"/>
  </r>
  <r>
    <s v="40045738-0"/>
    <s v="MEJORAMIENTO CANCHA EL ROBLE, LOTA"/>
    <x v="2"/>
    <s v="CONCEPCION"/>
    <s v="LOTA"/>
    <n v="2024"/>
    <s v="PROYECTO"/>
    <s v="DEPORTES"/>
    <s v="DEPORTE RECREATIVO"/>
    <x v="1"/>
    <n v="1544593"/>
    <n v="559812"/>
    <n v="559810.15500000003"/>
    <x v="0"/>
    <x v="0"/>
  </r>
  <r>
    <s v="40045739-0"/>
    <s v="CONSTRUCCION CANCHA EL BLANCO, LOTA"/>
    <x v="2"/>
    <s v="CONCEPCION"/>
    <s v="LOTA"/>
    <n v="2024"/>
    <s v="PROYECTO"/>
    <s v="DEPORTES"/>
    <s v="DEPORTE RECREATIVO"/>
    <x v="1"/>
    <n v="969402"/>
    <n v="2"/>
    <n v="0"/>
    <x v="0"/>
    <x v="1"/>
  </r>
  <r>
    <s v="40045787-0"/>
    <s v="CONSTRUCCION CANCHA PASTO SINTÉTICO Y CIERRE PERIMETRAL, SECTOR COYANCO, COMUNA DE NINHUE."/>
    <x v="5"/>
    <s v="ITATA"/>
    <s v="NINHUE - REGION DEL ÑUBLE"/>
    <n v="2024"/>
    <s v="PROYECTO"/>
    <s v="DEPORTES"/>
    <s v="DEPORTE RECREATIVO"/>
    <x v="1"/>
    <n v="398683"/>
    <n v="66757"/>
    <n v="5307"/>
    <x v="0"/>
    <x v="0"/>
  </r>
  <r>
    <s v="40045799-0"/>
    <s v="REPOSICION PLAZA CIVICA DE HUARA"/>
    <x v="8"/>
    <s v="TAMARUGAL"/>
    <s v="HUARA (PROV. TAMARUGAL)"/>
    <n v="2024"/>
    <s v="PROYECTO"/>
    <s v="VIVIENDA Y DESARROLLO URBANO"/>
    <s v="DESARROLLO URBANO"/>
    <x v="1"/>
    <n v="317629"/>
    <n v="181915"/>
    <n v="181915"/>
    <x v="0"/>
    <x v="0"/>
  </r>
  <r>
    <s v="40045807-0"/>
    <s v="REPOSICION CON RELOCALIZACIÓN RETÉN DE CARABINEROS CUNCO MASHUE, COMUNA DE LA UNIÓN"/>
    <x v="12"/>
    <s v="RANCO"/>
    <s v="LA UNION - REGION XIV"/>
    <n v="2024"/>
    <s v="PROYECTO"/>
    <s v="SEGURIDAD PUBLICA"/>
    <s v="SEGURIDAD PUBLICA"/>
    <x v="1"/>
    <n v="50000"/>
    <n v="50000"/>
    <n v="0"/>
    <x v="0"/>
    <x v="1"/>
  </r>
  <r>
    <s v="40045829-0"/>
    <s v="HABILITACION Y MEJORAMIENTO ESTADIO MUNICIPAL DE QUEMCHI"/>
    <x v="3"/>
    <s v="CHILOE"/>
    <s v="QUEMCHI"/>
    <n v="2024"/>
    <s v="PROYECTO"/>
    <s v="DEPORTES"/>
    <s v="ADMINISTRACION DEPORTES Y RECREACION"/>
    <x v="1"/>
    <n v="431826"/>
    <n v="320000"/>
    <n v="0"/>
    <x v="0"/>
    <x v="1"/>
  </r>
  <r>
    <s v="40045899-0"/>
    <s v="HABILITACION BIDIRECCIONALIDAD EJE CARDENAL JOSE MARIA CARO-COSTANERA ANDRES BELLO"/>
    <x v="14"/>
    <s v="SANTIAGO"/>
    <s v="'"/>
    <n v="2024"/>
    <s v="PROYECTO"/>
    <s v="TRANSPORTE"/>
    <s v="TRANSPORTE URBANO,VIALIDAD PEATONAL"/>
    <x v="1"/>
    <n v="510745"/>
    <n v="510745"/>
    <n v="510734.12400000001"/>
    <x v="0"/>
    <x v="0"/>
  </r>
  <r>
    <s v="40045913-0"/>
    <s v="REPOSICION CUARTEL TERCERA COMPAÑÍA DE BOMBEROS DE LOS ANDES"/>
    <x v="4"/>
    <s v="LOS ANDES"/>
    <s v="LOS ANDES"/>
    <n v="2024"/>
    <s v="PROYECTO"/>
    <s v="SEGURIDAD PUBLICA"/>
    <s v="SEGURIDAD PUBLICA"/>
    <x v="1"/>
    <n v="25550"/>
    <n v="24052"/>
    <n v="24050"/>
    <x v="0"/>
    <x v="0"/>
  </r>
  <r>
    <s v="40045971-0"/>
    <s v="DIAGNOSTICO PLAN DE INVERSION PUBLICA EN SANEAMIENTO RURAL PARA SISTEMAS UNIFICADOS"/>
    <x v="10"/>
    <s v="'"/>
    <s v="'"/>
    <n v="2024"/>
    <s v="ESTUDIO BASICO"/>
    <s v="RECURSOS HIDRICOS"/>
    <s v="EVACUACION DISPOSICION FINAL AGUAS SERVIDAS"/>
    <x v="1"/>
    <n v="480007"/>
    <n v="479574"/>
    <n v="479574"/>
    <x v="0"/>
    <x v="0"/>
  </r>
  <r>
    <s v="40045992-0"/>
    <s v="CONSTRUCCION  INSTITUTO REHABILITACION INFANTIL TELETON ÑUBLE"/>
    <x v="5"/>
    <s v="'"/>
    <s v="'"/>
    <n v="2024"/>
    <s v="PROYECTO"/>
    <s v="SALUD"/>
    <s v="INTERSUBSECTORIAL SALUD"/>
    <x v="1"/>
    <n v="250697"/>
    <n v="250000"/>
    <n v="239023"/>
    <x v="0"/>
    <x v="0"/>
  </r>
  <r>
    <s v="40046006-0"/>
    <s v="CONSTRUCCION NUEVO PUENTE URBANO, PUERTO AYSÉN"/>
    <x v="11"/>
    <s v="AYSEN"/>
    <s v="AYSEN"/>
    <n v="2024"/>
    <s v="PROYECTO"/>
    <s v="TRANSPORTE"/>
    <s v="TRANSPORTE URBANO,VIALIDAD PEATONAL"/>
    <x v="1"/>
    <n v="20000"/>
    <n v="20000"/>
    <n v="0"/>
    <x v="0"/>
    <x v="1"/>
  </r>
  <r>
    <s v="40046012-0"/>
    <s v="CONSTRUCCION PARQUE PEDRO DE VALDIVIA RIBERA NORTE, CONCEPCION"/>
    <x v="2"/>
    <s v="CONCEPCION"/>
    <s v="CONCEPCION"/>
    <n v="2024"/>
    <s v="PROYECTO"/>
    <s v="VIVIENDA Y DESARROLLO URBANO"/>
    <s v="DESARROLLO URBANO"/>
    <x v="1"/>
    <n v="1000"/>
    <n v="10000"/>
    <n v="0"/>
    <x v="0"/>
    <x v="1"/>
  </r>
  <r>
    <s v="40046082-0"/>
    <s v="CONSTRUCCION SERVICIO APR DE LA ISLA, LANCO"/>
    <x v="12"/>
    <s v="'"/>
    <s v="'"/>
    <n v="2024"/>
    <s v="PROYECTO"/>
    <s v="RECURSOS HIDRICOS"/>
    <s v="AGUA POTABLE"/>
    <x v="1"/>
    <n v="568742"/>
    <n v="568744"/>
    <n v="568621"/>
    <x v="0"/>
    <x v="0"/>
  </r>
  <r>
    <s v="40046120-0"/>
    <s v="HABILITACION Y RECUPERACIÓN DE TERRENOS SERVIU RM 2023-2027"/>
    <x v="14"/>
    <s v="'"/>
    <s v="'"/>
    <n v="2024"/>
    <s v="PROYECTO"/>
    <s v="VIVIENDA Y DESARROLLO URBANO"/>
    <s v="INTERSUBSECTORIAL VIVIENDA Y DESARROLLO URBANO"/>
    <x v="1"/>
    <n v="367439"/>
    <n v="850541"/>
    <n v="401057"/>
    <x v="0"/>
    <x v="0"/>
  </r>
  <r>
    <s v="40046137-0"/>
    <s v="HABILITACION SONDAJE E IMPULSIÓN CON REGULACIÓN SAN PEDRO SUR ETAPA II"/>
    <x v="14"/>
    <s v="MELIPILLA"/>
    <s v="SAN PEDRO"/>
    <n v="2024"/>
    <s v="PROYECTO"/>
    <s v="RECURSOS HIDRICOS"/>
    <s v="AGUA POTABLE"/>
    <x v="1"/>
    <n v="12288"/>
    <n v="13100"/>
    <n v="11974"/>
    <x v="0"/>
    <x v="0"/>
  </r>
  <r>
    <s v="40046150-0"/>
    <s v="MEJORAMIENTO BORDE COSTERO PLAYA ARENILLAS NEGRAS ARICA 2DA EDICIÓN"/>
    <x v="13"/>
    <s v="ARICA - REGION XV"/>
    <s v="ARICA - REGION XV"/>
    <n v="2024"/>
    <s v="PROYECTO"/>
    <s v="VIVIENDA Y DESARROLLO URBANO"/>
    <s v="BORDE COSTERO,PASEOS PEATONALES, PLAYAS"/>
    <x v="1"/>
    <n v="310285"/>
    <n v="485481"/>
    <n v="289356.11099999998"/>
    <x v="0"/>
    <x v="0"/>
  </r>
  <r>
    <s v="40046164-0"/>
    <s v="CONSTRUCCION VIII ETAPA PASEOS PEATONALES DE LA GRANJA FASE 2"/>
    <x v="14"/>
    <s v="SANTIAGO"/>
    <s v="LA GRANJA"/>
    <n v="2024"/>
    <s v="PROYECTO"/>
    <s v="VIVIENDA Y DESARROLLO URBANO"/>
    <s v="DESARROLLO URBANO"/>
    <x v="1"/>
    <n v="2552801"/>
    <n v="1386793"/>
    <n v="1386792.7579999999"/>
    <x v="0"/>
    <x v="0"/>
  </r>
  <r>
    <s v="40046177-0"/>
    <s v="CONSTRUCCION JARDIN INFANTIL Y SALA CUNA LOS MANTOS, RANCAGUA"/>
    <x v="15"/>
    <s v="CACHAPOAL"/>
    <s v="RANCAGUA"/>
    <n v="2024"/>
    <s v="PROYECTO"/>
    <s v="EDUCACION, CULTURA Y PATRIMONIO"/>
    <s v="EDUCACION PREBASICA"/>
    <x v="1"/>
    <n v="1"/>
    <n v="1"/>
    <n v="0"/>
    <x v="0"/>
    <x v="1"/>
  </r>
  <r>
    <s v="40046188-0"/>
    <s v="MEJORAMIENTO BORDE COSTERO  PLAYA CHINCHORRO ETAPA 1, COMUNA ARICA"/>
    <x v="13"/>
    <s v="ARICA - REGION XV"/>
    <s v="ARICA - REGION XV"/>
    <n v="2024"/>
    <s v="PROYECTO"/>
    <s v="VIVIENDA Y DESARROLLO URBANO"/>
    <s v="BORDE COSTERO,PASEOS PEATONALES, PLAYAS"/>
    <x v="1"/>
    <n v="2234609"/>
    <n v="5343431"/>
    <n v="1097602.0689999999"/>
    <x v="0"/>
    <x v="0"/>
  </r>
  <r>
    <s v="40046297-0"/>
    <s v="ACTUALIZACION PLAN DE DESARROLLO TURÍSTICO, COMUNA DE TIRÚA"/>
    <x v="2"/>
    <s v="ARAUCO"/>
    <s v="TIRUA"/>
    <n v="2024"/>
    <s v="ESTUDIO BASICO"/>
    <s v="TURISMO Y COMERCIO"/>
    <s v="TURISMO"/>
    <x v="1"/>
    <n v="60401"/>
    <n v="1"/>
    <n v="0"/>
    <x v="0"/>
    <x v="1"/>
  </r>
  <r>
    <s v="40046306-0"/>
    <s v="MEJORAMIENTO CALLE LAGO RIÑIHUE, LOS PINOS, REÑACA, VIÑA DEL MAR"/>
    <x v="4"/>
    <s v="VALPARAISO"/>
    <s v="VIÑA DEL MAR"/>
    <n v="2024"/>
    <s v="PROYECTO"/>
    <s v="TRANSPORTE"/>
    <s v="TRANSPORTE URBANO,VIALIDAD PEATONAL"/>
    <x v="1"/>
    <n v="1028153"/>
    <n v="4"/>
    <n v="0"/>
    <x v="0"/>
    <x v="1"/>
  </r>
  <r>
    <s v="40046307-0"/>
    <s v="MEJORAMIENTO CANCHA DE FUTBOL HUERTOS FAMILIARES, SAN PEDRO DE LA PAZ"/>
    <x v="2"/>
    <s v="CONCEPCION"/>
    <s v="SAN PEDRO DE LA PAZ"/>
    <n v="2024"/>
    <s v="PROYECTO"/>
    <s v="DEPORTES"/>
    <s v="DEPORTE RECREATIVO"/>
    <x v="1"/>
    <n v="530686"/>
    <n v="4"/>
    <n v="0"/>
    <x v="0"/>
    <x v="1"/>
  </r>
  <r>
    <s v="40046318-0"/>
    <s v="ACTUALIZACION PLAN REGULADOR COMUNAL DE TALCAHUANO"/>
    <x v="2"/>
    <s v="CONCEPCION"/>
    <s v="TALCAHUANO"/>
    <n v="2024"/>
    <s v="ESTUDIO BASICO"/>
    <s v="VIVIENDA Y DESARROLLO URBANO"/>
    <s v="DESARROLLO URBANO"/>
    <x v="1"/>
    <n v="19080"/>
    <n v="2"/>
    <n v="0"/>
    <x v="0"/>
    <x v="1"/>
  </r>
  <r>
    <s v="40046385-0"/>
    <s v="ACTUALIZACION PLAN DE DESARROLLO COMUNAL TALCAHUANO"/>
    <x v="2"/>
    <s v="CONCEPCION"/>
    <s v="TALCAHUANO"/>
    <n v="2024"/>
    <s v="ESTUDIO BASICO"/>
    <s v="MULTISECTORIAL"/>
    <s v="ORGANIZACION Y SERVICIOS COMUNALES"/>
    <x v="1"/>
    <n v="40000"/>
    <n v="15314"/>
    <n v="15314"/>
    <x v="0"/>
    <x v="0"/>
  </r>
  <r>
    <s v="40046448-0"/>
    <s v="REPOSICION PLAZA Y ESPACIO CIVICO DE PUYUHUAPI, COMUNA DE CISNES."/>
    <x v="11"/>
    <s v="AYSEN"/>
    <s v="CISNES"/>
    <n v="2024"/>
    <s v="PROYECTO"/>
    <s v="VIVIENDA Y DESARROLLO URBANO"/>
    <s v="DESARROLLO URBANO"/>
    <x v="1"/>
    <n v="1001"/>
    <n v="1001"/>
    <n v="1000"/>
    <x v="0"/>
    <x v="0"/>
  </r>
  <r>
    <s v="40046479-0"/>
    <s v="AMPLIACION Y MEJORAMIENTO SERVICIO APR MALALHUE, LANCO"/>
    <x v="12"/>
    <s v="'"/>
    <s v="'"/>
    <n v="2024"/>
    <s v="PROYECTO"/>
    <s v="RECURSOS HIDRICOS"/>
    <s v="AGUA POTABLE"/>
    <x v="1"/>
    <n v="862300"/>
    <n v="945154"/>
    <n v="944621.85499999998"/>
    <x v="0"/>
    <x v="0"/>
  </r>
  <r>
    <s v="40046523-0"/>
    <s v="ACTUALIZACION PLAN REGULADOR COMUNAL DE ARAUCO"/>
    <x v="2"/>
    <s v="ARAUCO"/>
    <s v="ARAUCO"/>
    <n v="2024"/>
    <s v="ESTUDIO BASICO"/>
    <s v="VIVIENDA Y DESARROLLO URBANO"/>
    <s v="INTERSUBSECTORIAL VIVIENDA Y DESARROLLO URBANO"/>
    <x v="1"/>
    <n v="70843"/>
    <n v="2"/>
    <n v="0"/>
    <x v="0"/>
    <x v="1"/>
  </r>
  <r>
    <s v="40046526-0"/>
    <s v="CONSTRUCCION SERVICIO DE APR DE MARIQUINA, FUTRONO"/>
    <x v="12"/>
    <s v="'"/>
    <s v="'"/>
    <n v="2024"/>
    <s v="PROYECTO"/>
    <s v="RECURSOS HIDRICOS"/>
    <s v="AGUA POTABLE"/>
    <x v="1"/>
    <n v="727980"/>
    <n v="727980"/>
    <n v="727252.56200000003"/>
    <x v="0"/>
    <x v="0"/>
  </r>
  <r>
    <s v="40046538-0"/>
    <s v="MEJORAMIENTO PAVIMENTACIÓN AV.LAS PARCELAS ENTRE HUALLILEMU Y CORDILLERA, COMUNA DE EL QUISCO"/>
    <x v="4"/>
    <s v="SAN ANTONIO"/>
    <s v="EL QUISCO"/>
    <n v="2024"/>
    <s v="PROYECTO"/>
    <s v="TRANSPORTE"/>
    <s v="TRANSPORTE URBANO,VIALIDAD PEATONAL"/>
    <x v="1"/>
    <n v="860500"/>
    <n v="2"/>
    <n v="0"/>
    <x v="0"/>
    <x v="1"/>
  </r>
  <r>
    <s v="40046622-0"/>
    <s v="MEJORAMIENTO PASADA URBANA RUTA 41 CH POR LA COMUNA DE LA SERENA"/>
    <x v="6"/>
    <s v="'"/>
    <s v="'"/>
    <n v="2024"/>
    <s v="PROYECTO"/>
    <s v="TRANSPORTE"/>
    <s v="TRANSPORTE URBANO,VIALIDAD PEATONAL"/>
    <x v="1"/>
    <n v="305840"/>
    <n v="295000"/>
    <n v="156051"/>
    <x v="0"/>
    <x v="0"/>
  </r>
  <r>
    <s v="40046830-0"/>
    <s v="DIAGNOSTICO PLAN MARCO DESARROLLO TERRITORIAL RAMAL TALCA CONSTITUCIÓN"/>
    <x v="7"/>
    <s v="'"/>
    <s v="'"/>
    <n v="2024"/>
    <s v="ESTUDIO BASICO"/>
    <s v="MULTISECTORIAL"/>
    <s v="INTERSUBSECTORIAL MULTISECTOR"/>
    <x v="1"/>
    <n v="2"/>
    <n v="2"/>
    <n v="0"/>
    <x v="0"/>
    <x v="1"/>
  </r>
  <r>
    <s v="40046876-0"/>
    <s v="REPOSICION CAMINO ROL P-60-R, SECTOR TRES PINOS - LAS MISIONES, PROVINCIA DE ARAUCO"/>
    <x v="2"/>
    <s v="ARAUCO"/>
    <s v="'"/>
    <n v="2024"/>
    <s v="PROYECTO"/>
    <s v="TRANSPORTE"/>
    <s v="TRANSPORTE CAMINERO"/>
    <x v="1"/>
    <n v="53561"/>
    <n v="10000"/>
    <n v="6345.1559999999999"/>
    <x v="0"/>
    <x v="0"/>
  </r>
  <r>
    <s v="40046909-0"/>
    <s v="ANALISIS OFERTA Y DEMANDA DEL SISTEMA DE TRANSPORTE EN EL VALLE DEL ACONCAGUA"/>
    <x v="4"/>
    <s v="'"/>
    <s v="'"/>
    <n v="2024"/>
    <s v="ESTUDIO BASICO"/>
    <s v="TRANSPORTE"/>
    <s v="TRANSPORTE FERROVIARIO"/>
    <x v="1"/>
    <n v="210493"/>
    <n v="208490"/>
    <n v="208490.07800000001"/>
    <x v="0"/>
    <x v="0"/>
  </r>
  <r>
    <s v="40046956-0"/>
    <s v="CONSTRUCCION CENTRO DE SALUD MENTAL CORDILLERA, COMUNA DE COIHUECO"/>
    <x v="5"/>
    <s v="PUNILLA"/>
    <s v="'"/>
    <n v="2024"/>
    <s v="PROYECTO"/>
    <s v="SALUD"/>
    <s v="MEDIA COMPLEJIDAD"/>
    <x v="1"/>
    <n v="71473"/>
    <n v="71473"/>
    <n v="40783.072999999997"/>
    <x v="0"/>
    <x v="0"/>
  </r>
  <r>
    <s v="40046963-0"/>
    <s v="CONSTRUCCION PUENTE CONEXION PANQUEHUE - CATEMU EN RUTA E-635, COMUNA PANQUEHUE"/>
    <x v="4"/>
    <s v="'"/>
    <s v="'"/>
    <n v="2024"/>
    <s v="PROYECTO"/>
    <s v="TRANSPORTE"/>
    <s v="TRANSPORTE CAMINERO"/>
    <x v="1"/>
    <n v="311016"/>
    <n v="237000"/>
    <n v="232585.489"/>
    <x v="0"/>
    <x v="0"/>
  </r>
  <r>
    <s v="40046973-0"/>
    <s v="CONSTRUCCION DE INSTALACIONES NUEVA ZONA PRIMARIA EXTRAPUERTO EMPORMONTT, PUERTO MONTT"/>
    <x v="3"/>
    <s v="'"/>
    <s v="'"/>
    <n v="2024"/>
    <s v="PROYECTO"/>
    <s v="TRANSPORTE"/>
    <s v="TRANSPORTE MARITIMO, FLUVIAL Y LACUSTRE"/>
    <x v="1"/>
    <n v="4442681"/>
    <n v="1"/>
    <n v="0"/>
    <x v="0"/>
    <x v="1"/>
  </r>
  <r>
    <s v="40047046-0"/>
    <s v="MEJORAMIENTO RUTA G-966 SAN SEBASTIAN - LO ABARCA, COMUNAS EL TABO Y CARTAGENA"/>
    <x v="4"/>
    <s v="'"/>
    <s v="'"/>
    <n v="2024"/>
    <s v="PROYECTO"/>
    <s v="TRANSPORTE"/>
    <s v="TRANSPORTE CAMINERO"/>
    <x v="1"/>
    <n v="232356"/>
    <n v="216000"/>
    <n v="138199.03700000001"/>
    <x v="0"/>
    <x v="0"/>
  </r>
  <r>
    <s v="40047062-0"/>
    <s v="CONSTRUCCION ESCALERA Y ENTORNO ENTRE FERROCARRIL - BLANCO ENCALADA, IQUIQUE"/>
    <x v="8"/>
    <s v="IQUIQUE"/>
    <s v="IQUIQUE"/>
    <n v="2024"/>
    <s v="PROYECTO"/>
    <s v="VIVIENDA Y DESARROLLO URBANO"/>
    <s v="SOLUCION HABITACIONAL PARCIAL O COMPLEMENTARIA"/>
    <x v="1"/>
    <n v="523500"/>
    <n v="385122"/>
    <n v="4545.4539999999997"/>
    <x v="0"/>
    <x v="0"/>
  </r>
  <r>
    <s v="40047075-0"/>
    <s v="CONSTRUCCION FRENTE DE ATRAQUE CALETA QUIDICO, TIRUA"/>
    <x v="2"/>
    <s v="ARAUCO"/>
    <s v="TIRUA"/>
    <n v="2024"/>
    <s v="PROYECTO"/>
    <s v="PESCA"/>
    <s v="PESCA ARTESANAL"/>
    <x v="1"/>
    <n v="10"/>
    <n v="10"/>
    <n v="0"/>
    <x v="0"/>
    <x v="1"/>
  </r>
  <r>
    <s v="40047102-0"/>
    <s v="CONSTRUCCION SERVICIO FERROVIARIO DE PASAJEROS EN LA REGIÓN DE ARICA Y PARINACOTA"/>
    <x v="13"/>
    <s v="'"/>
    <s v="'"/>
    <n v="2024"/>
    <s v="PROYECTO"/>
    <s v="TRANSPORTE"/>
    <s v="TRANSPORTE FERROVIARIO"/>
    <x v="1"/>
    <n v="216010"/>
    <n v="124726"/>
    <n v="124725.27"/>
    <x v="0"/>
    <x v="0"/>
  </r>
  <r>
    <s v="40047226-0"/>
    <s v="CONSTRUCCION Y MEJORAMIENTO RED CICLOVÍAS GRAN SANTIAGO"/>
    <x v="14"/>
    <s v="'"/>
    <s v="'"/>
    <n v="2024"/>
    <s v="PROYECTO"/>
    <s v="TRANSPORTE"/>
    <s v="TRANSPORTE URBANO,VIALIDAD PEATONAL"/>
    <x v="1"/>
    <n v="2475768"/>
    <n v="56748"/>
    <n v="56747.343000000001"/>
    <x v="0"/>
    <x v="0"/>
  </r>
  <r>
    <s v="40047232-0"/>
    <s v="CONSTRUCCION CANCHA CENTRO RECREATIVO MUNICIPAL JOSÉ PEDRO HADI COMUNA DE QUIRIHUE"/>
    <x v="5"/>
    <s v="ITATA"/>
    <s v="QUIRIHUE - REGION DEL ÑUBLE"/>
    <n v="2024"/>
    <s v="PROYECTO"/>
    <s v="DEPORTES"/>
    <s v="INTERSUBSECTORIAL DEPORTES"/>
    <x v="1"/>
    <n v="393143"/>
    <n v="98132"/>
    <n v="98132"/>
    <x v="0"/>
    <x v="0"/>
  </r>
  <r>
    <s v="40047238-0"/>
    <s v="CONSTRUCCION SEMAFORIZACIÓN INTERSECCIÓN PEDRO MONTT CON MUÑOZ HERMOSILLA, VALDIVIA"/>
    <x v="12"/>
    <s v="VALDIVIA - REGION XIV"/>
    <s v="VALDIVIA - REGION XIV"/>
    <n v="2024"/>
    <s v="PROYECTO"/>
    <s v="TRANSPORTE"/>
    <s v="TRANSPORTE URBANO,VIALIDAD PEATONAL"/>
    <x v="1"/>
    <n v="106491"/>
    <n v="28816"/>
    <n v="28816"/>
    <x v="0"/>
    <x v="0"/>
  </r>
  <r>
    <s v="40047254-0"/>
    <s v="DIAGNOSTICO MEJORAMIENTO CALETA LA CEBADA , OVALLE"/>
    <x v="6"/>
    <s v="LIMARI"/>
    <s v="OVALLE"/>
    <n v="2024"/>
    <s v="ESTUDIO BASICO"/>
    <s v="PESCA"/>
    <s v="PESCA ARTESANAL"/>
    <x v="1"/>
    <n v="67406"/>
    <n v="67339"/>
    <n v="67338.721000000005"/>
    <x v="0"/>
    <x v="0"/>
  </r>
  <r>
    <s v="40047310-0"/>
    <s v="CONSTRUCCION CICLOVIAS AV. BALMACEDA, AV. LAS ENCINAS Y AV. CAUPOLICAN, TEMUCO"/>
    <x v="0"/>
    <s v="CAUTIN"/>
    <s v="TEMUCO"/>
    <n v="2024"/>
    <s v="PROYECTO"/>
    <s v="TRANSPORTE"/>
    <s v="TRANSPORTE URBANO,VIALIDAD PEATONAL"/>
    <x v="1"/>
    <n v="1548800"/>
    <n v="1548800"/>
    <n v="1539800"/>
    <x v="0"/>
    <x v="0"/>
  </r>
  <r>
    <s v="40047313-0"/>
    <s v="CONSTRUCCION CICLOVIA CAMINO UTACO, ANGOL"/>
    <x v="0"/>
    <s v="MALLECO"/>
    <s v="ANGOL"/>
    <n v="2024"/>
    <s v="PROYECTO"/>
    <s v="TRANSPORTE"/>
    <s v="TRANSPORTE URBANO,VIALIDAD PEATONAL"/>
    <x v="1"/>
    <n v="599169"/>
    <n v="599169"/>
    <n v="597172.17000000004"/>
    <x v="0"/>
    <x v="0"/>
  </r>
  <r>
    <s v="40047314-0"/>
    <s v="CONSTRUCCION CICLOVIAS MIRAFLORES Y YUNGAY, CURACAUTIN"/>
    <x v="0"/>
    <s v="MALLECO"/>
    <s v="CURACAUTIN"/>
    <n v="2024"/>
    <s v="PROYECTO"/>
    <s v="TRANSPORTE"/>
    <s v="TRANSPORTE URBANO,VIALIDAD PEATONAL"/>
    <x v="1"/>
    <n v="10"/>
    <n v="10"/>
    <n v="0"/>
    <x v="0"/>
    <x v="1"/>
  </r>
  <r>
    <s v="40047341-0"/>
    <s v="MEJORAMIENTO PATIO ISABEL RIQUELME, MERCADO MUNICIPAL DE CHILLÁN"/>
    <x v="5"/>
    <s v="DIGUILLIN"/>
    <s v="CHILLAN - REGION DEL ÑUBLE"/>
    <n v="2024"/>
    <s v="PROYECTO"/>
    <s v="TURISMO Y COMERCIO"/>
    <s v="COMERCIO"/>
    <x v="1"/>
    <n v="3473611"/>
    <n v="1"/>
    <n v="0"/>
    <x v="0"/>
    <x v="1"/>
  </r>
  <r>
    <s v="40047356-0"/>
    <s v="ANALISIS , MODELACION Y EVALUACION PLAN DE INVERSIONES ESTRATEGICO PARA PDI 2055"/>
    <x v="10"/>
    <s v="'"/>
    <s v="'"/>
    <n v="2024"/>
    <s v="ESTUDIO BASICO"/>
    <s v="TRANSPORTE"/>
    <s v="INTERSUBSECTORIAL TRANSPORTE"/>
    <x v="1"/>
    <n v="142083"/>
    <n v="137279"/>
    <n v="137278.9"/>
    <x v="0"/>
    <x v="0"/>
  </r>
  <r>
    <s v="40047363-0"/>
    <s v="HABILITACION SUMINISTRO ENERGIA ELECTRICA SECTOR CHAPUCO, LOS LAGOS"/>
    <x v="12"/>
    <s v="VALDIVIA - REGION XIV"/>
    <s v="LOS LAGOS - REGION XIV"/>
    <n v="2024"/>
    <s v="PROYECTO"/>
    <s v="ENERGIA"/>
    <s v="DISTRIBUCION Y CONEXION FINAL USUARIOS"/>
    <x v="1"/>
    <n v="208241"/>
    <n v="1000"/>
    <n v="0"/>
    <x v="0"/>
    <x v="1"/>
  </r>
  <r>
    <s v="40047370-0"/>
    <s v="CONSTRUCCION CANCHA DE FUTBOL SECTOR LAS ARBOLEDAS, SAN CARLOS"/>
    <x v="5"/>
    <s v="PUNILLA"/>
    <s v="SAN CARLOS - REGION DEL ÑUBLE"/>
    <n v="2024"/>
    <s v="PROYECTO"/>
    <s v="DEPORTES"/>
    <s v="DEPORTE RECREATIVO"/>
    <x v="1"/>
    <n v="393062"/>
    <n v="347794"/>
    <n v="339842.38400000002"/>
    <x v="0"/>
    <x v="0"/>
  </r>
  <r>
    <s v="40047412-0"/>
    <s v="CONSTRUCCION  DE UN SISTEMA DE TELEFÉRICO EN LOS CERROS DE VIÑA DEL MAR"/>
    <x v="4"/>
    <s v="VALPARAISO"/>
    <s v="VIÑA DEL MAR"/>
    <n v="2024"/>
    <s v="PROYECTO"/>
    <s v="TRANSPORTE"/>
    <s v="TRANSPORTE URBANO,VIALIDAD PEATONAL"/>
    <x v="1"/>
    <n v="74375"/>
    <n v="74375"/>
    <n v="74375"/>
    <x v="0"/>
    <x v="0"/>
  </r>
  <r>
    <s v="40047478-0"/>
    <s v="CONSTRUCCION CANCHA PASTO SINTETICO Y CIERRE PERIMETRAL, GRADO VOCACIONAL, COMUNA DE YUNGAY"/>
    <x v="5"/>
    <s v="DIGUILLIN"/>
    <s v="YUNGAY - REGION DEL ÑUBLE"/>
    <n v="2024"/>
    <s v="PROYECTO"/>
    <s v="DEPORTES"/>
    <s v="DEPORTE RECREATIVO"/>
    <x v="1"/>
    <n v="393293"/>
    <n v="379890"/>
    <n v="379889.12199999997"/>
    <x v="0"/>
    <x v="0"/>
  </r>
  <r>
    <s v="40047496-0"/>
    <s v="CONSTRUCCION DE PROYECTOS DE MOVILIDAD ACTIVA, MACROZONA CENTRO"/>
    <x v="10"/>
    <s v="'"/>
    <s v="'"/>
    <n v="2024"/>
    <s v="PROYECTO"/>
    <s v="TRANSPORTE"/>
    <s v="TRANSPORTE URBANO,VIALIDAD PEATONAL"/>
    <x v="1"/>
    <n v="188196"/>
    <n v="188196"/>
    <n v="188196"/>
    <x v="0"/>
    <x v="0"/>
  </r>
  <r>
    <s v="40047534-0"/>
    <s v="MEJORAMIENTO DEL SISTEMA DE TELEVIGILANCIA DE LA COMUNA DE SAN FERNANDO"/>
    <x v="15"/>
    <s v="COLCHAGUA"/>
    <s v="SAN FERNANDO"/>
    <n v="2024"/>
    <s v="PROYECTO"/>
    <s v="SEGURIDAD PUBLICA"/>
    <s v="SEGURIDAD PUBLICA"/>
    <x v="1"/>
    <n v="228067"/>
    <n v="2200"/>
    <n v="0"/>
    <x v="0"/>
    <x v="1"/>
  </r>
  <r>
    <s v="40047542-0"/>
    <s v="NORMALIZACION ÁREA DE MOVIMIENTO AEROPUERTO PRESIDENTE CARLOS IBÁÑEZ DEL CAMPO"/>
    <x v="1"/>
    <s v="'"/>
    <s v="'"/>
    <n v="2024"/>
    <s v="PROYECTO"/>
    <s v="TRANSPORTE"/>
    <s v="TRANSPORTE AEREO"/>
    <x v="1"/>
    <n v="147069"/>
    <n v="60103"/>
    <n v="60062.366999999998"/>
    <x v="0"/>
    <x v="0"/>
  </r>
  <r>
    <s v="40047558-0"/>
    <s v="REPOSICION GRUPO 1 PUENTES MAYORES ROL W-609, HUALAIHUE"/>
    <x v="3"/>
    <s v="PALENA"/>
    <s v="HUALAIHUE"/>
    <n v="2024"/>
    <s v="PROYECTO"/>
    <s v="TRANSPORTE"/>
    <s v="TRANSPORTE CAMINERO"/>
    <x v="1"/>
    <n v="10500"/>
    <n v="510"/>
    <n v="93"/>
    <x v="0"/>
    <x v="0"/>
  </r>
  <r>
    <s v="40047629-0"/>
    <s v="MEJORAMIENTO RUTA W-853 SECTOR: LIMITE URBANO SUR - CRUCE RUTA W-769, COMUNA DE CHONCHI"/>
    <x v="3"/>
    <s v="CHILOE"/>
    <s v="CHONCHI"/>
    <n v="2024"/>
    <s v="PROYECTO"/>
    <s v="TRANSPORTE"/>
    <s v="TRANSPORTE CAMINERO"/>
    <x v="1"/>
    <n v="140500"/>
    <n v="510"/>
    <n v="144.07400000000001"/>
    <x v="0"/>
    <x v="0"/>
  </r>
  <r>
    <s v="40047637-0"/>
    <s v="MEJORAMIENTO TERMINALES DE CONECTIVIDAD BAHIA CATALINA  - BAHIA CHILOTA"/>
    <x v="1"/>
    <s v="'"/>
    <s v="'"/>
    <n v="2024"/>
    <s v="PROYECTO"/>
    <s v="TRANSPORTE"/>
    <s v="TRANSPORTE MARITIMO, FLUVIAL Y LACUSTRE"/>
    <x v="1"/>
    <n v="194130"/>
    <n v="100"/>
    <n v="0"/>
    <x v="0"/>
    <x v="1"/>
  </r>
  <r>
    <s v="40047644-0"/>
    <s v="ANALISIS CONDICIONES NATURALES ZONA NORTE CALETA BARRANCO AMARILLO, PUNTA ARENAS"/>
    <x v="1"/>
    <s v="'"/>
    <s v="'"/>
    <n v="2024"/>
    <s v="ESTUDIO BASICO"/>
    <s v="PESCA"/>
    <s v="PESCA ARTESANAL"/>
    <x v="1"/>
    <n v="110"/>
    <n v="10"/>
    <n v="0"/>
    <x v="0"/>
    <x v="1"/>
  </r>
  <r>
    <s v="40047650-0"/>
    <s v="CONSTRUCCION SISTEMA DE AGUAS LLUVIAS SECTOR BOCA SUR, SAN PEDRO DE LA PAZ"/>
    <x v="2"/>
    <s v="CONCEPCION"/>
    <s v="SAN PEDRO DE LA PAZ"/>
    <n v="2024"/>
    <s v="PROYECTO"/>
    <s v="RECURSOS HIDRICOS"/>
    <s v="AGUAS LLUVIAS"/>
    <x v="1"/>
    <n v="1155"/>
    <n v="1155"/>
    <n v="85.045000000000002"/>
    <x v="0"/>
    <x v="0"/>
  </r>
  <r>
    <s v="40047722-0"/>
    <s v="CONSTRUCCION CANCHA PASTO SINTÉTICO Y CIERRE PERIMETRAL, CERRO NEGRO, COMUNA DE QUILLÓN"/>
    <x v="5"/>
    <s v="DIGUILLIN"/>
    <s v="QUILLON - REGION DEL ÑUBLE"/>
    <n v="2024"/>
    <s v="PROYECTO"/>
    <s v="DEPORTES"/>
    <s v="DEPORTE RECREATIVO"/>
    <x v="1"/>
    <n v="393261"/>
    <n v="379794"/>
    <n v="339587.51400000002"/>
    <x v="0"/>
    <x v="0"/>
  </r>
  <r>
    <s v="40047742-0"/>
    <s v="MEJORAMIENTO AREAS VERDES VILLA LOS NARANJOS, CHILLAN VIEJO"/>
    <x v="5"/>
    <s v="DIGUILLIN"/>
    <s v="CHILLAN VIEJO - REGION DEL ÑUBLE"/>
    <n v="2024"/>
    <s v="PROYECTO"/>
    <s v="VIVIENDA Y DESARROLLO URBANO"/>
    <s v="DESARROLLO URBANO"/>
    <x v="1"/>
    <n v="376808"/>
    <n v="232851"/>
    <n v="143319"/>
    <x v="0"/>
    <x v="0"/>
  </r>
  <r>
    <s v="40047771-0"/>
    <s v="MEJORAMIENTO SISTEMA DE AGUA POTABLE SERVICIO SANITARIO RURAL LA ALIANZA, RENGO"/>
    <x v="15"/>
    <s v="CACHAPOAL"/>
    <s v="RENGO"/>
    <n v="2024"/>
    <s v="PROYECTO"/>
    <s v="RECURSOS HIDRICOS"/>
    <s v="AGUA POTABLE"/>
    <x v="1"/>
    <n v="11"/>
    <n v="10"/>
    <n v="0"/>
    <x v="0"/>
    <x v="1"/>
  </r>
  <r>
    <s v="40047827-0"/>
    <s v="NORMALIZACION Y CONSOLIDACIÓN DE SISTEMA DE CONTROL DE TRÁNSITO EN CALAMA"/>
    <x v="9"/>
    <s v="EL LOA"/>
    <s v="CALAMA"/>
    <n v="2024"/>
    <s v="PROYECTO"/>
    <s v="TRANSPORTE"/>
    <s v="TRANSPORTE URBANO,VIALIDAD PEATONAL"/>
    <x v="1"/>
    <n v="1"/>
    <n v="1"/>
    <n v="0"/>
    <x v="0"/>
    <x v="1"/>
  </r>
  <r>
    <s v="40047836-0"/>
    <s v="REPOSICION ESCUELA RURAL SEMILLERO DE ROLECHA, HUALAIHUÉ"/>
    <x v="3"/>
    <s v="PALENA"/>
    <s v="HUALAIHUE"/>
    <n v="2024"/>
    <s v="PROYECTO"/>
    <s v="EDUCACION, CULTURA Y PATRIMONIO"/>
    <s v="EDUCACION BASICA Y MEDIA"/>
    <x v="1"/>
    <n v="220160"/>
    <n v="46981"/>
    <n v="0"/>
    <x v="0"/>
    <x v="1"/>
  </r>
  <r>
    <s v="40047844-0"/>
    <s v="ANALISIS Y DESARROLLO DEL ESTUDIO DE MOVILIDAD SUSTENTABLE  DE  VILCÚN"/>
    <x v="0"/>
    <s v="CAUTIN"/>
    <s v="VILCUN"/>
    <n v="2024"/>
    <s v="ESTUDIO BASICO"/>
    <s v="TRANSPORTE"/>
    <s v="TRANSPORTE URBANO,VIALIDAD PEATONAL"/>
    <x v="1"/>
    <n v="44982"/>
    <n v="44982"/>
    <n v="44982"/>
    <x v="0"/>
    <x v="0"/>
  </r>
  <r>
    <s v="40047847-0"/>
    <s v="CONSTRUCCION DIVERSAS PASARELAS, III ETAPA, REGION DE OHIGGINS"/>
    <x v="15"/>
    <s v="'"/>
    <s v="'"/>
    <n v="2024"/>
    <s v="PROYECTO"/>
    <s v="TRANSPORTE"/>
    <s v="TRANSPORTE CAMINERO"/>
    <x v="1"/>
    <n v="3115"/>
    <n v="52260"/>
    <n v="85.045000000000002"/>
    <x v="0"/>
    <x v="0"/>
  </r>
  <r>
    <s v="40047848-0"/>
    <s v="MEJORAMIENTO CAMINO BASICO INTERMEDIO RUTAS K-45 Y K-235, SECTOR ASTILLERO ALTO - CRUCE K-275"/>
    <x v="7"/>
    <s v="TALCA"/>
    <s v="'"/>
    <n v="2024"/>
    <s v="PROYECTO"/>
    <s v="TRANSPORTE"/>
    <s v="TRANSPORTE CAMINERO"/>
    <x v="1"/>
    <n v="407303"/>
    <n v="245750"/>
    <n v="245084"/>
    <x v="0"/>
    <x v="0"/>
  </r>
  <r>
    <s v="40047855-0"/>
    <s v="DIAGNOSTICO PLAN MAESTRO DE CICLOVÍAS, COMUNA DE SAN FERNANDO"/>
    <x v="15"/>
    <s v="COLCHAGUA"/>
    <s v="SAN FERNANDO"/>
    <n v="2024"/>
    <s v="ESTUDIO BASICO"/>
    <s v="TRANSPORTE"/>
    <s v="TRANSPORTE URBANO,VIALIDAD PEATONAL"/>
    <x v="1"/>
    <n v="48000"/>
    <n v="48000"/>
    <n v="48000"/>
    <x v="0"/>
    <x v="0"/>
  </r>
  <r>
    <s v="40047880-0"/>
    <s v="CONSTRUCCION CENTRO DE CONTROL DE TRANSITO SCAT REGION ARICA Y PARINACOTA"/>
    <x v="13"/>
    <s v="'"/>
    <s v="'"/>
    <n v="2024"/>
    <s v="PROYECTO"/>
    <s v="TRANSPORTE"/>
    <s v="TRANSPORTE URBANO,VIALIDAD PEATONAL"/>
    <x v="1"/>
    <n v="4100"/>
    <n v="4100"/>
    <n v="3043"/>
    <x v="0"/>
    <x v="0"/>
  </r>
  <r>
    <s v="40047894-0"/>
    <s v="CONSTRUCCION ALCANTARILLADO LAS CABRAS COMUNA DE SANTA MARÍA"/>
    <x v="4"/>
    <s v="SAN FELIPE DE ACONCAGUA"/>
    <s v="SANTA MARIA"/>
    <n v="2024"/>
    <s v="PROYECTO"/>
    <s v="RECURSOS HIDRICOS"/>
    <s v="EVACUACION DISPOSICION FINAL AGUAS SERVIDAS"/>
    <x v="1"/>
    <n v="38775"/>
    <n v="1"/>
    <n v="0"/>
    <x v="0"/>
    <x v="1"/>
  </r>
  <r>
    <s v="40047896-0"/>
    <s v="CONSTRUCCION CANCHA PASTO SINTETICO CLUB DEPORTIVO UNION, ANFA, CHILLAN"/>
    <x v="5"/>
    <s v="DIGUILLIN"/>
    <s v="CHILLAN - REGION DEL ÑUBLE"/>
    <n v="2024"/>
    <s v="PROYECTO"/>
    <s v="DEPORTES"/>
    <s v="DEPORTE RECREATIVO"/>
    <x v="1"/>
    <n v="392055"/>
    <n v="185202"/>
    <n v="0"/>
    <x v="0"/>
    <x v="1"/>
  </r>
  <r>
    <s v="40047926-0"/>
    <s v="ACTUALIZACION ENCUESTA ORIGEN DESTINO DE VIAJES EN HOGARES, CIUDAD DE VALDIVIA"/>
    <x v="12"/>
    <s v="VALDIVIA - REGION XIV"/>
    <s v="VALDIVIA - REGION XIV"/>
    <n v="2024"/>
    <s v="ESTUDIO BASICO"/>
    <s v="TRANSPORTE"/>
    <s v="TRANSPORTE URBANO,VIALIDAD PEATONAL"/>
    <x v="1"/>
    <n v="150000"/>
    <n v="1"/>
    <n v="0"/>
    <x v="0"/>
    <x v="1"/>
  </r>
  <r>
    <s v="40047950-0"/>
    <s v="ANALISIS PARA EMPLAZAMIENTO INFRAESTRUCTURA PORTUARIA MAYOR DE PUERTO NATALES"/>
    <x v="1"/>
    <s v="ULTIMA ESPERANZA"/>
    <s v="NATALES"/>
    <n v="2024"/>
    <s v="ESTUDIO BASICO"/>
    <s v="MULTISECTORIAL"/>
    <s v="INTERSUBSECTORIAL MULTISECTOR"/>
    <x v="1"/>
    <n v="75"/>
    <n v="75"/>
    <n v="64.033000000000001"/>
    <x v="0"/>
    <x v="0"/>
  </r>
  <r>
    <s v="40047962-0"/>
    <s v="CONSTRUCCION CIUDAD DEPORTIVA TALCA"/>
    <x v="7"/>
    <s v="TALCA"/>
    <s v="TALCA"/>
    <n v="2024"/>
    <s v="PROYECTO"/>
    <s v="DEPORTES"/>
    <s v="DEPORTE RECREATIVO"/>
    <x v="1"/>
    <n v="4"/>
    <n v="4"/>
    <n v="0"/>
    <x v="0"/>
    <x v="1"/>
  </r>
  <r>
    <s v="40047974-0"/>
    <s v="CONSTRUCCION URBANIZACIÓN LOTEO SANTA ALICIA, DICHATO, COMUNA DE TOMÉ"/>
    <x v="2"/>
    <s v="CONCEPCION"/>
    <s v="TOME"/>
    <n v="2024"/>
    <s v="PROYECTO"/>
    <s v="VIVIENDA Y DESARROLLO URBANO"/>
    <s v="SOLUCION HABITACIONAL PARCIAL O COMPLEMENTARIA"/>
    <x v="1"/>
    <n v="564894"/>
    <n v="4"/>
    <n v="0"/>
    <x v="0"/>
    <x v="1"/>
  </r>
  <r>
    <s v="40047977-0"/>
    <s v="DIAGNOSTICO PLAN MAESTRO DE CICLOVÍAS, COMUNA DE MELIPILLA"/>
    <x v="14"/>
    <s v="MELIPILLA"/>
    <s v="MELIPILLA"/>
    <n v="2024"/>
    <s v="ESTUDIO BASICO"/>
    <s v="TRANSPORTE"/>
    <s v="TRANSPORTE URBANO,VIALIDAD PEATONAL"/>
    <x v="1"/>
    <n v="104318"/>
    <n v="104318"/>
    <n v="104318"/>
    <x v="0"/>
    <x v="0"/>
  </r>
  <r>
    <s v="40047979-0"/>
    <s v="MEJORAMIENTO CAMINO H-634 KM 18,3 AL 20,6 SECTOR LA VINILLA, COMUNA DE SAN VICENTE"/>
    <x v="15"/>
    <s v="CACHAPOAL"/>
    <s v="SAN VICENTE DE TAGUA TAGUA"/>
    <n v="2024"/>
    <s v="PROYECTO"/>
    <s v="TRANSPORTE"/>
    <s v="TRANSPORTE CAMINERO"/>
    <x v="1"/>
    <n v="103500"/>
    <n v="103500"/>
    <n v="0"/>
    <x v="0"/>
    <x v="1"/>
  </r>
  <r>
    <s v="40047982-0"/>
    <s v="ACTUALIZACION PLADECO 2023-2026, COMUNA DE PETORCA"/>
    <x v="4"/>
    <s v="PETORCA"/>
    <s v="PETORCA"/>
    <n v="2024"/>
    <s v="ESTUDIO BASICO"/>
    <s v="MULTISECTORIAL"/>
    <s v="ADMINISTRACION MULTISECTOR"/>
    <x v="1"/>
    <n v="100607"/>
    <n v="27342"/>
    <n v="27342"/>
    <x v="0"/>
    <x v="0"/>
  </r>
  <r>
    <s v="40048000-0"/>
    <s v="MEJORAMIENTO DE PLAZA GARCIA HURTADO DE MENDOZA CON HUGO DAUDET, PUNTA ARENAS"/>
    <x v="1"/>
    <s v="MAGALLANES"/>
    <s v="PUNTA ARENAS"/>
    <n v="2024"/>
    <s v="PROYECTO"/>
    <s v="VIVIENDA Y DESARROLLO URBANO"/>
    <s v="DESARROLLO URBANO"/>
    <x v="1"/>
    <n v="387718"/>
    <n v="23420"/>
    <n v="23417"/>
    <x v="0"/>
    <x v="0"/>
  </r>
  <r>
    <s v="40048019-0"/>
    <s v="MEJORAMIENTO RUTA 7. SECTOR CRUCE CABEZAS - PTE EMPERADOR GUILLERMO N°3. COMUNA PUERTO AYSEN"/>
    <x v="11"/>
    <s v="AYSEN"/>
    <s v="AYSEN"/>
    <n v="2024"/>
    <s v="PROYECTO"/>
    <s v="TRANSPORTE"/>
    <s v="TRANSPORTE CAMINERO"/>
    <x v="1"/>
    <n v="374554"/>
    <n v="520"/>
    <n v="260.13499999999999"/>
    <x v="0"/>
    <x v="0"/>
  </r>
  <r>
    <s v="40048087-0"/>
    <s v="CONSTRUCCION CANCHA DE FUTBOL, SAN IGNACIO PALOMARES COMUNA DE RÁNQUIL"/>
    <x v="5"/>
    <s v="ITATA"/>
    <s v="RANQUIL - REGION DEL ÑUBLE"/>
    <n v="2024"/>
    <s v="PROYECTO"/>
    <s v="DEPORTES"/>
    <s v="DEPORTE RECREATIVO"/>
    <x v="1"/>
    <n v="378000"/>
    <n v="1"/>
    <n v="0"/>
    <x v="0"/>
    <x v="1"/>
  </r>
  <r>
    <s v="40048158-0"/>
    <s v="CONSTRUCCION CANCHA DE FUTBOL SECTOR GENERAL CRUZ COMUNA DE PEMUCO"/>
    <x v="5"/>
    <s v="DIGUILLIN"/>
    <s v="PEMUCO - REGION DEL ÑUBLE"/>
    <n v="2024"/>
    <s v="PROYECTO"/>
    <s v="DEPORTES"/>
    <s v="DEPORTE RECREATIVO"/>
    <x v="1"/>
    <n v="392262"/>
    <n v="1"/>
    <n v="0"/>
    <x v="0"/>
    <x v="1"/>
  </r>
  <r>
    <s v="40048171-0"/>
    <s v="ANALISIS Y ACTUALIZACION RUTA INTERLAGOS"/>
    <x v="10"/>
    <s v="'"/>
    <s v="'"/>
    <n v="2024"/>
    <s v="ESTUDIO BASICO"/>
    <s v="TRANSPORTE"/>
    <s v="TRANSPORTE CAMINERO"/>
    <x v="1"/>
    <n v="621547"/>
    <n v="450000"/>
    <n v="79065.361000000004"/>
    <x v="0"/>
    <x v="0"/>
  </r>
  <r>
    <s v="40048239-0"/>
    <s v="AMPLIACION Y MEJORAMIENTO SERVICIO APR MELEFQUEN, PANGUIPULLI"/>
    <x v="12"/>
    <s v="'"/>
    <s v="'"/>
    <n v="2024"/>
    <s v="PROYECTO"/>
    <s v="RECURSOS HIDRICOS"/>
    <s v="AGUA POTABLE"/>
    <x v="1"/>
    <n v="1600029"/>
    <n v="1600029"/>
    <n v="1599612.4339999999"/>
    <x v="0"/>
    <x v="0"/>
  </r>
  <r>
    <s v="40048250-0"/>
    <s v="CONSTRUCCION SERVICIO DE APR DE PURRIHUIN, LA UNION"/>
    <x v="12"/>
    <s v="'"/>
    <s v="'"/>
    <n v="2024"/>
    <s v="PROYECTO"/>
    <s v="RECURSOS HIDRICOS"/>
    <s v="AGUA POTABLE"/>
    <x v="1"/>
    <n v="896530"/>
    <n v="896530"/>
    <n v="895498"/>
    <x v="0"/>
    <x v="0"/>
  </r>
  <r>
    <s v="40048258-0"/>
    <s v="MEJORAMIENTO BARRIO NUEVA LOS SAUCES COMUNA DE LOS SAUCES"/>
    <x v="0"/>
    <s v="MALLECO"/>
    <s v="LOS SAUCES"/>
    <n v="2024"/>
    <s v="PROYECTO"/>
    <s v="VIVIENDA Y DESARROLLO URBANO"/>
    <s v="DESARROLLO URBANO"/>
    <x v="1"/>
    <n v="3000"/>
    <n v="127200"/>
    <n v="1500"/>
    <x v="0"/>
    <x v="0"/>
  </r>
  <r>
    <s v="40048286-0"/>
    <s v="CONSTRUCCION REDES SANITARIAS Y URBANIZACIONES COMPLEMENTARIAS DIVERSOS SECTORES DE CASTRO"/>
    <x v="3"/>
    <s v="CHILOE"/>
    <s v="CASTRO"/>
    <n v="2024"/>
    <s v="PROYECTO"/>
    <s v="RECURSOS HIDRICOS"/>
    <s v="INTERSUBSECTORIAL RECURSOS HIDRICOS"/>
    <x v="1"/>
    <n v="690776"/>
    <n v="19247"/>
    <n v="0"/>
    <x v="0"/>
    <x v="1"/>
  </r>
  <r>
    <s v="40048299-0"/>
    <s v="CONSTRUCCION DE PROYECTOS DE MOVILIDAD ACTIVA, MACROZONA AUSTRAL"/>
    <x v="10"/>
    <s v="'"/>
    <s v="'"/>
    <n v="2024"/>
    <s v="PROYECTO"/>
    <s v="TRANSPORTE"/>
    <s v="TRANSPORTE URBANO,VIALIDAD PEATONAL"/>
    <x v="1"/>
    <n v="281371"/>
    <n v="281371"/>
    <n v="281371"/>
    <x v="0"/>
    <x v="0"/>
  </r>
  <r>
    <s v="40048305-0"/>
    <s v="CONSTRUCCION DE PROYECTOS DE MOVILIDAD ACTIVA EN LA MACROZONA NORTE GRANDE"/>
    <x v="10"/>
    <s v="'"/>
    <s v="'"/>
    <n v="2024"/>
    <s v="PROYECTO"/>
    <s v="TRANSPORTE"/>
    <s v="TRANSPORTE URBANO,VIALIDAD PEATONAL"/>
    <x v="1"/>
    <n v="205637"/>
    <n v="205637"/>
    <n v="205628"/>
    <x v="0"/>
    <x v="0"/>
  </r>
  <r>
    <s v="40048307-0"/>
    <s v="CONSTRUCCION DE PROYECTOS DE MOVILIDAD ACTIVA EN LA MACROZONA SUR"/>
    <x v="10"/>
    <s v="'"/>
    <s v="'"/>
    <n v="2024"/>
    <s v="PROYECTO"/>
    <s v="TRANSPORTE"/>
    <s v="TRANSPORTE URBANO,VIALIDAD PEATONAL"/>
    <x v="1"/>
    <n v="249858"/>
    <n v="249858"/>
    <n v="249858"/>
    <x v="0"/>
    <x v="0"/>
  </r>
  <r>
    <s v="40048395-0"/>
    <s v="CONSTRUCCION ALUMBRADO PUBLICO RUTA 5 CAPITAN AVALOS, COMUNA DE ARICA"/>
    <x v="13"/>
    <s v="ARICA - REGION XV"/>
    <s v="ARICA - REGION XV"/>
    <n v="2024"/>
    <s v="PROYECTO"/>
    <s v="ENERGIA"/>
    <s v="ALUMBRADO PUBLICO"/>
    <x v="1"/>
    <n v="1863287"/>
    <n v="1"/>
    <n v="0"/>
    <x v="0"/>
    <x v="1"/>
  </r>
  <r>
    <s v="40048400-0"/>
    <s v="REPOSICION CANCHA DE FUTBOL, RECINTO DEPORTIVO TREHUACO."/>
    <x v="5"/>
    <s v="ITATA"/>
    <s v="TREGUACO - REGION DEL ÑUBLE"/>
    <n v="2024"/>
    <s v="PROYECTO"/>
    <s v="DEPORTES"/>
    <s v="DEPORTE RECREATIVO"/>
    <x v="1"/>
    <n v="393247"/>
    <n v="389848"/>
    <n v="379848"/>
    <x v="0"/>
    <x v="0"/>
  </r>
  <r>
    <s v="40048445-0"/>
    <s v="MEJORAMIENTO ALUMBRADO PUBLICO ACCESO RUTA 5, AV. SANTIAGO ARATA"/>
    <x v="13"/>
    <s v="ARICA - REGION XV"/>
    <s v="ARICA - REGION XV"/>
    <n v="2024"/>
    <s v="PROYECTO"/>
    <s v="ENERGIA"/>
    <s v="ALUMBRADO PUBLICO"/>
    <x v="1"/>
    <n v="1751722"/>
    <n v="1"/>
    <n v="0"/>
    <x v="0"/>
    <x v="1"/>
  </r>
  <r>
    <s v="40048479-0"/>
    <s v="DIAGNOSTICO CONSERVACIÓN VIALIDAD URBANA DIVERSAS COMUNAS, REGIÓN DEL BIOBÍO"/>
    <x v="2"/>
    <s v="'"/>
    <s v="'"/>
    <n v="2024"/>
    <s v="ESTUDIO BASICO"/>
    <s v="TRANSPORTE"/>
    <s v="TRANSPORTE URBANO,VIALIDAD PEATONAL"/>
    <x v="1"/>
    <n v="135728"/>
    <n v="2"/>
    <n v="0"/>
    <x v="0"/>
    <x v="1"/>
  </r>
  <r>
    <s v="40048490-0"/>
    <s v="CONSTRUCCION CANCHA DE FUTBOL EN PASTO SINTETICO ANFA, VILLA EL PROGRESO, COMUNA DE BULNES"/>
    <x v="5"/>
    <s v="DIGUILLIN"/>
    <s v="BULNES - REGION DEL ÑUBLE"/>
    <n v="2024"/>
    <s v="PROYECTO"/>
    <s v="DEPORTES"/>
    <s v="DEPORTE FORMATIVO"/>
    <x v="1"/>
    <n v="292417"/>
    <n v="1"/>
    <n v="0"/>
    <x v="0"/>
    <x v="1"/>
  </r>
  <r>
    <s v="40048583-0"/>
    <s v="CONSTRUCCION SISTEMA DE AGUA POTABLE RURAL, SECTOR AGUA FRIA, COMUNA DE NINHUE"/>
    <x v="5"/>
    <s v="ITATA"/>
    <s v="NINHUE - REGION DEL ÑUBLE"/>
    <n v="2024"/>
    <s v="PROYECTO"/>
    <s v="RECURSOS HIDRICOS"/>
    <s v="AGUA POTABLE"/>
    <x v="1"/>
    <n v="456401"/>
    <n v="1"/>
    <n v="0"/>
    <x v="0"/>
    <x v="1"/>
  </r>
  <r>
    <s v="40048590-0"/>
    <s v="CONSTRUCCION DE PROYECTOS DE MOVILIDAD ACTIVA, MACROZONA NORTE"/>
    <x v="10"/>
    <s v="'"/>
    <s v="'"/>
    <n v="2024"/>
    <s v="PROYECTO"/>
    <s v="TRANSPORTE"/>
    <s v="TRANSPORTE URBANO,VIALIDAD PEATONAL"/>
    <x v="1"/>
    <n v="92269"/>
    <n v="92269"/>
    <n v="92269"/>
    <x v="0"/>
    <x v="0"/>
  </r>
  <r>
    <s v="40048673-0"/>
    <s v="CONSTRUCCION SISTEMA SANITARIO RURAL CHILE NUEVO, COMUNA DE LAMPA"/>
    <x v="14"/>
    <s v="CHACABUCO"/>
    <s v="LAMPA"/>
    <n v="2024"/>
    <s v="PROYECTO"/>
    <s v="RECURSOS HIDRICOS"/>
    <s v="AGUA POTABLE"/>
    <x v="1"/>
    <n v="312474"/>
    <n v="312474"/>
    <n v="307039.05800000002"/>
    <x v="0"/>
    <x v="0"/>
  </r>
  <r>
    <s v="40048682-0"/>
    <s v="MEJORAMIENTO SISTEMA DE AGUA POTABLE, SERVICIO SANITARIO RURAL PUQUILLAY, PERALILLO"/>
    <x v="15"/>
    <s v="COLCHAGUA"/>
    <s v="PERALILLO"/>
    <n v="2024"/>
    <s v="PROYECTO"/>
    <s v="RECURSOS HIDRICOS"/>
    <s v="AGUA POTABLE"/>
    <x v="1"/>
    <n v="11"/>
    <n v="11"/>
    <n v="0"/>
    <x v="0"/>
    <x v="1"/>
  </r>
  <r>
    <s v="40048720-0"/>
    <s v="DIAGNOSTICO PLAN DE INVERSIÓN SERVICIOS SANITARIOS RURALES REGION ARICA Y PARINACOTA"/>
    <x v="13"/>
    <s v="'"/>
    <s v="'"/>
    <n v="2024"/>
    <s v="ESTUDIO BASICO"/>
    <s v="RECURSOS HIDRICOS"/>
    <s v="AGUA POTABLE"/>
    <x v="1"/>
    <n v="34065"/>
    <n v="32913"/>
    <n v="32912.559000000001"/>
    <x v="0"/>
    <x v="0"/>
  </r>
  <r>
    <s v="40048728-0"/>
    <s v="MEJORAMIENTO RUTA S-69 LOS LAURELES PEDREGOSO"/>
    <x v="0"/>
    <s v="CAUTIN"/>
    <s v="VILLARRICA"/>
    <n v="2024"/>
    <s v="PROYECTO"/>
    <s v="TRANSPORTE"/>
    <s v="TRANSPORTE CAMINERO"/>
    <x v="1"/>
    <n v="267756"/>
    <n v="20000"/>
    <n v="8535.4320000000007"/>
    <x v="0"/>
    <x v="0"/>
  </r>
  <r>
    <s v="40048743-0"/>
    <s v="CAPACITACION  FORMACION PARA LIDERAZGOS DE ORGANIZACIONES DE VIVIENDA BARRIO Y CIUDAD"/>
    <x v="10"/>
    <s v="'"/>
    <s v="'"/>
    <n v="2024"/>
    <s v="PROGRAMA"/>
    <s v="VIVIENDA Y DESARROLLO URBANO"/>
    <s v="VIVIENDA DEFINITIVA"/>
    <x v="1"/>
    <n v="96982"/>
    <n v="136267"/>
    <n v="136267"/>
    <x v="0"/>
    <x v="0"/>
  </r>
  <r>
    <s v="40048746-0"/>
    <s v="REPOSICION CUARTEL PRIMERA COMPAÑÍA DE BOMBEROS DE CONCEPCION"/>
    <x v="2"/>
    <s v="CONCEPCION"/>
    <s v="CONCEPCION"/>
    <n v="2024"/>
    <s v="PROYECTO"/>
    <s v="SEGURIDAD PUBLICA"/>
    <s v="SEGURIDAD PUBLICA"/>
    <x v="1"/>
    <n v="108825"/>
    <n v="4"/>
    <n v="0"/>
    <x v="0"/>
    <x v="1"/>
  </r>
  <r>
    <s v="40048761-0"/>
    <s v="REPOSICION POSTA DE SALUD RURAL LA POZA, COMUNA DE SAN PABLO"/>
    <x v="3"/>
    <s v="OSORNO"/>
    <s v="SAN PABLO"/>
    <n v="2024"/>
    <s v="PROYECTO"/>
    <s v="SALUD"/>
    <s v="BAJA COMPLEJIDAD"/>
    <x v="1"/>
    <n v="932431"/>
    <n v="23392"/>
    <n v="21991.200000000001"/>
    <x v="0"/>
    <x v="0"/>
  </r>
  <r>
    <s v="40048772-0"/>
    <s v="NORMALIZACION ELECTRICA MUSEO NACIONAL DE HISTORIA NATURAL, SANTIAGO"/>
    <x v="14"/>
    <s v="'"/>
    <s v="'"/>
    <n v="2024"/>
    <s v="PROYECTO"/>
    <s v="EDUCACION, CULTURA Y PATRIMONIO"/>
    <s v="PATRIMONIO"/>
    <x v="2"/>
    <n v="865199"/>
    <n v="865199"/>
    <n v="865199"/>
    <x v="0"/>
    <x v="0"/>
  </r>
  <r>
    <s v="40048773-0"/>
    <s v="MEJORAMIENTO DE PLAZAS VILLA FRESIA, COMUNA DE LICANTÉN"/>
    <x v="7"/>
    <s v="CURICO"/>
    <s v="LICANTEN"/>
    <n v="2024"/>
    <s v="PROYECTO"/>
    <s v="VIVIENDA Y DESARROLLO URBANO"/>
    <s v="DESARROLLO URBANO"/>
    <x v="1"/>
    <n v="2"/>
    <n v="2"/>
    <n v="0"/>
    <x v="0"/>
    <x v="1"/>
  </r>
  <r>
    <s v="40048786-0"/>
    <s v="CONSTRUCCION CANCHA DE PASTO SINTETICO MARIANO EGAÑA, CHILLAN VIEJO"/>
    <x v="5"/>
    <s v="DIGUILLIN"/>
    <s v="CHILLAN VIEJO - REGION DEL ÑUBLE"/>
    <n v="2024"/>
    <s v="PROYECTO"/>
    <s v="DEPORTES"/>
    <s v="DEPORTE RECREATIVO"/>
    <x v="1"/>
    <n v="393298"/>
    <n v="1"/>
    <n v="0"/>
    <x v="0"/>
    <x v="1"/>
  </r>
  <r>
    <s v="40048792-0"/>
    <s v="MEJORAMIENTO ESPEJO DE AGUA E ILUMINACIÓN , MURAL MARÍA MARTNER , CHILLÁN VIEJO"/>
    <x v="5"/>
    <s v="DIGUILLIN"/>
    <s v="CHILLAN VIEJO - REGION DEL ÑUBLE"/>
    <n v="2024"/>
    <s v="PROYECTO"/>
    <s v="EDUCACION, CULTURA Y PATRIMONIO"/>
    <s v="PATRIMONIO"/>
    <x v="1"/>
    <n v="233073"/>
    <n v="1"/>
    <n v="0"/>
    <x v="0"/>
    <x v="1"/>
  </r>
  <r>
    <s v="40048813-0"/>
    <s v="CONSTRUCCION PUENTE LAS ACACIAS Y VIAS DE EMPALME, ARICA"/>
    <x v="13"/>
    <s v="ARICA - REGION XV"/>
    <s v="ARICA - REGION XV"/>
    <n v="2024"/>
    <s v="PROYECTO"/>
    <s v="TRANSPORTE"/>
    <s v="TRANSPORTE URBANO,VIALIDAD PEATONAL"/>
    <x v="1"/>
    <n v="21125"/>
    <n v="82000"/>
    <n v="19000"/>
    <x v="0"/>
    <x v="0"/>
  </r>
  <r>
    <s v="40048935-0"/>
    <s v="DIAGNOSTICO ELABORACIÓN DE PLAN MAESTRO, BARRIO POBLACION MINAS, COMUNA LA SERENA, CONCURSO 2022"/>
    <x v="6"/>
    <s v="'"/>
    <s v="'"/>
    <n v="2024"/>
    <s v="ESTUDIO BASICO"/>
    <s v="VIVIENDA Y DESARROLLO URBANO"/>
    <s v="DESARROLLO URBANO"/>
    <x v="1"/>
    <n v="52200"/>
    <n v="52200"/>
    <n v="52200"/>
    <x v="0"/>
    <x v="0"/>
  </r>
  <r>
    <s v="40048937-0"/>
    <s v="DIAGNOSTICO ELABORACIÓN PLAN MAESTRO BARRIO LAS TORRES, COMUNA DE COQUIMBO, CONCURSO 2022"/>
    <x v="6"/>
    <s v="'"/>
    <s v="'"/>
    <n v="2024"/>
    <s v="ESTUDIO BASICO"/>
    <s v="VIVIENDA Y DESARROLLO URBANO"/>
    <s v="DESARROLLO URBANO"/>
    <x v="1"/>
    <n v="51496"/>
    <n v="51496"/>
    <n v="51496"/>
    <x v="0"/>
    <x v="0"/>
  </r>
  <r>
    <s v="40048938-0"/>
    <s v="DIAGNOSTICO ELABORACIÓN PLAN MAESTRO BARRIO CANTO DEL AGUA - MILLARAY,  COMUNA DE LOS VILOS , CONCURSO 2022"/>
    <x v="6"/>
    <s v="'"/>
    <s v="'"/>
    <n v="2024"/>
    <s v="ESTUDIO BASICO"/>
    <s v="VIVIENDA Y DESARROLLO URBANO"/>
    <s v="DESARROLLO URBANO"/>
    <x v="1"/>
    <n v="51496"/>
    <n v="51496"/>
    <n v="51496"/>
    <x v="0"/>
    <x v="0"/>
  </r>
  <r>
    <s v="40048944-0"/>
    <s v="DIAGNOSTICO ELABORACIÓN PLAN MAESTRO BARRIO PUEBLO HUNDIDO, COMUNA DE MONTE PATRIA, CONCURSO 2022"/>
    <x v="6"/>
    <s v="'"/>
    <s v="'"/>
    <n v="2024"/>
    <s v="ESTUDIO BASICO"/>
    <s v="VIVIENDA Y DESARROLLO URBANO"/>
    <s v="DESARROLLO URBANO"/>
    <x v="1"/>
    <n v="50750"/>
    <n v="50750"/>
    <n v="50750"/>
    <x v="0"/>
    <x v="0"/>
  </r>
  <r>
    <s v="40048947-0"/>
    <s v="HABILITACION HABILITACION DE TERRENOS PARA REGENERACION HABITACIONAL MICHAIHUE"/>
    <x v="2"/>
    <s v="CONCEPCION"/>
    <s v="SAN PEDRO DE LA PAZ"/>
    <n v="2024"/>
    <s v="PROYECTO"/>
    <s v="VIVIENDA Y DESARROLLO URBANO"/>
    <s v="INTERSUBSECTORIAL VIVIENDA Y DESARROLLO URBANO"/>
    <x v="1"/>
    <n v="3000"/>
    <n v="203000"/>
    <n v="0"/>
    <x v="0"/>
    <x v="1"/>
  </r>
  <r>
    <s v="40048956-0"/>
    <s v="MEJORAMIENTO GESTIÓN DE TRÁNSITO R160 Y PUENTE LLACOLÉN, PROVINCIA DE CONCEPCIÓN"/>
    <x v="2"/>
    <s v="CONCEPCION"/>
    <s v="'"/>
    <n v="2024"/>
    <s v="PROYECTO"/>
    <s v="TRANSPORTE"/>
    <s v="TRANSPORTE URBANO,VIALIDAD PEATONAL"/>
    <x v="1"/>
    <n v="2321805"/>
    <n v="1684001"/>
    <n v="1684001"/>
    <x v="0"/>
    <x v="0"/>
  </r>
  <r>
    <s v="40048972-0"/>
    <s v="ANALISIS REQUERIMIENTOS DE INFRAESTRUCTURA HÍDRICA DE LARGO PLAZO 2025-2055"/>
    <x v="10"/>
    <s v="'"/>
    <s v="'"/>
    <n v="2024"/>
    <s v="ESTUDIO BASICO"/>
    <s v="RECURSOS HIDRICOS"/>
    <s v="RECURSOS HIDRICOS"/>
    <x v="1"/>
    <n v="182283"/>
    <n v="176120"/>
    <n v="176120"/>
    <x v="0"/>
    <x v="0"/>
  </r>
  <r>
    <s v="40048997-0"/>
    <s v="CONSTRUCCION LABORATORIOS  PARA LA  CARRERA DE QUIMICA Y FARMACIA - UBB REGIÓN DE ÑUBLE"/>
    <x v="5"/>
    <s v="'"/>
    <s v="'"/>
    <n v="2024"/>
    <s v="PROYECTO"/>
    <s v="EDUCACION, CULTURA Y PATRIMONIO"/>
    <s v="EDUCACION SUPERIOR"/>
    <x v="1"/>
    <n v="2611244"/>
    <n v="300000"/>
    <n v="0"/>
    <x v="0"/>
    <x v="1"/>
  </r>
  <r>
    <s v="40049005-0"/>
    <s v="AMPLIACION Y MEJORAMIENTO SERVICIO DE APR DE SANTA ROSA, MARIQUINA"/>
    <x v="12"/>
    <s v="'"/>
    <s v="'"/>
    <n v="2024"/>
    <s v="PROYECTO"/>
    <s v="RECURSOS HIDRICOS"/>
    <s v="AGUA POTABLE"/>
    <x v="1"/>
    <n v="1276771"/>
    <n v="1276771"/>
    <n v="1266058"/>
    <x v="0"/>
    <x v="0"/>
  </r>
  <r>
    <s v="40049008-0"/>
    <s v="CONSTRUCCION SERVICIO DE APR DE VISTA HERMOSA, FUTRONO"/>
    <x v="12"/>
    <s v="'"/>
    <s v="'"/>
    <n v="2024"/>
    <s v="PROYECTO"/>
    <s v="RECURSOS HIDRICOS"/>
    <s v="AGUA POTABLE"/>
    <x v="1"/>
    <n v="710272"/>
    <n v="710272"/>
    <n v="709807.11199999996"/>
    <x v="0"/>
    <x v="0"/>
  </r>
  <r>
    <s v="40049036-0"/>
    <s v="REPOSICION ESPACIO PUBLICO PLAZA SALITRERA MAPOCHO EL PALOMAR, COPIAPO"/>
    <x v="16"/>
    <s v="COPIAPO"/>
    <s v="COPIAPO"/>
    <n v="2024"/>
    <s v="PROYECTO"/>
    <s v="VIVIENDA Y DESARROLLO URBANO"/>
    <s v="DESARROLLO URBANO"/>
    <x v="1"/>
    <n v="771324"/>
    <n v="2070"/>
    <n v="2070"/>
    <x v="0"/>
    <x v="0"/>
  </r>
  <r>
    <s v="40049041-0"/>
    <s v="CONSTRUCCION CENTRO COMUNITARIO PEDRO LEON GALLO, COPIAPO"/>
    <x v="16"/>
    <s v="COPIAPO"/>
    <s v="COPIAPO"/>
    <n v="2024"/>
    <s v="PROYECTO"/>
    <s v="MULTISECTORIAL"/>
    <s v="ORGANIZACION Y SERVICIOS COMUNALES"/>
    <x v="1"/>
    <n v="641697"/>
    <n v="2070"/>
    <n v="2070"/>
    <x v="0"/>
    <x v="0"/>
  </r>
  <r>
    <s v="40049067-0"/>
    <s v="REPOSICION  ALUMBRADO PÚBLICO 2DA ETAPA, COMUNA DE SANTO DOMINGO"/>
    <x v="4"/>
    <s v="SAN ANTONIO"/>
    <s v="SANTO DOMINGO"/>
    <n v="2024"/>
    <s v="PROYECTO"/>
    <s v="ENERGIA"/>
    <s v="ALUMBRADO PUBLICO"/>
    <x v="1"/>
    <n v="841952"/>
    <n v="1"/>
    <n v="0"/>
    <x v="0"/>
    <x v="1"/>
  </r>
  <r>
    <s v="40049141-0"/>
    <s v="CONSTRUCCION GIMNASIO MUNICIPAL, COMUNA DE PINTO"/>
    <x v="5"/>
    <s v="DIGUILLIN"/>
    <s v="PINTO - REGION DEL ÑUBLE"/>
    <n v="2024"/>
    <s v="PROYECTO"/>
    <s v="DEPORTES"/>
    <s v="DEPORTE FORMATIVO"/>
    <x v="1"/>
    <n v="120000"/>
    <n v="1"/>
    <n v="0"/>
    <x v="0"/>
    <x v="1"/>
  </r>
  <r>
    <s v="40049245-0"/>
    <s v="MEJORAMIENTO CONEXIÓN VIAL PUERTO AYSEN - PUERTO CHACABUCO"/>
    <x v="11"/>
    <s v="AYSEN"/>
    <s v="AYSEN"/>
    <n v="2024"/>
    <s v="PROYECTO"/>
    <s v="TRANSPORTE"/>
    <s v="TRANSPORTE CAMINERO"/>
    <x v="1"/>
    <n v="76646"/>
    <n v="75000"/>
    <n v="85.045000000000002"/>
    <x v="0"/>
    <x v="0"/>
  </r>
  <r>
    <s v="40049264-0"/>
    <s v="CAPACITACION EN GESTIÓN DEL RECURSO HÍDRICO PARA PROFESIONALES ZONA NORTE CHICO"/>
    <x v="10"/>
    <s v="'"/>
    <s v="'"/>
    <n v="2024"/>
    <s v="PROGRAMA"/>
    <s v="RECURSOS HIDRICOS"/>
    <s v="RIEGO"/>
    <x v="1"/>
    <n v="120000"/>
    <n v="120000"/>
    <n v="120000"/>
    <x v="0"/>
    <x v="0"/>
  </r>
  <r>
    <s v="40049301-0"/>
    <s v="AMPLIACION MEJORAMIENTO SIST. TELEVIGILANCIA CON PÓRTICOS LP A CARABINEROS REGIÓN OHIGGINS"/>
    <x v="15"/>
    <s v="'"/>
    <s v="'"/>
    <n v="2024"/>
    <s v="PROYECTO"/>
    <s v="SEGURIDAD PUBLICA"/>
    <s v="SEGURIDAD PUBLICA"/>
    <x v="1"/>
    <n v="4037245"/>
    <n v="7245"/>
    <n v="0"/>
    <x v="0"/>
    <x v="1"/>
  </r>
  <r>
    <s v="40049357-0"/>
    <s v="HABILITACION SUMINISTRO ENERGIA ELECTRICA SECTOR HUERQUEHUE IX Y OTROS, PANGUIPULLI"/>
    <x v="12"/>
    <s v="VALDIVIA - REGION XIV"/>
    <s v="PANGUIPULLI - REGION XIV"/>
    <n v="2024"/>
    <s v="PROYECTO"/>
    <s v="ENERGIA"/>
    <s v="DISTRIBUCION Y CONEXION FINAL USUARIOS"/>
    <x v="1"/>
    <n v="459378"/>
    <n v="1000"/>
    <n v="0"/>
    <x v="0"/>
    <x v="1"/>
  </r>
  <r>
    <s v="40049362-0"/>
    <s v="HABILITACION ENERGIA ELECTRICA SECTOR HUERQUEHUE VIII, LLONGAHUE II Y OTROS, PANGUIPULLI"/>
    <x v="12"/>
    <s v="VALDIVIA - REGION XIV"/>
    <s v="PANGUIPULLI - REGION XIV"/>
    <n v="2024"/>
    <s v="PROYECTO"/>
    <s v="ENERGIA"/>
    <s v="DISTRIBUCION Y CONEXION FINAL USUARIOS"/>
    <x v="1"/>
    <n v="359948"/>
    <n v="1000"/>
    <n v="0"/>
    <x v="0"/>
    <x v="1"/>
  </r>
  <r>
    <s v="40049363-0"/>
    <s v="HABILITACION SUMINISTRO ENERGIA ELECTRICA SECTOR COÑARIPE V, LIQUIÑE III Y OTROS, PANGUIPULLI"/>
    <x v="12"/>
    <s v="VALDIVIA - REGION XIV"/>
    <s v="PANGUIPULLI - REGION XIV"/>
    <n v="2024"/>
    <s v="PROYECTO"/>
    <s v="ENERGIA"/>
    <s v="DISTRIBUCION Y CONEXION FINAL USUARIOS"/>
    <x v="1"/>
    <n v="308487"/>
    <n v="1000"/>
    <n v="0"/>
    <x v="0"/>
    <x v="1"/>
  </r>
  <r>
    <s v="40049389-0"/>
    <s v="CONSTRUCCION TREN REGION DE VALPARAISO - REGION METROPOLITANA"/>
    <x v="10"/>
    <s v="'"/>
    <s v="'"/>
    <n v="2024"/>
    <s v="PROYECTO"/>
    <s v="TRANSPORTE"/>
    <s v="TRANSPORTE FERROVIARIO"/>
    <x v="1"/>
    <n v="2071"/>
    <n v="1036"/>
    <n v="0"/>
    <x v="0"/>
    <x v="1"/>
  </r>
  <r>
    <s v="40049397-0"/>
    <s v="MEJORAMIENTO CBI PUENTE QUEPE CAIVICO LOS NOTROS, VILCUN"/>
    <x v="0"/>
    <s v="CAUTIN"/>
    <s v="VILCUN"/>
    <n v="2024"/>
    <s v="PROYECTO"/>
    <s v="TRANSPORTE"/>
    <s v="TRANSPORTE CAMINERO"/>
    <x v="1"/>
    <n v="2893973"/>
    <n v="1587220"/>
    <n v="1569971"/>
    <x v="0"/>
    <x v="0"/>
  </r>
  <r>
    <s v="40049402-0"/>
    <s v="REPOSICION CENTRO DE SALUD MENTAL COMUNITARIO  LAS ÁNIMAS"/>
    <x v="12"/>
    <s v="VALDIVIA - REGION XIV"/>
    <s v="'"/>
    <n v="2024"/>
    <s v="PROYECTO"/>
    <s v="SALUD"/>
    <s v="MEDIA COMPLEJIDAD"/>
    <x v="1"/>
    <n v="2"/>
    <n v="2"/>
    <n v="0"/>
    <x v="0"/>
    <x v="1"/>
  </r>
  <r>
    <s v="40049459-0"/>
    <s v="CONSTRUCCION CANCHA  DE PASTO SINTETICO PASO ANCHO, COMUNA DE SAN FABIAN"/>
    <x v="5"/>
    <s v="PUNILLA"/>
    <s v="SAN FABIAN - REGION DEL ÑUBLE"/>
    <n v="2024"/>
    <s v="PROYECTO"/>
    <s v="DEPORTES"/>
    <s v="DEPORTE RECREATIVO"/>
    <x v="1"/>
    <n v="393154"/>
    <n v="1"/>
    <n v="0"/>
    <x v="0"/>
    <x v="1"/>
  </r>
  <r>
    <s v="40049461-0"/>
    <s v="REPOSICION HOSPITAL COMUNITARIO Y FAMILIAR TOLTEN"/>
    <x v="0"/>
    <s v="CAUTIN"/>
    <s v="TOLTEN"/>
    <n v="2024"/>
    <s v="PROYECTO"/>
    <s v="SALUD"/>
    <s v="BAJA COMPLEJIDAD"/>
    <x v="1"/>
    <n v="50001"/>
    <n v="110888"/>
    <n v="55137.171000000002"/>
    <x v="0"/>
    <x v="0"/>
  </r>
  <r>
    <s v="40049475-0"/>
    <s v="REPOSICION CANCHA DE FUTBOL CALLE ALEGRE, COMUNA DE SAN IGNACIO"/>
    <x v="5"/>
    <s v="DIGUILLIN"/>
    <s v="SAN IGNACIO - REGION DEL ÑUBLE"/>
    <n v="2024"/>
    <s v="PROYECTO"/>
    <s v="DEPORTES"/>
    <s v="DEPORTE RECREATIVO"/>
    <x v="1"/>
    <n v="393298"/>
    <n v="99000"/>
    <n v="98321"/>
    <x v="0"/>
    <x v="0"/>
  </r>
  <r>
    <s v="40049482-0"/>
    <s v="CONSTRUCCION 33 LLAMADO PROGRAMA DE PAVIMENTACIÓN PARTICIPATIVA REGION VALPARAISO"/>
    <x v="4"/>
    <s v="'"/>
    <s v="'"/>
    <n v="2024"/>
    <s v="PROYECTO"/>
    <s v="TRANSPORTE"/>
    <s v="TRANSPORTE URBANO,VIALIDAD PEATONAL"/>
    <x v="1"/>
    <n v="2929598"/>
    <n v="4036099"/>
    <n v="2925520.9720000001"/>
    <x v="0"/>
    <x v="0"/>
  </r>
  <r>
    <s v="40049499-0"/>
    <s v="DIAGNOSTICO ELABORACION PLAN MAESTRO BARRIO EL UNIVERSO, CERRILLOS, CONCURSO 2022"/>
    <x v="14"/>
    <s v="SANTIAGO"/>
    <s v="CERRILLOS"/>
    <n v="2024"/>
    <s v="ESTUDIO BASICO"/>
    <s v="VIVIENDA Y DESARROLLO URBANO"/>
    <s v="DESARROLLO URBANO"/>
    <x v="1"/>
    <n v="65463"/>
    <n v="3250"/>
    <n v="3250"/>
    <x v="0"/>
    <x v="0"/>
  </r>
  <r>
    <s v="40049501-0"/>
    <s v="DIAGNOSTICO ELABORACIÓN PLAN MAESTRO BARRIO MONTE CENTRO, EL MONTE, CONCURSO 2022"/>
    <x v="14"/>
    <s v="TALAGANTE"/>
    <s v="EL MONTE"/>
    <n v="2024"/>
    <s v="ESTUDIO BASICO"/>
    <s v="VIVIENDA Y DESARROLLO URBANO"/>
    <s v="DESARROLLO URBANO"/>
    <x v="1"/>
    <n v="65463"/>
    <n v="3250"/>
    <n v="3250"/>
    <x v="0"/>
    <x v="0"/>
  </r>
  <r>
    <s v="40049503-0"/>
    <s v="DIAGNOSTICO ELABORACIÓN PLAN MAESTRO BARRIO CÍVICO, LO ESPEJO, CONCURSO 2022"/>
    <x v="14"/>
    <s v="SANTIAGO"/>
    <s v="LO ESPEJO"/>
    <n v="2024"/>
    <s v="ESTUDIO BASICO"/>
    <s v="VIVIENDA Y DESARROLLO URBANO"/>
    <s v="DESARROLLO URBANO"/>
    <x v="1"/>
    <n v="65463"/>
    <n v="3250"/>
    <n v="3250"/>
    <x v="0"/>
    <x v="0"/>
  </r>
  <r>
    <s v="40049504-0"/>
    <s v="DIAGNOSTICO ELABORACIÓN PLAN MAESTRO BARRIO LAS NACIONES ORIENTE, MAIPÚ, CONCURSO 2022"/>
    <x v="14"/>
    <s v="SANTIAGO"/>
    <s v="MAIPU"/>
    <n v="2024"/>
    <s v="ESTUDIO BASICO"/>
    <s v="VIVIENDA Y DESARROLLO URBANO"/>
    <s v="DESARROLLO URBANO"/>
    <x v="1"/>
    <n v="65463"/>
    <n v="3250"/>
    <n v="3250"/>
    <x v="0"/>
    <x v="0"/>
  </r>
  <r>
    <s v="40049506-0"/>
    <s v="DIAGNOSTICO ELABORACIÓN PLAN MAESTRO BARRIO PADRE HURTADO 2, MELIPILLA, CONCURSO 2022"/>
    <x v="14"/>
    <s v="MELIPILLA"/>
    <s v="MELIPILLA"/>
    <n v="2024"/>
    <s v="ESTUDIO BASICO"/>
    <s v="VIVIENDA Y DESARROLLO URBANO"/>
    <s v="DESARROLLO URBANO"/>
    <x v="1"/>
    <n v="65463"/>
    <n v="3250"/>
    <n v="3250"/>
    <x v="0"/>
    <x v="0"/>
  </r>
  <r>
    <s v="40049507-0"/>
    <s v="DIAGNOSTICO ELABORACIÓN PLAN MAESTRO BARRIO GARÍN, QUINTA NORMAL, CONCURSO 2022"/>
    <x v="14"/>
    <s v="SANTIAGO"/>
    <s v="QUINTA NORMAL"/>
    <n v="2024"/>
    <s v="ESTUDIO BASICO"/>
    <s v="VIVIENDA Y DESARROLLO URBANO"/>
    <s v="DESARROLLO URBANO"/>
    <x v="1"/>
    <n v="65463"/>
    <n v="3250"/>
    <n v="3250"/>
    <x v="0"/>
    <x v="0"/>
  </r>
  <r>
    <s v="40049508-0"/>
    <s v="DIAGNOSTICO ELABORACIÓN PLAN MAESTRO BARRIO MANUEL RENGIFO, COMUNA SAN RAMÓN, CONCURSO 2022"/>
    <x v="14"/>
    <s v="SANTIAGO"/>
    <s v="SAN RAMON"/>
    <n v="2024"/>
    <s v="ESTUDIO BASICO"/>
    <s v="VIVIENDA Y DESARROLLO URBANO"/>
    <s v="DESARROLLO URBANO"/>
    <x v="1"/>
    <n v="65463"/>
    <n v="3250"/>
    <n v="3250"/>
    <x v="0"/>
    <x v="0"/>
  </r>
  <r>
    <s v="40049509-0"/>
    <s v="DIAGNOSTICO ELABORACIÓN PLAN MAESTRO BARRIO TEGUALDA I, II, III, TALAGANTE, CONCURSO 2022"/>
    <x v="14"/>
    <s v="TALAGANTE"/>
    <s v="TALAGANTE"/>
    <n v="2024"/>
    <s v="ESTUDIO BASICO"/>
    <s v="VIVIENDA Y DESARROLLO URBANO"/>
    <s v="DESARROLLO URBANO"/>
    <x v="1"/>
    <n v="65463"/>
    <n v="3250"/>
    <n v="3250"/>
    <x v="0"/>
    <x v="0"/>
  </r>
  <r>
    <s v="40049512-0"/>
    <s v="RESTAURACION SANTUARIO NUESTRA SEÑORA DE LA CANDELARIA, COPIAPÓ"/>
    <x v="16"/>
    <s v="COPIAPO"/>
    <s v="COPIAPO"/>
    <n v="2024"/>
    <s v="PROYECTO"/>
    <s v="EDUCACION, CULTURA Y PATRIMONIO"/>
    <s v="PATRIMONIO"/>
    <x v="1"/>
    <n v="285410"/>
    <n v="31006"/>
    <n v="31005.7"/>
    <x v="0"/>
    <x v="0"/>
  </r>
  <r>
    <s v="40049527-0"/>
    <s v="DIAGNOSTICO ELABORACIÓN PLAN MAESTRO BARRIO SAN BORJA, SANTIAGO, CONCURSO 2022"/>
    <x v="14"/>
    <s v="SANTIAGO"/>
    <s v="SANTIAGO"/>
    <n v="2024"/>
    <s v="ESTUDIO BASICO"/>
    <s v="VIVIENDA Y DESARROLLO URBANO"/>
    <s v="DESARROLLO URBANO"/>
    <x v="1"/>
    <n v="11902"/>
    <n v="6500"/>
    <n v="6500"/>
    <x v="0"/>
    <x v="0"/>
  </r>
  <r>
    <s v="40049545-0"/>
    <s v="CONSTRUCCION CANCHA PASTO SINTÉTICO Y CIERRE PERIMETRAL SECTOR PULLAY, COMUNA DE COBQUECURA"/>
    <x v="5"/>
    <s v="ITATA"/>
    <s v="COBQUECURA - REGION DEL ÑUBLE"/>
    <n v="2024"/>
    <s v="PROYECTO"/>
    <s v="DEPORTES"/>
    <s v="DEPORTE RECREATIVO"/>
    <x v="1"/>
    <n v="382488"/>
    <n v="1"/>
    <n v="0"/>
    <x v="0"/>
    <x v="1"/>
  </r>
  <r>
    <s v="40049560-0"/>
    <s v="CONSTRUCCION CANCHA PASTO SINTÉTICO Y CIERRE PERIMETRAL SECTOR ÑIQUÉN ESTACIÓN, ÑIQUÉN"/>
    <x v="5"/>
    <s v="PUNILLA"/>
    <s v="NIQUEN - REGION DEL ÑUBLE"/>
    <n v="2024"/>
    <s v="PROYECTO"/>
    <s v="DEPORTES"/>
    <s v="DEPORTE RECREATIVO"/>
    <x v="1"/>
    <n v="393298"/>
    <n v="1000"/>
    <n v="0"/>
    <x v="0"/>
    <x v="1"/>
  </r>
  <r>
    <s v="40049585-0"/>
    <s v="DIAGNOSTICO CARACTERIZACIÓN ARQUEOLÓGICA SECTORES ARENILLAS NEGRAS Y QUIANE"/>
    <x v="13"/>
    <s v="'"/>
    <s v="'"/>
    <n v="2024"/>
    <s v="ESTUDIO BASICO"/>
    <s v="VIVIENDA Y DESARROLLO URBANO"/>
    <s v="BORDE COSTERO,PASEOS PEATONALES, PLAYAS"/>
    <x v="1"/>
    <n v="100"/>
    <n v="10"/>
    <n v="0"/>
    <x v="0"/>
    <x v="1"/>
  </r>
  <r>
    <s v="40049587-0"/>
    <s v="CONSTRUCCION PARQUE CIUDADANO ACUYO CASABLANCA"/>
    <x v="4"/>
    <s v="VALPARAISO"/>
    <s v="CASABLANCA"/>
    <n v="2024"/>
    <s v="PROYECTO"/>
    <s v="VIVIENDA Y DESARROLLO URBANO"/>
    <s v="DESARROLLO URBANO"/>
    <x v="1"/>
    <n v="166737"/>
    <n v="2"/>
    <n v="0"/>
    <x v="0"/>
    <x v="1"/>
  </r>
  <r>
    <s v="40049589-0"/>
    <s v="CONSTRUCCION PUNTO DE POSADA PARA HELICÓPTEROS - COMPLEJO POLICIA DE INVESTIGACIONES VALDIVIA"/>
    <x v="12"/>
    <s v="'"/>
    <s v="'"/>
    <n v="2024"/>
    <s v="PROYECTO"/>
    <s v="TRANSPORTE"/>
    <s v="TRANSPORTE AEREO"/>
    <x v="1"/>
    <n v="467442"/>
    <n v="560930"/>
    <n v="510310.88099999999"/>
    <x v="0"/>
    <x v="0"/>
  </r>
  <r>
    <s v="40049606-0"/>
    <s v="MEJORAMIENTO RUTA T-800  TRAMO PARQUE ALERCE COSTERO - HUEICOLLA"/>
    <x v="12"/>
    <s v="'"/>
    <s v="'"/>
    <n v="2024"/>
    <s v="PROYECTO"/>
    <s v="TRANSPORTE"/>
    <s v="TRANSPORTE CAMINERO"/>
    <x v="1"/>
    <n v="11229"/>
    <n v="210"/>
    <n v="80.042000000000002"/>
    <x v="0"/>
    <x v="0"/>
  </r>
  <r>
    <s v="40049607-0"/>
    <s v="MEJORAMIENTO RUTA T-551 DESDE KM 0 AL 31 EN COMUNAS DE LOS LAGOS - FUTRONO"/>
    <x v="12"/>
    <s v="'"/>
    <s v="'"/>
    <n v="2024"/>
    <s v="PROYECTO"/>
    <s v="TRANSPORTE"/>
    <s v="TRANSPORTE CAMINERO"/>
    <x v="1"/>
    <n v="35000"/>
    <n v="510"/>
    <n v="80.042000000000002"/>
    <x v="0"/>
    <x v="0"/>
  </r>
  <r>
    <s v="40049608-0"/>
    <s v="MEJORAMIENTO RUTA T-625 S: REUMEN - NONTUELA COMUNA DE PAILLACO"/>
    <x v="12"/>
    <s v="'"/>
    <s v="'"/>
    <n v="2024"/>
    <s v="PROYECTO"/>
    <s v="TRANSPORTE"/>
    <s v="TRANSPORTE CAMINERO"/>
    <x v="1"/>
    <n v="36000"/>
    <n v="110"/>
    <n v="64.033000000000001"/>
    <x v="0"/>
    <x v="0"/>
  </r>
  <r>
    <s v="40049625-0"/>
    <s v="CONSTRUCCION CANCHA DE PASTO SINTETICO SECTOR LLAHUEN, COMUNA DE PORTEZUELO"/>
    <x v="5"/>
    <s v="ITATA"/>
    <s v="PORTEZUELO - REGION DEL ÑUBLE"/>
    <n v="2024"/>
    <s v="PROYECTO"/>
    <s v="DEPORTES"/>
    <s v="DEPORTE FORMATIVO"/>
    <x v="1"/>
    <n v="393238"/>
    <n v="375191"/>
    <n v="334188.51699999999"/>
    <x v="0"/>
    <x v="0"/>
  </r>
  <r>
    <s v="40049655-0"/>
    <s v="CONSTRUCCION SERVICIO SANITARIO RURAL AGUA FRESCA, COMUNA PUNTA ARENAS"/>
    <x v="1"/>
    <s v="'"/>
    <s v="'"/>
    <n v="2024"/>
    <s v="PROYECTO"/>
    <s v="RECURSOS HIDRICOS"/>
    <s v="AGUA POTABLE"/>
    <x v="1"/>
    <n v="163"/>
    <n v="163"/>
    <n v="228"/>
    <x v="0"/>
    <x v="0"/>
  </r>
  <r>
    <s v="40049658-0"/>
    <s v="REPOSICION Y AMPLIACIÓN DE SERVICIO SANITARIO RURAL HUERTOS FAMILIARES, COMUNA DE NATALES"/>
    <x v="1"/>
    <s v="'"/>
    <s v="'"/>
    <n v="2024"/>
    <s v="PROYECTO"/>
    <s v="RECURSOS HIDRICOS"/>
    <s v="AGUA POTABLE"/>
    <x v="1"/>
    <n v="320"/>
    <n v="320"/>
    <n v="76.040000000000006"/>
    <x v="0"/>
    <x v="0"/>
  </r>
  <r>
    <s v="40049660-0"/>
    <s v="CONSTRUCCION ESTACIONES FLUVIOMETRICAS EN REGION DE LOS RIOS"/>
    <x v="12"/>
    <s v="'"/>
    <s v="'"/>
    <n v="2024"/>
    <s v="PROYECTO"/>
    <s v="RECURSOS HIDRICOS"/>
    <s v="RECURSOS HIDRICOS"/>
    <x v="1"/>
    <n v="51750"/>
    <n v="47000"/>
    <n v="47000"/>
    <x v="0"/>
    <x v="0"/>
  </r>
  <r>
    <s v="40049663-0"/>
    <s v="REPOSICION RUTA L-391, SECTOR DERRUMBE EMBALSE ANCOA, COMUNA DE LINARES"/>
    <x v="7"/>
    <s v="LINARES"/>
    <s v="LINARES"/>
    <n v="2024"/>
    <s v="PROYECTO"/>
    <s v="TRANSPORTE"/>
    <s v="TRANSPORTE CAMINERO"/>
    <x v="1"/>
    <n v="240636"/>
    <n v="151420"/>
    <n v="150878.111"/>
    <x v="0"/>
    <x v="0"/>
  </r>
  <r>
    <s v="40049670-0"/>
    <s v="REPOSICION POSTA SALUD RURAL COLICO ALTO, COMUNA DE SANTA JUANA"/>
    <x v="2"/>
    <s v="CONCEPCION"/>
    <s v="SANTA JUANA"/>
    <n v="2024"/>
    <s v="PROYECTO"/>
    <s v="SALUD"/>
    <s v="BAJA COMPLEJIDAD"/>
    <x v="1"/>
    <n v="1035592"/>
    <n v="1180678"/>
    <n v="1166540"/>
    <x v="0"/>
    <x v="0"/>
  </r>
  <r>
    <s v="40049699-0"/>
    <s v="REPOSICION PUENTE EL ROBLE, N-48-O, COMUNAS DE QUILLON Y BULNES, REGION DE ÑUBLE"/>
    <x v="5"/>
    <s v="'"/>
    <s v="'"/>
    <n v="2024"/>
    <s v="PROYECTO"/>
    <s v="TRANSPORTE"/>
    <s v="TRANSPORTE CAMINERO"/>
    <x v="1"/>
    <n v="510"/>
    <n v="120"/>
    <n v="85.045000000000002"/>
    <x v="0"/>
    <x v="0"/>
  </r>
  <r>
    <s v="40049773-0"/>
    <s v="CONSTRUCCION SERVICIO APR DE FLOR DEL LAGO, LOS LAGOS"/>
    <x v="12"/>
    <s v="'"/>
    <s v="'"/>
    <n v="2024"/>
    <s v="PROYECTO"/>
    <s v="RECURSOS HIDRICOS"/>
    <s v="AGUA POTABLE"/>
    <x v="1"/>
    <n v="1125493"/>
    <n v="1125493"/>
    <n v="1124725.94"/>
    <x v="0"/>
    <x v="0"/>
  </r>
  <r>
    <s v="40049780-0"/>
    <s v="CONSTRUCCION SERVICIO APR CATRICO, LANCO"/>
    <x v="12"/>
    <s v="'"/>
    <s v="'"/>
    <n v="2024"/>
    <s v="PROYECTO"/>
    <s v="RECURSOS HIDRICOS"/>
    <s v="AGUA POTABLE"/>
    <x v="1"/>
    <n v="1706177"/>
    <n v="1706177"/>
    <n v="1705073"/>
    <x v="0"/>
    <x v="0"/>
  </r>
  <r>
    <s v="40049790-0"/>
    <s v="CONSTRUCCION SERVICIO DE APR DE TRINGLO B, LAGO RANCO"/>
    <x v="12"/>
    <s v="'"/>
    <s v="'"/>
    <n v="2024"/>
    <s v="PROYECTO"/>
    <s v="RECURSOS HIDRICOS"/>
    <s v="AGUA POTABLE"/>
    <x v="1"/>
    <n v="20"/>
    <n v="20"/>
    <n v="0"/>
    <x v="0"/>
    <x v="1"/>
  </r>
  <r>
    <s v="40049805-0"/>
    <s v="AMPLIACION Y MEJORAMIENTO SERVICIO DE APR DE TRAIGUEN, LA UNION"/>
    <x v="12"/>
    <s v="'"/>
    <s v="'"/>
    <n v="2024"/>
    <s v="PROYECTO"/>
    <s v="RECURSOS HIDRICOS"/>
    <s v="AGUA POTABLE"/>
    <x v="1"/>
    <n v="1324819"/>
    <n v="1324819"/>
    <n v="1323486.1270000001"/>
    <x v="0"/>
    <x v="0"/>
  </r>
  <r>
    <s v="40049813-0"/>
    <s v="MEJORAMIENTO RUTA 41 CH, SECTOR CORTINA EMBALSE LA LAGUNA - LIMITE FRONTERIZO, VICUÑA"/>
    <x v="6"/>
    <s v="'"/>
    <s v="'"/>
    <n v="2024"/>
    <s v="PROYECTO"/>
    <s v="TRANSPORTE"/>
    <s v="TRANSPORTE CAMINERO"/>
    <x v="1"/>
    <n v="50499"/>
    <n v="41900"/>
    <n v="95.049000000000007"/>
    <x v="0"/>
    <x v="0"/>
  </r>
  <r>
    <s v="40049814-0"/>
    <s v="MEJORAMIENTO PUENTE MORRILLOS D-595, COMUNA DE RIO HURTADO"/>
    <x v="6"/>
    <s v="LIMARI"/>
    <s v="RIO HURTADO"/>
    <n v="2024"/>
    <s v="PROYECTO"/>
    <s v="TRANSPORTE"/>
    <s v="TRANSPORTE CAMINERO"/>
    <x v="1"/>
    <n v="265476"/>
    <n v="256250"/>
    <n v="115246.38"/>
    <x v="0"/>
    <x v="0"/>
  </r>
  <r>
    <s v="40049815-0"/>
    <s v="MEJORAMIENTO CBI RUTA D-205 SECTOR SANTA GRACIA - ALMIRANTE LATORRE, PROVINCIA DE ELQUI"/>
    <x v="6"/>
    <s v="ELQUI"/>
    <s v="LA SERENA"/>
    <n v="2024"/>
    <s v="PROYECTO"/>
    <s v="TRANSPORTE"/>
    <s v="TRANSPORTE CAMINERO"/>
    <x v="1"/>
    <n v="15259"/>
    <n v="110"/>
    <n v="0"/>
    <x v="0"/>
    <x v="1"/>
  </r>
  <r>
    <s v="40049816-0"/>
    <s v="MEJORAMIENTO RUTA DE ACCESO A CALETAS DE PUNTA DE CHOROS, COMUNA DE LA HIGUERA"/>
    <x v="6"/>
    <s v="'"/>
    <s v="'"/>
    <n v="2024"/>
    <s v="PROYECTO"/>
    <s v="TRANSPORTE"/>
    <s v="TRANSPORTE CAMINERO"/>
    <x v="1"/>
    <n v="73769"/>
    <n v="210"/>
    <n v="80.042000000000002"/>
    <x v="0"/>
    <x v="0"/>
  </r>
  <r>
    <s v="40049817-0"/>
    <s v="MEJORAMIENTO RUTA DE ACCESO CALETA TOTORALILLO NORTE COMUNA DE LA HIGUERA"/>
    <x v="6"/>
    <s v="ELQUI"/>
    <s v="LA HIGUERA"/>
    <n v="2024"/>
    <s v="PROYECTO"/>
    <s v="TRANSPORTE"/>
    <s v="TRANSPORTE CAMINERO"/>
    <x v="1"/>
    <n v="59570"/>
    <n v="210"/>
    <n v="80.042000000000002"/>
    <x v="0"/>
    <x v="0"/>
  </r>
  <r>
    <s v="40049819-0"/>
    <s v="AMPLIACION Y MEJORAMIENTO CONECTIVIDAD VIAL SECTORES: MARQUESA - VICUÑA - RIVADAVIA"/>
    <x v="6"/>
    <s v="'"/>
    <s v="'"/>
    <n v="2024"/>
    <s v="PROYECTO"/>
    <s v="TRANSPORTE"/>
    <s v="TRANSPORTE CAMINERO"/>
    <x v="1"/>
    <n v="70901"/>
    <n v="110"/>
    <n v="85.045000000000002"/>
    <x v="0"/>
    <x v="0"/>
  </r>
  <r>
    <s v="40049823-0"/>
    <s v="MEJORAMIENTO RUTA D- 445, SECTOR VICUÑA-HURTADO, ELQUI - LIMARÍ, RUTA ANTAKARI"/>
    <x v="6"/>
    <s v="'"/>
    <s v="'"/>
    <n v="2024"/>
    <s v="PROYECTO"/>
    <s v="TRANSPORTE"/>
    <s v="TRANSPORTE CAMINERO"/>
    <x v="1"/>
    <n v="115486"/>
    <n v="260"/>
    <n v="161.441"/>
    <x v="0"/>
    <x v="0"/>
  </r>
  <r>
    <s v="40049850-0"/>
    <s v="MEJORAMIENTO EMBARQUE Y DESEMBARQUE EN CALETA CORRALES, LA HIGUERA"/>
    <x v="6"/>
    <s v="'"/>
    <s v="'"/>
    <n v="2024"/>
    <s v="PROYECTO"/>
    <s v="PESCA"/>
    <s v="PESCA ARTESANAL"/>
    <x v="1"/>
    <n v="270"/>
    <n v="270"/>
    <n v="250"/>
    <x v="0"/>
    <x v="0"/>
  </r>
  <r>
    <s v="40049853-0"/>
    <s v="CONSTRUCCION OBRAS MARITIMAS CALETA TALCA, COMUNA DE OVALLE."/>
    <x v="6"/>
    <s v="'"/>
    <s v="'"/>
    <n v="2024"/>
    <s v="PROYECTO"/>
    <s v="PESCA"/>
    <s v="PESCA ARTESANAL"/>
    <x v="1"/>
    <n v="160"/>
    <n v="160"/>
    <n v="72.037999999999997"/>
    <x v="0"/>
    <x v="0"/>
  </r>
  <r>
    <s v="40049858-0"/>
    <s v="DIAGNOSTICO MEJORAMIENTO CALETA TOTORALILLO NORTE, LA HIGUERA"/>
    <x v="6"/>
    <s v="'"/>
    <s v="'"/>
    <n v="2024"/>
    <s v="ESTUDIO BASICO"/>
    <s v="PESCA"/>
    <s v="PESCA ARTESANAL"/>
    <x v="1"/>
    <n v="105925"/>
    <n v="241219"/>
    <n v="105924.16899999999"/>
    <x v="0"/>
    <x v="0"/>
  </r>
  <r>
    <s v="40049867-0"/>
    <s v="CONSTRUCCION Y MEJORAMIENTO CONEXION VIAL LAMPA-PUDAHUEL-PEÑAFLOR-TALAGANTE-EL MONTE"/>
    <x v="14"/>
    <s v="'"/>
    <s v="'"/>
    <n v="2024"/>
    <s v="PROYECTO"/>
    <s v="TRANSPORTE"/>
    <s v="TRANSPORTE URBANO,VIALIDAD PEATONAL"/>
    <x v="1"/>
    <n v="54078"/>
    <n v="53150"/>
    <n v="95.049000000000007"/>
    <x v="0"/>
    <x v="0"/>
  </r>
  <r>
    <s v="40049879-0"/>
    <s v="MEJORAMIENTO RUTA B-710, SECTOR PAPOSO – VARILLAS, PROVINCIA DE ANTOFAGASTA."/>
    <x v="9"/>
    <s v="'"/>
    <s v="'"/>
    <n v="2024"/>
    <s v="PROYECTO"/>
    <s v="TRANSPORTE"/>
    <s v="TRANSPORTE CAMINERO"/>
    <x v="1"/>
    <n v="109500"/>
    <n v="510"/>
    <n v="85.045000000000002"/>
    <x v="0"/>
    <x v="0"/>
  </r>
  <r>
    <s v="40049921-0"/>
    <s v="INSTALACION SERVICIO SANITARIO RURAL CAVANCHA, VALLENAR"/>
    <x v="16"/>
    <s v="HUASCO"/>
    <s v="VALLENAR"/>
    <n v="2024"/>
    <s v="PROYECTO"/>
    <s v="RECURSOS HIDRICOS"/>
    <s v="AGUA POTABLE"/>
    <x v="1"/>
    <n v="1009"/>
    <n v="10"/>
    <n v="0"/>
    <x v="0"/>
    <x v="1"/>
  </r>
  <r>
    <s v="40049932-0"/>
    <s v="CONSTRUCCION CANCHA DE PASTO SINTETICO PARQUE SUR, COMUNA DE EL CARMEN"/>
    <x v="5"/>
    <s v="DIGUILLIN"/>
    <s v="EL CARMEN - REGION DEL ÑUBLE"/>
    <n v="2024"/>
    <s v="PROYECTO"/>
    <s v="DEPORTES"/>
    <s v="DEPORTE RECREATIVO"/>
    <x v="1"/>
    <n v="393296"/>
    <n v="10002"/>
    <n v="0"/>
    <x v="0"/>
    <x v="1"/>
  </r>
  <r>
    <s v="40049935-0"/>
    <s v="REPOSICION PLAZA PANAMÁ, DIEGO DE ALMAGRO"/>
    <x v="16"/>
    <s v="CHAÑARAL"/>
    <s v="DIEGO DE ALMAGRO"/>
    <n v="2024"/>
    <s v="PROYECTO"/>
    <s v="VIVIENDA Y DESARROLLO URBANO"/>
    <s v="DESARROLLO URBANO"/>
    <x v="1"/>
    <n v="1231972"/>
    <n v="90633"/>
    <n v="90572.323000000004"/>
    <x v="0"/>
    <x v="0"/>
  </r>
  <r>
    <s v="40049936-0"/>
    <s v="DIAGNOSTICO CALETAS PESQUERAS ARTESANALES REGIÓN DE TARAPACÁ"/>
    <x v="8"/>
    <s v="'"/>
    <s v="'"/>
    <n v="2024"/>
    <s v="ESTUDIO BASICO"/>
    <s v="PESCA"/>
    <s v="PESCA ARTESANAL"/>
    <x v="1"/>
    <n v="310"/>
    <n v="10"/>
    <n v="0"/>
    <x v="0"/>
    <x v="1"/>
  </r>
  <r>
    <s v="40049942-0"/>
    <s v="CONSTRUCCION INFRAESTRUCTURA PORTUARIA CALETA LOS VERDES, IQUIQUE"/>
    <x v="8"/>
    <s v="'"/>
    <s v="'"/>
    <n v="2024"/>
    <s v="PROYECTO"/>
    <s v="PESCA"/>
    <s v="PESCA ARTESANAL"/>
    <x v="1"/>
    <n v="120385"/>
    <n v="138514"/>
    <n v="120159.902"/>
    <x v="0"/>
    <x v="0"/>
  </r>
  <r>
    <s v="40049949-0"/>
    <s v="AMPLIACION  RUTA E-35   CRUCE LONGITUDINAL - LA LIGUA - CABILDO"/>
    <x v="4"/>
    <s v="'"/>
    <s v="'"/>
    <n v="2024"/>
    <s v="PROYECTO"/>
    <s v="TRANSPORTE"/>
    <s v="TRANSPORTE CAMINERO"/>
    <x v="1"/>
    <n v="537"/>
    <n v="41910"/>
    <n v="90.046000000000006"/>
    <x v="0"/>
    <x v="0"/>
  </r>
  <r>
    <s v="40049983-0"/>
    <s v="MEJORAMIENTO INTERSECCIONES RUTA 9  SECTOR: CIRCUNVALACION Y AVENIDA FREI"/>
    <x v="1"/>
    <s v="MAGALLANES"/>
    <s v="PUNTA ARENAS"/>
    <n v="2024"/>
    <s v="PROYECTO"/>
    <s v="TRANSPORTE"/>
    <s v="TRANSPORTE CAMINERO"/>
    <x v="1"/>
    <n v="1517"/>
    <n v="110"/>
    <n v="85.045000000000002"/>
    <x v="0"/>
    <x v="0"/>
  </r>
  <r>
    <s v="40049987-0"/>
    <s v="AMPLIACION RUTA N-59-Q, SECTOR CHILLAN VIEJO - VARIANTE SAN IGNACIO"/>
    <x v="5"/>
    <s v="'"/>
    <s v="'"/>
    <n v="2024"/>
    <s v="PROYECTO"/>
    <s v="TRANSPORTE"/>
    <s v="TRANSPORTE CAMINERO"/>
    <x v="1"/>
    <n v="543"/>
    <n v="210"/>
    <n v="100.05200000000001"/>
    <x v="0"/>
    <x v="0"/>
  </r>
  <r>
    <s v="40049996-0"/>
    <s v="EXPLORACION Y PROSPECCIÓN HIDROGEOLÓGICA DE LA REGIÓN DE OHIGGINS SECTOR SECANO COSTERO"/>
    <x v="15"/>
    <s v="'"/>
    <s v="'"/>
    <n v="2024"/>
    <s v="ESTUDIO BASICO"/>
    <s v="RECURSOS HIDRICOS"/>
    <s v="RECURSOS HIDRICOS"/>
    <x v="1"/>
    <n v="144900"/>
    <n v="144900"/>
    <n v="144900"/>
    <x v="0"/>
    <x v="0"/>
  </r>
  <r>
    <s v="40050000-0"/>
    <s v="MEJORAMIENTO CALETA ALTO DEL REY BOCA SUR"/>
    <x v="2"/>
    <s v="CONCEPCION"/>
    <s v="SAN PEDRO DE LA PAZ"/>
    <n v="2024"/>
    <s v="PROYECTO"/>
    <s v="PESCA"/>
    <s v="PESCA ARTESANAL"/>
    <x v="1"/>
    <n v="10"/>
    <n v="10"/>
    <n v="0"/>
    <x v="0"/>
    <x v="1"/>
  </r>
  <r>
    <s v="40050011-0"/>
    <s v="REPOSICION SERVICIO SANITARIO RURAL EL CHALACO, COMUNA DE PETORCA"/>
    <x v="4"/>
    <s v="'"/>
    <s v="'"/>
    <n v="2024"/>
    <s v="PROYECTO"/>
    <s v="RECURSOS HIDRICOS"/>
    <s v="AGUA POTABLE"/>
    <x v="1"/>
    <n v="113143"/>
    <n v="38401"/>
    <n v="38400"/>
    <x v="0"/>
    <x v="0"/>
  </r>
  <r>
    <s v="40050066-0"/>
    <s v="MEJORAMIENTO RUTA 1 SECTOR GUANILLO, COMUNA  IQUIQUE,  REGION DE TARAPACA"/>
    <x v="8"/>
    <s v="'"/>
    <s v="'"/>
    <n v="2024"/>
    <s v="PROYECTO"/>
    <s v="TRANSPORTE"/>
    <s v="TRANSPORTE CAMINERO"/>
    <x v="1"/>
    <n v="54078"/>
    <n v="52250"/>
    <n v="500"/>
    <x v="0"/>
    <x v="0"/>
  </r>
  <r>
    <s v="40050091-0"/>
    <s v="ACTUALIZACION CONDICIÓN ESTRUCTURAL VARIOS CAMINOS RED VIAL NACIONAL"/>
    <x v="10"/>
    <s v="'"/>
    <s v="'"/>
    <n v="2024"/>
    <s v="ESTUDIO BASICO"/>
    <s v="TRANSPORTE"/>
    <s v="TRANSPORTE CAMINERO"/>
    <x v="1"/>
    <n v="511288"/>
    <n v="494000"/>
    <n v="445382.217"/>
    <x v="0"/>
    <x v="0"/>
  </r>
  <r>
    <s v="40050111-0"/>
    <s v="MEJORAMIENTO RUTA C-33, SECTOR: TIERRA AMARILLA - CERRILLOS, TIERRA AMARILLA"/>
    <x v="16"/>
    <s v="COPIAPO"/>
    <s v="TIERRA AMARILLA"/>
    <n v="2024"/>
    <s v="PROYECTO"/>
    <s v="TRANSPORTE"/>
    <s v="TRANSPORTE CAMINERO"/>
    <x v="1"/>
    <n v="43366"/>
    <n v="110"/>
    <n v="85.045000000000002"/>
    <x v="0"/>
    <x v="0"/>
  </r>
  <r>
    <s v="40050114-0"/>
    <s v="MEJORAMIENTO  AVDA COPAYAPU S: PUENTE COPAYAPU-MATTA, COPIAPO"/>
    <x v="16"/>
    <s v="COPIAPO"/>
    <s v="COPIAPO"/>
    <n v="2024"/>
    <s v="PROYECTO"/>
    <s v="TRANSPORTE"/>
    <s v="TRANSPORTE URBANO,VIALIDAD PEATONAL"/>
    <x v="1"/>
    <n v="54078"/>
    <n v="110"/>
    <n v="85.045000000000002"/>
    <x v="0"/>
    <x v="0"/>
  </r>
  <r>
    <s v="40050137-0"/>
    <s v="ANALISIS CATASTRO DAA SUPERFICIALES Y SUBTERRÁNEAS CUENCA CODPA VITOR"/>
    <x v="13"/>
    <s v="'"/>
    <s v="'"/>
    <n v="2024"/>
    <s v="ESTUDIO BASICO"/>
    <s v="RECURSOS HIDRICOS"/>
    <s v="RECURSOS HIDRICOS"/>
    <x v="1"/>
    <n v="80000"/>
    <n v="80000"/>
    <n v="80000"/>
    <x v="0"/>
    <x v="0"/>
  </r>
  <r>
    <s v="40050180-0"/>
    <s v="MEJORAMIENTO RUTA 27-CH SECTOR: SAN PEDRO DE ATACAMA-PASO JAMA TRAMO I"/>
    <x v="9"/>
    <s v="'"/>
    <s v="'"/>
    <n v="2024"/>
    <s v="PROYECTO"/>
    <s v="TRANSPORTE"/>
    <s v="TRANSPORTE CAMINERO"/>
    <x v="1"/>
    <n v="30389"/>
    <n v="1020"/>
    <n v="95.049000000000007"/>
    <x v="0"/>
    <x v="0"/>
  </r>
  <r>
    <s v="40050189-0"/>
    <s v="REPOSICION SOMBREADERO URBANO CALLE COLIPI, DIEGO ALMAGRO"/>
    <x v="16"/>
    <s v="CHAÑARAL"/>
    <s v="DIEGO DE ALMAGRO"/>
    <n v="2024"/>
    <s v="PROYECTO"/>
    <s v="MULTISECTORIAL"/>
    <s v="INTERSUBSECTORIAL MULTISECTOR"/>
    <x v="1"/>
    <n v="1738448"/>
    <n v="210081"/>
    <n v="210080.94200000001"/>
    <x v="0"/>
    <x v="0"/>
  </r>
  <r>
    <s v="40050216-0"/>
    <s v="REPOSICION PUENTE SEMINARIO EN RUTA G-986, COMUNA EL QUISCO"/>
    <x v="4"/>
    <s v="'"/>
    <s v="'"/>
    <n v="2024"/>
    <s v="PROYECTO"/>
    <s v="TRANSPORTE"/>
    <s v="TRANSPORTE CAMINERO"/>
    <x v="1"/>
    <n v="50500"/>
    <n v="41900"/>
    <n v="0"/>
    <x v="0"/>
    <x v="1"/>
  </r>
  <r>
    <s v="40050245-0"/>
    <s v="CONSTRUCCION CONEXION VIAL RUTA E-411 SECTOR PUTAENDO - RUTA 60 CH, COM. PUTAENDO Y S. FELIPE"/>
    <x v="4"/>
    <s v="'"/>
    <s v="'"/>
    <n v="2024"/>
    <s v="PROYECTO"/>
    <s v="TRANSPORTE"/>
    <s v="TRANSPORTE CAMINERO"/>
    <x v="1"/>
    <n v="43366"/>
    <n v="41900"/>
    <n v="0"/>
    <x v="0"/>
    <x v="1"/>
  </r>
  <r>
    <s v="40050264-0"/>
    <s v="MEJORAMIENTO VIALIDAD LOCAL CALLEJÓN SAN VICENTE LOCALIDAD DE LLIFÉN COMUNA DE FUTRONO"/>
    <x v="12"/>
    <s v="RANCO"/>
    <s v="FUTRONO - REGION XIV"/>
    <n v="2024"/>
    <s v="PROYECTO"/>
    <s v="TRANSPORTE"/>
    <s v="TRANSPORTE URBANO,VIALIDAD PEATONAL"/>
    <x v="1"/>
    <n v="155249"/>
    <n v="77739"/>
    <n v="77739"/>
    <x v="0"/>
    <x v="0"/>
  </r>
  <r>
    <s v="40050271-0"/>
    <s v="REPOSICION PARCIAL JARDIN INFANTIL Y SALA CUNA LAS ARDILLITAS, COQUIMBO"/>
    <x v="6"/>
    <s v="ELQUI"/>
    <s v="COQUIMBO"/>
    <n v="2024"/>
    <s v="PROYECTO"/>
    <s v="EDUCACION, CULTURA Y PATRIMONIO"/>
    <s v="EDUCACION PREBASICA"/>
    <x v="1"/>
    <n v="41067"/>
    <n v="41067"/>
    <n v="37067"/>
    <x v="0"/>
    <x v="0"/>
  </r>
  <r>
    <s v="40050387-0"/>
    <s v="HABILITACION Y RESTAURACIÓN EX CÁRCEL ISLA TEJA VALDIVIA"/>
    <x v="12"/>
    <s v="VALDIVIA - REGION XIV"/>
    <s v="VALDIVIA - REGION XIV"/>
    <n v="2024"/>
    <s v="PROYECTO"/>
    <s v="MULTISECTORIAL"/>
    <s v="ADMINISTRACION MULTISECTOR"/>
    <x v="1"/>
    <n v="11499"/>
    <n v="301"/>
    <n v="23.215"/>
    <x v="0"/>
    <x v="0"/>
  </r>
  <r>
    <s v="40050398-0"/>
    <s v="AMPLIACION RUTA F-62 S: CR. RUTA 64 (SAN PEDRO) - CR. RUTA F-610, COM. QUILLOTA Y LIMACHE"/>
    <x v="4"/>
    <s v="'"/>
    <s v="'"/>
    <n v="2024"/>
    <s v="PROYECTO"/>
    <s v="TRANSPORTE"/>
    <s v="TRANSPORTE CAMINERO"/>
    <x v="1"/>
    <n v="41900"/>
    <n v="510"/>
    <n v="85.045000000000002"/>
    <x v="0"/>
    <x v="0"/>
  </r>
  <r>
    <s v="40050409-0"/>
    <s v="MEJORAMIENTO ESTABILIZACIÓN DE TALUDES RUTA L-45, SECTOR EL PEÑASCO - LOS HUALLES"/>
    <x v="7"/>
    <s v="LINARES"/>
    <s v="'"/>
    <n v="2024"/>
    <s v="PROYECTO"/>
    <s v="TRANSPORTE"/>
    <s v="TRANSPORTE CAMINERO"/>
    <x v="1"/>
    <n v="230517"/>
    <n v="110"/>
    <n v="80.042000000000002"/>
    <x v="0"/>
    <x v="0"/>
  </r>
  <r>
    <s v="40050416-0"/>
    <s v="CONSTRUCCION Y MODERNIZACIÓN RED DE MONITOREO DE POZOS AGUAS SUBTERRANEAS RM"/>
    <x v="14"/>
    <s v="'"/>
    <s v="'"/>
    <n v="2024"/>
    <s v="PROYECTO"/>
    <s v="RECURSOS HIDRICOS"/>
    <s v="RECURSOS HIDRICOS"/>
    <x v="1"/>
    <n v="396591"/>
    <n v="396591"/>
    <n v="174159.23699999999"/>
    <x v="0"/>
    <x v="0"/>
  </r>
  <r>
    <s v="40050428-0"/>
    <s v="DIAGNOSTICO BARRIO ROBERT FITZ ROY, PUNTA ARENAS"/>
    <x v="1"/>
    <s v="MAGALLANES"/>
    <s v="PUNTA ARENAS"/>
    <n v="2024"/>
    <s v="ESTUDIO BASICO"/>
    <s v="VIVIENDA Y DESARROLLO URBANO"/>
    <s v="DESARROLLO URBANO"/>
    <x v="1"/>
    <n v="10067"/>
    <n v="10067"/>
    <n v="10067"/>
    <x v="0"/>
    <x v="0"/>
  </r>
  <r>
    <s v="40050442-0"/>
    <s v="CONSTRUCCION PROGRAMA PAVIMENTACION PARTICIPATIVA 33 LLAMADO, REGION DE MAGALLANES"/>
    <x v="1"/>
    <s v="'"/>
    <s v="'"/>
    <n v="2024"/>
    <s v="PROYECTO"/>
    <s v="TRANSPORTE"/>
    <s v="TRANSPORTE URBANO,VIALIDAD PEATONAL"/>
    <x v="1"/>
    <n v="34346"/>
    <n v="1165"/>
    <n v="1165"/>
    <x v="0"/>
    <x v="0"/>
  </r>
  <r>
    <s v="40050444-0"/>
    <s v="AMPLIACION Y  MEJORAMIENTO RUTA LOS CONQUISTADORES - CONSTITUCIÓN"/>
    <x v="7"/>
    <s v="'"/>
    <s v="'"/>
    <n v="2024"/>
    <s v="PROYECTO"/>
    <s v="TRANSPORTE"/>
    <s v="TRANSPORTE CAMINERO"/>
    <x v="1"/>
    <n v="2035"/>
    <n v="1400"/>
    <n v="0"/>
    <x v="0"/>
    <x v="1"/>
  </r>
  <r>
    <s v="40050479-0"/>
    <s v="AMPLIACION RUTA 41 CH SECTOR: LA SERENA - LAS ROJAS TRAMO II"/>
    <x v="6"/>
    <s v="'"/>
    <s v="'"/>
    <n v="2024"/>
    <s v="PROYECTO"/>
    <s v="TRANSPORTE"/>
    <s v="TRANSPORTE CAMINERO"/>
    <x v="1"/>
    <n v="9500000"/>
    <n v="25000"/>
    <n v="23194.128000000001"/>
    <x v="0"/>
    <x v="0"/>
  </r>
  <r>
    <s v="40050504-0"/>
    <s v="REPOSICION SERVICIO DE APR DE EL LLOLLY, PAILLACO"/>
    <x v="12"/>
    <s v="'"/>
    <s v="'"/>
    <n v="2024"/>
    <s v="PROYECTO"/>
    <s v="RECURSOS HIDRICOS"/>
    <s v="AGUA POTABLE"/>
    <x v="1"/>
    <n v="1311520"/>
    <n v="1311520"/>
    <n v="1310085"/>
    <x v="0"/>
    <x v="0"/>
  </r>
  <r>
    <s v="40050511-0"/>
    <s v="REPOSICION HOSPITAL SAN AGUSTÍN, LA LIGUA"/>
    <x v="4"/>
    <s v="PETORCA"/>
    <s v="'"/>
    <n v="2024"/>
    <s v="PROYECTO"/>
    <s v="SALUD"/>
    <s v="MEDIA COMPLEJIDAD"/>
    <x v="1"/>
    <n v="41109"/>
    <n v="100000"/>
    <n v="41107"/>
    <x v="0"/>
    <x v="0"/>
  </r>
  <r>
    <s v="40050537-0"/>
    <s v="HABILITACION PLANTA DE PRODUCCIÓN DE RADIOISOTOPOS"/>
    <x v="17"/>
    <s v="'"/>
    <s v="'"/>
    <n v="2024"/>
    <s v="PROYECTO"/>
    <s v="ENERGIA"/>
    <s v="INTERSUBSECTORIAL ENERGIA"/>
    <x v="1"/>
    <n v="105350"/>
    <n v="107393"/>
    <n v="107393"/>
    <x v="0"/>
    <x v="0"/>
  </r>
  <r>
    <s v="40050636-0"/>
    <s v="MEJORAMIENTO CRUCE VIAL  5 EN RUTA E-85: LOS ANDES-SAN FELIPE POR SANTA MARIA"/>
    <x v="4"/>
    <s v="'"/>
    <s v="'"/>
    <n v="2024"/>
    <s v="PROYECTO"/>
    <s v="TRANSPORTE"/>
    <s v="TRANSPORTE CAMINERO"/>
    <x v="1"/>
    <n v="107361"/>
    <n v="110"/>
    <n v="0"/>
    <x v="0"/>
    <x v="1"/>
  </r>
  <r>
    <s v="40050813-0"/>
    <s v="DIAGNOSTICO PLAN GESTIÓN DE RESIDUOS EN TRANSICIÓN A ECONOMÍA CIRCULAR REGIÓN DE AYSÉN"/>
    <x v="11"/>
    <s v="'"/>
    <s v="'"/>
    <n v="2024"/>
    <s v="ESTUDIO BASICO"/>
    <s v="RECURSOS NATURALES Y MEDIO AMBIENTE"/>
    <s v="MEDIO AMBIENTE"/>
    <x v="1"/>
    <n v="1000"/>
    <n v="1000"/>
    <n v="0"/>
    <x v="0"/>
    <x v="1"/>
  </r>
  <r>
    <s v="40050842-0"/>
    <s v="MEJORAMIENTO DE SIST DE AGUA POTABLE RURAL Y AMPLIACIÓN ALCANT. PALOMAR INTERIOR, PANQUEHUE"/>
    <x v="4"/>
    <s v="SAN FELIPE DE ACONCAGUA"/>
    <s v="PANQUEHUE"/>
    <n v="2024"/>
    <s v="PROYECTO"/>
    <s v="RECURSOS HIDRICOS"/>
    <s v="AGUA POTABLE"/>
    <x v="1"/>
    <n v="1493173"/>
    <n v="352090"/>
    <n v="352088"/>
    <x v="0"/>
    <x v="0"/>
  </r>
  <r>
    <s v="40050848-0"/>
    <s v="CONSTRUCCION CUARTEL DE 1RA COMPAÑIA Y CUARTEL GENERAL DEL CUERPO DE BOMBEROS ALTO HOSPICIO"/>
    <x v="8"/>
    <s v="IQUIQUE"/>
    <s v="ALTO HOSPICIO"/>
    <n v="2024"/>
    <s v="PROYECTO"/>
    <s v="SEGURIDAD PUBLICA"/>
    <s v="SEGURIDAD PUBLICA"/>
    <x v="1"/>
    <n v="1536640"/>
    <n v="7003"/>
    <n v="2087"/>
    <x v="0"/>
    <x v="0"/>
  </r>
  <r>
    <s v="40050867-0"/>
    <s v="CONSTRUCCION ESPIGÓN MARÍTIMO CALETA PELLINES. CONSTITUCIÓN."/>
    <x v="7"/>
    <s v="TALCA"/>
    <s v="CONSTITUCION"/>
    <n v="2024"/>
    <s v="PROYECTO"/>
    <s v="PESCA"/>
    <s v="PESCA ARTESANAL"/>
    <x v="1"/>
    <n v="510"/>
    <n v="10"/>
    <n v="0"/>
    <x v="0"/>
    <x v="1"/>
  </r>
  <r>
    <s v="40050989-0"/>
    <s v="ANALISIS LOCALIZACIÓN DE MEGAESTACIONAMIENTOS DE BICICLETAS EN LA RMS"/>
    <x v="14"/>
    <s v="'"/>
    <s v="'"/>
    <n v="2024"/>
    <s v="ESTUDIO BASICO"/>
    <s v="TRANSPORTE"/>
    <s v="TRANSPORTE URBANO,VIALIDAD PEATONAL"/>
    <x v="1"/>
    <n v="58172"/>
    <n v="8806"/>
    <n v="8806"/>
    <x v="0"/>
    <x v="0"/>
  </r>
  <r>
    <s v="40051005-0"/>
    <s v="RESTAURACION DE EXPLANADA Y ENTORNO DEL SANTUARIO DE LA TIRANA, COMUNA DE POZO ALMONTE"/>
    <x v="8"/>
    <s v="'"/>
    <s v="'"/>
    <n v="2024"/>
    <s v="PROYECTO"/>
    <s v="EDUCACION, CULTURA Y PATRIMONIO"/>
    <s v="PATRIMONIO"/>
    <x v="1"/>
    <n v="169129"/>
    <n v="48601"/>
    <n v="44700"/>
    <x v="0"/>
    <x v="0"/>
  </r>
  <r>
    <s v="40051029-0"/>
    <s v="ANALISIS DE MOVILIDAD INTEGRAL Y G. TRÁNSITO RAPA NUI, COMUNA DE ISLA DE PASCUA"/>
    <x v="4"/>
    <s v="ISLA DE PASCUA"/>
    <s v="'"/>
    <n v="2024"/>
    <s v="ESTUDIO BASICO"/>
    <s v="TRANSPORTE"/>
    <s v="TRANSPORTE URBANO,VIALIDAD PEATONAL"/>
    <x v="1"/>
    <n v="10"/>
    <n v="18000"/>
    <n v="0"/>
    <x v="0"/>
    <x v="1"/>
  </r>
  <r>
    <s v="40051050-0"/>
    <s v="DIAGNOSTICO MEJORAMIENTO CALETA SAN AGUSTIN, LA HIGUERA"/>
    <x v="6"/>
    <s v="ELQUI"/>
    <s v="LA HIGUERA"/>
    <n v="2024"/>
    <s v="ESTUDIO BASICO"/>
    <s v="PESCA"/>
    <s v="PESCA ARTESANAL"/>
    <x v="1"/>
    <n v="128277"/>
    <n v="126294"/>
    <n v="126293.829"/>
    <x v="0"/>
    <x v="0"/>
  </r>
  <r>
    <s v="40051127-0"/>
    <s v="MEJORAMIENTO PAVIMENTOS PARTICIPATIVOS BARRIO LAS VEGAS, VILLA ALEMANA"/>
    <x v="4"/>
    <s v="MARGA MARGA"/>
    <s v="VILLA ALEMANA"/>
    <n v="2024"/>
    <s v="PROYECTO"/>
    <s v="TRANSPORTE"/>
    <s v="TRANSPORTE URBANO,VIALIDAD PEATONAL"/>
    <x v="1"/>
    <n v="24000"/>
    <n v="24000"/>
    <n v="7600"/>
    <x v="0"/>
    <x v="0"/>
  </r>
  <r>
    <s v="40051155-0"/>
    <s v="CONSTRUCCION PROGRAMA PAVIMENTOS PARTICIPATIVOS 33 LLAMADO RM"/>
    <x v="14"/>
    <s v="'"/>
    <s v="'"/>
    <n v="2024"/>
    <s v="PROYECTO"/>
    <s v="TRANSPORTE"/>
    <s v="TRANSPORTE URBANO,VIALIDAD PEATONAL"/>
    <x v="1"/>
    <n v="14880"/>
    <n v="14880"/>
    <n v="2547.877"/>
    <x v="0"/>
    <x v="0"/>
  </r>
  <r>
    <s v="40051244-0"/>
    <s v="AMPLIACION Y MEJORAMIENTO RUTA 5 TRAMO CHONCHI QUELLON"/>
    <x v="3"/>
    <s v="'"/>
    <s v="'"/>
    <n v="2024"/>
    <s v="PROYECTO"/>
    <s v="TRANSPORTE"/>
    <s v="TRANSPORTE CAMINERO"/>
    <x v="1"/>
    <n v="1036"/>
    <n v="400"/>
    <n v="0"/>
    <x v="0"/>
    <x v="1"/>
  </r>
  <r>
    <s v="40051374-0"/>
    <s v="CONSTRUCCION SERVICIO DE APOYO A.P.S. DE PUEBLO NUEVO"/>
    <x v="0"/>
    <s v="CAUTIN"/>
    <s v="'"/>
    <n v="2024"/>
    <s v="PROYECTO"/>
    <s v="SALUD"/>
    <s v="BAJA COMPLEJIDAD"/>
    <x v="1"/>
    <n v="10"/>
    <n v="10"/>
    <n v="0"/>
    <x v="0"/>
    <x v="1"/>
  </r>
  <r>
    <s v="40051395-0"/>
    <s v="MEJORAMIENTO INTEGRAL BARRIO IRENE DAIBER I  LA UNION"/>
    <x v="12"/>
    <s v="RANCO"/>
    <s v="LA UNION - REGION XIV"/>
    <n v="2024"/>
    <s v="PROYECTO"/>
    <s v="VIVIENDA Y DESARROLLO URBANO"/>
    <s v="DESARROLLO URBANO"/>
    <x v="1"/>
    <n v="15525"/>
    <n v="15525"/>
    <n v="13500"/>
    <x v="0"/>
    <x v="0"/>
  </r>
  <r>
    <s v="40051415-0"/>
    <s v="HABILITACION DE SONDAJE SISTEMA DE AGUA POTABLE RURAL RAYENCO AFUNALHUE, VILLARRICA"/>
    <x v="0"/>
    <s v="CAUTIN"/>
    <s v="VILLARRICA"/>
    <n v="2024"/>
    <s v="PROYECTO"/>
    <s v="RECURSOS HIDRICOS"/>
    <s v="AGUA POTABLE"/>
    <x v="1"/>
    <n v="95261"/>
    <n v="94537"/>
    <n v="94227"/>
    <x v="0"/>
    <x v="0"/>
  </r>
  <r>
    <s v="40051429-0"/>
    <s v="AMPLIACION SISTEMA DE AGUA POTABLE SSR SANTA ROSA, COMUNA DE CATEMU"/>
    <x v="4"/>
    <s v="'"/>
    <s v="'"/>
    <n v="2024"/>
    <s v="PROYECTO"/>
    <s v="RECURSOS HIDRICOS"/>
    <s v="AGUA POTABLE"/>
    <x v="1"/>
    <n v="2"/>
    <n v="2"/>
    <n v="0"/>
    <x v="0"/>
    <x v="1"/>
  </r>
  <r>
    <s v="40051430-0"/>
    <s v="MEJORAMIENTO INTEGRAL BARRIO LOS CASTAÑOS  FUTRONO"/>
    <x v="12"/>
    <s v="RANCO"/>
    <s v="FUTRONO - REGION XIV"/>
    <n v="2024"/>
    <s v="PROYECTO"/>
    <s v="VIVIENDA Y DESARROLLO URBANO"/>
    <s v="DESARROLLO URBANO"/>
    <x v="1"/>
    <n v="15525"/>
    <n v="15525"/>
    <n v="2700"/>
    <x v="0"/>
    <x v="0"/>
  </r>
  <r>
    <s v="40051440-0"/>
    <s v="MEJORAMIENTO INTEGRAL BARRIO SEIS VILLAS  MARIQUINA"/>
    <x v="12"/>
    <s v="VALDIVIA - REGION XIV"/>
    <s v="SAN JOSE DE LA MARIQUINA - REGION XIV"/>
    <n v="2024"/>
    <s v="PROYECTO"/>
    <s v="VIVIENDA Y DESARROLLO URBANO"/>
    <s v="DESARROLLO URBANO"/>
    <x v="1"/>
    <n v="3000"/>
    <n v="3000"/>
    <n v="0"/>
    <x v="0"/>
    <x v="1"/>
  </r>
  <r>
    <s v="40051447-0"/>
    <s v="REPOSICION PUENTE AMARGOS, COMUNA DE CORRAL"/>
    <x v="12"/>
    <s v="VALDIVIA - REGION XIV"/>
    <s v="CORRAL - REGION XIV"/>
    <n v="2024"/>
    <s v="PROYECTO"/>
    <s v="TRANSPORTE"/>
    <s v="TRANSPORTE CAMINERO"/>
    <x v="1"/>
    <n v="471970"/>
    <n v="3"/>
    <n v="0"/>
    <x v="0"/>
    <x v="1"/>
  </r>
  <r>
    <s v="40051459-0"/>
    <s v="DIAGNOSTICO PARA MEJORAMIENTO DEL RIEGO PEQUEÑA AGRICULTURA, AYSÉN Y MAGALLANES"/>
    <x v="10"/>
    <s v="'"/>
    <s v="'"/>
    <n v="2024"/>
    <s v="ESTUDIO BASICO"/>
    <s v="RECURSOS HIDRICOS"/>
    <s v="RIEGO"/>
    <x v="1"/>
    <n v="212174"/>
    <n v="205000"/>
    <n v="205000"/>
    <x v="0"/>
    <x v="0"/>
  </r>
  <r>
    <s v="40051548-0"/>
    <s v="CONSTRUCCION CENTRO VALORIZACIÓN Y TRANSFERENCIA RSD, ASOC. PUCHUNCAVÍ-QUINTERO, PUCHUNCAVÍ"/>
    <x v="4"/>
    <s v="VALPARAISO"/>
    <s v="PUCHUNCAVI"/>
    <n v="2024"/>
    <s v="PROYECTO"/>
    <s v="RECURSOS NATURALES Y MEDIO AMBIENTE"/>
    <s v="MEDIO AMBIENTE"/>
    <x v="1"/>
    <n v="182000"/>
    <n v="2"/>
    <n v="0"/>
    <x v="0"/>
    <x v="1"/>
  </r>
  <r>
    <s v="40051582-0"/>
    <s v="CONSTRUCCION PAVIMENTOS PARTICIPATIVOS 33 LLAMADO, ARICA Y PARINACOTA"/>
    <x v="13"/>
    <s v="'"/>
    <s v="'"/>
    <n v="2024"/>
    <s v="PROYECTO"/>
    <s v="TRANSPORTE"/>
    <s v="TRANSPORTE URBANO,VIALIDAD PEATONAL"/>
    <x v="1"/>
    <n v="477850"/>
    <n v="2500"/>
    <n v="110"/>
    <x v="0"/>
    <x v="0"/>
  </r>
  <r>
    <s v="40051592-0"/>
    <s v="CONSTRUCCION PAVIMENTOS PARTICIPATIVOS, 33 PROCESO, REGIÓN DE LA ARAUCANÍA"/>
    <x v="0"/>
    <s v="'"/>
    <s v="'"/>
    <n v="2024"/>
    <s v="PROYECTO"/>
    <s v="TRANSPORTE"/>
    <s v="TRANSPORTE URBANO,VIALIDAD PEATONAL"/>
    <x v="1"/>
    <n v="4152207"/>
    <n v="2083843"/>
    <n v="2049954"/>
    <x v="0"/>
    <x v="0"/>
  </r>
  <r>
    <s v="40051600-0"/>
    <s v="CONSTRUCCION PROGRAMA PAVIMENTOS PARTICIPATIVOS 33 LLAMADO, REGIÓN DEL MAULE"/>
    <x v="7"/>
    <s v="'"/>
    <s v="'"/>
    <n v="2024"/>
    <s v="PROYECTO"/>
    <s v="TRANSPORTE"/>
    <s v="TRANSPORTE URBANO,VIALIDAD PEATONAL"/>
    <x v="1"/>
    <n v="15867"/>
    <n v="15866"/>
    <n v="2300"/>
    <x v="0"/>
    <x v="0"/>
  </r>
  <r>
    <s v="40051621-0"/>
    <s v="CONSTRUCCION PROGRAMA DE PAVIMENTACIÓN PARTICIPATIVA 33 LLAMADO, VI REGIÓN"/>
    <x v="15"/>
    <s v="'"/>
    <s v="'"/>
    <n v="2024"/>
    <s v="PROYECTO"/>
    <s v="TRANSPORTE"/>
    <s v="TRANSPORTE URBANO,VIALIDAD PEATONAL"/>
    <x v="1"/>
    <n v="163147"/>
    <n v="514463"/>
    <n v="4000"/>
    <x v="0"/>
    <x v="0"/>
  </r>
  <r>
    <s v="40051638-0"/>
    <s v="REPOSICION CON RELOCALIZACIÓN  CECOSF PROSPERIDAD, COMUNA DE CURICÓ"/>
    <x v="7"/>
    <s v="CURICO"/>
    <s v="CURICO"/>
    <n v="2024"/>
    <s v="PROYECTO"/>
    <s v="SALUD"/>
    <s v="BAJA COMPLEJIDAD"/>
    <x v="1"/>
    <n v="1003"/>
    <n v="1003"/>
    <n v="1000"/>
    <x v="0"/>
    <x v="0"/>
  </r>
  <r>
    <s v="40051663-0"/>
    <s v="CONSTRUCCION ARCHIVO REGIONAL DE ÑUBLE."/>
    <x v="5"/>
    <s v="'"/>
    <s v="'"/>
    <n v="2024"/>
    <s v="PROYECTO"/>
    <s v="EDUCACION, CULTURA Y PATRIMONIO"/>
    <s v="CULTURA"/>
    <x v="1"/>
    <n v="5325699"/>
    <n v="5325699"/>
    <n v="5325699"/>
    <x v="0"/>
    <x v="0"/>
  </r>
  <r>
    <s v="40051714-0"/>
    <s v="REPOSICION RUTA 5 SECTOR: POZO ALMONTE-HUARA"/>
    <x v="8"/>
    <s v="'"/>
    <s v="'"/>
    <n v="2024"/>
    <s v="PROYECTO"/>
    <s v="TRANSPORTE"/>
    <s v="TRANSPORTE CAMINERO"/>
    <x v="1"/>
    <n v="43366"/>
    <n v="41900"/>
    <n v="500"/>
    <x v="0"/>
    <x v="0"/>
  </r>
  <r>
    <s v="40051731-0"/>
    <s v="CONSTRUCCION PAVIMENTOS PARTICIPATIVOS LLAMADO 33 REGION DE LOS LAGOS"/>
    <x v="3"/>
    <s v="'"/>
    <s v="'"/>
    <n v="2024"/>
    <s v="PROYECTO"/>
    <s v="TRANSPORTE"/>
    <s v="TRANSPORTE URBANO,VIALIDAD PEATONAL"/>
    <x v="1"/>
    <n v="69514"/>
    <n v="498738"/>
    <n v="30051.137999999999"/>
    <x v="0"/>
    <x v="0"/>
  </r>
  <r>
    <s v="40051786-0"/>
    <s v="MEJORAMIENTO PASADA URBANA RUTA 5 EN ARICA, SECTOR A Y B: LÍMITE URBANO NORTE LAS BRISAS"/>
    <x v="13"/>
    <s v="'"/>
    <s v="'"/>
    <n v="2024"/>
    <s v="PROYECTO"/>
    <s v="TRANSPORTE"/>
    <s v="TRANSPORTE URBANO,VIALIDAD PEATONAL"/>
    <x v="1"/>
    <n v="2000000"/>
    <n v="517500"/>
    <n v="7703.49"/>
    <x v="0"/>
    <x v="0"/>
  </r>
  <r>
    <s v="40051796-0"/>
    <s v="CONSTRUCCION PAVIMENTOS DEL PROGRAMA PAVIMENTACIÓN PARTICIPATIVA 33 LLAMADO, REGIÓN TARAPACÁ"/>
    <x v="8"/>
    <s v="'"/>
    <s v="'"/>
    <n v="2024"/>
    <s v="PROYECTO"/>
    <s v="TRANSPORTE"/>
    <s v="TRANSPORTE URBANO,VIALIDAD PEATONAL"/>
    <x v="1"/>
    <n v="74000"/>
    <n v="371000"/>
    <n v="709.24"/>
    <x v="0"/>
    <x v="0"/>
  </r>
  <r>
    <s v="40051805-0"/>
    <s v="DIAGNOSTICO ELABORACIÓN DE PLAN MAESTRO DE BARRIO CASCO HISTÓRICO COMUNA DE TIERRA AMARILLA"/>
    <x v="16"/>
    <s v="COPIAPO"/>
    <s v="TIERRA AMARILLA"/>
    <n v="2024"/>
    <s v="ESTUDIO BASICO"/>
    <s v="VIVIENDA Y DESARROLLO URBANO"/>
    <s v="DESARROLLO URBANO"/>
    <x v="1"/>
    <n v="17000"/>
    <n v="17000"/>
    <n v="17000"/>
    <x v="0"/>
    <x v="0"/>
  </r>
  <r>
    <s v="40051825-0"/>
    <s v="ACTUALIZACION PLADECO PERIODO 2025 - 2029 COMUNA DE MARCHIGUE"/>
    <x v="15"/>
    <s v="CARDENAL CARO"/>
    <s v="MARCHIGUE"/>
    <n v="2024"/>
    <s v="ESTUDIO BASICO"/>
    <s v="MULTISECTORIAL"/>
    <s v="ADMINISTRACION MULTISECTOR"/>
    <x v="1"/>
    <n v="255"/>
    <n v="1000"/>
    <n v="0"/>
    <x v="0"/>
    <x v="1"/>
  </r>
  <r>
    <s v="40051838-0"/>
    <s v="AMPLIACION Y MEJORAMIENTO SERVICIO APR IGNAO, LAGO RANCO"/>
    <x v="12"/>
    <s v="'"/>
    <s v="'"/>
    <n v="2024"/>
    <s v="PROYECTO"/>
    <s v="RECURSOS HIDRICOS"/>
    <s v="AGUA POTABLE"/>
    <x v="1"/>
    <n v="353484"/>
    <n v="353484"/>
    <n v="353474"/>
    <x v="0"/>
    <x v="0"/>
  </r>
  <r>
    <s v="40051851-0"/>
    <s v="NORMALIZACION Y MEJORAMIENTO DE RUTAS PEATONALES SECTOR DE LO HERMIDA, PEÑALOLÉN"/>
    <x v="14"/>
    <s v="SANTIAGO"/>
    <s v="PEÑALOLEN"/>
    <n v="2024"/>
    <s v="PROYECTO"/>
    <s v="TRANSPORTE"/>
    <s v="TRANSPORTE URBANO,VIALIDAD PEATONAL"/>
    <x v="1"/>
    <n v="1000"/>
    <n v="50806"/>
    <n v="0"/>
    <x v="0"/>
    <x v="1"/>
  </r>
  <r>
    <s v="40051899-0"/>
    <s v="REPOSICION SISTEMA SANITARIO RURAL EL SOBRANTE, PETORCA"/>
    <x v="4"/>
    <s v="PETORCA"/>
    <s v="PETORCA"/>
    <n v="2024"/>
    <s v="PROYECTO"/>
    <s v="RECURSOS HIDRICOS"/>
    <s v="AGUA POTABLE"/>
    <x v="1"/>
    <n v="50000"/>
    <n v="49029"/>
    <n v="49028"/>
    <x v="0"/>
    <x v="0"/>
  </r>
  <r>
    <s v="40051980-0"/>
    <s v="CONSTRUCCION VARIANTE INTERURBANA RUTA N-59-Q, SECTOR QUIRIQUINA - PUEBLO SECO"/>
    <x v="5"/>
    <s v="'"/>
    <s v="'"/>
    <n v="2024"/>
    <s v="PROYECTO"/>
    <s v="TRANSPORTE"/>
    <s v="TRANSPORTE CAMINERO"/>
    <x v="1"/>
    <n v="543"/>
    <n v="160"/>
    <n v="100.05200000000001"/>
    <x v="0"/>
    <x v="0"/>
  </r>
  <r>
    <s v="40051997-0"/>
    <s v="NORMALIZACION REDES DE AGUA POTABLE, SECTOR ELENA CAFFARENA COMUNA IQUIQUE"/>
    <x v="8"/>
    <s v="IQUIQUE"/>
    <s v="IQUIQUE"/>
    <n v="2024"/>
    <s v="PROYECTO"/>
    <s v="VIVIENDA Y DESARROLLO URBANO"/>
    <s v="SOLUCION HABITACIONAL PARCIAL O COMPLEMENTARIA"/>
    <x v="1"/>
    <n v="126140"/>
    <n v="1002"/>
    <n v="0"/>
    <x v="0"/>
    <x v="1"/>
  </r>
  <r>
    <s v="40052086-0"/>
    <s v="CONSTRUCCION CENTRO DE INVESTIGACIÓN Y TRANSFERENCIA TECNOLÓGICA PARA LA REGIÓN"/>
    <x v="13"/>
    <s v="'"/>
    <s v="'"/>
    <n v="2024"/>
    <s v="PROYECTO"/>
    <s v="RECURSOS NATURALES Y MEDIO AMBIENTE"/>
    <s v="AGRICULTURA"/>
    <x v="1"/>
    <n v="243202"/>
    <n v="11190"/>
    <n v="0"/>
    <x v="0"/>
    <x v="1"/>
  </r>
  <r>
    <s v="40052089-0"/>
    <s v="REPOSICION CON RELOCALIZACIÓN CENTRO COMUNITARIO SALUD MENTAL DR. SALVADOR ALLENDE, IQUIQUE"/>
    <x v="8"/>
    <s v="IQUIQUE"/>
    <s v="IQUIQUE"/>
    <n v="2024"/>
    <s v="PROYECTO"/>
    <s v="SALUD"/>
    <s v="MEDIA COMPLEJIDAD"/>
    <x v="1"/>
    <n v="54239"/>
    <n v="135000"/>
    <n v="49844"/>
    <x v="0"/>
    <x v="0"/>
  </r>
  <r>
    <s v="40052168-0"/>
    <s v="REPOSICION RED PUNTOS DE POSADA PARA HELICÓPTEROS EN UNIDADES DE CARABINEROS MAGALLANES"/>
    <x v="1"/>
    <s v="'"/>
    <s v="'"/>
    <n v="2024"/>
    <s v="PROYECTO"/>
    <s v="TRANSPORTE"/>
    <s v="TRANSPORTE AEREO"/>
    <x v="1"/>
    <n v="2740285"/>
    <n v="3620146"/>
    <n v="2740282.642"/>
    <x v="0"/>
    <x v="0"/>
  </r>
  <r>
    <s v="40052180-0"/>
    <s v="CONSTRUCCION SSR SECTOR TEHUACO, COMUNA DE DALCAHUE"/>
    <x v="3"/>
    <s v="CHILOE"/>
    <s v="DALCAHUE"/>
    <n v="2024"/>
    <s v="PROYECTO"/>
    <s v="RECURSOS HIDRICOS"/>
    <s v="AGUA POTABLE"/>
    <x v="1"/>
    <n v="28980"/>
    <n v="8101"/>
    <n v="8100"/>
    <x v="0"/>
    <x v="0"/>
  </r>
  <r>
    <s v="40052182-0"/>
    <s v="ANALISIS DE SERVICIOS DE TRANSPORTES PUBLICO SECTOR SUR PONIENTE RM"/>
    <x v="14"/>
    <s v="'"/>
    <s v="'"/>
    <n v="2024"/>
    <s v="ESTUDIO BASICO"/>
    <s v="TRANSPORTE"/>
    <s v="TRANSPORTE URBANO,VIALIDAD PEATONAL"/>
    <x v="1"/>
    <n v="33023"/>
    <n v="33023"/>
    <n v="33023"/>
    <x v="0"/>
    <x v="0"/>
  </r>
  <r>
    <s v="40052241-0"/>
    <s v="DIAGNOSTICO Y ELABORACIÓN DE PLAN MAESTRO BARRIO CHINCHORRO, COMUNA ARICA"/>
    <x v="13"/>
    <s v="ARICA - REGION XV"/>
    <s v="ARICA - REGION XV"/>
    <n v="2024"/>
    <s v="ESTUDIO BASICO"/>
    <s v="VIVIENDA Y DESARROLLO URBANO"/>
    <s v="DESARROLLO URBANO"/>
    <x v="1"/>
    <n v="53550"/>
    <n v="54000"/>
    <n v="53550"/>
    <x v="0"/>
    <x v="0"/>
  </r>
  <r>
    <s v="40052348-0"/>
    <s v="DIAGNOSTICO DEL PLAN DE DESARROLLO TURISTICO COMUNA DE LANCO"/>
    <x v="12"/>
    <s v="VALDIVIA - REGION XIV"/>
    <s v="LANCO - REGION XIV"/>
    <n v="2024"/>
    <s v="ESTUDIO BASICO"/>
    <s v="TURISMO Y COMERCIO"/>
    <s v="TURISMO"/>
    <x v="1"/>
    <n v="14400"/>
    <n v="1"/>
    <n v="0"/>
    <x v="0"/>
    <x v="1"/>
  </r>
  <r>
    <s v="40052374-0"/>
    <s v="CONSTRUCCION SERVICIO APR LA LUMA, LOS LAGOS"/>
    <x v="12"/>
    <s v="'"/>
    <s v="'"/>
    <n v="2024"/>
    <s v="PROYECTO"/>
    <s v="RECURSOS HIDRICOS"/>
    <s v="AGUA POTABLE"/>
    <x v="1"/>
    <n v="561831"/>
    <n v="561831"/>
    <n v="561812.19099999999"/>
    <x v="0"/>
    <x v="0"/>
  </r>
  <r>
    <s v="40052405-0"/>
    <s v="MEJORAMIENTO CAMINO ROL Q-125, Q-213, Q-211 Y S/R Q-528, COMUNA DE LOS ANGELES"/>
    <x v="2"/>
    <s v="BIO BIO"/>
    <s v="LOS ANGELES"/>
    <n v="2024"/>
    <s v="PROYECTO"/>
    <s v="TRANSPORTE"/>
    <s v="TRANSPORTE CAMINERO"/>
    <x v="1"/>
    <n v="41917"/>
    <n v="501"/>
    <n v="500"/>
    <x v="0"/>
    <x v="0"/>
  </r>
  <r>
    <s v="40052444-0"/>
    <s v="CONSTRUCCION SERVICIO DE APR DE HUIFCO, MARIQUINA"/>
    <x v="12"/>
    <s v="'"/>
    <s v="'"/>
    <n v="2024"/>
    <s v="PROYECTO"/>
    <s v="RECURSOS HIDRICOS"/>
    <s v="AGUA POTABLE"/>
    <x v="1"/>
    <n v="20"/>
    <n v="20"/>
    <n v="0"/>
    <x v="0"/>
    <x v="1"/>
  </r>
  <r>
    <s v="40052491-0"/>
    <s v="CONSTRUCCION PAVIMENTO PARTICIPATIVO 33 LLAMADO REGION ANTOFAGASTA"/>
    <x v="9"/>
    <s v="'"/>
    <s v="'"/>
    <n v="2024"/>
    <s v="PROYECTO"/>
    <s v="TRANSPORTE"/>
    <s v="TRANSPORTE URBANO,VIALIDAD PEATONAL"/>
    <x v="1"/>
    <n v="847438"/>
    <n v="847438"/>
    <n v="673314.85"/>
    <x v="0"/>
    <x v="0"/>
  </r>
  <r>
    <s v="40052510-0"/>
    <s v="MEJORAMIENTO INTERCONEXION VIAL SECTOR CERRO ÑIELOL, TEMUCO"/>
    <x v="0"/>
    <s v="CAUTIN"/>
    <s v="TEMUCO"/>
    <n v="2024"/>
    <s v="PROYECTO"/>
    <s v="TRANSPORTE"/>
    <s v="TRANSPORTE URBANO,VIALIDAD PEATONAL"/>
    <x v="1"/>
    <n v="15000"/>
    <n v="15000"/>
    <n v="3001"/>
    <x v="0"/>
    <x v="0"/>
  </r>
  <r>
    <s v="40052531-0"/>
    <s v="MEJORAMIENTO Y AMPLIACIÓN SISTEMA APR LOS CRISTALES, LONGAVÍ"/>
    <x v="7"/>
    <s v="LINARES"/>
    <s v="LONGAVI"/>
    <n v="2024"/>
    <s v="PROYECTO"/>
    <s v="RECURSOS HIDRICOS"/>
    <s v="AGUA POTABLE"/>
    <x v="1"/>
    <n v="25000"/>
    <n v="25000"/>
    <n v="25000"/>
    <x v="0"/>
    <x v="0"/>
  </r>
  <r>
    <s v="40052552-0"/>
    <s v="MEJORAMIENTO PAVIMENTACION CALLE LAS PALMAS Y PROLONGACION SAN  LUIS, COMUNA DE COLTAUCO"/>
    <x v="15"/>
    <s v="CACHAPOAL"/>
    <s v="COLTAUCO"/>
    <n v="2024"/>
    <s v="PROYECTO"/>
    <s v="TRANSPORTE"/>
    <s v="TRANSPORTE URBANO,VIALIDAD PEATONAL"/>
    <x v="1"/>
    <n v="909224"/>
    <n v="1000"/>
    <n v="0"/>
    <x v="0"/>
    <x v="1"/>
  </r>
  <r>
    <s v="40052620-0"/>
    <s v="AMPLIACION Y MEJORAMIENTO SERVICIO APR PITRIUCO, LAGO RANCO"/>
    <x v="12"/>
    <s v="'"/>
    <s v="'"/>
    <n v="2024"/>
    <s v="PROYECTO"/>
    <s v="RECURSOS HIDRICOS"/>
    <s v="AGUA POTABLE"/>
    <x v="1"/>
    <n v="120243"/>
    <n v="130233"/>
    <n v="86352"/>
    <x v="0"/>
    <x v="0"/>
  </r>
  <r>
    <s v="40052652-0"/>
    <s v="CONSTRUCCION CANCHA PASTO SINTETICO, SECTOR EL RINCON, COMUNA DE NINHUE"/>
    <x v="5"/>
    <s v="ITATA"/>
    <s v="NINHUE - REGION DEL ÑUBLE"/>
    <n v="2024"/>
    <s v="PROYECTO"/>
    <s v="DEPORTES"/>
    <s v="DEPORTE RECREATIVO"/>
    <x v="1"/>
    <n v="30791"/>
    <n v="29536"/>
    <n v="23628"/>
    <x v="0"/>
    <x v="0"/>
  </r>
  <r>
    <s v="40052678-0"/>
    <s v="MEJORAMIENTO DE CANCHA MUNICIPAL DE QUIDICO, COMUNA DE TIRÚA"/>
    <x v="2"/>
    <s v="ARAUCO"/>
    <s v="TIRUA"/>
    <n v="2024"/>
    <s v="PROYECTO"/>
    <s v="DEPORTES"/>
    <s v="DEPORTE RECREATIVO"/>
    <x v="1"/>
    <n v="313764"/>
    <n v="2"/>
    <n v="0"/>
    <x v="0"/>
    <x v="1"/>
  </r>
  <r>
    <s v="40052735-0"/>
    <s v="MEJORAMIENTO Y AMPLIACIÓN SERVICIO AGUA POTABLE SSR LA PALMA-LA CABAÑA,RANCAGUA, GRANEROS"/>
    <x v="15"/>
    <s v="CACHAPOAL"/>
    <s v="'"/>
    <n v="2024"/>
    <s v="PROYECTO"/>
    <s v="RECURSOS HIDRICOS"/>
    <s v="AGUA POTABLE"/>
    <x v="1"/>
    <n v="1831811"/>
    <n v="20000"/>
    <n v="0"/>
    <x v="0"/>
    <x v="1"/>
  </r>
  <r>
    <s v="40052889-0"/>
    <s v="MEJORAMIENTO CBI HUALLEPENCO RINCONADA, PERQUENCO"/>
    <x v="0"/>
    <s v="CAUTIN"/>
    <s v="PERQUENCO"/>
    <n v="2024"/>
    <s v="PROYECTO"/>
    <s v="TRANSPORTE"/>
    <s v="TRANSPORTE CAMINERO"/>
    <x v="1"/>
    <n v="7276681"/>
    <n v="412340"/>
    <n v="409550.87"/>
    <x v="0"/>
    <x v="0"/>
  </r>
  <r>
    <s v="40052963-0"/>
    <s v="CONSTRUCCION PAVIMENTOS PARTICIPATIVOS 33 LLAMADO REGIÓN DE AYSÉN"/>
    <x v="11"/>
    <s v="'"/>
    <s v="'"/>
    <n v="2024"/>
    <s v="PROYECTO"/>
    <s v="TRANSPORTE"/>
    <s v="TRANSPORTE URBANO,VIALIDAD PEATONAL"/>
    <x v="1"/>
    <n v="137423"/>
    <n v="743375"/>
    <n v="137418"/>
    <x v="0"/>
    <x v="0"/>
  </r>
  <r>
    <s v="40052975-0"/>
    <s v="ANALISIS Y DESARROLLO PLAN MAESTRO FERROVIARIO REGION DE COQUIMBO"/>
    <x v="6"/>
    <s v="'"/>
    <s v="'"/>
    <n v="2024"/>
    <s v="ESTUDIO BASICO"/>
    <s v="TRANSPORTE"/>
    <s v="TRANSPORTE FERROVIARIO"/>
    <x v="1"/>
    <n v="175000"/>
    <n v="10"/>
    <n v="0"/>
    <x v="0"/>
    <x v="1"/>
  </r>
  <r>
    <s v="40052979-0"/>
    <s v="CONSTRUCCION ALCANTARILLADO VILLA ALBERTO CALLEJAS, PETORCA"/>
    <x v="4"/>
    <s v="PETORCA"/>
    <s v="PETORCA"/>
    <n v="2024"/>
    <s v="PROYECTO"/>
    <s v="RECURSOS HIDRICOS"/>
    <s v="EVACUACION DISPOSICION FINAL AGUAS SERVIDAS"/>
    <x v="1"/>
    <n v="40000"/>
    <n v="1"/>
    <n v="0"/>
    <x v="0"/>
    <x v="1"/>
  </r>
  <r>
    <s v="40053017-0"/>
    <s v="CONSTRUCCION PROG. PAVIMENTOS PARTICIPATIVOS TRIGÉSIMO TERCER LLAMADO REGIÓN DEL BIOBÍO"/>
    <x v="2"/>
    <s v="'"/>
    <s v="'"/>
    <n v="2024"/>
    <s v="PROYECTO"/>
    <s v="TRANSPORTE"/>
    <s v="TRANSPORTE URBANO,VIALIDAD PEATONAL"/>
    <x v="1"/>
    <n v="2416748"/>
    <n v="5230405"/>
    <n v="2116884.2930000001"/>
    <x v="0"/>
    <x v="0"/>
  </r>
  <r>
    <s v="40053034-0"/>
    <s v="CONSTRUCCION SEDE SOCIAL SUSTENTABLE BELLO HORIZONTE"/>
    <x v="13"/>
    <s v="ARICA - REGION XV"/>
    <s v="ARICA - REGION XV"/>
    <n v="2024"/>
    <s v="PROYECTO"/>
    <s v="MULTISECTORIAL"/>
    <s v="ORGANIZACION Y SERVICIOS COMUNALES"/>
    <x v="1"/>
    <n v="184518"/>
    <n v="25736"/>
    <n v="25735"/>
    <x v="0"/>
    <x v="0"/>
  </r>
  <r>
    <s v="40053045-0"/>
    <s v="CONSTRUCCION SISTEMA DE ALL. CALLES SIMÓN BOLÍVAR E IGNACIO CARRERA PINTO , COMUNA DE CHILLÁN"/>
    <x v="5"/>
    <s v="'"/>
    <s v="'"/>
    <n v="2024"/>
    <s v="PROYECTO"/>
    <s v="RECURSOS HIDRICOS"/>
    <s v="AGUAS LLUVIAS"/>
    <x v="1"/>
    <n v="2000"/>
    <n v="2000"/>
    <n v="0"/>
    <x v="0"/>
    <x v="1"/>
  </r>
  <r>
    <s v="40053053-0"/>
    <s v="CONSTRUCCION PROGRAMA PAVIMENTACION PARTICIPATIVA, 33 LLAMADO, REGION DE ÑUBLE"/>
    <x v="5"/>
    <s v="'"/>
    <s v="'"/>
    <n v="2024"/>
    <s v="PROYECTO"/>
    <s v="TRANSPORTE"/>
    <s v="TRANSPORTE URBANO,VIALIDAD PEATONAL"/>
    <x v="1"/>
    <n v="96451"/>
    <n v="100904"/>
    <n v="71788.014999999999"/>
    <x v="0"/>
    <x v="0"/>
  </r>
  <r>
    <s v="40053067-0"/>
    <s v="CONSTRUCCION AGUA POTABLE Y ALCANTARILLADO, SECTOR 18 DE SEP, COMUNA DE DALCAHUE"/>
    <x v="3"/>
    <s v="CHILOE"/>
    <s v="DALCAHUE"/>
    <n v="2024"/>
    <s v="PROYECTO"/>
    <s v="RECURSOS HIDRICOS"/>
    <s v="ADMINISTRACION AGUA POTABLE Y ALCANTARILLADO"/>
    <x v="1"/>
    <n v="690492"/>
    <n v="2"/>
    <n v="0"/>
    <x v="0"/>
    <x v="1"/>
  </r>
  <r>
    <s v="40053087-0"/>
    <s v="CONSTRUCCION ESTABLECIMIENTO DE LARGA ESTADIA PARA ADULTOS MAYORES, REGIÓN DE ÑUBLE"/>
    <x v="5"/>
    <s v="'"/>
    <s v="'"/>
    <n v="2024"/>
    <s v="PROYECTO"/>
    <s v="VIVIENDA Y DESARROLLO URBANO"/>
    <s v="VIVIENDA DEFINITIVA"/>
    <x v="1"/>
    <n v="2000"/>
    <n v="2000"/>
    <n v="0"/>
    <x v="0"/>
    <x v="1"/>
  </r>
  <r>
    <s v="40053110-0"/>
    <s v="DIAGNOSTICO ELABORACION DE PLAN MAESTRO BARRIO ARREBOL, CONCURSO 2022, PURRANQUE"/>
    <x v="3"/>
    <s v="OSORNO"/>
    <s v="PURRANQUE"/>
    <n v="2024"/>
    <s v="ESTUDIO BASICO"/>
    <s v="VIVIENDA Y DESARROLLO URBANO"/>
    <s v="DESARROLLO URBANO"/>
    <x v="1"/>
    <n v="26000"/>
    <n v="55000"/>
    <n v="26000"/>
    <x v="0"/>
    <x v="0"/>
  </r>
  <r>
    <s v="40053123-0"/>
    <s v="MEJORAMIENTO ILUMINACIÓN CANCHA DE FÚTBOL CLUB DEPORTIVO UNIÓN CANCHA RAYADA, TALCA"/>
    <x v="7"/>
    <s v="TALCA"/>
    <s v="TALCA"/>
    <n v="2024"/>
    <s v="PROYECTO"/>
    <s v="DEPORTES"/>
    <s v="ADMINISTRACION DEPORTES Y RECREACION"/>
    <x v="1"/>
    <n v="2"/>
    <n v="2"/>
    <n v="0"/>
    <x v="0"/>
    <x v="1"/>
  </r>
  <r>
    <s v="40053126-0"/>
    <s v="MEJORAMIENTO ILUMINACIÓN CANCHA DE FÚTBOL CLUB DEPORTIVO PANGUILEMO, TALCA"/>
    <x v="7"/>
    <s v="TALCA"/>
    <s v="TALCA"/>
    <n v="2024"/>
    <s v="PROYECTO"/>
    <s v="DEPORTES"/>
    <s v="ADMINISTRACION DEPORTES Y RECREACION"/>
    <x v="1"/>
    <n v="2"/>
    <n v="2"/>
    <n v="0"/>
    <x v="0"/>
    <x v="1"/>
  </r>
  <r>
    <s v="40053139-0"/>
    <s v="DIAGNOSTICO Y ELABORACIÓN DE PLAN MAESTRO BARRIO TIERRAS BLANCAS,  COMUNA ARICA"/>
    <x v="13"/>
    <s v="ARICA - REGION XV"/>
    <s v="ARICA - REGION XV"/>
    <n v="2024"/>
    <s v="ESTUDIO BASICO"/>
    <s v="VIVIENDA Y DESARROLLO URBANO"/>
    <s v="DESARROLLO URBANO"/>
    <x v="1"/>
    <n v="44750"/>
    <n v="45000"/>
    <n v="44750"/>
    <x v="0"/>
    <x v="0"/>
  </r>
  <r>
    <s v="40053142-0"/>
    <s v="DIAGNOSTICO Y ELABORACIÓN DE PLAN MAESTRO BARRIO AMPLIACIÓN CHILE II,  COMUNA ARICA"/>
    <x v="13"/>
    <s v="ARICA - REGION XV"/>
    <s v="ARICA - REGION XV"/>
    <n v="2024"/>
    <s v="ESTUDIO BASICO"/>
    <s v="VIVIENDA Y DESARROLLO URBANO"/>
    <s v="DESARROLLO URBANO"/>
    <x v="1"/>
    <n v="44750"/>
    <n v="45000"/>
    <n v="44750"/>
    <x v="0"/>
    <x v="0"/>
  </r>
  <r>
    <s v="40053166-0"/>
    <s v="CONSTRUCCION PAVIMENTOS PARTICIPATIVOS 33 LLAMADO ATACAMA"/>
    <x v="16"/>
    <s v="'"/>
    <s v="'"/>
    <n v="2024"/>
    <s v="PROYECTO"/>
    <s v="TRANSPORTE"/>
    <s v="TRANSPORTE URBANO,VIALIDAD PEATONAL"/>
    <x v="1"/>
    <n v="504300"/>
    <n v="504300"/>
    <n v="504300"/>
    <x v="0"/>
    <x v="0"/>
  </r>
  <r>
    <s v="40053190-0"/>
    <s v="MEJORAMIENTO PLATABANDA AVENIDA LA PAZ, COMUNA DE RECOLETA"/>
    <x v="14"/>
    <s v="SANTIAGO"/>
    <s v="RECOLETA"/>
    <n v="2024"/>
    <s v="PROYECTO"/>
    <s v="VIVIENDA Y DESARROLLO URBANO"/>
    <s v="DESARROLLO URBANO"/>
    <x v="1"/>
    <n v="27785"/>
    <n v="25000"/>
    <n v="25000"/>
    <x v="0"/>
    <x v="0"/>
  </r>
  <r>
    <s v="40053202-0"/>
    <s v="MEJORAMIENTO RUTAS PEATONALES COMUNA POZO ALMONTE"/>
    <x v="8"/>
    <s v="TAMARUGAL"/>
    <s v="POZO ALMONTE (PROV. TAMARUGAL)"/>
    <n v="2024"/>
    <s v="PROYECTO"/>
    <s v="TRANSPORTE"/>
    <s v="TRANSPORTE URBANO,VIALIDAD PEATONAL"/>
    <x v="1"/>
    <n v="1498"/>
    <n v="1498"/>
    <n v="0"/>
    <x v="0"/>
    <x v="1"/>
  </r>
  <r>
    <s v="40053230-0"/>
    <s v="CONSTRUCCION PAVIMENTOS PARTICIPATIVOS 33 LLAMADO, REGION DE COQUIMBO"/>
    <x v="6"/>
    <s v="'"/>
    <s v="'"/>
    <n v="2024"/>
    <s v="PROYECTO"/>
    <s v="TRANSPORTE"/>
    <s v="TRANSPORTE URBANO,VIALIDAD PEATONAL"/>
    <x v="1"/>
    <n v="25400"/>
    <n v="25399"/>
    <n v="3151.3609999999999"/>
    <x v="0"/>
    <x v="0"/>
  </r>
  <r>
    <s v="40053368-0"/>
    <s v="DIAGNOSTICO  Y ELABORACIÓN PLAN MAESTRO ZONA DE INTERÉS PÚBLICO ARENAL, COMUNA DE TALCAHUANO"/>
    <x v="2"/>
    <s v="CONCEPCION"/>
    <s v="TALCAHUANO"/>
    <n v="2024"/>
    <s v="ESTUDIO BASICO"/>
    <s v="VIVIENDA Y DESARROLLO URBANO"/>
    <s v="DESARROLLO URBANO"/>
    <x v="1"/>
    <n v="2200"/>
    <n v="2200"/>
    <n v="1035.3"/>
    <x v="0"/>
    <x v="0"/>
  </r>
  <r>
    <s v="40053369-0"/>
    <s v="MEJORAMIENTO PARQUE MUNICIPAL DE LA UNION"/>
    <x v="12"/>
    <s v="RANCO"/>
    <s v="LA UNION - REGION XIV"/>
    <n v="2024"/>
    <s v="PROYECTO"/>
    <s v="VIVIENDA Y DESARROLLO URBANO"/>
    <s v="DESARROLLO URBANO"/>
    <x v="1"/>
    <n v="11280"/>
    <n v="28980"/>
    <n v="2400.0010000000002"/>
    <x v="0"/>
    <x v="0"/>
  </r>
  <r>
    <s v="40053405-0"/>
    <s v="CONSTRUCCION OBRAS DE MACROURBANIZACION EX VERTEDERO LA CHIMBA"/>
    <x v="9"/>
    <s v="ANTOFAGASTA"/>
    <s v="ANTOFAGASTA"/>
    <n v="2024"/>
    <s v="PROYECTO"/>
    <s v="VIVIENDA Y DESARROLLO URBANO"/>
    <s v="DESARROLLO URBANO"/>
    <x v="1"/>
    <n v="15000"/>
    <n v="15000"/>
    <n v="15000"/>
    <x v="0"/>
    <x v="0"/>
  </r>
  <r>
    <s v="40053451-0"/>
    <s v="MEJORAMIENTO ESPACIOS PUBLICOS PLAZA CHILE, COMUNA DE CARAHUE"/>
    <x v="0"/>
    <s v="CAUTIN"/>
    <s v="CARAHUE"/>
    <n v="2024"/>
    <s v="PROYECTO"/>
    <s v="VIVIENDA Y DESARROLLO URBANO"/>
    <s v="DESARROLLO URBANO"/>
    <x v="1"/>
    <n v="1750"/>
    <n v="1750"/>
    <n v="750"/>
    <x v="0"/>
    <x v="0"/>
  </r>
  <r>
    <s v="40053467-0"/>
    <s v="HABILITACION RED DE FACILIDADES EXPLICITAS PARA EL TTE. PUBLICO EN LA CIUDAD DE PUNTA ARENAS"/>
    <x v="1"/>
    <s v="MAGALLANES"/>
    <s v="PUNTA ARENAS"/>
    <n v="2024"/>
    <s v="PROYECTO"/>
    <s v="TRANSPORTE"/>
    <s v="TRANSPORTE URBANO,VIALIDAD PEATONAL"/>
    <x v="1"/>
    <n v="10"/>
    <n v="81527"/>
    <n v="0"/>
    <x v="0"/>
    <x v="1"/>
  </r>
  <r>
    <s v="40053470-0"/>
    <s v="DIAGNOSTICO SISTEMA DE TRANSPORTE PUBLICO CIUDAD DE PUERTO MONTT"/>
    <x v="3"/>
    <s v="LLANQUIHUE"/>
    <s v="PUERTO MONTT"/>
    <n v="2024"/>
    <s v="ESTUDIO BASICO"/>
    <s v="TRANSPORTE"/>
    <s v="TRANSPORTE URBANO,VIALIDAD PEATONAL"/>
    <x v="1"/>
    <n v="15120"/>
    <n v="15120"/>
    <n v="15120"/>
    <x v="0"/>
    <x v="0"/>
  </r>
  <r>
    <s v="40053471-0"/>
    <s v="DIAGNOSTICO SISTEMA DE TRANSPORTE PÚBLICO MASIVO INTRARREGIONAL, REGIÓN DE LOS RÍOS"/>
    <x v="12"/>
    <s v="'"/>
    <s v="'"/>
    <n v="2024"/>
    <s v="ESTUDIO BASICO"/>
    <s v="TRANSPORTE"/>
    <s v="TRANSPORTE CAMINERO"/>
    <x v="1"/>
    <n v="214200"/>
    <n v="10"/>
    <n v="0"/>
    <x v="0"/>
    <x v="1"/>
  </r>
  <r>
    <s v="40053521-0"/>
    <s v="MEJORAMIENTO PROLONGACIÓN CALLE JOSÉ ASENCIO VERA, PUNTA ARENAS"/>
    <x v="1"/>
    <s v="MAGALLANES"/>
    <s v="PUNTA ARENAS"/>
    <n v="2024"/>
    <s v="PROYECTO"/>
    <s v="TRANSPORTE"/>
    <s v="TRANSPORTE URBANO,VIALIDAD PEATONAL"/>
    <x v="1"/>
    <n v="30048"/>
    <n v="30048"/>
    <n v="30048"/>
    <x v="0"/>
    <x v="0"/>
  </r>
  <r>
    <s v="40053564-0"/>
    <s v="CONSTRUCCION COSTANERA PEDRO MONTT SUR, PUERTO NATALES"/>
    <x v="1"/>
    <s v="ULTIMA ESPERANZA"/>
    <s v="NATALES"/>
    <n v="2024"/>
    <s v="PROYECTO"/>
    <s v="VIVIENDA Y DESARROLLO URBANO"/>
    <s v="DESARROLLO URBANO"/>
    <x v="1"/>
    <n v="680"/>
    <n v="679"/>
    <n v="679"/>
    <x v="0"/>
    <x v="0"/>
  </r>
  <r>
    <s v="40053584-0"/>
    <s v="MEJORAMIENTO ÃREAS VERDES HERNANDO DE MAGALLANES, PORVENIR"/>
    <x v="1"/>
    <s v="TIERRA DEL FUEGO"/>
    <s v="PORVENIR"/>
    <n v="2024"/>
    <s v="PROYECTO"/>
    <s v="VIVIENDA Y DESARROLLO URBANO"/>
    <s v="INTERSUBSECTORIAL VIVIENDA Y DESARROLLO URBANO"/>
    <x v="1"/>
    <n v="26093"/>
    <n v="26093"/>
    <n v="26093"/>
    <x v="0"/>
    <x v="0"/>
  </r>
  <r>
    <s v="40053589-0"/>
    <s v="ACTUALIZACION CATASTRO REDES SECUNDARIAS AGUAS LLUVIAS, PUERTO NATALES"/>
    <x v="1"/>
    <s v="ULTIMA ESPERANZA"/>
    <s v="NATALES"/>
    <n v="2024"/>
    <s v="ESTUDIO BASICO"/>
    <s v="RECURSOS HIDRICOS"/>
    <s v="AGUAS LLUVIAS"/>
    <x v="1"/>
    <n v="2200"/>
    <n v="2200"/>
    <n v="1200"/>
    <x v="0"/>
    <x v="0"/>
  </r>
  <r>
    <s v="40053590-0"/>
    <s v="MEJORAMIENTO PROLONGACIÓN CALLE JOSÉ DIAZ BARRIA, PUNTA ARENAS"/>
    <x v="1"/>
    <s v="'"/>
    <s v="'"/>
    <n v="2024"/>
    <s v="PROYECTO"/>
    <s v="TRANSPORTE"/>
    <s v="TRANSPORTE URBANO,VIALIDAD PEATONAL"/>
    <x v="1"/>
    <n v="30048"/>
    <n v="30048"/>
    <n v="30048"/>
    <x v="0"/>
    <x v="0"/>
  </r>
  <r>
    <s v="40053592-0"/>
    <s v="MEJORAMIENTO PROLONGACIÓN CALLE MANUEL MENENDEZ, PUNTA ARENAS"/>
    <x v="1"/>
    <s v="MAGALLANES"/>
    <s v="PUNTA ARENAS"/>
    <n v="2024"/>
    <s v="PROYECTO"/>
    <s v="TRANSPORTE"/>
    <s v="TRANSPORTE URBANO,VIALIDAD PEATONAL"/>
    <x v="1"/>
    <n v="30048"/>
    <n v="30048"/>
    <n v="30048"/>
    <x v="0"/>
    <x v="0"/>
  </r>
  <r>
    <s v="40053660-0"/>
    <s v="CONSTRUCCION CONJUNTO VIVIENDAS TUTELADAS III, PUNTA ARENAS"/>
    <x v="1"/>
    <s v="MAGALLANES"/>
    <s v="PUNTA ARENAS"/>
    <n v="2024"/>
    <s v="PROYECTO"/>
    <s v="VIVIENDA Y DESARROLLO URBANO"/>
    <s v="ADMINISTRACION VIVIENDA"/>
    <x v="1"/>
    <n v="501"/>
    <n v="500"/>
    <n v="500"/>
    <x v="0"/>
    <x v="0"/>
  </r>
  <r>
    <s v="40053737-0"/>
    <s v="CAPACITACION Y DIFUSION MODELO COOPERATIVO CERRADO DE VIVIENDA"/>
    <x v="10"/>
    <s v="'"/>
    <s v="'"/>
    <n v="2024"/>
    <s v="PROGRAMA"/>
    <s v="VIVIENDA Y DESARROLLO URBANO"/>
    <s v="VIVIENDA DEFINITIVA"/>
    <x v="1"/>
    <n v="30138"/>
    <n v="100920"/>
    <n v="30138"/>
    <x v="0"/>
    <x v="0"/>
  </r>
  <r>
    <s v="40053742-0"/>
    <s v="CONSTRUCCION RED DE MOVILIDAD PEATONAL, CIUDAD DE CORRAL"/>
    <x v="12"/>
    <s v="VALDIVIA - REGION XIV"/>
    <s v="CORRAL - REGION XIV"/>
    <n v="2024"/>
    <s v="PROYECTO"/>
    <s v="TRANSPORTE"/>
    <s v="TRANSPORTE URBANO,VIALIDAD PEATONAL"/>
    <x v="1"/>
    <n v="33220"/>
    <n v="91100"/>
    <n v="1626.558"/>
    <x v="0"/>
    <x v="0"/>
  </r>
  <r>
    <s v="40053744-0"/>
    <s v="DIAGNOSTICO Y ELABORACION PLAN MAESTRO Z.I.P BORDE RIO SAN JOSE, COMUNA DE ARICA."/>
    <x v="13"/>
    <s v="ARICA - REGION XV"/>
    <s v="ARICA - REGION XV"/>
    <n v="2024"/>
    <s v="ESTUDIO BASICO"/>
    <s v="VIVIENDA Y DESARROLLO URBANO"/>
    <s v="DESARROLLO URBANO"/>
    <x v="1"/>
    <n v="23927"/>
    <n v="23927"/>
    <n v="20900"/>
    <x v="0"/>
    <x v="0"/>
  </r>
  <r>
    <s v="40053776-0"/>
    <s v="DIAGNOSTICO DE INSPECCIÓN SUBMARINA CALETA CAVANCHA, IQUIQUE , REGION DE TARAPACA"/>
    <x v="8"/>
    <s v="IQUIQUE"/>
    <s v="IQUIQUE"/>
    <n v="2024"/>
    <s v="ESTUDIO BASICO"/>
    <s v="PESCA"/>
    <s v="PESCA ARTESANAL"/>
    <x v="1"/>
    <n v="158168"/>
    <n v="188302"/>
    <n v="141121.81200000001"/>
    <x v="0"/>
    <x v="0"/>
  </r>
  <r>
    <s v="40053788-0"/>
    <s v="CONSTRUCCION VIVIENDAS TUTELADAS II, PORVENIR."/>
    <x v="1"/>
    <s v="TIERRA DEL FUEGO"/>
    <s v="PORVENIR"/>
    <n v="2024"/>
    <s v="PROYECTO"/>
    <s v="VIVIENDA Y DESARROLLO URBANO"/>
    <s v="SOLUCION HABITACIONAL PARCIAL O COMPLEMENTARIA"/>
    <x v="1"/>
    <n v="501"/>
    <n v="500"/>
    <n v="500"/>
    <x v="0"/>
    <x v="0"/>
  </r>
  <r>
    <s v="40053810-0"/>
    <s v="ANALISIS CONECTIVIDAD Y JERARQUIZACION VIAL, REGION DE O'HIGGINS"/>
    <x v="15"/>
    <s v="'"/>
    <s v="'"/>
    <n v="2024"/>
    <s v="ESTUDIO BASICO"/>
    <s v="TRANSPORTE"/>
    <s v="INTERSUBSECTORIAL TRANSPORTE"/>
    <x v="1"/>
    <n v="86500"/>
    <n v="86500"/>
    <n v="86385.044999999998"/>
    <x v="0"/>
    <x v="0"/>
  </r>
  <r>
    <s v="40053815-0"/>
    <s v="CONSTRUCCION PROGRAMA DE PAVIMENTOS PARTICIPATIVOS 33 LLAMADO REGIÓN DE LOS RIOS"/>
    <x v="12"/>
    <s v="'"/>
    <s v="'"/>
    <n v="2024"/>
    <s v="PROYECTO"/>
    <s v="TRANSPORTE"/>
    <s v="TRANSPORTE URBANO,VIALIDAD PEATONAL"/>
    <x v="1"/>
    <n v="270000"/>
    <n v="520606"/>
    <n v="166400.53899999999"/>
    <x v="0"/>
    <x v="0"/>
  </r>
  <r>
    <s v="40053829-0"/>
    <s v="ANALISIS DE TRANSPORTE DE CARGA REGION DE VALPARAISO"/>
    <x v="4"/>
    <s v="'"/>
    <s v="'"/>
    <n v="2024"/>
    <s v="ESTUDIO BASICO"/>
    <s v="TRANSPORTE"/>
    <s v="INTERSUBSECTORIAL TRANSPORTE"/>
    <x v="1"/>
    <n v="65200"/>
    <n v="64662"/>
    <n v="64552.046000000002"/>
    <x v="0"/>
    <x v="0"/>
  </r>
  <r>
    <s v="40053903-0"/>
    <s v="MEJORAMIENTO PLAZA DE LA REPUBLICA DE REUMEN - PAILLACO"/>
    <x v="12"/>
    <s v="VALDIVIA - REGION XIV"/>
    <s v="PAILLACO - REGION XIV"/>
    <n v="2024"/>
    <s v="PROYECTO"/>
    <s v="VIVIENDA Y DESARROLLO URBANO"/>
    <s v="DESARROLLO URBANO"/>
    <x v="1"/>
    <n v="11126"/>
    <n v="11126"/>
    <n v="10794.008"/>
    <x v="0"/>
    <x v="0"/>
  </r>
  <r>
    <s v="40053985-0"/>
    <s v="DIAGNOSTICO PLAN MARCO DE DESARROLLO TERRITORIAL MONTAÑAS Y LAGOS DE COYHAIQUE RURAL"/>
    <x v="11"/>
    <s v="COYHAIQUE"/>
    <s v="COYHAIQUE"/>
    <n v="2024"/>
    <s v="ESTUDIO BASICO"/>
    <s v="MULTISECTORIAL"/>
    <s v="ADMINISTRACION MULTISECTOR"/>
    <x v="1"/>
    <n v="2161"/>
    <n v="2161"/>
    <n v="0"/>
    <x v="0"/>
    <x v="1"/>
  </r>
  <r>
    <s v="40054046-0"/>
    <s v="CONSTRUCCION RECINTO DEPORTIVO JÚPITER COMUNA DE LO ESPEJO"/>
    <x v="14"/>
    <s v="SANTIAGO"/>
    <s v="LO ESPEJO"/>
    <n v="2024"/>
    <s v="PROYECTO"/>
    <s v="DEPORTES"/>
    <s v="DEPORTE RECREATIVO"/>
    <x v="1"/>
    <n v="1"/>
    <n v="1"/>
    <n v="0"/>
    <x v="0"/>
    <x v="1"/>
  </r>
  <r>
    <s v="40054050-0"/>
    <s v="CONSTRUCCION SERVICIO DE APR DE LIPINGUE, LOS LAGOS"/>
    <x v="12"/>
    <s v="'"/>
    <s v="'"/>
    <n v="2024"/>
    <s v="PROYECTO"/>
    <s v="RECURSOS HIDRICOS"/>
    <s v="AGUA POTABLE"/>
    <x v="1"/>
    <n v="570180"/>
    <n v="557793"/>
    <n v="540688.21900000004"/>
    <x v="0"/>
    <x v="0"/>
  </r>
  <r>
    <s v="40054057-0"/>
    <s v="DIAGNOSTICO Y ELABORACIÓN PLAN MAESTRO ZONA DE INTERÉS PÚBLICO LABRANZA, TEMUCO"/>
    <x v="0"/>
    <s v="CAUTIN"/>
    <s v="TEMUCO"/>
    <n v="2024"/>
    <s v="ESTUDIO BASICO"/>
    <s v="VIVIENDA Y DESARROLLO URBANO"/>
    <s v="DESARROLLO URBANO"/>
    <x v="1"/>
    <n v="1000"/>
    <n v="12524"/>
    <n v="952"/>
    <x v="0"/>
    <x v="0"/>
  </r>
  <r>
    <s v="40054177-0"/>
    <s v="MEJORAMIENTO PLAZA Y MULTICANCHA MARTA GONZALEZ, COLLIPULLI."/>
    <x v="0"/>
    <s v="MALLECO"/>
    <s v="COLLIPULLI"/>
    <n v="2024"/>
    <s v="PROYECTO"/>
    <s v="VIVIENDA Y DESARROLLO URBANO"/>
    <s v="DESARROLLO URBANO"/>
    <x v="1"/>
    <n v="412530"/>
    <n v="412479"/>
    <n v="409804"/>
    <x v="0"/>
    <x v="0"/>
  </r>
  <r>
    <s v="40054179-0"/>
    <s v="CONSTRUCCION POLIDEPORTIVO CENTRO DEPORTIVO COMUNITARIO, COMUNA CHAÑARAL"/>
    <x v="16"/>
    <s v="CHAÑARAL"/>
    <s v="CHAÑARAL"/>
    <n v="2024"/>
    <s v="PROYECTO"/>
    <s v="DEPORTES"/>
    <s v="DEPORTE FORMATIVO"/>
    <x v="1"/>
    <n v="26562"/>
    <n v="323270"/>
    <n v="0"/>
    <x v="0"/>
    <x v="1"/>
  </r>
  <r>
    <s v="40054262-0"/>
    <s v="MEJORAMIENTO EJE HERNANDO DE MAGALLANES - PICHILEMU"/>
    <x v="15"/>
    <s v="CARDENAL CARO"/>
    <s v="PICHILEMU"/>
    <n v="2024"/>
    <s v="PROYECTO"/>
    <s v="TRANSPORTE"/>
    <s v="TRANSPORTE URBANO,VIALIDAD PEATONAL"/>
    <x v="1"/>
    <n v="89887"/>
    <n v="5364"/>
    <n v="0"/>
    <x v="0"/>
    <x v="1"/>
  </r>
  <r>
    <s v="40054264-0"/>
    <s v="CONSTRUCCION DIVERSAS PLAZAS SECTOR COVIEFI ANTOFAGASTA"/>
    <x v="9"/>
    <s v="ANTOFAGASTA"/>
    <s v="ANTOFAGASTA"/>
    <n v="2024"/>
    <s v="PROYECTO"/>
    <s v="VIVIENDA Y DESARROLLO URBANO"/>
    <s v="DESARROLLO URBANO"/>
    <x v="1"/>
    <n v="22822"/>
    <n v="22822"/>
    <n v="0"/>
    <x v="0"/>
    <x v="1"/>
  </r>
  <r>
    <s v="40054265-0"/>
    <s v="REPOSICION PASEO CENTRO CIVICO ALMIRANTE LATORRE MEJILLONES"/>
    <x v="9"/>
    <s v="ANTOFAGASTA"/>
    <s v="MEJILLONES"/>
    <n v="2024"/>
    <s v="PROYECTO"/>
    <s v="VIVIENDA Y DESARROLLO URBANO"/>
    <s v="DESARROLLO URBANO"/>
    <x v="1"/>
    <n v="25588"/>
    <n v="25588"/>
    <n v="0"/>
    <x v="0"/>
    <x v="1"/>
  </r>
  <r>
    <s v="40054271-0"/>
    <s v="INVESTIGACION EN METODOS ADAPTATIVOS PARA GESTION Y RESILIENCIA HIDRICA EN CHILE"/>
    <x v="10"/>
    <s v="'"/>
    <s v="'"/>
    <n v="2024"/>
    <s v="ESTUDIO BASICO"/>
    <s v="RECURSOS HIDRICOS"/>
    <s v="RECURSOS HIDRICOS"/>
    <x v="1"/>
    <n v="111701"/>
    <n v="454331"/>
    <n v="111701"/>
    <x v="0"/>
    <x v="0"/>
  </r>
  <r>
    <s v="40054372-0"/>
    <s v="MEJORAMIENTO PARQUE LA CASTRINA DE LA COMUNA DE SAN JOAQUÍN"/>
    <x v="14"/>
    <s v="SANTIAGO"/>
    <s v="SAN JOAQUIN"/>
    <n v="2024"/>
    <s v="PROYECTO"/>
    <s v="VIVIENDA Y DESARROLLO URBANO"/>
    <s v="DESARROLLO URBANO"/>
    <x v="1"/>
    <n v="2000"/>
    <n v="2000"/>
    <n v="0"/>
    <x v="0"/>
    <x v="1"/>
  </r>
  <r>
    <s v="40054385-0"/>
    <s v="DIAGNOSTICO Y ANALISIS SISTEMA DE MONITOREO EN TIEMPO REAL DE PUENTES REGION DE LA ARAUCANIA"/>
    <x v="0"/>
    <s v="'"/>
    <s v="'"/>
    <n v="2024"/>
    <s v="ESTUDIO BASICO"/>
    <s v="TRANSPORTE"/>
    <s v="TRANSPORTE CAMINERO"/>
    <x v="1"/>
    <n v="104017"/>
    <n v="52250"/>
    <n v="0"/>
    <x v="0"/>
    <x v="1"/>
  </r>
  <r>
    <s v="40054398-0"/>
    <s v="CONSTRUCCION DE UN NUEVO SERVICIO FERROVIARIO AL CENTRO DE CONCEPCION"/>
    <x v="2"/>
    <s v="CONCEPCION"/>
    <s v="'"/>
    <n v="2024"/>
    <s v="PROYECTO"/>
    <s v="TRANSPORTE"/>
    <s v="TRANSPORTE URBANO,VIALIDAD PEATONAL"/>
    <x v="1"/>
    <n v="140000"/>
    <n v="140000"/>
    <n v="140000"/>
    <x v="0"/>
    <x v="0"/>
  </r>
  <r>
    <s v="40054530-0"/>
    <s v="DIAGNOSTICO EVALUACION ESTRUCTURAL DE PUENTES MODULARES"/>
    <x v="10"/>
    <s v="'"/>
    <s v="'"/>
    <n v="2024"/>
    <s v="ESTUDIO BASICO"/>
    <s v="TRANSPORTE"/>
    <s v="TRANSPORTE CAMINERO"/>
    <x v="1"/>
    <n v="52267"/>
    <n v="52250"/>
    <n v="80.042000000000002"/>
    <x v="0"/>
    <x v="0"/>
  </r>
  <r>
    <s v="40054638-0"/>
    <s v="AMPLIACION SISTEMA DE CONTROL REGIÓN VALPARAÍSO CONEXÓN LOS ANDES ETAPA II"/>
    <x v="4"/>
    <s v="'"/>
    <s v="'"/>
    <n v="2024"/>
    <s v="PROYECTO"/>
    <s v="TRANSPORTE"/>
    <s v="TRANSPORTE URBANO,VIALIDAD PEATONAL"/>
    <x v="1"/>
    <n v="139610"/>
    <n v="3"/>
    <n v="0"/>
    <x v="0"/>
    <x v="1"/>
  </r>
  <r>
    <s v="40054643-0"/>
    <s v="CONSTRUCCION  OBRAS ANEXAS DEL AERÓDROMO DE CHAITÉN"/>
    <x v="3"/>
    <s v="'"/>
    <s v="'"/>
    <n v="2024"/>
    <s v="PROYECTO"/>
    <s v="TRANSPORTE"/>
    <s v="TRANSPORTE AEREO"/>
    <x v="1"/>
    <n v="100000"/>
    <n v="346659"/>
    <n v="99999.998999999996"/>
    <x v="0"/>
    <x v="0"/>
  </r>
  <r>
    <s v="40054644-0"/>
    <s v="REPOSICION AVENIDA NUESTRA SEÑORA DEL ROSARIO, COMUNA DE NINHUE"/>
    <x v="5"/>
    <s v="ITATA"/>
    <s v="NINHUE - REGION DEL ÑUBLE"/>
    <n v="2024"/>
    <s v="PROYECTO"/>
    <s v="TRANSPORTE"/>
    <s v="TRANSPORTE URBANO,VIALIDAD PEATONAL"/>
    <x v="1"/>
    <n v="73283"/>
    <n v="1"/>
    <n v="0"/>
    <x v="0"/>
    <x v="1"/>
  </r>
  <r>
    <s v="40054658-0"/>
    <s v="CONSTRUCCION PUNTO DE POSADA PARA HELICOPTEROS, COMUNA DE SAAVEDRA"/>
    <x v="0"/>
    <s v="CAUTIN"/>
    <s v="SAAVEDRA"/>
    <n v="2024"/>
    <s v="PROYECTO"/>
    <s v="TRANSPORTE"/>
    <s v="TRANSPORTE AEREO"/>
    <x v="1"/>
    <n v="454759"/>
    <n v="455657"/>
    <n v="235635.61199999999"/>
    <x v="0"/>
    <x v="0"/>
  </r>
  <r>
    <s v="40054693-0"/>
    <s v="MEJORAMIENTO PLAZA SAN RAMÓN, OSORNO"/>
    <x v="3"/>
    <s v="OSORNO"/>
    <s v="OSORNO"/>
    <n v="2024"/>
    <s v="PROYECTO"/>
    <s v="VIVIENDA Y DESARROLLO URBANO"/>
    <s v="DESARROLLO URBANO"/>
    <x v="1"/>
    <n v="258749"/>
    <n v="35142"/>
    <n v="35013"/>
    <x v="0"/>
    <x v="0"/>
  </r>
  <r>
    <s v="40054694-0"/>
    <s v="CONSTRUCCION SERVICIO DE APR DE MORRO GONZALO-PALO MUERTO-LOS LILES, CORRAL"/>
    <x v="12"/>
    <s v="'"/>
    <s v="'"/>
    <n v="2024"/>
    <s v="PROYECTO"/>
    <s v="RECURSOS HIDRICOS"/>
    <s v="AGUA POTABLE"/>
    <x v="1"/>
    <n v="20"/>
    <n v="20"/>
    <n v="0"/>
    <x v="0"/>
    <x v="1"/>
  </r>
  <r>
    <s v="40054703-0"/>
    <s v="CONSTRUCCION PARQUE HUMEDAL NUEVA BRAUNAU, PUERTO VARAS"/>
    <x v="3"/>
    <s v="LLANQUIHUE"/>
    <s v="PUERTO VARAS"/>
    <n v="2024"/>
    <s v="PROYECTO"/>
    <s v="VIVIENDA Y DESARROLLO URBANO"/>
    <s v="DESARROLLO URBANO"/>
    <x v="1"/>
    <n v="8000"/>
    <n v="8000"/>
    <n v="457.45299999999997"/>
    <x v="0"/>
    <x v="0"/>
  </r>
  <r>
    <s v="40054715-0"/>
    <s v="MEJORAMIENTO ESPACIO PÚBLICO EJE ALAMEDA, ESTACIÒN CENTRAL Y, SANTIAGO"/>
    <x v="14"/>
    <s v="SANTIAGO"/>
    <s v="'"/>
    <n v="2024"/>
    <s v="PROYECTO"/>
    <s v="VIVIENDA Y DESARROLLO URBANO"/>
    <s v="DESARROLLO URBANO"/>
    <x v="1"/>
    <n v="439675"/>
    <n v="213047"/>
    <n v="188438"/>
    <x v="0"/>
    <x v="0"/>
  </r>
  <r>
    <s v="40054719-0"/>
    <s v="REPOSICION PLAZA PAMPA ILUSION DE HUARA"/>
    <x v="8"/>
    <s v="TAMARUGAL"/>
    <s v="HUARA (PROV. TAMARUGAL)"/>
    <n v="2024"/>
    <s v="PROYECTO"/>
    <s v="VIVIENDA Y DESARROLLO URBANO"/>
    <s v="DESARROLLO URBANO"/>
    <x v="1"/>
    <n v="1500"/>
    <n v="2000"/>
    <n v="119"/>
    <x v="0"/>
    <x v="0"/>
  </r>
  <r>
    <s v="40054728-0"/>
    <s v="MEJORAMIENTO ESPACIO PÚBLICO ALAMEDA YUNGAY NORTE, SAN FELIPE"/>
    <x v="4"/>
    <s v="SAN FELIPE DE ACONCAGUA"/>
    <s v="SAN FELIPE"/>
    <n v="2024"/>
    <s v="PROYECTO"/>
    <s v="VIVIENDA Y DESARROLLO URBANO"/>
    <s v="DESARROLLO URBANO"/>
    <x v="1"/>
    <n v="11308"/>
    <n v="34705"/>
    <n v="11308"/>
    <x v="0"/>
    <x v="0"/>
  </r>
  <r>
    <s v="40054729-0"/>
    <s v="MEJORAMIENTO PASEO LOS TILOS PUEBLO NUEVO, ARTIFICIO COMUNA LA CALERA"/>
    <x v="4"/>
    <s v="QUILLOTA"/>
    <s v="LA CALERA"/>
    <n v="2024"/>
    <s v="PROYECTO"/>
    <s v="VIVIENDA Y DESARROLLO URBANO"/>
    <s v="DESARROLLO URBANO"/>
    <x v="1"/>
    <n v="18265"/>
    <n v="21842"/>
    <n v="18259"/>
    <x v="0"/>
    <x v="0"/>
  </r>
  <r>
    <s v="40054758-0"/>
    <s v="REPOSICION ALCANTARILLADO TRAMO CUMBRE - CHILE NATIVO, PARQUEMET"/>
    <x v="14"/>
    <s v="'"/>
    <s v="'"/>
    <n v="2024"/>
    <s v="PROYECTO"/>
    <s v="VIVIENDA Y DESARROLLO URBANO"/>
    <s v="DESARROLLO URBANO"/>
    <x v="1"/>
    <n v="269408"/>
    <n v="269408"/>
    <n v="269408"/>
    <x v="0"/>
    <x v="0"/>
  </r>
  <r>
    <s v="40054783-0"/>
    <s v="AMPLIACION  RUTA 90, SECTOR: PLACILLA-SAN GREGORIO"/>
    <x v="15"/>
    <s v="'"/>
    <s v="'"/>
    <n v="2024"/>
    <s v="PROYECTO"/>
    <s v="TRANSPORTE"/>
    <s v="TRANSPORTE CAMINERO"/>
    <x v="1"/>
    <n v="52267"/>
    <n v="110"/>
    <n v="80.042000000000002"/>
    <x v="0"/>
    <x v="0"/>
  </r>
  <r>
    <s v="40054840-0"/>
    <s v="MEJORAMIENTO PARQUE CORONEL SANTIAGO BUERAS, LO PRADO"/>
    <x v="14"/>
    <s v="SANTIAGO"/>
    <s v="LO PRADO"/>
    <n v="2024"/>
    <s v="PROYECTO"/>
    <s v="VIVIENDA Y DESARROLLO URBANO"/>
    <s v="DESARROLLO URBANO"/>
    <x v="1"/>
    <n v="62542"/>
    <n v="59742"/>
    <n v="59414.881999999998"/>
    <x v="0"/>
    <x v="0"/>
  </r>
  <r>
    <s v="40054843-0"/>
    <s v="HABILITACION ESPACIO PUBLICO NUDO BAQUEDANO"/>
    <x v="14"/>
    <s v="'"/>
    <s v="'"/>
    <n v="2024"/>
    <s v="PROYECTO"/>
    <s v="VIVIENDA Y DESARROLLO URBANO"/>
    <s v="DESARROLLO URBANO"/>
    <x v="1"/>
    <n v="3479315"/>
    <n v="2780858"/>
    <n v="1064782.6240000001"/>
    <x v="0"/>
    <x v="0"/>
  </r>
  <r>
    <s v="40054926-0"/>
    <s v="AMPLIACION ALUMBRADO PUBLICO EJE CIRCUNVALACION, COMUNA DE CALAMA,"/>
    <x v="9"/>
    <s v="EL LOA"/>
    <s v="CALAMA"/>
    <n v="2024"/>
    <s v="PROYECTO"/>
    <s v="ENERGIA"/>
    <s v="ALUMBRADO PUBLICO"/>
    <x v="1"/>
    <n v="2006377"/>
    <n v="2091340"/>
    <n v="2084254.513"/>
    <x v="0"/>
    <x v="0"/>
  </r>
  <r>
    <s v="40054977-0"/>
    <s v="HABILITACION CENTRO DE ATENCION INFANTO JUVENIL CON NECESIDAD ESPECIAL, COMUNA ANTOFAGASTA"/>
    <x v="9"/>
    <s v="'"/>
    <s v="'"/>
    <n v="2024"/>
    <s v="PROYECTO"/>
    <s v="SALUD"/>
    <s v="BAJA COMPLEJIDAD"/>
    <x v="1"/>
    <n v="4809260"/>
    <n v="4809260"/>
    <n v="4696918"/>
    <x v="0"/>
    <x v="0"/>
  </r>
  <r>
    <s v="40055022-0"/>
    <s v="MEJORAMIENTO CAMINO Q-805, SECTOR CRUCE Q-953 MULCHEN-CALEDONIA,  COMUNA DE MULCHEN"/>
    <x v="2"/>
    <s v="BIO BIO"/>
    <s v="MULCHEN"/>
    <n v="2024"/>
    <s v="PROYECTO"/>
    <s v="TRANSPORTE"/>
    <s v="TRANSPORTE CAMINERO"/>
    <x v="1"/>
    <n v="52267"/>
    <n v="501"/>
    <n v="500"/>
    <x v="0"/>
    <x v="0"/>
  </r>
  <r>
    <s v="40055025-0"/>
    <s v="CONSTRUCCION SERVICIO APR IMULFUDI-PILFE-TRANA, LANCO"/>
    <x v="12"/>
    <s v="'"/>
    <s v="'"/>
    <n v="2024"/>
    <s v="PROYECTO"/>
    <s v="RECURSOS HIDRICOS"/>
    <s v="AGUA POTABLE"/>
    <x v="1"/>
    <n v="1118587"/>
    <n v="1118587"/>
    <n v="1103186"/>
    <x v="0"/>
    <x v="0"/>
  </r>
  <r>
    <s v="40055038-0"/>
    <s v="HABILITACION NUEVA FUENTE SERVICIO DE AGUA POTABLE SSR  LLALLAUQUÉN, LAS CABRAS"/>
    <x v="15"/>
    <s v="CACHAPOAL"/>
    <s v="LAS CABRAS"/>
    <n v="2024"/>
    <s v="PROYECTO"/>
    <s v="RECURSOS HIDRICOS"/>
    <s v="AGUA POTABLE"/>
    <x v="1"/>
    <n v="915932"/>
    <n v="915829"/>
    <n v="915000"/>
    <x v="0"/>
    <x v="0"/>
  </r>
  <r>
    <s v="40055058-0"/>
    <s v="MEJORAMIENTO CBI VILCUN CODAHUE VEGA REDONDA"/>
    <x v="0"/>
    <s v="CAUTIN"/>
    <s v="VILCUN"/>
    <n v="2024"/>
    <s v="PROYECTO"/>
    <s v="TRANSPORTE"/>
    <s v="TRANSPORTE CAMINERO"/>
    <x v="1"/>
    <n v="301002"/>
    <n v="50000"/>
    <n v="0"/>
    <x v="0"/>
    <x v="1"/>
  </r>
  <r>
    <s v="40055199-0"/>
    <s v="CONSTRUCCION COSTANERA MAR, CORONEL"/>
    <x v="2"/>
    <s v="CONCEPCION"/>
    <s v="'"/>
    <n v="2024"/>
    <s v="PROYECTO"/>
    <s v="TRANSPORTE"/>
    <s v="TRANSPORTE URBANO,VIALIDAD PEATONAL"/>
    <x v="1"/>
    <n v="36225"/>
    <n v="1"/>
    <n v="0"/>
    <x v="0"/>
    <x v="1"/>
  </r>
  <r>
    <s v="40055250-0"/>
    <s v="ACTUALIZACION PLADECO 2024-2028; COMUNA DE PORTEZUELO"/>
    <x v="5"/>
    <s v="ITATA"/>
    <s v="PORTEZUELO - REGION DEL ÑUBLE"/>
    <n v="2024"/>
    <s v="ESTUDIO BASICO"/>
    <s v="VIVIENDA Y DESARROLLO URBANO"/>
    <s v="DESARROLLO URBANO"/>
    <x v="1"/>
    <n v="40116"/>
    <n v="1"/>
    <n v="0"/>
    <x v="0"/>
    <x v="1"/>
  </r>
  <r>
    <s v="40055265-0"/>
    <s v="CONSTRUCCION LABORATORIO DE ANÁLISIS POR ACTIVACIÓN NEUTRÓNICA"/>
    <x v="14"/>
    <s v="'"/>
    <s v="'"/>
    <n v="2024"/>
    <s v="PROYECTO"/>
    <s v="ENERGIA"/>
    <s v="INTERSUBSECTORIAL ENERGIA"/>
    <x v="1"/>
    <n v="289799"/>
    <n v="362249"/>
    <n v="341388.24"/>
    <x v="0"/>
    <x v="0"/>
  </r>
  <r>
    <s v="40055278-0"/>
    <s v="CONSTRUCCION COSAM ANTUMAPU LA PINTANA"/>
    <x v="14"/>
    <s v="SANTIAGO"/>
    <s v="LA PINTANA"/>
    <n v="2024"/>
    <s v="PROYECTO"/>
    <s v="SALUD"/>
    <s v="MEDIA COMPLEJIDAD"/>
    <x v="1"/>
    <n v="116001"/>
    <n v="116001"/>
    <n v="76443"/>
    <x v="0"/>
    <x v="0"/>
  </r>
  <r>
    <s v="40055306-0"/>
    <s v="MEJORAMIENTO BIBLIOTECA REGIONAL DE ATACAMA, COPIAPO"/>
    <x v="16"/>
    <s v="COPIAPO"/>
    <s v="COPIAPO"/>
    <n v="2024"/>
    <s v="PROYECTO"/>
    <s v="EDUCACION, CULTURA Y PATRIMONIO"/>
    <s v="ARTE Y CULTURA"/>
    <x v="1"/>
    <n v="884807"/>
    <n v="884810"/>
    <n v="883706"/>
    <x v="0"/>
    <x v="0"/>
  </r>
  <r>
    <s v="40055328-0"/>
    <s v="MEJORAMIENTO INTEGRAL DE ALUMBRADO PUBLICO, COMUNA DE MACHALI"/>
    <x v="15"/>
    <s v="CACHAPOAL"/>
    <s v="MACHALI"/>
    <n v="2024"/>
    <s v="PROYECTO"/>
    <s v="ENERGIA"/>
    <s v="ALUMBRADO PUBLICO"/>
    <x v="1"/>
    <n v="2381897"/>
    <n v="1579593"/>
    <n v="1579592.0190000001"/>
    <x v="0"/>
    <x v="0"/>
  </r>
  <r>
    <s v="40055491-0"/>
    <s v="ACTUALIZACION PLAN REGULADOR COMUNA DE SAN GREGORIO"/>
    <x v="1"/>
    <s v="MAGALLANES"/>
    <s v="SAN GREGORIO"/>
    <n v="2024"/>
    <s v="ESTUDIO BASICO"/>
    <s v="VIVIENDA Y DESARROLLO URBANO"/>
    <s v="DESARROLLO URBANO"/>
    <x v="1"/>
    <n v="52162"/>
    <n v="19840"/>
    <n v="19840"/>
    <x v="0"/>
    <x v="0"/>
  </r>
  <r>
    <s v="40055541-0"/>
    <s v="REPOSICION EDIFICIO LABORATORIO CIENCIAS BÁSICAS UNIVERSIDAD DEL BIO BIO"/>
    <x v="2"/>
    <s v="'"/>
    <s v="'"/>
    <n v="2024"/>
    <s v="PROYECTO"/>
    <s v="EDUCACION, CULTURA Y PATRIMONIO"/>
    <s v="EDUCACION SUPERIOR"/>
    <x v="1"/>
    <n v="1862994"/>
    <n v="3"/>
    <n v="0"/>
    <x v="0"/>
    <x v="1"/>
  </r>
  <r>
    <s v="40055561-0"/>
    <s v="CONSTRUCCION PUNTO DE POSADA PARA HELICOPTEROS, AERODROMO LOS MAITENES; LA UNIÓN"/>
    <x v="12"/>
    <s v="RANCO"/>
    <s v="LA UNION - REGION XIV"/>
    <n v="2024"/>
    <s v="PROYECTO"/>
    <s v="TRANSPORTE"/>
    <s v="TRANSPORTE AEREO"/>
    <x v="1"/>
    <n v="339073"/>
    <n v="406767"/>
    <n v="369527.05699999997"/>
    <x v="0"/>
    <x v="0"/>
  </r>
  <r>
    <s v="40055566-0"/>
    <s v="CONSTRUCCION PUNTO DE POSADA PARA HELICOPTEROS, AERODROMO LAS MARIAS DE VALDIVIA"/>
    <x v="12"/>
    <s v="VALDIVIA - REGION XIV"/>
    <s v="VALDIVIA - REGION XIV"/>
    <n v="2024"/>
    <s v="PROYECTO"/>
    <s v="TRANSPORTE"/>
    <s v="TRANSPORTE AEREO"/>
    <x v="1"/>
    <n v="1307570"/>
    <n v="1132180"/>
    <n v="1125256.145"/>
    <x v="0"/>
    <x v="0"/>
  </r>
  <r>
    <s v="40055647-0"/>
    <s v="REPOSICION JARDÍN INFANTIL Y SALA CUNA RAYITO DE LUZ DE LOS ANDES"/>
    <x v="4"/>
    <s v="LOS ANDES"/>
    <s v="LOS ANDES"/>
    <n v="2024"/>
    <s v="PROYECTO"/>
    <s v="EDUCACION, CULTURA Y PATRIMONIO"/>
    <s v="EDUCACION PREBASICA"/>
    <x v="1"/>
    <n v="1"/>
    <n v="1"/>
    <n v="0"/>
    <x v="0"/>
    <x v="1"/>
  </r>
  <r>
    <s v="40055731-0"/>
    <s v="REPOSICION SEDE JV EMPRENDEDORES DEL DESIERTO, ALTO HOSPICIO"/>
    <x v="8"/>
    <s v="IQUIQUE"/>
    <s v="ALTO HOSPICIO"/>
    <n v="2024"/>
    <s v="PROYECTO"/>
    <s v="MULTISECTORIAL"/>
    <s v="ORGANIZACION Y SERVICIOS COMUNALES"/>
    <x v="1"/>
    <n v="108763"/>
    <n v="249714"/>
    <n v="228171"/>
    <x v="0"/>
    <x v="0"/>
  </r>
  <r>
    <s v="40055832-0"/>
    <s v="CONSTRUCCION ESCUELA DE MEDICINA Y CENTRO DE SIMULACIÓN CLÍNICA  UBB - REGIÓN DE ÑUBLE"/>
    <x v="5"/>
    <s v="'"/>
    <s v="'"/>
    <n v="2024"/>
    <s v="PROYECTO"/>
    <s v="EDUCACION, CULTURA Y PATRIMONIO"/>
    <s v="EDUCACION SUPERIOR"/>
    <x v="1"/>
    <n v="7070057"/>
    <n v="341199"/>
    <n v="102530.852"/>
    <x v="0"/>
    <x v="0"/>
  </r>
  <r>
    <s v="40055857-0"/>
    <s v="DIAGNOSTICO ELABORACIÓN PLAN DE DESARROLLO TURÍSTICO COMUNA SANTA BÁRBARA"/>
    <x v="2"/>
    <s v="BIO BIO"/>
    <s v="SANTA BARBARA"/>
    <n v="2024"/>
    <s v="ESTUDIO BASICO"/>
    <s v="TURISMO Y COMERCIO"/>
    <s v="TURISMO"/>
    <x v="1"/>
    <n v="51571"/>
    <n v="1"/>
    <n v="0"/>
    <x v="0"/>
    <x v="1"/>
  </r>
  <r>
    <s v="40055869-0"/>
    <s v="CONSTRUCCION DE UNIDAD DE DIALISIS HOSPITAL CLINICO UNIVERSIDAD DE ANTOFAGASTA"/>
    <x v="9"/>
    <s v="'"/>
    <s v="'"/>
    <n v="2024"/>
    <s v="PROYECTO"/>
    <s v="SALUD"/>
    <s v="MEDIA COMPLEJIDAD"/>
    <x v="1"/>
    <n v="1"/>
    <n v="1"/>
    <n v="0"/>
    <x v="0"/>
    <x v="1"/>
  </r>
  <r>
    <s v="40055929-0"/>
    <s v="CONSTRUCCION PASEO PEATONAL CALLE OHIGGINS, LAJA"/>
    <x v="2"/>
    <s v="BIO BIO"/>
    <s v="LAJA"/>
    <n v="2024"/>
    <s v="PROYECTO"/>
    <s v="MULTISECTORIAL"/>
    <s v="ADMINISTRACION MULTISECTOR"/>
    <x v="1"/>
    <n v="823983"/>
    <n v="4"/>
    <n v="0"/>
    <x v="0"/>
    <x v="1"/>
  </r>
  <r>
    <s v="40056033-0"/>
    <s v="MEJORAMIENTO TRAMO LINDEROS PONIENTE, ENTRE CALLES PROVIDENCIA Y ANTARTICA, COMUNA ARICA."/>
    <x v="13"/>
    <s v="ARICA - REGION XV"/>
    <s v="ARICA - REGION XV"/>
    <n v="2024"/>
    <s v="PROYECTO"/>
    <s v="TRANSPORTE"/>
    <s v="TRANSPORTE URBANO,VIALIDAD PEATONAL"/>
    <x v="1"/>
    <n v="306900"/>
    <n v="1502"/>
    <n v="1500"/>
    <x v="0"/>
    <x v="0"/>
  </r>
  <r>
    <s v="40056039-0"/>
    <s v="CONSTRUCCION ELECTRIFICACIÓN SECTOR VILLA PARAISO, COMUNA DE YUMBEL"/>
    <x v="2"/>
    <s v="BIO BIO"/>
    <s v="YUMBEL"/>
    <n v="2024"/>
    <s v="PROYECTO"/>
    <s v="ENERGIA"/>
    <s v="DISTRIBUCION Y CONEXION FINAL USUARIOS"/>
    <x v="1"/>
    <n v="34685"/>
    <n v="1"/>
    <n v="0"/>
    <x v="0"/>
    <x v="1"/>
  </r>
  <r>
    <s v="40056106-0"/>
    <s v="DIAGNOSTICO CONSULTA INDIGENA RAPA NUI ISLA DE PASCUA"/>
    <x v="4"/>
    <s v="ISLA DE PASCUA"/>
    <s v="ISLA DE PASCUA"/>
    <n v="2024"/>
    <s v="ESTUDIO BASICO"/>
    <s v="MULTISECTORIAL"/>
    <s v="INTERSUBSECTORIAL MULTISECTOR"/>
    <x v="1"/>
    <n v="207"/>
    <n v="103697"/>
    <n v="80.042000000000002"/>
    <x v="0"/>
    <x v="0"/>
  </r>
  <r>
    <s v="40056119-0"/>
    <s v="REPOSICION Y MEJORAMIENTO DE EMERGENCIA PASARELA PEATONAL ORIENTE BC CURANIPE, PELLUHUE."/>
    <x v="7"/>
    <s v="CAUQUENES"/>
    <s v="PELLUHUE"/>
    <n v="2024"/>
    <s v="PROYECTO"/>
    <s v="PESCA"/>
    <s v="PESCA ARTESANAL"/>
    <x v="1"/>
    <n v="153000"/>
    <n v="1066657"/>
    <n v="152942.514"/>
    <x v="0"/>
    <x v="0"/>
  </r>
  <r>
    <s v="40056121-0"/>
    <s v="REPOSICION DE TRES MUELLES FLOTANTES RIO MAULE, CONSTITUCION"/>
    <x v="7"/>
    <s v="TALCA"/>
    <s v="CONSTITUCION"/>
    <n v="2024"/>
    <s v="PROYECTO"/>
    <s v="VIVIENDA Y DESARROLLO URBANO"/>
    <s v="BORDE COSTERO,PASEOS PEATONALES, PLAYAS"/>
    <x v="1"/>
    <n v="10"/>
    <n v="10"/>
    <n v="0"/>
    <x v="0"/>
    <x v="1"/>
  </r>
  <r>
    <s v="40056172-0"/>
    <s v="CONSTRUCCION CENTRO COMUNITARIO CAUÑICU, ALTO BIOBIO"/>
    <x v="2"/>
    <s v="BIO BIO"/>
    <s v="ALTO BIOBIO"/>
    <n v="2024"/>
    <s v="PROYECTO"/>
    <s v="MULTISECTORIAL"/>
    <s v="ORGANIZACION Y SERVICIOS COMUNALES"/>
    <x v="1"/>
    <n v="49327"/>
    <n v="1"/>
    <n v="0"/>
    <x v="0"/>
    <x v="1"/>
  </r>
  <r>
    <s v="40056195-0"/>
    <s v="DIAGNOSTICO PLAN DE DESARROLLO TURÍSTICO PLADETUR COMUNA DE LAJA"/>
    <x v="2"/>
    <s v="BIO BIO"/>
    <s v="LAJA"/>
    <n v="2024"/>
    <s v="ESTUDIO BASICO"/>
    <s v="TURISMO Y COMERCIO"/>
    <s v="ADMINISTRACION, COMERCIO Y TURISMO"/>
    <x v="1"/>
    <n v="56925"/>
    <n v="1"/>
    <n v="0"/>
    <x v="0"/>
    <x v="1"/>
  </r>
  <r>
    <s v="40056200-0"/>
    <s v="AMPLIACION JARDÍN INFANTIL Y SALA CUNA ESTRELLITA DEL DESIERTO DE HUARA"/>
    <x v="8"/>
    <s v="TAMARUGAL"/>
    <s v="HUARA (PROV. TAMARUGAL)"/>
    <n v="2024"/>
    <s v="PROYECTO"/>
    <s v="EDUCACION, CULTURA Y PATRIMONIO"/>
    <s v="EDUCACION PREBASICA"/>
    <x v="1"/>
    <n v="2"/>
    <n v="2"/>
    <n v="0"/>
    <x v="0"/>
    <x v="1"/>
  </r>
  <r>
    <s v="40056228-0"/>
    <s v="REPOSICION FISCALÍA LOCAL DE ANDACOLLO"/>
    <x v="6"/>
    <s v="ELQUI"/>
    <s v="ANDACOLLO"/>
    <n v="2024"/>
    <s v="PROYECTO"/>
    <s v="JUSTICIA"/>
    <s v="ADMINISTRACION DE JUSTICIA"/>
    <x v="1"/>
    <n v="25569"/>
    <n v="2"/>
    <n v="0"/>
    <x v="0"/>
    <x v="1"/>
  </r>
  <r>
    <s v="40056260-0"/>
    <s v="MEJORAMIENTO RUTA B-262 ACCESO NORTE - MEJILLONES II REGIÓN"/>
    <x v="9"/>
    <s v="'"/>
    <s v="'"/>
    <n v="2024"/>
    <s v="PROYECTO"/>
    <s v="TRANSPORTE"/>
    <s v="TRANSPORTE CAMINERO"/>
    <x v="1"/>
    <n v="143517"/>
    <n v="1688301"/>
    <n v="141921"/>
    <x v="0"/>
    <x v="0"/>
  </r>
  <r>
    <s v="40056263-0"/>
    <s v="MEJORAMIENTO PAVIMENTO RUTA 24 S: COLUPO-CRUCERO .PROV TOCOPILLA, REGION ANTOFAGASTA"/>
    <x v="9"/>
    <s v="'"/>
    <s v="'"/>
    <n v="2024"/>
    <s v="PROYECTO"/>
    <s v="TRANSPORTE"/>
    <s v="TRANSPORTE CAMINERO"/>
    <x v="1"/>
    <n v="527"/>
    <n v="40500"/>
    <n v="500"/>
    <x v="0"/>
    <x v="0"/>
  </r>
  <r>
    <s v="40056277-0"/>
    <s v="MEJORAMIENTO RUTAS B-180 Y B-168 ACCESOS A MARIA ELENA. PROV TOCOPILLA, REGION ANTOFAGASTA"/>
    <x v="9"/>
    <s v="TOCOPILLA"/>
    <s v="MARIA ELENA"/>
    <n v="2024"/>
    <s v="PROYECTO"/>
    <s v="TRANSPORTE"/>
    <s v="TRANSPORTE CAMINERO"/>
    <x v="1"/>
    <n v="121517"/>
    <n v="69580"/>
    <n v="69557"/>
    <x v="0"/>
    <x v="0"/>
  </r>
  <r>
    <s v="40056289-0"/>
    <s v="REPOSICION SISTEMA APR  PAILLANAO, PADRE LAS CASAS"/>
    <x v="0"/>
    <s v="CAUTIN"/>
    <s v="PADRE LAS CASAS"/>
    <n v="2024"/>
    <s v="PROYECTO"/>
    <s v="RECURSOS HIDRICOS"/>
    <s v="AGUA POTABLE"/>
    <x v="1"/>
    <n v="299052"/>
    <n v="296358"/>
    <n v="0"/>
    <x v="0"/>
    <x v="1"/>
  </r>
  <r>
    <s v="40056293-0"/>
    <s v="REPOSICION CUARTEL 4TA COMPAÑÍA DE BOMBEROS, COMUNA DE CALLE LARGA"/>
    <x v="4"/>
    <s v="LOS ANDES"/>
    <s v="CALLE LARGA"/>
    <n v="2024"/>
    <s v="PROYECTO"/>
    <s v="SEGURIDAD PUBLICA"/>
    <s v="SEGURIDAD PUBLICA"/>
    <x v="1"/>
    <n v="38471"/>
    <n v="1"/>
    <n v="0"/>
    <x v="0"/>
    <x v="1"/>
  </r>
  <r>
    <s v="40056357-0"/>
    <s v="DIAGNOSTICO DE LA INFRAESTRUCTURA TECNICA DE ACTIVOS DE LOS SERVICIOS SANITARIOS"/>
    <x v="10"/>
    <s v="'"/>
    <s v="'"/>
    <n v="2024"/>
    <s v="ESTUDIO BASICO"/>
    <s v="RECURSOS HIDRICOS"/>
    <s v="INTERSUBSECTORIAL RECURSOS HIDRICOS"/>
    <x v="1"/>
    <n v="1000"/>
    <n v="1000"/>
    <n v="0"/>
    <x v="0"/>
    <x v="1"/>
  </r>
  <r>
    <s v="40056373-0"/>
    <s v="MEJORAMIENTO JARDIN INFANTIL PURINGUE RICO"/>
    <x v="12"/>
    <s v="VALDIVIA - REGION XIV"/>
    <s v="SAN JOSE DE LA MARIQUINA - REGION XIV"/>
    <n v="2024"/>
    <s v="PROYECTO"/>
    <s v="EDUCACION, CULTURA Y PATRIMONIO"/>
    <s v="EDUCACION PREBASICA"/>
    <x v="1"/>
    <n v="4095"/>
    <n v="4095"/>
    <n v="0"/>
    <x v="0"/>
    <x v="1"/>
  </r>
  <r>
    <s v="40056421-0"/>
    <s v="AMPLIACION Y MEJORAMIENTO AEROPUERTO ARTURO MERINO BENÍTEZ"/>
    <x v="14"/>
    <s v="'"/>
    <s v="'"/>
    <n v="2024"/>
    <s v="PROYECTO"/>
    <s v="TRANSPORTE"/>
    <s v="TRANSPORTE AEREO"/>
    <x v="1"/>
    <n v="10"/>
    <n v="10"/>
    <n v="0"/>
    <x v="0"/>
    <x v="1"/>
  </r>
  <r>
    <s v="40056526-0"/>
    <s v="CONSTRUCCION PERGOLA PARA COMERCIALIZACION DE PRODUCTORES INDIGENAS, PLAZA DE ARMAS GALVARINO"/>
    <x v="0"/>
    <s v="CAUTIN"/>
    <s v="GALVARINO"/>
    <n v="2024"/>
    <s v="PROYECTO"/>
    <s v="TURISMO Y COMERCIO"/>
    <s v="COMERCIO"/>
    <x v="1"/>
    <n v="466039"/>
    <n v="480284"/>
    <n v="476281.79800000001"/>
    <x v="0"/>
    <x v="0"/>
  </r>
  <r>
    <s v="40056577-0"/>
    <s v="CONSTRUCCION CENTRO DE COMPOSTAJE VILLA ALEMANA"/>
    <x v="4"/>
    <s v="MARGA MARGA"/>
    <s v="VILLA ALEMANA"/>
    <n v="2024"/>
    <s v="PROYECTO"/>
    <s v="RECURSOS NATURALES Y MEDIO AMBIENTE"/>
    <s v="MEDIO AMBIENTE"/>
    <x v="1"/>
    <n v="4000"/>
    <n v="1"/>
    <n v="0"/>
    <x v="0"/>
    <x v="1"/>
  </r>
  <r>
    <s v="40056633-0"/>
    <s v="DIAGNOSTICO OBRAS DE CONDUCCIÓN REGIONES DE ÑUBLE Y BIOBÍO"/>
    <x v="10"/>
    <s v="'"/>
    <s v="'"/>
    <n v="2024"/>
    <s v="ESTUDIO BASICO"/>
    <s v="RECURSOS HIDRICOS"/>
    <s v="RIEGO"/>
    <x v="1"/>
    <n v="185000"/>
    <n v="185000"/>
    <n v="184670.495"/>
    <x v="0"/>
    <x v="0"/>
  </r>
  <r>
    <s v="40056664-0"/>
    <s v="CONSTRUCCION COSAM NODO LACUSTRE, COMUNA PUCÓN"/>
    <x v="0"/>
    <s v="CAUTIN"/>
    <s v="PUCON"/>
    <n v="2024"/>
    <s v="PROYECTO"/>
    <s v="SALUD"/>
    <s v="MEDIA COMPLEJIDAD"/>
    <x v="1"/>
    <n v="86043"/>
    <n v="86043"/>
    <n v="64189"/>
    <x v="0"/>
    <x v="0"/>
  </r>
  <r>
    <s v="40056680-0"/>
    <s v="DIAGNOSTICO OFERTA  HÍDRICA Y DEMANDA DE RIEGO EN CUENCA DE CHOAPA"/>
    <x v="6"/>
    <s v="CHOAPA"/>
    <s v="'"/>
    <n v="2024"/>
    <s v="ESTUDIO BASICO"/>
    <s v="RECURSOS HIDRICOS"/>
    <s v="RIEGO"/>
    <x v="1"/>
    <n v="120000"/>
    <n v="120000"/>
    <n v="120000"/>
    <x v="0"/>
    <x v="0"/>
  </r>
  <r>
    <s v="40056687-0"/>
    <s v="MEJORAMIENTO RUTA S-781 COLLICO HUINCACARA, VILLARRICA"/>
    <x v="0"/>
    <s v="CAUTIN"/>
    <s v="VILLARRICA"/>
    <n v="2024"/>
    <s v="PROYECTO"/>
    <s v="TRANSPORTE"/>
    <s v="TRANSPORTE CAMINERO"/>
    <x v="1"/>
    <n v="1037"/>
    <n v="1038"/>
    <n v="0"/>
    <x v="0"/>
    <x v="1"/>
  </r>
  <r>
    <s v="40056791-0"/>
    <s v="CONSTRUCCION CENTRO COMUNITARIO DE SALUD MENTAL, LOS ANGELES"/>
    <x v="2"/>
    <s v="BIO BIO"/>
    <s v="'"/>
    <n v="2024"/>
    <s v="PROYECTO"/>
    <s v="SALUD"/>
    <s v="MEDIA COMPLEJIDAD"/>
    <x v="1"/>
    <n v="82946"/>
    <n v="82946"/>
    <n v="71660.816999999995"/>
    <x v="0"/>
    <x v="0"/>
  </r>
  <r>
    <s v="40056917-0"/>
    <s v="REPOSICION SEDE CLUB DEPORTIVO Y SOCIAL  JORGE FUENZALIDA, COMUNA DE IQUIQUE"/>
    <x v="8"/>
    <s v="'"/>
    <s v="'"/>
    <n v="2024"/>
    <s v="PROYECTO"/>
    <s v="MULTISECTORIAL"/>
    <s v="ORGANIZACION Y SERVICIOS COMUNALES"/>
    <x v="1"/>
    <n v="166471"/>
    <n v="207574"/>
    <n v="123836.28599999999"/>
    <x v="0"/>
    <x v="0"/>
  </r>
  <r>
    <s v="40056957-0"/>
    <s v="ACTUALIZACION PLAN DE DESARROLLO COMUNAL, YUNGAY 2024-2028"/>
    <x v="5"/>
    <s v="DIGUILLIN"/>
    <s v="YUNGAY - REGION DEL ÑUBLE"/>
    <n v="2024"/>
    <s v="ESTUDIO BASICO"/>
    <s v="MULTISECTORIAL"/>
    <s v="ADMINISTRACION MULTISECTOR"/>
    <x v="1"/>
    <n v="15525"/>
    <n v="1"/>
    <n v="0"/>
    <x v="0"/>
    <x v="1"/>
  </r>
  <r>
    <s v="40057013-0"/>
    <s v="HABILITACION SUMINISTRO ENERGIA ELECTRICA SECTOR PICHIMAULE, COMUNA DE FRESIA"/>
    <x v="3"/>
    <s v="LLANQUIHUE"/>
    <s v="FRESIA"/>
    <n v="2024"/>
    <s v="PROYECTO"/>
    <s v="ENERGIA"/>
    <s v="DISTRIBUCION Y CONEXION FINAL USUARIOS"/>
    <x v="1"/>
    <n v="349450"/>
    <n v="349450"/>
    <n v="349450"/>
    <x v="0"/>
    <x v="0"/>
  </r>
  <r>
    <s v="40057032-0"/>
    <s v="CONSTRUCCION SUBCOMISARÍA DE CARABINEROS HUECHURABA PONIENTE, COMUNA HUECHURABA"/>
    <x v="14"/>
    <s v="SANTIAGO"/>
    <s v="HUECHURABA"/>
    <n v="2024"/>
    <s v="PROYECTO"/>
    <s v="SEGURIDAD PUBLICA"/>
    <s v="SEGURIDAD PUBLICA"/>
    <x v="1"/>
    <n v="10000"/>
    <n v="10000"/>
    <n v="0"/>
    <x v="0"/>
    <x v="1"/>
  </r>
  <r>
    <s v="40057072-0"/>
    <s v="MEJORAMIENTO PARQUE LOS NARANJOS, COMUNA DE HIJUELAS"/>
    <x v="4"/>
    <s v="QUILLOTA"/>
    <s v="HIJUELAS"/>
    <n v="2024"/>
    <s v="PROYECTO"/>
    <s v="MULTISECTORIAL"/>
    <s v="ADMINISTRACION MULTISECTOR"/>
    <x v="1"/>
    <n v="143500"/>
    <n v="2"/>
    <n v="0"/>
    <x v="0"/>
    <x v="1"/>
  </r>
  <r>
    <s v="40057147-0"/>
    <s v="MEJORAMIENTO BIBLIOTECA HERMANO EMETERIO, LOS ANDES"/>
    <x v="4"/>
    <s v="LOS ANDES"/>
    <s v="LOS ANDES"/>
    <n v="2024"/>
    <s v="PROYECTO"/>
    <s v="EDUCACION, CULTURA Y PATRIMONIO"/>
    <s v="CULTURA"/>
    <x v="1"/>
    <n v="428929"/>
    <n v="1"/>
    <n v="0"/>
    <x v="0"/>
    <x v="1"/>
  </r>
  <r>
    <s v="40057167-0"/>
    <s v="REPOSICION 3 ERA COMPAÑÍA BOMBEROS DE LA LIGUA"/>
    <x v="4"/>
    <s v="PETORCA"/>
    <s v="LA LIGUA"/>
    <n v="2024"/>
    <s v="PROYECTO"/>
    <s v="SEGURIDAD PUBLICA"/>
    <s v="SEGURIDAD PUBLICA"/>
    <x v="1"/>
    <n v="119421"/>
    <n v="1"/>
    <n v="0"/>
    <x v="0"/>
    <x v="1"/>
  </r>
  <r>
    <s v="40057181-0"/>
    <s v="AMPLIACION PLATAFORMAS COMERCIAL Y GENERAL AERÓDROMO EL LOA"/>
    <x v="9"/>
    <s v="'"/>
    <s v="'"/>
    <n v="2024"/>
    <s v="PROYECTO"/>
    <s v="TRANSPORTE"/>
    <s v="TRANSPORTE AEREO"/>
    <x v="1"/>
    <n v="230"/>
    <n v="230"/>
    <n v="175"/>
    <x v="0"/>
    <x v="0"/>
  </r>
  <r>
    <s v="40057209-0"/>
    <s v="CONSTRUCCION FISCALIA LOCAL DE MELIPILLA"/>
    <x v="14"/>
    <s v="MELIPILLA"/>
    <s v="MELIPILLA"/>
    <n v="2024"/>
    <s v="PROYECTO"/>
    <s v="JUSTICIA"/>
    <s v="ADMINISTRACION DE JUSTICIA"/>
    <x v="1"/>
    <n v="4910"/>
    <n v="5001"/>
    <n v="4001"/>
    <x v="0"/>
    <x v="0"/>
  </r>
  <r>
    <s v="40057247-0"/>
    <s v="REPOSICION SEDE CLUB RAMÓN MONTOYA, COMUNA DE IQUIQUE"/>
    <x v="8"/>
    <s v="'"/>
    <s v="'"/>
    <n v="2024"/>
    <s v="PROYECTO"/>
    <s v="MULTISECTORIAL"/>
    <s v="ORGANIZACION Y SERVICIOS COMUNALES"/>
    <x v="1"/>
    <n v="217213"/>
    <n v="190687"/>
    <n v="146887"/>
    <x v="0"/>
    <x v="0"/>
  </r>
  <r>
    <s v="40057367-0"/>
    <s v="MEJORAMIENTO PAVIMENTO CALLE SAN JESUS, COMUNA DE LLAY-LLAY"/>
    <x v="4"/>
    <s v="SAN FELIPE DE ACONCAGUA"/>
    <s v="LLAY LLAY"/>
    <n v="2024"/>
    <s v="PROYECTO"/>
    <s v="TRANSPORTE"/>
    <s v="TRANSPORTE URBANO,VIALIDAD PEATONAL"/>
    <x v="1"/>
    <n v="783559"/>
    <n v="2"/>
    <n v="0"/>
    <x v="0"/>
    <x v="1"/>
  </r>
  <r>
    <s v="40057405-0"/>
    <s v="REPOSICION JARDIN INFANTIL Y SALA CUNA LOS CONEJITOS, COMUNA DE MONTE PATRIA"/>
    <x v="6"/>
    <s v="LIMARI"/>
    <s v="MONTE PATRIA"/>
    <n v="2024"/>
    <s v="PROYECTO"/>
    <s v="EDUCACION, CULTURA Y PATRIMONIO"/>
    <s v="EDUCACION PREBASICA"/>
    <x v="1"/>
    <n v="1"/>
    <n v="1"/>
    <n v="0"/>
    <x v="0"/>
    <x v="1"/>
  </r>
  <r>
    <s v="40057462-0"/>
    <s v="MEJORAMIENTO CALLE CONCEJAL RAUL MARIN, COMUNA DE COLTAUCO"/>
    <x v="15"/>
    <s v="CACHAPOAL"/>
    <s v="COLTAUCO"/>
    <n v="2024"/>
    <s v="PROYECTO"/>
    <s v="TRANSPORTE"/>
    <s v="TRANSPORTE URBANO,VIALIDAD PEATONAL"/>
    <x v="1"/>
    <n v="38075"/>
    <n v="1030"/>
    <n v="0"/>
    <x v="0"/>
    <x v="1"/>
  </r>
  <r>
    <s v="40057474-0"/>
    <s v="MEJORAMIENTO SERVICIO SANITARIO RURAL DE SANTA ROSA DE LEBU, LEBU (RESOL.DOH N°1012/2023)"/>
    <x v="2"/>
    <s v="'"/>
    <s v="'"/>
    <n v="2024"/>
    <s v="PROYECTO"/>
    <s v="RECURSOS HIDRICOS"/>
    <s v="AGUA POTABLE"/>
    <x v="2"/>
    <n v="23188"/>
    <n v="12094"/>
    <n v="0"/>
    <x v="0"/>
    <x v="1"/>
  </r>
  <r>
    <s v="40057499-0"/>
    <s v="ANALISIS DE INFRAESTRUCTURA LAND SIDE DE LOS AEROPUERTOS DIEGO ARACENA Y ANDRÉS SABELLA"/>
    <x v="10"/>
    <s v="'"/>
    <s v="'"/>
    <n v="2024"/>
    <s v="ESTUDIO BASICO"/>
    <s v="TRANSPORTE"/>
    <s v="TRANSPORTE AEREO"/>
    <x v="1"/>
    <n v="230"/>
    <n v="230"/>
    <n v="85.045000000000002"/>
    <x v="0"/>
    <x v="0"/>
  </r>
  <r>
    <s v="40057568-0"/>
    <s v="CONSTRUCCION OBRAS MARITIMAS Y TERRESTRES CALETA PAPUDO"/>
    <x v="4"/>
    <s v="PETORCA"/>
    <s v="PAPUDO"/>
    <n v="2024"/>
    <s v="PROYECTO"/>
    <s v="PESCA"/>
    <s v="PESCA ARTESANAL"/>
    <x v="1"/>
    <n v="433"/>
    <n v="10"/>
    <n v="0"/>
    <x v="0"/>
    <x v="1"/>
  </r>
  <r>
    <s v="40057626-0"/>
    <s v="MEJORAMIENTO SERVICIO SANITARIO RURAL LLANOS NORTE, COMUNA DE SAN ESTEBAN"/>
    <x v="4"/>
    <s v="'"/>
    <s v="'"/>
    <n v="2024"/>
    <s v="PROYECTO"/>
    <s v="RECURSOS HIDRICOS"/>
    <s v="AGUA POTABLE"/>
    <x v="1"/>
    <n v="233214"/>
    <n v="233214"/>
    <n v="462102"/>
    <x v="0"/>
    <x v="0"/>
  </r>
  <r>
    <s v="40057703-0"/>
    <s v="REPOSICION DE EMERGENCIA ESPIGON Y PROTECCION COSTERA RIO MATAQUITO, SECTOR LA PESCA"/>
    <x v="7"/>
    <s v="CURICO"/>
    <s v="LICANTEN"/>
    <n v="2024"/>
    <s v="PROYECTO"/>
    <s v="PESCA"/>
    <s v="PESCA ARTESANAL"/>
    <x v="1"/>
    <n v="602831"/>
    <n v="1667475"/>
    <n v="602829.07400000002"/>
    <x v="0"/>
    <x v="0"/>
  </r>
  <r>
    <s v="40057710-0"/>
    <s v="REPOSICION DE EMERGENCIA Y MEJORA DEFENSAS RIBERA SUR RIO MAULE, CONSTITUCION"/>
    <x v="7"/>
    <s v="TALCA"/>
    <s v="CONSTITUCION"/>
    <n v="2024"/>
    <s v="PROYECTO"/>
    <s v="PESCA"/>
    <s v="PESCA ARTESANAL"/>
    <x v="1"/>
    <n v="10"/>
    <n v="10"/>
    <n v="0"/>
    <x v="0"/>
    <x v="1"/>
  </r>
  <r>
    <s v="40057852-0"/>
    <s v="CONSTRUCCION PROTECCION DE RIBERA LA BOCA DE RAPEL Y MUELLE TURISTICO, NAVIDAD"/>
    <x v="15"/>
    <s v="CARDENAL CARO"/>
    <s v="NAVIDAD"/>
    <n v="2024"/>
    <s v="PROYECTO"/>
    <s v="VIVIENDA Y DESARROLLO URBANO"/>
    <s v="BORDE COSTERO,PASEOS PEATONALES, PLAYAS"/>
    <x v="1"/>
    <n v="170"/>
    <n v="10"/>
    <n v="0"/>
    <x v="0"/>
    <x v="1"/>
  </r>
  <r>
    <s v="40058096-0"/>
    <s v="MEJORAMIENTO SISTEMA DESEMBARQUE CALETA MAGUILLINES, CONSTITUCIÓN"/>
    <x v="7"/>
    <s v="TALCA"/>
    <s v="CONSTITUCION"/>
    <n v="2024"/>
    <s v="PROYECTO"/>
    <s v="PESCA"/>
    <s v="PESCA ARTESANAL"/>
    <x v="1"/>
    <n v="30"/>
    <n v="20"/>
    <n v="0"/>
    <x v="0"/>
    <x v="1"/>
  </r>
  <r>
    <s v="40058111-0"/>
    <s v="CONSTRUCCION SISTEMA DE TRANSPORTE PUBLICO MASIVO, ANTOFAGASTA"/>
    <x v="9"/>
    <s v="ANTOFAGASTA"/>
    <s v="ANTOFAGASTA"/>
    <n v="2024"/>
    <s v="PROYECTO"/>
    <s v="TRANSPORTE"/>
    <s v="INTERSUBSECTORIAL TRANSPORTE"/>
    <x v="1"/>
    <n v="85000"/>
    <n v="10"/>
    <n v="0"/>
    <x v="0"/>
    <x v="1"/>
  </r>
  <r>
    <s v="40058171-0"/>
    <s v="NORMALIZACION AERÓDROMO EL LOA REGIÓN DE ANTOFAGASTA"/>
    <x v="9"/>
    <s v="'"/>
    <s v="'"/>
    <n v="2024"/>
    <s v="PROYECTO"/>
    <s v="TRANSPORTE"/>
    <s v="TRANSPORTE AEREO"/>
    <x v="1"/>
    <n v="86452"/>
    <n v="180"/>
    <n v="87.545000000000002"/>
    <x v="0"/>
    <x v="0"/>
  </r>
  <r>
    <s v="40058172-0"/>
    <s v="MEJORAMIENTO SERVICIO DE AGUA POTABLE, SERVICIO SANITARIO RURAL HIJUELA EL MEDIO, COLTAUCO"/>
    <x v="15"/>
    <s v="CACHAPOAL"/>
    <s v="COLTAUCO"/>
    <n v="2024"/>
    <s v="PROYECTO"/>
    <s v="RECURSOS HIDRICOS"/>
    <s v="AGUA POTABLE"/>
    <x v="1"/>
    <n v="527"/>
    <n v="510"/>
    <n v="0"/>
    <x v="0"/>
    <x v="1"/>
  </r>
  <r>
    <s v="40058227-0"/>
    <s v="HABILITACION SUMINISTRO E.E. SECTOR FOLLECO,LOS ESTEROS,CUINCO Y OTROS, COMUNA DE LA UNION"/>
    <x v="12"/>
    <s v="RANCO"/>
    <s v="LA UNION - REGION XIV"/>
    <n v="2024"/>
    <s v="PROYECTO"/>
    <s v="ENERGIA"/>
    <s v="DISTRIBUCION Y CONEXION FINAL USUARIOS"/>
    <x v="1"/>
    <n v="1473769"/>
    <n v="1000"/>
    <n v="0"/>
    <x v="0"/>
    <x v="1"/>
  </r>
  <r>
    <s v="40058264-0"/>
    <s v="CONSTRUCCION POLIDEPORTIVO IND, LA SERENA"/>
    <x v="6"/>
    <s v="ELQUI"/>
    <s v="LA SERENA"/>
    <n v="2024"/>
    <s v="PROYECTO"/>
    <s v="DEPORTES"/>
    <s v="DEPORTE FORMATIVO"/>
    <x v="1"/>
    <n v="1"/>
    <n v="1"/>
    <n v="0"/>
    <x v="0"/>
    <x v="1"/>
  </r>
  <r>
    <s v="40058294-0"/>
    <s v="ANALISIS Y DESARROLLO ESTUDIO DE MOVILIDAD SUSTENTABLE EN PUERTO WILLIAMS"/>
    <x v="1"/>
    <s v="ANTARTICA CHILENA"/>
    <s v="CABO DE HORNOS"/>
    <n v="2024"/>
    <s v="ESTUDIO BASICO"/>
    <s v="TRANSPORTE"/>
    <s v="TRANSPORTE URBANO,VIALIDAD PEATONAL"/>
    <x v="1"/>
    <n v="34320"/>
    <n v="34320"/>
    <n v="34320"/>
    <x v="0"/>
    <x v="0"/>
  </r>
  <r>
    <s v="40058354-0"/>
    <s v="REPOSICION PLAZA PUEBLO DE MOCHA"/>
    <x v="8"/>
    <s v="TAMARUGAL"/>
    <s v="HUARA (PROV. TAMARUGAL)"/>
    <n v="2024"/>
    <s v="PROYECTO"/>
    <s v="MULTISECTORIAL"/>
    <s v="INTERSUBSECTORIAL MULTISECTOR"/>
    <x v="1"/>
    <n v="32997"/>
    <n v="16000"/>
    <n v="0"/>
    <x v="0"/>
    <x v="1"/>
  </r>
  <r>
    <s v="40058379-0"/>
    <s v="REPOSICION PUENTE CHUPALLAR EN RUTA L-399, COMUNA DE LINARES"/>
    <x v="7"/>
    <s v="LINARES"/>
    <s v="LINARES"/>
    <n v="2024"/>
    <s v="PROYECTO"/>
    <s v="TRANSPORTE"/>
    <s v="TRANSPORTE CAMINERO"/>
    <x v="1"/>
    <n v="1500"/>
    <n v="210"/>
    <n v="80.042000000000002"/>
    <x v="0"/>
    <x v="0"/>
  </r>
  <r>
    <s v="40058380-0"/>
    <s v="REPOSICION PUENTE LOS VIENTOS EN RUTA ZK-426, COMUNA DE SAN CLEMENTE"/>
    <x v="7"/>
    <s v="TALCA"/>
    <s v="SAN CLEMENTE"/>
    <n v="2024"/>
    <s v="PROYECTO"/>
    <s v="TRANSPORTE"/>
    <s v="TRANSPORTE CAMINERO"/>
    <x v="1"/>
    <n v="20"/>
    <n v="10"/>
    <n v="0"/>
    <x v="0"/>
    <x v="1"/>
  </r>
  <r>
    <s v="40058398-0"/>
    <s v="MEJORAMIENTO AVENIDA PEDRO MONTT SUR, PUERTO NATALES"/>
    <x v="1"/>
    <s v="ULTIMA ESPERANZA"/>
    <s v="NATALES"/>
    <n v="2024"/>
    <s v="PROYECTO"/>
    <s v="TRANSPORTE"/>
    <s v="TRANSPORTE URBANO,VIALIDAD PEATONAL"/>
    <x v="1"/>
    <n v="679"/>
    <n v="679"/>
    <n v="679"/>
    <x v="0"/>
    <x v="0"/>
  </r>
  <r>
    <s v="40058437-0"/>
    <s v="CONSTRUCCION DESNIVEL ROTONDA AV. SALVADOR ALLENDE - PARQUE INDUSTRIAL, PUERTO MONTT"/>
    <x v="3"/>
    <s v="LLANQUIHUE"/>
    <s v="PUERTO MONTT"/>
    <n v="2024"/>
    <s v="PROYECTO"/>
    <s v="TRANSPORTE"/>
    <s v="TRANSPORTE URBANO,VIALIDAD PEATONAL"/>
    <x v="1"/>
    <n v="49266"/>
    <n v="1"/>
    <n v="0"/>
    <x v="0"/>
    <x v="1"/>
  </r>
  <r>
    <s v="40058451-0"/>
    <s v="MEJORAMIENTO SISTEMA DE AGUA POTABLE  SSR EL QUILLAY, EL CALVARIO, EL POTRERO, PAREDONES"/>
    <x v="15"/>
    <s v="CARDENAL CARO"/>
    <s v="PAREDONES"/>
    <n v="2024"/>
    <s v="PROYECTO"/>
    <s v="RECURSOS HIDRICOS"/>
    <s v="AGUA POTABLE"/>
    <x v="1"/>
    <n v="20"/>
    <n v="10"/>
    <n v="0"/>
    <x v="0"/>
    <x v="1"/>
  </r>
  <r>
    <s v="40058501-0"/>
    <s v="CONSTRUCCION COMPLEJO DEPORTIVO Y SOCIAL 1 DE MAYO, COMUNA DE PICA"/>
    <x v="8"/>
    <s v="'"/>
    <s v="'"/>
    <n v="2024"/>
    <s v="PROYECTO"/>
    <s v="DEPORTES"/>
    <s v="DEPORTE COMPETITIVO"/>
    <x v="1"/>
    <n v="223408"/>
    <n v="502"/>
    <n v="0"/>
    <x v="0"/>
    <x v="1"/>
  </r>
  <r>
    <s v="40058602-0"/>
    <s v="DIAGNOSTICO PLAN DE INVERSION PÚBLICA EN SANEAMIENTO RURAL  PARA SISTEMAS UNIFICADOS IR"/>
    <x v="10"/>
    <s v="'"/>
    <s v="'"/>
    <n v="2024"/>
    <s v="ESTUDIO BASICO"/>
    <s v="RECURSOS HIDRICOS"/>
    <s v="AGUA POTABLE"/>
    <x v="1"/>
    <n v="518"/>
    <n v="518"/>
    <n v="0"/>
    <x v="0"/>
    <x v="1"/>
  </r>
  <r>
    <s v="40058613-0"/>
    <s v="HABILITACION UNIDAD DE QUIMIOTERAPIA AMBULATORIA HOSPITAL CARLOS CISTERNAS DE CALAMA"/>
    <x v="9"/>
    <s v="'"/>
    <s v="'"/>
    <n v="2024"/>
    <s v="PROYECTO"/>
    <s v="SALUD"/>
    <s v="MEDIA COMPLEJIDAD"/>
    <x v="1"/>
    <n v="1"/>
    <n v="1"/>
    <n v="0"/>
    <x v="0"/>
    <x v="1"/>
  </r>
  <r>
    <s v="40058642-0"/>
    <s v="REPOSICION SALA CUNA Y JARDIN INFANTIL WE CHOYUN TRAIGUEN"/>
    <x v="0"/>
    <s v="MALLECO"/>
    <s v="TRAIGUEN"/>
    <n v="2024"/>
    <s v="PROYECTO"/>
    <s v="EDUCACION, CULTURA Y PATRIMONIO"/>
    <s v="EDUCACION PREBASICA"/>
    <x v="1"/>
    <n v="22455"/>
    <n v="22455"/>
    <n v="9980"/>
    <x v="0"/>
    <x v="0"/>
  </r>
  <r>
    <s v="40058783-0"/>
    <s v="DIAGNOSTICO Y ELABORACION PLAN MAESTRO ZIP OVEJERIA BAJO, COMUNA DE OSORNO"/>
    <x v="3"/>
    <s v="OSORNO"/>
    <s v="OSORNO"/>
    <n v="2024"/>
    <s v="ESTUDIO BASICO"/>
    <s v="VIVIENDA Y DESARROLLO URBANO"/>
    <s v="DESARROLLO URBANO"/>
    <x v="1"/>
    <n v="5459"/>
    <n v="5459"/>
    <n v="0"/>
    <x v="0"/>
    <x v="1"/>
  </r>
  <r>
    <s v="40058789-0"/>
    <s v="REPOSICION CON RELOCALIZACIÓN HOSPITAL DE LICANTÉN"/>
    <x v="7"/>
    <s v="CURICO"/>
    <s v="LICANTEN"/>
    <n v="2024"/>
    <s v="PROYECTO"/>
    <s v="SALUD"/>
    <s v="BAJA COMPLEJIDAD"/>
    <x v="1"/>
    <n v="132446"/>
    <n v="132446"/>
    <n v="118291"/>
    <x v="0"/>
    <x v="0"/>
  </r>
  <r>
    <s v="40058804-0"/>
    <s v="DIAGNOSTICO Y ELABORACION PLAN MAESTRO ZIP EL ALMENDRAL, COMUNA VALPARAÍSO"/>
    <x v="4"/>
    <s v="VALPARAISO"/>
    <s v="VALPARAISO"/>
    <n v="2024"/>
    <s v="ESTUDIO BASICO"/>
    <s v="VIVIENDA Y DESARROLLO URBANO"/>
    <s v="DESARROLLO URBANO"/>
    <x v="1"/>
    <n v="10167"/>
    <n v="10167"/>
    <n v="0"/>
    <x v="0"/>
    <x v="1"/>
  </r>
  <r>
    <s v="40058837-0"/>
    <s v="ANALISIS EMERGENCIA PRECIPITACIONES Y CRECIDAS RIOS JUNIO Y AGOSTO 2023 ZONA CENTRAL"/>
    <x v="10"/>
    <s v="'"/>
    <s v="'"/>
    <n v="2024"/>
    <s v="ESTUDIO BASICO"/>
    <s v="RECURSOS HIDRICOS"/>
    <s v="DEFENSAS FLUVIALES,MARITIMAS Y CAUCES NATURALES"/>
    <x v="1"/>
    <n v="303534"/>
    <n v="303234"/>
    <n v="303233.94199999998"/>
    <x v="0"/>
    <x v="0"/>
  </r>
  <r>
    <s v="40058872-0"/>
    <s v="DIAGNOSTICO Y ANÁLISIS DE DEMANDA AÉREA AERÓDROMO GENERAL BERNARDO OHIGGINS"/>
    <x v="5"/>
    <s v="'"/>
    <s v="'"/>
    <n v="2024"/>
    <s v="ESTUDIO BASICO"/>
    <s v="TRANSPORTE"/>
    <s v="TRANSPORTE AEREO"/>
    <x v="1"/>
    <n v="110"/>
    <n v="10"/>
    <n v="0"/>
    <x v="0"/>
    <x v="1"/>
  </r>
  <r>
    <s v="40058897-0"/>
    <s v="REPOSICION CUARTA COMPAÑIA DE BOMBEROS, COMUNA SAN ANTONIO"/>
    <x v="4"/>
    <s v="SAN ANTONIO"/>
    <s v="SAN ANTONIO"/>
    <n v="2024"/>
    <s v="PROYECTO"/>
    <s v="SEGURIDAD PUBLICA"/>
    <s v="SEGURIDAD PUBLICA"/>
    <x v="1"/>
    <n v="61375"/>
    <n v="2"/>
    <n v="0"/>
    <x v="0"/>
    <x v="1"/>
  </r>
  <r>
    <s v="40058899-0"/>
    <s v="CONSTRUCCION SOLUCIÓN AALL Y ACERAS AV. LOS AROMOS, ENTRE HENRIQUEZ Y CAUQUENES, SAN ANTONIO"/>
    <x v="4"/>
    <s v="SAN ANTONIO"/>
    <s v="SAN ANTONIO"/>
    <n v="2024"/>
    <s v="PROYECTO"/>
    <s v="RECURSOS HIDRICOS"/>
    <s v="AGUAS LLUVIAS"/>
    <x v="1"/>
    <n v="335631"/>
    <n v="2"/>
    <n v="0"/>
    <x v="0"/>
    <x v="1"/>
  </r>
  <r>
    <s v="40059089-0"/>
    <s v="MEJORAMIENTO Y AMPLIACIÓN SERVICIO DE AGUA POTABLE  SSR EL ROSARIO, LITUECHE"/>
    <x v="15"/>
    <s v="CARDENAL CARO"/>
    <s v="LITUECHE"/>
    <n v="2024"/>
    <s v="PROYECTO"/>
    <s v="RECURSOS HIDRICOS"/>
    <s v="AGUA POTABLE"/>
    <x v="1"/>
    <n v="288727"/>
    <n v="1562"/>
    <n v="0"/>
    <x v="0"/>
    <x v="1"/>
  </r>
  <r>
    <s v="40059146-0"/>
    <s v="REPOSICION  CUARTEL DE BOMBEROS DECIMOCUARTA COMPAÑIA, VALPARAISO"/>
    <x v="4"/>
    <s v="VALPARAISO"/>
    <s v="VALPARAISO"/>
    <n v="2024"/>
    <s v="PROYECTO"/>
    <s v="SEGURIDAD PUBLICA"/>
    <s v="SEGURIDAD PUBLICA"/>
    <x v="1"/>
    <n v="82079"/>
    <n v="1"/>
    <n v="0"/>
    <x v="0"/>
    <x v="1"/>
  </r>
  <r>
    <s v="40059164-0"/>
    <s v="HABILITACION FUENTE COMPLEMENTARIA SSR INCAHUASI, COMUNA DE VALLENAR"/>
    <x v="16"/>
    <s v="HUASCO"/>
    <s v="VALLENAR"/>
    <n v="2024"/>
    <s v="PROYECTO"/>
    <s v="RECURSOS HIDRICOS"/>
    <s v="AGUA POTABLE"/>
    <x v="1"/>
    <n v="535364"/>
    <n v="553135"/>
    <n v="553134.30200000003"/>
    <x v="0"/>
    <x v="0"/>
  </r>
  <r>
    <s v="40059169-0"/>
    <s v="DIAGNOSTICO Y LEV. DE SIST. DE RECOLECCIÓN Y TTO DE A. S. EN LA REG. DE MAGALLANES"/>
    <x v="1"/>
    <s v="'"/>
    <s v="'"/>
    <n v="2024"/>
    <s v="ESTUDIO BASICO"/>
    <s v="RECURSOS HIDRICOS"/>
    <s v="EVACUACION DISPOSICION FINAL AGUAS SERVIDAS"/>
    <x v="1"/>
    <n v="160"/>
    <n v="160"/>
    <n v="0"/>
    <x v="0"/>
    <x v="1"/>
  </r>
  <r>
    <s v="40059220-0"/>
    <s v="ANALISIS DIAGNÓSTICO Y ELABORACIÓN PLAN MAESTRO ZIP INTEGRACIÓN NORTE SUR DE COYHAIQUE"/>
    <x v="11"/>
    <s v="COYHAIQUE"/>
    <s v="COYHAIQUE"/>
    <n v="2024"/>
    <s v="ESTUDIO BASICO"/>
    <s v="VIVIENDA Y DESARROLLO URBANO"/>
    <s v="DESARROLLO URBANO"/>
    <x v="1"/>
    <n v="231"/>
    <n v="310"/>
    <n v="207"/>
    <x v="0"/>
    <x v="0"/>
  </r>
  <r>
    <s v="40059244-0"/>
    <s v="MEJORAMIENTO SERVICIO DE AGUA POTABLE, SERVICIO SANITARIO RURAL RAPEL, NAVIDAD"/>
    <x v="15"/>
    <s v="CARDENAL CARO"/>
    <s v="NAVIDAD"/>
    <n v="2024"/>
    <s v="PROYECTO"/>
    <s v="RECURSOS HIDRICOS"/>
    <s v="AGUA POTABLE"/>
    <x v="1"/>
    <n v="188535"/>
    <n v="139042"/>
    <n v="132694.182"/>
    <x v="0"/>
    <x v="0"/>
  </r>
  <r>
    <s v="40059285-0"/>
    <s v="REPARACION PABELLONES Y PENSIONADO HOSPITAL. LUIS CALVO MACKENNA"/>
    <x v="14"/>
    <s v="'"/>
    <s v="'"/>
    <n v="2024"/>
    <s v="PROYECTO"/>
    <s v="SALUD"/>
    <s v="ALTA COMPLEJIDAD"/>
    <x v="1"/>
    <n v="2064085"/>
    <n v="3435613"/>
    <n v="1988017"/>
    <x v="0"/>
    <x v="0"/>
  </r>
  <r>
    <s v="40059300-0"/>
    <s v="CONSTRUCCION  POLIDEPORTIVO FISCAL, COMUNA DE TALCA"/>
    <x v="7"/>
    <s v="TALCA"/>
    <s v="TALCA"/>
    <n v="2024"/>
    <s v="PROYECTO"/>
    <s v="DEPORTES"/>
    <s v="DEPORTE COMPETITIVO"/>
    <x v="1"/>
    <n v="75000"/>
    <n v="75000"/>
    <n v="0"/>
    <x v="0"/>
    <x v="1"/>
  </r>
  <r>
    <s v="40059407-0"/>
    <s v="CONSTRUCCION URBANIZACIÓN SECTOR FILIS QUECHU, LA UNIÓN"/>
    <x v="12"/>
    <s v="RANCO"/>
    <s v="LA UNION - REGION XIV"/>
    <n v="2024"/>
    <s v="PROYECTO"/>
    <s v="VIVIENDA Y DESARROLLO URBANO"/>
    <s v="DESARROLLO URBANO"/>
    <x v="1"/>
    <n v="593272"/>
    <n v="3"/>
    <n v="0"/>
    <x v="0"/>
    <x v="1"/>
  </r>
  <r>
    <s v="40059430-0"/>
    <s v="TRANSFERENCIA FORTALECIMIENTO AGRICULTURA FAMILIAR CAMPESINA EN PRECORDILLERA BIOBÍO"/>
    <x v="2"/>
    <s v="BIO BIO"/>
    <s v="'"/>
    <n v="2024"/>
    <s v="PROGRAMA"/>
    <s v="RECURSOS HIDRICOS"/>
    <s v="RIEGO"/>
    <x v="1"/>
    <n v="130000"/>
    <n v="130000"/>
    <n v="129667.19500000001"/>
    <x v="0"/>
    <x v="0"/>
  </r>
  <r>
    <s v="40059553-0"/>
    <s v="MEJORAMIENTO CAMINO O-690, SECTOR PTE. CARMELITAS (FIN PAV.)-VALLE NONGUEN, PROV. CONCEPCIÒN"/>
    <x v="2"/>
    <s v="'"/>
    <s v="'"/>
    <n v="2024"/>
    <s v="PROYECTO"/>
    <s v="TRANSPORTE"/>
    <s v="TRANSPORTE CAMINERO"/>
    <x v="1"/>
    <n v="41917"/>
    <n v="2"/>
    <n v="0"/>
    <x v="0"/>
    <x v="1"/>
  </r>
  <r>
    <s v="40059588-0"/>
    <s v="REPOSICION SEDE, CLUB SOCIAL Y DEPORTIVO YUNGAY, COMUNA DE IQUIQUE"/>
    <x v="8"/>
    <s v="'"/>
    <s v="'"/>
    <n v="2024"/>
    <s v="PROYECTO"/>
    <s v="MULTISECTORIAL"/>
    <s v="ORGANIZACION Y SERVICIOS COMUNALES"/>
    <x v="1"/>
    <n v="165540"/>
    <n v="12577"/>
    <n v="4073.0360000000001"/>
    <x v="0"/>
    <x v="0"/>
  </r>
  <r>
    <s v="40059647-0"/>
    <s v="MEJORAMIENTO ILUMINACIÓN ESTADIO CLARA ESTRELLA, COMUNA LO ESPEJO"/>
    <x v="14"/>
    <s v="SANTIAGO"/>
    <s v="LO ESPEJO"/>
    <n v="2024"/>
    <s v="PROYECTO"/>
    <s v="DEPORTES"/>
    <s v="DEPORTE RECREATIVO"/>
    <x v="1"/>
    <n v="1"/>
    <n v="1"/>
    <n v="0"/>
    <x v="0"/>
    <x v="1"/>
  </r>
  <r>
    <s v="40059697-0"/>
    <s v="CONSTRUCCION ESCUELA DE FORMACIÓN DE CARABINEROS, SEDE ÑUBLE"/>
    <x v="5"/>
    <s v="'"/>
    <s v="'"/>
    <n v="2024"/>
    <s v="PROYECTO"/>
    <s v="SEGURIDAD PUBLICA"/>
    <s v="SEGURIDAD PUBLICA"/>
    <x v="1"/>
    <n v="12399"/>
    <n v="1"/>
    <n v="0"/>
    <x v="0"/>
    <x v="1"/>
  </r>
  <r>
    <s v="40059706-0"/>
    <s v="INVESTIGACION PARA UN SISTEMA PREDICTIVO DE CAUDALES Y PRECIP. EN CCAS DE LA ZONA CENTRO-SUR"/>
    <x v="10"/>
    <s v="'"/>
    <s v="'"/>
    <n v="2024"/>
    <s v="ESTUDIO BASICO"/>
    <s v="RECURSOS HIDRICOS"/>
    <s v="RECURSOS HIDRICOS"/>
    <x v="1"/>
    <n v="211659"/>
    <n v="604741"/>
    <n v="211659.09"/>
    <x v="0"/>
    <x v="0"/>
  </r>
  <r>
    <s v="40059747-0"/>
    <s v="MEJORAMIENTO INTERCONEXION VIAL NORTE SUR, COMUNA DE CURANILAHUE"/>
    <x v="2"/>
    <s v="ARAUCO"/>
    <s v="CURANILAHUE"/>
    <n v="2024"/>
    <s v="PROYECTO"/>
    <s v="TRANSPORTE"/>
    <s v="TRANSPORTE URBANO,VIALIDAD PEATONAL"/>
    <x v="1"/>
    <n v="95220"/>
    <n v="1"/>
    <n v="0"/>
    <x v="0"/>
    <x v="1"/>
  </r>
  <r>
    <s v="40059754-0"/>
    <s v="CONSTRUCCION  NUEVO ACCESO NORTE FERROVIARIO A CONCEPCION"/>
    <x v="10"/>
    <s v="'"/>
    <s v="'"/>
    <n v="2024"/>
    <s v="PROYECTO"/>
    <s v="TRANSPORTE"/>
    <s v="TRANSPORTE FERROVIARIO"/>
    <x v="1"/>
    <n v="10"/>
    <n v="10"/>
    <n v="0"/>
    <x v="0"/>
    <x v="1"/>
  </r>
  <r>
    <s v="40059771-0"/>
    <s v="CONSTRUCCION CANCHA DE FUTBOL, SECTOR HUALTE, COMUNA DE NINHUE"/>
    <x v="5"/>
    <s v="ITATA"/>
    <s v="NINHUE - REGION DEL ÑUBLE"/>
    <n v="2024"/>
    <s v="PROYECTO"/>
    <s v="DEPORTES"/>
    <s v="DEPORTE RECREATIVO"/>
    <x v="1"/>
    <n v="29750"/>
    <n v="1"/>
    <n v="0"/>
    <x v="0"/>
    <x v="1"/>
  </r>
  <r>
    <s v="40059781-0"/>
    <s v="HABILITACION DE CORREDOR FERROVIARIO DE TRANSPORTE PUBLICO LONCOCHE,  VILLARRICA  Y PUCON"/>
    <x v="0"/>
    <s v="CAUTIN"/>
    <s v="'"/>
    <n v="2024"/>
    <s v="PROYECTO"/>
    <s v="TRANSPORTE"/>
    <s v="TRANSPORTE FERROVIARIO"/>
    <x v="1"/>
    <n v="10"/>
    <n v="10"/>
    <n v="0"/>
    <x v="0"/>
    <x v="1"/>
  </r>
  <r>
    <s v="40059794-0"/>
    <s v="NORMALIZACION SUPERFICIE LIMITADORA OBSTÁCULOS AD. PUCON"/>
    <x v="0"/>
    <s v="'"/>
    <s v="'"/>
    <n v="2024"/>
    <s v="PROYECTO"/>
    <s v="TRANSPORTE"/>
    <s v="TRANSPORTE AEREO"/>
    <x v="1"/>
    <n v="370000"/>
    <n v="370000"/>
    <n v="366079.05"/>
    <x v="0"/>
    <x v="0"/>
  </r>
  <r>
    <s v="40059813-0"/>
    <s v="NORMALIZACION OBRAS COMPLEMENTARIAS AEROPUERTO MATAVERI"/>
    <x v="4"/>
    <s v="'"/>
    <s v="'"/>
    <n v="2024"/>
    <s v="PROYECTO"/>
    <s v="TRANSPORTE"/>
    <s v="TRANSPORTE AEREO"/>
    <x v="1"/>
    <n v="217"/>
    <n v="217"/>
    <n v="0"/>
    <x v="0"/>
    <x v="1"/>
  </r>
  <r>
    <s v="40059867-0"/>
    <s v="CONSTRUCCION CICLOVÍA EN RUTA G-986, SECTOR SAN SEBASTIAN - MIRASOL, COM. EL TABO - ALGARROBO"/>
    <x v="4"/>
    <s v="'"/>
    <s v="'"/>
    <n v="2024"/>
    <s v="PROYECTO"/>
    <s v="TRANSPORTE"/>
    <s v="TRANSPORTE CAMINERO"/>
    <x v="1"/>
    <n v="100500"/>
    <n v="210"/>
    <n v="0"/>
    <x v="0"/>
    <x v="1"/>
  </r>
  <r>
    <s v="40059911-0"/>
    <s v="ANALISIS GEOTECNICO Y DE MAREAS EN PUNTA LAVAPIE, ARAUCO"/>
    <x v="2"/>
    <s v="ARAUCO"/>
    <s v="ARAUCO"/>
    <n v="2024"/>
    <s v="ESTUDIO BASICO"/>
    <s v="PESCA"/>
    <s v="PESCA ARTESANAL"/>
    <x v="1"/>
    <n v="108066"/>
    <n v="299880"/>
    <n v="108065"/>
    <x v="0"/>
    <x v="0"/>
  </r>
  <r>
    <s v="40059941-0"/>
    <s v="ACTUALIZACION PLANES MAESTROS RED PRIMARIA"/>
    <x v="10"/>
    <s v="'"/>
    <s v="'"/>
    <n v="2024"/>
    <s v="ESTUDIO BASICO"/>
    <s v="TRANSPORTE"/>
    <s v="TRANSPORTE AEREO"/>
    <x v="1"/>
    <n v="110"/>
    <n v="110"/>
    <n v="85.045000000000002"/>
    <x v="0"/>
    <x v="0"/>
  </r>
  <r>
    <s v="40059950-0"/>
    <s v="MEJORAMIENTO E INSTALACIÓN PASTO SINTETICO CANCHA BIOBIO, LAJA"/>
    <x v="2"/>
    <s v="BIO BIO"/>
    <s v="LAJA"/>
    <n v="2024"/>
    <s v="PROYECTO"/>
    <s v="DEPORTES"/>
    <s v="DEPORTE RECREATIVO"/>
    <x v="1"/>
    <n v="426565"/>
    <n v="3"/>
    <n v="0"/>
    <x v="0"/>
    <x v="1"/>
  </r>
  <r>
    <s v="40059969-0"/>
    <s v="REPOSICION COMPLEJO PDI LA SERENA"/>
    <x v="6"/>
    <s v="'"/>
    <s v="'"/>
    <n v="2024"/>
    <s v="PROYECTO"/>
    <s v="SEGURIDAD PUBLICA"/>
    <s v="SEGURIDAD PUBLICA"/>
    <x v="1"/>
    <n v="106504"/>
    <n v="6334"/>
    <n v="6334"/>
    <x v="0"/>
    <x v="0"/>
  </r>
  <r>
    <s v="40059979-0"/>
    <s v="CONSTRUCCION PUNTO DE POSADA PARA HELICOPTEROS, COMUNA DE LAUTARO"/>
    <x v="0"/>
    <s v="CAUTIN"/>
    <s v="LAUTARO"/>
    <n v="2024"/>
    <s v="PROYECTO"/>
    <s v="TRANSPORTE"/>
    <s v="TRANSPORTE AEREO"/>
    <x v="1"/>
    <n v="447874"/>
    <n v="350100"/>
    <n v="349989.745"/>
    <x v="0"/>
    <x v="0"/>
  </r>
  <r>
    <s v="40060017-0"/>
    <s v="REPOSICION RED PPH PARA EMERGENCIA EN  ZONAS AISLADAS REGIÓN DE MAGALLANES"/>
    <x v="1"/>
    <s v="'"/>
    <s v="'"/>
    <n v="2024"/>
    <s v="PROYECTO"/>
    <s v="TRANSPORTE"/>
    <s v="TRANSPORTE AEREO"/>
    <x v="1"/>
    <n v="10"/>
    <n v="10"/>
    <n v="0"/>
    <x v="0"/>
    <x v="1"/>
  </r>
  <r>
    <s v="40060143-0"/>
    <s v="AMPLIACION SISTEMA DE CÁMARAS DE TELEVIGILANCIA MUNICIPAL, COMUNA DE ALTO HOSPICIO"/>
    <x v="8"/>
    <s v="IQUIQUE"/>
    <s v="ALTO HOSPICIO"/>
    <n v="2024"/>
    <s v="PROYECTO"/>
    <s v="SEGURIDAD PUBLICA"/>
    <s v="SEGURIDAD PUBLICA"/>
    <x v="1"/>
    <n v="1636947"/>
    <n v="11001"/>
    <n v="0"/>
    <x v="0"/>
    <x v="1"/>
  </r>
  <r>
    <s v="40060237-0"/>
    <s v="MEJORAMIENTO CANCHA DE FUTBOL CARLOS CONDELL, TALCAHUANO"/>
    <x v="2"/>
    <s v="CONCEPCION"/>
    <s v="TALCAHUANO"/>
    <n v="2024"/>
    <s v="PROYECTO"/>
    <s v="DEPORTES"/>
    <s v="DEPORTE RECREATIVO"/>
    <x v="1"/>
    <n v="762935"/>
    <n v="2"/>
    <n v="0"/>
    <x v="0"/>
    <x v="1"/>
  </r>
  <r>
    <s v="40060251-0"/>
    <s v="REPOSICION PLAZA Y ESPACIO DEPORTIVO, EL SENDERO, COMUNA DE QUILLOTA"/>
    <x v="4"/>
    <s v="QUILLOTA"/>
    <s v="QUILLOTA"/>
    <n v="2024"/>
    <s v="PROYECTO"/>
    <s v="VIVIENDA Y DESARROLLO URBANO"/>
    <s v="DESARROLLO URBANO"/>
    <x v="1"/>
    <n v="38325"/>
    <n v="1"/>
    <n v="0"/>
    <x v="0"/>
    <x v="1"/>
  </r>
  <r>
    <s v="40060491-0"/>
    <s v="REPOSICION CON RELOCALIZACION MONUMENTO PUBLICO MUJERES EN LA MEMORIA, P. BULNES SANTIAGO"/>
    <x v="14"/>
    <s v="SANTIAGO"/>
    <s v="SANTIAGO"/>
    <n v="2024"/>
    <s v="PROYECTO"/>
    <s v="EDUCACION, CULTURA Y PATRIMONIO"/>
    <s v="PATRIMONIO"/>
    <x v="1"/>
    <n v="230529"/>
    <n v="230529"/>
    <n v="230529"/>
    <x v="0"/>
    <x v="0"/>
  </r>
  <r>
    <s v="40060580-0"/>
    <s v="AMPLIACION CONCESION VIAL RUTAS DE ACCESO A VALDIVIA (CONSULTA ASUNTOS INDIGENAS)"/>
    <x v="12"/>
    <s v="'"/>
    <s v="'"/>
    <n v="2024"/>
    <s v="PROYECTO"/>
    <s v="TRANSPORTE"/>
    <s v="TRANSPORTE CAMINERO"/>
    <x v="1"/>
    <n v="188304"/>
    <n v="2000"/>
    <n v="0"/>
    <x v="0"/>
    <x v="1"/>
  </r>
  <r>
    <s v="40060619-0"/>
    <s v="CONSTRUCCION PASARELA DE MONKUL, COMUNA DE CARAHUE"/>
    <x v="0"/>
    <s v="CAUTIN"/>
    <s v="CARAHUE"/>
    <n v="2024"/>
    <s v="PROYECTO"/>
    <s v="TURISMO Y COMERCIO"/>
    <s v="TURISMO"/>
    <x v="1"/>
    <n v="501"/>
    <n v="501"/>
    <n v="433.255"/>
    <x v="0"/>
    <x v="0"/>
  </r>
  <r>
    <s v="40060741-0"/>
    <s v="CONSTRUCCION SERVICIO ANGIOGRAFÍA HOSPITAL REGIONAL COYHAIQUE"/>
    <x v="11"/>
    <s v="'"/>
    <s v="'"/>
    <n v="2024"/>
    <s v="PROYECTO"/>
    <s v="SALUD"/>
    <s v="ALTA COMPLEJIDAD"/>
    <x v="1"/>
    <n v="10"/>
    <n v="10"/>
    <n v="0"/>
    <x v="0"/>
    <x v="1"/>
  </r>
  <r>
    <s v="40061118-0"/>
    <s v="DIAGNOSTICO ELABORACIÓN PLAN MAESTRO BARRIO NUEVA TALCUNA, COMUNA VICUÑA, CONCURSO 2023"/>
    <x v="6"/>
    <s v="ELQUI"/>
    <s v="VICUÑA"/>
    <n v="2024"/>
    <s v="ESTUDIO BASICO"/>
    <s v="VIVIENDA Y DESARROLLO URBANO"/>
    <s v="DESARROLLO URBANO"/>
    <x v="1"/>
    <n v="8082"/>
    <n v="52084"/>
    <n v="8082"/>
    <x v="0"/>
    <x v="0"/>
  </r>
  <r>
    <s v="40061127-0"/>
    <s v="NORMALIZACION SALA CUNA Y JARDIN INFANTIL WALT DISNEY, COMUNA DE HUALPÉN"/>
    <x v="2"/>
    <s v="CONCEPCION"/>
    <s v="HUALPEN"/>
    <n v="2024"/>
    <s v="PROYECTO"/>
    <s v="EDUCACIÓN"/>
    <s v="EDUCACION PREBASICA"/>
    <x v="1"/>
    <n v="11740"/>
    <n v="2"/>
    <n v="0"/>
    <x v="0"/>
    <x v="1"/>
  </r>
  <r>
    <s v="40061306-0"/>
    <s v="REPOSICION SALA CUNA Y JARDIN INFANTIL KIMPELU, PADRE LAS CASAS"/>
    <x v="0"/>
    <s v="CAUTIN"/>
    <s v="PADRE LAS CASAS"/>
    <n v="2024"/>
    <s v="PROYECTO"/>
    <s v="EDUCACIÓN"/>
    <s v="EDUCACION PREBASICA"/>
    <x v="1"/>
    <n v="1000"/>
    <n v="1000"/>
    <n v="0"/>
    <x v="0"/>
    <x v="1"/>
  </r>
  <r>
    <s v="40061314-0"/>
    <s v="ACTUALIZACION ESTUDIO DE DEMANDA Y EVALUACION DE UN TREN DE PASAJEROS LA UNION - PTO MONTT"/>
    <x v="10"/>
    <s v="'"/>
    <s v="'"/>
    <n v="2024"/>
    <s v="ESTUDIO BASICO"/>
    <s v="TRANSPORTE"/>
    <s v="TRANSPORTE FERROVIARIO"/>
    <x v="1"/>
    <n v="180000"/>
    <n v="10"/>
    <n v="0"/>
    <x v="0"/>
    <x v="1"/>
  </r>
  <r>
    <s v="40061571-0"/>
    <s v="REPOSICION PUENTE CATAPILCO EN RUTA E-462, COMUNA DE ZAPALLAR"/>
    <x v="4"/>
    <s v="'"/>
    <s v="'"/>
    <n v="2024"/>
    <s v="PROYECTO"/>
    <s v="TRANSPORTE"/>
    <s v="TRANSPORTE CAMINERO"/>
    <x v="1"/>
    <n v="50500"/>
    <n v="10"/>
    <n v="0"/>
    <x v="0"/>
    <x v="1"/>
  </r>
  <r>
    <s v="40061643-0"/>
    <s v="CONSTRUCCION Y MEJORAMIENTO PASADA URBANA RUTA D-55 S: EL PALQUI, COMUNA DE MONTE PATRIA"/>
    <x v="6"/>
    <s v="'"/>
    <s v="'"/>
    <n v="2024"/>
    <s v="PROYECTO"/>
    <s v="TRANSPORTE"/>
    <s v="TRANSPORTE URBANO,VIALIDAD PEATONAL"/>
    <x v="1"/>
    <n v="30000"/>
    <n v="210"/>
    <n v="95.049000000000007"/>
    <x v="0"/>
    <x v="0"/>
  </r>
  <r>
    <s v="40061647-0"/>
    <s v="TRANSFERENCIA EN DESARROLLO AGROPRODUCTIVO AGRICULTURA FAMILIAR CAMPESINA DEL VALLE DE LLUTA"/>
    <x v="13"/>
    <s v="'"/>
    <s v="'"/>
    <n v="2024"/>
    <s v="PROGRAMA"/>
    <s v="RECURSOS HIDRICOS"/>
    <s v="RIEGO"/>
    <x v="1"/>
    <n v="140000"/>
    <n v="140000"/>
    <n v="140000"/>
    <x v="0"/>
    <x v="0"/>
  </r>
  <r>
    <s v="40061656-0"/>
    <s v="NORMALIZACION JARDIN INFANTIL PIOLIN, COMUNA DE ARICA"/>
    <x v="13"/>
    <s v="ARICA - REGION XV"/>
    <s v="ARICA - REGION XV"/>
    <n v="2024"/>
    <s v="PROYECTO"/>
    <s v="EDUCACIÓN"/>
    <s v="EDUCACION PREBASICA"/>
    <x v="1"/>
    <n v="3"/>
    <n v="3"/>
    <n v="0"/>
    <x v="0"/>
    <x v="1"/>
  </r>
  <r>
    <s v="40061952-0"/>
    <s v="REPOSICION PISTA ATLÉTICA, ESTADIO FISCAL DE TALCA"/>
    <x v="7"/>
    <s v="TALCA"/>
    <s v="TALCA"/>
    <n v="2024"/>
    <s v="PROYECTO"/>
    <s v="DEPORTES"/>
    <s v="DEPORTE COMPETITIVO"/>
    <x v="1"/>
    <n v="182002"/>
    <n v="182000"/>
    <n v="182000"/>
    <x v="0"/>
    <x v="0"/>
  </r>
  <r>
    <s v="40062128-0"/>
    <s v="DIAGNOSTICO ELABORACION PLAN MAESTRO, BARRIO AUTOCONSTRUCCIÓN - COMUNA DE VALDIVIA"/>
    <x v="12"/>
    <s v="VALDIVIA - REGION XIV"/>
    <s v="VALDIVIA - REGION XIV"/>
    <n v="2024"/>
    <s v="ESTUDIO BASICO"/>
    <s v="VIVIENDA Y DESARROLLO URBANO"/>
    <s v="DESARROLLO URBANO"/>
    <x v="1"/>
    <n v="7000"/>
    <n v="7000"/>
    <n v="6847"/>
    <x v="0"/>
    <x v="0"/>
  </r>
  <r>
    <s v="40062146-0"/>
    <s v="DIAGNOSTICO ELABORACION PLAN MAESTRO, BARRIO LOS HÉROES - COMUNA DE LANCO"/>
    <x v="12"/>
    <s v="VALDIVIA - REGION XIV"/>
    <s v="LANCO - REGION XIV"/>
    <n v="2024"/>
    <s v="ESTUDIO BASICO"/>
    <s v="VIVIENDA Y DESARROLLO URBANO"/>
    <s v="DESARROLLO URBANO"/>
    <x v="1"/>
    <n v="7000"/>
    <n v="7000"/>
    <n v="7000"/>
    <x v="0"/>
    <x v="0"/>
  </r>
  <r>
    <s v="40062160-0"/>
    <s v="DIAGNOSTICO ELABORACION PLAN MAESTRO, BARRIO ALDEA CAMPESINA - COMUNA DE LA UNION"/>
    <x v="12"/>
    <s v="RANCO"/>
    <s v="LA UNION - REGION XIV"/>
    <n v="2024"/>
    <s v="ESTUDIO BASICO"/>
    <s v="VIVIENDA Y DESARROLLO URBANO"/>
    <s v="DESARROLLO URBANO"/>
    <x v="1"/>
    <n v="7000"/>
    <n v="7000"/>
    <n v="6847"/>
    <x v="0"/>
    <x v="0"/>
  </r>
  <r>
    <s v="40062649-0"/>
    <s v="MEJORAMIENTO CALLE PADRE JUAN COMUNA DE FUTRONO"/>
    <x v="12"/>
    <s v="RANCO"/>
    <s v="FUTRONO - REGION XIV"/>
    <n v="2024"/>
    <s v="PROYECTO"/>
    <s v="TRANSPORTE"/>
    <s v="TRANSPORTE URBANO,VIALIDAD PEATONAL"/>
    <x v="1"/>
    <n v="1000"/>
    <n v="1"/>
    <n v="0"/>
    <x v="0"/>
    <x v="1"/>
  </r>
  <r>
    <s v="40063098-0"/>
    <s v="CONSTRUCCION Y/O MEJORAMIENTO PASADA URBANA DE LA RUTA G-986 POR LA COMUNA DE EL QUISCO"/>
    <x v="4"/>
    <s v="'"/>
    <s v="'"/>
    <n v="2024"/>
    <s v="PROYECTO"/>
    <s v="TRANSPORTE"/>
    <s v="TRANSPORTE URBANO,VIALIDAD PEATONAL"/>
    <x v="1"/>
    <n v="11000"/>
    <n v="210"/>
    <n v="0"/>
    <x v="0"/>
    <x v="1"/>
  </r>
  <r>
    <s v="40063221-0"/>
    <s v="CONSTRUCCION DE ESTACIONAMIENTO PARA CAMIONES SECTOR DE CUYA"/>
    <x v="13"/>
    <s v="'"/>
    <s v="'"/>
    <n v="2024"/>
    <s v="PROYECTO"/>
    <s v="TRANSPORTE"/>
    <s v="TRANSPORTE CAMINERO"/>
    <x v="1"/>
    <n v="994695"/>
    <n v="210"/>
    <n v="0"/>
    <x v="0"/>
    <x v="1"/>
  </r>
  <r>
    <s v="40063253-0"/>
    <s v="CONSTRUCCION PUENTE EL BLANCO, COMUNA DE AYSÉN"/>
    <x v="11"/>
    <s v="AYSEN"/>
    <s v="AYSEN"/>
    <n v="2024"/>
    <s v="PROYECTO"/>
    <s v="TRANSPORTE"/>
    <s v="TRANSPORTE CAMINERO"/>
    <x v="1"/>
    <n v="53120"/>
    <n v="20"/>
    <n v="0"/>
    <x v="0"/>
    <x v="1"/>
  </r>
  <r>
    <s v="20124626-0"/>
    <s v="CONSTRUCCION ELECTRIFICACION POTRERILLOS ALTOS Y EL RELOJ, OVALLE"/>
    <x v="6"/>
    <s v="LIMARI"/>
    <s v="OVALLE"/>
    <n v="2024"/>
    <s v="PROYECTO"/>
    <s v="ENERGIA"/>
    <s v="DISTRIBUCION Y CONEXION FINAL USUARIOS"/>
    <x v="3"/>
    <n v="528954"/>
    <n v="0"/>
    <n v="0"/>
    <x v="1"/>
    <x v="1"/>
  </r>
  <r>
    <s v="20136068-0"/>
    <s v="REPOSICION ESCUELA BASICA LO CALVO, SAN ESTEBAN."/>
    <x v="4"/>
    <s v="LOS ANDES"/>
    <s v="SAN ESTEBAN"/>
    <n v="2024"/>
    <s v="PROYECTO"/>
    <s v="EDUCACION, CULTURA Y PATRIMONIO"/>
    <s v="EDUCACION BASICA Y MEDIA"/>
    <x v="1"/>
    <n v="120456"/>
    <n v="0"/>
    <n v="0"/>
    <x v="1"/>
    <x v="1"/>
  </r>
  <r>
    <s v="20154656-0"/>
    <s v="REPOSICION PAVIMENTO RUTA 5   SECTOR: PORTOFINO  -  CHA±ARAL"/>
    <x v="16"/>
    <s v="CHAÑARAL"/>
    <s v="CHAÑARAL"/>
    <n v="2024"/>
    <s v="PROYECTO"/>
    <s v="TRANSPORTE"/>
    <s v="TRANSPORTE CAMINERO"/>
    <x v="1"/>
    <n v="1"/>
    <n v="0"/>
    <n v="0"/>
    <x v="1"/>
    <x v="1"/>
  </r>
  <r>
    <s v="20155346-0"/>
    <s v="CONSTRUCCION EDIFICIO MINISTERIO DE OBRAS PUBLICAS VALPARAISO"/>
    <x v="4"/>
    <s v="'"/>
    <s v="'"/>
    <n v="2024"/>
    <s v="PROYECTO"/>
    <s v="MULTISECTORIAL"/>
    <s v="ADMINISTRACION MULTISECTOR"/>
    <x v="1"/>
    <n v="2028039"/>
    <n v="0"/>
    <n v="0"/>
    <x v="1"/>
    <x v="1"/>
  </r>
  <r>
    <s v="20157270-0"/>
    <s v="CONSTRUCCION SOLUCIONES SANITARIAS PANGUILEMO UNIDO"/>
    <x v="7"/>
    <s v="TALCA"/>
    <s v="TALCA"/>
    <n v="2024"/>
    <s v="PROYECTO"/>
    <s v="RECURSOS HIDRICOS"/>
    <s v="EVACUACION DISPOSICION FINAL AGUAS SERVIDAS"/>
    <x v="4"/>
    <n v="207664"/>
    <n v="0"/>
    <n v="0"/>
    <x v="1"/>
    <x v="1"/>
  </r>
  <r>
    <s v="20159649-0"/>
    <s v="NORMALIZACION HOSPITAL SAN VICENTE"/>
    <x v="15"/>
    <s v="CACHAPOAL"/>
    <s v="SAN VICENTE DE TAGUA TAGUA"/>
    <n v="2024"/>
    <s v="PROYECTO"/>
    <s v="SALUD"/>
    <s v="MEDIA COMPLEJIDAD"/>
    <x v="1"/>
    <n v="822623"/>
    <n v="0"/>
    <n v="0"/>
    <x v="1"/>
    <x v="1"/>
  </r>
  <r>
    <s v="20171095-0"/>
    <s v="MEJORAMIENTO PASO SAN FRANCISCO EN TERCERA REGION"/>
    <x v="16"/>
    <s v="CHAÑARAL"/>
    <s v="DIEGO DE ALMAGRO"/>
    <n v="2024"/>
    <s v="PROYECTO"/>
    <s v="TRANSPORTE"/>
    <s v="TRANSPORTE CAMINERO"/>
    <x v="1"/>
    <n v="1526"/>
    <n v="0"/>
    <n v="0"/>
    <x v="1"/>
    <x v="1"/>
  </r>
  <r>
    <s v="20176925-0"/>
    <s v="REPOSICION FISCALÍA LOCAL DE DIEGO DE ALMAGRO"/>
    <x v="16"/>
    <s v="CHAÑARAL"/>
    <s v="DIEGO DE ALMAGRO"/>
    <n v="2024"/>
    <s v="PROYECTO"/>
    <s v="JUSTICIA"/>
    <s v="ADMINISTRACION DE JUSTICIA"/>
    <x v="3"/>
    <n v="16009"/>
    <n v="0"/>
    <n v="0"/>
    <x v="1"/>
    <x v="1"/>
  </r>
  <r>
    <s v="20177920-0"/>
    <s v="INSTALACION SERVICIO AGUA POTABLE CATRIRREHUE, SAAVEDRA"/>
    <x v="0"/>
    <s v="CAUTIN"/>
    <s v="SAAVEDRA"/>
    <n v="2024"/>
    <s v="PROYECTO"/>
    <s v="RECURSOS HIDRICOS"/>
    <s v="AGUA POTABLE"/>
    <x v="1"/>
    <n v="2"/>
    <n v="0"/>
    <n v="0"/>
    <x v="1"/>
    <x v="1"/>
  </r>
  <r>
    <s v="20178141-0"/>
    <s v="INSTALACION SISTEMA AGUA POTABLE RURAL CHIVILCOYAN, IMPERIAL"/>
    <x v="0"/>
    <s v="CAUTIN"/>
    <s v="NUEVA IMPERIAL"/>
    <n v="2024"/>
    <s v="PROYECTO"/>
    <s v="RECURSOS HIDRICOS"/>
    <s v="AGUA POTABLE"/>
    <x v="1"/>
    <n v="2000"/>
    <n v="0"/>
    <n v="0"/>
    <x v="1"/>
    <x v="1"/>
  </r>
  <r>
    <s v="20178168-0"/>
    <s v="INSTALACION SISTEMA AGUA POTABLE RURAL CHALLUPEN BAJO, VILLARRICA"/>
    <x v="0"/>
    <s v="CAUTIN"/>
    <s v="VILLARRICA"/>
    <n v="2024"/>
    <s v="PROYECTO"/>
    <s v="RECURSOS HIDRICOS"/>
    <s v="AGUA POTABLE"/>
    <x v="4"/>
    <n v="1"/>
    <n v="0"/>
    <n v="0"/>
    <x v="1"/>
    <x v="1"/>
  </r>
  <r>
    <s v="20189244-0"/>
    <s v="INSTALACION  SISTEMA AGUA POTABLE RURAL EN LOS NEVADOS, PUCON"/>
    <x v="0"/>
    <s v="CAUTIN"/>
    <s v="PUCON"/>
    <n v="2024"/>
    <s v="PROYECTO"/>
    <s v="RECURSOS HIDRICOS"/>
    <s v="AGUA POTABLE"/>
    <x v="4"/>
    <n v="349733"/>
    <n v="0"/>
    <n v="0"/>
    <x v="1"/>
    <x v="1"/>
  </r>
  <r>
    <s v="20190331-0"/>
    <s v="CONSTRUCCION POSTA DE SALUD RURAL INDEPENDENCIA,CONCON"/>
    <x v="4"/>
    <s v="VALPARAISO"/>
    <s v="CONCON"/>
    <n v="2024"/>
    <s v="PROYECTO"/>
    <s v="SALUD"/>
    <s v="BAJA COMPLEJIDAD"/>
    <x v="1"/>
    <n v="27220"/>
    <n v="0"/>
    <n v="0"/>
    <x v="1"/>
    <x v="1"/>
  </r>
  <r>
    <s v="20195429-0"/>
    <s v="MEJORAMIENTO FISCALIA LOCAL DE ILLAPEL"/>
    <x v="6"/>
    <s v="CHOAPA"/>
    <s v="ILLAPEL"/>
    <n v="2024"/>
    <s v="PROYECTO"/>
    <s v="JUSTICIA"/>
    <s v="ADMINISTRACION DE JUSTICIA"/>
    <x v="1"/>
    <n v="339205"/>
    <n v="0"/>
    <n v="0"/>
    <x v="1"/>
    <x v="1"/>
  </r>
  <r>
    <s v="30001032-0"/>
    <s v="REPOSICION CONSULTORIO GENERAL URBANO DE SAN JUAN"/>
    <x v="6"/>
    <s v="ELQUI"/>
    <s v="COQUIMBO"/>
    <n v="2024"/>
    <s v="PROYECTO"/>
    <s v="SALUD"/>
    <s v="BAJA COMPLEJIDAD"/>
    <x v="1"/>
    <n v="2000"/>
    <n v="0"/>
    <n v="0"/>
    <x v="1"/>
    <x v="1"/>
  </r>
  <r>
    <s v="30001033-0"/>
    <s v="REPOSICION POSTA DE SALUD RURAL DE GUANAQUEROS, COQUIMBO"/>
    <x v="6"/>
    <s v="ELQUI"/>
    <s v="COQUIMBO"/>
    <n v="2024"/>
    <s v="PROYECTO"/>
    <s v="SALUD"/>
    <s v="BAJA COMPLEJIDAD"/>
    <x v="1"/>
    <n v="43206"/>
    <n v="0"/>
    <n v="0"/>
    <x v="1"/>
    <x v="1"/>
  </r>
  <r>
    <s v="30007043-0"/>
    <s v="REPOSICION HOGAR ESTUDIANTIL - COMBARBALÁ"/>
    <x v="6"/>
    <s v="LIMARI"/>
    <s v="COMBARBALA"/>
    <n v="2024"/>
    <s v="PROYECTO"/>
    <s v="EDUCACION, CULTURA Y PATRIMONIO"/>
    <s v="EDUCACION BASICA Y MEDIA"/>
    <x v="1"/>
    <n v="385069"/>
    <n v="0"/>
    <n v="0"/>
    <x v="1"/>
    <x v="1"/>
  </r>
  <r>
    <s v="30034826-0"/>
    <s v="REPOSICION POSTA ISLA MAILLEN, COMUNA DE PUERTO MONTT"/>
    <x v="3"/>
    <s v="LLANQUIHUE"/>
    <s v="PUERTO MONTT"/>
    <n v="2024"/>
    <s v="PROYECTO"/>
    <s v="SALUD"/>
    <s v="BAJA COMPLEJIDAD"/>
    <x v="1"/>
    <n v="1348043"/>
    <n v="0"/>
    <n v="0"/>
    <x v="1"/>
    <x v="1"/>
  </r>
  <r>
    <s v="30036158-0"/>
    <s v="MEJORAMIENTO PLAZA DE ARMAS DE SAN FERNANDO"/>
    <x v="15"/>
    <s v="COLCHAGUA"/>
    <s v="SAN FERNANDO"/>
    <n v="2024"/>
    <s v="PROYECTO"/>
    <s v="VIVIENDA Y DESARROLLO URBANO"/>
    <s v="DESARROLLO URBANO"/>
    <x v="4"/>
    <n v="861864"/>
    <n v="0"/>
    <n v="0"/>
    <x v="1"/>
    <x v="1"/>
  </r>
  <r>
    <s v="30036874-0"/>
    <s v="REPOSICION EDIFICIO CONSISTORIAL, CHAÑARAL"/>
    <x v="16"/>
    <s v="CHAÑARAL"/>
    <s v="CHAÑARAL"/>
    <n v="2024"/>
    <s v="PROYECTO"/>
    <s v="MULTISECTORIAL"/>
    <s v="INTERSUBSECTORIAL MULTISECTOR"/>
    <x v="1"/>
    <n v="65835"/>
    <n v="0"/>
    <n v="0"/>
    <x v="1"/>
    <x v="1"/>
  </r>
  <r>
    <s v="30036986-0"/>
    <s v="CONSTRUCCION AVENIDA CIRCUNVALACION SECTOR GUACAMAYO  VALDIVIA"/>
    <x v="12"/>
    <s v="VALDIVIA - REGION XIV"/>
    <s v="VALDIVIA - REGION XIV"/>
    <n v="2024"/>
    <s v="PROYECTO"/>
    <s v="TRANSPORTE"/>
    <s v="TRANSPORTE URBANO,VIALIDAD PEATONAL"/>
    <x v="1"/>
    <n v="0"/>
    <n v="0"/>
    <n v="0"/>
    <x v="1"/>
    <x v="1"/>
  </r>
  <r>
    <s v="30037328-0"/>
    <s v="CONSTRUCCION CASETAS SANITARIAS LOCALIDAD DE ZUÑIGA, SAN VICENTE"/>
    <x v="15"/>
    <s v="CACHAPOAL"/>
    <s v="SAN VICENTE DE TAGUA TAGUA"/>
    <n v="2024"/>
    <s v="PROYECTO"/>
    <s v="RECURSOS HIDRICOS"/>
    <s v="INTERSUBSECTORIAL RECURSOS HIDRICOS"/>
    <x v="1"/>
    <n v="2500000"/>
    <n v="0"/>
    <n v="0"/>
    <x v="1"/>
    <x v="1"/>
  </r>
  <r>
    <s v="30042613-0"/>
    <s v="NORMALIZACION CONSULTORIO RURAL PUQUELDON"/>
    <x v="3"/>
    <s v="CHILOE"/>
    <s v="PUQUELDON"/>
    <n v="2024"/>
    <s v="PROYECTO"/>
    <s v="SALUD"/>
    <s v="BAJA COMPLEJIDAD"/>
    <x v="1"/>
    <n v="0"/>
    <n v="0"/>
    <n v="0"/>
    <x v="1"/>
    <x v="1"/>
  </r>
  <r>
    <s v="30042788-0"/>
    <s v="DIAGNOSTICO PLAN MAESTRO DE EVACUACIÓN AGUAS LLUVIAS DE PICHILEMU"/>
    <x v="15"/>
    <s v="CARDENAL CARO"/>
    <s v="PICHILEMU"/>
    <n v="2024"/>
    <s v="ESTUDIO BASICO"/>
    <s v="RECURSOS HIDRICOS"/>
    <s v="AGUAS LLUVIAS"/>
    <x v="1"/>
    <n v="41987"/>
    <n v="0"/>
    <n v="0"/>
    <x v="1"/>
    <x v="1"/>
  </r>
  <r>
    <s v="30042937-0"/>
    <s v="CONSTRUCCION PISCINA PÚBLICA  CHILE CHICO"/>
    <x v="11"/>
    <s v="GENERAL CARRERA"/>
    <s v="CHILE CHICO"/>
    <n v="2024"/>
    <s v="PROYECTO"/>
    <s v="DEPORTES"/>
    <s v="DEPORTE RECREATIVO"/>
    <x v="3"/>
    <n v="2865462"/>
    <n v="0"/>
    <n v="0"/>
    <x v="1"/>
    <x v="1"/>
  </r>
  <r>
    <s v="30043928-0"/>
    <s v="REPOSICION PUENTE MANCHURIA Y ACCESOS"/>
    <x v="0"/>
    <s v="MALLECO"/>
    <s v="CURACAUTIN"/>
    <n v="2024"/>
    <s v="PROYECTO"/>
    <s v="TRANSPORTE"/>
    <s v="TRANSPORTE CAMINERO"/>
    <x v="1"/>
    <n v="6000"/>
    <n v="0"/>
    <n v="0"/>
    <x v="1"/>
    <x v="1"/>
  </r>
  <r>
    <s v="30045602-0"/>
    <s v="INSTALACION SISTEMA DE AGUA POTABLE RURAL RELUN, LUMACO"/>
    <x v="0"/>
    <s v="MALLECO"/>
    <s v="LUMACO"/>
    <n v="2024"/>
    <s v="PROYECTO"/>
    <s v="RECURSOS HIDRICOS"/>
    <s v="AGUA POTABLE"/>
    <x v="4"/>
    <n v="72450"/>
    <n v="0"/>
    <n v="0"/>
    <x v="1"/>
    <x v="1"/>
  </r>
  <r>
    <s v="30057800-0"/>
    <s v="MEJORAMIENTO RUTA T-85 VARIOS TRAMOS EN LAGO RANCO - CALCURRUPE"/>
    <x v="3"/>
    <s v="'"/>
    <s v="'"/>
    <n v="2024"/>
    <s v="PROYECTO"/>
    <s v="TRANSPORTE"/>
    <s v="TRANSPORTE CAMINERO"/>
    <x v="1"/>
    <n v="227699"/>
    <n v="0"/>
    <n v="0"/>
    <x v="1"/>
    <x v="1"/>
  </r>
  <r>
    <s v="30057859-0"/>
    <s v="INSTALACION SISTEMA DE APR DE PAILACOYAN, RUCATRARO Y COYANCO. CARAHUE"/>
    <x v="0"/>
    <s v="CAUTIN"/>
    <s v="CARAHUE"/>
    <n v="2024"/>
    <s v="PROYECTO"/>
    <s v="RECURSOS HIDRICOS"/>
    <s v="AGUA POTABLE"/>
    <x v="1"/>
    <n v="2"/>
    <n v="0"/>
    <n v="0"/>
    <x v="1"/>
    <x v="1"/>
  </r>
  <r>
    <s v="30061173-0"/>
    <s v="CONSTRUCCION    SANEAMIENTO  SANITARIO LOCALIDAD  QUILLAITUN, LOS ALAMOS"/>
    <x v="2"/>
    <s v="ARAUCO"/>
    <s v="LOS ALAMOS"/>
    <n v="2024"/>
    <s v="PROYECTO"/>
    <s v="RECURSOS HIDRICOS"/>
    <s v="EVACUACION DISPOSICION FINAL AGUAS SERVIDAS"/>
    <x v="1"/>
    <n v="23799"/>
    <n v="0"/>
    <n v="0"/>
    <x v="1"/>
    <x v="1"/>
  </r>
  <r>
    <s v="30061964-0"/>
    <s v="REPOSICION CENTRO DE SALUD FAMILIAR, NUEVA IMPERIAL"/>
    <x v="0"/>
    <s v="CAUTIN"/>
    <s v="NUEVA IMPERIAL"/>
    <n v="2024"/>
    <s v="PROYECTO"/>
    <s v="SALUD"/>
    <s v="BAJA COMPLEJIDAD"/>
    <x v="1"/>
    <n v="100730"/>
    <n v="0"/>
    <n v="0"/>
    <x v="1"/>
    <x v="1"/>
  </r>
  <r>
    <s v="30063056-0"/>
    <s v="CONSTRUCCION CENTRO CULTURAL, LONCOCHE"/>
    <x v="0"/>
    <s v="CAUTIN"/>
    <s v="LONCOCHE"/>
    <n v="2024"/>
    <s v="PROYECTO"/>
    <s v="EDUCACION, CULTURA Y PATRIMONIO"/>
    <s v="ARTE Y CULTURA"/>
    <x v="4"/>
    <n v="38850"/>
    <n v="0"/>
    <n v="0"/>
    <x v="1"/>
    <x v="1"/>
  </r>
  <r>
    <s v="30063201-0"/>
    <s v="CONSTRUCCION INFRAESTRUCTURA PORTUARIA CALETA ANGOSTA. HUASCO"/>
    <x v="16"/>
    <s v="HUASCO"/>
    <s v="HUASCO"/>
    <n v="2024"/>
    <s v="PROYECTO"/>
    <s v="PESCA"/>
    <s v="PESCA ARTESANAL"/>
    <x v="3"/>
    <n v="20"/>
    <n v="0"/>
    <n v="0"/>
    <x v="1"/>
    <x v="1"/>
  </r>
  <r>
    <s v="30064704-0"/>
    <s v="CONSTRUCCION CENTRO DE DIFUSION DEL PATRIMONIO COMUNAL, RIO HURTADO"/>
    <x v="6"/>
    <s v="LIMARI"/>
    <s v="RIO HURTADO"/>
    <n v="2024"/>
    <s v="PROYECTO"/>
    <s v="EDUCACION, CULTURA Y PATRIMONIO"/>
    <s v="INTERSUBSECTORIAL EDUCACION, CULTURA Y PATRIMONIO"/>
    <x v="1"/>
    <n v="1000"/>
    <n v="0"/>
    <n v="0"/>
    <x v="1"/>
    <x v="1"/>
  </r>
  <r>
    <s v="30064914-0"/>
    <s v="MEJORAMIENTO BORDE COSTERO EN LAGO ELIZALDE, COYHAIQUE"/>
    <x v="11"/>
    <s v="COYHAIQUE"/>
    <s v="COYHAIQUE"/>
    <n v="2024"/>
    <s v="PROYECTO"/>
    <s v="VIVIENDA Y DESARROLLO URBANO"/>
    <s v="BORDE COSTERO,PASEOS PEATONALES, PLAYAS"/>
    <x v="1"/>
    <n v="10"/>
    <n v="0"/>
    <n v="0"/>
    <x v="1"/>
    <x v="1"/>
  </r>
  <r>
    <s v="30065234-0"/>
    <s v="CONSTRUCCION MERCADO DEL MAR, COMUNA DE COQUIMBO"/>
    <x v="6"/>
    <s v="ELQUI"/>
    <s v="COQUIMBO"/>
    <n v="2024"/>
    <s v="PROYECTO"/>
    <s v="TURISMO Y COMERCIO"/>
    <s v="COMERCIO"/>
    <x v="1"/>
    <n v="43998"/>
    <n v="0"/>
    <n v="0"/>
    <x v="1"/>
    <x v="1"/>
  </r>
  <r>
    <s v="30065747-0"/>
    <s v="MEJORAMIENTO Y AMPLIACIÓN DE SERVICIO APR LO ARCAYA Y LA NOGALADA"/>
    <x v="14"/>
    <s v="CORDILLERA"/>
    <s v="PIRQUE"/>
    <n v="2024"/>
    <s v="PROYECTO"/>
    <s v="RECURSOS HIDRICOS"/>
    <s v="AGUA POTABLE"/>
    <x v="4"/>
    <n v="1974990"/>
    <n v="0"/>
    <n v="0"/>
    <x v="1"/>
    <x v="1"/>
  </r>
  <r>
    <s v="30066107-0"/>
    <s v="REPOSICION EDIFICIO CONSISTORIAL DE COMUNA DE EL BOSQUE, ETAPA II"/>
    <x v="14"/>
    <s v="SANTIAGO"/>
    <s v="EL BOSQUE"/>
    <n v="2024"/>
    <s v="PROYECTO"/>
    <s v="MULTISECTORIAL"/>
    <s v="ADMINISTRACION MULTISECTOR"/>
    <x v="1"/>
    <n v="2003346"/>
    <n v="0"/>
    <n v="0"/>
    <x v="1"/>
    <x v="1"/>
  </r>
  <r>
    <s v="30068615-0"/>
    <s v="MEJORAMIENTO  FISCALÍA LOCAL DE BULNES"/>
    <x v="5"/>
    <s v="DIGUILLIN"/>
    <s v="BULNES - REGION DEL ÑUBLE"/>
    <n v="2024"/>
    <s v="PROYECTO"/>
    <s v="JUSTICIA"/>
    <s v="ADMINISTRACION DE JUSTICIA"/>
    <x v="1"/>
    <n v="7200"/>
    <n v="0"/>
    <n v="0"/>
    <x v="1"/>
    <x v="1"/>
  </r>
  <r>
    <s v="30068962-0"/>
    <s v="CONSTRUCCION REDES SANEAMIENTO SANITARIO CHACAYAL, LOS ANGELES"/>
    <x v="2"/>
    <s v="BIO BIO"/>
    <s v="LOS ANGELES"/>
    <n v="2024"/>
    <s v="PROYECTO"/>
    <s v="RECURSOS HIDRICOS"/>
    <s v="EVACUACION DISPOSICION FINAL AGUAS SERVIDAS"/>
    <x v="1"/>
    <n v="1138493"/>
    <n v="0"/>
    <n v="0"/>
    <x v="1"/>
    <x v="1"/>
  </r>
  <r>
    <s v="30069022-0"/>
    <s v="CONSTRUCCION INFRAESTRUCTURA  PORTUARIA CALETA OBISPITO. CALDERA"/>
    <x v="16"/>
    <s v="COPIAPO"/>
    <s v="CALDERA"/>
    <n v="2024"/>
    <s v="PROYECTO"/>
    <s v="PESCA"/>
    <s v="PESCA ARTESANAL"/>
    <x v="3"/>
    <n v="20"/>
    <n v="0"/>
    <n v="0"/>
    <x v="1"/>
    <x v="1"/>
  </r>
  <r>
    <s v="30069169-0"/>
    <s v="CONSTRUCCION Y MEJORAMIENTO INFRAEST. PORTUARIA L. GENERAL CARRERA"/>
    <x v="11"/>
    <s v="GENERAL CARRERA"/>
    <s v="'"/>
    <n v="2024"/>
    <s v="PROYECTO"/>
    <s v="TRANSPORTE"/>
    <s v="TRANSPORTE MARITIMO, FLUVIAL Y LACUSTRE"/>
    <x v="1"/>
    <n v="500000"/>
    <n v="0"/>
    <n v="0"/>
    <x v="1"/>
    <x v="1"/>
  </r>
  <r>
    <s v="30069292-0"/>
    <s v="MEJORAMIENTO EN RUTA R-42 CAMINO PUREN - LUMACO, IX REGION"/>
    <x v="0"/>
    <s v="MALLECO"/>
    <s v="'"/>
    <n v="2024"/>
    <s v="PROYECTO"/>
    <s v="TRANSPORTE"/>
    <s v="TRANSPORTE CAMINERO"/>
    <x v="1"/>
    <n v="3000"/>
    <n v="0"/>
    <n v="0"/>
    <x v="1"/>
    <x v="1"/>
  </r>
  <r>
    <s v="30069606-0"/>
    <s v="REPOSICION PUENTE RAGNINTULELFU PROV. DE CAUTIN, IX REGIÓN"/>
    <x v="0"/>
    <s v="CAUTIN"/>
    <s v="NUEVA IMPERIAL"/>
    <n v="2024"/>
    <s v="PROYECTO"/>
    <s v="TRANSPORTE"/>
    <s v="TRANSPORTE CAMINERO"/>
    <x v="1"/>
    <n v="9356"/>
    <n v="0"/>
    <n v="0"/>
    <x v="1"/>
    <x v="1"/>
  </r>
  <r>
    <s v="30069767-0"/>
    <s v="CONSTRUCCION SSI LOCALIDAD DE PUNTA LAVAPIE, COMUNA DE ARAUCO"/>
    <x v="2"/>
    <s v="ARAUCO"/>
    <s v="ARAUCO"/>
    <n v="2024"/>
    <s v="PROYECTO"/>
    <s v="RECURSOS HIDRICOS"/>
    <s v="INTERSUBSECTORIAL RECURSOS HIDRICOS"/>
    <x v="4"/>
    <n v="3436016"/>
    <n v="0"/>
    <n v="0"/>
    <x v="1"/>
    <x v="1"/>
  </r>
  <r>
    <s v="30070213-0"/>
    <s v="CONSTRUCCION CALETERAS RUTA 5 SUR S: LO ESPEJO ? SAN BERNARDO"/>
    <x v="14"/>
    <s v="SANTIAGO"/>
    <s v="'"/>
    <n v="2024"/>
    <s v="PROYECTO"/>
    <s v="TRANSPORTE"/>
    <s v="TRANSPORTE URBANO,VIALIDAD PEATONAL"/>
    <x v="1"/>
    <n v="78660"/>
    <n v="0"/>
    <n v="0"/>
    <x v="1"/>
    <x v="1"/>
  </r>
  <r>
    <s v="30070449-0"/>
    <s v="MEJORAMIENTO PASADA URBANA POR CHEPICA"/>
    <x v="15"/>
    <s v="COLCHAGUA"/>
    <s v="CHEPICA"/>
    <n v="2024"/>
    <s v="PROYECTO"/>
    <s v="TRANSPORTE"/>
    <s v="TRANSPORTE URBANO,VIALIDAD PEATONAL"/>
    <x v="1"/>
    <n v="4140"/>
    <n v="0"/>
    <n v="0"/>
    <x v="1"/>
    <x v="1"/>
  </r>
  <r>
    <s v="30071098-0"/>
    <s v="RESTAURACION ADQUISICIÓN CASTILLO DE SAN LUIS DE ALBA, MARIQUINA"/>
    <x v="12"/>
    <s v="VALDIVIA - REGION XIV"/>
    <s v="SAN JOSE DE LA MARIQUINA - REGION XIV"/>
    <n v="2024"/>
    <s v="PROYECTO"/>
    <s v="EDUCACION, CULTURA Y PATRIMONIO"/>
    <s v="ARTE Y CULTURA"/>
    <x v="1"/>
    <n v="99585"/>
    <n v="0"/>
    <n v="0"/>
    <x v="1"/>
    <x v="1"/>
  </r>
  <r>
    <s v="30071340-0"/>
    <s v="REPOSICION PUENTE DUQUECO, PROVINCIA DE BIOBIO"/>
    <x v="2"/>
    <s v="'"/>
    <s v="'"/>
    <n v="2024"/>
    <s v="PROYECTO"/>
    <s v="TRANSPORTE"/>
    <s v="TRANSPORTE CAMINERO"/>
    <x v="1"/>
    <n v="12992"/>
    <n v="0"/>
    <n v="0"/>
    <x v="1"/>
    <x v="1"/>
  </r>
  <r>
    <s v="30072325-0"/>
    <s v="CONSTRUCCION ELECTRIFICACION URITUHUASI, OVALLE"/>
    <x v="6"/>
    <s v="LIMARI"/>
    <s v="OVALLE"/>
    <n v="2024"/>
    <s v="PROYECTO"/>
    <s v="ENERGIA"/>
    <s v="DISTRIBUCION Y CONEXION FINAL USUARIOS"/>
    <x v="3"/>
    <n v="286818"/>
    <n v="0"/>
    <n v="0"/>
    <x v="1"/>
    <x v="1"/>
  </r>
  <r>
    <s v="30072419-0"/>
    <s v="REPOSICION PUENTE RIO GRANDE Y SUS ACCESOS, RUTA Y-85, XIIR."/>
    <x v="1"/>
    <s v="TIERRA DEL FUEGO"/>
    <s v="PORVENIR"/>
    <n v="2024"/>
    <s v="PROYECTO"/>
    <s v="TRANSPORTE"/>
    <s v="TRANSPORTE CAMINERO"/>
    <x v="1"/>
    <n v="1"/>
    <n v="0"/>
    <n v="0"/>
    <x v="1"/>
    <x v="1"/>
  </r>
  <r>
    <s v="30072851-0"/>
    <s v="CONSTRUCCION CIRCUITO POLIDEPORTIVO URBANO DE CERRILLOS"/>
    <x v="14"/>
    <s v="SANTIAGO"/>
    <s v="CERRILLOS"/>
    <n v="2024"/>
    <s v="PROYECTO"/>
    <s v="DEPORTES"/>
    <s v="DEPORTE RECREATIVO"/>
    <x v="4"/>
    <n v="0"/>
    <n v="0"/>
    <n v="0"/>
    <x v="1"/>
    <x v="1"/>
  </r>
  <r>
    <s v="30072951-0"/>
    <s v="CONSTRUCCION POSTA DE SALUD RURAL DE PICHIDANGUI, LOS VILOS"/>
    <x v="6"/>
    <s v="CHOAPA"/>
    <s v="LOS VILOS"/>
    <n v="2024"/>
    <s v="PROYECTO"/>
    <s v="SALUD"/>
    <s v="BAJA COMPLEJIDAD"/>
    <x v="1"/>
    <n v="33001"/>
    <n v="0"/>
    <n v="0"/>
    <x v="1"/>
    <x v="1"/>
  </r>
  <r>
    <s v="30073030-0"/>
    <s v="INSTALACION AGUA POTABLE RURAL UNION RIO BLANCO, CURACAUTIN"/>
    <x v="0"/>
    <s v="MALLECO"/>
    <s v="CURACAUTIN"/>
    <n v="2024"/>
    <s v="PROYECTO"/>
    <s v="RECURSOS HIDRICOS"/>
    <s v="AGUA POTABLE"/>
    <x v="1"/>
    <n v="302"/>
    <n v="0"/>
    <n v="0"/>
    <x v="1"/>
    <x v="1"/>
  </r>
  <r>
    <s v="30073274-0"/>
    <s v="CONSTRUCCION PUENTE LO ROJAS, PROV. DE QUILLOTA"/>
    <x v="4"/>
    <s v="QUILLOTA"/>
    <s v="LA CRUZ"/>
    <n v="2024"/>
    <s v="PROYECTO"/>
    <s v="TRANSPORTE"/>
    <s v="TRANSPORTE CAMINERO"/>
    <x v="1"/>
    <n v="10000"/>
    <n v="0"/>
    <n v="0"/>
    <x v="1"/>
    <x v="1"/>
  </r>
  <r>
    <s v="30074451-0"/>
    <s v="CONSTRUCCION ELECTRIFICACION RURAL PARA PUNILLA VARIOS SECTORES, COMUNA DE OVALLE"/>
    <x v="6"/>
    <s v="LIMARI"/>
    <s v="OVALLE"/>
    <n v="2024"/>
    <s v="PROYECTO"/>
    <s v="ENERGIA"/>
    <s v="DISTRIBUCION Y CONEXION FINAL USUARIOS"/>
    <x v="1"/>
    <n v="653488"/>
    <n v="0"/>
    <n v="0"/>
    <x v="1"/>
    <x v="1"/>
  </r>
  <r>
    <s v="30075545-0"/>
    <s v="REPOSICION RUTA Y-905, WILLIAMS - NAVARINO, VARIOS SECTORES,"/>
    <x v="1"/>
    <s v="ANTARTICA CHILENA"/>
    <s v="CABO DE HORNOS"/>
    <n v="2024"/>
    <s v="PROYECTO"/>
    <s v="TRANSPORTE"/>
    <s v="TRANSPORTE CAMINERO"/>
    <x v="1"/>
    <n v="16257034"/>
    <n v="0"/>
    <n v="0"/>
    <x v="1"/>
    <x v="1"/>
  </r>
  <r>
    <s v="30075678-0"/>
    <s v="MEJORAMIENTO PAR VIAL JUAN NOÉ - CHACABUCO, ARICA"/>
    <x v="13"/>
    <s v="ARICA - REGION XV"/>
    <s v="ARICA - REGION XV"/>
    <n v="2024"/>
    <s v="PROYECTO"/>
    <s v="TRANSPORTE"/>
    <s v="TRANSPORTE URBANO,VIALIDAD PEATONAL"/>
    <x v="1"/>
    <n v="1327732"/>
    <n v="0"/>
    <n v="0"/>
    <x v="1"/>
    <x v="1"/>
  </r>
  <r>
    <s v="30075996-0"/>
    <s v="CONSTRUCCION CASETAS SANITARIAS SECTOR PANIAHUE ORIENTE, SANTA CRUZ"/>
    <x v="15"/>
    <s v="COLCHAGUA"/>
    <s v="SANTA CRUZ"/>
    <n v="2024"/>
    <s v="PROYECTO"/>
    <s v="RECURSOS HIDRICOS"/>
    <s v="EVACUACION DISPOSICION FINAL AGUAS SERVIDAS"/>
    <x v="1"/>
    <n v="6454"/>
    <n v="0"/>
    <n v="0"/>
    <x v="1"/>
    <x v="1"/>
  </r>
  <r>
    <s v="30076726-0"/>
    <s v="REPOSICION RUTA 11 CH, S: ARICA TAMBO QUEMADO KM 36-60"/>
    <x v="13"/>
    <s v="'"/>
    <s v="'"/>
    <n v="2024"/>
    <s v="PROYECTO"/>
    <s v="TRANSPORTE"/>
    <s v="TRANSPORTE CAMINERO"/>
    <x v="1"/>
    <n v="1"/>
    <n v="0"/>
    <n v="0"/>
    <x v="1"/>
    <x v="1"/>
  </r>
  <r>
    <s v="30076880-0"/>
    <s v="NORMALIZACION HOSPITAL  21 DE MAYO  DE  TALTAL"/>
    <x v="9"/>
    <s v="ANTOFAGASTA"/>
    <s v="TALTAL"/>
    <n v="2024"/>
    <s v="PROYECTO"/>
    <s v="SALUD"/>
    <s v="BAJA COMPLEJIDAD"/>
    <x v="1"/>
    <n v="44409"/>
    <n v="0"/>
    <n v="0"/>
    <x v="1"/>
    <x v="1"/>
  </r>
  <r>
    <s v="30077586-0"/>
    <s v="MEJORAMIENTO AV. VICUÑA MACKENNA SEGUNDA ETAPA, COMUNA DE PEÑAFLOR"/>
    <x v="14"/>
    <s v="TALAGANTE"/>
    <s v="PEÑAFLOR"/>
    <n v="2024"/>
    <s v="PROYECTO"/>
    <s v="TRANSPORTE"/>
    <s v="TRANSPORTE URBANO,VIALIDAD PEATONAL"/>
    <x v="1"/>
    <n v="0"/>
    <n v="0"/>
    <n v="0"/>
    <x v="1"/>
    <x v="1"/>
  </r>
  <r>
    <s v="30077710-0"/>
    <s v="CONSTRUCCION PUENTE CANCHA DE PIEDRA EN COMUNA DE MARIA PINTO"/>
    <x v="14"/>
    <s v="MELIPILLA"/>
    <s v="MARIA PINTO"/>
    <n v="2024"/>
    <s v="PROYECTO"/>
    <s v="TRANSPORTE"/>
    <s v="TRANSPORTE CAMINERO"/>
    <x v="1"/>
    <n v="40365"/>
    <n v="0"/>
    <n v="0"/>
    <x v="1"/>
    <x v="1"/>
  </r>
  <r>
    <s v="30077750-0"/>
    <s v="CONSTRUCCION CASA DE ACOGIDA DE COMBARBALA - COMBARBALA"/>
    <x v="6"/>
    <s v="LIMARI"/>
    <s v="COMBARBALA"/>
    <n v="2024"/>
    <s v="PROYECTO"/>
    <s v="MULTISECTORIAL"/>
    <s v="ASISTENCIA Y SERVICIO SOCIAL"/>
    <x v="1"/>
    <n v="28647"/>
    <n v="0"/>
    <n v="0"/>
    <x v="1"/>
    <x v="1"/>
  </r>
  <r>
    <s v="30077837-0"/>
    <s v="REPOSICION ESCUELA F-743 DE LARAQUETE, COMUNA DE ARAUCO"/>
    <x v="2"/>
    <s v="ARAUCO"/>
    <s v="ARAUCO"/>
    <n v="2024"/>
    <s v="PROYECTO"/>
    <s v="EDUCACION, CULTURA Y PATRIMONIO"/>
    <s v="EDUCACION BASICA Y MEDIA"/>
    <x v="4"/>
    <n v="747447"/>
    <n v="0"/>
    <n v="0"/>
    <x v="1"/>
    <x v="1"/>
  </r>
  <r>
    <s v="30078105-0"/>
    <s v="RESTAURACION PARROQUIA DE SAN NICODEMO DE COINCO"/>
    <x v="15"/>
    <s v="CACHAPOAL"/>
    <s v="COINCO"/>
    <n v="2024"/>
    <s v="PROYECTO"/>
    <s v="CULTURA Y PATRIMONIO"/>
    <s v="PATRIMONIO"/>
    <x v="4"/>
    <n v="3193984"/>
    <n v="0"/>
    <n v="0"/>
    <x v="1"/>
    <x v="1"/>
  </r>
  <r>
    <s v="30078167-0"/>
    <s v="CONSTRUCCION HOGAR DE LARGA ESTADIA ADULTOS MAYORES, COMUNA DE LOLOL"/>
    <x v="15"/>
    <s v="COLCHAGUA"/>
    <s v="LOLOL"/>
    <n v="2024"/>
    <s v="PROYECTO"/>
    <s v="VIVIENDA Y DESARROLLO URBANO"/>
    <s v="VIVIENDA DEFINITIVA"/>
    <x v="3"/>
    <n v="33968"/>
    <n v="0"/>
    <n v="0"/>
    <x v="1"/>
    <x v="1"/>
  </r>
  <r>
    <s v="30080312-0"/>
    <s v="REPOSICION RUTA 60 CH, SECTOR: CRUCE SAN PEDRO-ENLACE QUILLOTA"/>
    <x v="4"/>
    <s v="QUILLOTA"/>
    <s v="QUILLOTA"/>
    <n v="2024"/>
    <s v="PROYECTO"/>
    <s v="TRANSPORTE"/>
    <s v="TRANSPORTE CAMINERO"/>
    <x v="1"/>
    <n v="49710294"/>
    <n v="0"/>
    <n v="0"/>
    <x v="1"/>
    <x v="1"/>
  </r>
  <r>
    <s v="30080514-0"/>
    <s v="MEJORAMIENTO RUTA F-216 S:VALLE ALEGRE-CR.RUTA F-30-E COM.QUINTERO"/>
    <x v="4"/>
    <s v="VALPARAISO"/>
    <s v="QUINTERO"/>
    <n v="2024"/>
    <s v="PROYECTO"/>
    <s v="TRANSPORTE"/>
    <s v="TRANSPORTE CAMINERO"/>
    <x v="1"/>
    <n v="1911"/>
    <n v="0"/>
    <n v="0"/>
    <x v="1"/>
    <x v="1"/>
  </r>
  <r>
    <s v="30080515-0"/>
    <s v="MEJORAMIENTO RUTAS 203-201-CH SECTOR: PANGUIPULLI-COÑARIPE II"/>
    <x v="12"/>
    <s v="'"/>
    <s v="'"/>
    <n v="2024"/>
    <s v="PROYECTO"/>
    <s v="TRANSPORTE"/>
    <s v="TRANSPORTE CAMINERO"/>
    <x v="1"/>
    <n v="1598"/>
    <n v="0"/>
    <n v="0"/>
    <x v="1"/>
    <x v="1"/>
  </r>
  <r>
    <s v="30080600-0"/>
    <s v="MEJORAMIENTO RUTA S-422 PTO.SAAVEDRA - EL ALMA - EL TEMO,  SAAVEDRA"/>
    <x v="0"/>
    <s v="CAUTIN"/>
    <s v="SAAVEDRA"/>
    <n v="2024"/>
    <s v="PROYECTO"/>
    <s v="TRANSPORTE"/>
    <s v="TRANSPORTE CAMINERO"/>
    <x v="1"/>
    <n v="1"/>
    <n v="0"/>
    <n v="0"/>
    <x v="1"/>
    <x v="1"/>
  </r>
  <r>
    <s v="30081138-0"/>
    <s v="MEJORAMIENTO RUTAS S-464 Y S-488; ALMAGRO - BARROS ARANA"/>
    <x v="0"/>
    <s v="'"/>
    <s v="'"/>
    <n v="2024"/>
    <s v="PROYECTO"/>
    <s v="TRANSPORTE"/>
    <s v="TRANSPORTE CAMINERO"/>
    <x v="1"/>
    <n v="2000"/>
    <n v="0"/>
    <n v="0"/>
    <x v="1"/>
    <x v="1"/>
  </r>
  <r>
    <s v="30082130-0"/>
    <s v="CONSTRUCCION CUARTEL DE BOMBEROS LOCALIDAD DE HURTADO, RÍO HURTADO"/>
    <x v="6"/>
    <s v="LIMARI"/>
    <s v="RIO HURTADO"/>
    <n v="2024"/>
    <s v="PROYECTO"/>
    <s v="SEGURIDAD PUBLICA"/>
    <s v="SEGURIDAD PUBLICA"/>
    <x v="1"/>
    <n v="31264"/>
    <n v="0"/>
    <n v="0"/>
    <x v="1"/>
    <x v="1"/>
  </r>
  <r>
    <s v="30082427-0"/>
    <s v="MEJORAMIENTO BORDE COSTERO PLAYAS  BRAVA Y DEL JEFE, CALDERA"/>
    <x v="16"/>
    <s v="COPIAPO"/>
    <s v="CALDERA"/>
    <n v="2024"/>
    <s v="PROYECTO"/>
    <s v="VIVIENDA Y DESARROLLO URBANO"/>
    <s v="BORDE COSTERO,PASEOS PEATONALES, PLAYAS"/>
    <x v="1"/>
    <n v="6422704"/>
    <n v="0"/>
    <n v="0"/>
    <x v="1"/>
    <x v="1"/>
  </r>
  <r>
    <s v="30082517-0"/>
    <s v="CONSTRUCCION MACROINFRAESTRUCTURA CHACRA G  ESC. AGRÍCOLA COYHAIQUE"/>
    <x v="11"/>
    <s v="COYHAIQUE"/>
    <s v="COYHAIQUE"/>
    <n v="2024"/>
    <s v="PROYECTO"/>
    <s v="VIVIENDA Y DESARROLLO URBANO"/>
    <s v="DESARROLLO URBANO"/>
    <x v="1"/>
    <n v="1"/>
    <n v="0"/>
    <n v="0"/>
    <x v="1"/>
    <x v="1"/>
  </r>
  <r>
    <s v="30082955-0"/>
    <s v="REPOSICION PUENTES HUECHUN,SAN V.MACUL Y LAS PARCELAS,RM"/>
    <x v="14"/>
    <s v="'"/>
    <s v="'"/>
    <n v="2024"/>
    <s v="PROYECTO"/>
    <s v="TRANSPORTE"/>
    <s v="TRANSPORTE CAMINERO"/>
    <x v="1"/>
    <n v="23805"/>
    <n v="0"/>
    <n v="0"/>
    <x v="1"/>
    <x v="1"/>
  </r>
  <r>
    <s v="30083012-0"/>
    <s v="MEJORAMIENTO CONEXION VIAL RUTA 115 CH - RUTA 5 EN TALCA"/>
    <x v="7"/>
    <s v="TALCA"/>
    <s v="TALCA"/>
    <n v="2024"/>
    <s v="PROYECTO"/>
    <s v="TRANSPORTE"/>
    <s v="TRANSPORTE URBANO,VIALIDAD PEATONAL"/>
    <x v="4"/>
    <n v="10350"/>
    <n v="0"/>
    <n v="0"/>
    <x v="1"/>
    <x v="1"/>
  </r>
  <r>
    <s v="30083087-0"/>
    <s v="CONSTRUCCION CASA DE LA CULTURA PARA FLORIDA"/>
    <x v="2"/>
    <s v="CONCEPCION"/>
    <s v="FLORIDA"/>
    <n v="2024"/>
    <s v="PROYECTO"/>
    <s v="CULTURA Y PATRIMONIO"/>
    <s v="CULTURA"/>
    <x v="1"/>
    <n v="94900"/>
    <n v="0"/>
    <n v="0"/>
    <x v="1"/>
    <x v="1"/>
  </r>
  <r>
    <s v="30083629-0"/>
    <s v="REPOSICION RUTA 11-CH, ARICA-T.QUEM. S:ACC MINA CHOQUE-COTACOTANI"/>
    <x v="13"/>
    <s v="'"/>
    <s v="'"/>
    <n v="2024"/>
    <s v="PROYECTO"/>
    <s v="TRANSPORTE"/>
    <s v="TRANSPORTE CAMINERO"/>
    <x v="1"/>
    <n v="1490"/>
    <n v="0"/>
    <n v="0"/>
    <x v="1"/>
    <x v="1"/>
  </r>
  <r>
    <s v="30084038-0"/>
    <s v="CONSTRUCCION EDIFICIO INSTITUCIONAL MINVU MAGALLANES Y ANTÁRTICA CHILENA, PUNTA ARENAS"/>
    <x v="1"/>
    <s v="'"/>
    <s v="'"/>
    <n v="2024"/>
    <s v="PROYECTO"/>
    <s v="VIVIENDA Y DESARROLLO URBANO"/>
    <s v="ADMINISTRACION VIVIENDA"/>
    <x v="1"/>
    <n v="10250992"/>
    <n v="0"/>
    <n v="0"/>
    <x v="1"/>
    <x v="1"/>
  </r>
  <r>
    <s v="30084599-0"/>
    <s v="SANEAMIENTO TITULOS DE DERECHOS DE AGUA COMUNA DE CAÑETE"/>
    <x v="2"/>
    <s v="ARAUCO"/>
    <s v="CAÑETE"/>
    <n v="2024"/>
    <s v="PROGRAMA"/>
    <s v="RECURSOS HIDRICOS"/>
    <s v="RECURSOS HIDRICOS"/>
    <x v="1"/>
    <n v="192871"/>
    <n v="0"/>
    <n v="0"/>
    <x v="1"/>
    <x v="1"/>
  </r>
  <r>
    <s v="30084699-0"/>
    <s v="REPOSICION ESCUELA CONCENTRACION FRONTERIZA, COMUNA DE MONTE PATRI"/>
    <x v="6"/>
    <s v="LIMARI"/>
    <s v="MONTE PATRIA"/>
    <n v="2024"/>
    <s v="PROYECTO"/>
    <s v="EDUCACION, CULTURA Y PATRIMONIO"/>
    <s v="EDUCACION BASICA Y MEDIA"/>
    <x v="1"/>
    <n v="553105"/>
    <n v="0"/>
    <n v="0"/>
    <x v="1"/>
    <x v="1"/>
  </r>
  <r>
    <s v="30084822-0"/>
    <s v="RESTAURACION MONUMENTO NACIONAL EX ISLA DEL ALACRÁN,  ARICA"/>
    <x v="13"/>
    <s v="ARICA - REGION XV"/>
    <s v="'"/>
    <n v="2024"/>
    <s v="PROYECTO"/>
    <s v="EDUCACION, CULTURA Y PATRIMONIO"/>
    <s v="PATRIMONIO"/>
    <x v="1"/>
    <n v="90939"/>
    <n v="0"/>
    <n v="0"/>
    <x v="1"/>
    <x v="1"/>
  </r>
  <r>
    <s v="30085093-0"/>
    <s v="SANEAMIENTO TITULOS DERECHOS DE AGUA COMUNA DE LEBU"/>
    <x v="2"/>
    <s v="ARAUCO"/>
    <s v="LEBU"/>
    <n v="2024"/>
    <s v="PROGRAMA"/>
    <s v="RECURSOS HIDRICOS"/>
    <s v="RECURSOS HIDRICOS"/>
    <x v="1"/>
    <n v="55104"/>
    <n v="0"/>
    <n v="0"/>
    <x v="1"/>
    <x v="1"/>
  </r>
  <r>
    <s v="30085115-0"/>
    <s v="CONSTRUCCION EDIFICIO SECTOR JUSTICIA, PUERTO MONTT"/>
    <x v="3"/>
    <s v="'"/>
    <s v="'"/>
    <n v="2024"/>
    <s v="PROYECTO"/>
    <s v="JUSTICIA"/>
    <s v="ADMINISTRACION DE JUSTICIA"/>
    <x v="1"/>
    <n v="0"/>
    <n v="0"/>
    <n v="0"/>
    <x v="1"/>
    <x v="1"/>
  </r>
  <r>
    <s v="30085177-0"/>
    <s v="REPOSICION BRIGADA DE INVESTIGACIÓN CRIMINAL SAN BERNARDO - PDI"/>
    <x v="14"/>
    <s v="MAIPO"/>
    <s v="SAN BERNARDO"/>
    <n v="2024"/>
    <s v="PROYECTO"/>
    <s v="SEGURIDAD PUBLICA"/>
    <s v="SEGURIDAD PUBLICA"/>
    <x v="4"/>
    <n v="1123795"/>
    <n v="0"/>
    <n v="0"/>
    <x v="1"/>
    <x v="1"/>
  </r>
  <r>
    <s v="30086663-0"/>
    <s v="NORMALIZACION Y MEJOR. INTEGRAL JARDINES INFANTILES INTEGRA REG. MAG."/>
    <x v="1"/>
    <s v="'"/>
    <s v="'"/>
    <n v="2024"/>
    <s v="PROYECTO"/>
    <s v="EDUCACION, CULTURA Y PATRIMONIO"/>
    <s v="EDUCACION PREBASICA"/>
    <x v="1"/>
    <n v="2993068"/>
    <n v="0"/>
    <n v="0"/>
    <x v="1"/>
    <x v="1"/>
  </r>
  <r>
    <s v="30086690-0"/>
    <s v="MEJORAMIENTO ESTADIO MUNICIPAL, VICUÑA"/>
    <x v="6"/>
    <s v="ELQUI"/>
    <s v="VICUÑA"/>
    <n v="2024"/>
    <s v="PROYECTO"/>
    <s v="DEPORTES"/>
    <s v="DEPORTE RECREATIVO"/>
    <x v="1"/>
    <n v="1380641"/>
    <n v="0"/>
    <n v="0"/>
    <x v="1"/>
    <x v="1"/>
  </r>
  <r>
    <s v="30088194-0"/>
    <s v="REPOSICION ESCUELAS ANDREW JACKSON Y RÍO NEGRO, COMUNA RÍO NEGRO"/>
    <x v="3"/>
    <s v="OSORNO"/>
    <s v="RIO NEGRO"/>
    <n v="2024"/>
    <s v="PROYECTO"/>
    <s v="EDUCACION, CULTURA Y PATRIMONIO"/>
    <s v="EDUCACION BASICA Y MEDIA"/>
    <x v="3"/>
    <n v="218329"/>
    <n v="0"/>
    <n v="0"/>
    <x v="1"/>
    <x v="1"/>
  </r>
  <r>
    <s v="30089888-0"/>
    <s v="CONSTRUCCION INFRAESTRUCTURA PORTUARIA RIO AYSEN, SECTOR PTO AYSEN"/>
    <x v="11"/>
    <s v="AYSEN"/>
    <s v="AYSEN"/>
    <n v="2024"/>
    <s v="PROYECTO"/>
    <s v="TRANSPORTE"/>
    <s v="TRANSPORTE MARITIMO, FLUVIAL Y LACUSTRE"/>
    <x v="1"/>
    <n v="10000"/>
    <n v="0"/>
    <n v="0"/>
    <x v="1"/>
    <x v="1"/>
  </r>
  <r>
    <s v="30090914-0"/>
    <s v="MEJORAMIENTO RUTA 201-CH SECTOR: PELLAIFA - LIQUIÑE, REGIÓN LOS RÍOS"/>
    <x v="12"/>
    <s v="'"/>
    <s v="'"/>
    <n v="2024"/>
    <s v="PROYECTO"/>
    <s v="TRANSPORTE"/>
    <s v="TRANSPORTE CAMINERO"/>
    <x v="1"/>
    <n v="31050"/>
    <n v="0"/>
    <n v="0"/>
    <x v="1"/>
    <x v="1"/>
  </r>
  <r>
    <s v="30091071-0"/>
    <s v="CONSTRUCCION GIMNASIO MULTIUSO HUENTELAUQUEN SUR, CANELA"/>
    <x v="6"/>
    <s v="CHOAPA"/>
    <s v="CANELA"/>
    <n v="2024"/>
    <s v="PROYECTO"/>
    <s v="DEPORTES"/>
    <s v="DEPORTE RECREATIVO"/>
    <x v="3"/>
    <n v="1848227"/>
    <n v="0"/>
    <n v="0"/>
    <x v="1"/>
    <x v="1"/>
  </r>
  <r>
    <s v="30091074-0"/>
    <s v="CONSTRUCCION BIBLIOTECA REGIONAL  LOS LAGOS, PUERTO MONTT"/>
    <x v="3"/>
    <s v="'"/>
    <s v="'"/>
    <n v="2024"/>
    <s v="PROYECTO"/>
    <s v="EDUCACION, CULTURA Y PATRIMONIO"/>
    <s v="CULTURA"/>
    <x v="1"/>
    <n v="4940"/>
    <n v="0"/>
    <n v="0"/>
    <x v="1"/>
    <x v="1"/>
  </r>
  <r>
    <s v="30091216-0"/>
    <s v="CONSTRUCCION RUTAS S/ROL, A-19. S: CR. RUTA 5 - CR. RUTA 11-CH"/>
    <x v="13"/>
    <s v="'"/>
    <s v="'"/>
    <n v="2024"/>
    <s v="PROYECTO"/>
    <s v="TRANSPORTE"/>
    <s v="TRANSPORTE CAMINERO"/>
    <x v="1"/>
    <n v="166634"/>
    <n v="0"/>
    <n v="0"/>
    <x v="1"/>
    <x v="1"/>
  </r>
  <r>
    <s v="30091479-0"/>
    <s v="REPOSICION RUTA A-27,SECTOR LOTEO MONTALVO - SAN MIGUEL DE AZAPA"/>
    <x v="13"/>
    <s v="ARICA - REGION XV"/>
    <s v="ARICA - REGION XV"/>
    <n v="2024"/>
    <s v="PROYECTO"/>
    <s v="TRANSPORTE"/>
    <s v="TRANSPORTE CAMINERO"/>
    <x v="1"/>
    <n v="3"/>
    <n v="0"/>
    <n v="0"/>
    <x v="1"/>
    <x v="1"/>
  </r>
  <r>
    <s v="30091811-0"/>
    <s v="CONSTRUCCION PASEO COSTERO EL MORRO, IQUIQUE"/>
    <x v="8"/>
    <s v="IQUIQUE"/>
    <s v="IQUIQUE"/>
    <n v="2024"/>
    <s v="PROYECTO"/>
    <s v="MULTISECTORIAL"/>
    <s v="INTERSUBSECTORIAL MULTISECTOR"/>
    <x v="1"/>
    <n v="142327"/>
    <n v="0"/>
    <n v="0"/>
    <x v="1"/>
    <x v="1"/>
  </r>
  <r>
    <s v="30091871-0"/>
    <s v="REPOSICION SERVICIO MEDICO LEGAL DE AYSEN"/>
    <x v="11"/>
    <s v="AYSEN"/>
    <s v="'"/>
    <n v="2024"/>
    <s v="PROYECTO"/>
    <s v="JUSTICIA"/>
    <s v="ADMINISTRACION DE JUSTICIA"/>
    <x v="3"/>
    <n v="3160"/>
    <n v="0"/>
    <n v="0"/>
    <x v="1"/>
    <x v="1"/>
  </r>
  <r>
    <s v="30092222-0"/>
    <s v="RESTAURACION  MUSEO MUNICIPAL VILLA ALEGRE"/>
    <x v="7"/>
    <s v="LINARES"/>
    <s v="VILLA ALEGRE"/>
    <n v="2024"/>
    <s v="PROYECTO"/>
    <s v="EDUCACION, CULTURA Y PATRIMONIO"/>
    <s v="INTERSUBSECTORIAL EDUCACION, CULTURA Y PATRIMONIO"/>
    <x v="4"/>
    <n v="1063871"/>
    <n v="0"/>
    <n v="0"/>
    <x v="1"/>
    <x v="1"/>
  </r>
  <r>
    <s v="30092730-0"/>
    <s v="REPOSICION  LABORATORIO AMBIENTAL - COQUIMBO"/>
    <x v="6"/>
    <s v="'"/>
    <s v="'"/>
    <n v="2024"/>
    <s v="PROYECTO"/>
    <s v="SALUD"/>
    <s v="ADMINISTRACION SALUD"/>
    <x v="1"/>
    <n v="6065"/>
    <n v="0"/>
    <n v="0"/>
    <x v="1"/>
    <x v="1"/>
  </r>
  <r>
    <s v="30093309-0"/>
    <s v="REPOSICION LICEO ALFREDO BARRIA OYARZUN,CURACO DE VELEZ"/>
    <x v="3"/>
    <s v="CHILOE"/>
    <s v="CURACO DE VELEZ"/>
    <n v="2024"/>
    <s v="PROYECTO"/>
    <s v="EDUCACION, CULTURA Y PATRIMONIO"/>
    <s v="EDUCACION BASICA Y MEDIA"/>
    <x v="1"/>
    <n v="86268"/>
    <n v="0"/>
    <n v="0"/>
    <x v="1"/>
    <x v="1"/>
  </r>
  <r>
    <s v="30093586-0"/>
    <s v="REPOSICION PARQUE OASIS, ANDACOLLO"/>
    <x v="6"/>
    <s v="ELQUI"/>
    <s v="ANDACOLLO"/>
    <n v="2024"/>
    <s v="PROYECTO"/>
    <s v="VIVIENDA Y DESARROLLO URBANO"/>
    <s v="DESARROLLO URBANO"/>
    <x v="1"/>
    <n v="234220"/>
    <n v="0"/>
    <n v="0"/>
    <x v="1"/>
    <x v="1"/>
  </r>
  <r>
    <s v="30093660-0"/>
    <s v="REPOSICION EDIFICIO CONSISTORIAL PANGUIPULLI"/>
    <x v="12"/>
    <s v="VALDIVIA - REGION XIV"/>
    <s v="PANGUIPULLI - REGION XIV"/>
    <n v="2024"/>
    <s v="PROYECTO"/>
    <s v="MULTISECTORIAL"/>
    <s v="ADMINISTRACION MULTISECTOR"/>
    <x v="3"/>
    <n v="200000"/>
    <n v="0"/>
    <n v="0"/>
    <x v="1"/>
    <x v="1"/>
  </r>
  <r>
    <s v="30094580-0"/>
    <s v="CONSTRUCCION SEGUNDA ETAPA ESTADIO LO PRADO"/>
    <x v="14"/>
    <s v="SANTIAGO"/>
    <s v="LO PRADO"/>
    <n v="2024"/>
    <s v="PROYECTO"/>
    <s v="DEPORTES"/>
    <s v="DEPORTE RECREATIVO"/>
    <x v="0"/>
    <n v="40766"/>
    <n v="0"/>
    <n v="0"/>
    <x v="1"/>
    <x v="1"/>
  </r>
  <r>
    <s v="30094673-0"/>
    <s v="CONSTRUCCION CENTRO DE VALORIZACIÓN DE RESIDUOS VEGETALES COMUNA PEÑALOLEN"/>
    <x v="14"/>
    <s v="SANTIAGO"/>
    <s v="PEÑALOLEN"/>
    <n v="2024"/>
    <s v="PROYECTO"/>
    <s v="RECURSOS NATURALES Y MEDIO AMBIENTE"/>
    <s v="MEDIO AMBIENTE"/>
    <x v="1"/>
    <n v="41250"/>
    <n v="0"/>
    <n v="0"/>
    <x v="1"/>
    <x v="1"/>
  </r>
  <r>
    <s v="30094936-0"/>
    <s v="REPOSICION CON RELOCALIZACION CUARTEL DE 1ª COMPAÑIA DE BOMBEROS DE SAN JOSÉ DE MAIPO"/>
    <x v="14"/>
    <s v="CORDILLERA"/>
    <s v="SAN JOSE DE MAIPO"/>
    <n v="2024"/>
    <s v="PROYECTO"/>
    <s v="SEGURIDAD PUBLICA"/>
    <s v="SEGURIDAD PUBLICA"/>
    <x v="1"/>
    <n v="42036"/>
    <n v="0"/>
    <n v="0"/>
    <x v="1"/>
    <x v="1"/>
  </r>
  <r>
    <s v="30094962-0"/>
    <s v="MEJORAMIENTO COMPLEJO DEPORTIVO ESTADIO MUNICIPAL SAN JOSE DE MAIPO"/>
    <x v="14"/>
    <s v="CORDILLERA"/>
    <s v="SAN JOSE DE MAIPO"/>
    <n v="2024"/>
    <s v="PROYECTO"/>
    <s v="DEPORTES"/>
    <s v="DEPORTE RECREATIVO"/>
    <x v="1"/>
    <n v="6145889"/>
    <n v="0"/>
    <n v="0"/>
    <x v="1"/>
    <x v="1"/>
  </r>
  <r>
    <s v="30094994-0"/>
    <s v="CONSTRUCCION  HOGAR SANTA CLARA EN COMUNA DE SANTIAGO"/>
    <x v="14"/>
    <s v="SANTIAGO"/>
    <s v="SANTIAGO"/>
    <n v="2024"/>
    <s v="PROYECTO"/>
    <s v="MULTISECTORIAL"/>
    <s v="ASISTENCIA Y SERVICIO SOCIAL"/>
    <x v="1"/>
    <n v="3346"/>
    <n v="0"/>
    <n v="0"/>
    <x v="1"/>
    <x v="1"/>
  </r>
  <r>
    <s v="30095206-0"/>
    <s v="NORMALIZACION HOSPITAL DE MULCHEN, SS BIO BIO"/>
    <x v="2"/>
    <s v="BIO BIO"/>
    <s v="'"/>
    <n v="2024"/>
    <s v="PROYECTO"/>
    <s v="SALUD"/>
    <s v="MEDIA COMPLEJIDAD"/>
    <x v="4"/>
    <n v="3321750"/>
    <n v="0"/>
    <n v="0"/>
    <x v="1"/>
    <x v="1"/>
  </r>
  <r>
    <s v="30095532-0"/>
    <s v="CONSTRUCCION URBANIZACION VILLA EL CONQUISTADOR, COMUNA DE COELEMU"/>
    <x v="5"/>
    <s v="ITATA"/>
    <s v="COELEMU - REGION DEL ÑUBLE"/>
    <n v="2024"/>
    <s v="PROYECTO"/>
    <s v="RECURSOS HIDRICOS"/>
    <s v="INTERSUBSECTORIAL RECURSOS HIDRICOS"/>
    <x v="1"/>
    <n v="211895"/>
    <n v="0"/>
    <n v="0"/>
    <x v="1"/>
    <x v="1"/>
  </r>
  <r>
    <s v="30095870-0"/>
    <s v="CONSTRUCCION SANEAMIENTO SANIT. INTEGRAL SAN JOSE COLICO, CURANILAHU"/>
    <x v="2"/>
    <s v="ARAUCO"/>
    <s v="CURANILAHUE"/>
    <n v="2024"/>
    <s v="PROYECTO"/>
    <s v="RECURSOS HIDRICOS"/>
    <s v="EVACUACION DISPOSICION FINAL AGUAS SERVIDAS"/>
    <x v="4"/>
    <n v="966929"/>
    <n v="0"/>
    <n v="0"/>
    <x v="1"/>
    <x v="1"/>
  </r>
  <r>
    <s v="30096109-0"/>
    <s v="MEJORAMIENTO RUTA S-222 HUALACURA LOS BOLDOS"/>
    <x v="0"/>
    <s v="CAUTIN"/>
    <s v="NUEVA IMPERIAL"/>
    <n v="2024"/>
    <s v="PROYECTO"/>
    <s v="TRANSPORTE"/>
    <s v="TRANSPORTE CAMINERO"/>
    <x v="1"/>
    <n v="1"/>
    <n v="0"/>
    <n v="0"/>
    <x v="1"/>
    <x v="1"/>
  </r>
  <r>
    <s v="30096602-0"/>
    <s v="INSTALACION SISTEMA DE AGUA POTABLE RURAL SECTOR RÍO NEGRO"/>
    <x v="0"/>
    <s v="CAUTIN"/>
    <s v="CUNCO"/>
    <n v="2024"/>
    <s v="PROYECTO"/>
    <s v="RECURSOS HIDRICOS"/>
    <s v="AGUA POTABLE"/>
    <x v="4"/>
    <n v="1610564"/>
    <n v="0"/>
    <n v="0"/>
    <x v="1"/>
    <x v="1"/>
  </r>
  <r>
    <s v="30097621-0"/>
    <s v="HABILITACION CASA DE LA MEMORIA COMUNA DE COQUIMBO"/>
    <x v="6"/>
    <s v="ELQUI"/>
    <s v="COQUIMBO"/>
    <n v="2024"/>
    <s v="PROYECTO"/>
    <s v="MULTISECTORIAL"/>
    <s v="ORGANIZACION Y SERVICIOS COMUNALES"/>
    <x v="1"/>
    <n v="7637"/>
    <n v="0"/>
    <n v="0"/>
    <x v="1"/>
    <x v="1"/>
  </r>
  <r>
    <s v="30097900-0"/>
    <s v="CONSTRUCCION OBRAS DE RETENCIÓN EN HONDONADA. QUEBRADA DE MACUL"/>
    <x v="14"/>
    <s v="'"/>
    <s v="'"/>
    <n v="2024"/>
    <s v="PROYECTO"/>
    <s v="RECURSOS HIDRICOS"/>
    <s v="DEFENSAS FLUVIALES,MARITIMAS Y CAUCES NATURALES"/>
    <x v="1"/>
    <n v="2276990"/>
    <n v="0"/>
    <n v="0"/>
    <x v="1"/>
    <x v="1"/>
  </r>
  <r>
    <s v="30098451-0"/>
    <s v="CONSTRUCCION URBANIZACIÓN LOCALIDAD DE SAN AGUSTÍN, SALAMANCA"/>
    <x v="6"/>
    <s v="CHOAPA"/>
    <s v="SALAMANCA"/>
    <n v="2024"/>
    <s v="PROYECTO"/>
    <s v="RECURSOS HIDRICOS"/>
    <s v="EVACUACION DISPOSICION FINAL AGUAS SERVIDAS"/>
    <x v="1"/>
    <n v="139689"/>
    <n v="0"/>
    <n v="0"/>
    <x v="1"/>
    <x v="1"/>
  </r>
  <r>
    <s v="30098834-0"/>
    <s v="INSTALACION SERVICIO SANITARIO RURAL SSR LOS MOLLES COMUNA DE QUILPUE"/>
    <x v="4"/>
    <s v="MARGA MARGA"/>
    <s v="QUILPUE"/>
    <n v="2024"/>
    <s v="PROYECTO"/>
    <s v="RECURSOS HIDRICOS"/>
    <s v="AGUA POTABLE"/>
    <x v="1"/>
    <n v="472203"/>
    <n v="0"/>
    <n v="0"/>
    <x v="1"/>
    <x v="1"/>
  </r>
  <r>
    <s v="30099344-0"/>
    <s v="REPOSICION PUENTE QUINCHILCA EN RUTA T-39, LOS LAGOS"/>
    <x v="12"/>
    <s v="VALDIVIA - REGION XIV"/>
    <s v="LOS LAGOS - REGION XIV"/>
    <n v="2024"/>
    <s v="PROYECTO"/>
    <s v="TRANSPORTE"/>
    <s v="TRANSPORTE CAMINERO"/>
    <x v="1"/>
    <n v="1"/>
    <n v="0"/>
    <n v="0"/>
    <x v="1"/>
    <x v="1"/>
  </r>
  <r>
    <s v="30099615-0"/>
    <s v="SANEAMIENTO TITULOS DE DERECHOS DE AGUA COMUNA DE EL CARMEN"/>
    <x v="5"/>
    <s v="DIGUILLIN"/>
    <s v="EL CARMEN - REGION DEL ÑUBLE"/>
    <n v="2024"/>
    <s v="PROGRAMA"/>
    <s v="RECURSOS HIDRICOS"/>
    <s v="RECURSOS HIDRICOS"/>
    <x v="1"/>
    <n v="29018"/>
    <n v="0"/>
    <n v="0"/>
    <x v="1"/>
    <x v="1"/>
  </r>
  <r>
    <s v="30099850-0"/>
    <s v="REPOSICION LICEO SAMUEL ROMAN ROJAS, COMBARBALA"/>
    <x v="6"/>
    <s v="LIMARI"/>
    <s v="COMBARBALA"/>
    <n v="2024"/>
    <s v="PROYECTO"/>
    <s v="EDUCACIÓN"/>
    <s v="EDUCACION BASICA Y MEDIA"/>
    <x v="4"/>
    <n v="1221722"/>
    <n v="0"/>
    <n v="0"/>
    <x v="1"/>
    <x v="1"/>
  </r>
  <r>
    <s v="30100129-0"/>
    <s v="REPOSICION POSTA SALUD RURAL NUEVA TALCUNA, COMUNA DE VICUÑA"/>
    <x v="6"/>
    <s v="ELQUI"/>
    <s v="VICUÑA"/>
    <n v="2024"/>
    <s v="PROYECTO"/>
    <s v="SALUD"/>
    <s v="BAJA COMPLEJIDAD"/>
    <x v="1"/>
    <n v="27941"/>
    <n v="0"/>
    <n v="0"/>
    <x v="1"/>
    <x v="1"/>
  </r>
  <r>
    <s v="30101055-0"/>
    <s v="CONSTRUCCION INFRAESTRUCTURA AGUA POTABLE Y ALCANTARILLADO, QUEMCHI"/>
    <x v="3"/>
    <s v="CHILOE"/>
    <s v="QUEMCHI"/>
    <n v="2024"/>
    <s v="PROYECTO"/>
    <s v="RECURSOS HIDRICOS"/>
    <s v="EVACUACION DISPOSICION FINAL AGUAS SERVIDAS"/>
    <x v="1"/>
    <n v="4441120"/>
    <n v="0"/>
    <n v="0"/>
    <x v="1"/>
    <x v="1"/>
  </r>
  <r>
    <s v="30101663-0"/>
    <s v="CONSTRUCCION CAMINO PUELO-EL BOLSON,SEGUNDO CORRAL-EL BOLSÓN COCHAMO"/>
    <x v="3"/>
    <s v="LLANQUIHUE"/>
    <s v="COCHAMO"/>
    <n v="2024"/>
    <s v="PROYECTO"/>
    <s v="TRANSPORTE"/>
    <s v="TRANSPORTE CAMINERO"/>
    <x v="1"/>
    <n v="5175"/>
    <n v="0"/>
    <n v="0"/>
    <x v="1"/>
    <x v="1"/>
  </r>
  <r>
    <s v="30102014-0"/>
    <s v="REPOSICION COMPLEJO POLICIAL PDI CONCEPCIÓN"/>
    <x v="2"/>
    <s v="'"/>
    <s v="'"/>
    <n v="2024"/>
    <s v="PROYECTO"/>
    <s v="SEGURIDAD PUBLICA"/>
    <s v="SEGURIDAD PUBLICA"/>
    <x v="1"/>
    <n v="123226"/>
    <n v="0"/>
    <n v="0"/>
    <x v="1"/>
    <x v="1"/>
  </r>
  <r>
    <s v="30102389-0"/>
    <s v="REPOSICION EDIFICIO CONSISTORIAL DE LA MUNICIPALIDAD DE TIRÚA"/>
    <x v="2"/>
    <s v="ARAUCO"/>
    <s v="TIRUA"/>
    <n v="2024"/>
    <s v="PROYECTO"/>
    <s v="MULTISECTORIAL"/>
    <s v="ADMINISTRACION MULTISECTOR"/>
    <x v="1"/>
    <n v="5793754"/>
    <n v="0"/>
    <n v="0"/>
    <x v="1"/>
    <x v="1"/>
  </r>
  <r>
    <s v="30102435-0"/>
    <s v="REPOSICION CENTRO SALUD FAMILIAR (CESFAM) HUALQUI"/>
    <x v="2"/>
    <s v="CONCEPCION"/>
    <s v="HUALQUI"/>
    <n v="2024"/>
    <s v="PROYECTO"/>
    <s v="SALUD"/>
    <s v="BAJA COMPLEJIDAD"/>
    <x v="1"/>
    <n v="1616"/>
    <n v="0"/>
    <n v="0"/>
    <x v="1"/>
    <x v="1"/>
  </r>
  <r>
    <s v="30102470-0"/>
    <s v="NORMALIZACION HOSPITAL DE LA CIUDAD DE ARAUCO"/>
    <x v="2"/>
    <s v="ARAUCO"/>
    <s v="ARAUCO"/>
    <n v="2024"/>
    <s v="PROYECTO"/>
    <s v="SALUD"/>
    <s v="MEDIA COMPLEJIDAD"/>
    <x v="1"/>
    <n v="2397847"/>
    <n v="0"/>
    <n v="0"/>
    <x v="1"/>
    <x v="1"/>
  </r>
  <r>
    <s v="30102620-0"/>
    <s v="MEJORAMIENTO AV. VICUÑA MACKENNA, TERCERA ETAPA, COMUNA DE PEÑAFLOR"/>
    <x v="14"/>
    <s v="TALAGANTE"/>
    <s v="PEÑAFLOR"/>
    <n v="2024"/>
    <s v="PROYECTO"/>
    <s v="TRANSPORTE"/>
    <s v="TRANSPORTE URBANO,VIALIDAD PEATONAL"/>
    <x v="4"/>
    <n v="14986821"/>
    <n v="0"/>
    <n v="0"/>
    <x v="1"/>
    <x v="1"/>
  </r>
  <r>
    <s v="30102677-0"/>
    <s v="RESTAURACION MONUMENTO HISTÓRICO IGLESIA LA VIÑITA, RECOLETA"/>
    <x v="14"/>
    <s v="SANTIAGO"/>
    <s v="RECOLETA"/>
    <n v="2024"/>
    <s v="PROYECTO"/>
    <s v="EDUCACION, CULTURA Y PATRIMONIO"/>
    <s v="ARTE Y CULTURA"/>
    <x v="1"/>
    <n v="154765"/>
    <n v="0"/>
    <n v="0"/>
    <x v="1"/>
    <x v="1"/>
  </r>
  <r>
    <s v="30103057-0"/>
    <s v="CONSTRUCCION COLECTOR EL DESCANSO Y LONGITUDINAL-HUGO BRAVO, MAIPU"/>
    <x v="14"/>
    <s v="SANTIAGO"/>
    <s v="MAIPU"/>
    <n v="2024"/>
    <s v="PROYECTO"/>
    <s v="RECURSOS HIDRICOS"/>
    <s v="AGUAS LLUVIAS"/>
    <x v="1"/>
    <n v="446634"/>
    <n v="0"/>
    <n v="0"/>
    <x v="1"/>
    <x v="1"/>
  </r>
  <r>
    <s v="30103155-0"/>
    <s v="REPOSICION Y REPARACIÓN MAYOR DEPENDENCIAS MUNICIPALES LOS ANGELES"/>
    <x v="2"/>
    <s v="BIO BIO"/>
    <s v="LOS ANGELES"/>
    <n v="2024"/>
    <s v="PROYECTO"/>
    <s v="MULTISECTORIAL"/>
    <s v="ADMINISTRACION MULTISECTOR"/>
    <x v="1"/>
    <n v="539791"/>
    <n v="0"/>
    <n v="0"/>
    <x v="1"/>
    <x v="1"/>
  </r>
  <r>
    <s v="30103268-0"/>
    <s v="MEJORAMIENTO DEL SISTEMA DE RIEGO DEL RIO CLARO DE RENGO"/>
    <x v="15"/>
    <s v="'"/>
    <s v="'"/>
    <n v="2024"/>
    <s v="PROYECTO"/>
    <s v="RECURSOS HIDRICOS"/>
    <s v="RIEGO"/>
    <x v="1"/>
    <n v="302"/>
    <n v="0"/>
    <n v="0"/>
    <x v="1"/>
    <x v="1"/>
  </r>
  <r>
    <s v="30105632-0"/>
    <s v="CONSTRUCCION BIBLIOTECA MUNICIPAL NUEVA IMPERIAL"/>
    <x v="0"/>
    <s v="CAUTIN"/>
    <s v="NUEVA IMPERIAL"/>
    <n v="2024"/>
    <s v="PROYECTO"/>
    <s v="EDUCACION, CULTURA Y PATRIMONIO"/>
    <s v="ARTE Y CULTURA"/>
    <x v="1"/>
    <n v="74913"/>
    <n v="0"/>
    <n v="0"/>
    <x v="1"/>
    <x v="1"/>
  </r>
  <r>
    <s v="30106096-0"/>
    <s v="REPOSICION CASINO COMPLEJO AERONÁUTICO SAN PABLO"/>
    <x v="14"/>
    <s v="SANTIAGO"/>
    <s v="PUDAHUEL"/>
    <n v="2024"/>
    <s v="PROYECTO"/>
    <s v="TRANSPORTE"/>
    <s v="TRANSPORTE AEREO"/>
    <x v="1"/>
    <n v="223483"/>
    <n v="0"/>
    <n v="0"/>
    <x v="1"/>
    <x v="1"/>
  </r>
  <r>
    <s v="30106296-0"/>
    <s v="MEJORAMIENTO RUTA T-60 S: CRUCE RUTA 206 - TRES VENTANAS"/>
    <x v="12"/>
    <s v="'"/>
    <s v="'"/>
    <n v="2024"/>
    <s v="PROYECTO"/>
    <s v="TRANSPORTE"/>
    <s v="TRANSPORTE CAMINERO"/>
    <x v="1"/>
    <n v="52785"/>
    <n v="0"/>
    <n v="0"/>
    <x v="1"/>
    <x v="1"/>
  </r>
  <r>
    <s v="30106507-0"/>
    <s v="MEJORAMIENTO RUTA G-974, SECTOR: CR. RUTA 78 - CR. RUTA G-926-F, COMUNA DE CARTAGENA"/>
    <x v="4"/>
    <s v="'"/>
    <s v="'"/>
    <n v="2024"/>
    <s v="PROYECTO"/>
    <s v="TRANSPORTE"/>
    <s v="TRANSPORTE CAMINERO"/>
    <x v="1"/>
    <n v="100500"/>
    <n v="0"/>
    <n v="0"/>
    <x v="1"/>
    <x v="1"/>
  </r>
  <r>
    <s v="30106702-0"/>
    <s v="REPOSICION PUENTE EL MOLINO,RUTA E-405,PROV.SAN FELIPE"/>
    <x v="4"/>
    <s v="'"/>
    <s v="'"/>
    <n v="2024"/>
    <s v="PROYECTO"/>
    <s v="TRANSPORTE"/>
    <s v="TRANSPORTE CAMINERO"/>
    <x v="1"/>
    <n v="18541"/>
    <n v="0"/>
    <n v="0"/>
    <x v="1"/>
    <x v="1"/>
  </r>
  <r>
    <s v="30106843-0"/>
    <s v="MEJORAMIENTO RUTA T-835; T-905 :CAYURRUCA-TRAPI-CRUCERO"/>
    <x v="12"/>
    <s v="RANCO"/>
    <s v="RIO BUENO - REGION XIV"/>
    <n v="2024"/>
    <s v="PROYECTO"/>
    <s v="TRANSPORTE"/>
    <s v="TRANSPORTE CAMINERO"/>
    <x v="1"/>
    <n v="124199"/>
    <n v="0"/>
    <n v="0"/>
    <x v="1"/>
    <x v="1"/>
  </r>
  <r>
    <s v="30107025-0"/>
    <s v="REPOSICION RUTA 60-CH,S:CRUCE RUTA E-57(LOS ANDES)-LAS VIZCACHAS"/>
    <x v="4"/>
    <s v="'"/>
    <s v="'"/>
    <n v="2024"/>
    <s v="PROYECTO"/>
    <s v="TRANSPORTE"/>
    <s v="TRANSPORTE CAMINERO"/>
    <x v="3"/>
    <n v="155249"/>
    <n v="0"/>
    <n v="0"/>
    <x v="1"/>
    <x v="1"/>
  </r>
  <r>
    <s v="30107123-0"/>
    <s v="MEJORAMIENTO ESTADIO MUNICIPAL COMUNA DE SAN ROSENDO"/>
    <x v="2"/>
    <s v="BIO BIO"/>
    <s v="SAN ROSENDO"/>
    <n v="2024"/>
    <s v="PROYECTO"/>
    <s v="DEPORTES"/>
    <s v="DEPORTE RECREATIVO"/>
    <x v="4"/>
    <n v="1012000"/>
    <n v="0"/>
    <n v="0"/>
    <x v="1"/>
    <x v="1"/>
  </r>
  <r>
    <s v="30107747-0"/>
    <s v="MEJORAMIENTO PASEO PEATONAL AV. FCO DE AGUIRRE RUTA 5 EL FARO, LA SERENA"/>
    <x v="6"/>
    <s v="ELQUI"/>
    <s v="LA SERENA"/>
    <n v="2024"/>
    <s v="PROYECTO"/>
    <s v="VIVIENDA Y DESARROLLO URBANO"/>
    <s v="DESARROLLO URBANO"/>
    <x v="1"/>
    <n v="485662"/>
    <n v="0"/>
    <n v="0"/>
    <x v="1"/>
    <x v="1"/>
  </r>
  <r>
    <s v="30108069-0"/>
    <s v="CONSTRUCCION COMPLEJO DEPORTIVO Y OBRAS COMPLEMENTARIAS - VEGAS SUR"/>
    <x v="6"/>
    <s v="ELQUI"/>
    <s v="LA SERENA"/>
    <n v="2024"/>
    <s v="PROYECTO"/>
    <s v="DEPORTES"/>
    <s v="INTERSUBSECTORIAL DEPORTES"/>
    <x v="1"/>
    <n v="542475"/>
    <n v="0"/>
    <n v="0"/>
    <x v="1"/>
    <x v="1"/>
  </r>
  <r>
    <s v="30108083-0"/>
    <s v="REPOSICION ESTADIO MUNICIPAL ,  COMUNA  SAN ANTONIO"/>
    <x v="4"/>
    <s v="SAN ANTONIO"/>
    <s v="SAN ANTONIO"/>
    <n v="2024"/>
    <s v="PROYECTO"/>
    <s v="DEPORTES"/>
    <s v="DEPORTE COMPETITIVO"/>
    <x v="1"/>
    <n v="158294"/>
    <n v="0"/>
    <n v="0"/>
    <x v="1"/>
    <x v="1"/>
  </r>
  <r>
    <s v="30108153-0"/>
    <s v="CONSTRUCCION AUDITORIO CENTRO CULTURAL DE HUALPEN"/>
    <x v="2"/>
    <s v="CONCEPCION"/>
    <s v="HUALPEN"/>
    <n v="2024"/>
    <s v="PROYECTO"/>
    <s v="EDUCACION, CULTURA Y PATRIMONIO"/>
    <s v="ARTE Y CULTURA"/>
    <x v="4"/>
    <n v="622200"/>
    <n v="0"/>
    <n v="0"/>
    <x v="1"/>
    <x v="1"/>
  </r>
  <r>
    <s v="30109118-0"/>
    <s v="CONSTRUCCION RED SECUNDARIA ALCANTARILLADO PUB. ISLA DE MAIPO CENTRO"/>
    <x v="14"/>
    <s v="TALAGANTE"/>
    <s v="ISLA DE MAIPO"/>
    <n v="2024"/>
    <s v="PROYECTO"/>
    <s v="RECURSOS HIDRICOS"/>
    <s v="EVACUACION DISPOSICION FINAL AGUAS SERVIDAS"/>
    <x v="1"/>
    <n v="99999"/>
    <n v="0"/>
    <n v="0"/>
    <x v="1"/>
    <x v="1"/>
  </r>
  <r>
    <s v="30109140-0"/>
    <s v="AMPLIACION SERVICIO MEDICO LEGAL DE LA SERENA"/>
    <x v="6"/>
    <s v="ELQUI"/>
    <s v="LA SERENA"/>
    <n v="2024"/>
    <s v="PROYECTO"/>
    <s v="JUSTICIA"/>
    <s v="ADMINISTRACION DE JUSTICIA"/>
    <x v="1"/>
    <n v="113871"/>
    <n v="0"/>
    <n v="0"/>
    <x v="1"/>
    <x v="1"/>
  </r>
  <r>
    <s v="30109578-0"/>
    <s v="REPOSICION SERVICIO MEDICO LEGAL DE COYHAIQUE"/>
    <x v="11"/>
    <s v="'"/>
    <s v="'"/>
    <n v="2024"/>
    <s v="PROYECTO"/>
    <s v="JUSTICIA"/>
    <s v="ADMINISTRACION DE JUSTICIA"/>
    <x v="1"/>
    <n v="0"/>
    <n v="0"/>
    <n v="0"/>
    <x v="1"/>
    <x v="1"/>
  </r>
  <r>
    <s v="30109892-0"/>
    <s v="REPOSICION SEGUNDA CIA. DE BOMBEROS DE TRAPI, COMUNA DE RIO BUENO"/>
    <x v="12"/>
    <s v="RANCO"/>
    <s v="RIO BUENO - REGION XIV"/>
    <n v="2024"/>
    <s v="PROYECTO"/>
    <s v="SEGURIDAD PUBLICA"/>
    <s v="ADMINISTRACION SEGURIDAD PUBLICA"/>
    <x v="4"/>
    <n v="415149"/>
    <n v="0"/>
    <n v="0"/>
    <x v="1"/>
    <x v="1"/>
  </r>
  <r>
    <s v="30110263-0"/>
    <s v="REPOSICION CON RELOCALIZACION CENTRO DE SALUD FAMILIAR COLTAUCO"/>
    <x v="15"/>
    <s v="CACHAPOAL"/>
    <s v="COLTAUCO"/>
    <n v="2024"/>
    <s v="PROYECTO"/>
    <s v="SALUD"/>
    <s v="BAJA COMPLEJIDAD"/>
    <x v="4"/>
    <n v="767111"/>
    <n v="0"/>
    <n v="0"/>
    <x v="1"/>
    <x v="1"/>
  </r>
  <r>
    <s v="30110274-0"/>
    <s v="CONSTRUCCION RIPIO RUTA 7. S: FIORDO LARGO (PILLAN) - CALETA GONZALO"/>
    <x v="3"/>
    <s v="'"/>
    <s v="'"/>
    <n v="2024"/>
    <s v="PROYECTO"/>
    <s v="TRANSPORTE"/>
    <s v="TRANSPORTE CAMINERO"/>
    <x v="3"/>
    <n v="135481"/>
    <n v="0"/>
    <n v="0"/>
    <x v="1"/>
    <x v="1"/>
  </r>
  <r>
    <s v="30110855-0"/>
    <s v="MEJORAMIENTO PARQUE BOSQUE URBANO MUNICIPAL DE PICHILEMU"/>
    <x v="15"/>
    <s v="CARDENAL CARO"/>
    <s v="PICHILEMU"/>
    <n v="2024"/>
    <s v="PROYECTO"/>
    <s v="VIVIENDA Y DESARROLLO URBANO"/>
    <s v="DESARROLLO URBANO"/>
    <x v="1"/>
    <n v="582186"/>
    <n v="0"/>
    <n v="0"/>
    <x v="1"/>
    <x v="1"/>
  </r>
  <r>
    <s v="30112007-0"/>
    <s v="CONSTRUCCION TERMINAL DE BUSES RURAL E INTERURBANO DE PUERTO SAAVEDRA"/>
    <x v="0"/>
    <s v="CAUTIN"/>
    <s v="SAAVEDRA"/>
    <n v="2024"/>
    <s v="PROYECTO"/>
    <s v="TRANSPORTE"/>
    <s v="ADMINISTRACION TRANSPORTE"/>
    <x v="1"/>
    <n v="6279"/>
    <n v="0"/>
    <n v="0"/>
    <x v="1"/>
    <x v="1"/>
  </r>
  <r>
    <s v="30112044-0"/>
    <s v="CONSTRUCCION CENTRO DE SALUD FAMILIAR CON SAR SUR PONIENTE DE CALAMA"/>
    <x v="9"/>
    <s v="EL LOA"/>
    <s v="CALAMA"/>
    <n v="2024"/>
    <s v="PROYECTO"/>
    <s v="SALUD"/>
    <s v="BAJA COMPLEJIDAD"/>
    <x v="1"/>
    <n v="1"/>
    <n v="0"/>
    <n v="0"/>
    <x v="1"/>
    <x v="1"/>
  </r>
  <r>
    <s v="30112272-0"/>
    <s v="MEJORAMIENTO RUTA 1, SECTOR CUESTA GUANILLOS-CUESTA PABELLON DE PICA"/>
    <x v="8"/>
    <s v="IQUIQUE"/>
    <s v="IQUIQUE"/>
    <n v="2024"/>
    <s v="PROYECTO"/>
    <s v="TRANSPORTE"/>
    <s v="TRANSPORTE CAMINERO"/>
    <x v="1"/>
    <n v="475844"/>
    <n v="0"/>
    <n v="0"/>
    <x v="1"/>
    <x v="1"/>
  </r>
  <r>
    <s v="30112736-0"/>
    <s v="MEJORAMIENTO RUTA 7,ALCANTARILLA CASCADA-PTE LAS OVEJAS,RIO IBAÑEZ"/>
    <x v="11"/>
    <s v="GENERAL CARRERA"/>
    <s v="RIO IBAÑEZ"/>
    <n v="2024"/>
    <s v="PROYECTO"/>
    <s v="TRANSPORTE"/>
    <s v="TRANSPORTE CAMINERO"/>
    <x v="1"/>
    <n v="1312"/>
    <n v="0"/>
    <n v="0"/>
    <x v="1"/>
    <x v="1"/>
  </r>
  <r>
    <s v="30112921-0"/>
    <s v="REPOSICION CON RELOCALIZACIÓN Y EQUIPAMIENTO EDIFICIO CONSISTORIAL, VICHUQUÉN"/>
    <x v="7"/>
    <s v="CURICO"/>
    <s v="VICHUQUEN"/>
    <n v="2024"/>
    <s v="PROYECTO"/>
    <s v="MULTISECTORIAL"/>
    <s v="ADMINISTRACION MULTISECTOR"/>
    <x v="1"/>
    <n v="2"/>
    <n v="0"/>
    <n v="0"/>
    <x v="1"/>
    <x v="1"/>
  </r>
  <r>
    <s v="30114761-0"/>
    <s v="REPARACION IGLESIA DE LOICA, COMUNA DE SAN PEDRO"/>
    <x v="14"/>
    <s v="MELIPILLA"/>
    <s v="SAN PEDRO"/>
    <n v="2024"/>
    <s v="PROYECTO"/>
    <s v="EDUCACION, CULTURA Y PATRIMONIO"/>
    <s v="PATRIMONIO"/>
    <x v="3"/>
    <n v="68737"/>
    <n v="0"/>
    <n v="0"/>
    <x v="1"/>
    <x v="1"/>
  </r>
  <r>
    <s v="30115111-0"/>
    <s v="MEJORAMIENTO NUDO VIAL RUTA 1 (AVDA. REPUBLICA DE CROACIA)/ RUTA  28"/>
    <x v="9"/>
    <s v="ANTOFAGASTA"/>
    <s v="ANTOFAGASTA"/>
    <n v="2024"/>
    <s v="PROYECTO"/>
    <s v="TRANSPORTE"/>
    <s v="TRANSPORTE URBANO,VIALIDAD PEATONAL"/>
    <x v="1"/>
    <n v="16560"/>
    <n v="0"/>
    <n v="0"/>
    <x v="1"/>
    <x v="1"/>
  </r>
  <r>
    <s v="30115584-0"/>
    <s v="REPOSICION ESTADIO DE DICHATO, COMUNA DE TOME"/>
    <x v="2"/>
    <s v="CONCEPCION"/>
    <s v="TOME"/>
    <n v="2024"/>
    <s v="PROYECTO"/>
    <s v="DEPORTES"/>
    <s v="DEPORTE RECREATIVO"/>
    <x v="1"/>
    <n v="1387318"/>
    <n v="0"/>
    <n v="0"/>
    <x v="1"/>
    <x v="1"/>
  </r>
  <r>
    <s v="30116996-0"/>
    <s v="CONSTRUCCION RTA 7.S:PICHANCO-STA BARBARA(EXPROPIACION VARIOS TRAMOS"/>
    <x v="3"/>
    <s v="'"/>
    <s v="'"/>
    <n v="2024"/>
    <s v="PROYECTO"/>
    <s v="TRANSPORTE"/>
    <s v="TRANSPORTE CAMINERO"/>
    <x v="3"/>
    <n v="74520"/>
    <n v="0"/>
    <n v="0"/>
    <x v="1"/>
    <x v="1"/>
  </r>
  <r>
    <s v="30118818-0"/>
    <s v="CONSTRUCCION RECINTO MODELO DE EDUCACIÓN Y TRABAJO EL ARENAL, COPIAPO"/>
    <x v="16"/>
    <s v="COPIAPO"/>
    <s v="COPIAPO"/>
    <n v="2024"/>
    <s v="PROYECTO"/>
    <s v="JUSTICIA"/>
    <s v="REHABILITACION ADULTOS"/>
    <x v="1"/>
    <n v="5000"/>
    <n v="0"/>
    <n v="0"/>
    <x v="1"/>
    <x v="1"/>
  </r>
  <r>
    <s v="30120122-0"/>
    <s v="REPOSICION LICEO ATENEA,  CUNCO"/>
    <x v="0"/>
    <s v="CAUTIN"/>
    <s v="CUNCO"/>
    <n v="2024"/>
    <s v="PROYECTO"/>
    <s v="EDUCACION, CULTURA Y PATRIMONIO"/>
    <s v="EDUCACION BASICA Y MEDIA"/>
    <x v="1"/>
    <n v="3"/>
    <n v="0"/>
    <n v="0"/>
    <x v="1"/>
    <x v="1"/>
  </r>
  <r>
    <s v="30121131-0"/>
    <s v="RESTAURACION IGLESIA SAN ANTONIO DE PADUA Y CONVENTO FRANCISCANO"/>
    <x v="8"/>
    <s v="IQUIQUE"/>
    <s v="IQUIQUE"/>
    <n v="2024"/>
    <s v="PROYECTO"/>
    <s v="EDUCACION, CULTURA Y PATRIMONIO"/>
    <s v="ARTE Y CULTURA"/>
    <x v="1"/>
    <n v="1"/>
    <n v="0"/>
    <n v="0"/>
    <x v="1"/>
    <x v="1"/>
  </r>
  <r>
    <s v="30121630-0"/>
    <s v="CONSTRUCCION INFRAESTRUCTURA SANITARIA DE PTO. NUEVO, LA UNION"/>
    <x v="12"/>
    <s v="RANCO"/>
    <s v="LA UNION - REGION XIV"/>
    <n v="2024"/>
    <s v="PROYECTO"/>
    <s v="RECURSOS HIDRICOS"/>
    <s v="EVACUACION DISPOSICION FINAL AGUAS SERVIDAS"/>
    <x v="1"/>
    <n v="406072"/>
    <n v="0"/>
    <n v="0"/>
    <x v="1"/>
    <x v="1"/>
  </r>
  <r>
    <s v="30122053-0"/>
    <s v="DIAGNOSTICO PLAN MAESTRO DE AGUAS LLUVIA DE FRUTILLAR, FRUTILLAR"/>
    <x v="3"/>
    <s v="LLANQUIHUE"/>
    <s v="FRUTILLAR"/>
    <n v="2024"/>
    <s v="ESTUDIO BASICO"/>
    <s v="RECURSOS HIDRICOS"/>
    <s v="AGUAS LLUVIAS"/>
    <x v="1"/>
    <n v="140415"/>
    <n v="0"/>
    <n v="0"/>
    <x v="1"/>
    <x v="1"/>
  </r>
  <r>
    <s v="30122074-0"/>
    <s v="RESTAURACION Y PUESTA EN VALOR FUERTE LA PLANCHADA DE PENCO"/>
    <x v="2"/>
    <s v="CONCEPCION"/>
    <s v="PENCO"/>
    <n v="2024"/>
    <s v="PROYECTO"/>
    <s v="EDUCACION, CULTURA Y PATRIMONIO"/>
    <s v="PATRIMONIO"/>
    <x v="4"/>
    <n v="979684"/>
    <n v="0"/>
    <n v="0"/>
    <x v="1"/>
    <x v="1"/>
  </r>
  <r>
    <s v="30122174-0"/>
    <s v="REPOSICION Y CONSTRUCCION DE VEREDAS SECTOR 1, SAN MIGUEL"/>
    <x v="14"/>
    <s v="SANTIAGO"/>
    <s v="SAN MIGUEL"/>
    <n v="2024"/>
    <s v="PROYECTO"/>
    <s v="TRANSPORTE"/>
    <s v="TRANSPORTE URBANO,VIALIDAD PEATONAL"/>
    <x v="1"/>
    <n v="8876"/>
    <n v="0"/>
    <n v="0"/>
    <x v="1"/>
    <x v="1"/>
  </r>
  <r>
    <s v="30122283-0"/>
    <s v="MEJORAMIENTO CAMINO MAQUEHUE - ZANJA, PADRE LAS CASAS"/>
    <x v="0"/>
    <s v="'"/>
    <s v="'"/>
    <n v="2024"/>
    <s v="PROYECTO"/>
    <s v="TRANSPORTE"/>
    <s v="TRANSPORTE CAMINERO"/>
    <x v="1"/>
    <n v="0"/>
    <n v="0"/>
    <n v="0"/>
    <x v="1"/>
    <x v="1"/>
  </r>
  <r>
    <s v="30123577-0"/>
    <s v="CONSTRUCCION VIADUCTO TANA RUTA 5 REGIÓN DE TARAPACÁ"/>
    <x v="8"/>
    <s v="TAMARUGAL"/>
    <s v="HUARA (PROV. TAMARUGAL)"/>
    <n v="2024"/>
    <s v="PROYECTO"/>
    <s v="TRANSPORTE"/>
    <s v="TRANSPORTE CAMINERO"/>
    <x v="1"/>
    <n v="150499"/>
    <n v="0"/>
    <n v="0"/>
    <x v="1"/>
    <x v="1"/>
  </r>
  <r>
    <s v="30123631-0"/>
    <s v="MEJORAMIENTO CAMINO BASICO INTERMEDIO H-721, I-111 PELEQUEN-POLONIA"/>
    <x v="15"/>
    <s v="'"/>
    <s v="'"/>
    <n v="2024"/>
    <s v="PROYECTO"/>
    <s v="TRANSPORTE"/>
    <s v="TRANSPORTE CAMINERO"/>
    <x v="1"/>
    <n v="1035"/>
    <n v="0"/>
    <n v="0"/>
    <x v="1"/>
    <x v="1"/>
  </r>
  <r>
    <s v="30123729-0"/>
    <s v="MEJORAMIENTO DE INTERCONEXION RIO LOCO, RANCAGUA"/>
    <x v="15"/>
    <s v="CACHAPOAL"/>
    <s v="RANCAGUA"/>
    <n v="2024"/>
    <s v="PROYECTO"/>
    <s v="TRANSPORTE"/>
    <s v="TRANSPORTE URBANO,VIALIDAD PEATONAL"/>
    <x v="1"/>
    <n v="18767762"/>
    <n v="0"/>
    <n v="0"/>
    <x v="1"/>
    <x v="1"/>
  </r>
  <r>
    <s v="30123818-0"/>
    <s v="MEJORAMIENTO CALLE DON VÍCTOR, LOS ANGELES"/>
    <x v="2"/>
    <s v="BIO BIO"/>
    <s v="LOS ANGELES"/>
    <n v="2024"/>
    <s v="PROYECTO"/>
    <s v="TRANSPORTE"/>
    <s v="TRANSPORTE URBANO,VIALIDAD PEATONAL"/>
    <x v="1"/>
    <n v="14024"/>
    <n v="0"/>
    <n v="0"/>
    <x v="1"/>
    <x v="1"/>
  </r>
  <r>
    <s v="30123856-0"/>
    <s v="AMPLIACION SERVICIO AGUA POTABLE DE LOLOL HACIA RINCON LAS OVEJAS"/>
    <x v="15"/>
    <s v="COLCHAGUA"/>
    <s v="LOLOL"/>
    <n v="2024"/>
    <s v="PROYECTO"/>
    <s v="RECURSOS HIDRICOS"/>
    <s v="AGUA POTABLE"/>
    <x v="1"/>
    <n v="1490807"/>
    <n v="0"/>
    <n v="0"/>
    <x v="1"/>
    <x v="1"/>
  </r>
  <r>
    <s v="30123894-0"/>
    <s v="MEJORAMIENTO EJE VIAL AVENIDA HERNAN CIUDAD - MACHALI"/>
    <x v="15"/>
    <s v="CACHAPOAL"/>
    <s v="'"/>
    <n v="2024"/>
    <s v="PROYECTO"/>
    <s v="TRANSPORTE"/>
    <s v="TRANSPORTE URBANO,VIALIDAD PEATONAL"/>
    <x v="1"/>
    <n v="0"/>
    <n v="0"/>
    <n v="0"/>
    <x v="1"/>
    <x v="1"/>
  </r>
  <r>
    <s v="30123980-0"/>
    <s v="CONSTRUCCION CONEXION VIAL A.PRAT-AV.SAN JUAN Y C.EL COBRE MACHALI"/>
    <x v="15"/>
    <s v="CACHAPOAL"/>
    <s v="MACHALI"/>
    <n v="2024"/>
    <s v="PROYECTO"/>
    <s v="TRANSPORTE"/>
    <s v="TRANSPORTE URBANO,VIALIDAD PEATONAL"/>
    <x v="1"/>
    <n v="0"/>
    <n v="0"/>
    <n v="0"/>
    <x v="1"/>
    <x v="1"/>
  </r>
  <r>
    <s v="30123990-0"/>
    <s v="REPOSICION RUTA P-60-R TRES PINOS-CONTULMO-LIMITE REGIONAL, ARAUCO"/>
    <x v="2"/>
    <s v="ARAUCO"/>
    <s v="'"/>
    <n v="2024"/>
    <s v="PROYECTO"/>
    <s v="TRANSPORTE"/>
    <s v="TRANSPORTE CAMINERO"/>
    <x v="1"/>
    <n v="1"/>
    <n v="0"/>
    <n v="0"/>
    <x v="1"/>
    <x v="1"/>
  </r>
  <r>
    <s v="30123993-0"/>
    <s v="REPOSICION Y RELOCALIZACION TOTAL ESCUELA DE PÁRVULOS LOS POLLITOS DE MACHALI"/>
    <x v="15"/>
    <s v="CACHAPOAL"/>
    <s v="MACHALI"/>
    <n v="2024"/>
    <s v="PROYECTO"/>
    <s v="EDUCACION, CULTURA Y PATRIMONIO"/>
    <s v="EDUCACION PREBASICA"/>
    <x v="1"/>
    <n v="69391"/>
    <n v="0"/>
    <n v="0"/>
    <x v="1"/>
    <x v="1"/>
  </r>
  <r>
    <s v="30124137-0"/>
    <s v="MEJORAMIENTO PARQUE SAN LUIS PEÑALOLEN"/>
    <x v="14"/>
    <s v="SANTIAGO"/>
    <s v="PEÑALOLEN"/>
    <n v="2024"/>
    <s v="PROYECTO"/>
    <s v="VIVIENDA Y DESARROLLO URBANO"/>
    <s v="DESARROLLO URBANO"/>
    <x v="1"/>
    <n v="1022860"/>
    <n v="0"/>
    <n v="0"/>
    <x v="1"/>
    <x v="1"/>
  </r>
  <r>
    <s v="30124186-0"/>
    <s v="MEJORAMIENTO CANCHA DE FÚTBOL DE SERÓN. RIO HURTADO"/>
    <x v="6"/>
    <s v="LIMARI"/>
    <s v="RIO HURTADO"/>
    <n v="2024"/>
    <s v="PROYECTO"/>
    <s v="DEPORTES"/>
    <s v="ADMINISTRACION DEPORTES Y RECREACION"/>
    <x v="1"/>
    <n v="132438"/>
    <n v="0"/>
    <n v="0"/>
    <x v="1"/>
    <x v="1"/>
  </r>
  <r>
    <s v="30124512-0"/>
    <s v="CONSTRUCCION SOLUCIONES SANITARIAS RECOLETA OVALLE"/>
    <x v="6"/>
    <s v="LIMARI"/>
    <s v="OVALLE"/>
    <n v="2024"/>
    <s v="PROYECTO"/>
    <s v="RECURSOS HIDRICOS"/>
    <s v="EVACUACION DISPOSICION FINAL AGUAS SERVIDAS"/>
    <x v="1"/>
    <n v="680227"/>
    <n v="0"/>
    <n v="0"/>
    <x v="1"/>
    <x v="1"/>
  </r>
  <r>
    <s v="30124513-0"/>
    <s v="AMPLIACION  EDIFICIO CONSISTORIAL, ANDACOLLO"/>
    <x v="6"/>
    <s v="ELQUI"/>
    <s v="ANDACOLLO"/>
    <n v="2024"/>
    <s v="PROYECTO"/>
    <s v="MULTISECTORIAL"/>
    <s v="INTERSUBSECTORIAL MULTISECTOR"/>
    <x v="1"/>
    <n v="270754"/>
    <n v="0"/>
    <n v="0"/>
    <x v="1"/>
    <x v="1"/>
  </r>
  <r>
    <s v="30124532-0"/>
    <s v="CONSTRUCCION CICLOVIA RUTA H-111 SECTOR LOS LAGARTOS, MOSTAZAL"/>
    <x v="15"/>
    <s v="CACHAPOAL"/>
    <s v="MOSTAZAL"/>
    <n v="2024"/>
    <s v="PROYECTO"/>
    <s v="TRANSPORTE"/>
    <s v="TRANSPORTE CAMINERO"/>
    <x v="4"/>
    <n v="737528"/>
    <n v="0"/>
    <n v="0"/>
    <x v="1"/>
    <x v="1"/>
  </r>
  <r>
    <s v="30124535-0"/>
    <s v="CONSTRUCCION CASETAS SANITARIAS SECTOR EL ROBLE, MOSTAZAL"/>
    <x v="15"/>
    <s v="CACHAPOAL"/>
    <s v="MOSTAZAL"/>
    <n v="2024"/>
    <s v="PROYECTO"/>
    <s v="RECURSOS HIDRICOS"/>
    <s v="INTERSUBSECTORIAL RECURSOS HIDRICOS"/>
    <x v="3"/>
    <n v="2829380"/>
    <n v="0"/>
    <n v="0"/>
    <x v="1"/>
    <x v="1"/>
  </r>
  <r>
    <s v="30124536-0"/>
    <s v="CONSTRUCCION CASETAS SANITARIAS VIOLETA PARRA, MOSTAZAL"/>
    <x v="15"/>
    <s v="CACHAPOAL"/>
    <s v="MOSTAZAL"/>
    <n v="2024"/>
    <s v="PROYECTO"/>
    <s v="RECURSOS HIDRICOS"/>
    <s v="EVACUACION DISPOSICION FINAL AGUAS SERVIDAS"/>
    <x v="3"/>
    <n v="3570212"/>
    <n v="0"/>
    <n v="0"/>
    <x v="1"/>
    <x v="1"/>
  </r>
  <r>
    <s v="30124582-0"/>
    <s v="CONSTRUCCION ESPACIO PÚBLICO SENDERO DE LA PROCESIÓN ALTO DEL CARMEN"/>
    <x v="16"/>
    <s v="HUASCO"/>
    <s v="ALTO DEL CARMEN"/>
    <n v="2024"/>
    <s v="PROYECTO"/>
    <s v="VIVIENDA Y DESARROLLO URBANO"/>
    <s v="DESARROLLO URBANO"/>
    <x v="1"/>
    <n v="120016"/>
    <n v="0"/>
    <n v="0"/>
    <x v="1"/>
    <x v="1"/>
  </r>
  <r>
    <s v="30124712-0"/>
    <s v="CONSTRUCCION SISTEMA DE RIEGO EMBALSE LONGAVÍ"/>
    <x v="7"/>
    <s v="LINARES"/>
    <s v="'"/>
    <n v="2024"/>
    <s v="PROYECTO"/>
    <s v="RECURSOS HIDRICOS"/>
    <s v="RIEGO"/>
    <x v="1"/>
    <n v="1400"/>
    <n v="0"/>
    <n v="0"/>
    <x v="1"/>
    <x v="1"/>
  </r>
  <r>
    <s v="30124737-0"/>
    <s v="MEJORAMIENTO RUTA ANDINA, SECTOR LIMITE REGIONAL-RUTA 11 CH. XV REG."/>
    <x v="13"/>
    <s v="'"/>
    <s v="'"/>
    <n v="2024"/>
    <s v="PROYECTO"/>
    <s v="TRANSPORTE"/>
    <s v="TRANSPORTE CAMINERO"/>
    <x v="1"/>
    <n v="920111"/>
    <n v="0"/>
    <n v="0"/>
    <x v="1"/>
    <x v="1"/>
  </r>
  <r>
    <s v="30126286-0"/>
    <s v="CONSTRUCCION CASETAS SANITARIAS VILLA EL ESFUERZO DE PEUMO"/>
    <x v="15"/>
    <s v="CACHAPOAL"/>
    <s v="PEUMO"/>
    <n v="2024"/>
    <s v="PROYECTO"/>
    <s v="RECURSOS HIDRICOS"/>
    <s v="EVACUACION DISPOSICION FINAL AGUAS SERVIDAS"/>
    <x v="1"/>
    <n v="1908"/>
    <n v="0"/>
    <n v="0"/>
    <x v="1"/>
    <x v="1"/>
  </r>
  <r>
    <s v="30126588-0"/>
    <s v="CONSTRUCCION COMPLEJO DEPORTIVO ESCOLAR CORVALLIS ANTOFAGASTA"/>
    <x v="9"/>
    <s v="ANTOFAGASTA"/>
    <s v="ANTOFAGASTA"/>
    <n v="2024"/>
    <s v="PROYECTO"/>
    <s v="DEPORTES"/>
    <s v="DEPORTE FORMATIVO"/>
    <x v="1"/>
    <n v="214013"/>
    <n v="0"/>
    <n v="0"/>
    <x v="1"/>
    <x v="1"/>
  </r>
  <r>
    <s v="30126880-0"/>
    <s v="MEJORAMIENTO INTERCONEXION VIAL SAN PEDRO DE LA PAZ"/>
    <x v="2"/>
    <s v="CONCEPCION"/>
    <s v="SAN PEDRO DE LA PAZ"/>
    <n v="2024"/>
    <s v="PROYECTO"/>
    <s v="TRANSPORTE"/>
    <s v="TRANSPORTE URBANO,VIALIDAD PEATONAL"/>
    <x v="1"/>
    <n v="0"/>
    <n v="0"/>
    <n v="0"/>
    <x v="1"/>
    <x v="1"/>
  </r>
  <r>
    <s v="30126943-0"/>
    <s v="MEJORAMIENTO HOSPITAL DE RIO NEGRO"/>
    <x v="3"/>
    <s v="OSORNO"/>
    <s v="RIO NEGRO"/>
    <n v="2024"/>
    <s v="PROYECTO"/>
    <s v="SALUD"/>
    <s v="BAJA COMPLEJIDAD"/>
    <x v="1"/>
    <n v="0"/>
    <n v="0"/>
    <n v="0"/>
    <x v="1"/>
    <x v="1"/>
  </r>
  <r>
    <s v="30126956-0"/>
    <s v="MEJORAMIENTO AVDA. CAUPOLICAN - LA UNION"/>
    <x v="12"/>
    <s v="RANCO"/>
    <s v="LA UNION - REGION XIV"/>
    <n v="2024"/>
    <s v="PROYECTO"/>
    <s v="TRANSPORTE"/>
    <s v="TRANSPORTE URBANO,VIALIDAD PEATONAL"/>
    <x v="4"/>
    <n v="1196847"/>
    <n v="0"/>
    <n v="0"/>
    <x v="1"/>
    <x v="1"/>
  </r>
  <r>
    <s v="30127021-0"/>
    <s v="CONSTRUCCION CRUCE BAJO NIVEL AV. REPUBLICA DE CHILE-LINEA FERREA"/>
    <x v="15"/>
    <s v="CACHAPOAL"/>
    <s v="RANCAGUA"/>
    <n v="2024"/>
    <s v="PROYECTO"/>
    <s v="TRANSPORTE"/>
    <s v="TRANSPORTE URBANO,VIALIDAD PEATONAL"/>
    <x v="1"/>
    <n v="95630"/>
    <n v="0"/>
    <n v="0"/>
    <x v="1"/>
    <x v="1"/>
  </r>
  <r>
    <s v="30127968-0"/>
    <s v="NORMALIZACION RED  ELECTRICA CENTRO DE DETENCIÓN PREVENTIVA DE OVALLE"/>
    <x v="6"/>
    <s v="LIMARI"/>
    <s v="OVALLE"/>
    <n v="2024"/>
    <s v="PROYECTO"/>
    <s v="JUSTICIA"/>
    <s v="REHABILITACION ADULTOS"/>
    <x v="1"/>
    <n v="136688"/>
    <n v="0"/>
    <n v="0"/>
    <x v="1"/>
    <x v="1"/>
  </r>
  <r>
    <s v="30129336-0"/>
    <s v="CONSTRUCCION SIS.AGUA POTABLE HUINCACARA SUR VOIPIR SECO, VILLARRICA"/>
    <x v="0"/>
    <s v="CAUTIN"/>
    <s v="VILLARRICA"/>
    <n v="2024"/>
    <s v="PROYECTO"/>
    <s v="RECURSOS HIDRICOS"/>
    <s v="AGUA POTABLE"/>
    <x v="1"/>
    <n v="2"/>
    <n v="0"/>
    <n v="0"/>
    <x v="1"/>
    <x v="1"/>
  </r>
  <r>
    <s v="30129786-0"/>
    <s v="RESTAURACION Y PUESTA EN VALOR MUSEO EX ADUANA LOS QUEÑES"/>
    <x v="7"/>
    <s v="CURICO"/>
    <s v="ROMERAL"/>
    <n v="2024"/>
    <s v="PROYECTO"/>
    <s v="EDUCACION, CULTURA Y PATRIMONIO"/>
    <s v="ARTE Y CULTURA"/>
    <x v="4"/>
    <n v="15012"/>
    <n v="0"/>
    <n v="0"/>
    <x v="1"/>
    <x v="1"/>
  </r>
  <r>
    <s v="30129873-0"/>
    <s v="CONSTRUCCION CEMENTERIO MUNICIPAL PUERTO MONTT"/>
    <x v="3"/>
    <s v="LLANQUIHUE"/>
    <s v="PUERTO MONTT"/>
    <n v="2024"/>
    <s v="PROYECTO"/>
    <s v="MULTISECTORIAL"/>
    <s v="ORGANIZACION Y SERVICIOS COMUNALES"/>
    <x v="3"/>
    <n v="4085502"/>
    <n v="0"/>
    <n v="0"/>
    <x v="1"/>
    <x v="1"/>
  </r>
  <r>
    <s v="30130781-0"/>
    <s v="CONSTRUCCION RELLENO SANITARIO, NATALES"/>
    <x v="1"/>
    <s v="ULTIMA ESPERANZA"/>
    <s v="NATALES"/>
    <n v="2024"/>
    <s v="PROYECTO"/>
    <s v="RECURSOS NATURALES Y MEDIO AMBIENTE"/>
    <s v="MEDIO AMBIENTE"/>
    <x v="1"/>
    <n v="73967"/>
    <n v="0"/>
    <n v="0"/>
    <x v="1"/>
    <x v="1"/>
  </r>
  <r>
    <s v="30130906-0"/>
    <s v="CONSTRUCCION BORDE COSTERO PUYUHUAPI"/>
    <x v="11"/>
    <s v="AYSEN"/>
    <s v="CISNES"/>
    <n v="2024"/>
    <s v="PROYECTO"/>
    <s v="VIVIENDA Y DESARROLLO URBANO"/>
    <s v="BORDE COSTERO,PASEOS PEATONALES, PLAYAS"/>
    <x v="4"/>
    <n v="20"/>
    <n v="0"/>
    <n v="0"/>
    <x v="1"/>
    <x v="1"/>
  </r>
  <r>
    <s v="30130917-0"/>
    <s v="CONSTRUCCION BORDE COSTERO CALETA CHANAVAYITA, IQUIQUE"/>
    <x v="8"/>
    <s v="IQUIQUE"/>
    <s v="IQUIQUE"/>
    <n v="2024"/>
    <s v="PROYECTO"/>
    <s v="VIVIENDA Y DESARROLLO URBANO"/>
    <s v="BORDE COSTERO,PASEOS PEATONALES, PLAYAS"/>
    <x v="1"/>
    <n v="20000"/>
    <n v="0"/>
    <n v="0"/>
    <x v="1"/>
    <x v="1"/>
  </r>
  <r>
    <s v="30131439-0"/>
    <s v="CONSTRUCCION INFRAESTRUCTURA SANITARIA LOCALIDAD DE VIVANCO,RIOBUENO"/>
    <x v="12"/>
    <s v="RANCO"/>
    <s v="RIO BUENO - REGION XIV"/>
    <n v="2024"/>
    <s v="PROYECTO"/>
    <s v="RECURSOS HIDRICOS"/>
    <s v="EVACUACION DISPOSICION FINAL AGUAS SERVIDAS"/>
    <x v="1"/>
    <n v="41566"/>
    <n v="0"/>
    <n v="0"/>
    <x v="1"/>
    <x v="1"/>
  </r>
  <r>
    <s v="30131467-0"/>
    <s v="CONSTRUCCION BORDE LACUSTRE MANTILHUE TRAMO 1 COMUNA DE RIO BUENO"/>
    <x v="12"/>
    <s v="RANCO"/>
    <s v="RIO BUENO - REGION XIV"/>
    <n v="2024"/>
    <s v="PROYECTO"/>
    <s v="VIVIENDA Y DESARROLLO URBANO"/>
    <s v="BORDE COSTERO,PASEOS PEATONALES, PLAYAS"/>
    <x v="1"/>
    <n v="11664"/>
    <n v="0"/>
    <n v="0"/>
    <x v="1"/>
    <x v="1"/>
  </r>
  <r>
    <s v="30131508-0"/>
    <s v="REPOSICION BRIGRADA DE INVESTIGACION CRIMINAL PDI, CONCHALI"/>
    <x v="14"/>
    <s v="SANTIAGO"/>
    <s v="CONCHALI"/>
    <n v="2024"/>
    <s v="PROYECTO"/>
    <s v="SEGURIDAD PUBLICA"/>
    <s v="SEGURIDAD PUBLICA"/>
    <x v="4"/>
    <n v="1609949"/>
    <n v="0"/>
    <n v="0"/>
    <x v="1"/>
    <x v="1"/>
  </r>
  <r>
    <s v="30131601-0"/>
    <s v="REPOSICION RUTA 1 SECTOR: PABELLÓN DE PICA - AEROPUERTO"/>
    <x v="8"/>
    <s v="'"/>
    <s v="'"/>
    <n v="2024"/>
    <s v="PROYECTO"/>
    <s v="TRANSPORTE"/>
    <s v="TRANSPORTE CAMINERO"/>
    <x v="1"/>
    <n v="53000"/>
    <n v="0"/>
    <n v="0"/>
    <x v="1"/>
    <x v="1"/>
  </r>
  <r>
    <s v="30131607-0"/>
    <s v="MEJORAMIENTO QUEBRADA PENUELAS, COMUNA DE LA SERENA"/>
    <x v="6"/>
    <s v="ELQUI"/>
    <s v="LA SERENA"/>
    <n v="2024"/>
    <s v="PROYECTO"/>
    <s v="RECURSOS HIDRICOS"/>
    <s v="DEFENSAS FLUVIALES,MARITIMAS Y CAUCES NATURALES"/>
    <x v="1"/>
    <n v="2807146"/>
    <n v="0"/>
    <n v="0"/>
    <x v="1"/>
    <x v="1"/>
  </r>
  <r>
    <s v="30131644-0"/>
    <s v="REPOSICION NOVENA COMPAÑÍA DE BOMBEROS BARRIO NORTE DE CONCEPCION"/>
    <x v="2"/>
    <s v="CONCEPCION"/>
    <s v="CONCEPCION"/>
    <n v="2024"/>
    <s v="PROYECTO"/>
    <s v="SEGURIDAD PUBLICA"/>
    <s v="SEGURIDAD PUBLICA"/>
    <x v="1"/>
    <n v="244113"/>
    <n v="0"/>
    <n v="0"/>
    <x v="1"/>
    <x v="1"/>
  </r>
  <r>
    <s v="30131719-0"/>
    <s v="REPOSICION POSTA SALUD RURAL DE PUQUILLAY BAJO, NANCAGUA"/>
    <x v="15"/>
    <s v="COLCHAGUA"/>
    <s v="NANCAGUA"/>
    <n v="2024"/>
    <s v="PROYECTO"/>
    <s v="SALUD"/>
    <s v="BAJA COMPLEJIDAD"/>
    <x v="3"/>
    <n v="724497"/>
    <n v="0"/>
    <n v="0"/>
    <x v="1"/>
    <x v="1"/>
  </r>
  <r>
    <s v="30132036-0"/>
    <s v="MEJORAMIENTO VIAS DE EVACUACION TONGOY, COQUIMBO"/>
    <x v="6"/>
    <s v="ELQUI"/>
    <s v="COQUIMBO"/>
    <n v="2024"/>
    <s v="PROYECTO"/>
    <s v="TRANSPORTE"/>
    <s v="TRANSPORTE URBANO,VIALIDAD PEATONAL"/>
    <x v="1"/>
    <n v="164150"/>
    <n v="0"/>
    <n v="0"/>
    <x v="1"/>
    <x v="1"/>
  </r>
  <r>
    <s v="30132050-0"/>
    <s v="REPOSICION VEREDAS E INSTALACIÓN MOBILIARIO URBANO CALLE CRAIG, HUASCO"/>
    <x v="16"/>
    <s v="HUASCO"/>
    <s v="HUASCO"/>
    <n v="2024"/>
    <s v="PROYECTO"/>
    <s v="VIVIENDA Y DESARROLLO URBANO"/>
    <s v="DESARROLLO URBANO"/>
    <x v="1"/>
    <n v="2769194"/>
    <n v="0"/>
    <n v="0"/>
    <x v="1"/>
    <x v="1"/>
  </r>
  <r>
    <s v="30132132-0"/>
    <s v="CONSTRUCCION POLIDEPORTIVO EL TRANSITO  ALTO DEL CARMEN"/>
    <x v="16"/>
    <s v="HUASCO"/>
    <s v="ALTO DEL CARMEN"/>
    <n v="2024"/>
    <s v="PROYECTO"/>
    <s v="DEPORTES"/>
    <s v="DEPORTE RECREATIVO"/>
    <x v="1"/>
    <n v="1779089"/>
    <n v="0"/>
    <n v="0"/>
    <x v="1"/>
    <x v="1"/>
  </r>
  <r>
    <s v="30132215-0"/>
    <s v="CONSTRUCCION CASETAS SANIT Y SIST. ALCANT LA ARENA, COMUNA DE HUASCO"/>
    <x v="16"/>
    <s v="HUASCO"/>
    <s v="HUASCO"/>
    <n v="2024"/>
    <s v="PROYECTO"/>
    <s v="RECURSOS HIDRICOS"/>
    <s v="EVACUACION DISPOSICION FINAL AGUAS SERVIDAS"/>
    <x v="1"/>
    <n v="1581695"/>
    <n v="0"/>
    <n v="0"/>
    <x v="1"/>
    <x v="1"/>
  </r>
  <r>
    <s v="30132389-0"/>
    <s v="CONSTRUCCION SISTEMA DE ALCANTARILLADO EL TRANSITO, ALTO DEL CARMEN"/>
    <x v="16"/>
    <s v="HUASCO"/>
    <s v="ALTO DEL CARMEN"/>
    <n v="2024"/>
    <s v="PROYECTO"/>
    <s v="RECURSOS HIDRICOS"/>
    <s v="EVACUACION DISPOSICION FINAL AGUAS SERVIDAS"/>
    <x v="1"/>
    <n v="504350"/>
    <n v="0"/>
    <n v="0"/>
    <x v="1"/>
    <x v="1"/>
  </r>
  <r>
    <s v="30132426-0"/>
    <s v="MEJORAMIENTO RUTAS J-40 Y J-448; SECTOR: TENO-RAUCO, PROV. CURICO"/>
    <x v="7"/>
    <s v="CURICO"/>
    <s v="'"/>
    <n v="2024"/>
    <s v="PROYECTO"/>
    <s v="TRANSPORTE"/>
    <s v="TRANSPORTE CAMINERO"/>
    <x v="1"/>
    <n v="51750"/>
    <n v="0"/>
    <n v="0"/>
    <x v="1"/>
    <x v="1"/>
  </r>
  <r>
    <s v="30132683-0"/>
    <s v="REPOSICION JARDIN INFANTIL Y SALA CUNA ARCO IRIS DE VALPARAÍSO"/>
    <x v="4"/>
    <s v="VALPARAISO"/>
    <s v="VALPARAISO"/>
    <n v="2024"/>
    <s v="PROYECTO"/>
    <s v="EDUCACION, CULTURA Y PATRIMONIO"/>
    <s v="EDUCACION PREBASICA"/>
    <x v="1"/>
    <n v="3"/>
    <n v="0"/>
    <n v="0"/>
    <x v="1"/>
    <x v="1"/>
  </r>
  <r>
    <s v="30132810-0"/>
    <s v="MEJORAMIENTO INSTALACIONES MEDIALUNA, RANCAGUA"/>
    <x v="15"/>
    <s v="CACHAPOAL"/>
    <s v="RANCAGUA"/>
    <n v="2024"/>
    <s v="PROYECTO"/>
    <s v="DEPORTES"/>
    <s v="DEPORTE COMPETITIVO"/>
    <x v="1"/>
    <n v="49064"/>
    <n v="0"/>
    <n v="0"/>
    <x v="1"/>
    <x v="1"/>
  </r>
  <r>
    <s v="30133126-0"/>
    <s v="MEJORAMIENTO ESTADIO FISCAL, LOTA"/>
    <x v="2"/>
    <s v="CONCEPCION"/>
    <s v="LOTA"/>
    <n v="2024"/>
    <s v="PROYECTO"/>
    <s v="DEPORTES"/>
    <s v="DEPORTE RECREATIVO"/>
    <x v="1"/>
    <n v="4504452"/>
    <n v="0"/>
    <n v="0"/>
    <x v="1"/>
    <x v="1"/>
  </r>
  <r>
    <s v="30133278-0"/>
    <s v="REPOSICION RETÉN DE CARABINEROS ANTIHUALA, COMUNA DE LOS ÁLAMOS"/>
    <x v="2"/>
    <s v="ARAUCO"/>
    <s v="LOS ALAMOS"/>
    <n v="2024"/>
    <s v="PROYECTO"/>
    <s v="SEGURIDAD PUBLICA"/>
    <s v="SEGURIDAD PUBLICA"/>
    <x v="1"/>
    <n v="1"/>
    <n v="0"/>
    <n v="0"/>
    <x v="1"/>
    <x v="1"/>
  </r>
  <r>
    <s v="30133552-0"/>
    <s v="REPOSICION CENTRO DE SALUD FAMILIAR DE LA ESTRELLA"/>
    <x v="15"/>
    <s v="CARDENAL CARO"/>
    <s v="LA ESTRELLA"/>
    <n v="2024"/>
    <s v="PROYECTO"/>
    <s v="SALUD"/>
    <s v="BAJA COMPLEJIDAD"/>
    <x v="1"/>
    <n v="247869"/>
    <n v="0"/>
    <n v="0"/>
    <x v="1"/>
    <x v="1"/>
  </r>
  <r>
    <s v="30133749-0"/>
    <s v="REPOSICION ESPACIO PÚBLICO PLAZA HALLEY, MACUL"/>
    <x v="14"/>
    <s v="SANTIAGO"/>
    <s v="MACUL"/>
    <n v="2024"/>
    <s v="PROYECTO"/>
    <s v="VIVIENDA Y DESARROLLO URBANO"/>
    <s v="DESARROLLO URBANO"/>
    <x v="1"/>
    <n v="11172"/>
    <n v="0"/>
    <n v="0"/>
    <x v="1"/>
    <x v="1"/>
  </r>
  <r>
    <s v="30133854-0"/>
    <s v="CONSTRUCCION ESPACIO PUBLICO QUINTA BELLA PONIENTE, COMUNA DE RECOLETA"/>
    <x v="14"/>
    <s v="SANTIAGO"/>
    <s v="RECOLETA"/>
    <n v="2024"/>
    <s v="PROYECTO"/>
    <s v="VIVIENDA Y DESARROLLO URBANO"/>
    <s v="DESARROLLO URBANO"/>
    <x v="1"/>
    <n v="287433"/>
    <n v="0"/>
    <n v="0"/>
    <x v="1"/>
    <x v="1"/>
  </r>
  <r>
    <s v="30133856-0"/>
    <s v="MEJORAMIENTO PARQUE G SECTOR PONIENTE, COMUNA DE RECOLETA"/>
    <x v="14"/>
    <s v="SANTIAGO"/>
    <s v="RECOLETA"/>
    <n v="2024"/>
    <s v="PROYECTO"/>
    <s v="VIVIENDA Y DESARROLLO URBANO"/>
    <s v="DESARROLLO URBANO"/>
    <x v="1"/>
    <n v="1015936"/>
    <n v="0"/>
    <n v="0"/>
    <x v="1"/>
    <x v="1"/>
  </r>
  <r>
    <s v="30134077-0"/>
    <s v="REPOSICION JUZGADO LETRAS Y GTÍA CURANILAHUE"/>
    <x v="2"/>
    <s v="ARAUCO"/>
    <s v="CURANILAHUE"/>
    <n v="2024"/>
    <s v="PROYECTO"/>
    <s v="JUSTICIA"/>
    <s v="ADMINISTRACION DE JUSTICIA"/>
    <x v="1"/>
    <n v="51113"/>
    <n v="0"/>
    <n v="0"/>
    <x v="1"/>
    <x v="1"/>
  </r>
  <r>
    <s v="30134247-0"/>
    <s v="MEJORAMIENTO CALLE VALDIVIA, TALCAHUANO"/>
    <x v="2"/>
    <s v="CONCEPCION"/>
    <s v="TALCAHUANO"/>
    <n v="2024"/>
    <s v="PROYECTO"/>
    <s v="TRANSPORTE"/>
    <s v="TRANSPORTE URBANO,VIALIDAD PEATONAL"/>
    <x v="1"/>
    <n v="1274676"/>
    <n v="0"/>
    <n v="0"/>
    <x v="1"/>
    <x v="1"/>
  </r>
  <r>
    <s v="30134340-0"/>
    <s v="CONSTRUCCION PARQUE URBANO SECTOR EL BOSQUE, LOS VILOS"/>
    <x v="6"/>
    <s v="CHOAPA"/>
    <s v="LOS VILOS"/>
    <n v="2024"/>
    <s v="PROYECTO"/>
    <s v="VIVIENDA Y DESARROLLO URBANO"/>
    <s v="DESARROLLO URBANO"/>
    <x v="1"/>
    <n v="51000"/>
    <n v="0"/>
    <n v="0"/>
    <x v="1"/>
    <x v="1"/>
  </r>
  <r>
    <s v="30134574-0"/>
    <s v="REPOSICION POSTA DE SALUD RURAL QUENUIR, COMUNA DE MAULLIN"/>
    <x v="3"/>
    <s v="LLANQUIHUE"/>
    <s v="MAULLIN"/>
    <n v="2024"/>
    <s v="PROYECTO"/>
    <s v="SALUD"/>
    <s v="BAJA COMPLEJIDAD"/>
    <x v="1"/>
    <n v="121710"/>
    <n v="0"/>
    <n v="0"/>
    <x v="1"/>
    <x v="1"/>
  </r>
  <r>
    <s v="30135431-0"/>
    <s v="MEJORAMIENTO PARQUE MUNICIPAL PATRIMONIAL PERALILLO"/>
    <x v="15"/>
    <s v="COLCHAGUA"/>
    <s v="PERALILLO"/>
    <n v="2024"/>
    <s v="PROYECTO"/>
    <s v="VIVIENDA Y DESARROLLO URBANO"/>
    <s v="DESARROLLO URBANO"/>
    <x v="1"/>
    <n v="610600"/>
    <n v="0"/>
    <n v="0"/>
    <x v="1"/>
    <x v="1"/>
  </r>
  <r>
    <s v="30135452-0"/>
    <s v="MEJORAMIENTO VEREDAS AVENIDA ARTURO PRAT MARCHIGUE"/>
    <x v="15"/>
    <s v="CARDENAL CARO"/>
    <s v="MARCHIGUE"/>
    <n v="2024"/>
    <s v="PROYECTO"/>
    <s v="VIVIENDA Y DESARROLLO URBANO"/>
    <s v="DESARROLLO URBANO"/>
    <x v="1"/>
    <n v="12000"/>
    <n v="0"/>
    <n v="0"/>
    <x v="1"/>
    <x v="1"/>
  </r>
  <r>
    <s v="30135876-0"/>
    <s v="RESTAURACION IGLESIA SAN FRANCISCO, COMUNA SAN FERNANDO"/>
    <x v="15"/>
    <s v="COLCHAGUA"/>
    <s v="SAN FERNANDO"/>
    <n v="2024"/>
    <s v="PROYECTO"/>
    <s v="EDUCACION, CULTURA Y PATRIMONIO"/>
    <s v="PATRIMONIO"/>
    <x v="3"/>
    <n v="325767"/>
    <n v="0"/>
    <n v="0"/>
    <x v="1"/>
    <x v="1"/>
  </r>
  <r>
    <s v="30135925-0"/>
    <s v="CONSTRUCCION VARIANTE SUR COYHAIQUE"/>
    <x v="11"/>
    <s v="'"/>
    <s v="'"/>
    <n v="2024"/>
    <s v="PROYECTO"/>
    <s v="TRANSPORTE"/>
    <s v="TRANSPORTE CAMINERO"/>
    <x v="1"/>
    <n v="99311"/>
    <n v="0"/>
    <n v="0"/>
    <x v="1"/>
    <x v="1"/>
  </r>
  <r>
    <s v="30135967-0"/>
    <s v="CONSTRUCCION ESTACION DE TRANSFERENCIA LA CAMPANA, CALBUCO"/>
    <x v="3"/>
    <s v="LLANQUIHUE"/>
    <s v="'"/>
    <n v="2024"/>
    <s v="PROYECTO"/>
    <s v="RECURSOS NATURALES Y MEDIO AMBIENTE"/>
    <s v="MEDIO AMBIENTE"/>
    <x v="1"/>
    <n v="708305"/>
    <n v="0"/>
    <n v="0"/>
    <x v="1"/>
    <x v="1"/>
  </r>
  <r>
    <s v="30137113-0"/>
    <s v="CONSTRUCCION SISTEMA ALCANTARILLADO SECTOR GUZMANES, PUTAENDO"/>
    <x v="4"/>
    <s v="SAN FELIPE DE ACONCAGUA"/>
    <s v="PUTAENDO"/>
    <n v="2024"/>
    <s v="PROYECTO"/>
    <s v="RECURSOS HIDRICOS"/>
    <s v="EVACUACION DISPOSICION FINAL AGUAS SERVIDAS"/>
    <x v="4"/>
    <n v="1114372"/>
    <n v="0"/>
    <n v="0"/>
    <x v="1"/>
    <x v="1"/>
  </r>
  <r>
    <s v="30139823-0"/>
    <s v="REPOSICION POSTA DE SALUD RURAL CUNCUMEN, COMUNA DE SALAMANCA"/>
    <x v="6"/>
    <s v="CHOAPA"/>
    <s v="SALAMANCA"/>
    <n v="2024"/>
    <s v="PROYECTO"/>
    <s v="SALUD"/>
    <s v="BAJA COMPLEJIDAD"/>
    <x v="1"/>
    <n v="1500"/>
    <n v="0"/>
    <n v="0"/>
    <x v="1"/>
    <x v="1"/>
  </r>
  <r>
    <s v="30139872-0"/>
    <s v="REPOSICION POSTA SALUD RURAL DE LLIMPO, COMUNA DE SALAMANCA"/>
    <x v="6"/>
    <s v="CHOAPA"/>
    <s v="SALAMANCA"/>
    <n v="2024"/>
    <s v="PROYECTO"/>
    <s v="SALUD"/>
    <s v="BAJA COMPLEJIDAD"/>
    <x v="1"/>
    <n v="1450"/>
    <n v="0"/>
    <n v="0"/>
    <x v="1"/>
    <x v="1"/>
  </r>
  <r>
    <s v="30146872-0"/>
    <s v="REPOSICION CONSULTORIO GENERAL RURAL PUEBLO SECO, SAN IGNACIO"/>
    <x v="5"/>
    <s v="DIGUILLIN"/>
    <s v="SAN IGNACIO - REGION DEL ÑUBLE"/>
    <n v="2024"/>
    <s v="PROYECTO"/>
    <s v="SALUD"/>
    <s v="BAJA COMPLEJIDAD"/>
    <x v="1"/>
    <n v="17885"/>
    <n v="0"/>
    <n v="0"/>
    <x v="1"/>
    <x v="1"/>
  </r>
  <r>
    <s v="30147622-0"/>
    <s v="MEJORAMIENTO ESPACIO PÚBLICO AVENIDA BELTRÁN AMENÁBAR, ANDACOLLO."/>
    <x v="6"/>
    <s v="ELQUI"/>
    <s v="ANDACOLLO"/>
    <n v="2024"/>
    <s v="PROYECTO"/>
    <s v="VIVIENDA Y DESARROLLO URBANO"/>
    <s v="DESARROLLO URBANO"/>
    <x v="1"/>
    <n v="80579"/>
    <n v="0"/>
    <n v="0"/>
    <x v="1"/>
    <x v="1"/>
  </r>
  <r>
    <s v="30169773-0"/>
    <s v="MEJORAMIENTO Y AMPLIACION C.S.S MELOZAL, SAN JAVIER"/>
    <x v="7"/>
    <s v="LINARES"/>
    <s v="SAN JAVIER"/>
    <n v="2024"/>
    <s v="PROYECTO"/>
    <s v="RECURSOS HIDRICOS"/>
    <s v="EVACUACION DISPOSICION FINAL AGUAS SERVIDAS"/>
    <x v="4"/>
    <n v="3273436"/>
    <n v="0"/>
    <n v="0"/>
    <x v="1"/>
    <x v="1"/>
  </r>
  <r>
    <s v="30176022-0"/>
    <s v="REPOSICION POSTA DE SALUD RURAL CALETA LOS HORNOS, LA HIGUERA"/>
    <x v="6"/>
    <s v="ELQUI"/>
    <s v="LA HIGUERA"/>
    <n v="2024"/>
    <s v="PROYECTO"/>
    <s v="SALUD"/>
    <s v="BAJA COMPLEJIDAD"/>
    <x v="1"/>
    <n v="347918"/>
    <n v="0"/>
    <n v="0"/>
    <x v="1"/>
    <x v="1"/>
  </r>
  <r>
    <s v="30178222-0"/>
    <s v="RESTAURACION Y HABILITACIÓN EX DEPORTIVO Y CINE BELLAVISTA DE TOMÉ"/>
    <x v="2"/>
    <s v="CONCEPCION"/>
    <s v="TOME"/>
    <n v="2024"/>
    <s v="PROYECTO"/>
    <s v="EDUCACION, CULTURA Y PATRIMONIO"/>
    <s v="ARTE Y CULTURA"/>
    <x v="1"/>
    <n v="762236"/>
    <n v="0"/>
    <n v="0"/>
    <x v="1"/>
    <x v="1"/>
  </r>
  <r>
    <s v="30187622-0"/>
    <s v="MEJORAMIENTO INTEGRAL PLAZA DE PAILAHUEQUE - ERCILLA"/>
    <x v="0"/>
    <s v="MALLECO"/>
    <s v="ERCILLA"/>
    <n v="2024"/>
    <s v="PROYECTO"/>
    <s v="VIVIENDA Y DESARROLLO URBANO"/>
    <s v="DESARROLLO URBANO"/>
    <x v="1"/>
    <n v="3"/>
    <n v="0"/>
    <n v="0"/>
    <x v="1"/>
    <x v="1"/>
  </r>
  <r>
    <s v="30204622-0"/>
    <s v="CONSTRUCCION VEREDAS CENTRO CIVICO , COMUNA SAN FERNANDO"/>
    <x v="15"/>
    <s v="COLCHAGUA"/>
    <s v="SAN FERNANDO"/>
    <n v="2024"/>
    <s v="PROYECTO"/>
    <s v="TRANSPORTE"/>
    <s v="TRANSPORTE URBANO,VIALIDAD PEATONAL"/>
    <x v="3"/>
    <n v="1071821"/>
    <n v="0"/>
    <n v="0"/>
    <x v="1"/>
    <x v="1"/>
  </r>
  <r>
    <s v="30210972-0"/>
    <s v="MEJORAMIENTO BORDE COSTERO SECTOR BALNEARIO MUNICIPAL, TALTAL"/>
    <x v="9"/>
    <s v="ANTOFAGASTA"/>
    <s v="TALTAL"/>
    <n v="2024"/>
    <s v="PROYECTO"/>
    <s v="VIVIENDA Y DESARROLLO URBANO"/>
    <s v="BORDE COSTERO,PASEOS PEATONALES, PLAYAS"/>
    <x v="4"/>
    <n v="10"/>
    <n v="0"/>
    <n v="0"/>
    <x v="1"/>
    <x v="1"/>
  </r>
  <r>
    <s v="30222322-0"/>
    <s v="CONSTRUCCION CICLOVIAS RUTAS H-65 Y H-579 COMUNA DE RENGO"/>
    <x v="15"/>
    <s v="CACHAPOAL"/>
    <s v="RENGO"/>
    <n v="2024"/>
    <s v="PROYECTO"/>
    <s v="TRANSPORTE"/>
    <s v="TRANSPORTE CAMINERO"/>
    <x v="1"/>
    <n v="2"/>
    <n v="0"/>
    <n v="0"/>
    <x v="1"/>
    <x v="1"/>
  </r>
  <r>
    <s v="30224722-0"/>
    <s v="MEJORAMIENTO CBI RUTA T-613, PAILLACO - DOLLINCO"/>
    <x v="12"/>
    <s v="'"/>
    <s v="'"/>
    <n v="2024"/>
    <s v="PROYECTO"/>
    <s v="TRANSPORTE"/>
    <s v="TRANSPORTE CAMINERO"/>
    <x v="1"/>
    <n v="1396"/>
    <n v="0"/>
    <n v="0"/>
    <x v="1"/>
    <x v="1"/>
  </r>
  <r>
    <s v="30227878-0"/>
    <s v="NORMALIZACION AREA LIBRE DE OBSTACULOS NUEVO AERODROMO IX REGION"/>
    <x v="0"/>
    <s v="CAUTIN"/>
    <s v="FREIRE"/>
    <n v="2024"/>
    <s v="PROYECTO"/>
    <s v="TRANSPORTE"/>
    <s v="TRANSPORTE AEREO"/>
    <x v="1"/>
    <n v="10"/>
    <n v="0"/>
    <n v="0"/>
    <x v="1"/>
    <x v="1"/>
  </r>
  <r>
    <s v="30255722-0"/>
    <s v="CONSTRUCCION COSTANERA NORTE MEJILLONES, S: MEJILLONES-PUNTA CHACAYA"/>
    <x v="9"/>
    <s v="'"/>
    <s v="'"/>
    <n v="2024"/>
    <s v="PROYECTO"/>
    <s v="TRANSPORTE"/>
    <s v="TRANSPORTE URBANO,VIALIDAD PEATONAL"/>
    <x v="1"/>
    <n v="63600"/>
    <n v="0"/>
    <n v="0"/>
    <x v="1"/>
    <x v="1"/>
  </r>
  <r>
    <s v="30261422-0"/>
    <s v="CONSTRUCCION PUENTE PASCUA EN RUTA 7, S.BALSA RIO PASCUA, XIR (CMT)"/>
    <x v="11"/>
    <s v="CAPITAN PRAT"/>
    <s v="OHIGGINS"/>
    <n v="2024"/>
    <s v="PROYECTO"/>
    <s v="TRANSPORTE"/>
    <s v="TRANSPORTE CAMINERO"/>
    <x v="1"/>
    <n v="8204846"/>
    <n v="0"/>
    <n v="0"/>
    <x v="1"/>
    <x v="1"/>
  </r>
  <r>
    <s v="30263723-0"/>
    <s v="CONSTRUCCION POLIDEPORTIVO, TIERRA AMARILLA"/>
    <x v="16"/>
    <s v="COPIAPO"/>
    <s v="TIERRA AMARILLA"/>
    <n v="2024"/>
    <s v="PROYECTO"/>
    <s v="DEPORTES"/>
    <s v="DEPORTE FORMATIVO"/>
    <x v="1"/>
    <n v="664983"/>
    <n v="0"/>
    <n v="0"/>
    <x v="1"/>
    <x v="1"/>
  </r>
  <r>
    <s v="30264023-0"/>
    <s v="REPOSICION GIMNASIO  CAPITAN PASTENE, LUMACO"/>
    <x v="0"/>
    <s v="MALLECO"/>
    <s v="LUMACO"/>
    <n v="2024"/>
    <s v="PROYECTO"/>
    <s v="DEPORTES"/>
    <s v="DEPORTE RECREATIVO"/>
    <x v="4"/>
    <n v="173114"/>
    <n v="0"/>
    <n v="0"/>
    <x v="1"/>
    <x v="1"/>
  </r>
  <r>
    <s v="30269622-0"/>
    <s v="MEJORAMIENTO AVDA. COSTANERA ENTRE 1 NORTE Y DAGOBERTO GODOY, COMUNA DE LOS VILOS"/>
    <x v="6"/>
    <s v="CHOAPA"/>
    <s v="LOS VILOS"/>
    <n v="2024"/>
    <s v="PROYECTO"/>
    <s v="TRANSPORTE"/>
    <s v="TRANSPORTE URBANO,VIALIDAD PEATONAL"/>
    <x v="1"/>
    <n v="1800"/>
    <n v="0"/>
    <n v="0"/>
    <x v="1"/>
    <x v="1"/>
  </r>
  <r>
    <s v="30271023-0"/>
    <s v="CONSTRUCCION CICLO VIA LARAQUETE - EL PINAR, COMUNA DE ARAUCO"/>
    <x v="2"/>
    <s v="ARAUCO"/>
    <s v="ARAUCO"/>
    <n v="2024"/>
    <s v="PROYECTO"/>
    <s v="TRANSPORTE"/>
    <s v="TRANSPORTE CAMINERO"/>
    <x v="3"/>
    <n v="366545"/>
    <n v="0"/>
    <n v="0"/>
    <x v="1"/>
    <x v="1"/>
  </r>
  <r>
    <s v="30271472-0"/>
    <s v="CONSTRUCCION PMB ASENTAMIENTO RICARDO LAGOS, CURANILAHUE"/>
    <x v="2"/>
    <s v="ARAUCO"/>
    <s v="CURANILAHUE"/>
    <n v="2024"/>
    <s v="PROYECTO"/>
    <s v="RECURSOS HIDRICOS"/>
    <s v="AGUA POTABLE"/>
    <x v="1"/>
    <n v="2106528"/>
    <n v="0"/>
    <n v="0"/>
    <x v="1"/>
    <x v="1"/>
  </r>
  <r>
    <s v="30274325-0"/>
    <s v="MEJORAMIENTO COMPLEJO DEPORTIVO VILLA LO ARRIETA, PEÑALOLÉN"/>
    <x v="14"/>
    <s v="SANTIAGO"/>
    <s v="PEÑALOLEN"/>
    <n v="2024"/>
    <s v="PROYECTO"/>
    <s v="DEPORTES"/>
    <s v="DEPORTE RECREATIVO"/>
    <x v="1"/>
    <n v="1477923"/>
    <n v="0"/>
    <n v="0"/>
    <x v="1"/>
    <x v="1"/>
  </r>
  <r>
    <s v="30275183-0"/>
    <s v="CONSTRUCCION PASEO PEATONAL QUEBRADA EL CONSUELO, COMUNA DE SALAMANCA"/>
    <x v="6"/>
    <s v="CHOAPA"/>
    <s v="SALAMANCA"/>
    <n v="2024"/>
    <s v="PROYECTO"/>
    <s v="VIVIENDA Y DESARROLLO URBANO"/>
    <s v="DESARROLLO URBANO"/>
    <x v="1"/>
    <n v="13000"/>
    <n v="0"/>
    <n v="0"/>
    <x v="1"/>
    <x v="1"/>
  </r>
  <r>
    <s v="30278625-0"/>
    <s v="MEJORAMIENTO AVENIDA  ESPAÑA - AVENIDA CENTRAL, CHILLAN."/>
    <x v="5"/>
    <s v="DIGUILLIN"/>
    <s v="CHILLAN - REGION DEL ÑUBLE"/>
    <n v="2024"/>
    <s v="PROYECTO"/>
    <s v="TRANSPORTE"/>
    <s v="TRANSPORTE URBANO,VIALIDAD PEATONAL"/>
    <x v="1"/>
    <n v="1168231"/>
    <n v="0"/>
    <n v="0"/>
    <x v="1"/>
    <x v="1"/>
  </r>
  <r>
    <s v="30281072-0"/>
    <s v="MEJORAMIENTO RUTA O-54 YUMBEL-YUMBEL ESTACION, PROV. BIOBIO"/>
    <x v="2"/>
    <s v="BIO BIO"/>
    <s v="YUMBEL"/>
    <n v="2024"/>
    <s v="PROYECTO"/>
    <s v="TRANSPORTE"/>
    <s v="TRANSPORTE CAMINERO"/>
    <x v="1"/>
    <n v="8280"/>
    <n v="0"/>
    <n v="0"/>
    <x v="1"/>
    <x v="1"/>
  </r>
  <r>
    <s v="30281327-0"/>
    <s v="REPOSICION GIMNASIO MUNICIPAL COMUNA DE SAN NICOLÁS"/>
    <x v="5"/>
    <s v="PUNILLA"/>
    <s v="SAN NICOLAS - REGION DEL ÑUBLE"/>
    <n v="2024"/>
    <s v="PROYECTO"/>
    <s v="DEPORTES"/>
    <s v="DEPORTE FORMATIVO"/>
    <x v="4"/>
    <n v="79774"/>
    <n v="0"/>
    <n v="0"/>
    <x v="1"/>
    <x v="1"/>
  </r>
  <r>
    <s v="30282572-0"/>
    <s v="CONSTRUCCION ESPACIO PUBLICO URBANO LA CORUÑA, HUALPEN"/>
    <x v="2"/>
    <s v="CONCEPCION"/>
    <s v="HUALPEN"/>
    <n v="2024"/>
    <s v="PROYECTO"/>
    <s v="VIVIENDA Y DESARROLLO URBANO"/>
    <s v="DESARROLLO URBANO"/>
    <x v="1"/>
    <n v="34332"/>
    <n v="0"/>
    <n v="0"/>
    <x v="1"/>
    <x v="1"/>
  </r>
  <r>
    <s v="30282773-0"/>
    <s v="REPOSICION POSTA DE SALUD RURAL EL TRAIGUEN, FRESIA"/>
    <x v="3"/>
    <s v="LLANQUIHUE"/>
    <s v="FRESIA"/>
    <n v="2024"/>
    <s v="PROYECTO"/>
    <s v="SALUD"/>
    <s v="BAJA COMPLEJIDAD"/>
    <x v="1"/>
    <n v="124776"/>
    <n v="0"/>
    <n v="0"/>
    <x v="1"/>
    <x v="1"/>
  </r>
  <r>
    <s v="30285922-0"/>
    <s v="AMPLIACION PLAZA DE PEAJE CHAIMAVIDA, REGION DEL BIOBIO"/>
    <x v="2"/>
    <s v="'"/>
    <s v="'"/>
    <n v="2024"/>
    <s v="PROYECTO"/>
    <s v="TRANSPORTE"/>
    <s v="TRANSPORTE CAMINERO"/>
    <x v="1"/>
    <n v="1091020"/>
    <n v="0"/>
    <n v="0"/>
    <x v="1"/>
    <x v="1"/>
  </r>
  <r>
    <s v="30286872-0"/>
    <s v="REPOSICION PUENTE LARAQUETE, COMUNA DE ARAUCO, PROVINCIA DE ARAUCO"/>
    <x v="2"/>
    <s v="ARAUCO"/>
    <s v="ARAUCO"/>
    <n v="2024"/>
    <s v="PROYECTO"/>
    <s v="TRANSPORTE"/>
    <s v="TRANSPORTE CAMINERO"/>
    <x v="1"/>
    <n v="25000"/>
    <n v="0"/>
    <n v="0"/>
    <x v="1"/>
    <x v="1"/>
  </r>
  <r>
    <s v="30288672-0"/>
    <s v="MEJORAMIENTO GIMNASIO TALLER, CURANILAHUE"/>
    <x v="2"/>
    <s v="ARAUCO"/>
    <s v="CURANILAHUE"/>
    <n v="2024"/>
    <s v="PROYECTO"/>
    <s v="DEPORTES"/>
    <s v="DEPORTE FORMATIVO"/>
    <x v="4"/>
    <n v="440000"/>
    <n v="0"/>
    <n v="0"/>
    <x v="1"/>
    <x v="1"/>
  </r>
  <r>
    <s v="30289526-0"/>
    <s v="REPOSICION POSTA DE SALUD RURAL COIHUE, COMUNA DE NEGRETE"/>
    <x v="2"/>
    <s v="BIO BIO"/>
    <s v="NEGRETE"/>
    <n v="2024"/>
    <s v="PROYECTO"/>
    <s v="SALUD"/>
    <s v="BAJA COMPLEJIDAD"/>
    <x v="1"/>
    <n v="14037"/>
    <n v="0"/>
    <n v="0"/>
    <x v="1"/>
    <x v="1"/>
  </r>
  <r>
    <s v="30291125-0"/>
    <s v="HABILITACION SISTEMA DE MONITOREO DE TRAFICO UOCT ÑUBLE, CHILLÁN"/>
    <x v="5"/>
    <s v="DIGUILLIN"/>
    <s v="'"/>
    <n v="2024"/>
    <s v="PROYECTO"/>
    <s v="TRANSPORTE"/>
    <s v="TRANSPORTE URBANO,VIALIDAD PEATONAL"/>
    <x v="4"/>
    <n v="252180"/>
    <n v="0"/>
    <n v="0"/>
    <x v="1"/>
    <x v="1"/>
  </r>
  <r>
    <s v="30295774-0"/>
    <s v="REPOSICION CALLE SARGENTO ALDEA, COMUNA DE BULNES."/>
    <x v="5"/>
    <s v="DIGUILLIN"/>
    <s v="BULNES - REGION DEL ÑUBLE"/>
    <n v="2024"/>
    <s v="PROYECTO"/>
    <s v="VIVIENDA Y DESARROLLO URBANO"/>
    <s v="DESARROLLO URBANO"/>
    <x v="1"/>
    <n v="6118"/>
    <n v="0"/>
    <n v="0"/>
    <x v="1"/>
    <x v="1"/>
  </r>
  <r>
    <s v="30299822-0"/>
    <s v="CONSTRUCCION ELECTRIFICACION RURAL CARAHUE 2, ALTO LONCOYAMO Y OTROS"/>
    <x v="0"/>
    <s v="CAUTIN"/>
    <s v="CARAHUE"/>
    <n v="2024"/>
    <s v="PROYECTO"/>
    <s v="ENERGIA"/>
    <s v="DISTRIBUCION Y CONEXION FINAL USUARIOS"/>
    <x v="1"/>
    <n v="1"/>
    <n v="0"/>
    <n v="0"/>
    <x v="1"/>
    <x v="1"/>
  </r>
  <r>
    <s v="30299823-0"/>
    <s v="CONSTRUCCION ELECTRIFICACION RURAL CARAHUE 3, ALTO AILLINCO Y OTROS"/>
    <x v="0"/>
    <s v="CAUTIN"/>
    <s v="CARAHUE"/>
    <n v="2024"/>
    <s v="PROYECTO"/>
    <s v="ENERGIA"/>
    <s v="DISTRIBUCION Y CONEXION FINAL USUARIOS"/>
    <x v="1"/>
    <n v="1"/>
    <n v="0"/>
    <n v="0"/>
    <x v="1"/>
    <x v="1"/>
  </r>
  <r>
    <s v="30299824-0"/>
    <s v="CONSTRUCCION ELECTRIFICACION RURAL CARAHUE 4,MACHACO Y OTROS"/>
    <x v="0"/>
    <s v="CAUTIN"/>
    <s v="CARAHUE"/>
    <n v="2024"/>
    <s v="PROYECTO"/>
    <s v="ENERGIA"/>
    <s v="DISTRIBUCION Y CONEXION FINAL USUARIOS"/>
    <x v="1"/>
    <n v="1"/>
    <n v="0"/>
    <n v="0"/>
    <x v="1"/>
    <x v="1"/>
  </r>
  <r>
    <s v="30299826-0"/>
    <s v="CONSTRUCCION ELECTRIFICACION RURAL CARAHUE 6, PANCUL Y OTROS"/>
    <x v="0"/>
    <s v="CAUTIN"/>
    <s v="CARAHUE"/>
    <n v="2024"/>
    <s v="PROYECTO"/>
    <s v="ENERGIA"/>
    <s v="DISTRIBUCION Y CONEXION FINAL USUARIOS"/>
    <x v="1"/>
    <n v="1"/>
    <n v="0"/>
    <n v="0"/>
    <x v="1"/>
    <x v="1"/>
  </r>
  <r>
    <s v="30302727-0"/>
    <s v="HABILITACION DE TERRENOS POBLACIÓN PARINACOTA QUILICURA"/>
    <x v="14"/>
    <s v="SANTIAGO"/>
    <s v="QUILICURA"/>
    <n v="2024"/>
    <s v="PROYECTO"/>
    <s v="VIVIENDA Y DESARROLLO URBANO"/>
    <s v="VIVIENDA DEFINITIVA"/>
    <x v="1"/>
    <n v="2"/>
    <n v="0"/>
    <n v="0"/>
    <x v="1"/>
    <x v="1"/>
  </r>
  <r>
    <s v="30305526-0"/>
    <s v="MEJORAMIENTO MIRADORES ENTRE RIOS, LOS QUEÑES COMUNA DE ROMERAL"/>
    <x v="7"/>
    <s v="CURICO"/>
    <s v="ROMERAL"/>
    <n v="2024"/>
    <s v="PROYECTO"/>
    <s v="VIVIENDA Y DESARROLLO URBANO"/>
    <s v="DESARROLLO URBANO"/>
    <x v="4"/>
    <n v="95058"/>
    <n v="0"/>
    <n v="0"/>
    <x v="1"/>
    <x v="1"/>
  </r>
  <r>
    <s v="30314472-0"/>
    <s v="MEJORAMIENTO INFRAESTRUCTURA DEPORTIVA CLUB NEW CRUSADERS VALPARAISO"/>
    <x v="4"/>
    <s v="VALPARAISO"/>
    <s v="VALPARAISO"/>
    <n v="2024"/>
    <s v="PROYECTO"/>
    <s v="DEPORTES"/>
    <s v="DEPORTE RECREATIVO"/>
    <x v="4"/>
    <n v="1170454"/>
    <n v="0"/>
    <n v="0"/>
    <x v="1"/>
    <x v="1"/>
  </r>
  <r>
    <s v="30317322-0"/>
    <s v="ACTUALIZACION PLAN REGULADOR COMUNAL, COMUNA LA LIGUA"/>
    <x v="4"/>
    <s v="PETORCA"/>
    <s v="LA LIGUA"/>
    <n v="2024"/>
    <s v="ESTUDIO BASICO"/>
    <s v="VIVIENDA Y DESARROLLO URBANO"/>
    <s v="DESARROLLO URBANO"/>
    <x v="1"/>
    <n v="22687"/>
    <n v="0"/>
    <n v="0"/>
    <x v="1"/>
    <x v="1"/>
  </r>
  <r>
    <s v="30326322-0"/>
    <s v="REPOSICION ESCUELA BERNARDO O'HIGGINS, CALBUCO"/>
    <x v="3"/>
    <s v="LLANQUIHUE"/>
    <s v="CALBUCO"/>
    <n v="2024"/>
    <s v="PROYECTO"/>
    <s v="EDUCACION, CULTURA Y PATRIMONIO"/>
    <s v="EDUCACION BASICA Y MEDIA"/>
    <x v="1"/>
    <n v="457"/>
    <n v="0"/>
    <n v="0"/>
    <x v="1"/>
    <x v="1"/>
  </r>
  <r>
    <s v="30327173-0"/>
    <s v="CONSTRUCCION INFRAESTRUCTURAS SANITARIAS VILLA NUEVA ESPERANZA, LOS LAURELES, CUNCO"/>
    <x v="0"/>
    <s v="CAUTIN"/>
    <s v="CUNCO"/>
    <n v="2024"/>
    <s v="PROYECTO"/>
    <s v="VIVIENDA Y DESARROLLO URBANO"/>
    <s v="SOLUCION HABITACIONAL PARCIAL O COMPLEMENTARIA"/>
    <x v="1"/>
    <n v="2"/>
    <n v="0"/>
    <n v="0"/>
    <x v="1"/>
    <x v="1"/>
  </r>
  <r>
    <s v="30336023-0"/>
    <s v="CONSTRUCCION OBRAS DE CIERRE PROGRESIVO VERTEDERO DE COCHRANE"/>
    <x v="11"/>
    <s v="CAPITAN PRAT"/>
    <s v="COCHRANE"/>
    <n v="2024"/>
    <s v="PROYECTO"/>
    <s v="RECURSOS NATURALES Y MEDIO AMBIENTE"/>
    <s v="MEDIO AMBIENTE"/>
    <x v="1"/>
    <n v="23844"/>
    <n v="0"/>
    <n v="0"/>
    <x v="1"/>
    <x v="1"/>
  </r>
  <r>
    <s v="30341126-0"/>
    <s v="MEJORAMIENTO Y REPOSICION PARCIAL COMPLEJO EDUC. MONS. FCO. VALDES SUBERCASEAUX CURARREHUE."/>
    <x v="0"/>
    <s v="CAUTIN"/>
    <s v="CURARREHUE"/>
    <n v="2024"/>
    <s v="PROYECTO"/>
    <s v="EDUCACION, CULTURA Y PATRIMONIO"/>
    <s v="EDUCACION BASICA Y MEDIA"/>
    <x v="4"/>
    <n v="142009"/>
    <n v="0"/>
    <n v="0"/>
    <x v="1"/>
    <x v="1"/>
  </r>
  <r>
    <s v="30347332-0"/>
    <s v="REPOSICION BIBLIOTECA MUNICIPAL"/>
    <x v="2"/>
    <s v="ARAUCO"/>
    <s v="CAÑETE"/>
    <n v="2024"/>
    <s v="PROYECTO"/>
    <s v="EDUCACION, CULTURA Y PATRIMONIO"/>
    <s v="ARTE Y CULTURA"/>
    <x v="4"/>
    <n v="130101"/>
    <n v="0"/>
    <n v="0"/>
    <x v="1"/>
    <x v="1"/>
  </r>
  <r>
    <s v="30355384-0"/>
    <s v="REPOSICION Y RELOCALIZACION CENTRO DE SALUD FAMILIAR CARMELA CARVAJAL, PUERTO MONTT"/>
    <x v="3"/>
    <s v="LLANQUIHUE"/>
    <s v="PUERTO MONTT"/>
    <n v="2024"/>
    <s v="PROYECTO"/>
    <s v="SALUD"/>
    <s v="BAJA COMPLEJIDAD"/>
    <x v="1"/>
    <n v="18600"/>
    <n v="0"/>
    <n v="0"/>
    <x v="1"/>
    <x v="1"/>
  </r>
  <r>
    <s v="30356773-0"/>
    <s v="CONSTRUCCION SOLUCIONES SANITARIAS QUECHEREGUAS NORTE, MOLINA"/>
    <x v="7"/>
    <s v="CURICO"/>
    <s v="MOLINA"/>
    <n v="2024"/>
    <s v="PROYECTO"/>
    <s v="RECURSOS HIDRICOS"/>
    <s v="EVACUACION DISPOSICION FINAL AGUAS SERVIDAS"/>
    <x v="2"/>
    <n v="1"/>
    <n v="0"/>
    <n v="0"/>
    <x v="1"/>
    <x v="1"/>
  </r>
  <r>
    <s v="30358372-0"/>
    <s v="REPOSICION ESCUELA G 666 ESCUADRON, CORONEL"/>
    <x v="2"/>
    <s v="CONCEPCION"/>
    <s v="CORONEL"/>
    <n v="2024"/>
    <s v="PROYECTO"/>
    <s v="EDUCACION, CULTURA Y PATRIMONIO"/>
    <s v="EDUCACION BASICA Y MEDIA"/>
    <x v="1"/>
    <n v="100433"/>
    <n v="0"/>
    <n v="0"/>
    <x v="1"/>
    <x v="1"/>
  </r>
  <r>
    <s v="30362025-0"/>
    <s v="REPOSICION PAVIMENTO CALLE JAIME REPULLO, TALCAHUANO"/>
    <x v="2"/>
    <s v="CONCEPCION"/>
    <s v="TALCAHUANO"/>
    <n v="2024"/>
    <s v="PROYECTO"/>
    <s v="TRANSPORTE"/>
    <s v="TRANSPORTE URBANO,VIALIDAD PEATONAL"/>
    <x v="1"/>
    <n v="1314000"/>
    <n v="0"/>
    <n v="0"/>
    <x v="1"/>
    <x v="1"/>
  </r>
  <r>
    <s v="30362424-0"/>
    <s v="MEJORAMIENTO ACERAS AV. ALCALDE LUIS ARAYA CERECEDA, PENAFLOR"/>
    <x v="14"/>
    <s v="TALAGANTE"/>
    <s v="PEÑAFLOR"/>
    <n v="2024"/>
    <s v="PROYECTO"/>
    <s v="TRANSPORTE"/>
    <s v="TRANSPORTE URBANO,VIALIDAD PEATONAL"/>
    <x v="1"/>
    <n v="4966"/>
    <n v="0"/>
    <n v="0"/>
    <x v="1"/>
    <x v="1"/>
  </r>
  <r>
    <s v="30363439-0"/>
    <s v="CONSTRUCCION ELECTRIFICACION RURAL  FREIRE 1, RAYIN Y OTROS"/>
    <x v="0"/>
    <s v="CAUTIN"/>
    <s v="FREIRE"/>
    <n v="2024"/>
    <s v="PROYECTO"/>
    <s v="ENERGIA"/>
    <s v="DISTRIBUCION Y CONEXION FINAL USUARIOS"/>
    <x v="1"/>
    <n v="244885"/>
    <n v="0"/>
    <n v="0"/>
    <x v="1"/>
    <x v="1"/>
  </r>
  <r>
    <s v="30363445-0"/>
    <s v="CONSTRUCCION ELECTRIFICACION RURAL  FREIRE 2, MANQUI Y OTROS"/>
    <x v="0"/>
    <s v="CAUTIN"/>
    <s v="FREIRE"/>
    <n v="2024"/>
    <s v="PROYECTO"/>
    <s v="ENERGIA"/>
    <s v="DISTRIBUCION Y CONEXION FINAL USUARIOS"/>
    <x v="1"/>
    <n v="214256"/>
    <n v="0"/>
    <n v="0"/>
    <x v="1"/>
    <x v="1"/>
  </r>
  <r>
    <s v="30369025-0"/>
    <s v="MEJORAMIENTO PLAZA LAS MARAVILLAS, VIÑA DEL MAR"/>
    <x v="4"/>
    <s v="VALPARAISO"/>
    <s v="VIÑA DEL MAR"/>
    <n v="2024"/>
    <s v="PROYECTO"/>
    <s v="VIVIENDA Y DESARROLLO URBANO"/>
    <s v="DESARROLLO URBANO"/>
    <x v="1"/>
    <n v="1017627"/>
    <n v="0"/>
    <n v="0"/>
    <x v="1"/>
    <x v="1"/>
  </r>
  <r>
    <s v="30369072-0"/>
    <s v="REPOSICION POSTA SALUD RURAL PISCO ELQUI, PAIHUANO"/>
    <x v="6"/>
    <s v="ELQUI"/>
    <s v="PAIHUANO"/>
    <n v="2024"/>
    <s v="PROYECTO"/>
    <s v="SALUD"/>
    <s v="BAJA COMPLEJIDAD"/>
    <x v="1"/>
    <n v="589964"/>
    <n v="0"/>
    <n v="0"/>
    <x v="1"/>
    <x v="1"/>
  </r>
  <r>
    <s v="30369572-0"/>
    <s v="CONSTRUCCION PASEO PEATONAL LINDEROS, COMUNA DE BUIN"/>
    <x v="14"/>
    <s v="MAIPO"/>
    <s v="BUIN"/>
    <n v="2024"/>
    <s v="PROYECTO"/>
    <s v="VIVIENDA Y DESARROLLO URBANO"/>
    <s v="DESARROLLO URBANO"/>
    <x v="1"/>
    <n v="2757045"/>
    <n v="0"/>
    <n v="0"/>
    <x v="1"/>
    <x v="1"/>
  </r>
  <r>
    <s v="30369980-0"/>
    <s v="CONSTRUCCION 1 SALA CUNA 1 NIVEL MEDIO, CALLE RIVERA SUR, BUIN"/>
    <x v="14"/>
    <s v="MAIPO"/>
    <s v="BUIN"/>
    <n v="2024"/>
    <s v="PROYECTO"/>
    <s v="EDUCACION, CULTURA Y PATRIMONIO"/>
    <s v="EDUCACION PREBASICA"/>
    <x v="1"/>
    <n v="1"/>
    <n v="0"/>
    <n v="0"/>
    <x v="1"/>
    <x v="1"/>
  </r>
  <r>
    <s v="30370359-0"/>
    <s v="CONSTRUCCION ESPACIO PÚBLICO AVENIDA CIRCUNVALACIÓN, COMUNA DE PUTRE"/>
    <x v="13"/>
    <s v="'"/>
    <s v="'"/>
    <n v="2024"/>
    <s v="PROYECTO"/>
    <s v="VIVIENDA Y DESARROLLO URBANO"/>
    <s v="DESARROLLO URBANO"/>
    <x v="1"/>
    <n v="0"/>
    <n v="0"/>
    <n v="0"/>
    <x v="1"/>
    <x v="1"/>
  </r>
  <r>
    <s v="30370580-0"/>
    <s v="CONSTRUCCION SALA CUNA Y JARDIN INFANTIL- CANDIDO GRACIA- BUIN."/>
    <x v="14"/>
    <s v="MAIPO"/>
    <s v="BUIN"/>
    <n v="2024"/>
    <s v="PROYECTO"/>
    <s v="EDUCACION, CULTURA Y PATRIMONIO"/>
    <s v="EDUCACION PREBASICA"/>
    <x v="2"/>
    <n v="0"/>
    <n v="0"/>
    <n v="0"/>
    <x v="1"/>
    <x v="1"/>
  </r>
  <r>
    <s v="30379432-0"/>
    <s v="MEJORAMIENTO CONECTIVIDAD SECTOR PANIAHUE, SANTA CRUZ"/>
    <x v="15"/>
    <s v="COLCHAGUA"/>
    <s v="SANTA CRUZ"/>
    <n v="2024"/>
    <s v="PROYECTO"/>
    <s v="TRANSPORTE"/>
    <s v="TRANSPORTE URBANO,VIALIDAD PEATONAL"/>
    <x v="1"/>
    <n v="0"/>
    <n v="0"/>
    <n v="0"/>
    <x v="1"/>
    <x v="1"/>
  </r>
  <r>
    <s v="30379523-0"/>
    <s v="RESTAURACION PUESTA EN VALOR SITIO ARQUEOLÓGICO PUKARA DE COPAQUILLA"/>
    <x v="13"/>
    <s v="'"/>
    <s v="'"/>
    <n v="2024"/>
    <s v="PROYECTO"/>
    <s v="MULTISECTORIAL"/>
    <s v="INTERSUBSECTORIAL MULTISECTOR"/>
    <x v="1"/>
    <n v="33649"/>
    <n v="0"/>
    <n v="0"/>
    <x v="1"/>
    <x v="1"/>
  </r>
  <r>
    <s v="30380938-0"/>
    <s v="CONSTRUCCION CANCHA DE PASTO SINTÉTICO DE FÚTBOL INFANTIL, NATALES"/>
    <x v="1"/>
    <s v="ULTIMA ESPERANZA"/>
    <s v="NATALES"/>
    <n v="2024"/>
    <s v="PROYECTO"/>
    <s v="DEPORTES"/>
    <s v="DEPORTE FORMATIVO"/>
    <x v="1"/>
    <n v="58966"/>
    <n v="0"/>
    <n v="0"/>
    <x v="1"/>
    <x v="1"/>
  </r>
  <r>
    <s v="30382436-0"/>
    <s v="CONSTRUCCION PARQUE INCLUSIVO, LA PINTANA"/>
    <x v="14"/>
    <s v="SANTIAGO"/>
    <s v="LA PINTANA"/>
    <n v="2024"/>
    <s v="PROYECTO"/>
    <s v="VIVIENDA Y DESARROLLO URBANO"/>
    <s v="DESARROLLO URBANO"/>
    <x v="1"/>
    <n v="2"/>
    <n v="0"/>
    <n v="0"/>
    <x v="1"/>
    <x v="1"/>
  </r>
  <r>
    <s v="30382574-0"/>
    <s v="MEJORAMIENTO CONEXIÓN VIAL URBANA RUTA U-72 - RUTA U-40 EN OSORNO"/>
    <x v="3"/>
    <s v="OSORNO"/>
    <s v="OSORNO"/>
    <n v="2024"/>
    <s v="PROYECTO"/>
    <s v="TRANSPORTE"/>
    <s v="TRANSPORTE URBANO,VIALIDAD PEATONAL"/>
    <x v="1"/>
    <n v="244604"/>
    <n v="0"/>
    <n v="0"/>
    <x v="1"/>
    <x v="1"/>
  </r>
  <r>
    <s v="30383922-0"/>
    <s v="CONSTRUCCION PISCINA SEMIOLIMPICA TEMPERADA COMUNA PORVENIR"/>
    <x v="1"/>
    <s v="TIERRA DEL FUEGO"/>
    <s v="PORVENIR"/>
    <n v="2024"/>
    <s v="PROYECTO"/>
    <s v="DEPORTES"/>
    <s v="DEPORTE FORMATIVO"/>
    <x v="1"/>
    <n v="1"/>
    <n v="0"/>
    <n v="0"/>
    <x v="1"/>
    <x v="1"/>
  </r>
  <r>
    <s v="30384479-0"/>
    <s v="MEJORAMIENTO RUTA 15 CH S:ALTO HUASQUIÑA - ALTO USMAGAMA"/>
    <x v="8"/>
    <s v="TAMARUGAL"/>
    <s v="HUARA (PROV. TAMARUGAL)"/>
    <n v="2024"/>
    <s v="PROYECTO"/>
    <s v="TRANSPORTE"/>
    <s v="TRANSPORTE CAMINERO"/>
    <x v="1"/>
    <n v="101939"/>
    <n v="0"/>
    <n v="0"/>
    <x v="1"/>
    <x v="1"/>
  </r>
  <r>
    <s v="30386072-0"/>
    <s v="CONSTRUCCION CENTRO DE GESTIÓN RESIDUOS SÓLIDOS, MAGALLANES"/>
    <x v="1"/>
    <s v="MAGALLANES"/>
    <s v="PUNTA ARENAS"/>
    <n v="2024"/>
    <s v="PROYECTO"/>
    <s v="RECURSOS NATURALES Y MEDIO AMBIENTE"/>
    <s v="MEDIO AMBIENTE"/>
    <x v="1"/>
    <n v="410618"/>
    <n v="0"/>
    <n v="0"/>
    <x v="1"/>
    <x v="1"/>
  </r>
  <r>
    <s v="30386191-0"/>
    <s v="REPOSICION ESTADIO MUNICIPAL DE HORNOPIREN, HUALAIHUE"/>
    <x v="3"/>
    <s v="PALENA"/>
    <s v="HUALAIHUE"/>
    <n v="2024"/>
    <s v="PROYECTO"/>
    <s v="DEPORTES"/>
    <s v="INTERSUBSECTORIAL DEPORTES"/>
    <x v="1"/>
    <n v="57190"/>
    <n v="0"/>
    <n v="0"/>
    <x v="1"/>
    <x v="1"/>
  </r>
  <r>
    <s v="30386472-0"/>
    <s v="MEJORAMIENTO PUENTE BRASIL EN RUTA C-48 Y ACCESOS, VALLENAR"/>
    <x v="16"/>
    <s v="HUASCO"/>
    <s v="VALLENAR"/>
    <n v="2024"/>
    <s v="PROYECTO"/>
    <s v="TRANSPORTE"/>
    <s v="TRANSPORTE URBANO,VIALIDAD PEATONAL"/>
    <x v="1"/>
    <n v="101000"/>
    <n v="0"/>
    <n v="0"/>
    <x v="1"/>
    <x v="1"/>
  </r>
  <r>
    <s v="30388377-0"/>
    <s v="MEJORAMIENTO PLAZA ESTRELLA LLOLLEO, COMUNA DE SAN ANTONIO"/>
    <x v="4"/>
    <s v="SAN ANTONIO"/>
    <s v="SAN ANTONIO"/>
    <n v="2024"/>
    <s v="PROYECTO"/>
    <s v="VIVIENDA Y DESARROLLO URBANO"/>
    <s v="DESARROLLO URBANO"/>
    <x v="1"/>
    <n v="80046"/>
    <n v="0"/>
    <n v="0"/>
    <x v="1"/>
    <x v="1"/>
  </r>
  <r>
    <s v="30389722-0"/>
    <s v="MEJORAMIENTO PLAZA JORGE TEILLIER, LAUTARO"/>
    <x v="0"/>
    <s v="CAUTIN"/>
    <s v="LAUTARO"/>
    <n v="2024"/>
    <s v="PROYECTO"/>
    <s v="VIVIENDA Y DESARROLLO URBANO"/>
    <s v="DESARROLLO URBANO"/>
    <x v="1"/>
    <n v="1350"/>
    <n v="0"/>
    <n v="0"/>
    <x v="1"/>
    <x v="1"/>
  </r>
  <r>
    <s v="30391322-0"/>
    <s v="MEJORAMIENTO RUTA 5, SECTOR PASADA POR CHAÑARAL"/>
    <x v="16"/>
    <s v="CHAÑARAL"/>
    <s v="CHAÑARAL"/>
    <n v="2024"/>
    <s v="PROYECTO"/>
    <s v="TRANSPORTE"/>
    <s v="TRANSPORTE CAMINERO"/>
    <x v="1"/>
    <n v="1920952"/>
    <n v="0"/>
    <n v="0"/>
    <x v="1"/>
    <x v="1"/>
  </r>
  <r>
    <s v="30391878-0"/>
    <s v="MEJORAMIENTO EJE LO BLANCO ENTRE STA. ROSA- SAN FRANCISCO Y PADRE HURTADO SECTOR SUR"/>
    <x v="14"/>
    <s v="'"/>
    <s v="'"/>
    <n v="2024"/>
    <s v="PROYECTO"/>
    <s v="TRANSPORTE"/>
    <s v="TRANSPORTE URBANO,VIALIDAD PEATONAL"/>
    <x v="1"/>
    <n v="2091060"/>
    <n v="0"/>
    <n v="0"/>
    <x v="1"/>
    <x v="1"/>
  </r>
  <r>
    <s v="30392032-0"/>
    <s v="MEJORAMIENTO CALLES PERIMETRALES PARQUE, LOS VILOS"/>
    <x v="6"/>
    <s v="CHOAPA"/>
    <s v="LOS VILOS"/>
    <n v="2024"/>
    <s v="PROYECTO"/>
    <s v="TRANSPORTE"/>
    <s v="TRANSPORTE URBANO,VIALIDAD PEATONAL"/>
    <x v="1"/>
    <n v="56787"/>
    <n v="0"/>
    <n v="0"/>
    <x v="1"/>
    <x v="1"/>
  </r>
  <r>
    <s v="30392978-0"/>
    <s v="CONSTRUCCION SISTEMA DE APR EN  MAITENCILLO Y LA PERCALA, ANDACOLLO"/>
    <x v="6"/>
    <s v="ELQUI"/>
    <s v="ANDACOLLO"/>
    <n v="2024"/>
    <s v="PROYECTO"/>
    <s v="RECURSOS HIDRICOS"/>
    <s v="AGUA POTABLE"/>
    <x v="3"/>
    <n v="2742797"/>
    <n v="0"/>
    <n v="0"/>
    <x v="1"/>
    <x v="1"/>
  </r>
  <r>
    <s v="30393002-0"/>
    <s v="MEJORAMIENTO AVDA. PACIFICO, LA SERENA-COQUIMBO"/>
    <x v="6"/>
    <s v="ELQUI"/>
    <s v="LA SERENA"/>
    <n v="2024"/>
    <s v="PROYECTO"/>
    <s v="TRANSPORTE"/>
    <s v="TRANSPORTE URBANO,VIALIDAD PEATONAL"/>
    <x v="1"/>
    <n v="1"/>
    <n v="0"/>
    <n v="0"/>
    <x v="1"/>
    <x v="1"/>
  </r>
  <r>
    <s v="30393223-0"/>
    <s v="MEJORAMIENTO RUTA O-846, SECTOR EL LAUREL - LOTA, PROV. CONCEPCION"/>
    <x v="2"/>
    <s v="CONCEPCION"/>
    <s v="'"/>
    <n v="2024"/>
    <s v="PROYECTO"/>
    <s v="TRANSPORTE"/>
    <s v="TRANSPORTE CAMINERO"/>
    <x v="1"/>
    <n v="5000"/>
    <n v="0"/>
    <n v="0"/>
    <x v="1"/>
    <x v="1"/>
  </r>
  <r>
    <s v="30393577-0"/>
    <s v="MEJORAMIENTO ACCES. UNIVERSAL Y ACERAS CENTRO NORPONIENTE,CONCEPCIÓN"/>
    <x v="2"/>
    <s v="CONCEPCION"/>
    <s v="CONCEPCION"/>
    <n v="2024"/>
    <s v="PROYECTO"/>
    <s v="VIVIENDA Y DESARROLLO URBANO"/>
    <s v="DESARROLLO URBANO"/>
    <x v="1"/>
    <n v="882755"/>
    <n v="0"/>
    <n v="0"/>
    <x v="1"/>
    <x v="1"/>
  </r>
  <r>
    <s v="30393924-0"/>
    <s v="MEJORAMIENTO PLAZA DE ARMAS DE PICHASCA, COMUNA DE RIO HURTADO"/>
    <x v="6"/>
    <s v="LIMARI"/>
    <s v="RIO HURTADO"/>
    <n v="2024"/>
    <s v="PROYECTO"/>
    <s v="VIVIENDA Y DESARROLLO URBANO"/>
    <s v="DESARROLLO URBANO"/>
    <x v="1"/>
    <n v="128847"/>
    <n v="0"/>
    <n v="0"/>
    <x v="1"/>
    <x v="1"/>
  </r>
  <r>
    <s v="30394274-0"/>
    <s v="CONSTRUCCION CAMINO CALETA EUGENIA- PUERTO TORO, TRAMO I, XII REGION"/>
    <x v="1"/>
    <s v="ANTARTICA CHILENA"/>
    <s v="CABO DE HORNOS"/>
    <n v="2024"/>
    <s v="PROYECTO"/>
    <s v="TRANSPORTE"/>
    <s v="TRANSPORTE CAMINERO"/>
    <x v="1"/>
    <n v="6049549"/>
    <n v="0"/>
    <n v="0"/>
    <x v="1"/>
    <x v="1"/>
  </r>
  <r>
    <s v="30394732-0"/>
    <s v="CONSTRUCCION O. FLUVIALES Y CONTROL ALUVIONAL CUENCA RIO TRANSITO  Y EL CARMEN, A. DEL CARMEN"/>
    <x v="16"/>
    <s v="HUASCO"/>
    <s v="ALTO DEL CARMEN"/>
    <n v="2024"/>
    <s v="PROYECTO"/>
    <s v="RECURSOS HIDRICOS"/>
    <s v="DEFENSAS FLUVIALES,MARITIMAS Y CAUCES NATURALES"/>
    <x v="1"/>
    <n v="7115"/>
    <n v="0"/>
    <n v="0"/>
    <x v="1"/>
    <x v="1"/>
  </r>
  <r>
    <s v="30395422-0"/>
    <s v="REPOSICION CANCHA LEPIHUE, COMUNA DE MAULLIN"/>
    <x v="3"/>
    <s v="LLANQUIHUE"/>
    <s v="MAULLIN"/>
    <n v="2024"/>
    <s v="PROYECTO"/>
    <s v="DEPORTES"/>
    <s v="INTERSUBSECTORIAL DEPORTES"/>
    <x v="1"/>
    <n v="173269"/>
    <n v="0"/>
    <n v="0"/>
    <x v="1"/>
    <x v="1"/>
  </r>
  <r>
    <s v="30395580-0"/>
    <s v="CONSTRUCCION CENTRO POLIDEPORTIVO DEL BIOBIO"/>
    <x v="2"/>
    <s v="'"/>
    <s v="'"/>
    <n v="2024"/>
    <s v="PROYECTO"/>
    <s v="DEPORTES"/>
    <s v="DEPORTE FORMATIVO"/>
    <x v="4"/>
    <n v="5"/>
    <n v="0"/>
    <n v="0"/>
    <x v="1"/>
    <x v="1"/>
  </r>
  <r>
    <s v="30396675-0"/>
    <s v="CONSTRUCCION PARQUE ESTADIO CULTURAL DE CHOMIO, PADRE LAS CASAS"/>
    <x v="0"/>
    <s v="CAUTIN"/>
    <s v="PADRE LAS CASAS"/>
    <n v="2024"/>
    <s v="PROYECTO"/>
    <s v="DEPORTES"/>
    <s v="DEPORTE COMPETITIVO"/>
    <x v="1"/>
    <n v="1"/>
    <n v="0"/>
    <n v="0"/>
    <x v="1"/>
    <x v="1"/>
  </r>
  <r>
    <s v="30396780-0"/>
    <s v="CONSTRUCCION UNIDADES DE  SERVICIOS ESPECIALES DE GENDARMERÍA ARICA"/>
    <x v="13"/>
    <s v="'"/>
    <s v="'"/>
    <n v="2024"/>
    <s v="PROYECTO"/>
    <s v="JUSTICIA"/>
    <s v="REHABILITACION ADULTOS"/>
    <x v="4"/>
    <n v="11"/>
    <n v="0"/>
    <n v="0"/>
    <x v="1"/>
    <x v="1"/>
  </r>
  <r>
    <s v="30397154-0"/>
    <s v="CONSTRUCCION 10 VIVIENDAS ADULTO MAYOR EL BAJIO ETAPA II, QUILLOTA"/>
    <x v="4"/>
    <s v="QUILLOTA"/>
    <s v="QUILLOTA"/>
    <n v="2024"/>
    <s v="PROYECTO"/>
    <s v="VIVIENDA Y DESARROLLO URBANO"/>
    <s v="VIVIENDA DEFINITIVA"/>
    <x v="1"/>
    <n v="0"/>
    <n v="0"/>
    <n v="0"/>
    <x v="1"/>
    <x v="1"/>
  </r>
  <r>
    <s v="30397324-0"/>
    <s v="CONSTRUCCION UNIDAD REHABILITACION KINESICA, PALMILLA"/>
    <x v="15"/>
    <s v="COLCHAGUA"/>
    <s v="PALMILLA"/>
    <n v="2024"/>
    <s v="PROYECTO"/>
    <s v="SALUD"/>
    <s v="BAJA COMPLEJIDAD"/>
    <x v="3"/>
    <n v="431056"/>
    <n v="0"/>
    <n v="0"/>
    <x v="1"/>
    <x v="1"/>
  </r>
  <r>
    <s v="30399495-0"/>
    <s v="CONSTRUCCION CALLE LATORRE 1 Y 2, LOS ÁNGELES"/>
    <x v="2"/>
    <s v="BIO BIO"/>
    <s v="LOS ANGELES"/>
    <n v="2024"/>
    <s v="PROYECTO"/>
    <s v="TRANSPORTE"/>
    <s v="TRANSPORTE URBANO,VIALIDAD PEATONAL"/>
    <x v="1"/>
    <n v="1760"/>
    <n v="0"/>
    <n v="0"/>
    <x v="1"/>
    <x v="1"/>
  </r>
  <r>
    <s v="30399934-0"/>
    <s v="MEJORAMIENTO RUTA V-860 S: FIN ZONA URBANA N. BRAUNAU - CR. RUTA V-60, PROV. LLANQUIHUE"/>
    <x v="3"/>
    <s v="LLANQUIHUE"/>
    <s v="'"/>
    <n v="2024"/>
    <s v="PROYECTO"/>
    <s v="TRANSPORTE"/>
    <s v="TRANSPORTE CAMINERO"/>
    <x v="1"/>
    <n v="106700"/>
    <n v="0"/>
    <n v="0"/>
    <x v="1"/>
    <x v="1"/>
  </r>
  <r>
    <s v="30402081-0"/>
    <s v="MEJORAMIENTO TEATRO MUNICIPAL COMUNA DE RENGO"/>
    <x v="15"/>
    <s v="CACHAPOAL"/>
    <s v="RENGO"/>
    <n v="2024"/>
    <s v="PROYECTO"/>
    <s v="EDUCACION, CULTURA Y PATRIMONIO"/>
    <s v="ARTE Y CULTURA"/>
    <x v="1"/>
    <n v="2173491"/>
    <n v="0"/>
    <n v="0"/>
    <x v="1"/>
    <x v="1"/>
  </r>
  <r>
    <s v="30402423-0"/>
    <s v="REPOSICION PUENTE REHUE Y ACCESOS, LOS SAUCES"/>
    <x v="0"/>
    <s v="MALLECO"/>
    <s v="LOS SAUCES"/>
    <n v="2024"/>
    <s v="PROYECTO"/>
    <s v="TRANSPORTE"/>
    <s v="TRANSPORTE CAMINERO"/>
    <x v="1"/>
    <n v="5175"/>
    <n v="0"/>
    <n v="0"/>
    <x v="1"/>
    <x v="1"/>
  </r>
  <r>
    <s v="30403623-0"/>
    <s v="AMPLIACION SISTEMA DE ALCANTARILLADO PATAGÜILLA INTERIOR, CURACAVI"/>
    <x v="14"/>
    <s v="MELIPILLA"/>
    <s v="CURACAVI"/>
    <n v="2024"/>
    <s v="PROYECTO"/>
    <s v="RECURSOS HIDRICOS"/>
    <s v="INTERSUBSECTORIAL RECURSOS HIDRICOS"/>
    <x v="1"/>
    <n v="381387"/>
    <n v="0"/>
    <n v="0"/>
    <x v="1"/>
    <x v="1"/>
  </r>
  <r>
    <s v="30403874-0"/>
    <s v="REPOSICION ESTADIO FISCAL COMUNA PUTAENDO"/>
    <x v="4"/>
    <s v="SAN FELIPE DE ACONCAGUA"/>
    <s v="PUTAENDO"/>
    <n v="2024"/>
    <s v="PROYECTO"/>
    <s v="DEPORTES"/>
    <s v="DEPORTE FORMATIVO"/>
    <x v="4"/>
    <n v="105972"/>
    <n v="0"/>
    <n v="0"/>
    <x v="1"/>
    <x v="1"/>
  </r>
  <r>
    <s v="30407379-0"/>
    <s v="MEJORAMIENTO AUTOPISTA CONCEPCION - TALCAHUANO: PERALES - PAICAVI"/>
    <x v="2"/>
    <s v="CONCEPCION"/>
    <s v="TALCAHUANO"/>
    <n v="2024"/>
    <s v="PROYECTO"/>
    <s v="TRANSPORTE"/>
    <s v="TRANSPORTE URBANO,VIALIDAD PEATONAL"/>
    <x v="1"/>
    <n v="1418920"/>
    <n v="0"/>
    <n v="0"/>
    <x v="1"/>
    <x v="1"/>
  </r>
  <r>
    <s v="30407522-0"/>
    <s v="REPOSICION ESCUELA BASICA EPU KLEI  DE LICAN RAY, COMUNA DE VILLARRICA"/>
    <x v="0"/>
    <s v="CAUTIN"/>
    <s v="VILLARRICA"/>
    <n v="2024"/>
    <s v="PROYECTO"/>
    <s v="EDUCACION, CULTURA Y PATRIMONIO"/>
    <s v="EDUCACION BASICA Y MEDIA"/>
    <x v="1"/>
    <n v="133878"/>
    <n v="0"/>
    <n v="0"/>
    <x v="1"/>
    <x v="1"/>
  </r>
  <r>
    <s v="30408975-0"/>
    <s v="CONSTRUCCION PARQUE URBANO AURORA, CONCEPCION"/>
    <x v="2"/>
    <s v="CONCEPCION"/>
    <s v="CONCEPCION"/>
    <n v="2024"/>
    <s v="PROYECTO"/>
    <s v="VIVIENDA Y DESARROLLO URBANO"/>
    <s v="DESARROLLO URBANO"/>
    <x v="1"/>
    <n v="0"/>
    <n v="0"/>
    <n v="0"/>
    <x v="1"/>
    <x v="1"/>
  </r>
  <r>
    <s v="30410274-0"/>
    <s v="REPOSICION Y AMPLIACION JARDIN INFANTIL CASITA DE MIS SUEÑOS"/>
    <x v="2"/>
    <s v="BIO BIO"/>
    <s v="LOS ANGELES"/>
    <n v="2024"/>
    <s v="PROYECTO"/>
    <s v="EDUCACION, CULTURA Y PATRIMONIO"/>
    <s v="EDUCACION PREBASICA"/>
    <x v="1"/>
    <n v="0"/>
    <n v="0"/>
    <n v="0"/>
    <x v="1"/>
    <x v="1"/>
  </r>
  <r>
    <s v="30416274-0"/>
    <s v="REPOSICION JUZGADO DE LETRAS CON COMPETENCIA COMUN DE ARAUCO"/>
    <x v="2"/>
    <s v="ARAUCO"/>
    <s v="ARAUCO"/>
    <n v="2024"/>
    <s v="PROYECTO"/>
    <s v="JUSTICIA"/>
    <s v="ADMINISTRACION DE JUSTICIA"/>
    <x v="1"/>
    <n v="17929"/>
    <n v="0"/>
    <n v="0"/>
    <x v="1"/>
    <x v="1"/>
  </r>
  <r>
    <s v="30418427-0"/>
    <s v="CONSTRUCCION MIRADORES  DE LA REGIÓN DE AYSEN"/>
    <x v="11"/>
    <s v="'"/>
    <s v="'"/>
    <n v="2024"/>
    <s v="PROYECTO"/>
    <s v="TURISMO Y COMERCIO"/>
    <s v="TURISMO"/>
    <x v="1"/>
    <n v="20003"/>
    <n v="0"/>
    <n v="0"/>
    <x v="1"/>
    <x v="1"/>
  </r>
  <r>
    <s v="30420172-0"/>
    <s v="REPOSICION EDIFICIO CONSISTORIAL, COMUNA DE LITUECHE"/>
    <x v="15"/>
    <s v="CARDENAL CARO"/>
    <s v="LITUECHE"/>
    <n v="2024"/>
    <s v="PROYECTO"/>
    <s v="MULTISECTORIAL"/>
    <s v="ADMINISTRACION MULTISECTOR"/>
    <x v="1"/>
    <n v="133842"/>
    <n v="0"/>
    <n v="0"/>
    <x v="1"/>
    <x v="1"/>
  </r>
  <r>
    <s v="30420427-0"/>
    <s v="REPOSICION CON RELOCALIZACIÓN 1° JUZGADO DE LETRAS DE RENGO"/>
    <x v="15"/>
    <s v="CACHAPOAL"/>
    <s v="RENGO"/>
    <n v="2024"/>
    <s v="PROYECTO"/>
    <s v="JUSTICIA"/>
    <s v="ADMINISTRACION DE JUSTICIA"/>
    <x v="1"/>
    <n v="65809"/>
    <n v="0"/>
    <n v="0"/>
    <x v="1"/>
    <x v="1"/>
  </r>
  <r>
    <s v="30422430-0"/>
    <s v="MEJORAMIENTO COLEGIO ARAUCO, QUILLOTA"/>
    <x v="4"/>
    <s v="QUILLOTA"/>
    <s v="QUILLOTA"/>
    <n v="2024"/>
    <s v="PROYECTO"/>
    <s v="EDUCACION, CULTURA Y PATRIMONIO"/>
    <s v="EDUCACION BASICA Y MEDIA"/>
    <x v="4"/>
    <n v="1225612"/>
    <n v="0"/>
    <n v="0"/>
    <x v="1"/>
    <x v="1"/>
  </r>
  <r>
    <s v="30427188-0"/>
    <s v="REPOSICION PARCIAL ESCUELA RUCA MANKE Y JARDÍN INFANTIL RUMY RAYEN, CURARREHUE"/>
    <x v="0"/>
    <s v="CAUTIN"/>
    <s v="CURARREHUE"/>
    <n v="2024"/>
    <s v="PROYECTO"/>
    <s v="EDUCACIÓN"/>
    <s v="EDUCACION BASICA Y MEDIA"/>
    <x v="4"/>
    <n v="129861"/>
    <n v="0"/>
    <n v="0"/>
    <x v="1"/>
    <x v="1"/>
  </r>
  <r>
    <s v="30427426-0"/>
    <s v="REPOSICION PUENTE MAULLIN N°1, COMUNA DE LLANQUIHUE."/>
    <x v="3"/>
    <s v="LLANQUIHUE"/>
    <s v="LLANQUIHUE"/>
    <n v="2024"/>
    <s v="PROYECTO"/>
    <s v="TRANSPORTE"/>
    <s v="TRANSPORTE CAMINERO"/>
    <x v="1"/>
    <n v="36225"/>
    <n v="0"/>
    <n v="0"/>
    <x v="1"/>
    <x v="1"/>
  </r>
  <r>
    <s v="30427986-0"/>
    <s v="CONSTRUCCION CENTRO DE CREACIÓN - CECREA ARICA"/>
    <x v="13"/>
    <s v="'"/>
    <s v="'"/>
    <n v="2024"/>
    <s v="PROYECTO"/>
    <s v="EDUCACION, CULTURA Y PATRIMONIO"/>
    <s v="ARTE Y CULTURA"/>
    <x v="1"/>
    <n v="240000"/>
    <n v="0"/>
    <n v="0"/>
    <x v="1"/>
    <x v="1"/>
  </r>
  <r>
    <s v="30429277-0"/>
    <s v="CONSTRUCCION CENTRO CULTURAL, PORVENIR"/>
    <x v="1"/>
    <s v="TIERRA DEL FUEGO"/>
    <s v="PORVENIR"/>
    <n v="2024"/>
    <s v="PROYECTO"/>
    <s v="EDUCACION, CULTURA Y PATRIMONIO"/>
    <s v="ARTE Y CULTURA"/>
    <x v="1"/>
    <n v="15336"/>
    <n v="0"/>
    <n v="0"/>
    <x v="1"/>
    <x v="1"/>
  </r>
  <r>
    <s v="30429926-0"/>
    <s v="CONSTRUCCION SEDE CENTRO DE REHABILITACION, PUERTO WILLIAMS"/>
    <x v="1"/>
    <s v="ANTARTICA CHILENA"/>
    <s v="CABO DE HORNOS"/>
    <n v="2024"/>
    <s v="PROYECTO"/>
    <s v="SALUD"/>
    <s v="INTERSUBSECTORIAL SALUD"/>
    <x v="1"/>
    <n v="2963285"/>
    <n v="0"/>
    <n v="0"/>
    <x v="1"/>
    <x v="1"/>
  </r>
  <r>
    <s v="30430772-0"/>
    <s v="REPOSICION P.S. CARRETERA DEL COBRE, KM. 85.5, RUTA 5 SUR, COMUNA"/>
    <x v="15"/>
    <s v="CACHAPOAL"/>
    <s v="RANCAGUA"/>
    <n v="2024"/>
    <s v="PROYECTO"/>
    <s v="TRANSPORTE"/>
    <s v="TRANSPORTE CAMINERO"/>
    <x v="1"/>
    <n v="23805"/>
    <n v="0"/>
    <n v="0"/>
    <x v="1"/>
    <x v="1"/>
  </r>
  <r>
    <s v="30431172-0"/>
    <s v="CONSTRUCCION URBANIZACIÓN BÁSICA LOCALIDAD DE ALTOVALSOL, COMUNA LA SERENA"/>
    <x v="6"/>
    <s v="ELQUI"/>
    <s v="LA SERENA"/>
    <n v="2024"/>
    <s v="PROYECTO"/>
    <s v="RECURSOS HIDRICOS"/>
    <s v="EVACUACION DISPOSICION FINAL AGUAS SERVIDAS"/>
    <x v="1"/>
    <n v="23000"/>
    <n v="0"/>
    <n v="0"/>
    <x v="1"/>
    <x v="1"/>
  </r>
  <r>
    <s v="30432172-0"/>
    <s v="CONSTRUCCION PARQUE RECREATIVO SAN JOAQUÍN, COMUNA DE LA SERENA"/>
    <x v="6"/>
    <s v="ELQUI"/>
    <s v="LA SERENA"/>
    <n v="2024"/>
    <s v="PROYECTO"/>
    <s v="VIVIENDA Y DESARROLLO URBANO"/>
    <s v="DESARROLLO URBANO"/>
    <x v="1"/>
    <n v="327657"/>
    <n v="0"/>
    <n v="0"/>
    <x v="1"/>
    <x v="1"/>
  </r>
  <r>
    <s v="30433122-0"/>
    <s v="CONSTRUCCION SEDE SOCIAL CLUB DEPORTIVO DUBRASIC PUNTA ARENAS"/>
    <x v="1"/>
    <s v="MAGALLANES"/>
    <s v="PUNTA ARENAS"/>
    <n v="2024"/>
    <s v="PROYECTO"/>
    <s v="MULTISECTORIAL"/>
    <s v="ORGANIZACION Y SERVICIOS COMUNALES"/>
    <x v="1"/>
    <n v="3520"/>
    <n v="0"/>
    <n v="0"/>
    <x v="1"/>
    <x v="1"/>
  </r>
  <r>
    <s v="30433377-0"/>
    <s v="REPOSICION SALA  MULTIUSO DE CAMIÑA"/>
    <x v="8"/>
    <s v="TAMARUGAL"/>
    <s v="CAMIÑA (PROV. TAMARUGAL)"/>
    <n v="2024"/>
    <s v="PROYECTO"/>
    <s v="MULTISECTORIAL"/>
    <s v="ORGANIZACION Y SERVICIOS COMUNALES"/>
    <x v="1"/>
    <n v="75643"/>
    <n v="0"/>
    <n v="0"/>
    <x v="1"/>
    <x v="1"/>
  </r>
  <r>
    <s v="30433477-0"/>
    <s v="CONSTRUCCION PASARELA S. REQUEHUA - LA PLATINA SAN VICENTE T.T."/>
    <x v="15"/>
    <s v="CACHAPOAL"/>
    <s v="SAN VICENTE DE TAGUA TAGUA"/>
    <n v="2024"/>
    <s v="PROYECTO"/>
    <s v="TRANSPORTE"/>
    <s v="TRANSPORTE URBANO,VIALIDAD PEATONAL"/>
    <x v="1"/>
    <n v="19561"/>
    <n v="0"/>
    <n v="0"/>
    <x v="1"/>
    <x v="1"/>
  </r>
  <r>
    <s v="30435722-0"/>
    <s v="CONSTRUCCION CENTRO CULTURAL, FRESIA"/>
    <x v="3"/>
    <s v="LLANQUIHUE"/>
    <s v="FRESIA"/>
    <n v="2024"/>
    <s v="PROYECTO"/>
    <s v="CULTURA Y PATRIMONIO"/>
    <s v="CULTURA"/>
    <x v="4"/>
    <n v="2002"/>
    <n v="0"/>
    <n v="0"/>
    <x v="1"/>
    <x v="1"/>
  </r>
  <r>
    <s v="30436137-0"/>
    <s v="CONSTRUCCION CENTRO  DE CREACION COMUNA DE VALLENAR"/>
    <x v="16"/>
    <s v="HUASCO"/>
    <s v="VALLENAR"/>
    <n v="2024"/>
    <s v="PROYECTO"/>
    <s v="EDUCACION, CULTURA Y PATRIMONIO"/>
    <s v="ARTE Y CULTURA"/>
    <x v="1"/>
    <n v="11792"/>
    <n v="0"/>
    <n v="0"/>
    <x v="1"/>
    <x v="1"/>
  </r>
  <r>
    <s v="30437973-0"/>
    <s v="RESTAURACION CENTRO CULTURAL CASA HODGKINSON, GRANEROS"/>
    <x v="15"/>
    <s v="CACHAPOAL"/>
    <s v="GRANEROS"/>
    <n v="2024"/>
    <s v="PROYECTO"/>
    <s v="MULTISECTORIAL"/>
    <s v="ADMINISTRACION MULTISECTOR"/>
    <x v="4"/>
    <n v="2448736"/>
    <n v="0"/>
    <n v="0"/>
    <x v="1"/>
    <x v="1"/>
  </r>
  <r>
    <s v="30438322-0"/>
    <s v="AMPLIACION EDIFICIO CONSISTORIAL COMUNA DE SANTA MARIA"/>
    <x v="4"/>
    <s v="SAN FELIPE DE ACONCAGUA"/>
    <s v="SANTA MARIA"/>
    <n v="2024"/>
    <s v="PROYECTO"/>
    <s v="MULTISECTORIAL"/>
    <s v="ADMINISTRACION MULTISECTOR"/>
    <x v="1"/>
    <n v="1224559"/>
    <n v="0"/>
    <n v="0"/>
    <x v="1"/>
    <x v="1"/>
  </r>
  <r>
    <s v="30440736-0"/>
    <s v="CONSTRUCCION CONEXIÓN VIAL SECTOR: RUTA K-120 - ACCESO SUR A CURICO"/>
    <x v="7"/>
    <s v="CURICO"/>
    <s v="'"/>
    <n v="2024"/>
    <s v="PROYECTO"/>
    <s v="TRANSPORTE"/>
    <s v="TRANSPORTE CAMINERO"/>
    <x v="1"/>
    <n v="10350"/>
    <n v="0"/>
    <n v="0"/>
    <x v="1"/>
    <x v="1"/>
  </r>
  <r>
    <s v="30440739-0"/>
    <s v="REPOSICION  LICEO TRAPAQUEANTE, TIRUA"/>
    <x v="2"/>
    <s v="ARAUCO"/>
    <s v="TIRUA"/>
    <n v="2024"/>
    <s v="PROYECTO"/>
    <s v="EDUCACION, CULTURA Y PATRIMONIO"/>
    <s v="EDUCACION MEDIA TECNICO"/>
    <x v="4"/>
    <n v="16186"/>
    <n v="0"/>
    <n v="0"/>
    <x v="1"/>
    <x v="1"/>
  </r>
  <r>
    <s v="30440874-0"/>
    <s v="REPOSICION CUARTEL DE BOMBEROS DE HUERTOS FAMILIARES, TIL TIL"/>
    <x v="14"/>
    <s v="CHACABUCO"/>
    <s v="TIL TIL"/>
    <n v="2024"/>
    <s v="PROYECTO"/>
    <s v="SEGURIDAD PUBLICA"/>
    <s v="SEGURIDAD PUBLICA"/>
    <x v="1"/>
    <n v="3643"/>
    <n v="0"/>
    <n v="0"/>
    <x v="1"/>
    <x v="1"/>
  </r>
  <r>
    <s v="30442127-0"/>
    <s v="NORMALIZACION CUADRA PERSONAL CCP VICTORIA"/>
    <x v="0"/>
    <s v="MALLECO"/>
    <s v="VICTORIA"/>
    <n v="2024"/>
    <s v="PROYECTO"/>
    <s v="JUSTICIA"/>
    <s v="REHABILITACION ADULTOS"/>
    <x v="1"/>
    <n v="361074"/>
    <n v="0"/>
    <n v="0"/>
    <x v="1"/>
    <x v="1"/>
  </r>
  <r>
    <s v="30443927-0"/>
    <s v="REPOSICION PUENTE BAGUALES 2, EN RUTA 240"/>
    <x v="11"/>
    <s v="'"/>
    <s v="'"/>
    <n v="2024"/>
    <s v="PROYECTO"/>
    <s v="TRANSPORTE"/>
    <s v="TRANSPORTE CAMINERO"/>
    <x v="1"/>
    <n v="2000"/>
    <n v="0"/>
    <n v="0"/>
    <x v="1"/>
    <x v="1"/>
  </r>
  <r>
    <s v="30444072-0"/>
    <s v="CONSTRUCCION SAR BORIS SOLER,MELIPILLA"/>
    <x v="14"/>
    <s v="MELIPILLA"/>
    <s v="MELIPILLA"/>
    <n v="2024"/>
    <s v="PROYECTO"/>
    <s v="SALUD"/>
    <s v="BAJA COMPLEJIDAD"/>
    <x v="1"/>
    <n v="36028"/>
    <n v="0"/>
    <n v="0"/>
    <x v="1"/>
    <x v="1"/>
  </r>
  <r>
    <s v="30444175-0"/>
    <s v="REPOSICION LUMINARIAS CON TECNOLOGÍA LED. VILLA ALEMANA"/>
    <x v="4"/>
    <s v="MARGA MARGA"/>
    <s v="VILLA ALEMANA"/>
    <n v="2024"/>
    <s v="PROYECTO"/>
    <s v="ENERGIA"/>
    <s v="ALUMBRADO PUBLICO"/>
    <x v="1"/>
    <n v="1110636"/>
    <n v="0"/>
    <n v="0"/>
    <x v="1"/>
    <x v="1"/>
  </r>
  <r>
    <s v="30444424-0"/>
    <s v="REPOSICION CUARTEL CUERPO  BOMBEROS DE RINCONADA"/>
    <x v="4"/>
    <s v="LOS ANDES"/>
    <s v="RINCONADA"/>
    <n v="2024"/>
    <s v="PROYECTO"/>
    <s v="SEGURIDAD PUBLICA"/>
    <s v="SEGURIDAD PUBLICA"/>
    <x v="1"/>
    <n v="1978654"/>
    <n v="0"/>
    <n v="0"/>
    <x v="1"/>
    <x v="1"/>
  </r>
  <r>
    <s v="30446072-0"/>
    <s v="REPOSICION ESCUELA DE COPEQUEN  COINCO"/>
    <x v="15"/>
    <s v="CACHAPOAL"/>
    <s v="COINCO"/>
    <n v="2024"/>
    <s v="PROYECTO"/>
    <s v="EDUCACION, CULTURA Y PATRIMONIO"/>
    <s v="EDUCACION BASICA Y MEDIA"/>
    <x v="4"/>
    <n v="7607388"/>
    <n v="0"/>
    <n v="0"/>
    <x v="1"/>
    <x v="1"/>
  </r>
  <r>
    <s v="30446872-0"/>
    <s v="INSTALACION SISTEMA AGUA POTABLE RURAL HUECHOPUDO, MITARRUCAHUE, RELUN, VILLARRICA"/>
    <x v="0"/>
    <s v="CAUTIN"/>
    <s v="VILLARRICA"/>
    <n v="2024"/>
    <s v="PROYECTO"/>
    <s v="RECURSOS HIDRICOS"/>
    <s v="AGUA POTABLE"/>
    <x v="1"/>
    <n v="1"/>
    <n v="0"/>
    <n v="0"/>
    <x v="1"/>
    <x v="1"/>
  </r>
  <r>
    <s v="30448824-0"/>
    <s v="REPOSICION BIBLIOTECA 416 PEÑALOLEN"/>
    <x v="14"/>
    <s v="SANTIAGO"/>
    <s v="PEÑALOLEN"/>
    <n v="2024"/>
    <s v="PROYECTO"/>
    <s v="EDUCACION, CULTURA Y PATRIMONIO"/>
    <s v="ARTE Y CULTURA"/>
    <x v="1"/>
    <n v="729262"/>
    <n v="0"/>
    <n v="0"/>
    <x v="1"/>
    <x v="1"/>
  </r>
  <r>
    <s v="30449425-0"/>
    <s v="CONSTRUCCION  CENTRO INTEGRAL LAS DUNAS IQUIQUE"/>
    <x v="8"/>
    <s v="IQUIQUE"/>
    <s v="IQUIQUE"/>
    <n v="2024"/>
    <s v="PROYECTO"/>
    <s v="MULTISECTORIAL"/>
    <s v="ORGANIZACION Y SERVICIOS COMUNALES"/>
    <x v="1"/>
    <n v="459334"/>
    <n v="0"/>
    <n v="0"/>
    <x v="1"/>
    <x v="1"/>
  </r>
  <r>
    <s v="30452024-0"/>
    <s v="CONSTRUCCION ENERGIZACION RURAL, SECTOR ANDINO, PUNTA ARENAS"/>
    <x v="1"/>
    <s v="MAGALLANES"/>
    <s v="PUNTA ARENAS"/>
    <n v="2024"/>
    <s v="PROYECTO"/>
    <s v="ENERGIA"/>
    <s v="DISTRIBUCION Y CONEXION FINAL USUARIOS"/>
    <x v="1"/>
    <n v="7016"/>
    <n v="0"/>
    <n v="0"/>
    <x v="1"/>
    <x v="1"/>
  </r>
  <r>
    <s v="30452524-0"/>
    <s v="AMPLIACION RAMPA ISLA TOTO, CISNES"/>
    <x v="11"/>
    <s v="AYSEN"/>
    <s v="CISNES"/>
    <n v="2024"/>
    <s v="PROYECTO"/>
    <s v="TRANSPORTE"/>
    <s v="TRANSPORTE MARITIMO, FLUVIAL Y LACUSTRE"/>
    <x v="1"/>
    <n v="260"/>
    <n v="0"/>
    <n v="0"/>
    <x v="1"/>
    <x v="1"/>
  </r>
  <r>
    <s v="30454524-0"/>
    <s v="CONSTRUCCION GIMNASIO LOCALIDAD DE RIÑINAHUE COMUNA DE LAGO RANCO"/>
    <x v="12"/>
    <s v="RANCO"/>
    <s v="LAGO RANCO - REGION XIV"/>
    <n v="2024"/>
    <s v="PROYECTO"/>
    <s v="DEPORTES"/>
    <s v="DEPORTE RECREATIVO"/>
    <x v="1"/>
    <n v="22526"/>
    <n v="0"/>
    <n v="0"/>
    <x v="1"/>
    <x v="1"/>
  </r>
  <r>
    <s v="30454984-0"/>
    <s v="CONSTRUCCION SALA CUNA Y JARDÍN INFANTIL  CONCHA Y TORO, PUENTE ALT0"/>
    <x v="14"/>
    <s v="CORDILLERA"/>
    <s v="PUENTE ALTO"/>
    <n v="2024"/>
    <s v="PROYECTO"/>
    <s v="EDUCACION, CULTURA Y PATRIMONIO"/>
    <s v="EDUCACION PREBASICA"/>
    <x v="1"/>
    <n v="309"/>
    <n v="0"/>
    <n v="0"/>
    <x v="1"/>
    <x v="1"/>
  </r>
  <r>
    <s v="30456923-0"/>
    <s v="MEJORAMIENTO PASO SAN  FRANCISCO S: PEDERNALES - SALAR DE MARICUNGA, DIEGO DE ALMAGRO"/>
    <x v="16"/>
    <s v="CHAÑARAL"/>
    <s v="DIEGO DE ALMAGRO"/>
    <n v="2024"/>
    <s v="PROYECTO"/>
    <s v="TRANSPORTE"/>
    <s v="TRANSPORTE CAMINERO"/>
    <x v="1"/>
    <n v="1718093"/>
    <n v="0"/>
    <n v="0"/>
    <x v="1"/>
    <x v="1"/>
  </r>
  <r>
    <s v="30457688-0"/>
    <s v="CONSTRUCCION UNIDAD DE APOYO DIAGNOSTICO  MEDICINA NUCLEAR EN COA"/>
    <x v="9"/>
    <s v="'"/>
    <s v="'"/>
    <n v="2024"/>
    <s v="PROYECTO"/>
    <s v="SALUD"/>
    <s v="ALTA COMPLEJIDAD"/>
    <x v="1"/>
    <n v="2981399"/>
    <n v="0"/>
    <n v="0"/>
    <x v="1"/>
    <x v="1"/>
  </r>
  <r>
    <s v="30458638-0"/>
    <s v="REPOSICION MEDIALUNA DE RODEO EN PUERTO CISNES Y DEPENDENCIAS ANEXAS"/>
    <x v="11"/>
    <s v="AYSEN"/>
    <s v="CISNES"/>
    <n v="2024"/>
    <s v="PROYECTO"/>
    <s v="DEPORTES"/>
    <s v="DEPORTE COMPETITIVO"/>
    <x v="3"/>
    <n v="66608"/>
    <n v="0"/>
    <n v="0"/>
    <x v="1"/>
    <x v="1"/>
  </r>
  <r>
    <s v="30458837-0"/>
    <s v="CONSTRUCCION CONEXION VIAL S: MALALCAHUELLO-LONQUIMAY REG. ARAUCANIA"/>
    <x v="0"/>
    <s v="'"/>
    <s v="'"/>
    <n v="2024"/>
    <s v="PROYECTO"/>
    <s v="TRANSPORTE"/>
    <s v="TRANSPORTE CAMINERO"/>
    <x v="3"/>
    <n v="206276"/>
    <n v="0"/>
    <n v="0"/>
    <x v="1"/>
    <x v="1"/>
  </r>
  <r>
    <s v="30458973-0"/>
    <s v="MEJORAMIENTO CBI CAMINO QUEPE-PRADOS DE HUICHAHUE, PADRE LAS CASAS"/>
    <x v="0"/>
    <s v="CAUTIN"/>
    <s v="PADRE LAS CASAS"/>
    <n v="2024"/>
    <s v="PROYECTO"/>
    <s v="TRANSPORTE"/>
    <s v="TRANSPORTE CAMINERO"/>
    <x v="1"/>
    <n v="51750"/>
    <n v="0"/>
    <n v="0"/>
    <x v="1"/>
    <x v="1"/>
  </r>
  <r>
    <s v="30458978-0"/>
    <s v="MEJORAMIENTO CAMINO ALMAGRO- TEODORO SCHMIDT"/>
    <x v="0"/>
    <s v="CAUTIN"/>
    <s v="TEODORO SCHMIDT"/>
    <n v="2024"/>
    <s v="PROYECTO"/>
    <s v="TRANSPORTE"/>
    <s v="TRANSPORTE CAMINERO"/>
    <x v="1"/>
    <n v="21456"/>
    <n v="0"/>
    <n v="0"/>
    <x v="1"/>
    <x v="1"/>
  </r>
  <r>
    <s v="30459075-0"/>
    <s v="MEJORAMIENTO DIVERSAS CALLES VILLA C° CASTILLO, T. DEL PAINE"/>
    <x v="1"/>
    <s v="ULTIMA ESPERANZA"/>
    <s v="TORRES DEL PAINE"/>
    <n v="2024"/>
    <s v="PROYECTO"/>
    <s v="TRANSPORTE"/>
    <s v="TRANSPORTE URBANO,VIALIDAD PEATONAL"/>
    <x v="1"/>
    <n v="523116"/>
    <n v="0"/>
    <n v="0"/>
    <x v="1"/>
    <x v="1"/>
  </r>
  <r>
    <s v="30459266-0"/>
    <s v="MEJORAMIENTO RUTAS S-941 Y S/ROL. CR 199-CH (PALGUIN)-ACC. NORTE PNV"/>
    <x v="0"/>
    <s v="'"/>
    <s v="'"/>
    <n v="2024"/>
    <s v="PROYECTO"/>
    <s v="TRANSPORTE"/>
    <s v="TRANSPORTE CAMINERO"/>
    <x v="3"/>
    <n v="51750"/>
    <n v="0"/>
    <n v="0"/>
    <x v="1"/>
    <x v="1"/>
  </r>
  <r>
    <s v="30459320-0"/>
    <s v="CONSTRUCCION CALLE GALDAMEZ - FUTRONO"/>
    <x v="12"/>
    <s v="RANCO"/>
    <s v="FUTRONO - REGION XIV"/>
    <n v="2024"/>
    <s v="PROYECTO"/>
    <s v="TRANSPORTE"/>
    <s v="TRANSPORTE URBANO,VIALIDAD PEATONAL"/>
    <x v="1"/>
    <n v="4500"/>
    <n v="0"/>
    <n v="0"/>
    <x v="1"/>
    <x v="1"/>
  </r>
  <r>
    <s v="30459335-0"/>
    <s v="CONSTRUCCION DE MUROS Y PAVIMENTOS PASAJE CORNOU, TALCAHUANO."/>
    <x v="2"/>
    <s v="CONCEPCION"/>
    <s v="TALCAHUANO"/>
    <n v="2024"/>
    <s v="PROYECTO"/>
    <s v="VIVIENDA Y DESARROLLO URBANO"/>
    <s v="DESARROLLO URBANO"/>
    <x v="1"/>
    <n v="245154"/>
    <n v="0"/>
    <n v="0"/>
    <x v="1"/>
    <x v="1"/>
  </r>
  <r>
    <s v="30459418-0"/>
    <s v="REPOSICION ESTADIO QUEULE, COMUNA DE TOLTEN"/>
    <x v="0"/>
    <s v="CAUTIN"/>
    <s v="TOLTEN"/>
    <n v="2024"/>
    <s v="PROYECTO"/>
    <s v="DEPORTES"/>
    <s v="DEPORTE RECREATIVO"/>
    <x v="1"/>
    <n v="4"/>
    <n v="0"/>
    <n v="0"/>
    <x v="1"/>
    <x v="1"/>
  </r>
  <r>
    <s v="30459650-0"/>
    <s v="CONSTRUCCION SEDE SOCIAL J.V NRO. 39 VILLA SENDERO AUSTRAL, PUNTA ARENAS"/>
    <x v="1"/>
    <s v="MAGALLANES"/>
    <s v="PUNTA ARENAS"/>
    <n v="2024"/>
    <s v="PROYECTO"/>
    <s v="MULTISECTORIAL"/>
    <s v="ORGANIZACION Y SERVICIOS COMUNALES"/>
    <x v="1"/>
    <n v="378075"/>
    <n v="0"/>
    <n v="0"/>
    <x v="1"/>
    <x v="1"/>
  </r>
  <r>
    <s v="30459680-0"/>
    <s v="REPOSICION DE AREAS VERDES VILLA LOS PROFESORES,COMUNA DE PENAFLOR"/>
    <x v="14"/>
    <s v="TALAGANTE"/>
    <s v="PEÑAFLOR"/>
    <n v="2024"/>
    <s v="PROYECTO"/>
    <s v="VIVIENDA Y DESARROLLO URBANO"/>
    <s v="DESARROLLO URBANO"/>
    <x v="1"/>
    <n v="874083"/>
    <n v="0"/>
    <n v="0"/>
    <x v="1"/>
    <x v="1"/>
  </r>
  <r>
    <s v="30459747-0"/>
    <s v="MEJORAMIENTO RUTA V-90, RUTA 5-MAULLIN, REGION DE LOS LAGOS"/>
    <x v="3"/>
    <s v="LLANQUIHUE"/>
    <s v="MAULLIN"/>
    <n v="2024"/>
    <s v="PROYECTO"/>
    <s v="TRANSPORTE"/>
    <s v="TRANSPORTE CAMINERO"/>
    <x v="1"/>
    <n v="10000"/>
    <n v="0"/>
    <n v="0"/>
    <x v="1"/>
    <x v="1"/>
  </r>
  <r>
    <s v="30459765-0"/>
    <s v="HABILITACION UNIDAD DE RESONANCIA MAGNÉTICA HR COYHAIQUE"/>
    <x v="11"/>
    <s v="'"/>
    <s v="'"/>
    <n v="2024"/>
    <s v="PROYECTO"/>
    <s v="SALUD"/>
    <s v="ALTA COMPLEJIDAD"/>
    <x v="1"/>
    <n v="112420"/>
    <n v="0"/>
    <n v="0"/>
    <x v="1"/>
    <x v="1"/>
  </r>
  <r>
    <s v="30459931-0"/>
    <s v="REPOSICION JUZGADO DE LETRAS Y GARANTIA DE CUREPTO"/>
    <x v="7"/>
    <s v="TALCA"/>
    <s v="CUREPTO"/>
    <n v="2024"/>
    <s v="PROYECTO"/>
    <s v="JUSTICIA"/>
    <s v="ADMINISTRACION DE JUSTICIA"/>
    <x v="1"/>
    <n v="162853"/>
    <n v="0"/>
    <n v="0"/>
    <x v="1"/>
    <x v="1"/>
  </r>
  <r>
    <s v="30459950-0"/>
    <s v="REPOSICION CON RELOCALIZACIÓN Y EQUIPAMIENTO CUARTEL PDI LOTA"/>
    <x v="2"/>
    <s v="CONCEPCION"/>
    <s v="LOTA"/>
    <n v="2024"/>
    <s v="PROYECTO"/>
    <s v="SEGURIDAD PUBLICA"/>
    <s v="SEGURIDAD PUBLICA"/>
    <x v="1"/>
    <n v="12200"/>
    <n v="0"/>
    <n v="0"/>
    <x v="1"/>
    <x v="1"/>
  </r>
  <r>
    <s v="30459967-0"/>
    <s v="REPOSICION Y AMPLIACION SISTEMA APR LOS CONFINES, ANGOL"/>
    <x v="0"/>
    <s v="MALLECO"/>
    <s v="ANGOL"/>
    <n v="2024"/>
    <s v="PROYECTO"/>
    <s v="RECURSOS HIDRICOS"/>
    <s v="AGUA POTABLE"/>
    <x v="1"/>
    <n v="492743"/>
    <n v="0"/>
    <n v="0"/>
    <x v="1"/>
    <x v="1"/>
  </r>
  <r>
    <s v="30460031-0"/>
    <s v="MEJORAMIENTO SERVICIO DE URGENCIA HOSPITAL SAN LUIS, COMUNA BUIN"/>
    <x v="14"/>
    <s v="MAIPO"/>
    <s v="BUIN"/>
    <n v="2024"/>
    <s v="PROYECTO"/>
    <s v="SALUD"/>
    <s v="MEDIA COMPLEJIDAD"/>
    <x v="1"/>
    <n v="11353"/>
    <n v="0"/>
    <n v="0"/>
    <x v="1"/>
    <x v="1"/>
  </r>
  <r>
    <s v="30460171-0"/>
    <s v="REPOSICION PLAZA DE ACCESO, LOS VILOS"/>
    <x v="6"/>
    <s v="CHOAPA"/>
    <s v="LOS VILOS"/>
    <n v="2024"/>
    <s v="PROYECTO"/>
    <s v="VIVIENDA Y DESARROLLO URBANO"/>
    <s v="DESARROLLO URBANO"/>
    <x v="1"/>
    <n v="76000"/>
    <n v="0"/>
    <n v="0"/>
    <x v="1"/>
    <x v="1"/>
  </r>
  <r>
    <s v="30460422-0"/>
    <s v="CONSTRUCCION PLAZA CONJUNTO LOS MERCEDARIOS, CHIMBARONGO"/>
    <x v="15"/>
    <s v="COLCHAGUA"/>
    <s v="CHIMBARONGO"/>
    <n v="2024"/>
    <s v="PROYECTO"/>
    <s v="VIVIENDA Y DESARROLLO URBANO"/>
    <s v="DESARROLLO URBANO"/>
    <x v="4"/>
    <n v="254125"/>
    <n v="0"/>
    <n v="0"/>
    <x v="1"/>
    <x v="1"/>
  </r>
  <r>
    <s v="30460688-0"/>
    <s v="CONSTRUCCION SALA CUNA Y J INFANTIL PEUCO- COMUNA MOSTAZAL"/>
    <x v="15"/>
    <s v="CACHAPOAL"/>
    <s v="MOSTAZAL"/>
    <n v="2024"/>
    <s v="PROYECTO"/>
    <s v="EDUCACION, CULTURA Y PATRIMONIO"/>
    <s v="EDUCACION PREBASICA"/>
    <x v="1"/>
    <n v="9614"/>
    <n v="0"/>
    <n v="0"/>
    <x v="1"/>
    <x v="1"/>
  </r>
  <r>
    <s v="30461281-0"/>
    <s v="CONSTRUCCION PLAZA DIEGO PORTALES COMUNA DE QUINTERO"/>
    <x v="4"/>
    <s v="VALPARAISO"/>
    <s v="QUINTERO"/>
    <n v="2024"/>
    <s v="PROYECTO"/>
    <s v="VIVIENDA Y DESARROLLO URBANO"/>
    <s v="DESARROLLO URBANO"/>
    <x v="1"/>
    <n v="276734"/>
    <n v="0"/>
    <n v="0"/>
    <x v="1"/>
    <x v="1"/>
  </r>
  <r>
    <s v="30461779-0"/>
    <s v="REPOSICION ESTADIO MUNICIPAL, CALLE LARGA"/>
    <x v="4"/>
    <s v="LOS ANDES"/>
    <s v="CALLE LARGA"/>
    <n v="2024"/>
    <s v="PROYECTO"/>
    <s v="DEPORTES"/>
    <s v="DEPORTE COMPETITIVO"/>
    <x v="1"/>
    <n v="556338"/>
    <n v="0"/>
    <n v="0"/>
    <x v="1"/>
    <x v="1"/>
  </r>
  <r>
    <s v="30462076-0"/>
    <s v="MEJORAMIENTO ESPACIOS PÚBLICOS AV. LA COMPAÑIA ENTRE RUTA H-10 Y ESTERO BENITO, GRANEROS"/>
    <x v="15"/>
    <s v="CACHAPOAL"/>
    <s v="GRANEROS"/>
    <n v="2024"/>
    <s v="PROYECTO"/>
    <s v="VIVIENDA Y DESARROLLO URBANO"/>
    <s v="DESARROLLO URBANO"/>
    <x v="4"/>
    <n v="1600"/>
    <n v="0"/>
    <n v="0"/>
    <x v="1"/>
    <x v="1"/>
  </r>
  <r>
    <s v="30462084-0"/>
    <s v="NORMALIZACION RED ELÉCTRICA SECTOR LOS CASTAÑOS, RAMADILLAS Y OTROS."/>
    <x v="2"/>
    <s v="ARAUCO"/>
    <s v="ARAUCO"/>
    <n v="2024"/>
    <s v="PROYECTO"/>
    <s v="ENERGIA"/>
    <s v="DISTRIBUCION Y CONEXION FINAL USUARIOS"/>
    <x v="4"/>
    <n v="144598"/>
    <n v="0"/>
    <n v="0"/>
    <x v="1"/>
    <x v="1"/>
  </r>
  <r>
    <s v="30462104-0"/>
    <s v="REPOSICION CALZADAS Y ACERAS SECTOR PLAZA DE ARMAS, COYHAIQUE"/>
    <x v="11"/>
    <s v="COYHAIQUE"/>
    <s v="COYHAIQUE"/>
    <n v="2024"/>
    <s v="PROYECTO"/>
    <s v="TRANSPORTE"/>
    <s v="TRANSPORTE URBANO,VIALIDAD PEATONAL"/>
    <x v="3"/>
    <n v="691760"/>
    <n v="0"/>
    <n v="0"/>
    <x v="1"/>
    <x v="1"/>
  </r>
  <r>
    <s v="30462176-0"/>
    <s v="CONSTRUCCION RED ALCANTARILLADO SECTOR SAN RAMÓN"/>
    <x v="15"/>
    <s v="CACHAPOAL"/>
    <s v="GRANEROS"/>
    <n v="2024"/>
    <s v="PROYECTO"/>
    <s v="RECURSOS HIDRICOS"/>
    <s v="EVACUACION DISPOSICION FINAL AGUAS SERVIDAS"/>
    <x v="3"/>
    <n v="181859"/>
    <n v="0"/>
    <n v="0"/>
    <x v="1"/>
    <x v="1"/>
  </r>
  <r>
    <s v="30462226-0"/>
    <s v="AMPLIACION J.I Y SALA CUNA CASTILLITO DE ARENA, GUANAQUEROS"/>
    <x v="6"/>
    <s v="ELQUI"/>
    <s v="COQUIMBO"/>
    <n v="2024"/>
    <s v="PROYECTO"/>
    <s v="EDUCACION, CULTURA Y PATRIMONIO"/>
    <s v="EDUCACION PREBASICA"/>
    <x v="1"/>
    <n v="0"/>
    <n v="0"/>
    <n v="0"/>
    <x v="1"/>
    <x v="1"/>
  </r>
  <r>
    <s v="30462261-0"/>
    <s v="MEJORAMIENTO CENDYR NAUTICO LAGUNA CHICA, SAN PEDRO DE LA PAZ"/>
    <x v="2"/>
    <s v="CONCEPCION"/>
    <s v="SAN PEDRO DE LA PAZ"/>
    <n v="2024"/>
    <s v="PROYECTO"/>
    <s v="DEPORTES"/>
    <s v="DEPORTE FORMATIVO"/>
    <x v="1"/>
    <n v="143873"/>
    <n v="0"/>
    <n v="0"/>
    <x v="1"/>
    <x v="1"/>
  </r>
  <r>
    <s v="30462325-0"/>
    <s v="MEJORAMIENTO DE AVENIDA CENTRAL, ENTRE GENERAL VELASQUEZ Y GERMAN RIESCO, SAN VICENTE DE TT."/>
    <x v="15"/>
    <s v="CACHAPOAL"/>
    <s v="SAN VICENTE DE TAGUA TAGUA"/>
    <n v="2024"/>
    <s v="PROYECTO"/>
    <s v="TRANSPORTE"/>
    <s v="TRANSPORTE URBANO,VIALIDAD PEATONAL"/>
    <x v="1"/>
    <n v="78299"/>
    <n v="0"/>
    <n v="0"/>
    <x v="1"/>
    <x v="1"/>
  </r>
  <r>
    <s v="30462422-0"/>
    <s v="REPOSICION INSTALACIONES BALNEARIO MUNICIPAL LAGUNA CHICA, SAN PEDRO DE LA PAZ"/>
    <x v="2"/>
    <s v="CONCEPCION"/>
    <s v="SAN PEDRO DE LA PAZ"/>
    <n v="2024"/>
    <s v="PROYECTO"/>
    <s v="TURISMO Y COMERCIO"/>
    <s v="TURISMO"/>
    <x v="1"/>
    <n v="2912241"/>
    <n v="0"/>
    <n v="0"/>
    <x v="1"/>
    <x v="1"/>
  </r>
  <r>
    <s v="30462595-0"/>
    <s v="MEJORAMIENTO  AREAS EXTERIORES Y OBRAS COMPLEMENTARIAS CENTRO ADM. REGIONAL, PUERTO MONTT"/>
    <x v="3"/>
    <s v="'"/>
    <s v="'"/>
    <n v="2024"/>
    <s v="PROYECTO"/>
    <s v="MULTISECTORIAL"/>
    <s v="ADMINISTRACION MULTISECTOR"/>
    <x v="1"/>
    <n v="348762"/>
    <n v="0"/>
    <n v="0"/>
    <x v="1"/>
    <x v="1"/>
  </r>
  <r>
    <s v="30462822-0"/>
    <s v="CONSTRUCCION EJE ARTURO PÉREZ CANTO - CHACALLUTA, ANTOFAGASTA"/>
    <x v="9"/>
    <s v="ANTOFAGASTA"/>
    <s v="ANTOFAGASTA"/>
    <n v="2024"/>
    <s v="PROYECTO"/>
    <s v="TRANSPORTE"/>
    <s v="TRANSPORTE URBANO,VIALIDAD PEATONAL"/>
    <x v="1"/>
    <n v="440080"/>
    <n v="0"/>
    <n v="0"/>
    <x v="1"/>
    <x v="1"/>
  </r>
  <r>
    <s v="30463035-0"/>
    <s v="CONSTRUCCION ESPACIO PUBLICO DICHATO - VEGAS DE COLIUMO, TOME"/>
    <x v="2"/>
    <s v="CONCEPCION"/>
    <s v="TOME"/>
    <n v="2024"/>
    <s v="PROYECTO"/>
    <s v="VIVIENDA Y DESARROLLO URBANO"/>
    <s v="DESARROLLO URBANO"/>
    <x v="1"/>
    <n v="32629"/>
    <n v="0"/>
    <n v="0"/>
    <x v="1"/>
    <x v="1"/>
  </r>
  <r>
    <s v="30463043-0"/>
    <s v="MEJORAMIENTO DE LA PLAZA DE FLORIDA"/>
    <x v="2"/>
    <s v="CONCEPCION"/>
    <s v="FLORIDA"/>
    <n v="2024"/>
    <s v="PROYECTO"/>
    <s v="VIVIENDA Y DESARROLLO URBANO"/>
    <s v="DESARROLLO URBANO"/>
    <x v="1"/>
    <n v="73815"/>
    <n v="0"/>
    <n v="0"/>
    <x v="1"/>
    <x v="1"/>
  </r>
  <r>
    <s v="30463384-0"/>
    <s v="CONSTRUCCION OBRAS LACUSTRES RIBERA LAGO VILLARRICA"/>
    <x v="0"/>
    <s v="CAUTIN"/>
    <s v="VILLARRICA"/>
    <n v="2024"/>
    <s v="PROYECTO"/>
    <s v="VIVIENDA Y DESARROLLO URBANO"/>
    <s v="BORDE COSTERO,PASEOS PEATONALES, PLAYAS"/>
    <x v="4"/>
    <n v="4451631"/>
    <n v="0"/>
    <n v="0"/>
    <x v="1"/>
    <x v="1"/>
  </r>
  <r>
    <s v="30463589-0"/>
    <s v="MEJORAMIENTO VEREDAS EJE LIBERTADOR BERNARDO O'HIGGINS, COMUNA DE COINCO."/>
    <x v="15"/>
    <s v="CACHAPOAL"/>
    <s v="COINCO"/>
    <n v="2024"/>
    <s v="PROYECTO"/>
    <s v="VIVIENDA Y DESARROLLO URBANO"/>
    <s v="DESARROLLO URBANO"/>
    <x v="1"/>
    <n v="260301"/>
    <n v="0"/>
    <n v="0"/>
    <x v="1"/>
    <x v="1"/>
  </r>
  <r>
    <s v="30463592-0"/>
    <s v="INSTALACION SISTEMA AGUA POTABLE RURAL  LAGUNA JARA,  LONQUIMAY"/>
    <x v="0"/>
    <s v="MALLECO"/>
    <s v="LONQUIMAY"/>
    <n v="2024"/>
    <s v="PROYECTO"/>
    <s v="RECURSOS HIDRICOS"/>
    <s v="AGUA POTABLE"/>
    <x v="1"/>
    <n v="1473845"/>
    <n v="0"/>
    <n v="0"/>
    <x v="1"/>
    <x v="1"/>
  </r>
  <r>
    <s v="30463927-0"/>
    <s v="CONSTRUCCION SS Y ALCANTARILLADO MARIPOSAS QUEBRADA DE AGUA"/>
    <x v="7"/>
    <s v="TALCA"/>
    <s v="SAN CLEMENTE"/>
    <n v="2024"/>
    <s v="PROYECTO"/>
    <s v="RECURSOS HIDRICOS"/>
    <s v="EVACUACION DISPOSICION FINAL AGUAS SERVIDAS"/>
    <x v="1"/>
    <n v="1176"/>
    <n v="0"/>
    <n v="0"/>
    <x v="1"/>
    <x v="1"/>
  </r>
  <r>
    <s v="30464003-0"/>
    <s v="CONSTRUCCION PARQUE VILLA FUTURO CHIGUAYANTE"/>
    <x v="2"/>
    <s v="CONCEPCION"/>
    <s v="CHIGUAYANTE"/>
    <n v="2024"/>
    <s v="PROYECTO"/>
    <s v="VIVIENDA Y DESARROLLO URBANO"/>
    <s v="DESARROLLO URBANO"/>
    <x v="1"/>
    <n v="2000"/>
    <n v="0"/>
    <n v="0"/>
    <x v="1"/>
    <x v="1"/>
  </r>
  <r>
    <s v="30464217-0"/>
    <s v="RESTAURACION  ESTACION DE FERROCARRILES DE  CARTAGENA, COMUNA DE CARTAGENA"/>
    <x v="4"/>
    <s v="SAN ANTONIO"/>
    <s v="CARTAGENA"/>
    <n v="2024"/>
    <s v="PROYECTO"/>
    <s v="EDUCACION, CULTURA Y PATRIMONIO"/>
    <s v="PATRIMONIO"/>
    <x v="1"/>
    <n v="2628828"/>
    <n v="0"/>
    <n v="0"/>
    <x v="1"/>
    <x v="1"/>
  </r>
  <r>
    <s v="30464292-0"/>
    <s v="NORMALIZACION ESTADIO ZAMBRANO ETAPA I, COMUNA DE LO PRADO"/>
    <x v="14"/>
    <s v="SANTIAGO"/>
    <s v="LO PRADO"/>
    <n v="2024"/>
    <s v="PROYECTO"/>
    <s v="DEPORTES"/>
    <s v="DEPORTE RECREATIVO"/>
    <x v="1"/>
    <n v="12024"/>
    <n v="0"/>
    <n v="0"/>
    <x v="1"/>
    <x v="1"/>
  </r>
  <r>
    <s v="30464383-0"/>
    <s v="MEJORAMIENTO CBI VARIOS CAMINOS ARAUCANIA 2017-2018"/>
    <x v="0"/>
    <s v="'"/>
    <s v="'"/>
    <n v="2024"/>
    <s v="PROYECTO"/>
    <s v="TRANSPORTE"/>
    <s v="TRANSPORTE CAMINERO"/>
    <x v="1"/>
    <n v="200313"/>
    <n v="0"/>
    <n v="0"/>
    <x v="1"/>
    <x v="1"/>
  </r>
  <r>
    <s v="30464641-0"/>
    <s v="MEJORAMIENTO R. Y-71, PORVENIR-ONAISSIN, TRAMO I, PROV. T. DEL FUEGO"/>
    <x v="1"/>
    <s v="TIERRA DEL FUEGO"/>
    <s v="'"/>
    <n v="2024"/>
    <s v="PROYECTO"/>
    <s v="TRANSPORTE"/>
    <s v="TRANSPORTE CAMINERO"/>
    <x v="1"/>
    <n v="618120"/>
    <n v="0"/>
    <n v="0"/>
    <x v="1"/>
    <x v="1"/>
  </r>
  <r>
    <s v="30464783-0"/>
    <s v="MEJORAMIENTO DEL SISTEMA DE LUMINARIAS PUBLICAS DE BUIN CENTRO.BUIN."/>
    <x v="14"/>
    <s v="MAIPO"/>
    <s v="BUIN"/>
    <n v="2024"/>
    <s v="PROYECTO"/>
    <s v="ENERGIA"/>
    <s v="ALUMBRADO PUBLICO"/>
    <x v="1"/>
    <n v="2491956"/>
    <n v="0"/>
    <n v="0"/>
    <x v="1"/>
    <x v="1"/>
  </r>
  <r>
    <s v="30464891-0"/>
    <s v="CONSTRUCCION CALLE EL OVEJERO, COMUNA PUNTA ARENAS"/>
    <x v="1"/>
    <s v="MAGALLANES"/>
    <s v="PUNTA ARENAS"/>
    <n v="2024"/>
    <s v="PROYECTO"/>
    <s v="TRANSPORTE"/>
    <s v="TRANSPORTE URBANO,VIALIDAD PEATONAL"/>
    <x v="1"/>
    <n v="655441"/>
    <n v="0"/>
    <n v="0"/>
    <x v="1"/>
    <x v="1"/>
  </r>
  <r>
    <s v="30464951-0"/>
    <s v="MEJORAMIENTO SISTEMA DE ILUMINACIÓN DE CANCHA PRINCIPAL ESTADIO DE MALLOCO. PEÑAFLOR"/>
    <x v="14"/>
    <s v="TALAGANTE"/>
    <s v="PEÑAFLOR"/>
    <n v="2024"/>
    <s v="PROYECTO"/>
    <s v="DEPORTES"/>
    <s v="DEPORTE RECREATIVO"/>
    <x v="1"/>
    <n v="1055"/>
    <n v="0"/>
    <n v="0"/>
    <x v="1"/>
    <x v="1"/>
  </r>
  <r>
    <s v="30465387-0"/>
    <s v="CONSTRUCCION MUSEO DEL VAPOR DE LOS RÍOS, VALDIVIA"/>
    <x v="12"/>
    <s v="'"/>
    <s v="'"/>
    <n v="2024"/>
    <s v="PROYECTO"/>
    <s v="EDUCACION, CULTURA Y PATRIMONIO"/>
    <s v="ARTE Y CULTURA"/>
    <x v="3"/>
    <n v="51088"/>
    <n v="0"/>
    <n v="0"/>
    <x v="1"/>
    <x v="1"/>
  </r>
  <r>
    <s v="30465886-0"/>
    <s v="AMPLIACION EDIFICIO DEL CENTRO DE CONTROL DE AREA DE SANTIAGO"/>
    <x v="14"/>
    <s v="SANTIAGO"/>
    <s v="PUDAHUEL"/>
    <n v="2024"/>
    <s v="PROYECTO"/>
    <s v="TRANSPORTE"/>
    <s v="TRANSPORTE AEREO"/>
    <x v="1"/>
    <n v="70082"/>
    <n v="0"/>
    <n v="0"/>
    <x v="1"/>
    <x v="1"/>
  </r>
  <r>
    <s v="30466986-0"/>
    <s v="AMPLIACION Y HABILITACIÓN SAR VIOLETA PARRA, PUDAHUEL"/>
    <x v="14"/>
    <s v="SANTIAGO"/>
    <s v="PUDAHUEL"/>
    <n v="2024"/>
    <s v="PROYECTO"/>
    <s v="SALUD"/>
    <s v="BAJA COMPLEJIDAD"/>
    <x v="1"/>
    <n v="389643"/>
    <n v="0"/>
    <n v="0"/>
    <x v="1"/>
    <x v="1"/>
  </r>
  <r>
    <s v="30467154-0"/>
    <s v="REPOSICION JUZGADO DE LETRAS Y GARANTIA DE PUTAENDO"/>
    <x v="4"/>
    <s v="SAN FELIPE DE ACONCAGUA"/>
    <s v="PUTAENDO"/>
    <n v="2024"/>
    <s v="PROYECTO"/>
    <s v="JUSTICIA"/>
    <s v="ADMINISTRACION DE JUSTICIA"/>
    <x v="1"/>
    <n v="233505"/>
    <n v="0"/>
    <n v="0"/>
    <x v="1"/>
    <x v="1"/>
  </r>
  <r>
    <s v="30467692-0"/>
    <s v="REPOSICION MERCADO MUNICIPAL DE TEMUCO"/>
    <x v="0"/>
    <s v="CAUTIN"/>
    <s v="TEMUCO"/>
    <n v="2024"/>
    <s v="PROYECTO"/>
    <s v="EDUCACION, CULTURA Y PATRIMONIO"/>
    <s v="PATRIMONIO"/>
    <x v="1"/>
    <n v="16377306"/>
    <n v="0"/>
    <n v="0"/>
    <x v="1"/>
    <x v="1"/>
  </r>
  <r>
    <s v="30469467-0"/>
    <s v="REPOSICION CON RELOCALIZACION JUZGADO DE LETRAS Y GARANTIA, CHANCO"/>
    <x v="7"/>
    <s v="CAUQUENES"/>
    <s v="CHANCO"/>
    <n v="2024"/>
    <s v="PROYECTO"/>
    <s v="JUSTICIA"/>
    <s v="ADMINISTRACION DE JUSTICIA"/>
    <x v="1"/>
    <n v="3577"/>
    <n v="0"/>
    <n v="0"/>
    <x v="1"/>
    <x v="1"/>
  </r>
  <r>
    <s v="30469888-0"/>
    <s v="MEJORAMIENTO Y REPOSICIÓN ESC. BERNARDO OHIGGINS, PORVENIR"/>
    <x v="1"/>
    <s v="TIERRA DEL FUEGO"/>
    <s v="PORVENIR"/>
    <n v="2024"/>
    <s v="PROYECTO"/>
    <s v="EDUCACION, CULTURA Y PATRIMONIO"/>
    <s v="EDUCACION BASICA Y MEDIA"/>
    <x v="1"/>
    <n v="401988"/>
    <n v="0"/>
    <n v="0"/>
    <x v="1"/>
    <x v="1"/>
  </r>
  <r>
    <s v="30469938-0"/>
    <s v="CONSTRUCCION SAR PAINE, COMUNA DE PAINE"/>
    <x v="14"/>
    <s v="MAIPO"/>
    <s v="PAINE"/>
    <n v="2024"/>
    <s v="PROYECTO"/>
    <s v="SALUD"/>
    <s v="BAJA COMPLEJIDAD"/>
    <x v="1"/>
    <n v="0"/>
    <n v="0"/>
    <n v="0"/>
    <x v="1"/>
    <x v="1"/>
  </r>
  <r>
    <s v="30470587-0"/>
    <s v="REPOSICION ESTADIO MUNICIPAL DE MIRAFLORES, VIÑA DEL MAR"/>
    <x v="4"/>
    <s v="VALPARAISO"/>
    <s v="VIÑA DEL MAR"/>
    <n v="2024"/>
    <s v="PROYECTO"/>
    <s v="DEPORTES"/>
    <s v="INTERSUBSECTORIAL DEPORTES"/>
    <x v="3"/>
    <n v="335177"/>
    <n v="0"/>
    <n v="0"/>
    <x v="1"/>
    <x v="1"/>
  </r>
  <r>
    <s v="30470933-0"/>
    <s v="CONSTRUCCION SALAS CUNA Y JARDÍN INFANTIL CARLOS DITTBORN- LO ESPEJO"/>
    <x v="14"/>
    <s v="SANTIAGO"/>
    <s v="LO ESPEJO"/>
    <n v="2024"/>
    <s v="PROYECTO"/>
    <s v="EDUCACION, CULTURA Y PATRIMONIO"/>
    <s v="EDUCACION PREBASICA"/>
    <x v="1"/>
    <n v="130785"/>
    <n v="0"/>
    <n v="0"/>
    <x v="1"/>
    <x v="1"/>
  </r>
  <r>
    <s v="30471635-0"/>
    <s v="CONSTRUCCION SISTEMA AGUA POTABLE RURAL LIUMALLA, HUALAPULLI, COLLICO , VILLARRICA"/>
    <x v="0"/>
    <s v="CAUTIN"/>
    <s v="VILLARRICA"/>
    <n v="2024"/>
    <s v="PROYECTO"/>
    <s v="RECURSOS HIDRICOS"/>
    <s v="AGUA POTABLE"/>
    <x v="1"/>
    <n v="10563"/>
    <n v="0"/>
    <n v="0"/>
    <x v="1"/>
    <x v="1"/>
  </r>
  <r>
    <s v="30471750-0"/>
    <s v="REPOSICION  Y RELOCALIZACION CESFAM LO FRANCO, COMUNA QUINTA NORMAL"/>
    <x v="14"/>
    <s v="SANTIAGO"/>
    <s v="QUINTA NORMAL"/>
    <n v="2024"/>
    <s v="PROYECTO"/>
    <s v="SALUD"/>
    <s v="BAJA COMPLEJIDAD"/>
    <x v="4"/>
    <n v="330001"/>
    <n v="0"/>
    <n v="0"/>
    <x v="1"/>
    <x v="1"/>
  </r>
  <r>
    <s v="30471786-0"/>
    <s v="CONSTRUCCION CALLE MIRAFLORES, PUNTA ARENAS"/>
    <x v="1"/>
    <s v="MAGALLANES"/>
    <s v="PUNTA ARENAS"/>
    <n v="2024"/>
    <s v="PROYECTO"/>
    <s v="TRANSPORTE"/>
    <s v="TRANSPORTE URBANO,VIALIDAD PEATONAL"/>
    <x v="1"/>
    <n v="512527"/>
    <n v="0"/>
    <n v="0"/>
    <x v="1"/>
    <x v="1"/>
  </r>
  <r>
    <s v="30472887-0"/>
    <s v="CONSTRUCCION AVDA. DALCAHUE, PUNTA ARENAS, XII REGION"/>
    <x v="1"/>
    <s v="MAGALLANES"/>
    <s v="PUNTA ARENAS"/>
    <n v="2024"/>
    <s v="PROYECTO"/>
    <s v="TRANSPORTE"/>
    <s v="TRANSPORTE URBANO,VIALIDAD PEATONAL"/>
    <x v="1"/>
    <n v="306926"/>
    <n v="0"/>
    <n v="0"/>
    <x v="1"/>
    <x v="1"/>
  </r>
  <r>
    <s v="30474241-0"/>
    <s v="REPOSICION GIMNASIO Y MEJOR. ANEXOS COMPLEJO DEP. 18 SEP. P. A."/>
    <x v="1"/>
    <s v="MAGALLANES"/>
    <s v="PUNTA ARENAS"/>
    <n v="2024"/>
    <s v="PROYECTO"/>
    <s v="DEPORTES"/>
    <s v="ADMINISTRACION DEPORTES Y RECREACION"/>
    <x v="1"/>
    <n v="1004"/>
    <n v="0"/>
    <n v="0"/>
    <x v="1"/>
    <x v="1"/>
  </r>
  <r>
    <s v="30474635-0"/>
    <s v="CONSTRUCCION INFRAESTRUCTURA FUNDACIONAL UNIVERSIDAD DE AYSÉN"/>
    <x v="11"/>
    <s v="'"/>
    <s v="'"/>
    <n v="2024"/>
    <s v="PROYECTO"/>
    <s v="EDUCACION, CULTURA Y PATRIMONIO"/>
    <s v="EDUCACION SUPERIOR"/>
    <x v="4"/>
    <n v="8917202"/>
    <n v="0"/>
    <n v="0"/>
    <x v="1"/>
    <x v="1"/>
  </r>
  <r>
    <s v="30474709-0"/>
    <s v="AMPLIACION RUTA H-10 Y RUTA H-210 SECTOR URBANO COMUNA DE RANCAGUA"/>
    <x v="15"/>
    <s v="CACHAPOAL"/>
    <s v="RANCAGUA"/>
    <n v="2024"/>
    <s v="PROYECTO"/>
    <s v="TRANSPORTE"/>
    <s v="TRANSPORTE CAMINERO"/>
    <x v="4"/>
    <n v="3500000"/>
    <n v="0"/>
    <n v="0"/>
    <x v="1"/>
    <x v="1"/>
  </r>
  <r>
    <s v="30475049-0"/>
    <s v="RESTAURACION  COMPLEJO IGLESIA PERPETUO SOCORRO, TEMUCO"/>
    <x v="0"/>
    <s v="CAUTIN"/>
    <s v="TEMUCO"/>
    <n v="2024"/>
    <s v="PROYECTO"/>
    <s v="EDUCACION, CULTURA Y PATRIMONIO"/>
    <s v="ARTE Y CULTURA"/>
    <x v="4"/>
    <n v="494077"/>
    <n v="0"/>
    <n v="0"/>
    <x v="1"/>
    <x v="1"/>
  </r>
  <r>
    <s v="30475584-0"/>
    <s v="AMPLIACION Y MEJORAMIENTO RUTA L-30-M, SECTOR KM 0,0 AL KM 8,5 Y KM 61,1 AL KM 82,6"/>
    <x v="7"/>
    <s v="'"/>
    <s v="'"/>
    <n v="2024"/>
    <s v="PROYECTO"/>
    <s v="TRANSPORTE"/>
    <s v="TRANSPORTE CAMINERO"/>
    <x v="1"/>
    <n v="787114"/>
    <n v="0"/>
    <n v="0"/>
    <x v="1"/>
    <x v="1"/>
  </r>
  <r>
    <s v="30475640-0"/>
    <s v="MEJORAMIENTO SEÑALETICA VIAL COMUNA PEDRO AGUIRRE CERDA"/>
    <x v="14"/>
    <s v="SANTIAGO"/>
    <s v="PEDRO A CERDA"/>
    <n v="2024"/>
    <s v="PROYECTO"/>
    <s v="TRANSPORTE"/>
    <s v="TRANSPORTE URBANO,VIALIDAD PEATONAL"/>
    <x v="1"/>
    <n v="140416"/>
    <n v="0"/>
    <n v="0"/>
    <x v="1"/>
    <x v="1"/>
  </r>
  <r>
    <s v="30476588-0"/>
    <s v="CONSTRUCCION OBRAS COMPLEMENTARIAS HOSPITAL FELIX BULNES"/>
    <x v="14"/>
    <s v="SANTIAGO"/>
    <s v="CERRO NAVIA"/>
    <n v="2024"/>
    <s v="PROYECTO"/>
    <s v="SALUD"/>
    <s v="ALTA COMPLEJIDAD"/>
    <x v="1"/>
    <n v="3790036"/>
    <n v="0"/>
    <n v="0"/>
    <x v="1"/>
    <x v="1"/>
  </r>
  <r>
    <s v="30476635-0"/>
    <s v="MEJORAMIENTO INTEGRAL CENTRO COSTUMBRISTA LAGUNA BLANCA"/>
    <x v="1"/>
    <s v="MAGALLANES"/>
    <s v="LAGUNA BLANCA"/>
    <n v="2024"/>
    <s v="PROYECTO"/>
    <s v="MULTISECTORIAL"/>
    <s v="INTERSUBSECTORIAL MULTISECTOR"/>
    <x v="1"/>
    <n v="631512"/>
    <n v="0"/>
    <n v="0"/>
    <x v="1"/>
    <x v="1"/>
  </r>
  <r>
    <s v="30477535-0"/>
    <s v="CONSTRUCCION CANCHA SINTETICA COMPLEJO DEPORTIVO LAS ROSAS, COQUIMBO"/>
    <x v="6"/>
    <s v="ELQUI"/>
    <s v="COQUIMBO"/>
    <n v="2024"/>
    <s v="PROYECTO"/>
    <s v="DEPORTES"/>
    <s v="DEPORTE FORMATIVO"/>
    <x v="1"/>
    <n v="2000"/>
    <n v="0"/>
    <n v="0"/>
    <x v="1"/>
    <x v="1"/>
  </r>
  <r>
    <s v="30477889-0"/>
    <s v="CONSTRUCCION SALAS CUNA Y JARDÍN INFANTIL VALDIVIA, LA GRANJA"/>
    <x v="14"/>
    <s v="SANTIAGO"/>
    <s v="LA GRANJA"/>
    <n v="2024"/>
    <s v="PROYECTO"/>
    <s v="EDUCACION, CULTURA Y PATRIMONIO"/>
    <s v="EDUCACION PREBASICA"/>
    <x v="1"/>
    <n v="327497"/>
    <n v="0"/>
    <n v="0"/>
    <x v="1"/>
    <x v="1"/>
  </r>
  <r>
    <s v="30478139-0"/>
    <s v="REPOSICION  CUARTEL 11 COMPAÑIA DE BOMBEROS DE LA COMUNA DE EL BOSQUE"/>
    <x v="14"/>
    <s v="SANTIAGO"/>
    <s v="EL BOSQUE"/>
    <n v="2024"/>
    <s v="PROYECTO"/>
    <s v="SEGURIDAD PUBLICA"/>
    <s v="SEGURIDAD PUBLICA"/>
    <x v="1"/>
    <n v="197893"/>
    <n v="0"/>
    <n v="0"/>
    <x v="1"/>
    <x v="1"/>
  </r>
  <r>
    <s v="30479336-0"/>
    <s v="CONSTRUCCION PARQUE MUNICIPAL COMUNA DE MARÍA PINTO"/>
    <x v="14"/>
    <s v="MELIPILLA"/>
    <s v="MARIA PINTO"/>
    <n v="2024"/>
    <s v="PROYECTO"/>
    <s v="VIVIENDA Y DESARROLLO URBANO"/>
    <s v="DESARROLLO URBANO"/>
    <x v="1"/>
    <n v="817393"/>
    <n v="0"/>
    <n v="0"/>
    <x v="1"/>
    <x v="1"/>
  </r>
  <r>
    <s v="30479736-0"/>
    <s v="CONSTRUCCION SALAS CUNA Y JARDÍN INFANTIL - GENERAL YAÑEZ-LA FLORIDA"/>
    <x v="14"/>
    <s v="SANTIAGO"/>
    <s v="LA FLORIDA"/>
    <n v="2024"/>
    <s v="PROYECTO"/>
    <s v="EDUCACION, CULTURA Y PATRIMONIO"/>
    <s v="EDUCACION PREBASICA"/>
    <x v="1"/>
    <n v="31630"/>
    <n v="0"/>
    <n v="0"/>
    <x v="1"/>
    <x v="1"/>
  </r>
  <r>
    <s v="30479844-0"/>
    <s v="REPOSICION POSTA DE TAHUINCO, COMUNA DE SALAMANCA"/>
    <x v="6"/>
    <s v="CHOAPA"/>
    <s v="SALAMANCA"/>
    <n v="2024"/>
    <s v="PROYECTO"/>
    <s v="SALUD"/>
    <s v="BAJA COMPLEJIDAD"/>
    <x v="1"/>
    <n v="1500"/>
    <n v="0"/>
    <n v="0"/>
    <x v="1"/>
    <x v="1"/>
  </r>
  <r>
    <s v="30480149-0"/>
    <s v="REPOSICION Y RELOCALIZACIÓN CUARTEL PRIMERA COMPAÑÍA DE BOMBEROS DE PEÑAFLOR."/>
    <x v="14"/>
    <s v="TALAGANTE"/>
    <s v="PEÑAFLOR"/>
    <n v="2024"/>
    <s v="PROYECTO"/>
    <s v="SEGURIDAD PUBLICA"/>
    <s v="SEGURIDAD PUBLICA"/>
    <x v="1"/>
    <n v="911671"/>
    <n v="0"/>
    <n v="0"/>
    <x v="1"/>
    <x v="1"/>
  </r>
  <r>
    <s v="30480161-0"/>
    <s v="REPOSICION ESCUELA MIGUEL HUENTELEN, COLLIPULLI"/>
    <x v="0"/>
    <s v="MALLECO"/>
    <s v="COLLIPULLI"/>
    <n v="2024"/>
    <s v="PROYECTO"/>
    <s v="EDUCACION, CULTURA Y PATRIMONIO"/>
    <s v="EDUCACION BASICA Y MEDIA"/>
    <x v="1"/>
    <n v="5098909"/>
    <n v="0"/>
    <n v="0"/>
    <x v="1"/>
    <x v="1"/>
  </r>
  <r>
    <s v="30480252-0"/>
    <s v="CONSTRUCCION OBRAS DE URBANIZACIÓN LOCALIDADES DE GABRIELA MISTRAL Y EL ROSARIO, LA SERENA"/>
    <x v="6"/>
    <s v="ELQUI"/>
    <s v="LA SERENA"/>
    <n v="2024"/>
    <s v="PROYECTO"/>
    <s v="RECURSOS HIDRICOS"/>
    <s v="EVACUACION DISPOSICION FINAL AGUAS SERVIDAS"/>
    <x v="1"/>
    <n v="77820"/>
    <n v="0"/>
    <n v="0"/>
    <x v="1"/>
    <x v="1"/>
  </r>
  <r>
    <s v="30480260-0"/>
    <s v="REPOSICION CUARTELDE BOMBEROS TERCERA COMPAÑIA, QUINTA NORMAL"/>
    <x v="14"/>
    <s v="SANTIAGO"/>
    <s v="QUINTA NORMAL"/>
    <n v="2024"/>
    <s v="PROYECTO"/>
    <s v="SEGURIDAD PUBLICA"/>
    <s v="SEGURIDAD PUBLICA"/>
    <x v="3"/>
    <n v="1098627"/>
    <n v="0"/>
    <n v="0"/>
    <x v="1"/>
    <x v="1"/>
  </r>
  <r>
    <s v="30480262-0"/>
    <s v="CONSTRUCCION SALA CUNA Y JARDIN INFANTIL LOS PARRONES,EL PALQUI,"/>
    <x v="6"/>
    <s v="LIMARI"/>
    <s v="MONTE PATRIA"/>
    <n v="2024"/>
    <s v="PROYECTO"/>
    <s v="EDUCACION, CULTURA Y PATRIMONIO"/>
    <s v="EDUCACION PREBASICA"/>
    <x v="1"/>
    <n v="0"/>
    <n v="0"/>
    <n v="0"/>
    <x v="1"/>
    <x v="1"/>
  </r>
  <r>
    <s v="30480569-0"/>
    <s v="MEJORAMIENTO CANCHAS AMATEUR SANTA ANITA. COMUNA DE LO PRADO."/>
    <x v="14"/>
    <s v="SANTIAGO"/>
    <s v="LO PRADO"/>
    <n v="2024"/>
    <s v="PROYECTO"/>
    <s v="DEPORTES"/>
    <s v="DEPORTE RECREATIVO"/>
    <x v="1"/>
    <n v="1000"/>
    <n v="0"/>
    <n v="0"/>
    <x v="1"/>
    <x v="1"/>
  </r>
  <r>
    <s v="30480712-0"/>
    <s v="REPOSICION CON RELOCALIZACIÓN JUZGADOS CIVILES, LABORAL, COBRANZA Y CAPJ, CONCEPCION"/>
    <x v="2"/>
    <s v="CONCEPCION"/>
    <s v="CONCEPCION"/>
    <n v="2024"/>
    <s v="PROYECTO"/>
    <s v="JUSTICIA"/>
    <s v="ADMINISTRACION DE JUSTICIA"/>
    <x v="1"/>
    <n v="391467"/>
    <n v="0"/>
    <n v="0"/>
    <x v="1"/>
    <x v="1"/>
  </r>
  <r>
    <s v="30480869-0"/>
    <s v="REPOSICION SERVICIO MÉDICO LEGAL DE ILLAPEL"/>
    <x v="6"/>
    <s v="'"/>
    <s v="'"/>
    <n v="2024"/>
    <s v="PROYECTO"/>
    <s v="JUSTICIA"/>
    <s v="ADMINISTRACION DE JUSTICIA"/>
    <x v="3"/>
    <n v="123399"/>
    <n v="0"/>
    <n v="0"/>
    <x v="1"/>
    <x v="1"/>
  </r>
  <r>
    <s v="30480935-0"/>
    <s v="CONSTRUCCION SALAS CUNA Y JARDÍN INFANTIL CUATRO ALAMOS, MAIPÚ"/>
    <x v="14"/>
    <s v="SANTIAGO"/>
    <s v="MAIPU"/>
    <n v="2024"/>
    <s v="PROYECTO"/>
    <s v="EDUCACION, CULTURA Y PATRIMONIO"/>
    <s v="EDUCACION PREBASICA"/>
    <x v="1"/>
    <n v="49304"/>
    <n v="0"/>
    <n v="0"/>
    <x v="1"/>
    <x v="1"/>
  </r>
  <r>
    <s v="30480940-0"/>
    <s v="REPOSICION Y REPARACION UNIDAD SERVICIOS ESPECIALES PENITENCIARIOS CONCEPCION"/>
    <x v="2"/>
    <s v="CONCEPCION"/>
    <s v="'"/>
    <n v="2024"/>
    <s v="PROYECTO"/>
    <s v="JUSTICIA"/>
    <s v="REHABILITACION ADULTOS"/>
    <x v="4"/>
    <n v="1563231"/>
    <n v="0"/>
    <n v="0"/>
    <x v="1"/>
    <x v="1"/>
  </r>
  <r>
    <s v="30480963-0"/>
    <s v="REPOSICION CESFAM COMUNA DE PORTEZUELO"/>
    <x v="5"/>
    <s v="ITATA"/>
    <s v="PORTEZUELO - REGION DEL ÑUBLE"/>
    <n v="2024"/>
    <s v="PROYECTO"/>
    <s v="SALUD"/>
    <s v="BAJA COMPLEJIDAD"/>
    <x v="1"/>
    <n v="2"/>
    <n v="0"/>
    <n v="0"/>
    <x v="1"/>
    <x v="1"/>
  </r>
  <r>
    <s v="30480985-0"/>
    <s v="MEJORAMIENTO CBI  RUTA T-720: CRUCE T-60 (LAS VENTANAS) -ALERCE COSTERO- CRUCE T-450 (CORRAL)"/>
    <x v="12"/>
    <s v="'"/>
    <s v="'"/>
    <n v="2024"/>
    <s v="PROYECTO"/>
    <s v="TRANSPORTE"/>
    <s v="TRANSPORTE CAMINERO"/>
    <x v="4"/>
    <n v="12049"/>
    <n v="0"/>
    <n v="0"/>
    <x v="1"/>
    <x v="1"/>
  </r>
  <r>
    <s v="30481016-0"/>
    <s v="MEJORAMIENTO Y AMPLIACION SISTEMA APR PAREDONES, PAREDONES"/>
    <x v="15"/>
    <s v="CARDENAL CARO"/>
    <s v="PAREDONES"/>
    <n v="2024"/>
    <s v="PROYECTO"/>
    <s v="RECURSOS HIDRICOS"/>
    <s v="AGUA POTABLE"/>
    <x v="1"/>
    <n v="5108"/>
    <n v="0"/>
    <n v="0"/>
    <x v="1"/>
    <x v="1"/>
  </r>
  <r>
    <s v="30481020-0"/>
    <s v="CONSTRUCCION PISCINA TERAPEUTICA TEMPERADA, CABRERO."/>
    <x v="2"/>
    <s v="BIO BIO"/>
    <s v="CABRERO"/>
    <n v="2024"/>
    <s v="PROYECTO"/>
    <s v="DEPORTES"/>
    <s v="DEPORTE RECREATIVO"/>
    <x v="4"/>
    <n v="58418"/>
    <n v="0"/>
    <n v="0"/>
    <x v="1"/>
    <x v="1"/>
  </r>
  <r>
    <s v="30481161-0"/>
    <s v="REPOSICION CUARTEL SEGUNDA COMPAÑÍA DE BOMBEROS, QUINTA NORMAL"/>
    <x v="14"/>
    <s v="SANTIAGO"/>
    <s v="QUINTA NORMAL"/>
    <n v="2024"/>
    <s v="PROYECTO"/>
    <s v="SEGURIDAD PUBLICA"/>
    <s v="SEGURIDAD PUBLICA"/>
    <x v="3"/>
    <n v="909859"/>
    <n v="0"/>
    <n v="0"/>
    <x v="1"/>
    <x v="1"/>
  </r>
  <r>
    <s v="30481162-0"/>
    <s v="REPOSICION EDIFICIO CONSISTORIAL DE LA ILUSTRE MUNICIPALIDAD DE COCHRANE"/>
    <x v="11"/>
    <s v="CAPITAN PRAT"/>
    <s v="COCHRANE"/>
    <n v="2024"/>
    <s v="PROYECTO"/>
    <s v="MULTISECTORIAL"/>
    <s v="ADMINISTRACION MULTISECTOR"/>
    <x v="4"/>
    <n v="205000"/>
    <n v="0"/>
    <n v="0"/>
    <x v="1"/>
    <x v="1"/>
  </r>
  <r>
    <s v="30481711-0"/>
    <s v="MEJORAMIENTO Y REPOSICION PARCIAL ESCUELA ARGENTINA, PUNTA ARENAS"/>
    <x v="1"/>
    <s v="MAGALLANES"/>
    <s v="PUNTA ARENAS"/>
    <n v="2024"/>
    <s v="PROYECTO"/>
    <s v="EDUCACION, CULTURA Y PATRIMONIO"/>
    <s v="EDUCACION BASICA Y MEDIA"/>
    <x v="1"/>
    <n v="103054"/>
    <n v="0"/>
    <n v="0"/>
    <x v="1"/>
    <x v="1"/>
  </r>
  <r>
    <s v="30481962-0"/>
    <s v="CONSTRUCCION POLIDEPORTIVO BARRIO LO ERRAZURIZ COMUNA DE MAIPU"/>
    <x v="14"/>
    <s v="SANTIAGO"/>
    <s v="MAIPU"/>
    <n v="2024"/>
    <s v="PROYECTO"/>
    <s v="DEPORTES"/>
    <s v="DEPORTE RECREATIVO"/>
    <x v="4"/>
    <n v="83163"/>
    <n v="0"/>
    <n v="0"/>
    <x v="1"/>
    <x v="1"/>
  </r>
  <r>
    <s v="30481995-0"/>
    <s v="RESTAURACION MONUMENTO HISTÃ¿Â¿RICO CASA PIÃ¿Â¿ERA, LA SERENA"/>
    <x v="6"/>
    <s v="ELQUI"/>
    <s v="LA SERENA"/>
    <n v="2024"/>
    <s v="PROYECTO"/>
    <s v="CULTURA Y PATRIMONIO"/>
    <s v="PATRIMONIO"/>
    <x v="4"/>
    <n v="5229"/>
    <n v="0"/>
    <n v="0"/>
    <x v="1"/>
    <x v="1"/>
  </r>
  <r>
    <s v="30482079-0"/>
    <s v="REPOSICION GIMNASIO OHIGGINS COMUNA TOCOPILLA"/>
    <x v="9"/>
    <s v="TOCOPILLA"/>
    <s v="TOCOPILLA"/>
    <n v="2024"/>
    <s v="PROYECTO"/>
    <s v="DEPORTES"/>
    <s v="DEPORTE RECREATIVO"/>
    <x v="0"/>
    <n v="17904"/>
    <n v="0"/>
    <n v="0"/>
    <x v="1"/>
    <x v="1"/>
  </r>
  <r>
    <s v="30482103-0"/>
    <s v="REPOSICION ESCUELA F-308 GUACOLDA, LAUTARO"/>
    <x v="0"/>
    <s v="CAUTIN"/>
    <s v="LAUTARO"/>
    <n v="2024"/>
    <s v="PROYECTO"/>
    <s v="EDUCACIÓN"/>
    <s v="EDUCACION BASICA Y MEDIA"/>
    <x v="4"/>
    <n v="201674"/>
    <n v="0"/>
    <n v="0"/>
    <x v="1"/>
    <x v="1"/>
  </r>
  <r>
    <s v="30482371-0"/>
    <s v="CONSTRUCCION POLIDEPORTIVO MUNICIPAL, COLLIPULLI"/>
    <x v="0"/>
    <s v="MALLECO"/>
    <s v="COLLIPULLI"/>
    <n v="2024"/>
    <s v="PROYECTO"/>
    <s v="DEPORTES"/>
    <s v="DEPORTE RECREATIVO"/>
    <x v="4"/>
    <n v="520401"/>
    <n v="0"/>
    <n v="0"/>
    <x v="1"/>
    <x v="1"/>
  </r>
  <r>
    <s v="30482400-0"/>
    <s v="CONSTRUCCION SAR SANTA LAURA, COMUNA DE EL BOSQUE"/>
    <x v="14"/>
    <s v="SANTIAGO"/>
    <s v="EL BOSQUE"/>
    <n v="2024"/>
    <s v="PROYECTO"/>
    <s v="SALUD"/>
    <s v="BAJA COMPLEJIDAD"/>
    <x v="1"/>
    <n v="0"/>
    <n v="0"/>
    <n v="0"/>
    <x v="1"/>
    <x v="1"/>
  </r>
  <r>
    <s v="30482683-0"/>
    <s v="MEJORAMIENTO Y REPOSICION PARCIAL ESC PEDRO PABLO LEMAITRE, PUNTA ARENAS"/>
    <x v="1"/>
    <s v="MAGALLANES"/>
    <s v="PUNTA ARENAS"/>
    <n v="2024"/>
    <s v="PROYECTO"/>
    <s v="EDUCACION, CULTURA Y PATRIMONIO"/>
    <s v="EDUCACION BASICA Y MEDIA"/>
    <x v="1"/>
    <n v="154779"/>
    <n v="0"/>
    <n v="0"/>
    <x v="1"/>
    <x v="1"/>
  </r>
  <r>
    <s v="30482779-0"/>
    <s v="DIAGNOSTICO PLAN MAESTRO DE AGUAS LLUVIA DE PURRANQUE Y CORTE ALTO, COMUNA DE PURRANQUE"/>
    <x v="3"/>
    <s v="OSORNO"/>
    <s v="PURRANQUE"/>
    <n v="2024"/>
    <s v="ESTUDIO BASICO"/>
    <s v="RECURSOS HIDRICOS"/>
    <s v="AGUAS LLUVIAS"/>
    <x v="1"/>
    <n v="154241"/>
    <n v="0"/>
    <n v="0"/>
    <x v="1"/>
    <x v="1"/>
  </r>
  <r>
    <s v="30483037-0"/>
    <s v="AMPLIACION RUTA 199-CH SECTOR: PUCÓN - CR. RUTA S-905"/>
    <x v="0"/>
    <s v="'"/>
    <s v="'"/>
    <n v="2024"/>
    <s v="PROYECTO"/>
    <s v="TRANSPORTE"/>
    <s v="TRANSPORTE CAMINERO"/>
    <x v="1"/>
    <n v="31397"/>
    <n v="0"/>
    <n v="0"/>
    <x v="1"/>
    <x v="1"/>
  </r>
  <r>
    <s v="30483141-0"/>
    <s v="REPOSICION RUTA 5 SECTOR: CUESTA CHACA SUR"/>
    <x v="13"/>
    <s v="'"/>
    <s v="'"/>
    <n v="2024"/>
    <s v="PROYECTO"/>
    <s v="TRANSPORTE"/>
    <s v="TRANSPORTE CAMINERO"/>
    <x v="1"/>
    <n v="81067"/>
    <n v="0"/>
    <n v="0"/>
    <x v="1"/>
    <x v="1"/>
  </r>
  <r>
    <s v="30483199-0"/>
    <s v="REPOSICION CON RELOCALIZACION JUZGADO DE LETRAS DE FREIRINA"/>
    <x v="16"/>
    <s v="HUASCO"/>
    <s v="FREIRINA"/>
    <n v="2024"/>
    <s v="PROYECTO"/>
    <s v="JUSTICIA"/>
    <s v="ADMINISTRACION DE JUSTICIA"/>
    <x v="1"/>
    <n v="80287"/>
    <n v="0"/>
    <n v="0"/>
    <x v="1"/>
    <x v="1"/>
  </r>
  <r>
    <s v="30483232-0"/>
    <s v="NORMALIZACION INSTALACIONES ELECTRICAS DEL EDIFICIO MOP, REGION DE TARAPACA"/>
    <x v="8"/>
    <s v="IQUIQUE"/>
    <s v="IQUIQUE"/>
    <n v="2024"/>
    <s v="PROYECTO"/>
    <s v="MULTISECTORIAL"/>
    <s v="ADMINISTRACION MULTISECTOR"/>
    <x v="3"/>
    <n v="750"/>
    <n v="0"/>
    <n v="0"/>
    <x v="1"/>
    <x v="1"/>
  </r>
  <r>
    <s v="30483251-0"/>
    <s v="HABILITACION CENTRO DE EXTENSIÓN CULTURAL PARA EL PATRIMONIO, COMUNA DE LA SERENA"/>
    <x v="6"/>
    <s v="ELQUI"/>
    <s v="LA SERENA"/>
    <n v="2024"/>
    <s v="PROYECTO"/>
    <s v="EDUCACION, CULTURA Y PATRIMONIO"/>
    <s v="PATRIMONIO"/>
    <x v="1"/>
    <n v="13000"/>
    <n v="0"/>
    <n v="0"/>
    <x v="1"/>
    <x v="1"/>
  </r>
  <r>
    <s v="30483318-0"/>
    <s v="MEJORAMIENTO SISTEMA DE CLIMA, EDIFICIO MOP REGION DEL BIOBIO, CONCEPCION"/>
    <x v="2"/>
    <s v="CONCEPCION"/>
    <s v="CONCEPCION"/>
    <n v="2024"/>
    <s v="PROYECTO"/>
    <s v="MULTISECTORIAL"/>
    <s v="ADMINISTRACION MULTISECTOR"/>
    <x v="1"/>
    <n v="40266"/>
    <n v="0"/>
    <n v="0"/>
    <x v="1"/>
    <x v="1"/>
  </r>
  <r>
    <s v="30483464-0"/>
    <s v="REPOSICION LICEO C -44 ALONSO DE ERCILLA Y ZUÑIGA, ERCILLA"/>
    <x v="0"/>
    <s v="MALLECO"/>
    <s v="ERCILLA"/>
    <n v="2024"/>
    <s v="PROYECTO"/>
    <s v="EDUCACION, CULTURA Y PATRIMONIO"/>
    <s v="EDUCACION BASICA Y MEDIA"/>
    <x v="4"/>
    <n v="172209"/>
    <n v="0"/>
    <n v="0"/>
    <x v="1"/>
    <x v="1"/>
  </r>
  <r>
    <s v="30483499-0"/>
    <s v="MEJORAMIENTO VIAS LOCALES DE SANTA OLGA, CONSTITUCIÓN"/>
    <x v="7"/>
    <s v="TALCA"/>
    <s v="CONSTITUCION"/>
    <n v="2024"/>
    <s v="PROYECTO"/>
    <s v="TRANSPORTE"/>
    <s v="TRANSPORTE URBANO,VIALIDAD PEATONAL"/>
    <x v="1"/>
    <n v="15000"/>
    <n v="0"/>
    <n v="0"/>
    <x v="1"/>
    <x v="1"/>
  </r>
  <r>
    <s v="30483632-0"/>
    <s v="AMPLIACION RUTA 76 S: ESQUINA BLANCA -AVENIDA PARQUE CENTRAL, RM"/>
    <x v="14"/>
    <s v="'"/>
    <s v="'"/>
    <n v="2024"/>
    <s v="PROYECTO"/>
    <s v="TRANSPORTE"/>
    <s v="TRANSPORTE URBANO,VIALIDAD PEATONAL"/>
    <x v="4"/>
    <n v="11385"/>
    <n v="0"/>
    <n v="0"/>
    <x v="1"/>
    <x v="1"/>
  </r>
  <r>
    <s v="30483641-0"/>
    <s v="MEJORAMIENTO  ACERAS PUEBLO HISTORICO DE MAIPO, COMUNA DE BUIN"/>
    <x v="14"/>
    <s v="MAIPO"/>
    <s v="BUIN"/>
    <n v="2024"/>
    <s v="PROYECTO"/>
    <s v="VIVIENDA Y DESARROLLO URBANO"/>
    <s v="DESARROLLO URBANO"/>
    <x v="1"/>
    <n v="46750"/>
    <n v="0"/>
    <n v="0"/>
    <x v="1"/>
    <x v="1"/>
  </r>
  <r>
    <s v="30483696-0"/>
    <s v="REPOSICION  CUARTEL PRIMERA COMPAÑIA CUERPO DE BOMBEROS, COMUNA DE EL MONTE"/>
    <x v="14"/>
    <s v="TALAGANTE"/>
    <s v="EL MONTE"/>
    <n v="2024"/>
    <s v="PROYECTO"/>
    <s v="SEGURIDAD PUBLICA"/>
    <s v="SEGURIDAD PUBLICA"/>
    <x v="3"/>
    <n v="1498124"/>
    <n v="0"/>
    <n v="0"/>
    <x v="1"/>
    <x v="1"/>
  </r>
  <r>
    <s v="30483709-0"/>
    <s v="CONSTRUCCION COMPLEJO DEPORTIVO  LOS DESORDENADOS, COMUNA DE RANCAGUA"/>
    <x v="15"/>
    <s v="CACHAPOAL"/>
    <s v="RANCAGUA"/>
    <n v="2024"/>
    <s v="PROYECTO"/>
    <s v="DEPORTES"/>
    <s v="DEPORTE RECREATIVO"/>
    <x v="4"/>
    <n v="147737"/>
    <n v="0"/>
    <n v="0"/>
    <x v="1"/>
    <x v="1"/>
  </r>
  <r>
    <s v="30483807-0"/>
    <s v="MEJORAMIENTO SISTEMA DE REGADÍO CHUSMIZA-USMAGAMA, COMUNA DE HUARA"/>
    <x v="8"/>
    <s v="TAMARUGAL"/>
    <s v="HUARA (PROV. TAMARUGAL)"/>
    <n v="2024"/>
    <s v="PROYECTO"/>
    <s v="RECURSOS HIDRICOS"/>
    <s v="RIEGO"/>
    <x v="3"/>
    <n v="3110800"/>
    <n v="0"/>
    <n v="0"/>
    <x v="1"/>
    <x v="1"/>
  </r>
  <r>
    <s v="30483831-0"/>
    <s v="CONSTRUCCION PARQUE DEPORTIVO LAS PALMERAS, COMUNA DE RENCA"/>
    <x v="14"/>
    <s v="SANTIAGO"/>
    <s v="RENCA"/>
    <n v="2024"/>
    <s v="PROYECTO"/>
    <s v="DEPORTES"/>
    <s v="DEPORTE RECREATIVO"/>
    <x v="3"/>
    <n v="3754762"/>
    <n v="0"/>
    <n v="0"/>
    <x v="1"/>
    <x v="1"/>
  </r>
  <r>
    <s v="30483991-0"/>
    <s v="CONSTRUCCION OBRAS DE URBANIZACIÓN, LOCALIDAD LAS RAMADAS, PUNITAQUI"/>
    <x v="6"/>
    <s v="LIMARI"/>
    <s v="PUNITAQUI"/>
    <n v="2024"/>
    <s v="PROYECTO"/>
    <s v="RECURSOS HIDRICOS"/>
    <s v="EVACUACION DISPOSICION FINAL AGUAS SERVIDAS"/>
    <x v="1"/>
    <n v="482578"/>
    <n v="0"/>
    <n v="0"/>
    <x v="1"/>
    <x v="1"/>
  </r>
  <r>
    <s v="30484106-0"/>
    <s v="MEJORAMIENTO Y CONSOLIDACIÓN PASEO CULTURAL Y RELIGIOSO, EL CARMEN"/>
    <x v="5"/>
    <s v="DIGUILLIN"/>
    <s v="EL CARMEN - REGION DEL ÑUBLE"/>
    <n v="2024"/>
    <s v="PROYECTO"/>
    <s v="VIVIENDA Y DESARROLLO URBANO"/>
    <s v="DESARROLLO URBANO"/>
    <x v="4"/>
    <n v="447839"/>
    <n v="0"/>
    <n v="0"/>
    <x v="1"/>
    <x v="1"/>
  </r>
  <r>
    <s v="30484130-0"/>
    <s v="RESTAURACION IGLESIA DE GUAYACAN - PUEBLO DE GUAYACAN, COMUNA DE COQUIMBO"/>
    <x v="6"/>
    <s v="ELQUI"/>
    <s v="COQUIMBO"/>
    <n v="2024"/>
    <s v="PROYECTO"/>
    <s v="EDUCACION, CULTURA Y PATRIMONIO"/>
    <s v="PATRIMONIO"/>
    <x v="1"/>
    <n v="574591"/>
    <n v="0"/>
    <n v="0"/>
    <x v="1"/>
    <x v="1"/>
  </r>
  <r>
    <s v="30484161-0"/>
    <s v="CONSTRUCCION ELECTRIFICACIÓN RURAL ALCONES, OVALLE"/>
    <x v="6"/>
    <s v="LIMARI"/>
    <s v="OVALLE"/>
    <n v="2024"/>
    <s v="PROYECTO"/>
    <s v="ENERGIA"/>
    <s v="DISTRIBUCION Y CONEXION FINAL USUARIOS"/>
    <x v="3"/>
    <n v="356552"/>
    <n v="0"/>
    <n v="0"/>
    <x v="1"/>
    <x v="1"/>
  </r>
  <r>
    <s v="30484182-0"/>
    <s v="CONSTRUCCION CUARTEL DE BOMBEROS CUARTA COMPAÑIA,OVALLE"/>
    <x v="6"/>
    <s v="LIMARI"/>
    <s v="OVALLE"/>
    <n v="2024"/>
    <s v="PROYECTO"/>
    <s v="SEGURIDAD PUBLICA"/>
    <s v="SEGURIDAD PUBLICA"/>
    <x v="1"/>
    <n v="15286"/>
    <n v="0"/>
    <n v="0"/>
    <x v="1"/>
    <x v="1"/>
  </r>
  <r>
    <s v="30484184-0"/>
    <s v="CONSTRUCCION P.T.A.S. Y RED DE ALCANTARILLADO EL TOME, COMUNA MONTE PATRIA"/>
    <x v="6"/>
    <s v="LIMARI"/>
    <s v="MONTE PATRIA"/>
    <n v="2024"/>
    <s v="PROYECTO"/>
    <s v="RECURSOS HIDRICOS"/>
    <s v="EVACUACION DISPOSICION FINAL AGUAS SERVIDAS"/>
    <x v="1"/>
    <n v="9294"/>
    <n v="0"/>
    <n v="0"/>
    <x v="1"/>
    <x v="1"/>
  </r>
  <r>
    <s v="30484185-0"/>
    <s v="CONSTRUCCION P.T.A.S Y RED DE ALCANTARILLADO DE CAREN, COMUNA DE MONTE PATRIA"/>
    <x v="6"/>
    <s v="LIMARI"/>
    <s v="MONTE PATRIA"/>
    <n v="2024"/>
    <s v="PROYECTO"/>
    <s v="RECURSOS HIDRICOS"/>
    <s v="EVACUACION DISPOSICION FINAL AGUAS SERVIDAS"/>
    <x v="1"/>
    <n v="9804"/>
    <n v="0"/>
    <n v="0"/>
    <x v="1"/>
    <x v="1"/>
  </r>
  <r>
    <s v="30484187-0"/>
    <s v="CONSTRUCCION P.T.A.S Y RED DE ALCANTARILLADO DE RAPEL, COMUNA MONTE PATRIA"/>
    <x v="6"/>
    <s v="LIMARI"/>
    <s v="MONTE PATRIA"/>
    <n v="2024"/>
    <s v="PROYECTO"/>
    <s v="RECURSOS HIDRICOS"/>
    <s v="EVACUACION DISPOSICION FINAL AGUAS SERVIDAS"/>
    <x v="1"/>
    <n v="9974"/>
    <n v="0"/>
    <n v="0"/>
    <x v="1"/>
    <x v="1"/>
  </r>
  <r>
    <s v="30484225-0"/>
    <s v="CONSTRUCCION CENTRO COMUNITARIO COGOTI 18, COMBARBALA"/>
    <x v="6"/>
    <s v="LIMARI"/>
    <s v="COMBARBALA"/>
    <n v="2024"/>
    <s v="PROYECTO"/>
    <s v="MULTISECTORIAL"/>
    <s v="ASISTENCIA Y SERVICIO SOCIAL"/>
    <x v="1"/>
    <n v="29480"/>
    <n v="0"/>
    <n v="0"/>
    <x v="1"/>
    <x v="1"/>
  </r>
  <r>
    <s v="30484283-0"/>
    <s v="REPOSICION LUMINARIAS SECTOR LO ERRAZURIZ, COMUNA DE MAIPU"/>
    <x v="14"/>
    <s v="SANTIAGO"/>
    <s v="MAIPU"/>
    <n v="2024"/>
    <s v="PROYECTO"/>
    <s v="ENERGIA"/>
    <s v="ALUMBRADO PUBLICO"/>
    <x v="1"/>
    <n v="1"/>
    <n v="0"/>
    <n v="0"/>
    <x v="1"/>
    <x v="1"/>
  </r>
  <r>
    <s v="30484294-0"/>
    <s v="CONSTRUCCION PASEO SAN MARTÍN, CHAÑARAL"/>
    <x v="16"/>
    <s v="CHAÑARAL"/>
    <s v="CHAÑARAL"/>
    <n v="2024"/>
    <s v="PROYECTO"/>
    <s v="VIVIENDA Y DESARROLLO URBANO"/>
    <s v="DESARROLLO URBANO"/>
    <x v="3"/>
    <n v="257604"/>
    <n v="0"/>
    <n v="0"/>
    <x v="1"/>
    <x v="1"/>
  </r>
  <r>
    <s v="30484452-0"/>
    <s v="MEJORAMIENTO PLAZA DE ARMAS DE PUERTO CISNES"/>
    <x v="11"/>
    <s v="AYSEN"/>
    <s v="CISNES"/>
    <n v="2024"/>
    <s v="PROYECTO"/>
    <s v="VIVIENDA Y DESARROLLO URBANO"/>
    <s v="DESARROLLO URBANO"/>
    <x v="4"/>
    <n v="1000"/>
    <n v="0"/>
    <n v="0"/>
    <x v="1"/>
    <x v="1"/>
  </r>
  <r>
    <s v="30484499-0"/>
    <s v="REPOSICION CON RELOCALIZACION JUZGADO DE LETRAS - PICHILEMU"/>
    <x v="15"/>
    <s v="CARDENAL CARO"/>
    <s v="PICHILEMU"/>
    <n v="2024"/>
    <s v="PROYECTO"/>
    <s v="JUSTICIA"/>
    <s v="ADMINISTRACION DE JUSTICIA"/>
    <x v="1"/>
    <n v="17105"/>
    <n v="0"/>
    <n v="0"/>
    <x v="1"/>
    <x v="1"/>
  </r>
  <r>
    <s v="30484502-0"/>
    <s v="REPOSICION CESFAM VILLA ALEGRE PEDRO PASTOR ARAYA, TEMUCO"/>
    <x v="0"/>
    <s v="CAUTIN"/>
    <s v="TEMUCO"/>
    <n v="2024"/>
    <s v="PROYECTO"/>
    <s v="SALUD"/>
    <s v="BAJA COMPLEJIDAD"/>
    <x v="1"/>
    <n v="2"/>
    <n v="0"/>
    <n v="0"/>
    <x v="1"/>
    <x v="1"/>
  </r>
  <r>
    <s v="30484512-0"/>
    <s v="CONSTRUCCION LOMAS DE BAQUEDANO 3ª ETAPA, PORVENIR"/>
    <x v="1"/>
    <s v="TIERRA DEL FUEGO"/>
    <s v="PORVENIR"/>
    <n v="2024"/>
    <s v="PROYECTO"/>
    <s v="VIVIENDA Y DESARROLLO URBANO"/>
    <s v="VIVIENDA DEFINITIVA"/>
    <x v="1"/>
    <n v="8583"/>
    <n v="0"/>
    <n v="0"/>
    <x v="1"/>
    <x v="1"/>
  </r>
  <r>
    <s v="30484520-0"/>
    <s v="MEJORAMIENTO CALLE JOSÉ ASENCIO  VERA, PUNTA ARENAS"/>
    <x v="1"/>
    <s v="MAGALLANES"/>
    <s v="PUNTA ARENAS"/>
    <n v="2024"/>
    <s v="PROYECTO"/>
    <s v="TRANSPORTE"/>
    <s v="TRANSPORTE URBANO,VIALIDAD PEATONAL"/>
    <x v="1"/>
    <n v="416"/>
    <n v="0"/>
    <n v="0"/>
    <x v="1"/>
    <x v="1"/>
  </r>
  <r>
    <s v="30484568-0"/>
    <s v="CONSTRUCCION CIRCUITO LINEAL URBANO (FAJA EFE), ANGOL"/>
    <x v="0"/>
    <s v="MALLECO"/>
    <s v="ANGOL"/>
    <n v="2024"/>
    <s v="PROYECTO"/>
    <s v="VIVIENDA Y DESARROLLO URBANO"/>
    <s v="DESARROLLO URBANO"/>
    <x v="1"/>
    <n v="4"/>
    <n v="0"/>
    <n v="0"/>
    <x v="1"/>
    <x v="1"/>
  </r>
  <r>
    <s v="30484605-0"/>
    <s v="CONSTRUCCION CICLOVIAS Y GESTION TRANSITO ETAPA 2, LA CALERA"/>
    <x v="4"/>
    <s v="QUILLOTA"/>
    <s v="LA CALERA"/>
    <n v="2024"/>
    <s v="PROYECTO"/>
    <s v="TRANSPORTE"/>
    <s v="TRANSPORTE URBANO,VIALIDAD PEATONAL"/>
    <x v="1"/>
    <n v="54958"/>
    <n v="0"/>
    <n v="0"/>
    <x v="1"/>
    <x v="1"/>
  </r>
  <r>
    <s v="30484711-0"/>
    <s v="MEJORAMIENTO AVENIDA ANTILHUE SECTOR COVIEFI, ANTOFAGASTA"/>
    <x v="9"/>
    <s v="ANTOFAGASTA"/>
    <s v="ANTOFAGASTA"/>
    <n v="2024"/>
    <s v="PROYECTO"/>
    <s v="TRANSPORTE"/>
    <s v="TRANSPORTE URBANO,VIALIDAD PEATONAL"/>
    <x v="1"/>
    <n v="61524"/>
    <n v="0"/>
    <n v="0"/>
    <x v="1"/>
    <x v="1"/>
  </r>
  <r>
    <s v="30484768-0"/>
    <s v="CONSTRUCCION SISTEMA AGUA POTABLE RURAL MELIRREHUE Y LAS 500, GORBEA"/>
    <x v="0"/>
    <s v="CAUTIN"/>
    <s v="GORBEA"/>
    <n v="2024"/>
    <s v="PROYECTO"/>
    <s v="RECURSOS HIDRICOS"/>
    <s v="AGUA POTABLE"/>
    <x v="4"/>
    <n v="2"/>
    <n v="0"/>
    <n v="0"/>
    <x v="1"/>
    <x v="1"/>
  </r>
  <r>
    <s v="30484928-0"/>
    <s v="REPOSICION Y MEJORAMIENTO VIAS LOCALES, COMUNA DE LO PRADO"/>
    <x v="14"/>
    <s v="SANTIAGO"/>
    <s v="LO PRADO"/>
    <n v="2024"/>
    <s v="PROYECTO"/>
    <s v="TRANSPORTE"/>
    <s v="TRANSPORTE URBANO,VIALIDAD PEATONAL"/>
    <x v="4"/>
    <n v="682853"/>
    <n v="0"/>
    <n v="0"/>
    <x v="1"/>
    <x v="1"/>
  </r>
  <r>
    <s v="30484960-0"/>
    <s v="CONSTRUCCION HOSPITAL PANGUIPULLI"/>
    <x v="12"/>
    <s v="VALDIVIA - REGION XIV"/>
    <s v="'"/>
    <n v="2024"/>
    <s v="PROYECTO"/>
    <s v="SALUD"/>
    <s v="MEDIA COMPLEJIDAD"/>
    <x v="1"/>
    <n v="1"/>
    <n v="0"/>
    <n v="0"/>
    <x v="1"/>
    <x v="1"/>
  </r>
  <r>
    <s v="30485057-0"/>
    <s v="AMPLIACION QUINTA COMPAÑIA DE BOMBEROS, POBLACIÓN LA LEGUA, COMUNA DE SAN JOAQUIN"/>
    <x v="14"/>
    <s v="SANTIAGO"/>
    <s v="SAN JOAQUIN"/>
    <n v="2024"/>
    <s v="PROYECTO"/>
    <s v="SEGURIDAD PUBLICA"/>
    <s v="SEGURIDAD PUBLICA"/>
    <x v="1"/>
    <n v="26375"/>
    <n v="0"/>
    <n v="0"/>
    <x v="1"/>
    <x v="1"/>
  </r>
  <r>
    <s v="30485091-0"/>
    <s v="REPOSICION  OFICINA REGISTRO CIVIL, COMUNA DE COLTAUCO"/>
    <x v="15"/>
    <s v="CACHAPOAL"/>
    <s v="COLTAUCO"/>
    <n v="2024"/>
    <s v="PROYECTO"/>
    <s v="JUSTICIA"/>
    <s v="INTERSUBSECTORIAL JUSTICIA"/>
    <x v="1"/>
    <n v="246258"/>
    <n v="0"/>
    <n v="0"/>
    <x v="1"/>
    <x v="1"/>
  </r>
  <r>
    <s v="30485157-0"/>
    <s v="AMPLIACION SISTEMA APR CASMA HACIA EL ENCANTO Y CALLEJON SIN SALIDA, FRUTILLAR"/>
    <x v="3"/>
    <s v="LLANQUIHUE"/>
    <s v="FRUTILLAR"/>
    <n v="2024"/>
    <s v="PROYECTO"/>
    <s v="RECURSOS HIDRICOS"/>
    <s v="AGUA POTABLE"/>
    <x v="1"/>
    <n v="81000"/>
    <n v="0"/>
    <n v="0"/>
    <x v="1"/>
    <x v="1"/>
  </r>
  <r>
    <s v="30485215-0"/>
    <s v="MEJORAMIENTO INTEGRAL COMPLEJO DEPORTIVO GUILLERMO CHACON , COMUNA DE MACHALI"/>
    <x v="15"/>
    <s v="CACHAPOAL"/>
    <s v="MACHALI"/>
    <n v="2024"/>
    <s v="PROYECTO"/>
    <s v="DEPORTES"/>
    <s v="DEPORTE RECREATIVO"/>
    <x v="1"/>
    <n v="4347535"/>
    <n v="0"/>
    <n v="0"/>
    <x v="1"/>
    <x v="1"/>
  </r>
  <r>
    <s v="30485267-0"/>
    <s v="CONSTRUCCION CESFAM LA PUNTA - MOSTAZAL"/>
    <x v="15"/>
    <s v="CACHAPOAL"/>
    <s v="MOSTAZAL"/>
    <n v="2024"/>
    <s v="PROYECTO"/>
    <s v="SALUD"/>
    <s v="BAJA COMPLEJIDAD"/>
    <x v="3"/>
    <n v="99163"/>
    <n v="0"/>
    <n v="0"/>
    <x v="1"/>
    <x v="1"/>
  </r>
  <r>
    <s v="30485300-0"/>
    <s v="CONSTRUCCION PARQUE PLAYAS BLANCAS, EL TABO"/>
    <x v="4"/>
    <s v="SAN ANTONIO"/>
    <s v="EL TABO"/>
    <n v="2024"/>
    <s v="PROYECTO"/>
    <s v="VIVIENDA Y DESARROLLO URBANO"/>
    <s v="DESARROLLO URBANO"/>
    <x v="1"/>
    <n v="24204"/>
    <n v="0"/>
    <n v="0"/>
    <x v="1"/>
    <x v="1"/>
  </r>
  <r>
    <s v="30485502-0"/>
    <s v="REPOSICION CON RELOCALIZACION JUZGADO DE LETRAS Y GARANTIA  LICANTEN"/>
    <x v="7"/>
    <s v="CURICO"/>
    <s v="LICANTEN"/>
    <n v="2024"/>
    <s v="PROYECTO"/>
    <s v="JUSTICIA"/>
    <s v="ADMINISTRACION DE JUSTICIA"/>
    <x v="1"/>
    <n v="114862"/>
    <n v="0"/>
    <n v="0"/>
    <x v="1"/>
    <x v="1"/>
  </r>
  <r>
    <s v="30485625-0"/>
    <s v="MEJORAMIENTO Y AMPLIACION  ESCUELA D-1 CHILE VALDIVIA"/>
    <x v="12"/>
    <s v="VALDIVIA - REGION XIV"/>
    <s v="VALDIVIA - REGION XIV"/>
    <n v="2024"/>
    <s v="PROYECTO"/>
    <s v="EDUCACION, CULTURA Y PATRIMONIO"/>
    <s v="EDUCACION BASICA Y MEDIA"/>
    <x v="1"/>
    <n v="7086643"/>
    <n v="0"/>
    <n v="0"/>
    <x v="1"/>
    <x v="1"/>
  </r>
  <r>
    <s v="30485661-0"/>
    <s v="MEJORAMIENTO ACERAS AVENIDA ARGENTINA, CHILLÁN"/>
    <x v="5"/>
    <s v="DIGUILLIN"/>
    <s v="CHILLAN - REGION DEL ÑUBLE"/>
    <n v="2024"/>
    <s v="PROYECTO"/>
    <s v="VIVIENDA Y DESARROLLO URBANO"/>
    <s v="DESARROLLO URBANO"/>
    <x v="1"/>
    <n v="495533"/>
    <n v="0"/>
    <n v="0"/>
    <x v="1"/>
    <x v="1"/>
  </r>
  <r>
    <s v="30485839-0"/>
    <s v="CONSTRUCCION SEDE ADULTO MAYOR COMUNA DE SANTA MARIA"/>
    <x v="4"/>
    <s v="SAN FELIPE DE ACONCAGUA"/>
    <s v="SANTA MARIA"/>
    <n v="2024"/>
    <s v="PROYECTO"/>
    <s v="MULTISECTORIAL"/>
    <s v="ORGANIZACION Y SERVICIOS COMUNALES"/>
    <x v="1"/>
    <n v="554139"/>
    <n v="0"/>
    <n v="0"/>
    <x v="1"/>
    <x v="1"/>
  </r>
  <r>
    <s v="30485939-0"/>
    <s v="DIAGNOSTICO PLAN DESARROLLO TURISTICO COMUNA PUTAENDO"/>
    <x v="4"/>
    <s v="SAN FELIPE DE ACONCAGUA"/>
    <s v="PUTAENDO"/>
    <n v="2024"/>
    <s v="ESTUDIO BASICO"/>
    <s v="TURISMO Y COMERCIO"/>
    <s v="TURISMO"/>
    <x v="1"/>
    <n v="636"/>
    <n v="0"/>
    <n v="0"/>
    <x v="1"/>
    <x v="1"/>
  </r>
  <r>
    <s v="30485993-0"/>
    <s v="ACTUALIZACION PLAN REGULADOR DE LA COMUNA DE ALGARROBO"/>
    <x v="4"/>
    <s v="SAN ANTONIO"/>
    <s v="ALGARROBO"/>
    <n v="2024"/>
    <s v="ESTUDIO BASICO"/>
    <s v="VIVIENDA Y DESARROLLO URBANO"/>
    <s v="DESARROLLO URBANO"/>
    <x v="1"/>
    <n v="118735"/>
    <n v="0"/>
    <n v="0"/>
    <x v="1"/>
    <x v="1"/>
  </r>
  <r>
    <s v="30486030-0"/>
    <s v="REPOSICION CON RELOCALIZACION JUZGADO DE LETRAS Y GARANTIA DE PEUMO"/>
    <x v="15"/>
    <s v="CACHAPOAL"/>
    <s v="PEUMO"/>
    <n v="2024"/>
    <s v="PROYECTO"/>
    <s v="JUSTICIA"/>
    <s v="ADMINISTRACION DE JUSTICIA"/>
    <x v="1"/>
    <n v="56369"/>
    <n v="0"/>
    <n v="0"/>
    <x v="1"/>
    <x v="1"/>
  </r>
  <r>
    <s v="30486050-0"/>
    <s v="MEJORAMIENTO DESEMBOCADURA AL MAR RIO QUEULE"/>
    <x v="0"/>
    <s v="CAUTIN"/>
    <s v="TOLTEN"/>
    <n v="2024"/>
    <s v="PROYECTO"/>
    <s v="PESCA"/>
    <s v="PESCA ARTESANAL"/>
    <x v="1"/>
    <n v="10"/>
    <n v="0"/>
    <n v="0"/>
    <x v="1"/>
    <x v="1"/>
  </r>
  <r>
    <s v="30486093-0"/>
    <s v="CONSTRUCCION ALARGUE MUELLE PESQUERO ARTESANAL LOTA BAJO"/>
    <x v="2"/>
    <s v="CONCEPCION"/>
    <s v="LOTA"/>
    <n v="2024"/>
    <s v="PROYECTO"/>
    <s v="PESCA"/>
    <s v="PESCA ARTESANAL"/>
    <x v="1"/>
    <n v="580971"/>
    <n v="0"/>
    <n v="0"/>
    <x v="1"/>
    <x v="1"/>
  </r>
  <r>
    <s v="30486153-0"/>
    <s v="CONSTRUCCION BORDE LACUSTRE FUTRONO, SECTOR PLAYA GALDAMEZ"/>
    <x v="12"/>
    <s v="'"/>
    <s v="'"/>
    <n v="2024"/>
    <s v="PROYECTO"/>
    <s v="VIVIENDA Y DESARROLLO URBANO"/>
    <s v="BORDE COSTERO,PASEOS PEATONALES, PLAYAS"/>
    <x v="3"/>
    <n v="10000"/>
    <n v="0"/>
    <n v="0"/>
    <x v="1"/>
    <x v="1"/>
  </r>
  <r>
    <s v="30486208-0"/>
    <s v="CONSTRUCCION CASETAS SANITARIAS, LITUECHE URBANO III ETAPA"/>
    <x v="15"/>
    <s v="CARDENAL CARO"/>
    <s v="LITUECHE"/>
    <n v="2024"/>
    <s v="PROYECTO"/>
    <s v="RECURSOS HIDRICOS"/>
    <s v="EVACUACION DISPOSICION FINAL AGUAS SERVIDAS"/>
    <x v="1"/>
    <n v="25479"/>
    <n v="0"/>
    <n v="0"/>
    <x v="1"/>
    <x v="1"/>
  </r>
  <r>
    <s v="30486510-0"/>
    <s v="CONSTRUCCION OBRAS DE MITIGACIÓN SECTOR VILLA CHICA ANTOFAGASTA"/>
    <x v="9"/>
    <s v="ANTOFAGASTA"/>
    <s v="ANTOFAGASTA"/>
    <n v="2024"/>
    <s v="PROYECTO"/>
    <s v="VIVIENDA Y DESARROLLO URBANO"/>
    <s v="SOLUCION HABITACIONAL PARCIAL O COMPLEMENTARIA"/>
    <x v="1"/>
    <n v="1317113"/>
    <n v="0"/>
    <n v="0"/>
    <x v="1"/>
    <x v="1"/>
  </r>
  <r>
    <s v="30486903-0"/>
    <s v="REPOSICION JUZGADO LETRAS DE LAUTARO"/>
    <x v="0"/>
    <s v="CAUTIN"/>
    <s v="LAUTARO"/>
    <n v="2024"/>
    <s v="PROYECTO"/>
    <s v="JUSTICIA"/>
    <s v="ADMINISTRACION DE JUSTICIA"/>
    <x v="1"/>
    <n v="196469"/>
    <n v="0"/>
    <n v="0"/>
    <x v="1"/>
    <x v="1"/>
  </r>
  <r>
    <s v="30486933-0"/>
    <s v="NORMALIZACION HOSPITAL  DE  RENGO"/>
    <x v="15"/>
    <s v="CACHAPOAL"/>
    <s v="'"/>
    <n v="2024"/>
    <s v="PROYECTO"/>
    <s v="SALUD"/>
    <s v="ALTA COMPLEJIDAD"/>
    <x v="1"/>
    <n v="247716"/>
    <n v="0"/>
    <n v="0"/>
    <x v="1"/>
    <x v="1"/>
  </r>
  <r>
    <s v="30487144-0"/>
    <s v="REPOSICION ALUMBRADO PÚBLICO AÉREO, COMUNA DE CONCÓN"/>
    <x v="4"/>
    <s v="VALPARAISO"/>
    <s v="CONCON"/>
    <n v="2024"/>
    <s v="PROYECTO"/>
    <s v="ENERGIA"/>
    <s v="ALUMBRADO PUBLICO"/>
    <x v="1"/>
    <n v="1439409"/>
    <n v="0"/>
    <n v="0"/>
    <x v="1"/>
    <x v="1"/>
  </r>
  <r>
    <s v="30487184-0"/>
    <s v="MEJORAMIENTO DE VEREDAS SECTOR NORORIENTE DE SAN BERNARDO"/>
    <x v="14"/>
    <s v="MAIPO"/>
    <s v="SAN BERNARDO"/>
    <n v="2024"/>
    <s v="PROYECTO"/>
    <s v="TRANSPORTE"/>
    <s v="TRANSPORTE URBANO,VIALIDAD PEATONAL"/>
    <x v="1"/>
    <n v="68909"/>
    <n v="0"/>
    <n v="0"/>
    <x v="1"/>
    <x v="1"/>
  </r>
  <r>
    <s v="30487206-0"/>
    <s v="CONSTRUCCION JUZGADO DE COBRANZA LAB. Y PREV., LETRAS DEL TRABAJO Y CENTRO DE NOTIFICACIONES DE VALPARAISO"/>
    <x v="4"/>
    <s v="VALPARAISO"/>
    <s v="VALPARAISO"/>
    <n v="2024"/>
    <s v="PROYECTO"/>
    <s v="JUSTICIA"/>
    <s v="ADMINISTRACION DE JUSTICIA"/>
    <x v="1"/>
    <n v="318719"/>
    <n v="0"/>
    <n v="0"/>
    <x v="1"/>
    <x v="1"/>
  </r>
  <r>
    <s v="30487358-0"/>
    <s v="REPOSICION CON RELOCALIZACIÓN JUZGADO DE LETRAS DE VICTORIA"/>
    <x v="0"/>
    <s v="MALLECO"/>
    <s v="VICTORIA"/>
    <n v="2024"/>
    <s v="PROYECTO"/>
    <s v="JUSTICIA"/>
    <s v="ADMINISTRACION DE JUSTICIA"/>
    <x v="1"/>
    <n v="12943"/>
    <n v="0"/>
    <n v="0"/>
    <x v="1"/>
    <x v="1"/>
  </r>
  <r>
    <s v="30487808-0"/>
    <s v="REPOSICION CON RELOCALIZACION JUZGADO DE LETRAS DE TOCOPILLA"/>
    <x v="9"/>
    <s v="TOCOPILLA"/>
    <s v="TOCOPILLA"/>
    <n v="2024"/>
    <s v="PROYECTO"/>
    <s v="JUSTICIA"/>
    <s v="ADMINISTRACION DE JUSTICIA"/>
    <x v="1"/>
    <n v="145488"/>
    <n v="0"/>
    <n v="0"/>
    <x v="1"/>
    <x v="1"/>
  </r>
  <r>
    <s v="30488519-0"/>
    <s v="CONSTRUCCION FACULTAD DE MEDICINA UNIVERSIDAD ATACAMA, COPIAPÓ"/>
    <x v="16"/>
    <s v="'"/>
    <s v="'"/>
    <n v="2024"/>
    <s v="PROYECTO"/>
    <s v="EDUCACION, CULTURA Y PATRIMONIO"/>
    <s v="EDUCACION SUPERIOR"/>
    <x v="1"/>
    <n v="122586"/>
    <n v="0"/>
    <n v="0"/>
    <x v="1"/>
    <x v="1"/>
  </r>
  <r>
    <s v="30488551-0"/>
    <s v="AMPLIACION Y REMODELACIÓN EDIFICIO JUZGADO DE GARANTIA Y TRIBUNAL DE JUICIO EN LO PENAL DE TALCA"/>
    <x v="7"/>
    <s v="'"/>
    <s v="'"/>
    <n v="2024"/>
    <s v="PROYECTO"/>
    <s v="JUSTICIA"/>
    <s v="ADMINISTRACION DE JUSTICIA"/>
    <x v="1"/>
    <n v="173727"/>
    <n v="0"/>
    <n v="0"/>
    <x v="1"/>
    <x v="1"/>
  </r>
  <r>
    <s v="30488721-0"/>
    <s v="REPOSICION OFICINA SERVICIO DE REGISTRO CIVIL DE PUDAHUEL"/>
    <x v="14"/>
    <s v="SANTIAGO"/>
    <s v="PUDAHUEL"/>
    <n v="2024"/>
    <s v="PROYECTO"/>
    <s v="JUSTICIA"/>
    <s v="ADMINISTRACION DE JUSTICIA"/>
    <x v="4"/>
    <n v="997670"/>
    <n v="0"/>
    <n v="0"/>
    <x v="1"/>
    <x v="1"/>
  </r>
  <r>
    <s v="30488759-0"/>
    <s v="REPOSICION APR CATRIPULLI,RINCONADA Y AMPL. A LONCOFILO,HUAMPOE,STA.ELENA, CURARREHUE"/>
    <x v="0"/>
    <s v="CAUTIN"/>
    <s v="CURARREHUE"/>
    <n v="2024"/>
    <s v="PROYECTO"/>
    <s v="RECURSOS HIDRICOS"/>
    <s v="AGUA POTABLE"/>
    <x v="1"/>
    <n v="21645"/>
    <n v="0"/>
    <n v="0"/>
    <x v="1"/>
    <x v="1"/>
  </r>
  <r>
    <s v="30488834-0"/>
    <s v="REPOSICION JUZGADO DE LETRAS Y GARANTÍA DE SANTA JUANA"/>
    <x v="2"/>
    <s v="CONCEPCION"/>
    <s v="SANTA JUANA"/>
    <n v="2024"/>
    <s v="PROYECTO"/>
    <s v="JUSTICIA"/>
    <s v="ADMINISTRACION DE JUSTICIA"/>
    <x v="1"/>
    <n v="55801"/>
    <n v="0"/>
    <n v="0"/>
    <x v="1"/>
    <x v="1"/>
  </r>
  <r>
    <s v="30488852-0"/>
    <s v="REPOSICION JUZGADO DE LETRAS DE VILLA ALEMANA"/>
    <x v="4"/>
    <s v="MARGA MARGA"/>
    <s v="VILLA ALEMANA"/>
    <n v="2024"/>
    <s v="PROYECTO"/>
    <s v="JUSTICIA"/>
    <s v="ADMINISTRACION DE JUSTICIA"/>
    <x v="1"/>
    <n v="19721"/>
    <n v="0"/>
    <n v="0"/>
    <x v="1"/>
    <x v="1"/>
  </r>
  <r>
    <s v="30488860-0"/>
    <s v="REPOSICION TRIBUNAL ORAL EN LO PENAL DE CALAMA"/>
    <x v="9"/>
    <s v="EL LOA"/>
    <s v="CALAMA"/>
    <n v="2024"/>
    <s v="PROYECTO"/>
    <s v="JUSTICIA"/>
    <s v="ADMINISTRACION DE JUSTICIA"/>
    <x v="1"/>
    <n v="72690"/>
    <n v="0"/>
    <n v="0"/>
    <x v="1"/>
    <x v="1"/>
  </r>
  <r>
    <s v="30488903-0"/>
    <s v="REPOSICION  JUZGADO LETRAS Y GARANTÍA PAILLACO"/>
    <x v="12"/>
    <s v="VALDIVIA - REGION XIV"/>
    <s v="PAILLACO - REGION XIV"/>
    <n v="2024"/>
    <s v="PROYECTO"/>
    <s v="JUSTICIA"/>
    <s v="ADMINISTRACION DE JUSTICIA"/>
    <x v="1"/>
    <n v="203388"/>
    <n v="0"/>
    <n v="0"/>
    <x v="1"/>
    <x v="1"/>
  </r>
  <r>
    <s v="30488925-0"/>
    <s v="REPOSICION VEREDAS E INSTALACION DE ILUMINACION PEATONAL DIVERSOS SECTORES, LA PINTANA"/>
    <x v="14"/>
    <s v="SANTIAGO"/>
    <s v="LA PINTANA"/>
    <n v="2024"/>
    <s v="PROYECTO"/>
    <s v="TRANSPORTE"/>
    <s v="TRANSPORTE URBANO,VIALIDAD PEATONAL"/>
    <x v="1"/>
    <n v="27224"/>
    <n v="0"/>
    <n v="0"/>
    <x v="1"/>
    <x v="1"/>
  </r>
  <r>
    <s v="40000038-0"/>
    <s v="REPOSICION JUZGADO DE LETRAS Y GARANTÍA DE MULCHEN"/>
    <x v="2"/>
    <s v="BIO BIO"/>
    <s v="MULCHEN"/>
    <n v="2024"/>
    <s v="PROYECTO"/>
    <s v="JUSTICIA"/>
    <s v="ADMINISTRACION DE JUSTICIA"/>
    <x v="1"/>
    <n v="80232"/>
    <n v="0"/>
    <n v="0"/>
    <x v="1"/>
    <x v="1"/>
  </r>
  <r>
    <s v="40000080-0"/>
    <s v="REPOSICION JUZGADO DE LETRAS Y GARANTÍA LOTA"/>
    <x v="2"/>
    <s v="CONCEPCION"/>
    <s v="LOTA"/>
    <n v="2024"/>
    <s v="PROYECTO"/>
    <s v="JUSTICIA"/>
    <s v="ADMINISTRACION DE JUSTICIA"/>
    <x v="1"/>
    <n v="3352"/>
    <n v="0"/>
    <n v="0"/>
    <x v="1"/>
    <x v="1"/>
  </r>
  <r>
    <s v="40000097-0"/>
    <s v="REPOSICION CESFAM POMPEYA. QUILPUE"/>
    <x v="4"/>
    <s v="MARGA MARGA"/>
    <s v="QUILPUE"/>
    <n v="2024"/>
    <s v="PROYECTO"/>
    <s v="SALUD"/>
    <s v="BAJA COMPLEJIDAD"/>
    <x v="1"/>
    <n v="6012"/>
    <n v="0"/>
    <n v="0"/>
    <x v="1"/>
    <x v="1"/>
  </r>
  <r>
    <s v="40000110-0"/>
    <s v="REPOSICION JUZGADO DE LETRAS DE QUINTERO"/>
    <x v="4"/>
    <s v="VALPARAISO"/>
    <s v="QUINTERO"/>
    <n v="2024"/>
    <s v="PROYECTO"/>
    <s v="JUSTICIA"/>
    <s v="ADMINISTRACION DE JUSTICIA"/>
    <x v="1"/>
    <n v="119061"/>
    <n v="0"/>
    <n v="0"/>
    <x v="1"/>
    <x v="1"/>
  </r>
  <r>
    <s v="40000212-0"/>
    <s v="REPOSICION CON RELOCALIZACION JUZGADO DE LETRAS DEL TRABAJO DE TALCA"/>
    <x v="7"/>
    <s v="TALCA"/>
    <s v="TALCA"/>
    <n v="2024"/>
    <s v="PROYECTO"/>
    <s v="JUSTICIA"/>
    <s v="ADMINISTRACION DE JUSTICIA"/>
    <x v="1"/>
    <n v="235643"/>
    <n v="0"/>
    <n v="0"/>
    <x v="1"/>
    <x v="1"/>
  </r>
  <r>
    <s v="40000311-0"/>
    <s v="CONSTRUCCION BASE RESPUESTA RÁPIDA CONAF (PLAN REGIONAL), SANTA CRUZ"/>
    <x v="15"/>
    <s v="COLCHAGUA"/>
    <s v="SANTA CRUZ"/>
    <n v="2024"/>
    <s v="PROYECTO"/>
    <s v="MULTISECTORIAL"/>
    <s v="ADMINISTRACION MULTISECTOR"/>
    <x v="1"/>
    <n v="6612"/>
    <n v="0"/>
    <n v="0"/>
    <x v="1"/>
    <x v="1"/>
  </r>
  <r>
    <s v="40000391-0"/>
    <s v="REPOSICION CUARTEL TERCERA COMPAÑÍA DE BOMBEROS DE PEÑAFLOR"/>
    <x v="14"/>
    <s v="TALAGANTE"/>
    <s v="PEÑAFLOR"/>
    <n v="2024"/>
    <s v="PROYECTO"/>
    <s v="SEGURIDAD PUBLICA"/>
    <s v="SEGURIDAD PUBLICA"/>
    <x v="3"/>
    <n v="591980"/>
    <n v="0"/>
    <n v="0"/>
    <x v="1"/>
    <x v="1"/>
  </r>
  <r>
    <s v="40000408-0"/>
    <s v="CONSTRUCCION PLAZA CIVICA COMUNA P.A.C"/>
    <x v="14"/>
    <s v="SANTIAGO"/>
    <s v="PEDRO A CERDA"/>
    <n v="2024"/>
    <s v="PROYECTO"/>
    <s v="VIVIENDA Y DESARROLLO URBANO"/>
    <s v="DESARROLLO URBANO"/>
    <x v="1"/>
    <n v="45734"/>
    <n v="0"/>
    <n v="0"/>
    <x v="1"/>
    <x v="1"/>
  </r>
  <r>
    <s v="40000590-0"/>
    <s v="CONSTRUCCION SALUD MENTAL Y GERIATRÍA, COMUNA PUNTA ARENAS"/>
    <x v="1"/>
    <s v="'"/>
    <s v="'"/>
    <n v="2024"/>
    <s v="PROYECTO"/>
    <s v="SALUD"/>
    <s v="ALTA COMPLEJIDAD"/>
    <x v="1"/>
    <n v="119899"/>
    <n v="0"/>
    <n v="0"/>
    <x v="1"/>
    <x v="1"/>
  </r>
  <r>
    <s v="40000796-0"/>
    <s v="AMPLIACION Y REMODELACIÓN JUZGADOS LEY 21017 (110 JUECES), ETAPA N° 1"/>
    <x v="10"/>
    <s v="'"/>
    <s v="'"/>
    <n v="2024"/>
    <s v="PROYECTO"/>
    <s v="JUSTICIA"/>
    <s v="ADMINISTRACION DE JUSTICIA"/>
    <x v="1"/>
    <n v="136560"/>
    <n v="0"/>
    <n v="0"/>
    <x v="1"/>
    <x v="1"/>
  </r>
  <r>
    <s v="40000964-0"/>
    <s v="MEJORAMIENTO PISCINA CENTRO DEPORTIVO LA PAMPA"/>
    <x v="8"/>
    <s v="IQUIQUE"/>
    <s v="ALTO HOSPICIO"/>
    <n v="2024"/>
    <s v="PROYECTO"/>
    <s v="DEPORTES"/>
    <s v="DEPORTE FORMATIVO"/>
    <x v="1"/>
    <n v="282994"/>
    <n v="0"/>
    <n v="0"/>
    <x v="1"/>
    <x v="1"/>
  </r>
  <r>
    <s v="40001171-0"/>
    <s v="CONSTRUCCION CASETAS SANITARIAS LOS MAITENES - TRINIDAD - CHEQUEN,  MARCHIGUE"/>
    <x v="15"/>
    <s v="CARDENAL CARO"/>
    <s v="MARCHIGUE"/>
    <n v="2024"/>
    <s v="PROYECTO"/>
    <s v="RECURSOS HIDRICOS"/>
    <s v="EVACUACION DISPOSICION FINAL AGUAS SERVIDAS"/>
    <x v="4"/>
    <n v="41917"/>
    <n v="0"/>
    <n v="0"/>
    <x v="1"/>
    <x v="1"/>
  </r>
  <r>
    <s v="40001190-0"/>
    <s v="RESTAURACION MUSEO HISTORICO DE IQUIQUE (MHI)"/>
    <x v="8"/>
    <s v="IQUIQUE"/>
    <s v="IQUIQUE"/>
    <n v="2024"/>
    <s v="PROYECTO"/>
    <s v="EDUCACION, CULTURA Y PATRIMONIO"/>
    <s v="PATRIMONIO"/>
    <x v="3"/>
    <n v="108807"/>
    <n v="0"/>
    <n v="0"/>
    <x v="1"/>
    <x v="1"/>
  </r>
  <r>
    <s v="40001207-0"/>
    <s v="CONSTRUCCION CENTRO DE SALUD MENTAL COMUNITARIA (COSAM) MELIPULLI, PUERTO MONTT"/>
    <x v="3"/>
    <s v="LLANQUIHUE"/>
    <s v="PUERTO MONTT"/>
    <n v="2024"/>
    <s v="PROYECTO"/>
    <s v="SALUD"/>
    <s v="BAJA COMPLEJIDAD"/>
    <x v="1"/>
    <n v="13500"/>
    <n v="0"/>
    <n v="0"/>
    <x v="1"/>
    <x v="1"/>
  </r>
  <r>
    <s v="40001473-0"/>
    <s v="CONSTRUCCION ZONA DE RECREACIÓN  Y SEGURIDAD EN TERRENOS PERIFÉRICOS SAN ROSENDO"/>
    <x v="2"/>
    <s v="BIO BIO"/>
    <s v="SAN ROSENDO"/>
    <n v="2024"/>
    <s v="PROYECTO"/>
    <s v="MULTISECTORIAL"/>
    <s v="ADMINISTRACION MULTISECTOR"/>
    <x v="3"/>
    <n v="50000"/>
    <n v="0"/>
    <n v="0"/>
    <x v="1"/>
    <x v="1"/>
  </r>
  <r>
    <s v="40001539-0"/>
    <s v="SANEAMIENTO DERECHOS DE AGUAS DE PEQUEÑOS AGRICULTORES, SAN ROSENDO"/>
    <x v="2"/>
    <s v="BIO BIO"/>
    <s v="SAN ROSENDO"/>
    <n v="2024"/>
    <s v="PROGRAMA"/>
    <s v="RECURSOS HIDRICOS"/>
    <s v="RIEGO"/>
    <x v="1"/>
    <n v="13559"/>
    <n v="0"/>
    <n v="0"/>
    <x v="1"/>
    <x v="1"/>
  </r>
  <r>
    <s v="40001550-0"/>
    <s v="CONSTRUCCION REDES DE ALCANTARILLADO Y PLANTA DE TRATAMIENTO DE AGUAS SERVIDAS VILLA AMENGUAL"/>
    <x v="11"/>
    <s v="COYHAIQUE"/>
    <s v="LAGO VERDE"/>
    <n v="2024"/>
    <s v="PROYECTO"/>
    <s v="RECURSOS HIDRICOS"/>
    <s v="EVACUACION DISPOSICION FINAL AGUAS SERVIDAS"/>
    <x v="4"/>
    <n v="70454"/>
    <n v="0"/>
    <n v="0"/>
    <x v="1"/>
    <x v="1"/>
  </r>
  <r>
    <s v="40001590-0"/>
    <s v="NORMALIZACION ESCUELA BASICA VALLE DE ARTIFICIO, CABILDO."/>
    <x v="4"/>
    <s v="PETORCA"/>
    <s v="CABILDO"/>
    <n v="2024"/>
    <s v="PROYECTO"/>
    <s v="EDUCACION, CULTURA Y PATRIMONIO"/>
    <s v="EDUCACION BASICA Y MEDIA"/>
    <x v="4"/>
    <n v="77186"/>
    <n v="0"/>
    <n v="0"/>
    <x v="1"/>
    <x v="1"/>
  </r>
  <r>
    <s v="40001662-0"/>
    <s v="CONSTRUCCION RECINTO DEPORTIVO SECTOR MOCOPULLI, COMUNA DE DALCAHUE"/>
    <x v="3"/>
    <s v="CHILOE"/>
    <s v="DALCAHUE"/>
    <n v="2024"/>
    <s v="PROYECTO"/>
    <s v="DEPORTES"/>
    <s v="DEPORTE RECREATIVO"/>
    <x v="1"/>
    <n v="1007187"/>
    <n v="0"/>
    <n v="0"/>
    <x v="1"/>
    <x v="1"/>
  </r>
  <r>
    <s v="40001686-0"/>
    <s v="NORMALIZACION ESCUELA BÁSICA LA VIÑA, CABILDO."/>
    <x v="4"/>
    <s v="PETORCA"/>
    <s v="CABILDO"/>
    <n v="2024"/>
    <s v="PROYECTO"/>
    <s v="EDUCACION, CULTURA Y PATRIMONIO"/>
    <s v="EDUCACION BASICA Y MEDIA"/>
    <x v="0"/>
    <n v="74545"/>
    <n v="0"/>
    <n v="0"/>
    <x v="1"/>
    <x v="1"/>
  </r>
  <r>
    <s v="40001909-0"/>
    <s v="INSTALACION SAPR EL BOYE. SECTORES, CHUFQUEN,TERPELLE,COMUNA DE TRAIGUEN"/>
    <x v="0"/>
    <s v="MALLECO"/>
    <s v="TRAIGUEN"/>
    <n v="2024"/>
    <s v="PROYECTO"/>
    <s v="RECURSOS HIDRICOS"/>
    <s v="AGUA POTABLE"/>
    <x v="1"/>
    <n v="506979"/>
    <n v="0"/>
    <n v="0"/>
    <x v="1"/>
    <x v="1"/>
  </r>
  <r>
    <s v="40001957-0"/>
    <s v="REPOSICION EDIFICIO CONSISTORIAL CHIGUAYANTE"/>
    <x v="2"/>
    <s v="CONCEPCION"/>
    <s v="CHIGUAYANTE"/>
    <n v="2024"/>
    <s v="PROYECTO"/>
    <s v="MULTISECTORIAL"/>
    <s v="ADMINISTRACION MULTISECTOR"/>
    <x v="4"/>
    <n v="27815"/>
    <n v="0"/>
    <n v="0"/>
    <x v="1"/>
    <x v="1"/>
  </r>
  <r>
    <s v="40002003-0"/>
    <s v="MEJORAMIENTO PAR VIAL BOMBERO RIOSECO, JANEQUEO-GALVARINO, LOS ANGELES"/>
    <x v="2"/>
    <s v="BIO BIO"/>
    <s v="LOS ANGELES"/>
    <n v="2024"/>
    <s v="PROYECTO"/>
    <s v="TRANSPORTE"/>
    <s v="TRANSPORTE URBANO,VIALIDAD PEATONAL"/>
    <x v="1"/>
    <n v="150723"/>
    <n v="0"/>
    <n v="0"/>
    <x v="1"/>
    <x v="1"/>
  </r>
  <r>
    <s v="40002036-0"/>
    <s v="CONSTRUCCION SISTEMA AGUA POTABLE RURAL LA SIERRA, SAAVEDRA"/>
    <x v="0"/>
    <s v="CAUTIN"/>
    <s v="SAAVEDRA"/>
    <n v="2024"/>
    <s v="PROYECTO"/>
    <s v="RECURSOS HIDRICOS"/>
    <s v="AGUA POTABLE"/>
    <x v="4"/>
    <n v="2000"/>
    <n v="0"/>
    <n v="0"/>
    <x v="1"/>
    <x v="1"/>
  </r>
  <r>
    <s v="40002045-0"/>
    <s v="CONTROL DE TERMITAS SUBTERRÁNEAS EN SECTOR ORIENTE, COMUNA NACIMIENTO"/>
    <x v="2"/>
    <s v="BIO BIO"/>
    <s v="NACIMIENTO"/>
    <n v="2024"/>
    <s v="PROGRAMA"/>
    <s v="RECURSOS NATURALES Y MEDIO AMBIENTE"/>
    <s v="MEDIO AMBIENTE"/>
    <x v="1"/>
    <n v="368269"/>
    <n v="0"/>
    <n v="0"/>
    <x v="1"/>
    <x v="1"/>
  </r>
  <r>
    <s v="40002091-0"/>
    <s v="CONSTRUCCION CENTRO COMUNITARIO SERRANO, TALCAHUANO"/>
    <x v="2"/>
    <s v="CONCEPCION"/>
    <s v="TALCAHUANO"/>
    <n v="2024"/>
    <s v="PROYECTO"/>
    <s v="MULTISECTORIAL"/>
    <s v="ORGANIZACION Y SERVICIOS COMUNALES"/>
    <x v="1"/>
    <n v="170571"/>
    <n v="0"/>
    <n v="0"/>
    <x v="1"/>
    <x v="1"/>
  </r>
  <r>
    <s v="40002174-0"/>
    <s v="CONSTRUCCION ESPACIO RECREATIVO CAMINO VALLE NONGUÉN, CONCEPCIÓN."/>
    <x v="2"/>
    <s v="CONCEPCION"/>
    <s v="CONCEPCION"/>
    <n v="2024"/>
    <s v="PROYECTO"/>
    <s v="VIVIENDA Y DESARROLLO URBANO"/>
    <s v="DESARROLLO URBANO"/>
    <x v="1"/>
    <n v="165030"/>
    <n v="0"/>
    <n v="0"/>
    <x v="1"/>
    <x v="1"/>
  </r>
  <r>
    <s v="40002195-0"/>
    <s v="REPOSICION MULTICANCHA JUNTA VECINAL PROGRESO"/>
    <x v="8"/>
    <s v="IQUIQUE"/>
    <s v="ALTO HOSPICIO"/>
    <n v="2024"/>
    <s v="PROYECTO"/>
    <s v="MULTISECTORIAL"/>
    <s v="ORGANIZACION Y SERVICIOS COMUNALES"/>
    <x v="1"/>
    <n v="8024"/>
    <n v="0"/>
    <n v="0"/>
    <x v="1"/>
    <x v="1"/>
  </r>
  <r>
    <s v="40002231-0"/>
    <s v="NORMALIZACION EDIFICIO CONSISTORIAL Y REPOSICIÓN DE DEPENDENCIAS MUNICIPALES, CAÑETE"/>
    <x v="2"/>
    <s v="ARAUCO"/>
    <s v="CAÑETE"/>
    <n v="2024"/>
    <s v="PROYECTO"/>
    <s v="MULTISECTORIAL"/>
    <s v="ADMINISTRACION MULTISECTOR"/>
    <x v="4"/>
    <n v="40000"/>
    <n v="0"/>
    <n v="0"/>
    <x v="1"/>
    <x v="1"/>
  </r>
  <r>
    <s v="40002331-0"/>
    <s v="ACTUALIZACION PLAN REGULADOR  DE LA COMUNA DE YUNGAY"/>
    <x v="5"/>
    <s v="DIGUILLIN"/>
    <s v="YUNGAY - REGION DEL ÑUBLE"/>
    <n v="2024"/>
    <s v="ESTUDIO BASICO"/>
    <s v="VIVIENDA Y DESARROLLO URBANO"/>
    <s v="DESARROLLO URBANO"/>
    <x v="1"/>
    <n v="56312"/>
    <n v="0"/>
    <n v="0"/>
    <x v="1"/>
    <x v="1"/>
  </r>
  <r>
    <s v="40002369-0"/>
    <s v="INSTALACION SAPR CODIHUE RANQUILCO, NUEVA IMPERIAL"/>
    <x v="0"/>
    <s v="CAUTIN"/>
    <s v="NUEVA IMPERIAL"/>
    <n v="2024"/>
    <s v="PROYECTO"/>
    <s v="RECURSOS HIDRICOS"/>
    <s v="AGUA POTABLE"/>
    <x v="4"/>
    <n v="2168447"/>
    <n v="0"/>
    <n v="0"/>
    <x v="1"/>
    <x v="1"/>
  </r>
  <r>
    <s v="40002429-0"/>
    <s v="ACTUALIZACION PLAN REGULADOR COMUNAL DE TOMÉ"/>
    <x v="2"/>
    <s v="CONCEPCION"/>
    <s v="TOME"/>
    <n v="2024"/>
    <s v="ESTUDIO BASICO"/>
    <s v="VIVIENDA Y DESARROLLO URBANO"/>
    <s v="DESARROLLO URBANO"/>
    <x v="1"/>
    <n v="18589"/>
    <n v="0"/>
    <n v="0"/>
    <x v="1"/>
    <x v="1"/>
  </r>
  <r>
    <s v="40002470-0"/>
    <s v="DIAGNOSTICO PLAN MAESTRO AGUAS LLUVIA DE COLLIPULLI"/>
    <x v="0"/>
    <s v="MALLECO"/>
    <s v="COLLIPULLI"/>
    <n v="2024"/>
    <s v="ESTUDIO BASICO"/>
    <s v="RECURSOS HIDRICOS"/>
    <s v="AGUAS LLUVIAS"/>
    <x v="1"/>
    <n v="33115"/>
    <n v="0"/>
    <n v="0"/>
    <x v="1"/>
    <x v="1"/>
  </r>
  <r>
    <s v="40002662-0"/>
    <s v="REPOSICION  3 RA.  COMPAÑIA  DE BOMBEROS, PUERTO AYSÉN"/>
    <x v="11"/>
    <s v="AYSEN"/>
    <s v="AYSEN"/>
    <n v="2024"/>
    <s v="PROYECTO"/>
    <s v="SEGURIDAD PUBLICA"/>
    <s v="SEGURIDAD PUBLICA"/>
    <x v="3"/>
    <n v="1"/>
    <n v="0"/>
    <n v="0"/>
    <x v="1"/>
    <x v="1"/>
  </r>
  <r>
    <s v="40002816-0"/>
    <s v="CONSTRUCCION CICLOVÍA RUTA LA CHIMBA, COMUNAS RENCA, INDEPENDENCIA Y RECOLETA."/>
    <x v="14"/>
    <s v="SANTIAGO"/>
    <s v="'"/>
    <n v="2024"/>
    <s v="PROYECTO"/>
    <s v="TRANSPORTE"/>
    <s v="TRANSPORTE URBANO,VIALIDAD PEATONAL"/>
    <x v="1"/>
    <n v="1"/>
    <n v="0"/>
    <n v="0"/>
    <x v="1"/>
    <x v="1"/>
  </r>
  <r>
    <s v="40002915-0"/>
    <s v="CONSTRUCCION RECINTO COMUNITARIO ASOCIACION  DE FUTBOL UNION PEÑA BLANCA, VILLA  ALEMANA"/>
    <x v="4"/>
    <s v="MARGA MARGA"/>
    <s v="VILLA ALEMANA"/>
    <n v="2024"/>
    <s v="PROYECTO"/>
    <s v="MULTISECTORIAL"/>
    <s v="ORGANIZACION Y SERVICIOS COMUNALES"/>
    <x v="3"/>
    <n v="465821"/>
    <n v="0"/>
    <n v="0"/>
    <x v="1"/>
    <x v="1"/>
  </r>
  <r>
    <s v="40003037-0"/>
    <s v="REPOSICION Y CONSTRUCCION VEREDAS POBLACION CARLOS IBAÑEZ, PUNTA ARENAS"/>
    <x v="1"/>
    <s v="MAGALLANES"/>
    <s v="PUNTA ARENAS"/>
    <n v="2024"/>
    <s v="PROYECTO"/>
    <s v="TRANSPORTE"/>
    <s v="TRANSPORTE URBANO,VIALIDAD PEATONAL"/>
    <x v="1"/>
    <n v="1656"/>
    <n v="0"/>
    <n v="0"/>
    <x v="1"/>
    <x v="1"/>
  </r>
  <r>
    <s v="40003156-0"/>
    <s v="CONSTRUCCION PLAZA DE ABASTOS VILLA LAMBERT, SECTOR LAS COMPAÑÍAS, LA SERENA"/>
    <x v="6"/>
    <s v="ELQUI"/>
    <s v="LA SERENA"/>
    <n v="2024"/>
    <s v="PROYECTO"/>
    <s v="TURISMO Y COMERCIO"/>
    <s v="COMERCIO"/>
    <x v="1"/>
    <n v="35000"/>
    <n v="0"/>
    <n v="0"/>
    <x v="1"/>
    <x v="1"/>
  </r>
  <r>
    <s v="40003212-0"/>
    <s v="MEJORAMIENTO CBI MONOPAINE - CHAPOD - PULIL, PADRE LAS CASAS"/>
    <x v="0"/>
    <s v="CAUTIN"/>
    <s v="PADRE LAS CASAS"/>
    <n v="2024"/>
    <s v="PROYECTO"/>
    <s v="TRANSPORTE"/>
    <s v="TRANSPORTE CAMINERO"/>
    <x v="1"/>
    <n v="52000"/>
    <n v="0"/>
    <n v="0"/>
    <x v="1"/>
    <x v="1"/>
  </r>
  <r>
    <s v="40003393-0"/>
    <s v="REPOSICION CESFAM PABLO DE ROKHA, LA PINTANA"/>
    <x v="14"/>
    <s v="SANTIAGO"/>
    <s v="LA PINTANA"/>
    <n v="2024"/>
    <s v="PROYECTO"/>
    <s v="SALUD"/>
    <s v="BAJA COMPLEJIDAD"/>
    <x v="1"/>
    <n v="69552"/>
    <n v="0"/>
    <n v="0"/>
    <x v="1"/>
    <x v="1"/>
  </r>
  <r>
    <s v="40003401-0"/>
    <s v="REPOSICION HOSPITAL DE TOME, COMUNA DE TOME"/>
    <x v="2"/>
    <s v="CONCEPCION"/>
    <s v="TOME"/>
    <n v="2024"/>
    <s v="PROYECTO"/>
    <s v="SALUD"/>
    <s v="ALTA COMPLEJIDAD"/>
    <x v="4"/>
    <n v="1"/>
    <n v="0"/>
    <n v="0"/>
    <x v="1"/>
    <x v="1"/>
  </r>
  <r>
    <s v="40003439-0"/>
    <s v="REPOSICION CUARTEL PRIMERA COMPAÑIA DE BOMBEROS DE PAREDONES"/>
    <x v="15"/>
    <s v="CARDENAL CARO"/>
    <s v="PAREDONES"/>
    <n v="2024"/>
    <s v="PROYECTO"/>
    <s v="SEGURIDAD PUBLICA"/>
    <s v="SEGURIDAD PUBLICA"/>
    <x v="1"/>
    <n v="10325"/>
    <n v="0"/>
    <n v="0"/>
    <x v="1"/>
    <x v="1"/>
  </r>
  <r>
    <s v="40003460-0"/>
    <s v="CONSTRUCCION SISTEMA DE AGUA POTABLE RURAL VILLA JARA, COMUNA DE COYHAIQUE"/>
    <x v="11"/>
    <s v="COYHAIQUE"/>
    <s v="COYHAIQUE"/>
    <n v="2024"/>
    <s v="PROYECTO"/>
    <s v="RECURSOS HIDRICOS"/>
    <s v="AGUA POTABLE"/>
    <x v="1"/>
    <n v="7"/>
    <n v="0"/>
    <n v="0"/>
    <x v="1"/>
    <x v="1"/>
  </r>
  <r>
    <s v="40003640-0"/>
    <s v="MEJORAMIENTO RUTA 45 S:CR. RUTA 5(SOCOS)- ALTOS LA CHIMBA, COMUNA DE OVALLE"/>
    <x v="6"/>
    <s v="LIMARI"/>
    <s v="OVALLE"/>
    <n v="2024"/>
    <s v="PROYECTO"/>
    <s v="TRANSPORTE"/>
    <s v="TRANSPORTE CAMINERO"/>
    <x v="4"/>
    <n v="90999"/>
    <n v="0"/>
    <n v="0"/>
    <x v="1"/>
    <x v="1"/>
  </r>
  <r>
    <s v="40003665-0"/>
    <s v="INSTALACION SISTEMA DE AGUA POTABLE RURAL FAJA 3,4,5,6 EL DONGUIL, GORBEA"/>
    <x v="0"/>
    <s v="CAUTIN"/>
    <s v="GORBEA"/>
    <n v="2024"/>
    <s v="PROYECTO"/>
    <s v="RECURSOS HIDRICOS"/>
    <s v="AGUA POTABLE"/>
    <x v="4"/>
    <n v="4006408"/>
    <n v="0"/>
    <n v="0"/>
    <x v="1"/>
    <x v="1"/>
  </r>
  <r>
    <s v="40003725-0"/>
    <s v="MEJORAMIENTO ESTADIO MUNICIPAL ROBERTO BRAVO SANTIBAÑEZ, MELIPILLA"/>
    <x v="14"/>
    <s v="MELIPILLA"/>
    <s v="MELIPILLA"/>
    <n v="2024"/>
    <s v="PROYECTO"/>
    <s v="DEPORTES"/>
    <s v="DEPORTE FORMATIVO"/>
    <x v="1"/>
    <n v="620"/>
    <n v="0"/>
    <n v="0"/>
    <x v="1"/>
    <x v="1"/>
  </r>
  <r>
    <s v="40003759-0"/>
    <s v="REPOSICION  JUZGADOS DE LETRAS DE OVALLE"/>
    <x v="6"/>
    <s v="LIMARI"/>
    <s v="OVALLE"/>
    <n v="2024"/>
    <s v="PROYECTO"/>
    <s v="JUSTICIA"/>
    <s v="ADMINISTRACION DE JUSTICIA"/>
    <x v="1"/>
    <n v="39963"/>
    <n v="0"/>
    <n v="0"/>
    <x v="1"/>
    <x v="1"/>
  </r>
  <r>
    <s v="40003775-0"/>
    <s v="CONSTRUCCION VIVERO METROPOLITANO, PARQUE METROPOLITANO CERROS DE RENCA"/>
    <x v="14"/>
    <s v="SANTIAGO"/>
    <s v="RENCA"/>
    <n v="2024"/>
    <s v="PROYECTO"/>
    <s v="VIVIENDA Y DESARROLLO URBANO"/>
    <s v="DESARROLLO URBANO"/>
    <x v="3"/>
    <n v="815183"/>
    <n v="0"/>
    <n v="0"/>
    <x v="1"/>
    <x v="1"/>
  </r>
  <r>
    <s v="40003787-0"/>
    <s v="ANALISIS DIAGNOSTICO ESTRUCTURAL PUENTES VIÑA DEL MAR"/>
    <x v="4"/>
    <s v="VALPARAISO"/>
    <s v="VIÑA DEL MAR"/>
    <n v="2024"/>
    <s v="ESTUDIO BASICO"/>
    <s v="TRANSPORTE"/>
    <s v="TRANSPORTE URBANO,VIALIDAD PEATONAL"/>
    <x v="1"/>
    <n v="2047"/>
    <n v="0"/>
    <n v="0"/>
    <x v="1"/>
    <x v="1"/>
  </r>
  <r>
    <s v="40003806-0"/>
    <s v="MEJORAMIENTO RUTA C-350, SECTOR:  CERRILLOS -  LOS LOROS, TIERRA AMARILLA"/>
    <x v="16"/>
    <s v="COPIAPO"/>
    <s v="TIERRA AMARILLA"/>
    <n v="2024"/>
    <s v="PROYECTO"/>
    <s v="TRANSPORTE"/>
    <s v="TRANSPORTE CAMINERO"/>
    <x v="1"/>
    <n v="310499"/>
    <n v="0"/>
    <n v="0"/>
    <x v="1"/>
    <x v="1"/>
  </r>
  <r>
    <s v="40003817-0"/>
    <s v="ACTUALIZACION PLAN DE DESARROLLO COMUNAL,  CALLE LARGA"/>
    <x v="4"/>
    <s v="LOS ANDES"/>
    <s v="CALLE LARGA"/>
    <n v="2024"/>
    <s v="ESTUDIO BASICO"/>
    <s v="MULTISECTORIAL"/>
    <s v="ADMINISTRACION MULTISECTOR"/>
    <x v="1"/>
    <n v="133964"/>
    <n v="0"/>
    <n v="0"/>
    <x v="1"/>
    <x v="1"/>
  </r>
  <r>
    <s v="40003955-0"/>
    <s v="MEJORAMIENTO RUTA 5 SECTOR: MATTA  - CARPA CUATRO, COPIAPO"/>
    <x v="16"/>
    <s v="COPIAPO"/>
    <s v="COPIAPO"/>
    <n v="2024"/>
    <s v="PROYECTO"/>
    <s v="TRANSPORTE"/>
    <s v="TRANSPORTE URBANO,VIALIDAD PEATONAL"/>
    <x v="1"/>
    <n v="4140"/>
    <n v="0"/>
    <n v="0"/>
    <x v="1"/>
    <x v="1"/>
  </r>
  <r>
    <s v="40004007-0"/>
    <s v="MEJORAMIENTO PASADA URBANA RUTAS 5 Y A-27 EN ARICA SECTOR C"/>
    <x v="13"/>
    <s v="'"/>
    <s v="'"/>
    <n v="2024"/>
    <s v="PROYECTO"/>
    <s v="TRANSPORTE"/>
    <s v="TRANSPORTE URBANO,VIALIDAD PEATONAL"/>
    <x v="1"/>
    <n v="2210331"/>
    <n v="0"/>
    <n v="0"/>
    <x v="1"/>
    <x v="1"/>
  </r>
  <r>
    <s v="40004080-0"/>
    <s v="AMPLIACION RED DE AGUA POTABLE, SECTOR POMAIRITO, COMUNA EL MONTE"/>
    <x v="14"/>
    <s v="TALAGANTE"/>
    <s v="EL MONTE"/>
    <n v="2024"/>
    <s v="PROYECTO"/>
    <s v="RECURSOS HIDRICOS"/>
    <s v="AGUA POTABLE"/>
    <x v="1"/>
    <n v="48058"/>
    <n v="0"/>
    <n v="0"/>
    <x v="1"/>
    <x v="1"/>
  </r>
  <r>
    <s v="40004151-0"/>
    <s v="MEJORAMIENTO EJE HUMBERSTONE - CAPARROSA, ANTOFAGASTA."/>
    <x v="9"/>
    <s v="ANTOFAGASTA"/>
    <s v="ANTOFAGASTA"/>
    <n v="2024"/>
    <s v="PROYECTO"/>
    <s v="TRANSPORTE"/>
    <s v="TRANSPORTE URBANO,VIALIDAD PEATONAL"/>
    <x v="4"/>
    <n v="681351"/>
    <n v="0"/>
    <n v="0"/>
    <x v="1"/>
    <x v="1"/>
  </r>
  <r>
    <s v="40004153-0"/>
    <s v="REPOSICION Y MEJORAMIENTO PUENTE LAS JUNTAS EN RUTA L-831, KM. 7.94, COMUNA DE PARRAL"/>
    <x v="7"/>
    <s v="LINARES"/>
    <s v="PARRAL"/>
    <n v="2024"/>
    <s v="PROYECTO"/>
    <s v="TRANSPORTE"/>
    <s v="TRANSPORTE CAMINERO"/>
    <x v="1"/>
    <n v="893"/>
    <n v="0"/>
    <n v="0"/>
    <x v="1"/>
    <x v="1"/>
  </r>
  <r>
    <s v="40004219-0"/>
    <s v="REPOSICION SEDE SOCIAL RAMA DE RAYUELA CLUB PRAT P. ARENAS"/>
    <x v="1"/>
    <s v="MAGALLANES"/>
    <s v="PUNTA ARENAS"/>
    <n v="2024"/>
    <s v="PROYECTO"/>
    <s v="MULTISECTORIAL"/>
    <s v="ORGANIZACION Y SERVICIOS COMUNALES"/>
    <x v="1"/>
    <n v="120201"/>
    <n v="0"/>
    <n v="0"/>
    <x v="1"/>
    <x v="1"/>
  </r>
  <r>
    <s v="40004243-0"/>
    <s v="AMPLIACION CENTRO CERRADO DEL MAULE"/>
    <x v="7"/>
    <s v="TALCA"/>
    <s v="TALCA"/>
    <n v="2024"/>
    <s v="PROYECTO"/>
    <s v="JUSTICIA"/>
    <s v="ASISTENCIA DE MENORES"/>
    <x v="1"/>
    <n v="687548"/>
    <n v="0"/>
    <n v="0"/>
    <x v="1"/>
    <x v="1"/>
  </r>
  <r>
    <s v="40004435-0"/>
    <s v="MEJORAMIENTO  SISTEMA ALUMBRADO PUBLICO DE ESTACIÓN CENTRAL"/>
    <x v="14"/>
    <s v="SANTIAGO"/>
    <s v="ESTACION CENTRAL"/>
    <n v="2024"/>
    <s v="PROYECTO"/>
    <s v="ENERGIA"/>
    <s v="ALUMBRADO PUBLICO"/>
    <x v="4"/>
    <n v="10992"/>
    <n v="0"/>
    <n v="0"/>
    <x v="1"/>
    <x v="1"/>
  </r>
  <r>
    <s v="40004451-0"/>
    <s v="AMPLIACION PASO FRONTERIZO CRISTO REDENTOR, FASE I"/>
    <x v="17"/>
    <s v="'"/>
    <s v="'"/>
    <n v="2024"/>
    <s v="PROYECTO"/>
    <s v="TRANSPORTE"/>
    <s v="TRANSPORTE CAMINERO"/>
    <x v="1"/>
    <n v="1058619"/>
    <n v="0"/>
    <n v="0"/>
    <x v="1"/>
    <x v="1"/>
  </r>
  <r>
    <s v="40004544-0"/>
    <s v="CONSTRUCCION RUTA DE ACCESO CALETA PUERTO MANSO,CANELA"/>
    <x v="6"/>
    <s v="'"/>
    <s v="'"/>
    <n v="2024"/>
    <s v="PROYECTO"/>
    <s v="TRANSPORTE"/>
    <s v="TRANSPORTE CAMINERO"/>
    <x v="3"/>
    <n v="149449"/>
    <n v="0"/>
    <n v="0"/>
    <x v="1"/>
    <x v="1"/>
  </r>
  <r>
    <s v="40004627-0"/>
    <s v="CONSTRUCCION PASEO FERROVIARIO, SAN ROSENDO"/>
    <x v="2"/>
    <s v="BIO BIO"/>
    <s v="SAN ROSENDO"/>
    <n v="2024"/>
    <s v="PROYECTO"/>
    <s v="VIVIENDA Y DESARROLLO URBANO"/>
    <s v="DESARROLLO URBANO"/>
    <x v="1"/>
    <n v="277599"/>
    <n v="0"/>
    <n v="0"/>
    <x v="1"/>
    <x v="1"/>
  </r>
  <r>
    <s v="40004642-0"/>
    <s v="CONSTRUCCION ESPACIO PUBLICO ESTANQUE Y ENTORNO, VALPARAÍSO"/>
    <x v="4"/>
    <s v="VALPARAISO"/>
    <s v="VALPARAISO"/>
    <n v="2024"/>
    <s v="PROYECTO"/>
    <s v="VIVIENDA Y DESARROLLO URBANO"/>
    <s v="DESARROLLO URBANO"/>
    <x v="1"/>
    <n v="0"/>
    <n v="0"/>
    <n v="0"/>
    <x v="1"/>
    <x v="1"/>
  </r>
  <r>
    <s v="40004714-0"/>
    <s v="MEJORAMIENTO COMPLEJO DEPORTIVO MARILUAN Y REPOSICION CANCHA N°1, VICTORIA"/>
    <x v="0"/>
    <s v="MALLECO"/>
    <s v="VICTORIA"/>
    <n v="2024"/>
    <s v="PROYECTO"/>
    <s v="DEPORTES"/>
    <s v="DEPORTE RECREATIVO"/>
    <x v="1"/>
    <n v="2236061"/>
    <n v="0"/>
    <n v="0"/>
    <x v="1"/>
    <x v="1"/>
  </r>
  <r>
    <s v="40004798-0"/>
    <s v="MEJORAMIENTO PLAZA 21 DE MAYO - RÍO BUENO"/>
    <x v="12"/>
    <s v="RANCO"/>
    <s v="RIO BUENO - REGION XIV"/>
    <n v="2024"/>
    <s v="PROYECTO"/>
    <s v="VIVIENDA Y DESARROLLO URBANO"/>
    <s v="DESARROLLO URBANO"/>
    <x v="1"/>
    <n v="255834"/>
    <n v="0"/>
    <n v="0"/>
    <x v="1"/>
    <x v="1"/>
  </r>
  <r>
    <s v="40004843-0"/>
    <s v="AMPLIACION RED DE AGUA POTABLE HUASCO BAJO SUR, HUASCO"/>
    <x v="16"/>
    <s v="HUASCO"/>
    <s v="HUASCO"/>
    <n v="2024"/>
    <s v="PROYECTO"/>
    <s v="RECURSOS HIDRICOS"/>
    <s v="AGUA POTABLE"/>
    <x v="1"/>
    <n v="439721"/>
    <n v="0"/>
    <n v="0"/>
    <x v="1"/>
    <x v="1"/>
  </r>
  <r>
    <s v="40004906-0"/>
    <s v="REPOSICION  VEREDAS AV. JUAN MARTÍNEZ SUR, DIEGO DE ALMAGRO"/>
    <x v="16"/>
    <s v="CHAÑARAL"/>
    <s v="DIEGO DE ALMAGRO"/>
    <n v="2024"/>
    <s v="PROYECTO"/>
    <s v="TRANSPORTE"/>
    <s v="TRANSPORTE URBANO,VIALIDAD PEATONAL"/>
    <x v="1"/>
    <n v="805789"/>
    <n v="0"/>
    <n v="0"/>
    <x v="1"/>
    <x v="1"/>
  </r>
  <r>
    <s v="40005074-0"/>
    <s v="MEJORAMIENTO DE LOS EJES LA TIRANA Y CERRO DRAGÓN EN LA CIUDAD DE IQUIQUE"/>
    <x v="8"/>
    <s v="IQUIQUE"/>
    <s v="IQUIQUE"/>
    <n v="2024"/>
    <s v="PROYECTO"/>
    <s v="TRANSPORTE"/>
    <s v="TRANSPORTE URBANO,VIALIDAD PEATONAL"/>
    <x v="1"/>
    <n v="49941"/>
    <n v="0"/>
    <n v="0"/>
    <x v="1"/>
    <x v="1"/>
  </r>
  <r>
    <s v="40005113-0"/>
    <s v="AMPLIACION AVENIDA LOS NOTROS, TRAMO PRESIDENTE IBAÑEZ - LOS ROBLES DE PUERTO MONTT"/>
    <x v="3"/>
    <s v="LLANQUIHUE"/>
    <s v="PUERTO MONTT"/>
    <n v="2024"/>
    <s v="PROYECTO"/>
    <s v="TRANSPORTE"/>
    <s v="TRANSPORTE URBANO,VIALIDAD PEATONAL"/>
    <x v="1"/>
    <n v="2205894"/>
    <n v="0"/>
    <n v="0"/>
    <x v="1"/>
    <x v="1"/>
  </r>
  <r>
    <s v="40005301-0"/>
    <s v="CONSTRUCCION MUSEO CIRUJANO  VIDELA Y CENTRO CULTURAL, ANDACOLLO"/>
    <x v="6"/>
    <s v="ELQUI"/>
    <s v="ANDACOLLO"/>
    <n v="2024"/>
    <s v="PROYECTO"/>
    <s v="EDUCACION, CULTURA Y PATRIMONIO"/>
    <s v="CULTURA"/>
    <x v="1"/>
    <n v="11769"/>
    <n v="0"/>
    <n v="0"/>
    <x v="1"/>
    <x v="1"/>
  </r>
  <r>
    <s v="40005309-0"/>
    <s v="CONSTRUCCION PASEO CALLE LOS CARRERAS, POBLACIÓN 25 DE OCTUBRE, ANDACOLLO"/>
    <x v="6"/>
    <s v="ELQUI"/>
    <s v="ANDACOLLO"/>
    <n v="2024"/>
    <s v="PROYECTO"/>
    <s v="VIVIENDA Y DESARROLLO URBANO"/>
    <s v="DESARROLLO URBANO"/>
    <x v="1"/>
    <n v="194638"/>
    <n v="0"/>
    <n v="0"/>
    <x v="1"/>
    <x v="1"/>
  </r>
  <r>
    <s v="40005337-0"/>
    <s v="REPOSICION POSTA TRAPEN, PUERTO MONTT"/>
    <x v="3"/>
    <s v="LLANQUIHUE"/>
    <s v="PUERTO MONTT"/>
    <n v="2024"/>
    <s v="PROYECTO"/>
    <s v="SALUD"/>
    <s v="BAJA COMPLEJIDAD"/>
    <x v="1"/>
    <n v="70493"/>
    <n v="0"/>
    <n v="0"/>
    <x v="1"/>
    <x v="1"/>
  </r>
  <r>
    <s v="40005349-0"/>
    <s v="DIAGNOSTICO PLAN MAESTRO CICLOVÍAS, CIUDAD DE OVALLE"/>
    <x v="6"/>
    <s v="LIMARI"/>
    <s v="OVALLE"/>
    <n v="2024"/>
    <s v="ESTUDIO BASICO"/>
    <s v="TRANSPORTE"/>
    <s v="TRANSPORTE URBANO,VIALIDAD PEATONAL"/>
    <x v="1"/>
    <n v="51751"/>
    <n v="0"/>
    <n v="0"/>
    <x v="1"/>
    <x v="1"/>
  </r>
  <r>
    <s v="40005543-0"/>
    <s v="CONSTRUCCION 20 VIVIENDAS ADULTO MAYOR,  RIO NEGRO"/>
    <x v="3"/>
    <s v="OSORNO"/>
    <s v="RIO NEGRO"/>
    <n v="2024"/>
    <s v="PROYECTO"/>
    <s v="VIVIENDA Y DESARROLLO URBANO"/>
    <s v="VIVIENDA DEFINITIVA"/>
    <x v="1"/>
    <n v="17077"/>
    <n v="0"/>
    <n v="0"/>
    <x v="1"/>
    <x v="1"/>
  </r>
  <r>
    <s v="40005580-0"/>
    <s v="CONSTRUCCION PLAZA PAULA JARAQUEMADA ANTOFAGASTA"/>
    <x v="9"/>
    <s v="ANTOFAGASTA"/>
    <s v="ANTOFAGASTA"/>
    <n v="2024"/>
    <s v="PROYECTO"/>
    <s v="VIVIENDA Y DESARROLLO URBANO"/>
    <s v="DESARROLLO URBANO"/>
    <x v="1"/>
    <n v="1000"/>
    <n v="0"/>
    <n v="0"/>
    <x v="1"/>
    <x v="1"/>
  </r>
  <r>
    <s v="40005715-0"/>
    <s v="MEJORAMIENTO INTERCONEXIÓN VIAL DEL CENTRO DE OSORNO CON EL SECTOR FRANCKE, OSORNO"/>
    <x v="3"/>
    <s v="OSORNO"/>
    <s v="OSORNO"/>
    <n v="2024"/>
    <s v="PROYECTO"/>
    <s v="TRANSPORTE"/>
    <s v="TRANSPORTE URBANO,VIALIDAD PEATONAL"/>
    <x v="1"/>
    <n v="240036"/>
    <n v="0"/>
    <n v="0"/>
    <x v="1"/>
    <x v="1"/>
  </r>
  <r>
    <s v="40005745-0"/>
    <s v="REPOSICION CUARTEL PRIMERA COMPAÑÍA DE BOMBEROS DE RIO PUELO, COMUNA DE COCHAMÓ."/>
    <x v="3"/>
    <s v="LLANQUIHUE"/>
    <s v="COCHAMO"/>
    <n v="2024"/>
    <s v="PROYECTO"/>
    <s v="SEGURIDAD PUBLICA"/>
    <s v="SEGURIDAD PUBLICA"/>
    <x v="1"/>
    <n v="1010920"/>
    <n v="0"/>
    <n v="0"/>
    <x v="1"/>
    <x v="1"/>
  </r>
  <r>
    <s v="40005774-0"/>
    <s v="REPOSICION SEGUNDA COMPAÑIA DE BOMBEROS LA PUNTA - MOSTAZAL"/>
    <x v="15"/>
    <s v="CACHAPOAL"/>
    <s v="MOSTAZAL"/>
    <n v="2024"/>
    <s v="PROYECTO"/>
    <s v="SEGURIDAD PUBLICA"/>
    <s v="SEGURIDAD PUBLICA"/>
    <x v="4"/>
    <n v="66165"/>
    <n v="0"/>
    <n v="0"/>
    <x v="1"/>
    <x v="1"/>
  </r>
  <r>
    <s v="40005844-0"/>
    <s v="REPOSICION CASA DE SEPARACIÓN CENTRO CERRADO DE SAN BERNARDO"/>
    <x v="14"/>
    <s v="MAIPO"/>
    <s v="SAN BERNARDO"/>
    <n v="2024"/>
    <s v="PROYECTO"/>
    <s v="JUSTICIA"/>
    <s v="ASISTENCIA DE MENORES"/>
    <x v="1"/>
    <n v="918174"/>
    <n v="0"/>
    <n v="0"/>
    <x v="1"/>
    <x v="1"/>
  </r>
  <r>
    <s v="40005846-0"/>
    <s v="CONSTRUCCION CASETAS SANITARIAS LOCALIDAD DE ANGOSTURA - MOSTAZAL"/>
    <x v="15"/>
    <s v="CACHAPOAL"/>
    <s v="MOSTAZAL"/>
    <n v="2024"/>
    <s v="PROYECTO"/>
    <s v="VIVIENDA Y DESARROLLO URBANO"/>
    <s v="SOLUCION HABITACIONAL PARCIAL O COMPLEMENTARIA"/>
    <x v="3"/>
    <n v="2761353"/>
    <n v="0"/>
    <n v="0"/>
    <x v="1"/>
    <x v="1"/>
  </r>
  <r>
    <s v="40005847-0"/>
    <s v="CONSTRUCCION PISCINA TEMPERADA LA PUNTA, COMUNA MOSTAZAL"/>
    <x v="15"/>
    <s v="CACHAPOAL"/>
    <s v="MOSTAZAL"/>
    <n v="2024"/>
    <s v="PROYECTO"/>
    <s v="DEPORTES"/>
    <s v="DEPORTE RECREATIVO"/>
    <x v="3"/>
    <n v="1983414"/>
    <n v="0"/>
    <n v="0"/>
    <x v="1"/>
    <x v="1"/>
  </r>
  <r>
    <s v="40005850-0"/>
    <s v="CONSTRUCCION  VÍAS ALUVIONALES CALLES  O’HIGGINS Y COLÓN, TOCOPILLA"/>
    <x v="9"/>
    <s v="TOCOPILLA"/>
    <s v="TOCOPILLA"/>
    <n v="2024"/>
    <s v="PROYECTO"/>
    <s v="RECURSOS HIDRICOS"/>
    <s v="AGUAS LLUVIAS"/>
    <x v="1"/>
    <n v="1"/>
    <n v="0"/>
    <n v="0"/>
    <x v="1"/>
    <x v="1"/>
  </r>
  <r>
    <s v="40005869-0"/>
    <s v="AMPLIACION RED DE ALCANTARILLADO VALLE LOS OLMOS, PETORCA"/>
    <x v="4"/>
    <s v="PETORCA"/>
    <s v="PETORCA"/>
    <n v="2024"/>
    <s v="PROYECTO"/>
    <s v="RECURSOS HIDRICOS"/>
    <s v="EVACUACION DISPOSICION FINAL AGUAS SERVIDAS"/>
    <x v="1"/>
    <n v="2065875"/>
    <n v="0"/>
    <n v="0"/>
    <x v="1"/>
    <x v="1"/>
  </r>
  <r>
    <s v="40006111-0"/>
    <s v="REPOSICION SEDE SOCIAL Y CULTURAL LO GALLARDO COMUNA DE SAN ANTONIO"/>
    <x v="4"/>
    <s v="SAN ANTONIO"/>
    <s v="SAN ANTONIO"/>
    <n v="2024"/>
    <s v="PROYECTO"/>
    <s v="MULTISECTORIAL"/>
    <s v="ORGANIZACION Y SERVICIOS COMUNALES"/>
    <x v="1"/>
    <n v="31569"/>
    <n v="0"/>
    <n v="0"/>
    <x v="1"/>
    <x v="1"/>
  </r>
  <r>
    <s v="40006186-0"/>
    <s v="CONSTRUCCION POLIDEPORTIVO, COMUNA DE LA PINTANA"/>
    <x v="14"/>
    <s v="SANTIAGO"/>
    <s v="LA PINTANA"/>
    <n v="2024"/>
    <s v="PROYECTO"/>
    <s v="DEPORTES"/>
    <s v="DEPORTE RECREATIVO"/>
    <x v="1"/>
    <n v="98082"/>
    <n v="0"/>
    <n v="0"/>
    <x v="1"/>
    <x v="1"/>
  </r>
  <r>
    <s v="40006299-0"/>
    <s v="MEJORAMIENTO DEL PAVIMENTO DE AVDA CHILE, SAN FELIPE"/>
    <x v="4"/>
    <s v="SAN FELIPE DE ACONCAGUA"/>
    <s v="SAN FELIPE"/>
    <n v="2024"/>
    <s v="PROYECTO"/>
    <s v="TRANSPORTE"/>
    <s v="TRANSPORTE URBANO,VIALIDAD PEATONAL"/>
    <x v="4"/>
    <n v="32059"/>
    <n v="0"/>
    <n v="0"/>
    <x v="1"/>
    <x v="1"/>
  </r>
  <r>
    <s v="40006303-0"/>
    <s v="MEJORAMIENTO VEREDAS Y SOTERRAMIENTO ELECTRIF. CALLE BORIES,TRAMO COLON-SARMIENTO, P.ARENAS"/>
    <x v="1"/>
    <s v="MAGALLANES"/>
    <s v="PUNTA ARENAS"/>
    <n v="2024"/>
    <s v="PROYECTO"/>
    <s v="TRANSPORTE"/>
    <s v="TRANSPORTE URBANO,VIALIDAD PEATONAL"/>
    <x v="1"/>
    <n v="98960"/>
    <n v="0"/>
    <n v="0"/>
    <x v="1"/>
    <x v="1"/>
  </r>
  <r>
    <s v="40006401-0"/>
    <s v="REPOSICION BASE SAMU 90 HOSPITAL INTERCULTURAL KALLVU LLANKA DE CAÑETE"/>
    <x v="2"/>
    <s v="ARAUCO"/>
    <s v="CAÑETE"/>
    <n v="2024"/>
    <s v="PROYECTO"/>
    <s v="SALUD"/>
    <s v="BAJA COMPLEJIDAD"/>
    <x v="3"/>
    <n v="48005"/>
    <n v="0"/>
    <n v="0"/>
    <x v="1"/>
    <x v="1"/>
  </r>
  <r>
    <s v="40006557-0"/>
    <s v="CONSTRUCCION CENTRO DE LA MUJER PUERTO NATALES"/>
    <x v="1"/>
    <s v="'"/>
    <s v="'"/>
    <n v="2024"/>
    <s v="PROYECTO"/>
    <s v="JUSTICIA"/>
    <s v="INTERSUBSECTORIAL JUSTICIA"/>
    <x v="1"/>
    <n v="56779"/>
    <n v="0"/>
    <n v="0"/>
    <x v="1"/>
    <x v="1"/>
  </r>
  <r>
    <s v="40006811-0"/>
    <s v="ACTUALIZACION PLAN DE DESARROLLO TURÍSTICO SUSTENTABLE COMUNA DE VIÑA DEL MAR"/>
    <x v="4"/>
    <s v="VALPARAISO"/>
    <s v="VIÑA DEL MAR"/>
    <n v="2024"/>
    <s v="ESTUDIO BASICO"/>
    <s v="TURISMO Y COMERCIO"/>
    <s v="TURISMO"/>
    <x v="1"/>
    <n v="83079"/>
    <n v="0"/>
    <n v="0"/>
    <x v="1"/>
    <x v="1"/>
  </r>
  <r>
    <s v="40006822-0"/>
    <s v="MEJORAMIENTO PUENTE PUANGUE CURACAVI"/>
    <x v="14"/>
    <s v="MELIPILLA"/>
    <s v="CURACAVI"/>
    <n v="2024"/>
    <s v="PROYECTO"/>
    <s v="TRANSPORTE"/>
    <s v="TRANSPORTE CAMINERO"/>
    <x v="1"/>
    <n v="102"/>
    <n v="0"/>
    <n v="0"/>
    <x v="1"/>
    <x v="1"/>
  </r>
  <r>
    <s v="40006839-0"/>
    <s v="AMPLIACION Y MEJORAMIENTO AERÓDROMO LA ARAUCANÍA REGIÓN DE LA ARAUCANÍA"/>
    <x v="0"/>
    <s v="'"/>
    <s v="'"/>
    <n v="2024"/>
    <s v="PROYECTO"/>
    <s v="TRANSPORTE"/>
    <s v="TRANSPORTE AEREO"/>
    <x v="1"/>
    <n v="24913"/>
    <n v="0"/>
    <n v="0"/>
    <x v="1"/>
    <x v="1"/>
  </r>
  <r>
    <s v="40006938-0"/>
    <s v="REPOSICION LICEO POLITECNICO, COMUNA DE ILLAPEL"/>
    <x v="6"/>
    <s v="CHOAPA"/>
    <s v="ILLAPEL"/>
    <n v="2024"/>
    <s v="PROYECTO"/>
    <s v="EDUCACIÓN"/>
    <s v="EDUCACION MEDIA TECNICO"/>
    <x v="1"/>
    <n v="3471"/>
    <n v="0"/>
    <n v="0"/>
    <x v="1"/>
    <x v="1"/>
  </r>
  <r>
    <s v="40006949-0"/>
    <s v="MEJORAMIENTO PLAZA DE ARMAS, COMUNA DE PUNITAQUI"/>
    <x v="6"/>
    <s v="LIMARI"/>
    <s v="PUNITAQUI"/>
    <n v="2024"/>
    <s v="PROYECTO"/>
    <s v="VIVIENDA Y DESARROLLO URBANO"/>
    <s v="DESARROLLO URBANO"/>
    <x v="4"/>
    <n v="71915"/>
    <n v="0"/>
    <n v="0"/>
    <x v="1"/>
    <x v="1"/>
  </r>
  <r>
    <s v="40007013-0"/>
    <s v="CONSTRUCCION BORDE COSTERO HORCON PUCHUNCAVI"/>
    <x v="4"/>
    <s v="VALPARAISO"/>
    <s v="PUCHUNCAVI"/>
    <n v="2024"/>
    <s v="PROYECTO"/>
    <s v="VIVIENDA Y DESARROLLO URBANO"/>
    <s v="BORDE COSTERO,PASEOS PEATONALES, PLAYAS"/>
    <x v="4"/>
    <n v="933566"/>
    <n v="0"/>
    <n v="0"/>
    <x v="1"/>
    <x v="1"/>
  </r>
  <r>
    <s v="40007111-0"/>
    <s v="REPOSICION EDIFICIO ADMINISTRACION ADUANA PTO AYSEN"/>
    <x v="11"/>
    <s v="AYSEN"/>
    <s v="AYSEN"/>
    <n v="2024"/>
    <s v="PROYECTO"/>
    <s v="MULTISECTORIAL"/>
    <s v="ADMINISTRACION MULTISECTOR"/>
    <x v="1"/>
    <n v="2402351"/>
    <n v="0"/>
    <n v="0"/>
    <x v="1"/>
    <x v="1"/>
  </r>
  <r>
    <s v="40007317-0"/>
    <s v="REPOSICION HOGAR INDIGENA RELMULIKAN, COMUNA DE PROVIDENCIA"/>
    <x v="14"/>
    <s v="SANTIAGO"/>
    <s v="PROVIDENCIA"/>
    <n v="2024"/>
    <s v="PROYECTO"/>
    <s v="EDUCACION, CULTURA Y PATRIMONIO"/>
    <s v="INTERSUBSECTORIAL EDUCACION, CULTURA Y PATRIMONIO"/>
    <x v="4"/>
    <n v="193926"/>
    <n v="0"/>
    <n v="0"/>
    <x v="1"/>
    <x v="1"/>
  </r>
  <r>
    <s v="40007638-0"/>
    <s v="MEJORAMIENTO RECINTOS DEPORTIVOS EN DIVERSOS SECTORES, COMUNA DE LA PINTANA"/>
    <x v="14"/>
    <s v="SANTIAGO"/>
    <s v="LA PINTANA"/>
    <n v="2024"/>
    <s v="PROYECTO"/>
    <s v="DEPORTES"/>
    <s v="DEPORTE RECREATIVO"/>
    <x v="4"/>
    <n v="161913"/>
    <n v="0"/>
    <n v="0"/>
    <x v="1"/>
    <x v="1"/>
  </r>
  <r>
    <s v="40007702-0"/>
    <s v="REPOSICION CON RELOCALIZACION TRIBUNAL ORAL EN LO PENAL DE RANCAGUA"/>
    <x v="15"/>
    <s v="'"/>
    <s v="'"/>
    <n v="2024"/>
    <s v="PROYECTO"/>
    <s v="JUSTICIA"/>
    <s v="ADMINISTRACION DE JUSTICIA"/>
    <x v="1"/>
    <n v="346781"/>
    <n v="0"/>
    <n v="0"/>
    <x v="1"/>
    <x v="1"/>
  </r>
  <r>
    <s v="40007778-0"/>
    <s v="REPOSICION GIMNASIO MUNICIPAL LA CALERA"/>
    <x v="4"/>
    <s v="QUILLOTA"/>
    <s v="LA CALERA"/>
    <n v="2024"/>
    <s v="PROYECTO"/>
    <s v="DEPORTES"/>
    <s v="DEPORTE COMPETITIVO"/>
    <x v="1"/>
    <n v="74520"/>
    <n v="0"/>
    <n v="0"/>
    <x v="1"/>
    <x v="1"/>
  </r>
  <r>
    <s v="40007861-0"/>
    <s v="CONSTRUCCION COMPLEJO DEPORTIVO SAN GREGORIO ETAPA 2, COMUNA DE LA GRANJA"/>
    <x v="14"/>
    <s v="SANTIAGO"/>
    <s v="LA GRANJA"/>
    <n v="2024"/>
    <s v="PROYECTO"/>
    <s v="DEPORTES"/>
    <s v="DEPORTE FORMATIVO"/>
    <x v="1"/>
    <n v="5788420"/>
    <n v="0"/>
    <n v="0"/>
    <x v="1"/>
    <x v="1"/>
  </r>
  <r>
    <s v="40007901-0"/>
    <s v="MEJORAMIENTO ESTADIO MUNICIPAL DE PAIHUANO"/>
    <x v="6"/>
    <s v="ELQUI"/>
    <s v="PAIHUANO"/>
    <n v="2024"/>
    <s v="PROYECTO"/>
    <s v="DEPORTES"/>
    <s v="DEPORTE RECREATIVO"/>
    <x v="1"/>
    <n v="329355"/>
    <n v="0"/>
    <n v="0"/>
    <x v="1"/>
    <x v="1"/>
  </r>
  <r>
    <s v="40007956-0"/>
    <s v="REPOSICION JUZGADO DE LETRAS Y GARANTIA FLORIDA"/>
    <x v="2"/>
    <s v="CONCEPCION"/>
    <s v="FLORIDA"/>
    <n v="2024"/>
    <s v="PROYECTO"/>
    <s v="JUSTICIA"/>
    <s v="ADMINISTRACION DE JUSTICIA"/>
    <x v="1"/>
    <n v="80113"/>
    <n v="0"/>
    <n v="0"/>
    <x v="1"/>
    <x v="1"/>
  </r>
  <r>
    <s v="40008005-0"/>
    <s v="REPOSICION SEDE VECINAL Nº 12 MANUEL CHAPARRO PUNTA ARENAS"/>
    <x v="1"/>
    <s v="MAGALLANES"/>
    <s v="PUNTA ARENAS"/>
    <n v="2024"/>
    <s v="PROYECTO"/>
    <s v="MULTISECTORIAL"/>
    <s v="ORGANIZACION Y SERVICIOS COMUNALES"/>
    <x v="1"/>
    <n v="266927"/>
    <n v="0"/>
    <n v="0"/>
    <x v="1"/>
    <x v="1"/>
  </r>
  <r>
    <s v="40008096-0"/>
    <s v="REPOSICION ESCUELA EGON KEUTMANN  HUISCAPI, LONCOCHE"/>
    <x v="0"/>
    <s v="CAUTIN"/>
    <s v="LONCOCHE"/>
    <n v="2024"/>
    <s v="PROYECTO"/>
    <s v="EDUCACIÓN"/>
    <s v="EDUCACION BASICA Y MEDIA"/>
    <x v="1"/>
    <n v="31842"/>
    <n v="0"/>
    <n v="0"/>
    <x v="1"/>
    <x v="1"/>
  </r>
  <r>
    <s v="40008135-0"/>
    <s v="MEJORAMIENTO Y AMPLIACIÓN DEL SISTEMA DE ALUMBRADO PÚBLICO COMUNA DE SAN MIGUEL"/>
    <x v="14"/>
    <s v="SANTIAGO"/>
    <s v="SAN MIGUEL"/>
    <n v="2024"/>
    <s v="PROYECTO"/>
    <s v="ENERGIA"/>
    <s v="ALUMBRADO PUBLICO"/>
    <x v="1"/>
    <n v="200607"/>
    <n v="0"/>
    <n v="0"/>
    <x v="1"/>
    <x v="1"/>
  </r>
  <r>
    <s v="40008161-0"/>
    <s v="CONSTRUCCION URBANIZACION LOTEOS FSEV 2017 SECTOR SUR PUNTA ARENAS"/>
    <x v="1"/>
    <s v="MAGALLANES"/>
    <s v="PUNTA ARENAS"/>
    <n v="2024"/>
    <s v="PROYECTO"/>
    <s v="VIVIENDA Y DESARROLLO URBANO"/>
    <s v="VIVIENDA DEFINITIVA"/>
    <x v="1"/>
    <n v="645347"/>
    <n v="0"/>
    <n v="0"/>
    <x v="1"/>
    <x v="1"/>
  </r>
  <r>
    <s v="40008226-0"/>
    <s v="CONSTRUCCION ALCANTARILLADO Y AGUA POTABLE LA GRUTA, COMUNA DE PETORCA"/>
    <x v="4"/>
    <s v="PETORCA"/>
    <s v="PETORCA"/>
    <n v="2024"/>
    <s v="PROYECTO"/>
    <s v="RECURSOS HIDRICOS"/>
    <s v="EVACUACION DISPOSICION FINAL AGUAS SERVIDAS"/>
    <x v="4"/>
    <n v="95632"/>
    <n v="0"/>
    <n v="0"/>
    <x v="1"/>
    <x v="1"/>
  </r>
  <r>
    <s v="40008367-0"/>
    <s v="REPOSICION CESFAM ZAPALLAR, ZAPALLAR"/>
    <x v="4"/>
    <s v="PETORCA"/>
    <s v="ZAPALLAR"/>
    <n v="2024"/>
    <s v="PROYECTO"/>
    <s v="SALUD"/>
    <s v="BAJA COMPLEJIDAD"/>
    <x v="1"/>
    <n v="81151"/>
    <n v="0"/>
    <n v="0"/>
    <x v="1"/>
    <x v="1"/>
  </r>
  <r>
    <s v="40008405-0"/>
    <s v="REPOSICION ESCUELA CRUZACO, COMUNA LONQUIMAY"/>
    <x v="0"/>
    <s v="MALLECO"/>
    <s v="LONQUIMAY"/>
    <n v="2024"/>
    <s v="PROYECTO"/>
    <s v="EDUCACIÓN"/>
    <s v="EDUCACION BASICA Y MEDIA"/>
    <x v="1"/>
    <n v="1"/>
    <n v="0"/>
    <n v="0"/>
    <x v="1"/>
    <x v="1"/>
  </r>
  <r>
    <s v="40008624-0"/>
    <s v="MEJORAMIENTO PLAZA DE MALLIN GRANDE, COMUNA CHILE CHICO"/>
    <x v="11"/>
    <s v="GENERAL CARRERA"/>
    <s v="CHILE CHICO"/>
    <n v="2024"/>
    <s v="PROYECTO"/>
    <s v="VIVIENDA Y DESARROLLO URBANO"/>
    <s v="DESARROLLO URBANO"/>
    <x v="1"/>
    <n v="121000"/>
    <n v="0"/>
    <n v="0"/>
    <x v="1"/>
    <x v="1"/>
  </r>
  <r>
    <s v="40008745-0"/>
    <s v="CONSTRUCCION PLAZA DE ABASTOS EN LAS COMPAÑÍAS, LA SERENA"/>
    <x v="6"/>
    <s v="ELQUI"/>
    <s v="LA SERENA"/>
    <n v="2024"/>
    <s v="PROYECTO"/>
    <s v="TURISMO Y COMERCIO"/>
    <s v="COMERCIO"/>
    <x v="3"/>
    <n v="1392021"/>
    <n v="0"/>
    <n v="0"/>
    <x v="1"/>
    <x v="1"/>
  </r>
  <r>
    <s v="40008771-0"/>
    <s v="AMPLIACION RED DE ALCANTARILLADO Y CONSTRUCCIÓN NUEVA PTAS PARA RUNGUE, TIL TIL"/>
    <x v="14"/>
    <s v="CHACABUCO"/>
    <s v="TIL TIL"/>
    <n v="2024"/>
    <s v="PROYECTO"/>
    <s v="RECURSOS HIDRICOS"/>
    <s v="EVACUACION DISPOSICION FINAL AGUAS SERVIDAS"/>
    <x v="1"/>
    <n v="40000"/>
    <n v="0"/>
    <n v="0"/>
    <x v="1"/>
    <x v="1"/>
  </r>
  <r>
    <s v="40008772-0"/>
    <s v="CONSTRUCCION RED DE ALCANTARILLADO Y PTAS PARA HUERTOS FAMILIARES Y SANTA MATILDE, TIL TIL"/>
    <x v="14"/>
    <s v="CHACABUCO"/>
    <s v="TIL TIL"/>
    <n v="2024"/>
    <s v="PROYECTO"/>
    <s v="RECURSOS HIDRICOS"/>
    <s v="EVACUACION DISPOSICION FINAL AGUAS SERVIDAS"/>
    <x v="1"/>
    <n v="88273"/>
    <n v="0"/>
    <n v="0"/>
    <x v="1"/>
    <x v="1"/>
  </r>
  <r>
    <s v="40008773-0"/>
    <s v="CONSTRUCCION RED DE ALCANTARILLADO Y PTAS PARA MONTENEGRO, TIL TIL"/>
    <x v="14"/>
    <s v="CHACABUCO"/>
    <s v="TIL TIL"/>
    <n v="2024"/>
    <s v="PROYECTO"/>
    <s v="RECURSOS HIDRICOS"/>
    <s v="EVACUACION DISPOSICION FINAL AGUAS SERVIDAS"/>
    <x v="1"/>
    <n v="39000"/>
    <n v="0"/>
    <n v="0"/>
    <x v="1"/>
    <x v="1"/>
  </r>
  <r>
    <s v="40008948-0"/>
    <s v="AMPLIACION OBRAS DE URBANIZACIÓN EL ROMERO, COMUNA DE LA SERENA"/>
    <x v="6"/>
    <s v="ELQUI"/>
    <s v="LA SERENA"/>
    <n v="2024"/>
    <s v="PROYECTO"/>
    <s v="RECURSOS HIDRICOS"/>
    <s v="EVACUACION DISPOSICION FINAL AGUAS SERVIDAS"/>
    <x v="1"/>
    <n v="47220"/>
    <n v="0"/>
    <n v="0"/>
    <x v="1"/>
    <x v="1"/>
  </r>
  <r>
    <s v="40009155-0"/>
    <s v="MEJORAMIENTO ESTADIO QUELENTARO, LITUECHE"/>
    <x v="15"/>
    <s v="CARDENAL CARO"/>
    <s v="LITUECHE"/>
    <n v="2024"/>
    <s v="PROYECTO"/>
    <s v="DEPORTES"/>
    <s v="DEPORTE RECREATIVO"/>
    <x v="1"/>
    <n v="790164"/>
    <n v="0"/>
    <n v="0"/>
    <x v="1"/>
    <x v="1"/>
  </r>
  <r>
    <s v="40009170-0"/>
    <s v="CONSTRUCCION PUENTE Y ACCESOS, LOCALIDAD DE LOS LOROS, COMUNA DE FREIRINA"/>
    <x v="16"/>
    <s v="HUASCO"/>
    <s v="FREIRINA"/>
    <n v="2024"/>
    <s v="PROYECTO"/>
    <s v="TRANSPORTE"/>
    <s v="TRANSPORTE CAMINERO"/>
    <x v="1"/>
    <n v="916190"/>
    <n v="0"/>
    <n v="0"/>
    <x v="1"/>
    <x v="1"/>
  </r>
  <r>
    <s v="40009181-0"/>
    <s v="AMPLIACION  Y NORMALIZACIÓN  HOGAR ANCIANOS MARIA OLGA TUÑON DE BARRIGA, COMUNA  DE CURICÓ"/>
    <x v="7"/>
    <s v="CURICO"/>
    <s v="CURICO"/>
    <n v="2024"/>
    <s v="PROYECTO"/>
    <s v="MULTISECTORIAL"/>
    <s v="ORGANIZACION Y SERVICIOS COMUNALES"/>
    <x v="4"/>
    <n v="3"/>
    <n v="0"/>
    <n v="0"/>
    <x v="1"/>
    <x v="1"/>
  </r>
  <r>
    <s v="40009191-0"/>
    <s v="CONSTRUCCION RAMPAS CONECTIVIDAD CANAL FITZ ROY, RIO VERDE"/>
    <x v="1"/>
    <s v="MAGALLANES"/>
    <s v="RIO VERDE"/>
    <n v="2024"/>
    <s v="PROYECTO"/>
    <s v="TRANSPORTE"/>
    <s v="TRANSPORTE MARITIMO, FLUVIAL Y LACUSTRE"/>
    <x v="1"/>
    <n v="0"/>
    <n v="0"/>
    <n v="0"/>
    <x v="1"/>
    <x v="1"/>
  </r>
  <r>
    <s v="40009195-0"/>
    <s v="REPOSICION DEL ALUMBRADO PUBLICO RURAL, COMUNA DE MARCHIGUE"/>
    <x v="15"/>
    <s v="CARDENAL CARO"/>
    <s v="MARCHIGUE"/>
    <n v="2024"/>
    <s v="PROYECTO"/>
    <s v="ENERGIA"/>
    <s v="ALUMBRADO PUBLICO"/>
    <x v="1"/>
    <n v="24315"/>
    <n v="0"/>
    <n v="0"/>
    <x v="1"/>
    <x v="1"/>
  </r>
  <r>
    <s v="40009212-0"/>
    <s v="HABILITACION SALA PARA RESONADOR MAGNÉTICO Y ADECUACIONES EN U. IMAGENOLOGÍA, H. COQUIMBO"/>
    <x v="6"/>
    <s v="ELQUI"/>
    <s v="COQUIMBO"/>
    <n v="2024"/>
    <s v="PROYECTO"/>
    <s v="SALUD"/>
    <s v="ALTA COMPLEJIDAD"/>
    <x v="1"/>
    <n v="209187"/>
    <n v="0"/>
    <n v="0"/>
    <x v="1"/>
    <x v="1"/>
  </r>
  <r>
    <s v="40009216-0"/>
    <s v="EXPLORACION DE LA CAPACIDAD DE EXPLOTACIÓN AGUAS SUBTERRÁNEAS EN SECTOR PRODUCTIVO BIOBÍO"/>
    <x v="2"/>
    <s v="BIO BIO"/>
    <s v="'"/>
    <n v="2024"/>
    <s v="ESTUDIO BASICO"/>
    <s v="RECURSOS HIDRICOS"/>
    <s v="INTERSUBSECTORIAL RECURSOS HIDRICOS"/>
    <x v="1"/>
    <n v="2"/>
    <n v="0"/>
    <n v="0"/>
    <x v="1"/>
    <x v="1"/>
  </r>
  <r>
    <s v="40009301-0"/>
    <s v="MEJORAMIENTO CAMINO PUERTO DOMINGUEZ LA MISION, COMUNA DE SAAVEDRA"/>
    <x v="0"/>
    <s v="CAUTIN"/>
    <s v="SAAVEDRA"/>
    <n v="2024"/>
    <s v="PROYECTO"/>
    <s v="TRANSPORTE"/>
    <s v="TRANSPORTE CAMINERO"/>
    <x v="1"/>
    <n v="8675"/>
    <n v="0"/>
    <n v="0"/>
    <x v="1"/>
    <x v="1"/>
  </r>
  <r>
    <s v="40009313-0"/>
    <s v="DIAGNOSTICO CALIDAD DE LAS AGUAS EN QUEBRADAS CAMIÃ¿A Y TARAPACÃ"/>
    <x v="8"/>
    <s v="TAMARUGAL"/>
    <s v="'"/>
    <n v="2024"/>
    <s v="ESTUDIO BASICO"/>
    <s v="RECURSOS HIDRICOS"/>
    <s v="RIEGO"/>
    <x v="1"/>
    <n v="127373"/>
    <n v="0"/>
    <n v="0"/>
    <x v="1"/>
    <x v="1"/>
  </r>
  <r>
    <s v="40009477-0"/>
    <s v="CONSTRUCCION ELECTRIFICACION RURAL HUANILLA, MONTE PATRIA"/>
    <x v="6"/>
    <s v="LIMARI"/>
    <s v="MONTE PATRIA"/>
    <n v="2024"/>
    <s v="PROYECTO"/>
    <s v="ENERGIA"/>
    <s v="DISTRIBUCION Y CONEXION FINAL USUARIOS"/>
    <x v="3"/>
    <n v="378893"/>
    <n v="0"/>
    <n v="0"/>
    <x v="1"/>
    <x v="1"/>
  </r>
  <r>
    <s v="40009514-0"/>
    <s v="REPOSICION CON RELOCALIZACION ESCUELA FUERTE BAQUEDANO,  COMUNA DE POZO ALMONTE"/>
    <x v="8"/>
    <s v="TAMARUGAL"/>
    <s v="POZO ALMONTE (PROV. TAMARUGAL)"/>
    <n v="2024"/>
    <s v="PROYECTO"/>
    <s v="EDUCACIÓN"/>
    <s v="EDUCACION BASICA Y MEDIA"/>
    <x v="1"/>
    <n v="5181875"/>
    <n v="0"/>
    <n v="0"/>
    <x v="1"/>
    <x v="1"/>
  </r>
  <r>
    <s v="40009537-0"/>
    <s v="HABILITACION SUMINISTRO ENERGIA ELECTRICA SECTOR EL EMPALME,  MAULLIN"/>
    <x v="3"/>
    <s v="LLANQUIHUE"/>
    <s v="MAULLIN"/>
    <n v="2024"/>
    <s v="PROYECTO"/>
    <s v="ENERGIA"/>
    <s v="DISTRIBUCION Y CONEXION FINAL USUARIOS"/>
    <x v="1"/>
    <n v="252566"/>
    <n v="0"/>
    <n v="0"/>
    <x v="1"/>
    <x v="1"/>
  </r>
  <r>
    <s v="40009684-0"/>
    <s v="AMPLIACION DE RED PUBLICA SIST DE AGUA POTABLE Y ALC SECTOR ALCÁZAR COMUNA DE QUELLON"/>
    <x v="3"/>
    <s v="CHILOE"/>
    <s v="QUELLON"/>
    <n v="2024"/>
    <s v="PROYECTO"/>
    <s v="RECURSOS HIDRICOS"/>
    <s v="ADMINISTRACION AGUA POTABLE Y ALCANTARILLADO"/>
    <x v="1"/>
    <n v="399587"/>
    <n v="0"/>
    <n v="0"/>
    <x v="1"/>
    <x v="1"/>
  </r>
  <r>
    <s v="40009708-0"/>
    <s v="MEJORAMIENTO CAMINOS BÁSICOS INTERMEDIOS NORTE Y ESTE, REGIÓN DE LA ARAUCANÍA"/>
    <x v="0"/>
    <s v="'"/>
    <s v="'"/>
    <n v="2024"/>
    <s v="PROYECTO"/>
    <s v="TRANSPORTE"/>
    <s v="TRANSPORTE CAMINERO"/>
    <x v="1"/>
    <n v="2"/>
    <n v="0"/>
    <n v="0"/>
    <x v="1"/>
    <x v="1"/>
  </r>
  <r>
    <s v="40009791-0"/>
    <s v="CONSTRUCCION GIMNASIO ESCUELA ANAHUAC, PUERTO MONTT"/>
    <x v="3"/>
    <s v="LLANQUIHUE"/>
    <s v="PUERTO MONTT"/>
    <n v="2024"/>
    <s v="PROYECTO"/>
    <s v="EDUCACION, CULTURA Y PATRIMONIO"/>
    <s v="EDUCACION BASICA Y MEDIA"/>
    <x v="1"/>
    <n v="1000"/>
    <n v="0"/>
    <n v="0"/>
    <x v="1"/>
    <x v="1"/>
  </r>
  <r>
    <s v="40009921-0"/>
    <s v="NORMALIZACION ELECTRIFICACION SECTOR VALLE ELICURA Y OTROS , CONTULMO"/>
    <x v="2"/>
    <s v="ARAUCO"/>
    <s v="CONTULMO"/>
    <n v="2024"/>
    <s v="PROYECTO"/>
    <s v="ENERGIA"/>
    <s v="DISTRIBUCION Y CONEXION FINAL USUARIOS"/>
    <x v="4"/>
    <n v="200000"/>
    <n v="0"/>
    <n v="0"/>
    <x v="1"/>
    <x v="1"/>
  </r>
  <r>
    <s v="40009971-0"/>
    <s v="MEJORAMIENTO BARRIO COMERCIAL PATRONATO, ETAPA I COMUNA DE RECOLETA"/>
    <x v="14"/>
    <s v="SANTIAGO"/>
    <s v="RECOLETA"/>
    <n v="2024"/>
    <s v="PROYECTO"/>
    <s v="VIVIENDA Y DESARROLLO URBANO"/>
    <s v="DESARROLLO URBANO"/>
    <x v="1"/>
    <n v="156921"/>
    <n v="0"/>
    <n v="0"/>
    <x v="1"/>
    <x v="1"/>
  </r>
  <r>
    <s v="40009975-0"/>
    <s v="REPOSICION CUARTEL DE 2º COMPAÑIA DE BOMBEROS DE PINTO"/>
    <x v="5"/>
    <s v="DIGUILLIN"/>
    <s v="PINTO - REGION DEL ÑUBLE"/>
    <n v="2024"/>
    <s v="PROYECTO"/>
    <s v="SEGURIDAD PUBLICA"/>
    <s v="SEGURIDAD PUBLICA"/>
    <x v="1"/>
    <n v="9159"/>
    <n v="0"/>
    <n v="0"/>
    <x v="1"/>
    <x v="1"/>
  </r>
  <r>
    <s v="40009997-0"/>
    <s v="CONSTRUCCION SISTEMA DE AGUAS LLUVIAS, VILLA GÉNESIS, LOS ANGELES"/>
    <x v="2"/>
    <s v="BIO BIO"/>
    <s v="LOS ANGELES"/>
    <n v="2024"/>
    <s v="PROYECTO"/>
    <s v="RECURSOS HIDRICOS"/>
    <s v="AGUAS LLUVIAS"/>
    <x v="4"/>
    <n v="200000"/>
    <n v="0"/>
    <n v="0"/>
    <x v="1"/>
    <x v="1"/>
  </r>
  <r>
    <s v="40009998-0"/>
    <s v="REPOSICION VEREDAS UNIDAD VECINAL Nº 28 CERRO DE LA CRUZ, PUNTA ARENAS"/>
    <x v="1"/>
    <s v="MAGALLANES"/>
    <s v="PUNTA ARENAS"/>
    <n v="2024"/>
    <s v="PROYECTO"/>
    <s v="TRANSPORTE"/>
    <s v="TRANSPORTE URBANO,VIALIDAD PEATONAL"/>
    <x v="1"/>
    <n v="1709327"/>
    <n v="0"/>
    <n v="0"/>
    <x v="1"/>
    <x v="1"/>
  </r>
  <r>
    <s v="40010038-0"/>
    <s v="REPOSICION CENTRO DE SALUD FAMILIAR, COMUNA DE PINTO"/>
    <x v="5"/>
    <s v="DIGUILLIN"/>
    <s v="PINTO - REGION DEL ÑUBLE"/>
    <n v="2024"/>
    <s v="PROYECTO"/>
    <s v="SALUD"/>
    <s v="BAJA COMPLEJIDAD"/>
    <x v="1"/>
    <n v="1566338"/>
    <n v="0"/>
    <n v="0"/>
    <x v="1"/>
    <x v="1"/>
  </r>
  <r>
    <s v="40010069-0"/>
    <s v="CONSTRUCCION ELECTRIFICACIÓN RURAL COMUNIDAD LORENZO EPUL, TEMUCO"/>
    <x v="0"/>
    <s v="CAUTIN"/>
    <s v="TEMUCO"/>
    <n v="2024"/>
    <s v="PROYECTO"/>
    <s v="ENERGIA"/>
    <s v="DISTRIBUCION Y CONEXION FINAL USUARIOS"/>
    <x v="1"/>
    <n v="1"/>
    <n v="0"/>
    <n v="0"/>
    <x v="1"/>
    <x v="1"/>
  </r>
  <r>
    <s v="40010155-0"/>
    <s v="CONSTRUCCION SANEAMIENTO SANITARIO LOS PINOS ANTIQUINA"/>
    <x v="2"/>
    <s v="ARAUCO"/>
    <s v="CAÑETE"/>
    <n v="2024"/>
    <s v="PROYECTO"/>
    <s v="VIVIENDA Y DESARROLLO URBANO"/>
    <s v="SOLUCION HABITACIONAL PARCIAL O COMPLEMENTARIA"/>
    <x v="4"/>
    <n v="209308"/>
    <n v="0"/>
    <n v="0"/>
    <x v="1"/>
    <x v="1"/>
  </r>
  <r>
    <s v="40010170-0"/>
    <s v="ACTUALIZACION PLADECO PERIODO 2024-2028, COMUNA DE MALLOA"/>
    <x v="15"/>
    <s v="CACHAPOAL"/>
    <s v="MALLOA"/>
    <n v="2024"/>
    <s v="ESTUDIO BASICO"/>
    <s v="MULTISECTORIAL"/>
    <s v="ADMINISTRACION MULTISECTOR"/>
    <x v="1"/>
    <n v="24421"/>
    <n v="0"/>
    <n v="0"/>
    <x v="1"/>
    <x v="1"/>
  </r>
  <r>
    <s v="40010404-0"/>
    <s v="NORMALIZACION ESCUELA IGNACIO CARRERA PINTO G-27"/>
    <x v="13"/>
    <s v="ARICA - REGION XV"/>
    <s v="ARICA - REGION XV"/>
    <n v="2024"/>
    <s v="PROYECTO"/>
    <s v="EDUCACION, CULTURA Y PATRIMONIO"/>
    <s v="EDUCACION BASICA Y MEDIA"/>
    <x v="1"/>
    <n v="100000"/>
    <n v="0"/>
    <n v="0"/>
    <x v="1"/>
    <x v="1"/>
  </r>
  <r>
    <s v="40010413-0"/>
    <s v="CONSTRUCCION POSTA DE SALUD RURAL LLIU LLIU, LIMACHE"/>
    <x v="4"/>
    <s v="MARGA MARGA"/>
    <s v="LIMACHE"/>
    <n v="2024"/>
    <s v="PROYECTO"/>
    <s v="SALUD"/>
    <s v="BAJA COMPLEJIDAD"/>
    <x v="1"/>
    <n v="27220"/>
    <n v="0"/>
    <n v="0"/>
    <x v="1"/>
    <x v="1"/>
  </r>
  <r>
    <s v="40010478-0"/>
    <s v="CONSTRUCCION ESPACIOS PÚBLICOS INCLUSIVOS EN AVENIDA NUESTRA SEÑORA DEL ROSARIO, NINHUE."/>
    <x v="5"/>
    <s v="ITATA"/>
    <s v="NINHUE - REGION DEL ÑUBLE"/>
    <n v="2024"/>
    <s v="PROYECTO"/>
    <s v="VIVIENDA Y DESARROLLO URBANO"/>
    <s v="DESARROLLO URBANO"/>
    <x v="1"/>
    <n v="444626"/>
    <n v="0"/>
    <n v="0"/>
    <x v="1"/>
    <x v="1"/>
  </r>
  <r>
    <s v="40010485-0"/>
    <s v="CONSTRUCCION CENTRO CULTURAL, COMUNA DE CONTULMO"/>
    <x v="2"/>
    <s v="ARAUCO"/>
    <s v="CONTULMO"/>
    <n v="2024"/>
    <s v="PROYECTO"/>
    <s v="CULTURA Y PATRIMONIO"/>
    <s v="CULTURA"/>
    <x v="1"/>
    <n v="2416437"/>
    <n v="0"/>
    <n v="0"/>
    <x v="1"/>
    <x v="1"/>
  </r>
  <r>
    <s v="40010527-0"/>
    <s v="CONSTRUCCION CENTRO ADULTO MAYOR MONTE ÁGUILA, CABRERO"/>
    <x v="2"/>
    <s v="BIO BIO"/>
    <s v="CABRERO"/>
    <n v="2024"/>
    <s v="PROYECTO"/>
    <s v="MULTISECTORIAL"/>
    <s v="ORGANIZACION Y SERVICIOS COMUNALES"/>
    <x v="4"/>
    <n v="557932"/>
    <n v="0"/>
    <n v="0"/>
    <x v="1"/>
    <x v="1"/>
  </r>
  <r>
    <s v="40010687-0"/>
    <s v="CONSTRUCCION CENTRO DE SALUD FAMILIAR CORDILLERA LOS ÁNGELES"/>
    <x v="2"/>
    <s v="BIO BIO"/>
    <s v="LOS ANGELES"/>
    <n v="2024"/>
    <s v="PROYECTO"/>
    <s v="SALUD"/>
    <s v="BAJA COMPLEJIDAD"/>
    <x v="1"/>
    <n v="74301"/>
    <n v="0"/>
    <n v="0"/>
    <x v="1"/>
    <x v="1"/>
  </r>
  <r>
    <s v="40010701-0"/>
    <s v="CONSTRUCCION CESFAM RURAL SECTOR CHACAYAL, LOS ÁNGELES."/>
    <x v="2"/>
    <s v="BIO BIO"/>
    <s v="LOS ANGELES"/>
    <n v="2024"/>
    <s v="PROYECTO"/>
    <s v="SALUD"/>
    <s v="BAJA COMPLEJIDAD"/>
    <x v="1"/>
    <n v="71790"/>
    <n v="0"/>
    <n v="0"/>
    <x v="1"/>
    <x v="1"/>
  </r>
  <r>
    <s v="40010823-0"/>
    <s v="REPOSICION Y AMPLIACIÓN MUELLE LA BALSA AYSEN"/>
    <x v="11"/>
    <s v="AYSEN"/>
    <s v="AYSEN"/>
    <n v="2024"/>
    <s v="PROYECTO"/>
    <s v="PESCA"/>
    <s v="PESCA ARTESANAL"/>
    <x v="3"/>
    <n v="260"/>
    <n v="0"/>
    <n v="0"/>
    <x v="1"/>
    <x v="1"/>
  </r>
  <r>
    <s v="40010922-0"/>
    <s v="DIAGNOSTICO ACCION COSTERA DUNAS PLAYA MONOLITO CHANCO"/>
    <x v="7"/>
    <s v="CAUQUENES"/>
    <s v="CHANCO"/>
    <n v="2024"/>
    <s v="ESTUDIO BASICO"/>
    <s v="VIVIENDA Y DESARROLLO URBANO"/>
    <s v="BORDE COSTERO,PASEOS PEATONALES, PLAYAS"/>
    <x v="4"/>
    <n v="194403"/>
    <n v="0"/>
    <n v="0"/>
    <x v="1"/>
    <x v="1"/>
  </r>
  <r>
    <s v="40010967-0"/>
    <s v="MEJORAMIENTO DEL ESPACIO PUBLICO PARQUE CASTILLO URIZAR, COMUNA DE MACUL"/>
    <x v="14"/>
    <s v="SANTIAGO"/>
    <s v="MACUL"/>
    <n v="2024"/>
    <s v="PROYECTO"/>
    <s v="VIVIENDA Y DESARROLLO URBANO"/>
    <s v="DESARROLLO URBANO"/>
    <x v="1"/>
    <n v="1071389"/>
    <n v="0"/>
    <n v="0"/>
    <x v="1"/>
    <x v="1"/>
  </r>
  <r>
    <s v="40011107-0"/>
    <s v="REPOSICION PUENTE ZAPALLAR EN RUTA N-655, PROVINCIA DIGUILLIN"/>
    <x v="5"/>
    <s v="'"/>
    <s v="'"/>
    <n v="2024"/>
    <s v="PROYECTO"/>
    <s v="TRANSPORTE"/>
    <s v="TRANSPORTE CAMINERO"/>
    <x v="1"/>
    <n v="10"/>
    <n v="0"/>
    <n v="0"/>
    <x v="1"/>
    <x v="1"/>
  </r>
  <r>
    <s v="40011202-0"/>
    <s v="MEJORAMIENTO ESTADIO GAETE, TALCAHUANO"/>
    <x v="2"/>
    <s v="CONCEPCION"/>
    <s v="TALCAHUANO"/>
    <n v="2024"/>
    <s v="PROYECTO"/>
    <s v="DEPORTES"/>
    <s v="DEPORTE FORMATIVO"/>
    <x v="1"/>
    <n v="1294835"/>
    <n v="0"/>
    <n v="0"/>
    <x v="1"/>
    <x v="1"/>
  </r>
  <r>
    <s v="40011210-0"/>
    <s v="CONSTRUCCION EDIFICIO COMUNITARIO SECTOR CENTRO DE COQUIMBO"/>
    <x v="6"/>
    <s v="ELQUI"/>
    <s v="COQUIMBO"/>
    <n v="2024"/>
    <s v="PROYECTO"/>
    <s v="MULTISECTORIAL"/>
    <s v="ORGANIZACION Y SERVICIOS COMUNALES"/>
    <x v="1"/>
    <n v="161949"/>
    <n v="0"/>
    <n v="0"/>
    <x v="1"/>
    <x v="1"/>
  </r>
  <r>
    <s v="40011239-0"/>
    <s v="AMPLIACION GALERÍA DE LA HISTORIA DE CONCEPCIÓN"/>
    <x v="2"/>
    <s v="CONCEPCION"/>
    <s v="CONCEPCION"/>
    <n v="2024"/>
    <s v="PROYECTO"/>
    <s v="EDUCACION, CULTURA Y PATRIMONIO"/>
    <s v="ARTE Y CULTURA"/>
    <x v="1"/>
    <n v="168169"/>
    <n v="0"/>
    <n v="0"/>
    <x v="1"/>
    <x v="1"/>
  </r>
  <r>
    <s v="40011265-0"/>
    <s v="MEJORAMIENTO  Y CONSTRUCCION CAMINO CURANILAHUE-NACIMIENTO POR BAJO LOS RIOS (ACTUALIZACIÓN)"/>
    <x v="2"/>
    <s v="'"/>
    <s v="'"/>
    <n v="2024"/>
    <s v="PROYECTO"/>
    <s v="TRANSPORTE"/>
    <s v="TRANSPORTE CAMINERO"/>
    <x v="1"/>
    <n v="52267"/>
    <n v="0"/>
    <n v="0"/>
    <x v="1"/>
    <x v="1"/>
  </r>
  <r>
    <s v="40011332-0"/>
    <s v="CONSTRUCCION APERTURA Y PAVIMENTACIÓN CALLE PALERMO"/>
    <x v="5"/>
    <s v="DIGUILLIN"/>
    <s v="CHILLAN - REGION DEL ÑUBLE"/>
    <n v="2024"/>
    <s v="PROYECTO"/>
    <s v="TRANSPORTE"/>
    <s v="TRANSPORTE URBANO,VIALIDAD PEATONAL"/>
    <x v="3"/>
    <n v="55228"/>
    <n v="0"/>
    <n v="0"/>
    <x v="1"/>
    <x v="1"/>
  </r>
  <r>
    <s v="40011477-0"/>
    <s v="CONSTRUCCION  COSTANERA DEL MAIPO, SECTOR 1, CALLE SERRANO - RUTA G-46, BUIN"/>
    <x v="14"/>
    <s v="MAIPO"/>
    <s v="BUIN"/>
    <n v="2024"/>
    <s v="PROYECTO"/>
    <s v="TRANSPORTE"/>
    <s v="TRANSPORTE CAMINERO"/>
    <x v="1"/>
    <n v="20000"/>
    <n v="0"/>
    <n v="0"/>
    <x v="1"/>
    <x v="1"/>
  </r>
  <r>
    <s v="40011526-0"/>
    <s v="RESTAURACION BASÍLICA DEL SALVADOR  ETAPA 1,   SANTIAGO."/>
    <x v="14"/>
    <s v="SANTIAGO"/>
    <s v="SANTIAGO"/>
    <n v="2024"/>
    <s v="PROYECTO"/>
    <s v="EDUCACION, CULTURA Y PATRIMONIO"/>
    <s v="PATRIMONIO"/>
    <x v="1"/>
    <n v="1653969"/>
    <n v="0"/>
    <n v="0"/>
    <x v="1"/>
    <x v="1"/>
  </r>
  <r>
    <s v="40011534-0"/>
    <s v="REPOSICION E INSTALACIÓN DE LUMINARIAS PÚBLICAS. COMUNA DE TALAGANTE."/>
    <x v="14"/>
    <s v="TALAGANTE"/>
    <s v="TALAGANTE"/>
    <n v="2024"/>
    <s v="PROYECTO"/>
    <s v="ENERGIA"/>
    <s v="ALUMBRADO PUBLICO"/>
    <x v="1"/>
    <n v="20867"/>
    <n v="0"/>
    <n v="0"/>
    <x v="1"/>
    <x v="1"/>
  </r>
  <r>
    <s v="40011611-0"/>
    <s v="CONSTRUCCION RED DE ALCANTARILLADO DEL SECTOR PLACILLA/LA CHIMBA, COMUNA DE LA LIGUA"/>
    <x v="4"/>
    <s v="PETORCA"/>
    <s v="LA LIGUA"/>
    <n v="2024"/>
    <s v="PROYECTO"/>
    <s v="RECURSOS HIDRICOS"/>
    <s v="ADMINISTRACION AGUA POTABLE Y ALCANTARILLADO"/>
    <x v="1"/>
    <n v="540792"/>
    <n v="0"/>
    <n v="0"/>
    <x v="1"/>
    <x v="1"/>
  </r>
  <r>
    <s v="40011799-0"/>
    <s v="CONSTRUCCION PISCINA TEMPERADA PARQUE DEPORTIVO QUILAMAPU, CHILLAN."/>
    <x v="5"/>
    <s v="DIGUILLIN"/>
    <s v="CHILLAN - REGION DEL ÑUBLE"/>
    <n v="2024"/>
    <s v="PROYECTO"/>
    <s v="DEPORTES"/>
    <s v="INTERSUBSECTORIAL DEPORTES"/>
    <x v="1"/>
    <n v="245529"/>
    <n v="0"/>
    <n v="0"/>
    <x v="1"/>
    <x v="1"/>
  </r>
  <r>
    <s v="40012009-0"/>
    <s v="MEJORAMIENTO RECINTO DEPORTIVO EL TAMBO, COMUNA DE SALAMANCA"/>
    <x v="6"/>
    <s v="CHOAPA"/>
    <s v="SALAMANCA"/>
    <n v="2024"/>
    <s v="PROYECTO"/>
    <s v="DEPORTES"/>
    <s v="DEPORTE RECREATIVO"/>
    <x v="1"/>
    <n v="8000"/>
    <n v="0"/>
    <n v="0"/>
    <x v="1"/>
    <x v="1"/>
  </r>
  <r>
    <s v="40012061-0"/>
    <s v="MEJORAMIENTO Y EQUIPAMIENTO OFICINAS DE SECPLA DE LA ILUSTRE MUNICIPALIDAD DE PAINE"/>
    <x v="14"/>
    <s v="MAIPO"/>
    <s v="PAINE"/>
    <n v="2024"/>
    <s v="PROYECTO"/>
    <s v="MULTISECTORIAL"/>
    <s v="ADMINISTRACION MULTISECTOR"/>
    <x v="1"/>
    <n v="110650"/>
    <n v="0"/>
    <n v="0"/>
    <x v="1"/>
    <x v="1"/>
  </r>
  <r>
    <s v="40012075-0"/>
    <s v="CONSTRUCCION PLAZA SERRANO, COMUNA DE EL QUISCO"/>
    <x v="4"/>
    <s v="SAN ANTONIO"/>
    <s v="EL QUISCO"/>
    <n v="2024"/>
    <s v="PROYECTO"/>
    <s v="VIVIENDA Y DESARROLLO URBANO"/>
    <s v="DESARROLLO URBANO"/>
    <x v="1"/>
    <n v="981210"/>
    <n v="0"/>
    <n v="0"/>
    <x v="1"/>
    <x v="1"/>
  </r>
  <r>
    <s v="40012128-0"/>
    <s v="MEJORAMIENTO PLAZOLETAS SECTOR SUR 2 PONIENTE, PUNTA ARENAS"/>
    <x v="1"/>
    <s v="MAGALLANES"/>
    <s v="PUNTA ARENAS"/>
    <n v="2024"/>
    <s v="PROYECTO"/>
    <s v="MULTISECTORIAL"/>
    <s v="ORGANIZACION Y SERVICIOS COMUNALES"/>
    <x v="1"/>
    <n v="274520"/>
    <n v="0"/>
    <n v="0"/>
    <x v="1"/>
    <x v="1"/>
  </r>
  <r>
    <s v="40012220-0"/>
    <s v="MEJORAMIENTO PARQUE COSTANERA DE PUERTO MONTT"/>
    <x v="3"/>
    <s v="LLANQUIHUE"/>
    <s v="PUERTO MONTT"/>
    <n v="2024"/>
    <s v="PROYECTO"/>
    <s v="VIVIENDA Y DESARROLLO URBANO"/>
    <s v="DESARROLLO URBANO"/>
    <x v="1"/>
    <n v="178387"/>
    <n v="0"/>
    <n v="0"/>
    <x v="1"/>
    <x v="1"/>
  </r>
  <r>
    <s v="40012230-0"/>
    <s v="NORMALIZACION RED DE ALCANTARILLADO DE AGUAS SERVIDAS QUINTA HANS, COMUNA DE TOMÉ"/>
    <x v="2"/>
    <s v="CONCEPCION"/>
    <s v="TOME"/>
    <n v="2024"/>
    <s v="PROYECTO"/>
    <s v="RECURSOS HIDRICOS"/>
    <s v="EVACUACION DISPOSICION FINAL AGUAS SERVIDAS"/>
    <x v="4"/>
    <n v="338065"/>
    <n v="0"/>
    <n v="0"/>
    <x v="1"/>
    <x v="1"/>
  </r>
  <r>
    <s v="40012238-0"/>
    <s v="CONSTRUCCION SALA CUNA  SERVICIO DE SALUD ARAUCANIA NORTE"/>
    <x v="0"/>
    <s v="MALLECO"/>
    <s v="ANGOL"/>
    <n v="2024"/>
    <s v="PROYECTO"/>
    <s v="SALUD"/>
    <s v="BAJA COMPLEJIDAD"/>
    <x v="1"/>
    <n v="20763"/>
    <n v="0"/>
    <n v="0"/>
    <x v="1"/>
    <x v="1"/>
  </r>
  <r>
    <s v="40012240-0"/>
    <s v="CONSTRUCCION PROGRAMA. DE PAVIMENTOS PARTICIPATIVOS 29° LLAMADO R,M"/>
    <x v="14"/>
    <s v="'"/>
    <s v="'"/>
    <n v="2024"/>
    <s v="PROYECTO"/>
    <s v="TRANSPORTE"/>
    <s v="TRANSPORTE URBANO,VIALIDAD PEATONAL"/>
    <x v="1"/>
    <n v="17428"/>
    <n v="0"/>
    <n v="0"/>
    <x v="1"/>
    <x v="1"/>
  </r>
  <r>
    <s v="40012295-0"/>
    <s v="MEJORAMIENTO EJE JAIME GUZMAN, ISLA CENTRO, ISLA DE MAIPO"/>
    <x v="14"/>
    <s v="TALAGANTE"/>
    <s v="ISLA DE MAIPO"/>
    <n v="2024"/>
    <s v="PROYECTO"/>
    <s v="TRANSPORTE"/>
    <s v="TRANSPORTE URBANO,VIALIDAD PEATONAL"/>
    <x v="1"/>
    <n v="28248"/>
    <n v="0"/>
    <n v="0"/>
    <x v="1"/>
    <x v="1"/>
  </r>
  <r>
    <s v="40012296-0"/>
    <s v="MEJORAMIENTO CALLES GALVEZ- EL CRUCERO- OLEA SECTOR LA VILLITA, ISLA DE MAIPO"/>
    <x v="14"/>
    <s v="TALAGANTE"/>
    <s v="ISLA DE MAIPO"/>
    <n v="2024"/>
    <s v="PROYECTO"/>
    <s v="TRANSPORTE"/>
    <s v="TRANSPORTE URBANO,VIALIDAD PEATONAL"/>
    <x v="4"/>
    <n v="330458"/>
    <n v="0"/>
    <n v="0"/>
    <x v="1"/>
    <x v="1"/>
  </r>
  <r>
    <s v="40012495-0"/>
    <s v="REPOSICION SEDE SOCIAL LOS CLAVELES III, COMUNA DE MAIPU"/>
    <x v="14"/>
    <s v="SANTIAGO"/>
    <s v="MAIPU"/>
    <n v="2024"/>
    <s v="PROYECTO"/>
    <s v="MULTISECTORIAL"/>
    <s v="ORGANIZACION Y SERVICIOS COMUNALES"/>
    <x v="1"/>
    <n v="535577"/>
    <n v="0"/>
    <n v="0"/>
    <x v="1"/>
    <x v="1"/>
  </r>
  <r>
    <s v="40012594-0"/>
    <s v="MEJORAMIENTO RUTA 7 NORTE, SECTOR FIORDO QUEULAT-PTE CHUCAO, COMUNA DE CISNES"/>
    <x v="11"/>
    <s v="AYSEN"/>
    <s v="CISNES"/>
    <n v="2024"/>
    <s v="PROYECTO"/>
    <s v="TRANSPORTE"/>
    <s v="TRANSPORTE CAMINERO"/>
    <x v="1"/>
    <n v="1565363"/>
    <n v="0"/>
    <n v="0"/>
    <x v="1"/>
    <x v="1"/>
  </r>
  <r>
    <s v="40012665-0"/>
    <s v="MEJORAMIENTO ESTADIO ANTONIO RISPOLI, PUNTA ARENAS"/>
    <x v="1"/>
    <s v="'"/>
    <s v="'"/>
    <n v="2024"/>
    <s v="PROYECTO"/>
    <s v="DEPORTES"/>
    <s v="ADMINISTRACION DEPORTES Y RECREACION"/>
    <x v="1"/>
    <n v="1"/>
    <n v="0"/>
    <n v="0"/>
    <x v="1"/>
    <x v="1"/>
  </r>
  <r>
    <s v="40012739-0"/>
    <s v="REPOSICION POSTA RURAL  DE DOMEYKO, VALLENAR"/>
    <x v="16"/>
    <s v="HUASCO"/>
    <s v="VALLENAR"/>
    <n v="2024"/>
    <s v="PROYECTO"/>
    <s v="SALUD"/>
    <s v="BAJA COMPLEJIDAD"/>
    <x v="3"/>
    <n v="268064"/>
    <n v="0"/>
    <n v="0"/>
    <x v="1"/>
    <x v="1"/>
  </r>
  <r>
    <s v="40012802-0"/>
    <s v="CONSTRUCCION TECHADOS VARIOS ESTABLECIMIENTOS EDUCACIONALES, COMUNA DE PUNITAQUI"/>
    <x v="6"/>
    <s v="LIMARI"/>
    <s v="PUNITAQUI"/>
    <n v="2024"/>
    <s v="PROYECTO"/>
    <s v="EDUCACION, CULTURA Y PATRIMONIO"/>
    <s v="EDUCACION BASICA Y MEDIA"/>
    <x v="1"/>
    <n v="42639"/>
    <n v="0"/>
    <n v="0"/>
    <x v="1"/>
    <x v="1"/>
  </r>
  <r>
    <s v="40012889-0"/>
    <s v="REPOSICION EDIFICIO CONSISTORIAL COMUNA DE CALDERA"/>
    <x v="16"/>
    <s v="COPIAPO"/>
    <s v="CALDERA"/>
    <n v="2024"/>
    <s v="PROYECTO"/>
    <s v="MULTISECTORIAL"/>
    <s v="INTERSUBSECTORIAL MULTISECTOR"/>
    <x v="1"/>
    <n v="1996"/>
    <n v="0"/>
    <n v="0"/>
    <x v="1"/>
    <x v="1"/>
  </r>
  <r>
    <s v="40012914-0"/>
    <s v="REPOSICION CESFAM DR. ORLANDO ORREGO, HIJUELAS"/>
    <x v="4"/>
    <s v="QUILLOTA"/>
    <s v="HIJUELAS"/>
    <n v="2024"/>
    <s v="PROYECTO"/>
    <s v="SALUD"/>
    <s v="BAJA COMPLEJIDAD"/>
    <x v="4"/>
    <n v="2330"/>
    <n v="0"/>
    <n v="0"/>
    <x v="1"/>
    <x v="1"/>
  </r>
  <r>
    <s v="40012978-0"/>
    <s v="MEJORAMIENTO CALLE CARLOS COUSIÑO ENTRE PLAZA CARRERA Y LORETO COUSIÑO, LOTA"/>
    <x v="2"/>
    <s v="CONCEPCION"/>
    <s v="LOTA"/>
    <n v="2024"/>
    <s v="PROYECTO"/>
    <s v="VIVIENDA Y DESARROLLO URBANO"/>
    <s v="DESARROLLO URBANO"/>
    <x v="1"/>
    <n v="658373"/>
    <n v="0"/>
    <n v="0"/>
    <x v="1"/>
    <x v="1"/>
  </r>
  <r>
    <s v="40013084-0"/>
    <s v="MEJORAMIENTO BANDEJON 30 ORIENTE ENTRE CALLES 4 Y 8 SUR, TALCA."/>
    <x v="7"/>
    <s v="TALCA"/>
    <s v="TALCA"/>
    <n v="2024"/>
    <s v="PROYECTO"/>
    <s v="VIVIENDA Y DESARROLLO URBANO"/>
    <s v="DESARROLLO URBANO"/>
    <x v="1"/>
    <n v="3"/>
    <n v="0"/>
    <n v="0"/>
    <x v="1"/>
    <x v="1"/>
  </r>
  <r>
    <s v="40013115-0"/>
    <s v="CONSTRUCCION CASETAS SANITARIAS PICHIDEGUA URBANO"/>
    <x v="15"/>
    <s v="CACHAPOAL"/>
    <s v="PICHIDEGUA"/>
    <n v="2024"/>
    <s v="PROYECTO"/>
    <s v="RECURSOS HIDRICOS"/>
    <s v="EVACUACION DISPOSICION FINAL AGUAS SERVIDAS"/>
    <x v="1"/>
    <n v="8434"/>
    <n v="0"/>
    <n v="0"/>
    <x v="1"/>
    <x v="1"/>
  </r>
  <r>
    <s v="40013142-0"/>
    <s v="MEJORAMIENTO CALLE REPUBLICA. COMUNA DE LIMACHE."/>
    <x v="4"/>
    <s v="MARGA MARGA"/>
    <s v="LIMACHE"/>
    <n v="2024"/>
    <s v="PROYECTO"/>
    <s v="TRANSPORTE"/>
    <s v="TRANSPORTE URBANO,VIALIDAD PEATONAL"/>
    <x v="1"/>
    <n v="203000"/>
    <n v="0"/>
    <n v="0"/>
    <x v="1"/>
    <x v="1"/>
  </r>
  <r>
    <s v="40013143-0"/>
    <s v="REPOSICION PAVIMENTOS CALLE CAUPOLICAN, COMUNA DE LIMACHE"/>
    <x v="4"/>
    <s v="MARGA MARGA"/>
    <s v="LIMACHE"/>
    <n v="2024"/>
    <s v="PROYECTO"/>
    <s v="TRANSPORTE"/>
    <s v="TRANSPORTE URBANO,VIALIDAD PEATONAL"/>
    <x v="4"/>
    <n v="100000"/>
    <n v="0"/>
    <n v="0"/>
    <x v="1"/>
    <x v="1"/>
  </r>
  <r>
    <s v="40013168-0"/>
    <s v="CONSTRUCCION PLAZAS COMUNITARIAS CALAMA"/>
    <x v="9"/>
    <s v="EL LOA"/>
    <s v="CALAMA"/>
    <n v="2024"/>
    <s v="PROYECTO"/>
    <s v="MULTISECTORIAL"/>
    <s v="ORGANIZACION Y SERVICIOS COMUNALES"/>
    <x v="1"/>
    <n v="1"/>
    <n v="0"/>
    <n v="0"/>
    <x v="1"/>
    <x v="1"/>
  </r>
  <r>
    <s v="40013172-0"/>
    <s v="REPOSICION ESTADIO IGNAO, COMUNA DE LAGO RANCO"/>
    <x v="12"/>
    <s v="RANCO"/>
    <s v="LAGO RANCO - REGION XIV"/>
    <n v="2024"/>
    <s v="PROYECTO"/>
    <s v="DEPORTES"/>
    <s v="DEPORTE RECREATIVO"/>
    <x v="4"/>
    <n v="12229"/>
    <n v="0"/>
    <n v="0"/>
    <x v="1"/>
    <x v="1"/>
  </r>
  <r>
    <s v="40013210-0"/>
    <s v="REPOSICION E INSTALACION DE LUMINARIAS PUBLICAS, COMUNA DE ISLA DE MAIPO"/>
    <x v="14"/>
    <s v="TALAGANTE"/>
    <s v="ISLA DE MAIPO"/>
    <n v="2024"/>
    <s v="PROYECTO"/>
    <s v="ENERGIA"/>
    <s v="ALUMBRADO PUBLICO"/>
    <x v="4"/>
    <n v="4601"/>
    <n v="0"/>
    <n v="0"/>
    <x v="1"/>
    <x v="1"/>
  </r>
  <r>
    <s v="40013222-0"/>
    <s v="REPOSICION CALLE SAN IGNACIO, COMUNA DE PADRE HURTADO"/>
    <x v="14"/>
    <s v="TALAGANTE"/>
    <s v="PADRE HURTADO"/>
    <n v="2024"/>
    <s v="PROYECTO"/>
    <s v="TRANSPORTE"/>
    <s v="TRANSPORTE URBANO,VIALIDAD PEATONAL"/>
    <x v="1"/>
    <n v="39319"/>
    <n v="0"/>
    <n v="0"/>
    <x v="1"/>
    <x v="1"/>
  </r>
  <r>
    <s v="40013572-0"/>
    <s v="CONSTRUCCION PLAZA CERRO CORAZON, CHAÑARAL"/>
    <x v="16"/>
    <s v="CHAÑARAL"/>
    <s v="CHAÑARAL"/>
    <n v="2024"/>
    <s v="PROYECTO"/>
    <s v="VIVIENDA Y DESARROLLO URBANO"/>
    <s v="DESARROLLO URBANO"/>
    <x v="1"/>
    <n v="1500"/>
    <n v="0"/>
    <n v="0"/>
    <x v="1"/>
    <x v="1"/>
  </r>
  <r>
    <s v="40013598-0"/>
    <s v="HABILITACION BASE SAMU INTERVENTORA SALAMANCA"/>
    <x v="6"/>
    <s v="CHOAPA"/>
    <s v="SALAMANCA"/>
    <n v="2024"/>
    <s v="PROYECTO"/>
    <s v="SALUD"/>
    <s v="MEDIA COMPLEJIDAD"/>
    <x v="1"/>
    <n v="6000"/>
    <n v="0"/>
    <n v="0"/>
    <x v="1"/>
    <x v="1"/>
  </r>
  <r>
    <s v="40013615-0"/>
    <s v="CONSTRUCCION CENTRO DE DIÁLISIS HOSPITAL VICUÑA"/>
    <x v="6"/>
    <s v="ELQUI"/>
    <s v="VICUÑA"/>
    <n v="2024"/>
    <s v="PROYECTO"/>
    <s v="SALUD"/>
    <s v="BAJA COMPLEJIDAD"/>
    <x v="1"/>
    <n v="55379"/>
    <n v="0"/>
    <n v="0"/>
    <x v="1"/>
    <x v="1"/>
  </r>
  <r>
    <s v="40013777-0"/>
    <s v="REPOSICION BIBLIOTECA PUBLICA DE COELEMU"/>
    <x v="5"/>
    <s v="ITATA"/>
    <s v="COELEMU - REGION DEL ÑUBLE"/>
    <n v="2024"/>
    <s v="PROYECTO"/>
    <s v="EDUCACION, CULTURA Y PATRIMONIO"/>
    <s v="CULTURA"/>
    <x v="4"/>
    <n v="812291"/>
    <n v="0"/>
    <n v="0"/>
    <x v="1"/>
    <x v="1"/>
  </r>
  <r>
    <s v="40013855-0"/>
    <s v="HABILITACION DE TERRENOS CONJUNTO HABITACIONAL LAS AMÉRICAS TALCA ZONA NORTE"/>
    <x v="7"/>
    <s v="TALCA"/>
    <s v="TALCA"/>
    <n v="2024"/>
    <s v="PROYECTO"/>
    <s v="VIVIENDA Y DESARROLLO URBANO"/>
    <s v="VIVIENDA DEFINITIVA"/>
    <x v="1"/>
    <n v="19072"/>
    <n v="0"/>
    <n v="0"/>
    <x v="1"/>
    <x v="1"/>
  </r>
  <r>
    <s v="40013898-0"/>
    <s v="CONSTRUCCION PLAZA ESTACION VILLA LOS PRESIDENTES, MOSTAZAL"/>
    <x v="15"/>
    <s v="CACHAPOAL"/>
    <s v="MOSTAZAL"/>
    <n v="2024"/>
    <s v="PROYECTO"/>
    <s v="VIVIENDA Y DESARROLLO URBANO"/>
    <s v="DESARROLLO URBANO"/>
    <x v="1"/>
    <n v="85661"/>
    <n v="0"/>
    <n v="0"/>
    <x v="1"/>
    <x v="1"/>
  </r>
  <r>
    <s v="40013937-0"/>
    <s v="REPOSICION LUMINARIAS PÚBLICAS SECTOR URBANO, COMUNA DE SANTO DOMINGO"/>
    <x v="4"/>
    <s v="SAN ANTONIO"/>
    <s v="SANTO DOMINGO"/>
    <n v="2024"/>
    <s v="PROYECTO"/>
    <s v="ENERGIA"/>
    <s v="ALUMBRADO PUBLICO"/>
    <x v="1"/>
    <n v="275464"/>
    <n v="0"/>
    <n v="0"/>
    <x v="1"/>
    <x v="1"/>
  </r>
  <r>
    <s v="40013965-0"/>
    <s v="CONSTRUCCION CESFAM COMUNA DE INDEPENDENCIA"/>
    <x v="14"/>
    <s v="SANTIAGO"/>
    <s v="INDEPENDENCIA"/>
    <n v="2024"/>
    <s v="PROYECTO"/>
    <s v="SALUD"/>
    <s v="BAJA COMPLEJIDAD"/>
    <x v="1"/>
    <n v="162960"/>
    <n v="0"/>
    <n v="0"/>
    <x v="1"/>
    <x v="1"/>
  </r>
  <r>
    <s v="40013967-0"/>
    <s v="REPOSICION OFICINA REGISTRO CIVIL DE SAN NICOLAS"/>
    <x v="5"/>
    <s v="'"/>
    <s v="'"/>
    <n v="2024"/>
    <s v="PROYECTO"/>
    <s v="JUSTICIA"/>
    <s v="ADMINISTRACION DE JUSTICIA"/>
    <x v="4"/>
    <n v="127408"/>
    <n v="0"/>
    <n v="0"/>
    <x v="1"/>
    <x v="1"/>
  </r>
  <r>
    <s v="40014111-0"/>
    <s v="REPOSICION SERVICIO DE ESTERILIZACIÓN HOSPITAL SAN PABLO DE COQUIMBO"/>
    <x v="6"/>
    <s v="ELQUI"/>
    <s v="COQUIMBO"/>
    <n v="2024"/>
    <s v="PROYECTO"/>
    <s v="SALUD"/>
    <s v="ALTA COMPLEJIDAD"/>
    <x v="1"/>
    <n v="25000"/>
    <n v="0"/>
    <n v="0"/>
    <x v="1"/>
    <x v="1"/>
  </r>
  <r>
    <s v="40014120-0"/>
    <s v="REPOSICION PRIMERA COMPAÑIA DE BOMBEROS DE OLIVAR"/>
    <x v="15"/>
    <s v="CACHAPOAL"/>
    <s v="OLIVAR"/>
    <n v="2024"/>
    <s v="PROYECTO"/>
    <s v="SEGURIDAD PUBLICA"/>
    <s v="INTERSUBSECTORIAL SEGURIDAD PUBLICA"/>
    <x v="1"/>
    <n v="1098993"/>
    <n v="0"/>
    <n v="0"/>
    <x v="1"/>
    <x v="1"/>
  </r>
  <r>
    <s v="40014148-0"/>
    <s v="MEJORAMIENTO ESPACIO PÚBLICO CAUPOLICÁN SUR, COMUNA DE PUNITAQUI"/>
    <x v="6"/>
    <s v="LIMARI"/>
    <s v="PUNITAQUI"/>
    <n v="2024"/>
    <s v="PROYECTO"/>
    <s v="VIVIENDA Y DESARROLLO URBANO"/>
    <s v="DESARROLLO URBANO"/>
    <x v="4"/>
    <n v="918542"/>
    <n v="0"/>
    <n v="0"/>
    <x v="1"/>
    <x v="1"/>
  </r>
  <r>
    <s v="40014168-0"/>
    <s v="MEJORAMIENTO ESPACIOS PUBLICOS Y CIRCUITOS PEATONALES CASCO HISTÓRICO DE FREIRINA"/>
    <x v="16"/>
    <s v="HUASCO"/>
    <s v="FREIRINA"/>
    <n v="2024"/>
    <s v="PROYECTO"/>
    <s v="VIVIENDA Y DESARROLLO URBANO"/>
    <s v="INTERSUBSECTORIAL VIVIENDA Y DESARROLLO URBANO"/>
    <x v="1"/>
    <n v="500500"/>
    <n v="0"/>
    <n v="0"/>
    <x v="1"/>
    <x v="1"/>
  </r>
  <r>
    <s v="40014173-0"/>
    <s v="CONSTRUCCION PARQUE URBANO SECTOR EX FFCC ENTORNO CALLE ESMERALDA TALTAL"/>
    <x v="9"/>
    <s v="ANTOFAGASTA"/>
    <s v="TALTAL"/>
    <n v="2024"/>
    <s v="PROYECTO"/>
    <s v="VIVIENDA Y DESARROLLO URBANO"/>
    <s v="DESARROLLO URBANO"/>
    <x v="1"/>
    <n v="1028387"/>
    <n v="0"/>
    <n v="0"/>
    <x v="1"/>
    <x v="1"/>
  </r>
  <r>
    <s v="40014235-0"/>
    <s v="CONSTRUCCION CASETAS SANITARIAS  CALLE JOSE T. MEDINA-CALLE CAPITAN ASTORGA,LA PUNTA-MOSTAZAL"/>
    <x v="15"/>
    <s v="CACHAPOAL"/>
    <s v="MOSTAZAL"/>
    <n v="2024"/>
    <s v="PROYECTO"/>
    <s v="RECURSOS HIDRICOS"/>
    <s v="EVACUACION DISPOSICION FINAL AGUAS SERVIDAS"/>
    <x v="1"/>
    <n v="2326"/>
    <n v="0"/>
    <n v="0"/>
    <x v="1"/>
    <x v="1"/>
  </r>
  <r>
    <s v="40014360-0"/>
    <s v="MEJORAMIENTO ARTEAGA ALEMPARTE, CONCEPCION - HUALPEN - TALCAHUANO"/>
    <x v="2"/>
    <s v="CONCEPCION"/>
    <s v="'"/>
    <n v="2024"/>
    <s v="PROYECTO"/>
    <s v="TRANSPORTE"/>
    <s v="TRANSPORTE URBANO,VIALIDAD PEATONAL"/>
    <x v="1"/>
    <n v="72812"/>
    <n v="0"/>
    <n v="0"/>
    <x v="1"/>
    <x v="1"/>
  </r>
  <r>
    <s v="40014384-0"/>
    <s v="CONSTRUCCION PARQUE INTERCOMUNAL ULTRAESTACIÓN, CHILLÁN"/>
    <x v="5"/>
    <s v="'"/>
    <s v="'"/>
    <n v="2024"/>
    <s v="PROYECTO"/>
    <s v="VIVIENDA Y DESARROLLO URBANO"/>
    <s v="DESARROLLO URBANO"/>
    <x v="0"/>
    <n v="157299"/>
    <n v="0"/>
    <n v="0"/>
    <x v="1"/>
    <x v="1"/>
  </r>
  <r>
    <s v="40014546-0"/>
    <s v="CONSTRUCCION PARQUE RECREATIVO  MÁXIMO VALDES, COMUNA DE CHIMBARONGO"/>
    <x v="15"/>
    <s v="COLCHAGUA"/>
    <s v="CHIMBARONGO"/>
    <n v="2024"/>
    <s v="PROYECTO"/>
    <s v="VIVIENDA Y DESARROLLO URBANO"/>
    <s v="DESARROLLO URBANO"/>
    <x v="4"/>
    <n v="706291"/>
    <n v="0"/>
    <n v="0"/>
    <x v="1"/>
    <x v="1"/>
  </r>
  <r>
    <s v="40014663-0"/>
    <s v="MEJORAMIENTO Y REPOSICION DE REFUGIOS PEATONALES EN DIVERSOS SECTORES - CALERA DE TANGO"/>
    <x v="14"/>
    <s v="MAIPO"/>
    <s v="CALERA DE TANGO"/>
    <n v="2024"/>
    <s v="PROYECTO"/>
    <s v="TRANSPORTE"/>
    <s v="TRANSPORTE URBANO,VIALIDAD PEATONAL"/>
    <x v="1"/>
    <n v="1244398"/>
    <n v="0"/>
    <n v="0"/>
    <x v="1"/>
    <x v="1"/>
  </r>
  <r>
    <s v="40014881-0"/>
    <s v="MEJORAMIENTO ESCALERA Y PASAJE RAMON ANGEL JARA, CERRO CORDILLERA, VALPARAISO"/>
    <x v="4"/>
    <s v="VALPARAISO"/>
    <s v="VALPARAISO"/>
    <n v="2024"/>
    <s v="PROYECTO"/>
    <s v="VIVIENDA Y DESARROLLO URBANO"/>
    <s v="DESARROLLO URBANO"/>
    <x v="1"/>
    <n v="233754"/>
    <n v="0"/>
    <n v="0"/>
    <x v="1"/>
    <x v="1"/>
  </r>
  <r>
    <s v="40014898-0"/>
    <s v="MEJORAMIENTO AREAS VERDES ALTO  MIRADOR VILLA MIRAMAR, SAN ANTONIO"/>
    <x v="4"/>
    <s v="SAN ANTONIO"/>
    <s v="SAN ANTONIO"/>
    <n v="2024"/>
    <s v="PROYECTO"/>
    <s v="VIVIENDA Y DESARROLLO URBANO"/>
    <s v="DESARROLLO URBANO"/>
    <x v="4"/>
    <n v="58042"/>
    <n v="0"/>
    <n v="0"/>
    <x v="1"/>
    <x v="1"/>
  </r>
  <r>
    <s v="40014941-0"/>
    <s v="MEJORAMIENTO BORDE COSTERO EL BLANCO ETAPA II, COMUNA DE LOTA"/>
    <x v="2"/>
    <s v="CONCEPCION"/>
    <s v="LOTA"/>
    <n v="2024"/>
    <s v="PROYECTO"/>
    <s v="VIVIENDA Y DESARROLLO URBANO"/>
    <s v="BORDE COSTERO,PASEOS PEATONALES, PLAYAS"/>
    <x v="4"/>
    <n v="10"/>
    <n v="0"/>
    <n v="0"/>
    <x v="1"/>
    <x v="1"/>
  </r>
  <r>
    <s v="40014969-0"/>
    <s v="REPOSICION DE SISTEMA DE REDES ELECTRICAS SASIPA SECTOR VAITEA - ISLA DE PASCUA"/>
    <x v="4"/>
    <s v="ISLA DE PASCUA"/>
    <s v="ISLA DE PASCUA"/>
    <n v="2024"/>
    <s v="PROYECTO"/>
    <s v="ENERGIA"/>
    <s v="DISTRIBUCION Y CONEXION FINAL USUARIOS"/>
    <x v="4"/>
    <n v="780283"/>
    <n v="0"/>
    <n v="0"/>
    <x v="1"/>
    <x v="1"/>
  </r>
  <r>
    <s v="40015093-0"/>
    <s v="CONSTRUCCION ELECTRIFICACION RURAL SECTOR TRACURA Y OTROS, MELIPEUCO"/>
    <x v="0"/>
    <s v="CAUTIN"/>
    <s v="MELIPEUCO"/>
    <n v="2024"/>
    <s v="PROYECTO"/>
    <s v="ENERGIA"/>
    <s v="DISTRIBUCION Y CONEXION FINAL USUARIOS"/>
    <x v="1"/>
    <n v="1"/>
    <n v="0"/>
    <n v="0"/>
    <x v="1"/>
    <x v="1"/>
  </r>
  <r>
    <s v="40015137-0"/>
    <s v="CONSTRUCCION SERVICIO SANITARIO RURAL DE EL HUERTÓN, COMUNA LOS ÁNGELES"/>
    <x v="2"/>
    <s v="BIO BIO"/>
    <s v="LOS ANGELES"/>
    <n v="2024"/>
    <s v="PROYECTO"/>
    <s v="RECURSOS HIDRICOS"/>
    <s v="AGUA POTABLE"/>
    <x v="1"/>
    <n v="2150"/>
    <n v="0"/>
    <n v="0"/>
    <x v="1"/>
    <x v="1"/>
  </r>
  <r>
    <s v="40015142-0"/>
    <s v="CONSTRUCCION SERVICIO SANITARIO RURAL DE UNIÓN BIO BIO - LA SUERTE, COMUNA LOS ÁNGELES"/>
    <x v="2"/>
    <s v="BIO BIO"/>
    <s v="LOS ANGELES"/>
    <n v="2024"/>
    <s v="PROYECTO"/>
    <s v="RECURSOS HIDRICOS"/>
    <s v="AGUA POTABLE"/>
    <x v="1"/>
    <n v="11000"/>
    <n v="0"/>
    <n v="0"/>
    <x v="1"/>
    <x v="1"/>
  </r>
  <r>
    <s v="40015204-0"/>
    <s v="MEJORAMIENTO SEÑALETICA VIAL, COMUNA DE CERRILLOS"/>
    <x v="14"/>
    <s v="SANTIAGO"/>
    <s v="CERRILLOS"/>
    <n v="2024"/>
    <s v="PROYECTO"/>
    <s v="TRANSPORTE"/>
    <s v="TRANSPORTE URBANO,VIALIDAD PEATONAL"/>
    <x v="4"/>
    <n v="526754"/>
    <n v="0"/>
    <n v="0"/>
    <x v="1"/>
    <x v="1"/>
  </r>
  <r>
    <s v="40015334-0"/>
    <s v="REPOSICION RETEN TROVOLHUE, COMUNA DE CARAHUE"/>
    <x v="0"/>
    <s v="CAUTIN"/>
    <s v="CARAHUE"/>
    <n v="2024"/>
    <s v="PROYECTO"/>
    <s v="SEGURIDAD PUBLICA"/>
    <s v="SEGURIDAD PUBLICA"/>
    <x v="1"/>
    <n v="3"/>
    <n v="0"/>
    <n v="0"/>
    <x v="1"/>
    <x v="1"/>
  </r>
  <r>
    <s v="40015342-0"/>
    <s v="REPOSICION TENENCIA DE CARABINEROS PINTO"/>
    <x v="5"/>
    <s v="DIGUILLIN"/>
    <s v="PINTO - REGION DEL ÑUBLE"/>
    <n v="2024"/>
    <s v="PROYECTO"/>
    <s v="SEGURIDAD PUBLICA"/>
    <s v="SEGURIDAD PUBLICA"/>
    <x v="1"/>
    <n v="55946"/>
    <n v="0"/>
    <n v="0"/>
    <x v="1"/>
    <x v="1"/>
  </r>
  <r>
    <s v="40015344-0"/>
    <s v="REPOSICION RETEN DE CARABINEROS CATO, COMUNA DE COIHUECO"/>
    <x v="5"/>
    <s v="PUNILLA"/>
    <s v="COIHUECO - REGION DEL ÑUBLE"/>
    <n v="2024"/>
    <s v="PROYECTO"/>
    <s v="SEGURIDAD PUBLICA"/>
    <s v="SEGURIDAD PUBLICA"/>
    <x v="1"/>
    <n v="172764"/>
    <n v="0"/>
    <n v="0"/>
    <x v="1"/>
    <x v="1"/>
  </r>
  <r>
    <s v="40015563-0"/>
    <s v="ACTUALIZACION ENCUESTA ORIGEN DESTINO,  COQUIMBO-LA SERENA"/>
    <x v="6"/>
    <s v="ELQUI"/>
    <s v="'"/>
    <n v="2024"/>
    <s v="ESTUDIO BASICO"/>
    <s v="TRANSPORTE"/>
    <s v="TRANSPORTE URBANO,VIALIDAD PEATONAL"/>
    <x v="1"/>
    <n v="1"/>
    <n v="0"/>
    <n v="0"/>
    <x v="1"/>
    <x v="1"/>
  </r>
  <r>
    <s v="40015591-0"/>
    <s v="MEJORAMIENTO CENTRO DEPORTIVO Y RECREACIONAL BETANIA, COMUNA DE PADRE HURTADO"/>
    <x v="14"/>
    <s v="TALAGANTE"/>
    <s v="PADRE HURTADO"/>
    <n v="2024"/>
    <s v="PROYECTO"/>
    <s v="DEPORTES"/>
    <s v="DEPORTE RECREATIVO"/>
    <x v="4"/>
    <n v="100000"/>
    <n v="0"/>
    <n v="0"/>
    <x v="1"/>
    <x v="1"/>
  </r>
  <r>
    <s v="40015618-0"/>
    <s v="PROTECCION DE PERSONAS MAYORES EN CENTRO DIA, COMUNA ARICA"/>
    <x v="13"/>
    <s v="ARICA - REGION XV"/>
    <s v="ARICA - REGION XV"/>
    <n v="2024"/>
    <s v="PROGRAMA"/>
    <s v="MULTISECTORIAL"/>
    <s v="ASISTENCIA Y SERVICIO SOCIAL"/>
    <x v="1"/>
    <n v="2"/>
    <n v="0"/>
    <n v="0"/>
    <x v="1"/>
    <x v="1"/>
  </r>
  <r>
    <s v="40015625-0"/>
    <s v="DIFUSION E INCLUSION A PERSONAS CON DISCAPACIDAD AUDITIVA, ARICA"/>
    <x v="13"/>
    <s v="ARICA - REGION XV"/>
    <s v="ARICA - REGION XV"/>
    <n v="2024"/>
    <s v="PROGRAMA"/>
    <s v="MULTISECTORIAL"/>
    <s v="ASISTENCIA Y SERVICIO SOCIAL"/>
    <x v="1"/>
    <n v="109575"/>
    <n v="0"/>
    <n v="0"/>
    <x v="1"/>
    <x v="1"/>
  </r>
  <r>
    <s v="40015848-0"/>
    <s v="CONSTRUCCION POSTA SALUD RURAL REPOCURA, CHOL CHOL"/>
    <x v="0"/>
    <s v="CAUTIN"/>
    <s v="CHOLCHOL"/>
    <n v="2024"/>
    <s v="PROYECTO"/>
    <s v="SALUD"/>
    <s v="BAJA COMPLEJIDAD"/>
    <x v="1"/>
    <n v="2"/>
    <n v="0"/>
    <n v="0"/>
    <x v="1"/>
    <x v="1"/>
  </r>
  <r>
    <s v="40015860-0"/>
    <s v="MEJORAMIENTO CALLE CALLAQUI, VILLA RALCO COMUNA ALTO BIOBIO"/>
    <x v="2"/>
    <s v="BIO BIO"/>
    <s v="ALTO BIOBIO"/>
    <n v="2024"/>
    <s v="PROYECTO"/>
    <s v="TRANSPORTE"/>
    <s v="TRANSPORTE URBANO,VIALIDAD PEATONAL"/>
    <x v="3"/>
    <n v="741900"/>
    <n v="0"/>
    <n v="0"/>
    <x v="1"/>
    <x v="1"/>
  </r>
  <r>
    <s v="40015887-0"/>
    <s v="REPOSICION Y AMPLIACION POLIDEPORTIVO SANTIAGO BUERAS, COMUNA DE MAIPU"/>
    <x v="14"/>
    <s v="SANTIAGO"/>
    <s v="MAIPU"/>
    <n v="2024"/>
    <s v="PROYECTO"/>
    <s v="DEPORTES"/>
    <s v="DEPORTE RECREATIVO"/>
    <x v="4"/>
    <n v="297052"/>
    <n v="0"/>
    <n v="0"/>
    <x v="1"/>
    <x v="1"/>
  </r>
  <r>
    <s v="40015888-0"/>
    <s v="CONSTRUCCION POLIDEPORTIVO LAUTARO, BARRIO CUIDAD SATELITE MAIPU"/>
    <x v="14"/>
    <s v="SANTIAGO"/>
    <s v="MAIPU"/>
    <n v="2024"/>
    <s v="PROYECTO"/>
    <s v="DEPORTES"/>
    <s v="DEPORTE RECREATIVO"/>
    <x v="4"/>
    <n v="71587"/>
    <n v="0"/>
    <n v="0"/>
    <x v="1"/>
    <x v="1"/>
  </r>
  <r>
    <s v="40016115-0"/>
    <s v="MEJORAMIENTO ESTADIO PARQUE MUNICIPAL, CURANILAHUE"/>
    <x v="2"/>
    <s v="ARAUCO"/>
    <s v="CURANILAHUE"/>
    <n v="2024"/>
    <s v="PROYECTO"/>
    <s v="DEPORTES"/>
    <s v="DEPORTE FORMATIVO"/>
    <x v="3"/>
    <n v="137140"/>
    <n v="0"/>
    <n v="0"/>
    <x v="1"/>
    <x v="1"/>
  </r>
  <r>
    <s v="40016130-0"/>
    <s v="CONSTRUCCION PARQUE DEPORTIVO ESTADIO NACIONAL"/>
    <x v="14"/>
    <s v="'"/>
    <s v="'"/>
    <n v="2024"/>
    <s v="PROYECTO"/>
    <s v="DEPORTES"/>
    <s v="DEPORTE ALTO RENDIMIENTO"/>
    <x v="1"/>
    <n v="0"/>
    <n v="0"/>
    <n v="0"/>
    <x v="1"/>
    <x v="1"/>
  </r>
  <r>
    <s v="40016142-0"/>
    <s v="CONSTRUCCION CENTRO ONCOLOGICO FUNDACION NUESTROS HIJOS, COMUNA DE SAN MIGUEL"/>
    <x v="14"/>
    <s v="SANTIAGO"/>
    <s v="SAN MIGUEL"/>
    <n v="2024"/>
    <s v="PROYECTO"/>
    <s v="SALUD"/>
    <s v="MEDIA COMPLEJIDAD"/>
    <x v="1"/>
    <n v="1866759"/>
    <n v="0"/>
    <n v="0"/>
    <x v="1"/>
    <x v="1"/>
  </r>
  <r>
    <s v="40016350-0"/>
    <s v="CONSTRUCCION PARQUE DE ACCESO  ALTOS LA CHIMBA ANTOFAGASTA"/>
    <x v="9"/>
    <s v="ANTOFAGASTA"/>
    <s v="ANTOFAGASTA"/>
    <n v="2024"/>
    <s v="PROYECTO"/>
    <s v="VIVIENDA Y DESARROLLO URBANO"/>
    <s v="DESARROLLO URBANO"/>
    <x v="4"/>
    <n v="44008"/>
    <n v="0"/>
    <n v="0"/>
    <x v="1"/>
    <x v="1"/>
  </r>
  <r>
    <s v="40016356-0"/>
    <s v="CONSTRUCCION SEDE SOCIAL Y  ENTORNO, JJ.VV. HUANTAJAYA I, IQUIQUE"/>
    <x v="8"/>
    <s v="IQUIQUE"/>
    <s v="IQUIQUE"/>
    <n v="2024"/>
    <s v="PROYECTO"/>
    <s v="MULTISECTORIAL"/>
    <s v="ORGANIZACION Y SERVICIOS COMUNALES"/>
    <x v="1"/>
    <n v="63000"/>
    <n v="0"/>
    <n v="0"/>
    <x v="1"/>
    <x v="1"/>
  </r>
  <r>
    <s v="40016425-0"/>
    <s v="CONSTRUCCION UNIDAD DE DIALISIS HOSPITAL PUREN"/>
    <x v="0"/>
    <s v="MALLECO"/>
    <s v="PUREN"/>
    <n v="2024"/>
    <s v="PROYECTO"/>
    <s v="SALUD"/>
    <s v="BAJA COMPLEJIDAD"/>
    <x v="1"/>
    <n v="90975"/>
    <n v="0"/>
    <n v="0"/>
    <x v="1"/>
    <x v="1"/>
  </r>
  <r>
    <s v="40016428-0"/>
    <s v="AMPLIACION Y MEJORAMIENTO APR SANTA INES DE PATAGUILLAS,CURACAVI"/>
    <x v="14"/>
    <s v="MELIPILLA"/>
    <s v="CURACAVI"/>
    <n v="2024"/>
    <s v="PROYECTO"/>
    <s v="RECURSOS HIDRICOS"/>
    <s v="AGUA POTABLE"/>
    <x v="1"/>
    <n v="5426"/>
    <n v="0"/>
    <n v="0"/>
    <x v="1"/>
    <x v="1"/>
  </r>
  <r>
    <s v="40016535-0"/>
    <s v="NORMALIZACION Y RESTAURACIÓN CLUB DE SEPTIEMBRE (ACADE)"/>
    <x v="14"/>
    <s v="'"/>
    <s v="'"/>
    <n v="2024"/>
    <s v="PROYECTO"/>
    <s v="MULTISECTORIAL"/>
    <s v="ADMINISTRACION MULTISECTOR"/>
    <x v="1"/>
    <n v="4663"/>
    <n v="0"/>
    <n v="0"/>
    <x v="1"/>
    <x v="1"/>
  </r>
  <r>
    <s v="40016625-0"/>
    <s v="MEJORAMIENTO PLAZA EL CIRUELO, COPIAPO"/>
    <x v="16"/>
    <s v="COPIAPO"/>
    <s v="COPIAPO"/>
    <n v="2024"/>
    <s v="PROYECTO"/>
    <s v="VIVIENDA Y DESARROLLO URBANO"/>
    <s v="DESARROLLO URBANO"/>
    <x v="1"/>
    <n v="432757"/>
    <n v="0"/>
    <n v="0"/>
    <x v="1"/>
    <x v="1"/>
  </r>
  <r>
    <s v="40016628-0"/>
    <s v="CONSTRUCCION RED DE ENERGÍA ELÉCTRICA SECTOR RURAL CAJÓN DEL ROMERO, LA SERENA"/>
    <x v="6"/>
    <s v="ELQUI"/>
    <s v="LA SERENA"/>
    <n v="2024"/>
    <s v="PROYECTO"/>
    <s v="ENERGIA"/>
    <s v="DISTRIBUCION Y CONEXION FINAL USUARIOS"/>
    <x v="1"/>
    <n v="50000"/>
    <n v="0"/>
    <n v="0"/>
    <x v="1"/>
    <x v="1"/>
  </r>
  <r>
    <s v="40016687-0"/>
    <s v="REPOSICION Y RELOCALIZACION CESFAM DR. EDGARDO ENRIQUEZ COMUNA PAC"/>
    <x v="14"/>
    <s v="SANTIAGO"/>
    <s v="PEDRO A CERDA"/>
    <n v="2024"/>
    <s v="PROYECTO"/>
    <s v="SALUD"/>
    <s v="BAJA COMPLEJIDAD"/>
    <x v="4"/>
    <n v="106250"/>
    <n v="0"/>
    <n v="0"/>
    <x v="1"/>
    <x v="1"/>
  </r>
  <r>
    <s v="40016739-0"/>
    <s v="CONSTRUCCION SALA CUNA Y RECINTOS DE APOYO HOSPITAL DE GORBEA"/>
    <x v="0"/>
    <s v="CAUTIN"/>
    <s v="GORBEA"/>
    <n v="2024"/>
    <s v="PROYECTO"/>
    <s v="SALUD"/>
    <s v="BAJA COMPLEJIDAD"/>
    <x v="1"/>
    <n v="15965"/>
    <n v="0"/>
    <n v="0"/>
    <x v="1"/>
    <x v="1"/>
  </r>
  <r>
    <s v="40016748-0"/>
    <s v="ANALISIS PELIGRO DE REMOCIÓN EN MASA, REGIÓN DE LOS RÍOS"/>
    <x v="12"/>
    <s v="'"/>
    <s v="'"/>
    <n v="2024"/>
    <s v="ESTUDIO BASICO"/>
    <s v="MULTISECTORIAL"/>
    <s v="INTERSUBSECTORIAL MULTISECTOR"/>
    <x v="1"/>
    <n v="13196"/>
    <n v="0"/>
    <n v="0"/>
    <x v="1"/>
    <x v="1"/>
  </r>
  <r>
    <s v="40016765-0"/>
    <s v="MEJORAMIENTO PLAZA CENTENARIO COMUNA DE MELIPILLA"/>
    <x v="14"/>
    <s v="MELIPILLA"/>
    <s v="MELIPILLA"/>
    <n v="2024"/>
    <s v="PROYECTO"/>
    <s v="VIVIENDA Y DESARROLLO URBANO"/>
    <s v="DESARROLLO URBANO"/>
    <x v="1"/>
    <n v="242865"/>
    <n v="0"/>
    <n v="0"/>
    <x v="1"/>
    <x v="1"/>
  </r>
  <r>
    <s v="40016819-0"/>
    <s v="REPOSICION  ESTADIO COVIGRA, COMUNA GRANEROS"/>
    <x v="15"/>
    <s v="CACHAPOAL"/>
    <s v="GRANEROS"/>
    <n v="2024"/>
    <s v="PROYECTO"/>
    <s v="DEPORTES"/>
    <s v="DEPORTE RECREATIVO"/>
    <x v="1"/>
    <n v="56453"/>
    <n v="0"/>
    <n v="0"/>
    <x v="1"/>
    <x v="1"/>
  </r>
  <r>
    <s v="40016834-0"/>
    <s v="ACTUALIZACION PLADECO PERIODO 2021-2025,COMUNA DE LAS CABRAS"/>
    <x v="15"/>
    <s v="CACHAPOAL"/>
    <s v="LAS CABRAS"/>
    <n v="2024"/>
    <s v="ESTUDIO BASICO"/>
    <s v="MULTISECTORIAL"/>
    <s v="ADMINISTRACION MULTISECTOR"/>
    <x v="1"/>
    <n v="14950"/>
    <n v="0"/>
    <n v="0"/>
    <x v="1"/>
    <x v="1"/>
  </r>
  <r>
    <s v="40017110-0"/>
    <s v="REPOSICION  JUZGADO DE LETRAS Y GARANTIA DE COMBARBALA"/>
    <x v="6"/>
    <s v="LIMARI"/>
    <s v="COMBARBALA"/>
    <n v="2024"/>
    <s v="PROYECTO"/>
    <s v="JUSTICIA"/>
    <s v="ADMINISTRACION DE JUSTICIA"/>
    <x v="1"/>
    <n v="82759"/>
    <n v="0"/>
    <n v="0"/>
    <x v="1"/>
    <x v="1"/>
  </r>
  <r>
    <s v="40017143-0"/>
    <s v="MEJORAMIENTO INTEGRAL DE VEREDAS Y PLATABANDAS EJE AV. F. VIVACETA COMUNA DE INDEPENDENCIA"/>
    <x v="14"/>
    <s v="SANTIAGO"/>
    <s v="INDEPENDENCIA"/>
    <n v="2024"/>
    <s v="PROYECTO"/>
    <s v="TRANSPORTE"/>
    <s v="TRANSPORTE URBANO,VIALIDAD PEATONAL"/>
    <x v="1"/>
    <n v="2198"/>
    <n v="0"/>
    <n v="0"/>
    <x v="1"/>
    <x v="1"/>
  </r>
  <r>
    <s v="40017276-0"/>
    <s v="AMPLIACION Y MEJORAMIENTO AERÓDROMO PICHOY, VALDIVIA"/>
    <x v="12"/>
    <s v="'"/>
    <s v="'"/>
    <n v="2024"/>
    <s v="PROYECTO"/>
    <s v="TRANSPORTE"/>
    <s v="TRANSPORTE AEREO"/>
    <x v="1"/>
    <n v="50000"/>
    <n v="0"/>
    <n v="0"/>
    <x v="1"/>
    <x v="1"/>
  </r>
  <r>
    <s v="40017344-0"/>
    <s v="CONSTRUCCION SERVICIO SANITARIO RURAL DE AGUA POTABLE DE HUILLINCO, COMUNA DE OSORNO"/>
    <x v="3"/>
    <s v="OSORNO"/>
    <s v="OSORNO"/>
    <n v="2024"/>
    <s v="PROYECTO"/>
    <s v="RECURSOS HIDRICOS"/>
    <s v="AGUA POTABLE"/>
    <x v="1"/>
    <n v="2349"/>
    <n v="0"/>
    <n v="0"/>
    <x v="1"/>
    <x v="1"/>
  </r>
  <r>
    <s v="40017370-0"/>
    <s v="AMPLIACION  MEJORAMIENTO RELICITACIÓN ACCESO NORTE A CONCEPCIÓN"/>
    <x v="10"/>
    <s v="'"/>
    <s v="'"/>
    <n v="2024"/>
    <s v="PROYECTO"/>
    <s v="TRANSPORTE"/>
    <s v="TRANSPORTE CAMINERO"/>
    <x v="1"/>
    <n v="313340"/>
    <n v="0"/>
    <n v="0"/>
    <x v="1"/>
    <x v="1"/>
  </r>
  <r>
    <s v="40017381-0"/>
    <s v="AMPLIACION  MEJORAMIENTO CONCESION RUTA 5 STGO LOS VILOS"/>
    <x v="10"/>
    <s v="'"/>
    <s v="'"/>
    <n v="2024"/>
    <s v="PROYECTO"/>
    <s v="TRANSPORTE"/>
    <s v="TRANSPORTE CAMINERO"/>
    <x v="1"/>
    <n v="1012257"/>
    <n v="0"/>
    <n v="0"/>
    <x v="1"/>
    <x v="1"/>
  </r>
  <r>
    <s v="40017774-0"/>
    <s v="ACTUALIZACION DE PLAN DE DESARROLLO COMUNAL, LA CRUZ"/>
    <x v="4"/>
    <s v="QUILLOTA"/>
    <s v="LA CRUZ"/>
    <n v="2024"/>
    <s v="ESTUDIO BASICO"/>
    <s v="MULTISECTORIAL"/>
    <s v="INTERSUBSECTORIAL MULTISECTOR"/>
    <x v="1"/>
    <n v="11001"/>
    <n v="0"/>
    <n v="0"/>
    <x v="1"/>
    <x v="1"/>
  </r>
  <r>
    <s v="40017775-0"/>
    <s v="REPOSICION CON RELOCALIZACIÓN CUARTEL 1A COMPAÑIA DE BOMBEROS DE SAN FELIPE"/>
    <x v="4"/>
    <s v="SAN FELIPE DE ACONCAGUA"/>
    <s v="SAN FELIPE"/>
    <n v="2024"/>
    <s v="PROYECTO"/>
    <s v="SEGURIDAD PUBLICA"/>
    <s v="SEGURIDAD PUBLICA"/>
    <x v="4"/>
    <n v="68082"/>
    <n v="0"/>
    <n v="0"/>
    <x v="1"/>
    <x v="1"/>
  </r>
  <r>
    <s v="40017776-0"/>
    <s v="MEJORAMIENTO CANCHA DE FUTBOL SANTA VIRGINIA, COMUNA DE ILLAPEL"/>
    <x v="6"/>
    <s v="CHOAPA"/>
    <s v="ILLAPEL"/>
    <n v="2024"/>
    <s v="PROYECTO"/>
    <s v="DEPORTES"/>
    <s v="DEPORTE RECREATIVO"/>
    <x v="1"/>
    <n v="1"/>
    <n v="0"/>
    <n v="0"/>
    <x v="1"/>
    <x v="1"/>
  </r>
  <r>
    <s v="40017986-0"/>
    <s v="AMPLIACION DE SALA CUNA Y JARDIN INFANTIL DEL SSMN"/>
    <x v="14"/>
    <s v="'"/>
    <s v="'"/>
    <n v="2024"/>
    <s v="PROYECTO"/>
    <s v="SALUD"/>
    <s v="ADMINISTRACION SALUD"/>
    <x v="1"/>
    <n v="10"/>
    <n v="0"/>
    <n v="0"/>
    <x v="1"/>
    <x v="1"/>
  </r>
  <r>
    <s v="40018105-0"/>
    <s v="REPOSICION OFICINAS DEPARTAMENTO DE SALUD MUNICIPAL Y DROGUERÍA, COMUNA DE SANTO DOMINGO"/>
    <x v="4"/>
    <s v="SAN ANTONIO"/>
    <s v="SANTO DOMINGO"/>
    <n v="2024"/>
    <s v="PROYECTO"/>
    <s v="SALUD"/>
    <s v="ADMINISTRACION SALUD"/>
    <x v="1"/>
    <n v="295759"/>
    <n v="0"/>
    <n v="0"/>
    <x v="1"/>
    <x v="1"/>
  </r>
  <r>
    <s v="40018356-0"/>
    <s v="MEJORAMIENTO CANCHA N°2 COMPLEJO DEPORTIVO FREDDY CARVAJAL SAN JUAN . COQUIMBO"/>
    <x v="6"/>
    <s v="ELQUI"/>
    <s v="COQUIMBO"/>
    <n v="2024"/>
    <s v="PROYECTO"/>
    <s v="DEPORTES"/>
    <s v="ADMINISTRACION DEPORTES Y RECREACION"/>
    <x v="3"/>
    <n v="372152"/>
    <n v="0"/>
    <n v="0"/>
    <x v="1"/>
    <x v="1"/>
  </r>
  <r>
    <s v="40018359-0"/>
    <s v="CONSTRUCCION CENTRO COMUNITARIO EL SAUCE COMUNA DE COQUIMBO"/>
    <x v="6"/>
    <s v="ELQUI"/>
    <s v="COQUIMBO"/>
    <n v="2024"/>
    <s v="PROYECTO"/>
    <s v="MULTISECTORIAL"/>
    <s v="ADMINISTRACION MULTISECTOR"/>
    <x v="1"/>
    <n v="32851"/>
    <n v="0"/>
    <n v="0"/>
    <x v="1"/>
    <x v="1"/>
  </r>
  <r>
    <s v="40018375-0"/>
    <s v="REPOSICION ZONA DE JUEGOS EN PLAZAS Y PARQUES - COMUNA DE SANTIAGO"/>
    <x v="14"/>
    <s v="SANTIAGO"/>
    <s v="SANTIAGO"/>
    <n v="2024"/>
    <s v="PROYECTO"/>
    <s v="VIVIENDA Y DESARROLLO URBANO"/>
    <s v="DESARROLLO URBANO"/>
    <x v="1"/>
    <n v="1"/>
    <n v="0"/>
    <n v="0"/>
    <x v="1"/>
    <x v="1"/>
  </r>
  <r>
    <s v="40018429-0"/>
    <s v="MEJORAMIENTO CALLES Y PASAJE VILLA CONVENTO VIEJO, COMUNA DE CHIMBARONGO"/>
    <x v="15"/>
    <s v="COLCHAGUA"/>
    <s v="CHIMBARONGO"/>
    <n v="2024"/>
    <s v="PROYECTO"/>
    <s v="TRANSPORTE"/>
    <s v="TRANSPORTE URBANO,VIALIDAD PEATONAL"/>
    <x v="1"/>
    <n v="25117"/>
    <n v="0"/>
    <n v="0"/>
    <x v="1"/>
    <x v="1"/>
  </r>
  <r>
    <s v="40018434-0"/>
    <s v="MEJORAMIENTO Y AMPLIACIÓN TERMINALES DE CONECTIVIDAD REGIÓN DE MAGALLANES"/>
    <x v="1"/>
    <s v="'"/>
    <s v="'"/>
    <n v="2024"/>
    <s v="PROYECTO"/>
    <s v="TRANSPORTE"/>
    <s v="TRANSPORTE MARITIMO, FLUVIAL Y LACUSTRE"/>
    <x v="1"/>
    <n v="736"/>
    <n v="0"/>
    <n v="0"/>
    <x v="1"/>
    <x v="1"/>
  </r>
  <r>
    <s v="40018489-0"/>
    <s v="DIAGNOSTICO ELABORACION PLAN MAESTRO BARRIO WILLIAMS REBOLLEDO, CURACAVI"/>
    <x v="14"/>
    <s v="MELIPILLA"/>
    <s v="CURACAVI"/>
    <n v="2024"/>
    <s v="ESTUDIO BASICO"/>
    <s v="VIVIENDA Y DESARROLLO URBANO"/>
    <s v="DESARROLLO URBANO"/>
    <x v="1"/>
    <n v="1739"/>
    <n v="0"/>
    <n v="0"/>
    <x v="1"/>
    <x v="1"/>
  </r>
  <r>
    <s v="40018494-0"/>
    <s v="DIAGNOSTICO ELABORACIÓN PLAN MAESTRO BARRIO CARMELA MIRA, SAN MIGUEL"/>
    <x v="14"/>
    <s v="SANTIAGO"/>
    <s v="SAN MIGUEL"/>
    <n v="2024"/>
    <s v="ESTUDIO BASICO"/>
    <s v="VIVIENDA Y DESARROLLO URBANO"/>
    <s v="DESARROLLO URBANO"/>
    <x v="1"/>
    <n v="1739"/>
    <n v="0"/>
    <n v="0"/>
    <x v="1"/>
    <x v="1"/>
  </r>
  <r>
    <s v="40018507-0"/>
    <s v="DIAGNOSTICO ELABORACIÓN PLAN MAESTRO BARRIO CAUPOLICÁN - LAS TORRES, MACUL"/>
    <x v="14"/>
    <s v="SANTIAGO"/>
    <s v="MACUL"/>
    <n v="2024"/>
    <s v="ESTUDIO BASICO"/>
    <s v="VIVIENDA Y DESARROLLO URBANO"/>
    <s v="DESARROLLO URBANO"/>
    <x v="1"/>
    <n v="1739"/>
    <n v="0"/>
    <n v="0"/>
    <x v="1"/>
    <x v="1"/>
  </r>
  <r>
    <s v="40018510-0"/>
    <s v="DIAGNOSTICO ELABORACIÓN PLAN MAESTRO BARRIO FUNDACIONAL DE PAINE, PAINE"/>
    <x v="14"/>
    <s v="MAIPO"/>
    <s v="PAINE"/>
    <n v="2024"/>
    <s v="ESTUDIO BASICO"/>
    <s v="VIVIENDA Y DESARROLLO URBANO"/>
    <s v="DESARROLLO URBANO"/>
    <x v="1"/>
    <n v="1739"/>
    <n v="0"/>
    <n v="0"/>
    <x v="1"/>
    <x v="1"/>
  </r>
  <r>
    <s v="40018701-0"/>
    <s v="MEJORAMIENTO BARRIO HECTOR DAVILA, COMUNA DE YUMBEL"/>
    <x v="2"/>
    <s v="BIO BIO"/>
    <s v="YUMBEL"/>
    <n v="2024"/>
    <s v="PROYECTO"/>
    <s v="VIVIENDA Y DESARROLLO URBANO"/>
    <s v="DESARROLLO URBANO"/>
    <x v="2"/>
    <n v="524896"/>
    <n v="0"/>
    <n v="0"/>
    <x v="1"/>
    <x v="1"/>
  </r>
  <r>
    <s v="40018781-0"/>
    <s v="RESTAURACION IGLESIA VIRGEN DE GUADALUPE DE MAUQUE, COMUNA COLCHANE"/>
    <x v="8"/>
    <s v="'"/>
    <s v="'"/>
    <n v="2024"/>
    <s v="PROYECTO"/>
    <s v="CULTURA Y PATRIMONIO"/>
    <s v="PATRIMONIO"/>
    <x v="1"/>
    <n v="1"/>
    <n v="0"/>
    <n v="0"/>
    <x v="1"/>
    <x v="1"/>
  </r>
  <r>
    <s v="40018868-0"/>
    <s v="REPOSICION CUARTEL GENERAL Y PRIMERA COMPAÑIA DE BOMBEROS LOS MUERMOS"/>
    <x v="3"/>
    <s v="LLANQUIHUE"/>
    <s v="LOS MUERMOS"/>
    <n v="2024"/>
    <s v="PROYECTO"/>
    <s v="SEGURIDAD PUBLICA"/>
    <s v="SEGURIDAD PUBLICA"/>
    <x v="1"/>
    <n v="2"/>
    <n v="0"/>
    <n v="0"/>
    <x v="1"/>
    <x v="1"/>
  </r>
  <r>
    <s v="40019008-0"/>
    <s v="REPOSICION EDIFICIO MOP REGIÓN DE LA ARAUCANÍA"/>
    <x v="0"/>
    <s v="'"/>
    <s v="'"/>
    <n v="2024"/>
    <s v="PROYECTO"/>
    <s v="MULTISECTORIAL"/>
    <s v="ADMINISTRACION MULTISECTOR"/>
    <x v="1"/>
    <n v="16569"/>
    <n v="0"/>
    <n v="0"/>
    <x v="1"/>
    <x v="1"/>
  </r>
  <r>
    <s v="40019037-0"/>
    <s v="CONSTRUCCION PLAZA AGUAS CLARAS, COMUNA DE EL QUISCO"/>
    <x v="4"/>
    <s v="SAN ANTONIO"/>
    <s v="EL QUISCO"/>
    <n v="2024"/>
    <s v="PROYECTO"/>
    <s v="VIVIENDA Y DESARROLLO URBANO"/>
    <s v="DESARROLLO URBANO"/>
    <x v="1"/>
    <n v="81430"/>
    <n v="0"/>
    <n v="0"/>
    <x v="1"/>
    <x v="1"/>
  </r>
  <r>
    <s v="40019042-0"/>
    <s v="CONSTRUCCION PLAZA LOS COPIHUES, COMUNA DE EL QUISCO"/>
    <x v="4"/>
    <s v="SAN ANTONIO"/>
    <s v="EL QUISCO"/>
    <n v="2024"/>
    <s v="PROYECTO"/>
    <s v="VIVIENDA Y DESARROLLO URBANO"/>
    <s v="DESARROLLO URBANO"/>
    <x v="1"/>
    <n v="1101549"/>
    <n v="0"/>
    <n v="0"/>
    <x v="1"/>
    <x v="1"/>
  </r>
  <r>
    <s v="40019118-0"/>
    <s v="CONSTRUCCION SISTEMA DE AGUA POTABLE RURAL HUAYUN, COMUNA DE MAULLIN"/>
    <x v="3"/>
    <s v="LLANQUIHUE"/>
    <s v="MAULLIN"/>
    <n v="2024"/>
    <s v="PROYECTO"/>
    <s v="RECURSOS HIDRICOS"/>
    <s v="AGUA POTABLE"/>
    <x v="1"/>
    <n v="0"/>
    <n v="0"/>
    <n v="0"/>
    <x v="1"/>
    <x v="1"/>
  </r>
  <r>
    <s v="40019126-0"/>
    <s v="MEJORAMIENTO SSR DE AGUA POTABLE DE BAHIA MANSA, COMUNA SAN JUAN DE LA COSTA"/>
    <x v="3"/>
    <s v="OSORNO"/>
    <s v="SAN JUAN DE LA COSTA"/>
    <n v="2024"/>
    <s v="PROYECTO"/>
    <s v="RECURSOS HIDRICOS"/>
    <s v="AGUA POTABLE"/>
    <x v="3"/>
    <n v="49741"/>
    <n v="0"/>
    <n v="0"/>
    <x v="1"/>
    <x v="1"/>
  </r>
  <r>
    <s v="40019209-0"/>
    <s v="CONSTRUCCION SOLUCIONES FOTOVOLTAICAS INDIVIDUALES DIVERSOS SECTORES, COCHAMO"/>
    <x v="3"/>
    <s v="LLANQUIHUE"/>
    <s v="COCHAMO"/>
    <n v="2024"/>
    <s v="PROYECTO"/>
    <s v="ENERGIA"/>
    <s v="AUTOGENERACION"/>
    <x v="1"/>
    <n v="2347619"/>
    <n v="0"/>
    <n v="0"/>
    <x v="1"/>
    <x v="1"/>
  </r>
  <r>
    <s v="40019241-0"/>
    <s v="CONSTRUCCION SOLUCIONES FOTOVOLTAICAS INDIVIDUALES LAGO TODOS LOS SANTOS, PUERTO VARAS"/>
    <x v="3"/>
    <s v="LLANQUIHUE"/>
    <s v="PUERTO VARAS"/>
    <n v="2024"/>
    <s v="PROYECTO"/>
    <s v="ENERGIA"/>
    <s v="AUTOGENERACION"/>
    <x v="1"/>
    <n v="131549"/>
    <n v="0"/>
    <n v="0"/>
    <x v="1"/>
    <x v="1"/>
  </r>
  <r>
    <s v="40019284-0"/>
    <s v="CONSTRUCCION SISTEMAS FOTOVOLTAICOS SECTOR LA BARRA DEL RIO BUENO, SAN JUAN DE LA COSTA"/>
    <x v="3"/>
    <s v="OSORNO"/>
    <s v="SAN JUAN DE LA COSTA"/>
    <n v="2024"/>
    <s v="PROYECTO"/>
    <s v="ENERGIA"/>
    <s v="AUTOGENERACION"/>
    <x v="1"/>
    <n v="165029"/>
    <n v="0"/>
    <n v="0"/>
    <x v="1"/>
    <x v="1"/>
  </r>
  <r>
    <s v="40019295-0"/>
    <s v="CONSTRUCCION CONECTIVIDAD INTEGRAL COQUIMBO - SAN JUAN"/>
    <x v="17"/>
    <s v="'"/>
    <s v="'"/>
    <n v="2024"/>
    <s v="PROYECTO"/>
    <s v="TRANSPORTE"/>
    <s v="TRANSPORTE CAMINERO"/>
    <x v="1"/>
    <n v="680142"/>
    <n v="0"/>
    <n v="0"/>
    <x v="1"/>
    <x v="1"/>
  </r>
  <r>
    <s v="40019438-0"/>
    <s v="RESTAURACION MONUMENTO HISTORICO NACIONAL CASONA MUNICIPAL, COLLIPULLI"/>
    <x v="0"/>
    <s v="MALLECO"/>
    <s v="COLLIPULLI"/>
    <n v="2024"/>
    <s v="PROYECTO"/>
    <s v="EDUCACION, CULTURA Y PATRIMONIO"/>
    <s v="PATRIMONIO"/>
    <x v="4"/>
    <n v="110570"/>
    <n v="0"/>
    <n v="0"/>
    <x v="1"/>
    <x v="1"/>
  </r>
  <r>
    <s v="40019464-0"/>
    <s v="REPOSICION PAVIMENTO AVENIDA UNO, SAN FELIPE"/>
    <x v="4"/>
    <s v="SAN FELIPE DE ACONCAGUA"/>
    <s v="SAN FELIPE"/>
    <n v="2024"/>
    <s v="PROYECTO"/>
    <s v="TRANSPORTE"/>
    <s v="TRANSPORTE URBANO,VIALIDAD PEATONAL"/>
    <x v="1"/>
    <n v="35838"/>
    <n v="0"/>
    <n v="0"/>
    <x v="1"/>
    <x v="1"/>
  </r>
  <r>
    <s v="40019473-0"/>
    <s v="REPOSICION PAVIMENTO CALLE CAMINO DEL INCA, SAN FELIPE"/>
    <x v="4"/>
    <s v="SAN FELIPE DE ACONCAGUA"/>
    <s v="SAN FELIPE"/>
    <n v="2024"/>
    <s v="PROYECTO"/>
    <s v="TRANSPORTE"/>
    <s v="TRANSPORTE URBANO,VIALIDAD PEATONAL"/>
    <x v="1"/>
    <n v="31379"/>
    <n v="0"/>
    <n v="0"/>
    <x v="1"/>
    <x v="1"/>
  </r>
  <r>
    <s v="40019536-0"/>
    <s v="NORMALIZACION CONSTRUCCION Y REHABILITACION DE MODULOS SECCION FEMENINA CP PUNTA ARENAS"/>
    <x v="1"/>
    <s v="MAGALLANES"/>
    <s v="PUNTA ARENAS"/>
    <n v="2024"/>
    <s v="PROYECTO"/>
    <s v="JUSTICIA"/>
    <s v="REHABILITACION ADULTOS"/>
    <x v="1"/>
    <n v="8005"/>
    <n v="0"/>
    <n v="0"/>
    <x v="1"/>
    <x v="1"/>
  </r>
  <r>
    <s v="40019596-0"/>
    <s v="MEJORAMIENTO ACCESO CAPITÁN PASTENE, LUMACO"/>
    <x v="0"/>
    <s v="MALLECO"/>
    <s v="LUMACO"/>
    <n v="2024"/>
    <s v="PROYECTO"/>
    <s v="VIVIENDA Y DESARROLLO URBANO"/>
    <s v="DESARROLLO URBANO"/>
    <x v="1"/>
    <n v="1350"/>
    <n v="0"/>
    <n v="0"/>
    <x v="1"/>
    <x v="1"/>
  </r>
  <r>
    <s v="40019622-0"/>
    <s v="CONSTRUCCION DE RED DE AGUA POTABLE DE BAJOS DE SANTA CRUZ. COMUNA DE PADRE HURTADO"/>
    <x v="14"/>
    <s v="TALAGANTE"/>
    <s v="PADRE HURTADO"/>
    <n v="2024"/>
    <s v="PROYECTO"/>
    <s v="RECURSOS HIDRICOS"/>
    <s v="AGUA POTABLE"/>
    <x v="4"/>
    <n v="600000"/>
    <n v="0"/>
    <n v="0"/>
    <x v="1"/>
    <x v="1"/>
  </r>
  <r>
    <s v="40019630-0"/>
    <s v="CONSTRUCCION EXTENSIÓN REDES ALC Y A. POTABLE, CALLE LOS QUILLAYES-LOS BOLDOS, V ALEMANA"/>
    <x v="4"/>
    <s v="MARGA MARGA"/>
    <s v="VILLA ALEMANA"/>
    <n v="2024"/>
    <s v="PROYECTO"/>
    <s v="RECURSOS HIDRICOS"/>
    <s v="EVACUACION DISPOSICION FINAL AGUAS SERVIDAS"/>
    <x v="1"/>
    <n v="54937"/>
    <n v="0"/>
    <n v="0"/>
    <x v="1"/>
    <x v="1"/>
  </r>
  <r>
    <s v="40019660-0"/>
    <s v="CONTROL DE LA POBLACIÓN DE CANINOS SIN DUEÑO, REGIÓN DE TARAPACÁ"/>
    <x v="8"/>
    <s v="'"/>
    <s v="'"/>
    <n v="2024"/>
    <s v="PROGRAMA"/>
    <s v="MULTISECTORIAL"/>
    <s v="ORGANIZACION Y SERVICIOS COMUNALES"/>
    <x v="1"/>
    <n v="180971"/>
    <n v="0"/>
    <n v="0"/>
    <x v="1"/>
    <x v="1"/>
  </r>
  <r>
    <s v="40019686-0"/>
    <s v="MEJORAMIENTO CUARTEL DE BOMBEROS. 21° COMPAÑIA, BOMBEROS RENCA"/>
    <x v="14"/>
    <s v="SANTIAGO"/>
    <s v="RENCA"/>
    <n v="2024"/>
    <s v="PROYECTO"/>
    <s v="SEGURIDAD PUBLICA"/>
    <s v="SEGURIDAD PUBLICA"/>
    <x v="1"/>
    <n v="1"/>
    <n v="0"/>
    <n v="0"/>
    <x v="1"/>
    <x v="1"/>
  </r>
  <r>
    <s v="40019869-0"/>
    <s v="CONSTRUCCION PAVIMENTACIÓN AV. COSTANERA, CASABLANCA"/>
    <x v="4"/>
    <s v="VALPARAISO"/>
    <s v="CASABLANCA"/>
    <n v="2024"/>
    <s v="PROYECTO"/>
    <s v="TRANSPORTE"/>
    <s v="TRANSPORTE URBANO,VIALIDAD PEATONAL"/>
    <x v="1"/>
    <n v="1650"/>
    <n v="0"/>
    <n v="0"/>
    <x v="1"/>
    <x v="1"/>
  </r>
  <r>
    <s v="40019931-0"/>
    <s v="REPOSICION PUENTE CACHAPOAL EN RUTA 5 TRAVESIA,  COMUNAS DE RANCAGUA Y OLIVAR"/>
    <x v="15"/>
    <s v="CACHAPOAL"/>
    <s v="'"/>
    <n v="2024"/>
    <s v="PROYECTO"/>
    <s v="TRANSPORTE"/>
    <s v="TRANSPORTE CAMINERO"/>
    <x v="1"/>
    <n v="127455"/>
    <n v="0"/>
    <n v="0"/>
    <x v="1"/>
    <x v="1"/>
  </r>
  <r>
    <s v="40019944-0"/>
    <s v="REPOSICION  COMPLEJO ADUANERO QUILLAGUA"/>
    <x v="8"/>
    <s v="'"/>
    <s v="'"/>
    <n v="2024"/>
    <s v="PROYECTO"/>
    <s v="MULTISECTORIAL"/>
    <s v="ADMINISTRACION MULTISECTOR"/>
    <x v="1"/>
    <n v="8875654"/>
    <n v="0"/>
    <n v="0"/>
    <x v="1"/>
    <x v="1"/>
  </r>
  <r>
    <s v="40019965-0"/>
    <s v="MEJORAMIENTO CONST. EVAC Y DRENAJE DE AALL SUBSISTEMAS LLAU-LLAU Y D'AGOSTINI, PTA ARENAS"/>
    <x v="1"/>
    <s v="MAGALLANES"/>
    <s v="PUNTA ARENAS"/>
    <n v="2024"/>
    <s v="PROYECTO"/>
    <s v="RECURSOS HIDRICOS"/>
    <s v="AGUAS LLUVIAS"/>
    <x v="1"/>
    <n v="328487"/>
    <n v="0"/>
    <n v="0"/>
    <x v="1"/>
    <x v="1"/>
  </r>
  <r>
    <s v="40020231-0"/>
    <s v="MEJORAMIENTO CALETA PESQUERA CAMARONES"/>
    <x v="13"/>
    <s v="'"/>
    <s v="'"/>
    <n v="2024"/>
    <s v="PROYECTO"/>
    <s v="PESCA"/>
    <s v="PESCA ARTESANAL"/>
    <x v="1"/>
    <n v="310"/>
    <n v="0"/>
    <n v="0"/>
    <x v="1"/>
    <x v="1"/>
  </r>
  <r>
    <s v="40020241-0"/>
    <s v="MEJORAMIENTO RUTA G-16 SECTOR : SANTIAGO - LAMPA"/>
    <x v="14"/>
    <s v="'"/>
    <s v="'"/>
    <n v="2024"/>
    <s v="PROYECTO"/>
    <s v="TRANSPORTE"/>
    <s v="TRANSPORTE URBANO,VIALIDAD PEATONAL"/>
    <x v="1"/>
    <n v="24840"/>
    <n v="0"/>
    <n v="0"/>
    <x v="1"/>
    <x v="1"/>
  </r>
  <r>
    <s v="40020307-0"/>
    <s v="CONSTRUCCION EDIFICIO MOP ARICA Y PARINACOTA"/>
    <x v="13"/>
    <s v="ARICA - REGION XV"/>
    <s v="ARICA - REGION XV"/>
    <n v="2024"/>
    <s v="PROYECTO"/>
    <s v="MULTISECTORIAL"/>
    <s v="ADMINISTRACION MULTISECTOR"/>
    <x v="3"/>
    <n v="34465"/>
    <n v="0"/>
    <n v="0"/>
    <x v="1"/>
    <x v="1"/>
  </r>
  <r>
    <s v="40020339-0"/>
    <s v="CONSTRUCCION CONEXIÓN VIAL RUTA 5 -  ZONA PORTUARIA, CIUDAD DE COQUIMBO"/>
    <x v="6"/>
    <s v="'"/>
    <s v="'"/>
    <n v="2024"/>
    <s v="PROYECTO"/>
    <s v="TRANSPORTE"/>
    <s v="TRANSPORTE URBANO,VIALIDAD PEATONAL"/>
    <x v="1"/>
    <n v="19665"/>
    <n v="0"/>
    <n v="0"/>
    <x v="1"/>
    <x v="1"/>
  </r>
  <r>
    <s v="40020403-0"/>
    <s v="NORMALIZACION EDIFICIO AMUNÁTEGUI 139 - MTT"/>
    <x v="14"/>
    <s v="SANTIAGO"/>
    <s v="SANTIAGO"/>
    <n v="2024"/>
    <s v="PROYECTO"/>
    <s v="MULTISECTORIAL"/>
    <s v="ADMINISTRACION MULTISECTOR"/>
    <x v="1"/>
    <n v="51675"/>
    <n v="0"/>
    <n v="0"/>
    <x v="1"/>
    <x v="1"/>
  </r>
  <r>
    <s v="40020406-0"/>
    <s v="RESTAURACION CATEDRAL NUESTRA SEÑORA DE ROSARIO, COPIAPÃ¿"/>
    <x v="16"/>
    <s v="COPIAPO"/>
    <s v="COPIAPO"/>
    <n v="2024"/>
    <s v="PROYECTO"/>
    <s v="CULTURA Y PATRIMONIO"/>
    <s v="PATRIMONIO"/>
    <x v="4"/>
    <n v="1263"/>
    <n v="0"/>
    <n v="0"/>
    <x v="1"/>
    <x v="1"/>
  </r>
  <r>
    <s v="40020443-0"/>
    <s v="HABILITACION EDIFICIO PARA ESCUELA ARTISTICA CASA AZUL DEL ARTE, PUNTA ARENAS"/>
    <x v="1"/>
    <s v="MAGALLANES"/>
    <s v="PUNTA ARENAS"/>
    <n v="2024"/>
    <s v="PROYECTO"/>
    <s v="EDUCACION, CULTURA Y PATRIMONIO"/>
    <s v="ARTE Y CULTURA"/>
    <x v="1"/>
    <n v="131757"/>
    <n v="0"/>
    <n v="0"/>
    <x v="1"/>
    <x v="1"/>
  </r>
  <r>
    <s v="40020526-0"/>
    <s v="MEJORAMIENTO RUTA 15-CH; SECTOR: TARAPACA - ALTO PACHICA  REG. TARAPACA"/>
    <x v="8"/>
    <s v="'"/>
    <s v="'"/>
    <n v="2024"/>
    <s v="PROYECTO"/>
    <s v="TRANSPORTE"/>
    <s v="TRANSPORTE CAMINERO"/>
    <x v="1"/>
    <n v="50990"/>
    <n v="0"/>
    <n v="0"/>
    <x v="1"/>
    <x v="1"/>
  </r>
  <r>
    <s v="40020697-0"/>
    <s v="CONSTRUCCION SISTEMA CANAL IFARLE COMUNAS DE CONCEPCIÓN-HUALPÉN Y TALCAHUANO"/>
    <x v="2"/>
    <s v="CONCEPCION"/>
    <s v="CONCEPCION"/>
    <n v="2024"/>
    <s v="PROYECTO"/>
    <s v="RECURSOS HIDRICOS"/>
    <s v="AGUAS LLUVIAS"/>
    <x v="1"/>
    <n v="5946"/>
    <n v="0"/>
    <n v="0"/>
    <x v="1"/>
    <x v="1"/>
  </r>
  <r>
    <s v="40020715-0"/>
    <s v="CONSTRUCCION COLECTOR DE AGUAS SERVIDAS CALETA TUMBES, TALCAHUANO"/>
    <x v="2"/>
    <s v="CONCEPCION"/>
    <s v="TALCAHUANO"/>
    <n v="2024"/>
    <s v="PROYECTO"/>
    <s v="RECURSOS HIDRICOS"/>
    <s v="EVACUACION DISPOSICION FINAL AGUAS SERVIDAS"/>
    <x v="4"/>
    <n v="798300"/>
    <n v="0"/>
    <n v="0"/>
    <x v="1"/>
    <x v="1"/>
  </r>
  <r>
    <s v="40020935-0"/>
    <s v="CONSTRUCCION CICLOVIA RUTA N-31, SECTOR SAN CARLOS - SAN FABIAN"/>
    <x v="5"/>
    <s v="'"/>
    <s v="'"/>
    <n v="2024"/>
    <s v="PROYECTO"/>
    <s v="TRANSPORTE"/>
    <s v="TRANSPORTE CAMINERO"/>
    <x v="1"/>
    <n v="899494"/>
    <n v="0"/>
    <n v="0"/>
    <x v="1"/>
    <x v="1"/>
  </r>
  <r>
    <s v="40021195-0"/>
    <s v="CONSTRUCCION PASEO COSTANERA PUERTO RÍO TRANQUILO"/>
    <x v="11"/>
    <s v="GENERAL CARRERA"/>
    <s v="RIO IBAÑEZ"/>
    <n v="2024"/>
    <s v="PROYECTO"/>
    <s v="MULTISECTORIAL"/>
    <s v="ORGANIZACION Y SERVICIOS COMUNALES"/>
    <x v="3"/>
    <n v="47997"/>
    <n v="0"/>
    <n v="0"/>
    <x v="1"/>
    <x v="1"/>
  </r>
  <r>
    <s v="40021205-0"/>
    <s v="CONSTRUCCION POLIDEPORTIVO CENTRO ELIGE VIVIR SANO, COMUNA DE TOCOPILLA"/>
    <x v="9"/>
    <s v="'"/>
    <s v="'"/>
    <n v="2024"/>
    <s v="PROYECTO"/>
    <s v="DEPORTES"/>
    <s v="DEPORTE FORMATIVO"/>
    <x v="4"/>
    <n v="1"/>
    <n v="0"/>
    <n v="0"/>
    <x v="1"/>
    <x v="1"/>
  </r>
  <r>
    <s v="40021207-0"/>
    <s v="CONSTRUCCION POLIDEPORTIVO CENTRO ENTRENAMIENTO PARALÍMPICO, ESTADIO NACIONAL"/>
    <x v="14"/>
    <s v="'"/>
    <s v="'"/>
    <n v="2024"/>
    <s v="PROYECTO"/>
    <s v="DEPORTES"/>
    <s v="DEPORTE ALTO RENDIMIENTO"/>
    <x v="1"/>
    <n v="0"/>
    <n v="0"/>
    <n v="0"/>
    <x v="1"/>
    <x v="1"/>
  </r>
  <r>
    <s v="40021318-0"/>
    <s v="CONSTRUCCION MIRADOR CONFLUENCIA RIO BAKER Y RIO NEF, COMUNA DE COCHRANE"/>
    <x v="11"/>
    <s v="CAPITAN PRAT"/>
    <s v="COCHRANE"/>
    <n v="2024"/>
    <s v="PROYECTO"/>
    <s v="TURISMO Y COMERCIO"/>
    <s v="TURISMO"/>
    <x v="4"/>
    <n v="2788"/>
    <n v="0"/>
    <n v="0"/>
    <x v="1"/>
    <x v="1"/>
  </r>
  <r>
    <s v="40021391-0"/>
    <s v="ANALISIS CARACTERIZACION DEL ESPACIO FLUVIAL DEL RIO LLUTA, REGIÓN DE ARICA Y PARINACOTA"/>
    <x v="13"/>
    <s v="'"/>
    <s v="'"/>
    <n v="2024"/>
    <s v="ESTUDIO BASICO"/>
    <s v="RECURSOS HIDRICOS"/>
    <s v="DEFENSAS FLUVIALES,MARITIMAS Y CAUCES NATURALES"/>
    <x v="4"/>
    <n v="104382"/>
    <n v="0"/>
    <n v="0"/>
    <x v="1"/>
    <x v="1"/>
  </r>
  <r>
    <s v="40021392-0"/>
    <s v="ANALISIS CARACTERIZACIÓN DEL ESPACIO FLUVIAL DEL RÍO CAMARONES, REGIÓN A Y P"/>
    <x v="13"/>
    <s v="'"/>
    <s v="'"/>
    <n v="2024"/>
    <s v="ESTUDIO BASICO"/>
    <s v="RECURSOS HIDRICOS"/>
    <s v="DEFENSAS FLUVIALES,MARITIMAS Y CAUCES NATURALES"/>
    <x v="4"/>
    <n v="258749"/>
    <n v="0"/>
    <n v="0"/>
    <x v="1"/>
    <x v="1"/>
  </r>
  <r>
    <s v="40021409-0"/>
    <s v="MEJORAMIENTO CBI RUTA T-248 S: SAN JOSÉ -CULLINHUE, COMUNA DE MARIQUINA"/>
    <x v="12"/>
    <s v="'"/>
    <s v="'"/>
    <n v="2024"/>
    <s v="PROYECTO"/>
    <s v="TRANSPORTE"/>
    <s v="TRANSPORTE CAMINERO"/>
    <x v="1"/>
    <n v="807542"/>
    <n v="0"/>
    <n v="0"/>
    <x v="1"/>
    <x v="1"/>
  </r>
  <r>
    <s v="40021411-0"/>
    <s v="MEJORAMIENTO RUTA S/R MAQUEHUE - LICANCO"/>
    <x v="0"/>
    <s v="CAUTIN"/>
    <s v="PADRE LAS CASAS"/>
    <n v="2024"/>
    <s v="PROYECTO"/>
    <s v="TRANSPORTE"/>
    <s v="TRANSPORTE CAMINERO"/>
    <x v="1"/>
    <n v="483381"/>
    <n v="0"/>
    <n v="0"/>
    <x v="1"/>
    <x v="1"/>
  </r>
  <r>
    <s v="40021421-0"/>
    <s v="REPOSICION EDIFICIO CONSISTORIAL I.MUNICIPALIDAD DE COPIAPO"/>
    <x v="16"/>
    <s v="COPIAPO"/>
    <s v="COPIAPO"/>
    <n v="2024"/>
    <s v="PROYECTO"/>
    <s v="MULTISECTORIAL"/>
    <s v="ORGANIZACION Y SERVICIOS COMUNALES"/>
    <x v="1"/>
    <n v="10000"/>
    <n v="0"/>
    <n v="0"/>
    <x v="1"/>
    <x v="1"/>
  </r>
  <r>
    <s v="40021483-0"/>
    <s v="DIAGNOSTICO DE MEDIDAS DE MITIGACIÓN Y CONTROL DE CRECIDAS DEL RÍO MOSCO, COMUNA O'HIGGINS"/>
    <x v="11"/>
    <s v="CAPITAN PRAT"/>
    <s v="OHIGGINS"/>
    <n v="2024"/>
    <s v="ESTUDIO BASICO"/>
    <s v="RECURSOS HIDRICOS"/>
    <s v="DEFENSAS FLUVIALES,MARITIMAS Y CAUCES NATURALES"/>
    <x v="4"/>
    <n v="160424"/>
    <n v="0"/>
    <n v="0"/>
    <x v="1"/>
    <x v="1"/>
  </r>
  <r>
    <s v="40021510-0"/>
    <s v="MEJORAMIENTO DIVERSAS VIAS, LOCALIDAD DE HUANA, COMUNA MONTE PATRIA"/>
    <x v="6"/>
    <s v="LIMARI"/>
    <s v="MONTE PATRIA"/>
    <n v="2024"/>
    <s v="PROYECTO"/>
    <s v="TRANSPORTE"/>
    <s v="TRANSPORTE URBANO,VIALIDAD PEATONAL"/>
    <x v="4"/>
    <n v="458140"/>
    <n v="0"/>
    <n v="0"/>
    <x v="1"/>
    <x v="1"/>
  </r>
  <r>
    <s v="40021570-0"/>
    <s v="MEJORAMIENTO AV. ALBERTO HURTADO, ENTRE ECUADOR Y ANTOFAGASTA, ESTACIÓN CENTRAL."/>
    <x v="14"/>
    <s v="SANTIAGO"/>
    <s v="ESTACION CENTRAL"/>
    <n v="2024"/>
    <s v="PROYECTO"/>
    <s v="VIVIENDA Y DESARROLLO URBANO"/>
    <s v="DESARROLLO URBANO"/>
    <x v="1"/>
    <n v="6272365"/>
    <n v="0"/>
    <n v="0"/>
    <x v="1"/>
    <x v="1"/>
  </r>
  <r>
    <s v="40021583-0"/>
    <s v="CONSTRUCCION INFRAESTRUCTURA PORTUARIA LAGO O´HIGGINS"/>
    <x v="11"/>
    <s v="CAPITAN PRAT"/>
    <s v="OHIGGINS"/>
    <n v="2024"/>
    <s v="PROYECTO"/>
    <s v="TRANSPORTE"/>
    <s v="TRANSPORTE MARITIMO, FLUVIAL Y LACUSTRE"/>
    <x v="3"/>
    <n v="510"/>
    <n v="0"/>
    <n v="0"/>
    <x v="1"/>
    <x v="1"/>
  </r>
  <r>
    <s v="40021675-0"/>
    <s v="CONSTRUCCION BORDE URBANO VILLA O'HIGGINS"/>
    <x v="11"/>
    <s v="CAPITAN PRAT"/>
    <s v="OHIGGINS"/>
    <n v="2024"/>
    <s v="PROYECTO"/>
    <s v="MULTISECTORIAL"/>
    <s v="ADMINISTRACION MULTISECTOR"/>
    <x v="1"/>
    <n v="465827"/>
    <n v="0"/>
    <n v="0"/>
    <x v="1"/>
    <x v="1"/>
  </r>
  <r>
    <s v="40021743-0"/>
    <s v="REPOSICION LUMINARIAS ALUMBRADO PUBLICO HUASCO"/>
    <x v="16"/>
    <s v="HUASCO"/>
    <s v="HUASCO"/>
    <n v="2024"/>
    <s v="PROYECTO"/>
    <s v="ENERGIA"/>
    <s v="ALUMBRADO PUBLICO"/>
    <x v="1"/>
    <n v="2314710"/>
    <n v="0"/>
    <n v="0"/>
    <x v="1"/>
    <x v="1"/>
  </r>
  <r>
    <s v="40021911-0"/>
    <s v="REPOSICION TOTAL ESCUELA FELIPE CUBILLOS SIGAL, COMUNA DE COELEMU"/>
    <x v="5"/>
    <s v="ITATA"/>
    <s v="COELEMU - REGION DEL ÑUBLE"/>
    <n v="2024"/>
    <s v="PROYECTO"/>
    <s v="EDUCACION, CULTURA Y PATRIMONIO"/>
    <s v="EDUCACION BASICA Y MEDIA"/>
    <x v="1"/>
    <n v="1384597"/>
    <n v="0"/>
    <n v="0"/>
    <x v="1"/>
    <x v="1"/>
  </r>
  <r>
    <s v="40021944-0"/>
    <s v="INSTALACION SISTEMA APR  BOYECO, PANCO, COLLIMALLIN MANIUCO Y PAJAL, TEMUCO"/>
    <x v="0"/>
    <s v="CAUTIN"/>
    <s v="TEMUCO"/>
    <n v="2024"/>
    <s v="PROYECTO"/>
    <s v="RECURSOS HIDRICOS"/>
    <s v="AGUA POTABLE"/>
    <x v="4"/>
    <n v="9649543"/>
    <n v="0"/>
    <n v="0"/>
    <x v="1"/>
    <x v="1"/>
  </r>
  <r>
    <s v="40021961-0"/>
    <s v="MEJORAMIENTO PARQUE OCTAVIO LEIVA.COMUNA DE TALAGANTE."/>
    <x v="14"/>
    <s v="TALAGANTE"/>
    <s v="TALAGANTE"/>
    <n v="2024"/>
    <s v="PROYECTO"/>
    <s v="VIVIENDA Y DESARROLLO URBANO"/>
    <s v="DESARROLLO URBANO"/>
    <x v="4"/>
    <n v="3127"/>
    <n v="0"/>
    <n v="0"/>
    <x v="1"/>
    <x v="1"/>
  </r>
  <r>
    <s v="40022261-0"/>
    <s v="CONSTRUCCION CENTRO DE EQUINOTERAPIA MOSTAZAL"/>
    <x v="15"/>
    <s v="CACHAPOAL"/>
    <s v="MOSTAZAL"/>
    <n v="2024"/>
    <s v="PROYECTO"/>
    <s v="SALUD"/>
    <s v="BAJA COMPLEJIDAD"/>
    <x v="3"/>
    <n v="416282"/>
    <n v="0"/>
    <n v="0"/>
    <x v="1"/>
    <x v="1"/>
  </r>
  <r>
    <s v="40022293-0"/>
    <s v="ACTUALIZACION DIAGNÓSTICO DEL S.T.U. DE LA CONURBACIÓN IQUIQUE - ALTO HOSPICIO"/>
    <x v="8"/>
    <s v="IQUIQUE"/>
    <s v="'"/>
    <n v="2024"/>
    <s v="ESTUDIO BASICO"/>
    <s v="TRANSPORTE"/>
    <s v="TRANSPORTE URBANO,VIALIDAD PEATONAL"/>
    <x v="1"/>
    <n v="77625"/>
    <n v="0"/>
    <n v="0"/>
    <x v="1"/>
    <x v="1"/>
  </r>
  <r>
    <s v="40022400-0"/>
    <s v="CONSTRUCCION VIVIENDAS TUTELADAS PARA ADULTO MAYOR, CHILLÁN"/>
    <x v="5"/>
    <s v="'"/>
    <s v="'"/>
    <n v="2024"/>
    <s v="PROYECTO"/>
    <s v="VIVIENDA Y DESARROLLO URBANO"/>
    <s v="VIVIENDA DEFINITIVA"/>
    <x v="4"/>
    <n v="197105"/>
    <n v="0"/>
    <n v="0"/>
    <x v="1"/>
    <x v="1"/>
  </r>
  <r>
    <s v="40022443-0"/>
    <s v="MEJORAMIENTO  CALLE BALMACEDA  VIÑA DEL MAR"/>
    <x v="4"/>
    <s v="VALPARAISO"/>
    <s v="VIÑA DEL MAR"/>
    <n v="2024"/>
    <s v="PROYECTO"/>
    <s v="TRANSPORTE"/>
    <s v="TRANSPORTE URBANO,VIALIDAD PEATONAL"/>
    <x v="4"/>
    <n v="417602"/>
    <n v="0"/>
    <n v="0"/>
    <x v="1"/>
    <x v="1"/>
  </r>
  <r>
    <s v="40022446-0"/>
    <s v="MEJORAMIENTO  CALLE OHIGGINS , SECTOR REÑACA VIÑA DEL MAR"/>
    <x v="4"/>
    <s v="VALPARAISO"/>
    <s v="VIÑA DEL MAR"/>
    <n v="2024"/>
    <s v="PROYECTO"/>
    <s v="TRANSPORTE"/>
    <s v="TRANSPORTE URBANO,VIALIDAD PEATONAL"/>
    <x v="4"/>
    <n v="176397"/>
    <n v="0"/>
    <n v="0"/>
    <x v="1"/>
    <x v="1"/>
  </r>
  <r>
    <s v="40022580-0"/>
    <s v="MEJORAMIENTO  CALLE VICUÑA MACKENNA, COMUNA DE VIÑA DEL MAR"/>
    <x v="4"/>
    <s v="VALPARAISO"/>
    <s v="VIÑA DEL MAR"/>
    <n v="2024"/>
    <s v="PROYECTO"/>
    <s v="TRANSPORTE"/>
    <s v="TRANSPORTE URBANO,VIALIDAD PEATONAL"/>
    <x v="4"/>
    <n v="991342"/>
    <n v="0"/>
    <n v="0"/>
    <x v="1"/>
    <x v="1"/>
  </r>
  <r>
    <s v="40022675-0"/>
    <s v="CONSTRUCCION JARDIN INFANTIL Y SALA CUNA EL OLIVAR DE VIÑA DEL MAR"/>
    <x v="4"/>
    <s v="VALPARAISO"/>
    <s v="VIÑA DEL MAR"/>
    <n v="2024"/>
    <s v="PROYECTO"/>
    <s v="EDUCACION, CULTURA Y PATRIMONIO"/>
    <s v="EDUCACION PREBASICA"/>
    <x v="1"/>
    <n v="46265"/>
    <n v="0"/>
    <n v="0"/>
    <x v="1"/>
    <x v="1"/>
  </r>
  <r>
    <s v="40022684-0"/>
    <s v="AMPLIACION POSTA SALUD RURAL DE VISVIRI, COMUNA DE GENERAL LAGOS"/>
    <x v="13"/>
    <s v="PARINACOTA - REGION XV"/>
    <s v="GENERAL LAGOS - REGION XV"/>
    <n v="2024"/>
    <s v="PROYECTO"/>
    <s v="SALUD"/>
    <s v="INTERSUBSECTORIAL SALUD"/>
    <x v="3"/>
    <n v="632533"/>
    <n v="0"/>
    <n v="0"/>
    <x v="1"/>
    <x v="1"/>
  </r>
  <r>
    <s v="40022829-0"/>
    <s v="CONSTRUCCION DE ESTACIONES METEOROLÓGICAS EN LÍNEA, TAMARUGAL NORTE"/>
    <x v="8"/>
    <s v="'"/>
    <s v="'"/>
    <n v="2024"/>
    <s v="PROYECTO"/>
    <s v="RECURSOS HIDRICOS"/>
    <s v="RECURSOS HIDRICOS"/>
    <x v="4"/>
    <n v="140128"/>
    <n v="0"/>
    <n v="0"/>
    <x v="1"/>
    <x v="1"/>
  </r>
  <r>
    <s v="40022971-0"/>
    <s v="MEJORAMIENTO BARRIO CASA DE MAQUINA, COMUNA DE MEJILLONES"/>
    <x v="9"/>
    <s v="ANTOFAGASTA"/>
    <s v="MEJILLONES"/>
    <n v="2024"/>
    <s v="PROYECTO"/>
    <s v="VIVIENDA Y DESARROLLO URBANO"/>
    <s v="DESARROLLO URBANO"/>
    <x v="1"/>
    <n v="854785"/>
    <n v="0"/>
    <n v="0"/>
    <x v="1"/>
    <x v="1"/>
  </r>
  <r>
    <s v="40023063-0"/>
    <s v="CONSTRUCCION RED ALCANTARILLADO Y PLANTA TRATAMIENTO AGUAS SERVIDAS SECTOR LAS COMPUERTAS"/>
    <x v="4"/>
    <s v="SAN FELIPE DE ACONCAGUA"/>
    <s v="CATEMU"/>
    <n v="2024"/>
    <s v="PROYECTO"/>
    <s v="RECURSOS HIDRICOS"/>
    <s v="EVACUACION DISPOSICION FINAL AGUAS SERVIDAS"/>
    <x v="4"/>
    <n v="50251"/>
    <n v="0"/>
    <n v="0"/>
    <x v="1"/>
    <x v="1"/>
  </r>
  <r>
    <s v="40023064-0"/>
    <s v="CONSTRUCCION RED ALCANTARILLADO Y PLANTA TRATAMIENTO AGUAS SERVIDAS SECTOR LOS CORRALES"/>
    <x v="4"/>
    <s v="SAN FELIPE DE ACONCAGUA"/>
    <s v="CATEMU"/>
    <n v="2024"/>
    <s v="PROYECTO"/>
    <s v="RECURSOS HIDRICOS"/>
    <s v="EVACUACION DISPOSICION FINAL AGUAS SERVIDAS"/>
    <x v="4"/>
    <n v="89755"/>
    <n v="0"/>
    <n v="0"/>
    <x v="1"/>
    <x v="1"/>
  </r>
  <r>
    <s v="40023065-0"/>
    <s v="CONSTRUCCION RED ALCANTARILLADO Y PTAS VILLA LOS AROMOS  Y LUIS CRUZ MARTINEZ"/>
    <x v="4"/>
    <s v="SAN FELIPE DE ACONCAGUA"/>
    <s v="CATEMU"/>
    <n v="2024"/>
    <s v="PROYECTO"/>
    <s v="RECURSOS HIDRICOS"/>
    <s v="EVACUACION DISPOSICION FINAL AGUAS SERVIDAS"/>
    <x v="4"/>
    <n v="8856"/>
    <n v="0"/>
    <n v="0"/>
    <x v="1"/>
    <x v="1"/>
  </r>
  <r>
    <s v="40023151-0"/>
    <s v="MEJORAMIENTO PLAZAS PARA EL FORTALECIMIENTO DE LA IDENTIDAD BARRIAL UUVV 13, 17 Y 18, MACUL"/>
    <x v="14"/>
    <s v="SANTIAGO"/>
    <s v="MACUL"/>
    <n v="2024"/>
    <s v="PROYECTO"/>
    <s v="VIVIENDA Y DESARROLLO URBANO"/>
    <s v="DESARROLLO URBANO"/>
    <x v="1"/>
    <n v="330"/>
    <n v="0"/>
    <n v="0"/>
    <x v="1"/>
    <x v="1"/>
  </r>
  <r>
    <s v="40023300-0"/>
    <s v="CONSTRUCCION Y HABILITACIÓN DEL COMITÉ DE AGUA POTABLE RURAL EL NAVÍO, EL MELÓN"/>
    <x v="4"/>
    <s v="QUILLOTA"/>
    <s v="NOGALES"/>
    <n v="2024"/>
    <s v="PROYECTO"/>
    <s v="RECURSOS HIDRICOS"/>
    <s v="AGUA POTABLE"/>
    <x v="3"/>
    <n v="24398"/>
    <n v="0"/>
    <n v="0"/>
    <x v="1"/>
    <x v="1"/>
  </r>
  <r>
    <s v="40023336-0"/>
    <s v="REPOSICION CON RELOCALIZACION CESFAM RENE TAPIA, CASTRO"/>
    <x v="3"/>
    <s v="CHILOE"/>
    <s v="CASTRO"/>
    <n v="2024"/>
    <s v="PROYECTO"/>
    <s v="SALUD"/>
    <s v="BAJA COMPLEJIDAD"/>
    <x v="1"/>
    <n v="5348713"/>
    <n v="0"/>
    <n v="0"/>
    <x v="1"/>
    <x v="1"/>
  </r>
  <r>
    <s v="40023409-0"/>
    <s v="CONSTRUCCION RED DE AGUA POTABLE SECTOR LA BATALLA, CALERA DE TANGO"/>
    <x v="14"/>
    <s v="MAIPO"/>
    <s v="CALERA DE TANGO"/>
    <n v="2024"/>
    <s v="PROYECTO"/>
    <s v="RECURSOS HIDRICOS"/>
    <s v="AGUA POTABLE"/>
    <x v="1"/>
    <n v="965425"/>
    <n v="0"/>
    <n v="0"/>
    <x v="1"/>
    <x v="1"/>
  </r>
  <r>
    <s v="40023635-0"/>
    <s v="MEJORAMIENTO DE ESPACIOS PÚBLICOS LOCALIDAD DE SAN RAFAEL, LOS ANDES"/>
    <x v="4"/>
    <s v="LOS ANDES"/>
    <s v="LOS ANDES"/>
    <n v="2024"/>
    <s v="PROYECTO"/>
    <s v="VIVIENDA Y DESARROLLO URBANO"/>
    <s v="DESARROLLO URBANO"/>
    <x v="1"/>
    <n v="931496"/>
    <n v="0"/>
    <n v="0"/>
    <x v="1"/>
    <x v="1"/>
  </r>
  <r>
    <s v="40023779-0"/>
    <s v="MEJORAMIENTO BARRIO ELIECER ESTAY / LOS SAUCES, LLAY LLAY"/>
    <x v="4"/>
    <s v="SAN FELIPE DE ACONCAGUA"/>
    <s v="LLAY LLAY"/>
    <n v="2024"/>
    <s v="PROYECTO"/>
    <s v="VIVIENDA Y DESARROLLO URBANO"/>
    <s v="DESARROLLO URBANO"/>
    <x v="1"/>
    <n v="0"/>
    <n v="0"/>
    <n v="0"/>
    <x v="1"/>
    <x v="1"/>
  </r>
  <r>
    <s v="40023780-0"/>
    <s v="CONSTRUCCION CENTRO COMUNITARIO DE SALUD FAMILIAR COGOTÍ 18, COMBARBALÁ"/>
    <x v="6"/>
    <s v="LIMARI"/>
    <s v="COMBARBALA"/>
    <n v="2024"/>
    <s v="PROYECTO"/>
    <s v="SALUD"/>
    <s v="BAJA COMPLEJIDAD"/>
    <x v="1"/>
    <n v="19276"/>
    <n v="0"/>
    <n v="0"/>
    <x v="1"/>
    <x v="1"/>
  </r>
  <r>
    <s v="40023787-0"/>
    <s v="MEJORAMIENTO BARRIO CONJUNTO HABITACIONAL LOS COPIHUES, LOS ANDES"/>
    <x v="4"/>
    <s v="LOS ANDES"/>
    <s v="LOS ANDES"/>
    <n v="2024"/>
    <s v="PROYECTO"/>
    <s v="VIVIENDA Y DESARROLLO URBANO"/>
    <s v="DESARROLLO URBANO"/>
    <x v="1"/>
    <n v="102955"/>
    <n v="0"/>
    <n v="0"/>
    <x v="1"/>
    <x v="1"/>
  </r>
  <r>
    <s v="40023791-0"/>
    <s v="RESTAURACION PLAZA SANTO DOMINGO, LA SERENA"/>
    <x v="6"/>
    <s v="ELQUI"/>
    <s v="LA SERENA"/>
    <n v="2024"/>
    <s v="PROYECTO"/>
    <s v="VIVIENDA Y DESARROLLO URBANO"/>
    <s v="DESARROLLO URBANO"/>
    <x v="1"/>
    <n v="22607"/>
    <n v="0"/>
    <n v="0"/>
    <x v="1"/>
    <x v="1"/>
  </r>
  <r>
    <s v="40023795-0"/>
    <s v="MEJORAMIENTO BARRIO LAS LAGUNAS, CASABLANCA"/>
    <x v="4"/>
    <s v="VALPARAISO"/>
    <s v="CASABLANCA"/>
    <n v="2024"/>
    <s v="PROYECTO"/>
    <s v="VIVIENDA Y DESARROLLO URBANO"/>
    <s v="DESARROLLO URBANO"/>
    <x v="1"/>
    <n v="160731"/>
    <n v="0"/>
    <n v="0"/>
    <x v="1"/>
    <x v="1"/>
  </r>
  <r>
    <s v="40023823-0"/>
    <s v="MEJORAMIENTO BARRIO MATADERO - FRANKLIN - BIO BIO, COMUNA DE SANTIAGO"/>
    <x v="14"/>
    <s v="SANTIAGO"/>
    <s v="SANTIAGO"/>
    <n v="2024"/>
    <s v="PROYECTO"/>
    <s v="VIVIENDA Y DESARROLLO URBANO"/>
    <s v="DESARROLLO URBANO"/>
    <x v="1"/>
    <n v="140144"/>
    <n v="0"/>
    <n v="0"/>
    <x v="1"/>
    <x v="1"/>
  </r>
  <r>
    <s v="40023825-0"/>
    <s v="MEJORAMIENTO BARRIO LOS COPIHUES, LA FLORIDA"/>
    <x v="14"/>
    <s v="SANTIAGO"/>
    <s v="LA FLORIDA"/>
    <n v="2024"/>
    <s v="PROYECTO"/>
    <s v="VIVIENDA Y DESARROLLO URBANO"/>
    <s v="DESARROLLO URBANO"/>
    <x v="1"/>
    <n v="143393"/>
    <n v="0"/>
    <n v="0"/>
    <x v="1"/>
    <x v="1"/>
  </r>
  <r>
    <s v="40023826-0"/>
    <s v="MEJORAMIENTO BARRIO CONCILIO VATICANO II, COMUNA DE SAN RAMÓN"/>
    <x v="14"/>
    <s v="SANTIAGO"/>
    <s v="SAN RAMON"/>
    <n v="2024"/>
    <s v="PROYECTO"/>
    <s v="VIVIENDA Y DESARROLLO URBANO"/>
    <s v="DESARROLLO URBANO"/>
    <x v="1"/>
    <n v="12359"/>
    <n v="0"/>
    <n v="0"/>
    <x v="1"/>
    <x v="1"/>
  </r>
  <r>
    <s v="40023836-0"/>
    <s v="MEJORAMIENTO BARRIO UNIDAD VECINAL N° 16, COMUNA DE SAN JOAQUÍN"/>
    <x v="14"/>
    <s v="SANTIAGO"/>
    <s v="SAN JOAQUIN"/>
    <n v="2024"/>
    <s v="PROYECTO"/>
    <s v="VIVIENDA Y DESARROLLO URBANO"/>
    <s v="DESARROLLO URBANO"/>
    <x v="1"/>
    <n v="1"/>
    <n v="0"/>
    <n v="0"/>
    <x v="1"/>
    <x v="1"/>
  </r>
  <r>
    <s v="40023838-0"/>
    <s v="MEJORAMIENTO BARRIO ANDES II, SECTOR 2, COMUNA DE SAN BERNARDO"/>
    <x v="14"/>
    <s v="MAIPO"/>
    <s v="SAN BERNARDO"/>
    <n v="2024"/>
    <s v="PROYECTO"/>
    <s v="VIVIENDA Y DESARROLLO URBANO"/>
    <s v="DESARROLLO URBANO"/>
    <x v="1"/>
    <n v="35636"/>
    <n v="0"/>
    <n v="0"/>
    <x v="1"/>
    <x v="1"/>
  </r>
  <r>
    <s v="40023839-0"/>
    <s v="MEJORAMIENTO BARRIO SAN MIGUEL IV, COMUNA DE PUENTE ALTO"/>
    <x v="14"/>
    <s v="CORDILLERA"/>
    <s v="PUENTE ALTO"/>
    <n v="2024"/>
    <s v="PROYECTO"/>
    <s v="VIVIENDA Y DESARROLLO URBANO"/>
    <s v="DESARROLLO URBANO"/>
    <x v="1"/>
    <n v="107185"/>
    <n v="0"/>
    <n v="0"/>
    <x v="1"/>
    <x v="1"/>
  </r>
  <r>
    <s v="40023841-0"/>
    <s v="MEJORAMIENTO INTEGRAL, BARRIO MEDIA LUNA - SAN FRANCISCO, MARIQUINA"/>
    <x v="12"/>
    <s v="VALDIVIA - REGION XIV"/>
    <s v="SAN JOSE DE LA MARIQUINA - REGION XIV"/>
    <n v="2024"/>
    <s v="PROYECTO"/>
    <s v="VIVIENDA Y DESARROLLO URBANO"/>
    <s v="DESARROLLO URBANO"/>
    <x v="1"/>
    <n v="396392"/>
    <n v="0"/>
    <n v="0"/>
    <x v="1"/>
    <x v="1"/>
  </r>
  <r>
    <s v="40023843-0"/>
    <s v="MEJORAMIENTO INTEGRAL, BARRIO SIETE LAGOS, PANGUIPULLI"/>
    <x v="12"/>
    <s v="VALDIVIA - REGION XIV"/>
    <s v="PANGUIPULLI - REGION XIV"/>
    <n v="2024"/>
    <s v="PROYECTO"/>
    <s v="VIVIENDA Y DESARROLLO URBANO"/>
    <s v="DESARROLLO URBANO"/>
    <x v="1"/>
    <n v="1015410"/>
    <n v="0"/>
    <n v="0"/>
    <x v="1"/>
    <x v="1"/>
  </r>
  <r>
    <s v="40023845-0"/>
    <s v="MEJORAMIENTO INTEGRAL, BARRIO BARRIOS BAJOS, VALDIVIA"/>
    <x v="12"/>
    <s v="VALDIVIA - REGION XIV"/>
    <s v="VALDIVIA - REGION XIV"/>
    <n v="2024"/>
    <s v="PROYECTO"/>
    <s v="VIVIENDA Y DESARROLLO URBANO"/>
    <s v="DESARROLLO URBANO"/>
    <x v="1"/>
    <n v="802301"/>
    <n v="0"/>
    <n v="0"/>
    <x v="1"/>
    <x v="1"/>
  </r>
  <r>
    <s v="40023846-0"/>
    <s v="MEJORAMIENTO INTEGRAL, BARRIO PADRE HURTADO, RÍO BUENO"/>
    <x v="12"/>
    <s v="RANCO"/>
    <s v="RIO BUENO - REGION XIV"/>
    <n v="2024"/>
    <s v="PROYECTO"/>
    <s v="VIVIENDA Y DESARROLLO URBANO"/>
    <s v="DESARROLLO URBANO"/>
    <x v="1"/>
    <n v="613322"/>
    <n v="0"/>
    <n v="0"/>
    <x v="1"/>
    <x v="1"/>
  </r>
  <r>
    <s v="40023853-0"/>
    <s v="MEJORAMIENTO BARRIO CHUQUICAMATA, COMUNA DE ANTOFAGASTA"/>
    <x v="9"/>
    <s v="ANTOFAGASTA"/>
    <s v="ANTOFAGASTA"/>
    <n v="2024"/>
    <s v="PROYECTO"/>
    <s v="VIVIENDA Y DESARROLLO URBANO"/>
    <s v="DESARROLLO URBANO"/>
    <x v="1"/>
    <n v="0"/>
    <n v="0"/>
    <n v="0"/>
    <x v="1"/>
    <x v="1"/>
  </r>
  <r>
    <s v="40023881-0"/>
    <s v="ACTUALIZACION PLAN REGULADOR COMUNAL DE RENGO"/>
    <x v="15"/>
    <s v="CACHAPOAL"/>
    <s v="RENGO"/>
    <n v="2024"/>
    <s v="ESTUDIO BASICO"/>
    <s v="VIVIENDA Y DESARROLLO URBANO"/>
    <s v="DESARROLLO URBANO"/>
    <x v="1"/>
    <n v="5176"/>
    <n v="0"/>
    <n v="0"/>
    <x v="1"/>
    <x v="1"/>
  </r>
  <r>
    <s v="40023897-0"/>
    <s v="CONSTRUCCION PISCINA MUNICIPAL, SAN FRANCISCO DE MOSTAZAL"/>
    <x v="15"/>
    <s v="CACHAPOAL"/>
    <s v="MOSTAZAL"/>
    <n v="2024"/>
    <s v="PROYECTO"/>
    <s v="DEPORTES"/>
    <s v="DEPORTE RECREATIVO"/>
    <x v="1"/>
    <n v="202018"/>
    <n v="0"/>
    <n v="0"/>
    <x v="1"/>
    <x v="1"/>
  </r>
  <r>
    <s v="40023898-0"/>
    <s v="MEJORAMIENTO RED DE AGUA POTABLE ANGOSTURA"/>
    <x v="15"/>
    <s v="CACHAPOAL"/>
    <s v="MOSTAZAL"/>
    <n v="2024"/>
    <s v="PROYECTO"/>
    <s v="RECURSOS HIDRICOS"/>
    <s v="AGUA POTABLE"/>
    <x v="3"/>
    <n v="1427689"/>
    <n v="0"/>
    <n v="0"/>
    <x v="1"/>
    <x v="1"/>
  </r>
  <r>
    <s v="40023900-0"/>
    <s v="MEJORAMIENTO BARRIO LORETO, COMUNA DE COLTAUCO"/>
    <x v="15"/>
    <s v="CACHAPOAL"/>
    <s v="COLTAUCO"/>
    <n v="2024"/>
    <s v="PROYECTO"/>
    <s v="VIVIENDA Y DESARROLLO URBANO"/>
    <s v="DESARROLLO URBANO"/>
    <x v="1"/>
    <n v="717581"/>
    <n v="0"/>
    <n v="0"/>
    <x v="1"/>
    <x v="1"/>
  </r>
  <r>
    <s v="40023904-0"/>
    <s v="CONSTRUCCION CENTRO CULTURAL DE LA COMUNA DE INDEPENDENCIA"/>
    <x v="14"/>
    <s v="SANTIAGO"/>
    <s v="INDEPENDENCIA"/>
    <n v="2024"/>
    <s v="PROYECTO"/>
    <s v="CULTURA Y PATRIMONIO"/>
    <s v="CULTURA"/>
    <x v="4"/>
    <n v="829539"/>
    <n v="0"/>
    <n v="0"/>
    <x v="1"/>
    <x v="1"/>
  </r>
  <r>
    <s v="40023910-0"/>
    <s v="MEJORAMIENTO BARRIO BRILLA EL SOL UNIDOS EN ALTOS DE ATACAMA Y LAS DUNAS COMUNA DE CALDERA"/>
    <x v="16"/>
    <s v="COPIAPO"/>
    <s v="CALDERA"/>
    <n v="2024"/>
    <s v="PROYECTO"/>
    <s v="VIVIENDA Y DESARROLLO URBANO"/>
    <s v="DESARROLLO URBANO"/>
    <x v="1"/>
    <n v="1"/>
    <n v="0"/>
    <n v="0"/>
    <x v="1"/>
    <x v="1"/>
  </r>
  <r>
    <s v="40023911-0"/>
    <s v="MEJORAMIENTO BARRIO DINTRANS, COMUNA DE RANCAGUA"/>
    <x v="15"/>
    <s v="CACHAPOAL"/>
    <s v="RANCAGUA"/>
    <n v="2024"/>
    <s v="PROYECTO"/>
    <s v="VIVIENDA Y DESARROLLO URBANO"/>
    <s v="DESARROLLO URBANO"/>
    <x v="1"/>
    <n v="641882"/>
    <n v="0"/>
    <n v="0"/>
    <x v="1"/>
    <x v="1"/>
  </r>
  <r>
    <s v="40023925-0"/>
    <s v="MEJORAMIENTO BARRIO MANUEL RODRIGUEZ, COMUNA DE RANCAGUA"/>
    <x v="15"/>
    <s v="CACHAPOAL"/>
    <s v="RANCAGUA"/>
    <n v="2024"/>
    <s v="PROYECTO"/>
    <s v="VIVIENDA Y DESARROLLO URBANO"/>
    <s v="DESARROLLO URBANO"/>
    <x v="1"/>
    <n v="556023"/>
    <n v="0"/>
    <n v="0"/>
    <x v="1"/>
    <x v="1"/>
  </r>
  <r>
    <s v="40023943-0"/>
    <s v="REPOSICION PARADOR DE ARTESANOS, MELIPEUCO"/>
    <x v="0"/>
    <s v="CAUTIN"/>
    <s v="MELIPEUCO"/>
    <n v="2024"/>
    <s v="PROYECTO"/>
    <s v="TURISMO Y COMERCIO"/>
    <s v="TURISMO"/>
    <x v="1"/>
    <n v="1350"/>
    <n v="0"/>
    <n v="0"/>
    <x v="1"/>
    <x v="1"/>
  </r>
  <r>
    <s v="40024019-0"/>
    <s v="MEJORAMIENTO VICUNA MACKENNA ENTRE PROVIDENCIA Y TOMAS ANDREWS, PROVIDENCIA"/>
    <x v="14"/>
    <s v="SANTIAGO"/>
    <s v="PROVIDENCIA"/>
    <n v="2024"/>
    <s v="PROYECTO"/>
    <s v="VIVIENDA Y DESARROLLO URBANO"/>
    <s v="DESARROLLO URBANO"/>
    <x v="1"/>
    <n v="11358"/>
    <n v="0"/>
    <n v="0"/>
    <x v="1"/>
    <x v="1"/>
  </r>
  <r>
    <s v="40024080-0"/>
    <s v="CONSTRUCCION POLIDEPORTIVO CENTRO ELIGE VIVIR SANO, COMUNA DE PICHILEMU"/>
    <x v="15"/>
    <s v="CARDENAL CARO"/>
    <s v="PICHILEMU"/>
    <n v="2024"/>
    <s v="PROYECTO"/>
    <s v="DEPORTES"/>
    <s v="DEPORTE FORMATIVO"/>
    <x v="1"/>
    <n v="4163357"/>
    <n v="0"/>
    <n v="0"/>
    <x v="1"/>
    <x v="1"/>
  </r>
  <r>
    <s v="40024085-0"/>
    <s v="CONSTRUCCION PISCINA CENTRO ELIGE VIVIR SANO, COMUNA DE RANCAGUA"/>
    <x v="15"/>
    <s v="CACHAPOAL"/>
    <s v="RANCAGUA"/>
    <n v="2024"/>
    <s v="PROYECTO"/>
    <s v="DEPORTES"/>
    <s v="DEPORTE FORMATIVO"/>
    <x v="1"/>
    <n v="1981180"/>
    <n v="0"/>
    <n v="0"/>
    <x v="1"/>
    <x v="1"/>
  </r>
  <r>
    <s v="40024093-0"/>
    <s v="CONSTRUCCION POLIDEPORTIVO CENTRO ELIGE VIVIR SANO, COMUNA DE LONCOCHE"/>
    <x v="0"/>
    <s v="CAUTIN"/>
    <s v="LONCOCHE"/>
    <n v="2024"/>
    <s v="PROYECTO"/>
    <s v="DEPORTES"/>
    <s v="DEPORTE COMPETITIVO"/>
    <x v="1"/>
    <n v="4350943"/>
    <n v="0"/>
    <n v="0"/>
    <x v="1"/>
    <x v="1"/>
  </r>
  <r>
    <s v="40024101-0"/>
    <s v="CONSTRUCCION BOULEVARD CALLE CAMILO HENRÍQUEZ, VILLARRICA"/>
    <x v="0"/>
    <s v="CAUTIN"/>
    <s v="VILLARRICA"/>
    <n v="2024"/>
    <s v="PROYECTO"/>
    <s v="VIVIENDA Y DESARROLLO URBANO"/>
    <s v="DESARROLLO URBANO"/>
    <x v="4"/>
    <n v="817356"/>
    <n v="0"/>
    <n v="0"/>
    <x v="1"/>
    <x v="1"/>
  </r>
  <r>
    <s v="40024103-0"/>
    <s v="CONSTRUCCION PISCINA CENTRO ELIGE VIVIR SANO, COMUNA DE PUCÓN"/>
    <x v="0"/>
    <s v="CAUTIN"/>
    <s v="PUCON"/>
    <n v="2024"/>
    <s v="PROYECTO"/>
    <s v="DEPORTES"/>
    <s v="DEPORTE COMPETITIVO"/>
    <x v="1"/>
    <n v="1113283"/>
    <n v="0"/>
    <n v="0"/>
    <x v="1"/>
    <x v="1"/>
  </r>
  <r>
    <s v="40024108-0"/>
    <s v="CONSTRUCCION POLIDEPORTIVO CENTRO ELIGE VIVIR SANO, COMUNA DE BUIN"/>
    <x v="14"/>
    <s v="MAIPO"/>
    <s v="BUIN"/>
    <n v="2024"/>
    <s v="PROYECTO"/>
    <s v="DEPORTES"/>
    <s v="DEPORTE FORMATIVO"/>
    <x v="1"/>
    <n v="2004"/>
    <n v="0"/>
    <n v="0"/>
    <x v="1"/>
    <x v="1"/>
  </r>
  <r>
    <s v="40024146-0"/>
    <s v="CONSTRUCCION SALON MULTITALLER JARDINES DE SANTA MARIA, COMUNA DE MAIPU"/>
    <x v="14"/>
    <s v="SANTIAGO"/>
    <s v="MAIPU"/>
    <n v="2024"/>
    <s v="PROYECTO"/>
    <s v="MULTISECTORIAL"/>
    <s v="ORGANIZACION Y SERVICIOS COMUNALES"/>
    <x v="1"/>
    <n v="254392"/>
    <n v="0"/>
    <n v="0"/>
    <x v="1"/>
    <x v="1"/>
  </r>
  <r>
    <s v="40024224-0"/>
    <s v="MEJORAMIENTO BARRIO NORTE, COMUNA DE ANDACOLLO"/>
    <x v="6"/>
    <s v="ELQUI"/>
    <s v="ANDACOLLO"/>
    <n v="2024"/>
    <s v="PROYECTO"/>
    <s v="VIVIENDA Y DESARROLLO URBANO"/>
    <s v="DESARROLLO URBANO"/>
    <x v="1"/>
    <n v="60000"/>
    <n v="0"/>
    <n v="0"/>
    <x v="1"/>
    <x v="1"/>
  </r>
  <r>
    <s v="40024227-0"/>
    <s v="MEJORAMIENTO BARRIO 8 DE JULIO, COMUNA DE OVALLE"/>
    <x v="6"/>
    <s v="LIMARI"/>
    <s v="OVALLE"/>
    <n v="2024"/>
    <s v="PROYECTO"/>
    <s v="VIVIENDA Y DESARROLLO URBANO"/>
    <s v="DESARROLLO URBANO"/>
    <x v="1"/>
    <n v="26232"/>
    <n v="0"/>
    <n v="0"/>
    <x v="1"/>
    <x v="1"/>
  </r>
  <r>
    <s v="40024235-0"/>
    <s v="REPOSICION EDIFICIO MUNICIPAL COMUNA DE FUTALEUFÚ"/>
    <x v="3"/>
    <s v="PALENA"/>
    <s v="FUTALEUFU"/>
    <n v="2024"/>
    <s v="PROYECTO"/>
    <s v="MULTISECTORIAL"/>
    <s v="ADMINISTRACION MULTISECTOR"/>
    <x v="1"/>
    <n v="80894"/>
    <n v="0"/>
    <n v="0"/>
    <x v="1"/>
    <x v="1"/>
  </r>
  <r>
    <s v="40024411-0"/>
    <s v="CONSTRUCCION PASEO SUSTENTABLE AV. PUNTA ARENAS COMUNA  DE LA GRANJA"/>
    <x v="14"/>
    <s v="SANTIAGO"/>
    <s v="LA GRANJA"/>
    <n v="2024"/>
    <s v="PROYECTO"/>
    <s v="VIVIENDA Y DESARROLLO URBANO"/>
    <s v="DESARROLLO URBANO"/>
    <x v="1"/>
    <n v="641515"/>
    <n v="0"/>
    <n v="0"/>
    <x v="1"/>
    <x v="1"/>
  </r>
  <r>
    <s v="40024422-0"/>
    <s v="MEJORAMIENTO BARRIO SANTA ANA, COMUNA DE LAUTARO"/>
    <x v="0"/>
    <s v="CAUTIN"/>
    <s v="LAUTARO"/>
    <n v="2024"/>
    <s v="PROYECTO"/>
    <s v="VIVIENDA Y DESARROLLO URBANO"/>
    <s v="DESARROLLO URBANO"/>
    <x v="1"/>
    <n v="85956"/>
    <n v="0"/>
    <n v="0"/>
    <x v="1"/>
    <x v="1"/>
  </r>
  <r>
    <s v="40024424-0"/>
    <s v="MEJORAMIENTO BARRIO VILLAS UNIDAS, COMUNA DE NUEVA IMPERIAL"/>
    <x v="0"/>
    <s v="CAUTIN"/>
    <s v="NUEVA IMPERIAL"/>
    <n v="2024"/>
    <s v="PROYECTO"/>
    <s v="VIVIENDA Y DESARROLLO URBANO"/>
    <s v="DESARROLLO URBANO"/>
    <x v="1"/>
    <n v="520746"/>
    <n v="0"/>
    <n v="0"/>
    <x v="1"/>
    <x v="1"/>
  </r>
  <r>
    <s v="40024477-0"/>
    <s v="MEJORAMIENTO ESPACIO PUBLICO CALLE UNION DE LANCO"/>
    <x v="12"/>
    <s v="VALDIVIA - REGION XIV"/>
    <s v="LANCO - REGION XIV"/>
    <n v="2024"/>
    <s v="PROYECTO"/>
    <s v="VIVIENDA Y DESARROLLO URBANO"/>
    <s v="DESARROLLO URBANO"/>
    <x v="1"/>
    <n v="1035"/>
    <n v="0"/>
    <n v="0"/>
    <x v="1"/>
    <x v="1"/>
  </r>
  <r>
    <s v="40024487-0"/>
    <s v="REPOSICION EDIFICIO CONSISTORIAL COMUNA DE SAN PEDRO"/>
    <x v="14"/>
    <s v="MELIPILLA"/>
    <s v="SAN PEDRO"/>
    <n v="2024"/>
    <s v="PROYECTO"/>
    <s v="MULTISECTORIAL"/>
    <s v="ORGANIZACION Y SERVICIOS COMUNALES"/>
    <x v="1"/>
    <n v="110165"/>
    <n v="0"/>
    <n v="0"/>
    <x v="1"/>
    <x v="1"/>
  </r>
  <r>
    <s v="40024492-0"/>
    <s v="REPOSICION POLIDEPORTIVO MUNICIPAL COMUNA DE SAN PEDRO"/>
    <x v="14"/>
    <s v="MELIPILLA"/>
    <s v="SAN PEDRO"/>
    <n v="2024"/>
    <s v="PROYECTO"/>
    <s v="DEPORTES"/>
    <s v="DEPORTE RECREATIVO"/>
    <x v="4"/>
    <n v="46205"/>
    <n v="0"/>
    <n v="0"/>
    <x v="1"/>
    <x v="1"/>
  </r>
  <r>
    <s v="40024542-0"/>
    <s v="MEJORAMIENTO BARRIO VILLA EL EDEN, COMUNA DE PADRE LAS CASAS"/>
    <x v="0"/>
    <s v="CAUTIN"/>
    <s v="PADRE LAS CASAS"/>
    <n v="2024"/>
    <s v="PROYECTO"/>
    <s v="VIVIENDA Y DESARROLLO URBANO"/>
    <s v="DESARROLLO URBANO"/>
    <x v="1"/>
    <n v="660452"/>
    <n v="0"/>
    <n v="0"/>
    <x v="1"/>
    <x v="1"/>
  </r>
  <r>
    <s v="40024557-0"/>
    <s v="CONSTRUCCION CICLOVIA EN RUTA F-304, PROVINCIA DE QUILLOTA"/>
    <x v="4"/>
    <s v="'"/>
    <s v="'"/>
    <n v="2024"/>
    <s v="PROYECTO"/>
    <s v="TRANSPORTE"/>
    <s v="TRANSPORTE CAMINERO"/>
    <x v="1"/>
    <n v="31050"/>
    <n v="0"/>
    <n v="0"/>
    <x v="1"/>
    <x v="1"/>
  </r>
  <r>
    <s v="40024561-0"/>
    <s v="REPOSICION REGISTRO CIVIL DE SAN FABIÁN"/>
    <x v="5"/>
    <s v="'"/>
    <s v="'"/>
    <n v="2024"/>
    <s v="PROYECTO"/>
    <s v="JUSTICIA"/>
    <s v="ADMINISTRACION DE JUSTICIA"/>
    <x v="3"/>
    <n v="149739"/>
    <n v="0"/>
    <n v="0"/>
    <x v="1"/>
    <x v="1"/>
  </r>
  <r>
    <s v="40024593-0"/>
    <s v="CONSTRUCCION Y REPOSICIÓN  VEREDAS SECTOR 3 COMUNA DE SAN MIGUEL"/>
    <x v="14"/>
    <s v="SANTIAGO"/>
    <s v="SAN MIGUEL"/>
    <n v="2024"/>
    <s v="PROYECTO"/>
    <s v="TRANSPORTE"/>
    <s v="TRANSPORTE URBANO,VIALIDAD PEATONAL"/>
    <x v="1"/>
    <n v="3283096"/>
    <n v="0"/>
    <n v="0"/>
    <x v="1"/>
    <x v="1"/>
  </r>
  <r>
    <s v="40024733-0"/>
    <s v="CONSTRUCCION SANEAMIENTO SANITARIO SECTOR VILLA MARIA, COMUNA DE REQUINOA"/>
    <x v="15"/>
    <s v="CACHAPOAL"/>
    <s v="REQUINOA"/>
    <n v="2024"/>
    <s v="PROYECTO"/>
    <s v="RECURSOS HIDRICOS"/>
    <s v="EVACUACION DISPOSICION FINAL AGUAS SERVIDAS"/>
    <x v="1"/>
    <n v="3500"/>
    <n v="0"/>
    <n v="0"/>
    <x v="1"/>
    <x v="1"/>
  </r>
  <r>
    <s v="40024736-0"/>
    <s v="CONSTRUCCION CENTRO COMUNITARIO TRAWELWUE LLAGUEPULLI, COMUNA DE TEODORO SCHMIDT"/>
    <x v="0"/>
    <s v="CAUTIN"/>
    <s v="TEODORO SCHMIDT"/>
    <n v="2024"/>
    <s v="PROYECTO"/>
    <s v="MULTISECTORIAL"/>
    <s v="ORGANIZACION Y SERVICIOS COMUNALES"/>
    <x v="3"/>
    <n v="663493"/>
    <n v="0"/>
    <n v="0"/>
    <x v="1"/>
    <x v="1"/>
  </r>
  <r>
    <s v="40024775-0"/>
    <s v="CONSTRUCCION SISTEMA DE RECOLECCION DE AGUAS SERVIDAS SECTOR SUR , PUNTA ARENAS"/>
    <x v="1"/>
    <s v="'"/>
    <s v="'"/>
    <n v="2024"/>
    <s v="PROYECTO"/>
    <s v="RECURSOS HIDRICOS"/>
    <s v="EVACUACION DISPOSICION FINAL AGUAS SERVIDAS"/>
    <x v="1"/>
    <n v="81563"/>
    <n v="0"/>
    <n v="0"/>
    <x v="1"/>
    <x v="1"/>
  </r>
  <r>
    <s v="40024845-0"/>
    <s v="CONSTRUCCION ESPACIO PUBLICO RECREATIVO RIBERA SUR, PUERTO AYSEN"/>
    <x v="11"/>
    <s v="AYSEN"/>
    <s v="AYSEN"/>
    <n v="2024"/>
    <s v="PROYECTO"/>
    <s v="VIVIENDA Y DESARROLLO URBANO"/>
    <s v="DESARROLLO URBANO"/>
    <x v="3"/>
    <n v="1804351"/>
    <n v="0"/>
    <n v="0"/>
    <x v="1"/>
    <x v="1"/>
  </r>
  <r>
    <s v="40024910-0"/>
    <s v="CONSTRUCCION CENTRO DE SALUD FAMILIAR ILOCA, COMUNA DE LICANTÉN"/>
    <x v="7"/>
    <s v="CURICO"/>
    <s v="LICANTEN"/>
    <n v="2024"/>
    <s v="PROYECTO"/>
    <s v="SALUD"/>
    <s v="BAJA COMPLEJIDAD"/>
    <x v="1"/>
    <n v="263846"/>
    <n v="0"/>
    <n v="0"/>
    <x v="1"/>
    <x v="1"/>
  </r>
  <r>
    <s v="40024917-0"/>
    <s v="REPOSICION CON RELOCALIZACION CENTRO DE SALUD FAMILIAR COMUNA DE PELARCO"/>
    <x v="7"/>
    <s v="TALCA"/>
    <s v="PELARCO"/>
    <n v="2024"/>
    <s v="PROYECTO"/>
    <s v="SALUD"/>
    <s v="BAJA COMPLEJIDAD"/>
    <x v="1"/>
    <n v="2"/>
    <n v="0"/>
    <n v="0"/>
    <x v="1"/>
    <x v="1"/>
  </r>
  <r>
    <s v="40024941-0"/>
    <s v="REPOSICION CON RELOCALIZACIÓN FISCALÍA REGIONAL OCC Y FISCALÍA LOCAL DE MAIPÚ - CERRILLOS"/>
    <x v="14"/>
    <s v="SANTIAGO"/>
    <s v="CERRILLOS"/>
    <n v="2024"/>
    <s v="PROYECTO"/>
    <s v="JUSTICIA"/>
    <s v="ADMINISTRACION DE JUSTICIA"/>
    <x v="1"/>
    <n v="8341"/>
    <n v="0"/>
    <n v="0"/>
    <x v="1"/>
    <x v="1"/>
  </r>
  <r>
    <s v="40024992-0"/>
    <s v="CONSTRUCCION GIMNASIO LICEO POLIVALENTE, COMUNA DE QUEILEN"/>
    <x v="3"/>
    <s v="CHILOE"/>
    <s v="QUEILEN"/>
    <n v="2024"/>
    <s v="PROYECTO"/>
    <s v="EDUCACION, CULTURA Y PATRIMONIO"/>
    <s v="EDUCACION MEDIA TECNICO"/>
    <x v="3"/>
    <n v="52500"/>
    <n v="0"/>
    <n v="0"/>
    <x v="1"/>
    <x v="1"/>
  </r>
  <r>
    <s v="40025071-0"/>
    <s v="MEJORAMIENTO CANCHAS DE FÚTBOL ASOCIACIÓN HISTÓRICA DE FÚTBOL DE RENCA"/>
    <x v="14"/>
    <s v="SANTIAGO"/>
    <s v="RENCA"/>
    <n v="2024"/>
    <s v="PROYECTO"/>
    <s v="DEPORTES"/>
    <s v="DEPORTE RECREATIVO"/>
    <x v="1"/>
    <n v="352"/>
    <n v="0"/>
    <n v="0"/>
    <x v="1"/>
    <x v="1"/>
  </r>
  <r>
    <s v="40025451-0"/>
    <s v="CONSTRUCCION TERMINAL DE BUSES DE PUERTO AYSEN"/>
    <x v="11"/>
    <s v="AYSEN"/>
    <s v="AYSEN"/>
    <n v="2024"/>
    <s v="PROYECTO"/>
    <s v="TRANSPORTE"/>
    <s v="TRANSPORTE URBANO,VIALIDAD PEATONAL"/>
    <x v="4"/>
    <n v="500"/>
    <n v="0"/>
    <n v="0"/>
    <x v="1"/>
    <x v="1"/>
  </r>
  <r>
    <s v="40025466-0"/>
    <s v="MEJORAMIENTO AVENIDA ARTURO ALESSANDRI NORTE, COMUNA DE FRUTILLAR"/>
    <x v="3"/>
    <s v="LLANQUIHUE"/>
    <s v="FRUTILLAR"/>
    <n v="2024"/>
    <s v="PROYECTO"/>
    <s v="TRANSPORTE"/>
    <s v="TRANSPORTE URBANO,VIALIDAD PEATONAL"/>
    <x v="1"/>
    <n v="2500"/>
    <n v="0"/>
    <n v="0"/>
    <x v="1"/>
    <x v="1"/>
  </r>
  <r>
    <s v="40025647-0"/>
    <s v="CONSTRUCCION SALA DE PROCESOS Y ELABORACION DE PRODUCTOS AGROPROCESADOS COMUNA DE CURACAVI"/>
    <x v="14"/>
    <s v="MELIPILLA"/>
    <s v="CURACAVI"/>
    <n v="2024"/>
    <s v="PROYECTO"/>
    <s v="TURISMO Y COMERCIO"/>
    <s v="COMERCIO"/>
    <x v="1"/>
    <n v="194122"/>
    <n v="0"/>
    <n v="0"/>
    <x v="1"/>
    <x v="1"/>
  </r>
  <r>
    <s v="40025696-0"/>
    <s v="REPOSICION LICEO BICENTENARIO  NIBALDO SEPULVEDA FERNANDEZ RBD 4032-0, COMUNA DE PORTEZUELO"/>
    <x v="5"/>
    <s v="ITATA"/>
    <s v="PORTEZUELO - REGION DEL ÑUBLE"/>
    <n v="2024"/>
    <s v="PROYECTO"/>
    <s v="EDUCACION, CULTURA Y PATRIMONIO"/>
    <s v="EDUCACION BASICA Y MEDIA"/>
    <x v="4"/>
    <n v="194185"/>
    <n v="0"/>
    <n v="0"/>
    <x v="1"/>
    <x v="1"/>
  </r>
  <r>
    <s v="40025757-0"/>
    <s v="CONSTRUCCION SISTEMA APR SECTOR LOS MAYOS, COMUNA DE YUNGAY"/>
    <x v="5"/>
    <s v="DIGUILLIN"/>
    <s v="YUNGAY - REGION DEL ÑUBLE"/>
    <n v="2024"/>
    <s v="PROYECTO"/>
    <s v="RECURSOS HIDRICOS"/>
    <s v="AGUA POTABLE"/>
    <x v="4"/>
    <n v="170875"/>
    <n v="0"/>
    <n v="0"/>
    <x v="1"/>
    <x v="1"/>
  </r>
  <r>
    <s v="40025776-0"/>
    <s v="REPOSICION PUENTES DE MADERA AÑO 2021 DE LA REGIÓN DEL MAULE"/>
    <x v="7"/>
    <s v="'"/>
    <s v="'"/>
    <n v="2024"/>
    <s v="PROYECTO"/>
    <s v="TRANSPORTE"/>
    <s v="TRANSPORTE CAMINERO"/>
    <x v="1"/>
    <n v="66827"/>
    <n v="0"/>
    <n v="0"/>
    <x v="1"/>
    <x v="1"/>
  </r>
  <r>
    <s v="40025880-0"/>
    <s v="CONSTRUCCION MODULOS CRITICOS HOSPITAL REGIONAL COYHAIQUE"/>
    <x v="11"/>
    <s v="'"/>
    <s v="'"/>
    <n v="2024"/>
    <s v="PROYECTO"/>
    <s v="SALUD"/>
    <s v="ALTA COMPLEJIDAD"/>
    <x v="4"/>
    <n v="177164"/>
    <n v="0"/>
    <n v="0"/>
    <x v="1"/>
    <x v="1"/>
  </r>
  <r>
    <s v="40025919-0"/>
    <s v="REPOSICION PARCIAL DE AULAS  Y PREBASICA ESCUELA EL COLORADO, SAN CLEMENTE"/>
    <x v="7"/>
    <s v="TALCA"/>
    <s v="SAN CLEMENTE"/>
    <n v="2024"/>
    <s v="PROYECTO"/>
    <s v="EDUCACIÓN"/>
    <s v="EDUCACION BASICA Y MEDIA"/>
    <x v="4"/>
    <n v="572774"/>
    <n v="0"/>
    <n v="0"/>
    <x v="1"/>
    <x v="1"/>
  </r>
  <r>
    <s v="40025921-0"/>
    <s v="REPOSICION SEDE SOCIAL N°20 Y COMEDOR COMUNITARIO LOCALIDAD DE CHUSMIZA II"/>
    <x v="8"/>
    <s v="TAMARUGAL"/>
    <s v="HUARA (PROV. TAMARUGAL)"/>
    <n v="2024"/>
    <s v="PROYECTO"/>
    <s v="MULTISECTORIAL"/>
    <s v="ORGANIZACION Y SERVICIOS COMUNALES"/>
    <x v="4"/>
    <n v="669299"/>
    <n v="0"/>
    <n v="0"/>
    <x v="1"/>
    <x v="1"/>
  </r>
  <r>
    <s v="40025944-0"/>
    <s v="CONSTRUCCION ELECTRIFICACION RURAL SECTOR  BOTROLHUE-BOLLILCO, TEMUCO"/>
    <x v="0"/>
    <s v="CAUTIN"/>
    <s v="TEMUCO"/>
    <n v="2024"/>
    <s v="PROYECTO"/>
    <s v="ENERGIA"/>
    <s v="DISTRIBUCION Y CONEXION FINAL USUARIOS"/>
    <x v="1"/>
    <n v="1"/>
    <n v="0"/>
    <n v="0"/>
    <x v="1"/>
    <x v="1"/>
  </r>
  <r>
    <s v="40025977-0"/>
    <s v="MEJORAMIENTO EJE COSTANERA CHIMBARONGO, SECTOR PANIAHUE, SANTA CRUZ"/>
    <x v="15"/>
    <s v="COLCHAGUA"/>
    <s v="SANTA CRUZ"/>
    <n v="2024"/>
    <s v="PROYECTO"/>
    <s v="TRANSPORTE"/>
    <s v="TRANSPORTE URBANO,VIALIDAD PEATONAL"/>
    <x v="4"/>
    <n v="79423"/>
    <n v="0"/>
    <n v="0"/>
    <x v="1"/>
    <x v="1"/>
  </r>
  <r>
    <s v="40025984-0"/>
    <s v="MEJORAMIENTO CRUCE VIAL RUTAS E-61 CON E-421, SECTOR LO CAMPO, COMUNA PANQUEHUE"/>
    <x v="4"/>
    <s v="'"/>
    <s v="'"/>
    <n v="2024"/>
    <s v="PROYECTO"/>
    <s v="TRANSPORTE"/>
    <s v="TRANSPORTE CAMINERO"/>
    <x v="1"/>
    <n v="168972"/>
    <n v="0"/>
    <n v="0"/>
    <x v="1"/>
    <x v="1"/>
  </r>
  <r>
    <s v="40026213-0"/>
    <s v="CONSTRUCCION INFRAESTRUCTURAS SANITARIAS LLANGUI, SAAVEDRA"/>
    <x v="0"/>
    <s v="CAUTIN"/>
    <s v="SAAVEDRA"/>
    <n v="2024"/>
    <s v="PROYECTO"/>
    <s v="VIVIENDA Y DESARROLLO URBANO"/>
    <s v="SOLUCION HABITACIONAL PARCIAL O COMPLEMENTARIA"/>
    <x v="4"/>
    <n v="324484"/>
    <n v="0"/>
    <n v="0"/>
    <x v="1"/>
    <x v="1"/>
  </r>
  <r>
    <s v="40026214-0"/>
    <s v="REPOSICION RETEN SAN JUAN DE LA COSTA"/>
    <x v="3"/>
    <s v="OSORNO"/>
    <s v="SAN JUAN DE LA COSTA"/>
    <n v="2024"/>
    <s v="PROYECTO"/>
    <s v="SEGURIDAD PUBLICA"/>
    <s v="SEGURIDAD PUBLICA"/>
    <x v="4"/>
    <n v="49487"/>
    <n v="0"/>
    <n v="0"/>
    <x v="1"/>
    <x v="1"/>
  </r>
  <r>
    <s v="40026257-0"/>
    <s v="AMPLIACION AV. CONCHA Y TORO, ENTRE CHARLES ARANGUIZ Y CAMINO PUBLICO EN PUENTE ALTO"/>
    <x v="14"/>
    <s v="CORDILLERA"/>
    <s v="PUENTE ALTO"/>
    <n v="2024"/>
    <s v="PROYECTO"/>
    <s v="TRANSPORTE"/>
    <s v="TRANSPORTE URBANO,VIALIDAD PEATONAL"/>
    <x v="4"/>
    <n v="460736"/>
    <n v="0"/>
    <n v="0"/>
    <x v="1"/>
    <x v="1"/>
  </r>
  <r>
    <s v="40026286-0"/>
    <s v="CONSTRUCCION CONSTRUCCIÃ¿N ELECTRIFICACIÃ¿N RURAL HUERTOS FAMILIARES, NATALES"/>
    <x v="1"/>
    <s v="ULTIMA ESPERANZA"/>
    <s v="NATALES"/>
    <n v="2024"/>
    <s v="PROYECTO"/>
    <s v="ENERGIA"/>
    <s v="DISTRIBUCION Y CONEXION FINAL USUARIOS"/>
    <x v="4"/>
    <n v="94923"/>
    <n v="0"/>
    <n v="0"/>
    <x v="1"/>
    <x v="1"/>
  </r>
  <r>
    <s v="40026351-0"/>
    <s v="REPOSICION CESFAM PADRE ORELLANA - COMUNA DE SANTIAGO"/>
    <x v="14"/>
    <s v="SANTIAGO"/>
    <s v="SANTIAGO"/>
    <n v="2024"/>
    <s v="PROYECTO"/>
    <s v="SALUD"/>
    <s v="BAJA COMPLEJIDAD"/>
    <x v="4"/>
    <n v="239755"/>
    <n v="0"/>
    <n v="0"/>
    <x v="1"/>
    <x v="1"/>
  </r>
  <r>
    <s v="40026429-0"/>
    <s v="REPOSICION ESCUELA F-820 ANA MOLINA, TIRÚA"/>
    <x v="2"/>
    <s v="ARAUCO"/>
    <s v="TIRUA"/>
    <n v="2024"/>
    <s v="PROYECTO"/>
    <s v="EDUCACION, CULTURA Y PATRIMONIO"/>
    <s v="EDUCACION BASICA Y MEDIA"/>
    <x v="4"/>
    <n v="60000"/>
    <n v="0"/>
    <n v="0"/>
    <x v="1"/>
    <x v="1"/>
  </r>
  <r>
    <s v="40026527-0"/>
    <s v="MEJORAMIENTO DE 4 PLAZAS EN LA COMUNA DE MAIPU"/>
    <x v="14"/>
    <s v="SANTIAGO"/>
    <s v="MAIPU"/>
    <n v="2024"/>
    <s v="PROYECTO"/>
    <s v="RECURSOS NATURALES Y MEDIO AMBIENTE"/>
    <s v="MEDIO AMBIENTE"/>
    <x v="4"/>
    <n v="639024"/>
    <n v="0"/>
    <n v="0"/>
    <x v="1"/>
    <x v="1"/>
  </r>
  <r>
    <s v="40026600-0"/>
    <s v="CONSTRUCCION INFRAESTRUCTURAS SANITARIAS QUECHOCAHUIN, SAAVEDRA"/>
    <x v="0"/>
    <s v="CAUTIN"/>
    <s v="SAAVEDRA"/>
    <n v="2024"/>
    <s v="PROYECTO"/>
    <s v="VIVIENDA Y DESARROLLO URBANO"/>
    <s v="SOLUCION HABITACIONAL PARCIAL O COMPLEMENTARIA"/>
    <x v="0"/>
    <n v="1"/>
    <n v="0"/>
    <n v="0"/>
    <x v="1"/>
    <x v="1"/>
  </r>
  <r>
    <s v="40026687-0"/>
    <s v="CONSTRUCCION VARIANTE CHANCO, RUTA  M-50,  SECTOR: CAUQUENES - CHANCO"/>
    <x v="7"/>
    <s v="CAUQUENES"/>
    <s v="'"/>
    <n v="2024"/>
    <s v="PROYECTO"/>
    <s v="TRANSPORTE"/>
    <s v="TRANSPORTE CAMINERO"/>
    <x v="1"/>
    <n v="1516"/>
    <n v="0"/>
    <n v="0"/>
    <x v="1"/>
    <x v="1"/>
  </r>
  <r>
    <s v="40026712-0"/>
    <s v="CONSTRUCCION 6° COMISARIA COLCHANE (F)"/>
    <x v="8"/>
    <s v="TAMARUGAL"/>
    <s v="COLCHANE(PROV. TAMARUGAL)"/>
    <n v="2024"/>
    <s v="PROYECTO"/>
    <s v="SEGURIDAD PUBLICA"/>
    <s v="SEGURIDAD PUBLICA"/>
    <x v="1"/>
    <n v="6124"/>
    <n v="0"/>
    <n v="0"/>
    <x v="1"/>
    <x v="1"/>
  </r>
  <r>
    <s v="40026739-0"/>
    <s v="REPOSICION RUTA 1 SECTOR PABELLON DE PICA - PATACHE"/>
    <x v="8"/>
    <s v="'"/>
    <s v="'"/>
    <n v="2024"/>
    <s v="PROYECTO"/>
    <s v="TRANSPORTE"/>
    <s v="TRANSPORTE CAMINERO"/>
    <x v="1"/>
    <n v="51799"/>
    <n v="0"/>
    <n v="0"/>
    <x v="1"/>
    <x v="1"/>
  </r>
  <r>
    <s v="40026744-0"/>
    <s v="CONSTRUCCION CESFAM SECTOR LA GLORIA, LOS ANDES"/>
    <x v="4"/>
    <s v="LOS ANDES"/>
    <s v="LOS ANDES"/>
    <n v="2024"/>
    <s v="PROYECTO"/>
    <s v="SALUD"/>
    <s v="BAJA COMPLEJIDAD"/>
    <x v="1"/>
    <n v="28240"/>
    <n v="0"/>
    <n v="0"/>
    <x v="1"/>
    <x v="1"/>
  </r>
  <r>
    <s v="40026905-0"/>
    <s v="MEJORAMIENTO CRUCE VIAL RUTAS F-986 CON F-730, SECTOR LAGUNA VERDE, COMUNA DE VALPARAÍSO"/>
    <x v="4"/>
    <s v="'"/>
    <s v="'"/>
    <n v="2024"/>
    <s v="PROYECTO"/>
    <s v="TRANSPORTE"/>
    <s v="TRANSPORTE CAMINERO"/>
    <x v="1"/>
    <n v="14997"/>
    <n v="0"/>
    <n v="0"/>
    <x v="1"/>
    <x v="1"/>
  </r>
  <r>
    <s v="40026965-0"/>
    <s v="CONSTRUCCION COMPLEJO DEPORTIVO POBLACIÓN SANTIAGO, COMUNA ESTACIÓN CENTRAL"/>
    <x v="14"/>
    <s v="SANTIAGO"/>
    <s v="ESTACION CENTRAL"/>
    <n v="2024"/>
    <s v="PROYECTO"/>
    <s v="DEPORTES"/>
    <s v="ADMINISTRACION DEPORTES Y RECREACION"/>
    <x v="4"/>
    <n v="2316"/>
    <n v="0"/>
    <n v="0"/>
    <x v="1"/>
    <x v="1"/>
  </r>
  <r>
    <s v="40027015-0"/>
    <s v="DIAGNOSTICO PLAN MAESTRO DE CICLO-RUTAS, COMUNA DE BUIN"/>
    <x v="14"/>
    <s v="MAIPO"/>
    <s v="BUIN"/>
    <n v="2024"/>
    <s v="ESTUDIO BASICO"/>
    <s v="TRANSPORTE"/>
    <s v="INTERSUBSECTORIAL TRANSPORTE"/>
    <x v="4"/>
    <n v="32007"/>
    <n v="0"/>
    <n v="0"/>
    <x v="1"/>
    <x v="1"/>
  </r>
  <r>
    <s v="40027039-0"/>
    <s v="REPOSICION CESFAM ÑIPAS, COMUNA DE RÁNQUIL"/>
    <x v="5"/>
    <s v="ITATA"/>
    <s v="RANQUIL - REGION DEL ÑUBLE"/>
    <n v="2024"/>
    <s v="PROYECTO"/>
    <s v="SALUD"/>
    <s v="SALUD PUBLICA"/>
    <x v="4"/>
    <n v="108930"/>
    <n v="0"/>
    <n v="0"/>
    <x v="1"/>
    <x v="1"/>
  </r>
  <r>
    <s v="40027153-0"/>
    <s v="CONSTRUCCION ELECTRIFICACION RURAL SECTOR RUCAYECO LIUCURA Y OTROS, LUMACO"/>
    <x v="0"/>
    <s v="MALLECO"/>
    <s v="LUMACO"/>
    <n v="2024"/>
    <s v="PROYECTO"/>
    <s v="ENERGIA"/>
    <s v="DISTRIBUCION Y CONEXION FINAL USUARIOS"/>
    <x v="1"/>
    <n v="1"/>
    <n v="0"/>
    <n v="0"/>
    <x v="1"/>
    <x v="1"/>
  </r>
  <r>
    <s v="40027187-0"/>
    <s v="MEJORAMIENTO AREA VERDE CALLE LAGUNA LOS CRISTALES, COMUNA SANTA CRUZ"/>
    <x v="15"/>
    <s v="COLCHAGUA"/>
    <s v="SANTA CRUZ"/>
    <n v="2024"/>
    <s v="PROYECTO"/>
    <s v="VIVIENDA Y DESARROLLO URBANO"/>
    <s v="DESARROLLO URBANO"/>
    <x v="1"/>
    <n v="7054"/>
    <n v="0"/>
    <n v="0"/>
    <x v="1"/>
    <x v="1"/>
  </r>
  <r>
    <s v="40027209-0"/>
    <s v="CONSTRUCCION ELECTRIF. RURAL SECTOR CUENCA OESTE DEL LAGO GRAL. CARRERA, PROV. GRAL. CARRERA"/>
    <x v="11"/>
    <s v="'"/>
    <s v="'"/>
    <n v="2024"/>
    <s v="PROYECTO"/>
    <s v="ENERGIA"/>
    <s v="DISTRIBUCION Y CONEXION FINAL USUARIOS"/>
    <x v="1"/>
    <n v="0"/>
    <n v="0"/>
    <n v="0"/>
    <x v="1"/>
    <x v="1"/>
  </r>
  <r>
    <s v="40027278-0"/>
    <s v="REPOSICION EQUIPOS Y TORRES DE LA RED DE RADIOCOMUNICACIONES DEL SECTOR SALUD, AYSÉN"/>
    <x v="11"/>
    <s v="'"/>
    <s v="'"/>
    <n v="2024"/>
    <s v="PROYECTO"/>
    <s v="SALUD"/>
    <s v="INTERSUBSECTORIAL SALUD"/>
    <x v="4"/>
    <n v="2"/>
    <n v="0"/>
    <n v="0"/>
    <x v="1"/>
    <x v="1"/>
  </r>
  <r>
    <s v="40027327-0"/>
    <s v="CONSTRUCCION EMBALSE CUENCA INTERMEDIA RÍO ACONCAGUA, REGIÓN DE VALPARAÍSO"/>
    <x v="4"/>
    <s v="SAN FELIPE DE ACONCAGUA"/>
    <s v="CATEMU"/>
    <n v="2024"/>
    <s v="PROYECTO"/>
    <s v="RECURSOS HIDRICOS"/>
    <s v="RIEGO"/>
    <x v="3"/>
    <n v="2300"/>
    <n v="0"/>
    <n v="0"/>
    <x v="1"/>
    <x v="1"/>
  </r>
  <r>
    <s v="40027352-0"/>
    <s v="MEJORAMIENTO CRUCE VIAL RUTAS E-61 CON RUTA E-835 SECTOR SAN RAFAEL, COMUNA DE LOS ANDES"/>
    <x v="4"/>
    <s v="'"/>
    <s v="'"/>
    <n v="2024"/>
    <s v="PROYECTO"/>
    <s v="TRANSPORTE"/>
    <s v="TRANSPORTE CAMINERO"/>
    <x v="1"/>
    <n v="15000"/>
    <n v="0"/>
    <n v="0"/>
    <x v="1"/>
    <x v="1"/>
  </r>
  <r>
    <s v="40027388-0"/>
    <s v="CONSTRUCCION ELECTRIFICACION RURAL SECTOR MATAQUITO, TEMUCO"/>
    <x v="0"/>
    <s v="CAUTIN"/>
    <s v="TEMUCO"/>
    <n v="2024"/>
    <s v="PROYECTO"/>
    <s v="ENERGIA"/>
    <s v="DISTRIBUCION Y CONEXION FINAL USUARIOS"/>
    <x v="1"/>
    <n v="1"/>
    <n v="0"/>
    <n v="0"/>
    <x v="1"/>
    <x v="1"/>
  </r>
  <r>
    <s v="40027390-0"/>
    <s v="CONSTRUCCION ELECTRIFICACION RURAL SECTOR LLADQUIHUE Y OTROS, TEMUCO"/>
    <x v="0"/>
    <s v="CAUTIN"/>
    <s v="TEMUCO"/>
    <n v="2024"/>
    <s v="PROYECTO"/>
    <s v="ENERGIA"/>
    <s v="DISTRIBUCION Y CONEXION FINAL USUARIOS"/>
    <x v="1"/>
    <n v="1"/>
    <n v="0"/>
    <n v="0"/>
    <x v="1"/>
    <x v="1"/>
  </r>
  <r>
    <s v="40027442-0"/>
    <s v="MEJORAMIENTO CRUCE VIAL RUTA E-30-F CON RUTA E-462,  SECTOR LA LAGUNA, COMUNA DE ZAPALLAR"/>
    <x v="4"/>
    <s v="'"/>
    <s v="'"/>
    <n v="2024"/>
    <s v="PROYECTO"/>
    <s v="TRANSPORTE"/>
    <s v="TRANSPORTE CAMINERO"/>
    <x v="1"/>
    <n v="789495"/>
    <n v="0"/>
    <n v="0"/>
    <x v="1"/>
    <x v="1"/>
  </r>
  <r>
    <s v="40027450-0"/>
    <s v="MEJORAMIENTO CRUCE VIAL RUTA E-35 CON RUTA S/ROL, SECTOR EL CARMEN, COMUNA DE LA LIGUA"/>
    <x v="4"/>
    <s v="'"/>
    <s v="'"/>
    <n v="2024"/>
    <s v="PROYECTO"/>
    <s v="TRANSPORTE"/>
    <s v="TRANSPORTE CAMINERO"/>
    <x v="1"/>
    <n v="192820"/>
    <n v="0"/>
    <n v="0"/>
    <x v="1"/>
    <x v="1"/>
  </r>
  <r>
    <s v="40027537-0"/>
    <s v="CONSTRUCCION UNIDAD DE DIALISIS PARA EL HOSPITAL DE CARAHUE"/>
    <x v="0"/>
    <s v="CAUTIN"/>
    <s v="'"/>
    <n v="2024"/>
    <s v="PROYECTO"/>
    <s v="SALUD"/>
    <s v="BAJA COMPLEJIDAD"/>
    <x v="1"/>
    <n v="10"/>
    <n v="0"/>
    <n v="0"/>
    <x v="1"/>
    <x v="1"/>
  </r>
  <r>
    <s v="40027575-0"/>
    <s v="CONSTRUCCION POLIDEPORTIVO CENTRO ELIGE VIVIR SANO, COMUNA DE LONGAVI"/>
    <x v="7"/>
    <s v="LINARES"/>
    <s v="LONGAVI"/>
    <n v="2024"/>
    <s v="PROYECTO"/>
    <s v="DEPORTES"/>
    <s v="DEPORTE FORMATIVO"/>
    <x v="1"/>
    <n v="4401861"/>
    <n v="0"/>
    <n v="0"/>
    <x v="1"/>
    <x v="1"/>
  </r>
  <r>
    <s v="40027690-0"/>
    <s v="MEJORAMIENTO COL FREI-STA ANA Y CONST COL CAÑAS 1Y2, RÍO DE LAS MINAS NORTE, PTA ARENAS"/>
    <x v="1"/>
    <s v="MAGALLANES"/>
    <s v="PUNTA ARENAS"/>
    <n v="2024"/>
    <s v="PROYECTO"/>
    <s v="RECURSOS HIDRICOS"/>
    <s v="AGUAS LLUVIAS"/>
    <x v="1"/>
    <n v="2"/>
    <n v="0"/>
    <n v="0"/>
    <x v="1"/>
    <x v="1"/>
  </r>
  <r>
    <s v="40027718-0"/>
    <s v="CONSTRUCCION CENTRO DEPORTIVO Y RECREATIVO P. ARENAS"/>
    <x v="1"/>
    <s v="'"/>
    <s v="'"/>
    <n v="2024"/>
    <s v="PROYECTO"/>
    <s v="DEPORTES"/>
    <s v="DEPORTE FORMATIVO"/>
    <x v="1"/>
    <n v="285500"/>
    <n v="0"/>
    <n v="0"/>
    <x v="1"/>
    <x v="1"/>
  </r>
  <r>
    <s v="40027785-0"/>
    <s v="CONSTRUCCION DE CAMARAS DE FISCALIZACIÓN PISTAS SOLO TRANSPORTE PÚBLICO, TEMUCO"/>
    <x v="0"/>
    <s v="CAUTIN"/>
    <s v="TEMUCO"/>
    <n v="2024"/>
    <s v="PROYECTO"/>
    <s v="TRANSPORTE"/>
    <s v="TRANSPORTE URBANO,VIALIDAD PEATONAL"/>
    <x v="1"/>
    <n v="2004785"/>
    <n v="0"/>
    <n v="0"/>
    <x v="1"/>
    <x v="1"/>
  </r>
  <r>
    <s v="40027914-0"/>
    <s v="CONSTRUCCION SERVICIO DE AGUA POTABLE RURAL HUENAO, COMUNA DE CURACO DE VELEZ"/>
    <x v="3"/>
    <s v="CHILOE"/>
    <s v="CURACO DE VELEZ"/>
    <n v="2024"/>
    <s v="PROYECTO"/>
    <s v="RECURSOS HIDRICOS"/>
    <s v="AGUA POTABLE"/>
    <x v="2"/>
    <n v="2"/>
    <n v="0"/>
    <n v="0"/>
    <x v="1"/>
    <x v="1"/>
  </r>
  <r>
    <s v="40027939-0"/>
    <s v="MEJORAMIENTO MULTICANCHA BELLAVISTA, TOCOPILLA"/>
    <x v="9"/>
    <s v="TOCOPILLA"/>
    <s v="TOCOPILLA"/>
    <n v="2024"/>
    <s v="PROYECTO"/>
    <s v="DEPORTES"/>
    <s v="DEPORTE RECREATIVO"/>
    <x v="1"/>
    <n v="1"/>
    <n v="0"/>
    <n v="0"/>
    <x v="1"/>
    <x v="1"/>
  </r>
  <r>
    <s v="40028006-0"/>
    <s v="MEJORAMIENTO DE CANCHAS Y RECINTO DEPORTIVO ANFA, COMUNA DE OVALLE"/>
    <x v="6"/>
    <s v="LIMARI"/>
    <s v="OVALLE"/>
    <n v="2024"/>
    <s v="PROYECTO"/>
    <s v="DEPORTES"/>
    <s v="DEPORTE RECREATIVO"/>
    <x v="4"/>
    <n v="635427"/>
    <n v="0"/>
    <n v="0"/>
    <x v="1"/>
    <x v="1"/>
  </r>
  <r>
    <s v="40028105-0"/>
    <s v="CONSTRUCCION ELECTRIFICACION RURAL VARIOS SECTORES 1, LUMACO"/>
    <x v="0"/>
    <s v="MALLECO"/>
    <s v="LUMACO"/>
    <n v="2024"/>
    <s v="PROYECTO"/>
    <s v="ENERGIA"/>
    <s v="DISTRIBUCION Y CONEXION FINAL USUARIOS"/>
    <x v="1"/>
    <n v="1"/>
    <n v="0"/>
    <n v="0"/>
    <x v="1"/>
    <x v="1"/>
  </r>
  <r>
    <s v="40028203-0"/>
    <s v="CONSTRUCCION EXT. DE RED ELECTRICA SECTOR CUENCA ESTE LAGO GRAL CARRERA COMUNA DE CHILE CHICO"/>
    <x v="11"/>
    <s v="GENERAL CARRERA"/>
    <s v="CHILE CHICO"/>
    <n v="2024"/>
    <s v="PROYECTO"/>
    <s v="ENERGIA"/>
    <s v="DISTRIBUCION Y CONEXION FINAL USUARIOS"/>
    <x v="1"/>
    <n v="0"/>
    <n v="0"/>
    <n v="0"/>
    <x v="1"/>
    <x v="1"/>
  </r>
  <r>
    <s v="40028218-0"/>
    <s v="CONSTRUCCION ALCANTARILLADO PUNTA DE TRALCA SECTOR 1 COMUNA DE EL QUISCO"/>
    <x v="4"/>
    <s v="SAN ANTONIO"/>
    <s v="EL QUISCO"/>
    <n v="2024"/>
    <s v="PROYECTO"/>
    <s v="RECURSOS HIDRICOS"/>
    <s v="EVACUACION DISPOSICION FINAL AGUAS SERVIDAS"/>
    <x v="1"/>
    <n v="4561737"/>
    <n v="0"/>
    <n v="0"/>
    <x v="1"/>
    <x v="1"/>
  </r>
  <r>
    <s v="40028235-0"/>
    <s v="CONSTRUCCION ALCANTARILLADO PUNTA DE TRALCA SECTOR 3, COMUNA DE EL QUISCO"/>
    <x v="4"/>
    <s v="SAN ANTONIO"/>
    <s v="EL QUISCO"/>
    <n v="2024"/>
    <s v="PROYECTO"/>
    <s v="RECURSOS HIDRICOS"/>
    <s v="EVACUACION DISPOSICION FINAL AGUAS SERVIDAS"/>
    <x v="1"/>
    <n v="4500746"/>
    <n v="0"/>
    <n v="0"/>
    <x v="1"/>
    <x v="1"/>
  </r>
  <r>
    <s v="40028466-0"/>
    <s v="CONSTRUCCION SISTEMA SSR CALETA VITOR, REGION XV"/>
    <x v="13"/>
    <s v="ARICA - REGION XV"/>
    <s v="ARICA - REGION XV"/>
    <n v="2024"/>
    <s v="PROYECTO"/>
    <s v="RECURSOS HIDRICOS"/>
    <s v="AGUA POTABLE"/>
    <x v="4"/>
    <n v="2380490"/>
    <n v="0"/>
    <n v="0"/>
    <x v="1"/>
    <x v="1"/>
  </r>
  <r>
    <s v="40028720-0"/>
    <s v="MEJORAMIENTO VIAS LOCALES INTERIORES DE VILUCO, COMUNA DE BUIN"/>
    <x v="14"/>
    <s v="MAIPO"/>
    <s v="BUIN"/>
    <n v="2024"/>
    <s v="PROYECTO"/>
    <s v="TRANSPORTE"/>
    <s v="TRANSPORTE URBANO,VIALIDAD PEATONAL"/>
    <x v="4"/>
    <n v="2106875"/>
    <n v="0"/>
    <n v="0"/>
    <x v="1"/>
    <x v="1"/>
  </r>
  <r>
    <s v="40028880-0"/>
    <s v="NORMALIZACION ELECTRIFICACION RURAL COMUNIDAD DE CALLAQUI"/>
    <x v="2"/>
    <s v="BIO BIO"/>
    <s v="ALTO BIOBIO"/>
    <n v="2024"/>
    <s v="PROYECTO"/>
    <s v="ENERGIA"/>
    <s v="DISTRIBUCION Y CONEXION FINAL USUARIOS"/>
    <x v="4"/>
    <n v="270187"/>
    <n v="0"/>
    <n v="0"/>
    <x v="1"/>
    <x v="1"/>
  </r>
  <r>
    <s v="40029133-0"/>
    <s v="SANEAMIENTO CONTROL DE PLAGAS SECTOR EX VERTEDERO ALTO MOLLE, ALTO HOSPICIO"/>
    <x v="8"/>
    <s v="IQUIQUE"/>
    <s v="ALTO HOSPICIO"/>
    <n v="2024"/>
    <s v="PROGRAMA"/>
    <s v="SALUD"/>
    <s v="ADMINISTRACION SALUD"/>
    <x v="1"/>
    <n v="530672"/>
    <n v="0"/>
    <n v="0"/>
    <x v="1"/>
    <x v="1"/>
  </r>
  <r>
    <s v="40029137-0"/>
    <s v="AMPLIACION AV. REINO DE CHILE, CHILLAN VIEJO"/>
    <x v="5"/>
    <s v="DIGUILLIN"/>
    <s v="CHILLAN VIEJO - REGION DEL ÑUBLE"/>
    <n v="2024"/>
    <s v="PROYECTO"/>
    <s v="TRANSPORTE"/>
    <s v="TRANSPORTE URBANO,VIALIDAD PEATONAL"/>
    <x v="1"/>
    <n v="1"/>
    <n v="0"/>
    <n v="0"/>
    <x v="1"/>
    <x v="1"/>
  </r>
  <r>
    <s v="40029455-0"/>
    <s v="MEJORAMIENTO Y RECUPERACION ESPACIOS PUBLICOS ESCALERAS LOS TILOS, LOTA"/>
    <x v="2"/>
    <s v="CONCEPCION"/>
    <s v="LOTA"/>
    <n v="2024"/>
    <s v="PROYECTO"/>
    <s v="EDUCACION, CULTURA Y PATRIMONIO"/>
    <s v="PATRIMONIO"/>
    <x v="1"/>
    <n v="1531921"/>
    <n v="0"/>
    <n v="0"/>
    <x v="1"/>
    <x v="1"/>
  </r>
  <r>
    <s v="40029568-0"/>
    <s v="CONSTRUCCION ALCANTARILLADO LOCALIDAD DE PAPOSO, COMUNA DE TALTAL"/>
    <x v="9"/>
    <s v="ANTOFAGASTA"/>
    <s v="TALTAL"/>
    <n v="2024"/>
    <s v="PROYECTO"/>
    <s v="RECURSOS HIDRICOS"/>
    <s v="EVACUACION DISPOSICION FINAL AGUAS SERVIDAS"/>
    <x v="4"/>
    <n v="18890"/>
    <n v="0"/>
    <n v="0"/>
    <x v="1"/>
    <x v="1"/>
  </r>
  <r>
    <s v="40029584-0"/>
    <s v="MEJORAMIENTO INTEGRAL DE ALCANTARILLADO DE TIRUA URBANO"/>
    <x v="2"/>
    <s v="ARAUCO"/>
    <s v="TIRUA"/>
    <n v="2024"/>
    <s v="PROYECTO"/>
    <s v="RECURSOS HIDRICOS"/>
    <s v="ADMINISTRACION AGUA POTABLE Y ALCANTARILLADO"/>
    <x v="1"/>
    <n v="438750"/>
    <n v="0"/>
    <n v="0"/>
    <x v="1"/>
    <x v="1"/>
  </r>
  <r>
    <s v="40029633-0"/>
    <s v="MEJORAMIENTO PAVIMENTACIÓN RUTA F-152, LOCALIDAD HORCÓN COMUNA DE PUCHUNCAVÍ"/>
    <x v="4"/>
    <s v="VALPARAISO"/>
    <s v="PUCHUNCAVI"/>
    <n v="2024"/>
    <s v="PROYECTO"/>
    <s v="TRANSPORTE"/>
    <s v="TRANSPORTE URBANO,VIALIDAD PEATONAL"/>
    <x v="1"/>
    <n v="1920159"/>
    <n v="0"/>
    <n v="0"/>
    <x v="1"/>
    <x v="1"/>
  </r>
  <r>
    <s v="40029660-0"/>
    <s v="REPOSICION CUARTEL CUERPO DE BOMBEROS DE LA COMUNA DE TREHUACO"/>
    <x v="5"/>
    <s v="ITATA"/>
    <s v="TREGUACO - REGION DEL ÑUBLE"/>
    <n v="2024"/>
    <s v="PROYECTO"/>
    <s v="SEGURIDAD PUBLICA"/>
    <s v="SEGURIDAD PUBLICA"/>
    <x v="1"/>
    <n v="800693"/>
    <n v="0"/>
    <n v="0"/>
    <x v="1"/>
    <x v="1"/>
  </r>
  <r>
    <s v="40029762-0"/>
    <s v="MEJORAMIENTO CASA DE LA CULTURA, LOTA ALTO"/>
    <x v="2"/>
    <s v="CONCEPCION"/>
    <s v="LOTA"/>
    <n v="2024"/>
    <s v="PROYECTO"/>
    <s v="EDUCACION, CULTURA Y PATRIMONIO"/>
    <s v="PATRIMONIO"/>
    <x v="1"/>
    <n v="478769"/>
    <n v="0"/>
    <n v="0"/>
    <x v="1"/>
    <x v="1"/>
  </r>
  <r>
    <s v="40029765-0"/>
    <s v="NORMALIZACION SISTEMA ELÉCTRICO ISLA MOCHA, LEBU"/>
    <x v="2"/>
    <s v="ARAUCO"/>
    <s v="LEBU"/>
    <n v="2024"/>
    <s v="PROYECTO"/>
    <s v="ENERGIA"/>
    <s v="DISTRIBUCION Y CONEXION FINAL USUARIOS"/>
    <x v="4"/>
    <n v="60000"/>
    <n v="0"/>
    <n v="0"/>
    <x v="1"/>
    <x v="1"/>
  </r>
  <r>
    <s v="40029771-0"/>
    <s v="AMPLIACION REPOSICION RUTA V-85. SECTOR: CRUCE V-815-HUITO, CALBUCO"/>
    <x v="3"/>
    <s v="'"/>
    <s v="'"/>
    <n v="2024"/>
    <s v="PROYECTO"/>
    <s v="TRANSPORTE"/>
    <s v="TRANSPORTE CAMINERO"/>
    <x v="1"/>
    <n v="1600000"/>
    <n v="0"/>
    <n v="0"/>
    <x v="1"/>
    <x v="1"/>
  </r>
  <r>
    <s v="40029773-0"/>
    <s v="CONSTRUCCION SISTEMA DE AGUA POTABLE RURAL ISLA ALAO, COMUNA DE QUINCHAO"/>
    <x v="3"/>
    <s v="CHILOE"/>
    <s v="QUINCHAO"/>
    <n v="2024"/>
    <s v="PROYECTO"/>
    <s v="RECURSOS HIDRICOS"/>
    <s v="AGUA POTABLE"/>
    <x v="1"/>
    <n v="4632"/>
    <n v="0"/>
    <n v="0"/>
    <x v="1"/>
    <x v="1"/>
  </r>
  <r>
    <s v="40029783-0"/>
    <s v="CONSTRUCCION ELECTRIFICACION RURAL COMUNIDAD IGNACIO TRECANAO, CURACAUTIN"/>
    <x v="0"/>
    <s v="MALLECO"/>
    <s v="CURACAUTIN"/>
    <n v="2024"/>
    <s v="PROYECTO"/>
    <s v="ENERGIA"/>
    <s v="DISTRIBUCION Y CONEXION FINAL USUARIOS"/>
    <x v="1"/>
    <n v="1"/>
    <n v="0"/>
    <n v="0"/>
    <x v="1"/>
    <x v="1"/>
  </r>
  <r>
    <s v="40029810-0"/>
    <s v="CONSTRUCCION CENTRO DE GESTIÓN DE RESIDUOS SÓLIDOS, VICUÑA"/>
    <x v="6"/>
    <s v="ELQUI"/>
    <s v="VICUÑA"/>
    <n v="2024"/>
    <s v="PROYECTO"/>
    <s v="RECURSOS NATURALES Y MEDIO AMBIENTE"/>
    <s v="MEDIO AMBIENTE"/>
    <x v="1"/>
    <n v="165000"/>
    <n v="0"/>
    <n v="0"/>
    <x v="1"/>
    <x v="1"/>
  </r>
  <r>
    <s v="40029831-0"/>
    <s v="CONSTRUCCION POLIDEPORTIVO CENTRO ELIGE VIVIR SANO, COMUNA DE FUTRONO"/>
    <x v="12"/>
    <s v="RANCO"/>
    <s v="FUTRONO - REGION XIV"/>
    <n v="2024"/>
    <s v="PROYECTO"/>
    <s v="DEPORTES"/>
    <s v="DEPORTE FORMATIVO"/>
    <x v="1"/>
    <n v="4000"/>
    <n v="0"/>
    <n v="0"/>
    <x v="1"/>
    <x v="1"/>
  </r>
  <r>
    <s v="40029966-0"/>
    <s v="MEJORAMIENTO BARRIO VILLA TOBALABA, LA REINA"/>
    <x v="14"/>
    <s v="SANTIAGO"/>
    <s v="LA REINA"/>
    <n v="2024"/>
    <s v="PROYECTO"/>
    <s v="VIVIENDA Y DESARROLLO URBANO"/>
    <s v="DESARROLLO URBANO"/>
    <x v="1"/>
    <n v="2"/>
    <n v="0"/>
    <n v="0"/>
    <x v="1"/>
    <x v="1"/>
  </r>
  <r>
    <s v="40029981-0"/>
    <s v="MEJORAMIENTO CANCHA DE FUTBOL DIEGO PORTALES, TALCAHUANO"/>
    <x v="2"/>
    <s v="CONCEPCION"/>
    <s v="TALCAHUANO"/>
    <n v="2024"/>
    <s v="PROYECTO"/>
    <s v="DEPORTES"/>
    <s v="DEPORTE RECREATIVO"/>
    <x v="1"/>
    <n v="571822"/>
    <n v="0"/>
    <n v="0"/>
    <x v="1"/>
    <x v="1"/>
  </r>
  <r>
    <s v="40030027-0"/>
    <s v="MEJORAMIENTO BARRIO OLGA LEIVA 1,2,3 Y 4, PEÑALOLÉN"/>
    <x v="14"/>
    <s v="SANTIAGO"/>
    <s v="PEÑALOLEN"/>
    <n v="2024"/>
    <s v="PROYECTO"/>
    <s v="VIVIENDA Y DESARROLLO URBANO"/>
    <s v="DESARROLLO URBANO"/>
    <x v="1"/>
    <n v="0"/>
    <n v="0"/>
    <n v="0"/>
    <x v="1"/>
    <x v="1"/>
  </r>
  <r>
    <s v="40030045-0"/>
    <s v="MEJORAMIENTO BARRIO PARQUE PINTOR MURILLO, SAN JOAQUÍN"/>
    <x v="14"/>
    <s v="SANTIAGO"/>
    <s v="SAN JOAQUIN"/>
    <n v="2024"/>
    <s v="PROYECTO"/>
    <s v="VIVIENDA Y DESARROLLO URBANO"/>
    <s v="DESARROLLO URBANO"/>
    <x v="1"/>
    <n v="0"/>
    <n v="0"/>
    <n v="0"/>
    <x v="1"/>
    <x v="1"/>
  </r>
  <r>
    <s v="40030051-0"/>
    <s v="MEJORAMIENTO BARRIO SAN VICENTE / SAN EUGENIO, SANTIAGO"/>
    <x v="14"/>
    <s v="SANTIAGO"/>
    <s v="SANTIAGO"/>
    <n v="2024"/>
    <s v="PROYECTO"/>
    <s v="VIVIENDA Y DESARROLLO URBANO"/>
    <s v="DESARROLLO URBANO"/>
    <x v="1"/>
    <n v="479176"/>
    <n v="0"/>
    <n v="0"/>
    <x v="1"/>
    <x v="1"/>
  </r>
  <r>
    <s v="40030078-0"/>
    <s v="CONSTRUCCION ESCALERA Y MIRADORES LOCALIDAD DE MIÑI MIÑE, HUARA"/>
    <x v="8"/>
    <s v="TAMARUGAL"/>
    <s v="HUARA (PROV. TAMARUGAL)"/>
    <n v="2024"/>
    <s v="PROYECTO"/>
    <s v="VIVIENDA Y DESARROLLO URBANO"/>
    <s v="DESARROLLO URBANO"/>
    <x v="1"/>
    <n v="21169"/>
    <n v="0"/>
    <n v="0"/>
    <x v="1"/>
    <x v="1"/>
  </r>
  <r>
    <s v="40030115-0"/>
    <s v="REPOSICION PARQUE RECREATIVO Y CULTURAL RANCHO ATACAMA ETAPA II FREIRINA"/>
    <x v="16"/>
    <s v="HUASCO"/>
    <s v="FREIRINA"/>
    <n v="2024"/>
    <s v="PROYECTO"/>
    <s v="VIVIENDA Y DESARROLLO URBANO"/>
    <s v="DESARROLLO URBANO"/>
    <x v="1"/>
    <n v="1023400"/>
    <n v="0"/>
    <n v="0"/>
    <x v="1"/>
    <x v="1"/>
  </r>
  <r>
    <s v="40030151-0"/>
    <s v="CONSTRUCCION PLAZA FUERTE CIUDADELA SUR, ARICA"/>
    <x v="13"/>
    <s v="ARICA - REGION XV"/>
    <s v="ARICA - REGION XV"/>
    <n v="2024"/>
    <s v="PROYECTO"/>
    <s v="VIVIENDA Y DESARROLLO URBANO"/>
    <s v="DESARROLLO URBANO"/>
    <x v="1"/>
    <n v="24120"/>
    <n v="0"/>
    <n v="0"/>
    <x v="1"/>
    <x v="1"/>
  </r>
  <r>
    <s v="40030398-0"/>
    <s v="REPOSICION CUARTEL DE BOMBEROS OCTAVA COMPAÑIA DE BOMBEROS DE TEMUCO"/>
    <x v="0"/>
    <s v="CAUTIN"/>
    <s v="TEMUCO"/>
    <n v="2024"/>
    <s v="PROYECTO"/>
    <s v="SEGURIDAD PUBLICA"/>
    <s v="SEGURIDAD PUBLICA"/>
    <x v="1"/>
    <n v="4320"/>
    <n v="0"/>
    <n v="0"/>
    <x v="1"/>
    <x v="1"/>
  </r>
  <r>
    <s v="40030470-0"/>
    <s v="CONSTRUCCION SISTEMA DE AGUA POTABLE RURAL LONCOTRARO ALTO"/>
    <x v="0"/>
    <s v="CAUTIN"/>
    <s v="VILLARRICA"/>
    <n v="2024"/>
    <s v="PROYECTO"/>
    <s v="RECURSOS HIDRICOS"/>
    <s v="AGUA POTABLE"/>
    <x v="4"/>
    <n v="1000"/>
    <n v="0"/>
    <n v="0"/>
    <x v="1"/>
    <x v="1"/>
  </r>
  <r>
    <s v="40030516-0"/>
    <s v="NORMALIZACION SALA CUNA Y JARDIN INFANTIL LORD COCHRANE, PENCO"/>
    <x v="2"/>
    <s v="CONCEPCION"/>
    <s v="PENCO"/>
    <n v="2024"/>
    <s v="PROYECTO"/>
    <s v="EDUCACION, CULTURA Y PATRIMONIO"/>
    <s v="EDUCACION PREBASICA"/>
    <x v="1"/>
    <n v="0"/>
    <n v="0"/>
    <n v="0"/>
    <x v="1"/>
    <x v="1"/>
  </r>
  <r>
    <s v="40030820-0"/>
    <s v="CONSTRUCCION SALA DE ACOGIDA INTERCULTURAL (SRUKA) HOSPITAL BASE SAN JOSE, OSORNO"/>
    <x v="3"/>
    <s v="OSORNO"/>
    <s v="OSORNO"/>
    <n v="2024"/>
    <s v="PROYECTO"/>
    <s v="SALUD"/>
    <s v="BAJA COMPLEJIDAD"/>
    <x v="1"/>
    <n v="22622"/>
    <n v="0"/>
    <n v="0"/>
    <x v="1"/>
    <x v="1"/>
  </r>
  <r>
    <s v="40030916-0"/>
    <s v="MEJORAMIENTO DE INFRAESTRUCTURA Y OPERACIÓN DEL CANAL LAUCA REGIÓN XV"/>
    <x v="13"/>
    <s v="'"/>
    <s v="'"/>
    <n v="2024"/>
    <s v="PROYECTO"/>
    <s v="RECURSOS HIDRICOS"/>
    <s v="RIEGO"/>
    <x v="3"/>
    <n v="206999"/>
    <n v="0"/>
    <n v="0"/>
    <x v="1"/>
    <x v="1"/>
  </r>
  <r>
    <s v="40031027-0"/>
    <s v="CONSTRUCCION CONEXIÓN VIAL RUTA Q-90- Q-34, COMUNA DE LAJA, REGION DEL BIOBIO"/>
    <x v="2"/>
    <s v="BIO BIO"/>
    <s v="LAJA"/>
    <n v="2024"/>
    <s v="PROYECTO"/>
    <s v="TRANSPORTE"/>
    <s v="TRANSPORTE CAMINERO"/>
    <x v="1"/>
    <n v="173074"/>
    <n v="0"/>
    <n v="0"/>
    <x v="1"/>
    <x v="1"/>
  </r>
  <r>
    <s v="40031031-0"/>
    <s v="REPOSICION PUENTE LA LAGUNA Y ACCESOS, RUTA E-30-F, COMUNA ZAPALLAR"/>
    <x v="4"/>
    <s v="VALPARAISO"/>
    <s v="'"/>
    <n v="2024"/>
    <s v="PROYECTO"/>
    <s v="TRANSPORTE"/>
    <s v="TRANSPORTE CAMINERO"/>
    <x v="1"/>
    <n v="50500"/>
    <n v="0"/>
    <n v="0"/>
    <x v="1"/>
    <x v="1"/>
  </r>
  <r>
    <s v="40031155-0"/>
    <s v="MEJORAMIENTO CANCHA DE FUTBOL ANFA DE TIERRAS BLANCAS, COQUIMBO"/>
    <x v="6"/>
    <s v="ELQUI"/>
    <s v="COQUIMBO"/>
    <n v="2024"/>
    <s v="PROYECTO"/>
    <s v="DEPORTES"/>
    <s v="INTERSUBSECTORIAL DEPORTES"/>
    <x v="4"/>
    <n v="331943"/>
    <n v="0"/>
    <n v="0"/>
    <x v="1"/>
    <x v="1"/>
  </r>
  <r>
    <s v="40031167-0"/>
    <s v="CONSTRUCCION CENTRO EDUC. AMBIENTAL Y UNIDAD ADMINISTRATIVA  C. CHAÑARAL DE ACEITUNO FREIRINA"/>
    <x v="16"/>
    <s v="HUASCO"/>
    <s v="FREIRINA"/>
    <n v="2024"/>
    <s v="PROYECTO"/>
    <s v="RECURSOS NATURALES Y MEDIO AMBIENTE"/>
    <s v="MEDIO AMBIENTE"/>
    <x v="4"/>
    <n v="86238"/>
    <n v="0"/>
    <n v="0"/>
    <x v="1"/>
    <x v="1"/>
  </r>
  <r>
    <s v="40031175-0"/>
    <s v="REPOSICION VEREDAS BARRIO REINA LUISA, PARRAL"/>
    <x v="7"/>
    <s v="LINARES"/>
    <s v="PARRAL"/>
    <n v="2024"/>
    <s v="PROYECTO"/>
    <s v="TRANSPORTE"/>
    <s v="TRANSPORTE URBANO,VIALIDAD PEATONAL"/>
    <x v="1"/>
    <n v="1"/>
    <n v="0"/>
    <n v="0"/>
    <x v="1"/>
    <x v="1"/>
  </r>
  <r>
    <s v="40031207-0"/>
    <s v="CONSTRUCCION  RODOVIARIO DE PUERTO CISNES, COMUNA DE CISNES."/>
    <x v="11"/>
    <s v="AYSEN"/>
    <s v="CISNES"/>
    <n v="2024"/>
    <s v="PROYECTO"/>
    <s v="TRANSPORTE"/>
    <s v="TRANSPORTE URBANO,VIALIDAD PEATONAL"/>
    <x v="3"/>
    <n v="4601"/>
    <n v="0"/>
    <n v="0"/>
    <x v="1"/>
    <x v="1"/>
  </r>
  <r>
    <s v="40031217-0"/>
    <s v="CONSTRUCCION BIBLIOTECA PUBLICA N°331 DANIEL DEFOE DEL ARCHIPIELAGO DE JUAN FERNANDEZ"/>
    <x v="4"/>
    <s v="VALPARAISO"/>
    <s v="JUAN FERNANDEZ"/>
    <n v="2024"/>
    <s v="PROYECTO"/>
    <s v="EDUCACION, CULTURA Y PATRIMONIO"/>
    <s v="CULTURA"/>
    <x v="1"/>
    <n v="64000"/>
    <n v="0"/>
    <n v="0"/>
    <x v="1"/>
    <x v="1"/>
  </r>
  <r>
    <s v="40031256-0"/>
    <s v="MEJORAMIENTO CENTRO DE HOSPEDAJE DE CAMPO DE DEPORTES ÑIELOL, TEMUCO"/>
    <x v="0"/>
    <s v="'"/>
    <s v="'"/>
    <n v="2024"/>
    <s v="PROYECTO"/>
    <s v="MULTISECTORIAL"/>
    <s v="ADMINISTRACION MULTISECTOR"/>
    <x v="1"/>
    <n v="1"/>
    <n v="0"/>
    <n v="0"/>
    <x v="1"/>
    <x v="1"/>
  </r>
  <r>
    <s v="40031318-0"/>
    <s v="CONSTRUCCION CORREDOR VERDE PARQUE CANAL RINCONADA, COMUNA DE MAIPU"/>
    <x v="14"/>
    <s v="SANTIAGO"/>
    <s v="MAIPU"/>
    <n v="2024"/>
    <s v="PROYECTO"/>
    <s v="RECURSOS NATURALES Y MEDIO AMBIENTE"/>
    <s v="MEDIO AMBIENTE"/>
    <x v="4"/>
    <n v="1"/>
    <n v="0"/>
    <n v="0"/>
    <x v="1"/>
    <x v="1"/>
  </r>
  <r>
    <s v="40031427-0"/>
    <s v="CONSTRUCCION CENTRO COMUNITARIO CARELMAPU, MAULLIN"/>
    <x v="3"/>
    <s v="LLANQUIHUE"/>
    <s v="MAULLIN"/>
    <n v="2024"/>
    <s v="PROYECTO"/>
    <s v="MULTISECTORIAL"/>
    <s v="ORGANIZACION Y SERVICIOS COMUNALES"/>
    <x v="3"/>
    <n v="106041"/>
    <n v="0"/>
    <n v="0"/>
    <x v="1"/>
    <x v="1"/>
  </r>
  <r>
    <s v="40031453-0"/>
    <s v="MEJORAMIENTO PAVIMENTACION AVENIDA JORGE MATTE, COMUNA DE ALGARROBO"/>
    <x v="4"/>
    <s v="SAN ANTONIO"/>
    <s v="ALGARROBO"/>
    <n v="2024"/>
    <s v="PROYECTO"/>
    <s v="TRANSPORTE"/>
    <s v="TRANSPORTE URBANO,VIALIDAD PEATONAL"/>
    <x v="1"/>
    <n v="935843"/>
    <n v="0"/>
    <n v="0"/>
    <x v="1"/>
    <x v="1"/>
  </r>
  <r>
    <s v="40031480-0"/>
    <s v="CONSTRUCCION COLECTOR  ALCANTARILLADO SECTOR  VILLA EL  COLIGUAL, COMUNA DE CARTAGENA"/>
    <x v="4"/>
    <s v="SAN ANTONIO"/>
    <s v="CARTAGENA"/>
    <n v="2024"/>
    <s v="PROYECTO"/>
    <s v="RECURSOS HIDRICOS"/>
    <s v="ADMINISTRACION AGUA POTABLE Y ALCANTARILLADO"/>
    <x v="1"/>
    <n v="414100"/>
    <n v="0"/>
    <n v="0"/>
    <x v="1"/>
    <x v="1"/>
  </r>
  <r>
    <s v="40031558-0"/>
    <s v="REPOSICION EDIFICIO CONSISTORIAL MOSTAZAL"/>
    <x v="15"/>
    <s v="CACHAPOAL"/>
    <s v="MOSTAZAL"/>
    <n v="2024"/>
    <s v="PROYECTO"/>
    <s v="MULTISECTORIAL"/>
    <s v="ADMINISTRACION MULTISECTOR"/>
    <x v="4"/>
    <n v="30399"/>
    <n v="0"/>
    <n v="0"/>
    <x v="1"/>
    <x v="1"/>
  </r>
  <r>
    <s v="40031586-0"/>
    <s v="CONSTRUCCION DE CICLOVÍA GRAN AVENIDA JOSÉ MIGUEL CARRERA COMUNA DE SAN MIGUEL"/>
    <x v="14"/>
    <s v="SANTIAGO"/>
    <s v="SAN MIGUEL"/>
    <n v="2024"/>
    <s v="PROYECTO"/>
    <s v="TRANSPORTE"/>
    <s v="TRANSPORTE URBANO,VIALIDAD PEATONAL"/>
    <x v="4"/>
    <n v="252986"/>
    <n v="0"/>
    <n v="0"/>
    <x v="1"/>
    <x v="1"/>
  </r>
  <r>
    <s v="40031716-0"/>
    <s v="CONSTRUCCION CENTRAL DE ALIMENTACIÓN INTERNOS C.D.P. QUILLOTA"/>
    <x v="4"/>
    <s v="'"/>
    <s v="'"/>
    <n v="2024"/>
    <s v="PROYECTO"/>
    <s v="JUSTICIA"/>
    <s v="REHABILITACION ADULTOS"/>
    <x v="3"/>
    <n v="519568"/>
    <n v="0"/>
    <n v="0"/>
    <x v="1"/>
    <x v="1"/>
  </r>
  <r>
    <s v="40031785-0"/>
    <s v="CONSTRUCCION VIVIENDAS TUTELADAS PARA ADULTO MAYOR, COMUNA DE RÁNQUIL"/>
    <x v="5"/>
    <s v="'"/>
    <s v="'"/>
    <n v="2024"/>
    <s v="PROYECTO"/>
    <s v="VIVIENDA Y DESARROLLO URBANO"/>
    <s v="VIVIENDA DEFINITIVA"/>
    <x v="4"/>
    <n v="19255"/>
    <n v="0"/>
    <n v="0"/>
    <x v="1"/>
    <x v="1"/>
  </r>
  <r>
    <s v="40031967-0"/>
    <s v="CONSTRUCCION BASE SAMU TOCOPILLA"/>
    <x v="9"/>
    <s v="'"/>
    <s v="'"/>
    <n v="2024"/>
    <s v="PROYECTO"/>
    <s v="SALUD"/>
    <s v="ADMINISTRACION SALUD"/>
    <x v="4"/>
    <n v="302234"/>
    <n v="0"/>
    <n v="0"/>
    <x v="1"/>
    <x v="1"/>
  </r>
  <r>
    <s v="40032102-0"/>
    <s v="MEJORAMIENTO ACERAS Y PAISAJISMO CALLE VOLCÁN ACONCAGUA COMUNA DE TALAGANTE"/>
    <x v="14"/>
    <s v="TALAGANTE"/>
    <s v="TALAGANTE"/>
    <n v="2024"/>
    <s v="PROYECTO"/>
    <s v="TRANSPORTE"/>
    <s v="TRANSPORTE URBANO,VIALIDAD PEATONAL"/>
    <x v="1"/>
    <n v="372412"/>
    <n v="0"/>
    <n v="0"/>
    <x v="1"/>
    <x v="1"/>
  </r>
  <r>
    <s v="40032128-0"/>
    <s v="MEJORAMIENTO AV. CAUPOLICAN ENTRE LEON GALLO Y MANUEL RODRIGUEZ, TEMUCO"/>
    <x v="0"/>
    <s v="CAUTIN"/>
    <s v="TEMUCO"/>
    <n v="2024"/>
    <s v="PROYECTO"/>
    <s v="TRANSPORTE"/>
    <s v="TRANSPORTE URBANO,VIALIDAD PEATONAL"/>
    <x v="1"/>
    <n v="8962909"/>
    <n v="0"/>
    <n v="0"/>
    <x v="1"/>
    <x v="1"/>
  </r>
  <r>
    <s v="40032184-0"/>
    <s v="DIAGNOSTICO PLAN MAESTRO Y CARTERA  PROYECTOS URBANOS INTEGRALES,  PANGUIPULLI - LA UNION"/>
    <x v="12"/>
    <s v="RANCO"/>
    <s v="LA UNION - REGION XIV"/>
    <n v="2024"/>
    <s v="ESTUDIO BASICO"/>
    <s v="VIVIENDA Y DESARROLLO URBANO"/>
    <s v="DESARROLLO URBANO"/>
    <x v="1"/>
    <n v="15403"/>
    <n v="0"/>
    <n v="0"/>
    <x v="1"/>
    <x v="1"/>
  </r>
  <r>
    <s v="40032187-0"/>
    <s v="HABILITACION Y MEJ. DE SIST. RECOLECCIÓN Y TRATAMIENTO DE AA. SS. C. SOMBRERO"/>
    <x v="1"/>
    <s v="TIERRA DEL FUEGO"/>
    <s v="PRIMAVERA"/>
    <n v="2024"/>
    <s v="PROYECTO"/>
    <s v="RECURSOS HIDRICOS"/>
    <s v="EVACUACION DISPOSICION FINAL AGUAS SERVIDAS"/>
    <x v="1"/>
    <n v="2"/>
    <n v="0"/>
    <n v="0"/>
    <x v="1"/>
    <x v="1"/>
  </r>
  <r>
    <s v="40032247-0"/>
    <s v="MEJORAMIENTO PLAZA DE ACCESO A LA LOCALIDAD DE SAN ROSENDO"/>
    <x v="2"/>
    <s v="BIO BIO"/>
    <s v="SAN ROSENDO"/>
    <n v="2024"/>
    <s v="PROYECTO"/>
    <s v="VIVIENDA Y DESARROLLO URBANO"/>
    <s v="DESARROLLO URBANO"/>
    <x v="1"/>
    <n v="228534"/>
    <n v="0"/>
    <n v="0"/>
    <x v="1"/>
    <x v="1"/>
  </r>
  <r>
    <s v="40032266-0"/>
    <s v="CONSTRUCCION PARQUE LAS AMÉRICAS DE TALCA"/>
    <x v="7"/>
    <s v="TALCA"/>
    <s v="TALCA"/>
    <n v="2024"/>
    <s v="PROYECTO"/>
    <s v="VIVIENDA Y DESARROLLO URBANO"/>
    <s v="DESARROLLO URBANO"/>
    <x v="4"/>
    <n v="523997"/>
    <n v="0"/>
    <n v="0"/>
    <x v="1"/>
    <x v="1"/>
  </r>
  <r>
    <s v="40032271-0"/>
    <s v="CONSTRUCCION REPOSITORIO DE LA HISTORIA LOCALIDAD DE CALEBU"/>
    <x v="2"/>
    <s v="ARAUCO"/>
    <s v="CONTULMO"/>
    <n v="2024"/>
    <s v="PROYECTO"/>
    <s v="VIVIENDA Y DESARROLLO URBANO"/>
    <s v="DESARROLLO URBANO"/>
    <x v="1"/>
    <n v="6563"/>
    <n v="0"/>
    <n v="0"/>
    <x v="1"/>
    <x v="1"/>
  </r>
  <r>
    <s v="40032289-0"/>
    <s v="MEJORAMIENTO INTEGRAL DE LA ESCALERA PÚBLICA CALLE ARTURO PRAT DE PISAGUA, COMUNA DE HUARA."/>
    <x v="8"/>
    <s v="TAMARUGAL"/>
    <s v="HUARA (PROV. TAMARUGAL)"/>
    <n v="2024"/>
    <s v="PROYECTO"/>
    <s v="VIVIENDA Y DESARROLLO URBANO"/>
    <s v="DESARROLLO URBANO"/>
    <x v="1"/>
    <n v="151289"/>
    <n v="0"/>
    <n v="0"/>
    <x v="1"/>
    <x v="1"/>
  </r>
  <r>
    <s v="40032367-0"/>
    <s v="DIAGNOSTICO DE COND. NATURALES VARIOS SECTORES ZONAS DE REZAGO NORTE, REGION DE LOS LAGOS"/>
    <x v="3"/>
    <s v="'"/>
    <s v="'"/>
    <n v="2024"/>
    <s v="ESTUDIO BASICO"/>
    <s v="TRANSPORTE"/>
    <s v="TRANSPORTE MARITIMO, FLUVIAL Y LACUSTRE"/>
    <x v="1"/>
    <n v="399"/>
    <n v="0"/>
    <n v="0"/>
    <x v="1"/>
    <x v="1"/>
  </r>
  <r>
    <s v="40032500-0"/>
    <s v="AMPLIACION FISCALÍA LOCAL DE PUENTE ALTO"/>
    <x v="14"/>
    <s v="'"/>
    <s v="'"/>
    <n v="2024"/>
    <s v="PROYECTO"/>
    <s v="JUSTICIA"/>
    <s v="ADMINISTRACION DE JUSTICIA"/>
    <x v="4"/>
    <n v="10224"/>
    <n v="0"/>
    <n v="0"/>
    <x v="1"/>
    <x v="1"/>
  </r>
  <r>
    <s v="40032625-0"/>
    <s v="CONSTRUCCION MUROS DE CONTENCIÓN Y DRENAJE SECTORES POBL. ANTONIO RONCHI, COYHAIQUE"/>
    <x v="11"/>
    <s v="COYHAIQUE"/>
    <s v="COYHAIQUE"/>
    <n v="2024"/>
    <s v="PROYECTO"/>
    <s v="VIVIENDA Y DESARROLLO URBANO"/>
    <s v="SOLUCION HABITACIONAL PARCIAL O COMPLEMENTARIA"/>
    <x v="1"/>
    <n v="106551"/>
    <n v="0"/>
    <n v="0"/>
    <x v="1"/>
    <x v="1"/>
  </r>
  <r>
    <s v="40032634-0"/>
    <s v="MEJORAMIENTO PLAZA PÚBLICA EL SAUCE, COMBARBALÁ"/>
    <x v="6"/>
    <s v="LIMARI"/>
    <s v="COMBARBALA"/>
    <n v="2024"/>
    <s v="PROYECTO"/>
    <s v="VIVIENDA Y DESARROLLO URBANO"/>
    <s v="DESARROLLO URBANO"/>
    <x v="1"/>
    <n v="550"/>
    <n v="0"/>
    <n v="0"/>
    <x v="1"/>
    <x v="1"/>
  </r>
  <r>
    <s v="40032636-0"/>
    <s v="CONSTRUCCION PLAZA LOCALIDAD DE LLIFEN"/>
    <x v="12"/>
    <s v="RANCO"/>
    <s v="FUTRONO - REGION XIV"/>
    <n v="2024"/>
    <s v="PROYECTO"/>
    <s v="VIVIENDA Y DESARROLLO URBANO"/>
    <s v="DESARROLLO URBANO"/>
    <x v="4"/>
    <n v="500400"/>
    <n v="0"/>
    <n v="0"/>
    <x v="1"/>
    <x v="1"/>
  </r>
  <r>
    <s v="40032647-0"/>
    <s v="CONSTRUCCION SISTEMA  AGUAS LLUVIAS  CALLE INGENIERO GERARDO VAN BROEKMAN, SAN ANTONIO"/>
    <x v="4"/>
    <s v="SAN ANTONIO"/>
    <s v="SAN ANTONIO"/>
    <n v="2024"/>
    <s v="PROYECTO"/>
    <s v="RECURSOS HIDRICOS"/>
    <s v="AGUAS LLUVIAS"/>
    <x v="1"/>
    <n v="823361"/>
    <n v="0"/>
    <n v="0"/>
    <x v="1"/>
    <x v="1"/>
  </r>
  <r>
    <s v="40032674-0"/>
    <s v="CONSTRUCCION CENTRO MULTIPROPÓSITO LLIFÉN"/>
    <x v="12"/>
    <s v="RANCO"/>
    <s v="FUTRONO - REGION XIV"/>
    <n v="2024"/>
    <s v="PROYECTO"/>
    <s v="VIVIENDA Y DESARROLLO URBANO"/>
    <s v="DESARROLLO URBANO"/>
    <x v="1"/>
    <n v="197890"/>
    <n v="0"/>
    <n v="0"/>
    <x v="1"/>
    <x v="1"/>
  </r>
  <r>
    <s v="40032710-0"/>
    <s v="CONSTRUCCION CONEXIONES VIALES AVDA. CARRASCAL, GRAL. BONILLA, DIAGONAL LOS LAGOS"/>
    <x v="14"/>
    <s v="'"/>
    <s v="'"/>
    <n v="2024"/>
    <s v="PROYECTO"/>
    <s v="TRANSPORTE"/>
    <s v="TRANSPORTE URBANO,VIALIDAD PEATONAL"/>
    <x v="1"/>
    <n v="252531"/>
    <n v="0"/>
    <n v="0"/>
    <x v="1"/>
    <x v="1"/>
  </r>
  <r>
    <s v="40032711-0"/>
    <s v="CONSTRUCCION CICLOVÍA EJE SALVADOR GUTIERREZ - MENDOZA COMUNAS DE CERRO NAVIA Y QUINTA NORMAL"/>
    <x v="14"/>
    <s v="'"/>
    <s v="'"/>
    <n v="2024"/>
    <s v="PROYECTO"/>
    <s v="TRANSPORTE"/>
    <s v="TRANSPORTE URBANO,VIALIDAD PEATONAL"/>
    <x v="1"/>
    <n v="520602"/>
    <n v="0"/>
    <n v="0"/>
    <x v="1"/>
    <x v="1"/>
  </r>
  <r>
    <s v="40032731-0"/>
    <s v="HABILITACION DE TERRENO PARA REGENERACIÓN DE VILLA ARAUCO, VIÑA DEL MAR"/>
    <x v="4"/>
    <s v="VALPARAISO"/>
    <s v="VIÑA DEL MAR"/>
    <n v="2024"/>
    <s v="PROYECTO"/>
    <s v="VIVIENDA Y DESARROLLO URBANO"/>
    <s v="DESARROLLO URBANO"/>
    <x v="3"/>
    <n v="68420"/>
    <n v="0"/>
    <n v="0"/>
    <x v="1"/>
    <x v="1"/>
  </r>
  <r>
    <s v="40032749-0"/>
    <s v="CONSTRUCCION ESPACIO PÚBLICO AVENIDA LUMACO, LOS SAUCES"/>
    <x v="0"/>
    <s v="MALLECO"/>
    <s v="LOS SAUCES"/>
    <n v="2024"/>
    <s v="PROYECTO"/>
    <s v="VIVIENDA Y DESARROLLO URBANO"/>
    <s v="DESARROLLO URBANO"/>
    <x v="1"/>
    <n v="2"/>
    <n v="0"/>
    <n v="0"/>
    <x v="1"/>
    <x v="1"/>
  </r>
  <r>
    <s v="40032761-0"/>
    <s v="CONSTRUCCION SIST. ALL CALLE BULNES, COMUNA DE CHILLÁN"/>
    <x v="5"/>
    <s v="'"/>
    <s v="'"/>
    <n v="2024"/>
    <s v="PROYECTO"/>
    <s v="RECURSOS HIDRICOS"/>
    <s v="AGUAS LLUVIAS"/>
    <x v="1"/>
    <n v="249111"/>
    <n v="0"/>
    <n v="0"/>
    <x v="1"/>
    <x v="1"/>
  </r>
  <r>
    <s v="40032862-0"/>
    <s v="MEJORAMIENTO DEL ESPACIO PÚBLICO PARQUE MACUL ORIENTE COMUNA DE MACUL"/>
    <x v="14"/>
    <s v="SANTIAGO"/>
    <s v="MACUL"/>
    <n v="2024"/>
    <s v="PROYECTO"/>
    <s v="VIVIENDA Y DESARROLLO URBANO"/>
    <s v="DESARROLLO URBANO"/>
    <x v="1"/>
    <n v="356521"/>
    <n v="0"/>
    <n v="0"/>
    <x v="1"/>
    <x v="1"/>
  </r>
  <r>
    <s v="40032878-0"/>
    <s v="DIAGNOSTICO COMPORTAMIENTO ALUVIONAL DE QUEBRADAS EN LA COMUNA DE CHIGUAYANTE"/>
    <x v="2"/>
    <s v="CONCEPCION"/>
    <s v="CHIGUAYANTE"/>
    <n v="2024"/>
    <s v="ESTUDIO BASICO"/>
    <s v="RECURSOS HIDRICOS"/>
    <s v="AGUAS LLUVIAS"/>
    <x v="1"/>
    <n v="10172"/>
    <n v="0"/>
    <n v="0"/>
    <x v="1"/>
    <x v="1"/>
  </r>
  <r>
    <s v="40032953-0"/>
    <s v="CONSTRUCCION ESTADIO RAÚL INOSTROZA, COMUNA DE HUECHURABA"/>
    <x v="14"/>
    <s v="SANTIAGO"/>
    <s v="HUECHURABA"/>
    <n v="2024"/>
    <s v="PROYECTO"/>
    <s v="DEPORTES"/>
    <s v="DEPORTE COMPETITIVO"/>
    <x v="4"/>
    <n v="1022"/>
    <n v="0"/>
    <n v="0"/>
    <x v="1"/>
    <x v="1"/>
  </r>
  <r>
    <s v="40033016-0"/>
    <s v="CONSTRUCCION CENTRO DEPORTIVO RECREACIONAL MULTIPROPÓSITO, SAN JOSE DE MAIPO"/>
    <x v="14"/>
    <s v="CORDILLERA"/>
    <s v="SAN JOSE DE MAIPO"/>
    <n v="2024"/>
    <s v="PROYECTO"/>
    <s v="DEPORTES"/>
    <s v="DEPORTE RECREATIVO"/>
    <x v="4"/>
    <n v="165661"/>
    <n v="0"/>
    <n v="0"/>
    <x v="1"/>
    <x v="1"/>
  </r>
  <r>
    <s v="40033031-0"/>
    <s v="REPOSICION OFICINA REGISTRO CIVIL DE PUERTO CISNES"/>
    <x v="11"/>
    <s v="'"/>
    <s v="'"/>
    <n v="2024"/>
    <s v="PROYECTO"/>
    <s v="JUSTICIA"/>
    <s v="ADMINISTRACION DE JUSTICIA"/>
    <x v="3"/>
    <n v="37688"/>
    <n v="0"/>
    <n v="0"/>
    <x v="1"/>
    <x v="1"/>
  </r>
  <r>
    <s v="40033116-0"/>
    <s v="DIAGNOSTICO PLAN MARCO DE DESARROLLO TERRITORIAL SECANO MAULE NORTE"/>
    <x v="7"/>
    <s v="'"/>
    <s v="'"/>
    <n v="2024"/>
    <s v="ESTUDIO BASICO"/>
    <s v="MULTISECTORIAL"/>
    <s v="INTERSUBSECTORIAL MULTISECTOR"/>
    <x v="1"/>
    <n v="2"/>
    <n v="0"/>
    <n v="0"/>
    <x v="1"/>
    <x v="1"/>
  </r>
  <r>
    <s v="40033132-0"/>
    <s v="CONSTRUCCION LABORATORIO DE LIMNOLOGIA Y CALIDAD DE AGUA, LOS ANGELES, REGION DEL BIOBIO"/>
    <x v="2"/>
    <s v="'"/>
    <s v="'"/>
    <n v="2024"/>
    <s v="PROYECTO"/>
    <s v="RECURSOS HIDRICOS"/>
    <s v="RECURSOS HIDRICOS"/>
    <x v="1"/>
    <n v="311"/>
    <n v="0"/>
    <n v="0"/>
    <x v="1"/>
    <x v="1"/>
  </r>
  <r>
    <s v="40033151-0"/>
    <s v="MEJORAMIENTO PAVIMENTACIÓN CALLE A. GALAZ Y J. VERDAGUER, CASABLANCA"/>
    <x v="4"/>
    <s v="VALPARAISO"/>
    <s v="CASABLANCA"/>
    <n v="2024"/>
    <s v="PROYECTO"/>
    <s v="TRANSPORTE"/>
    <s v="TRANSPORTE URBANO,VIALIDAD PEATONAL"/>
    <x v="1"/>
    <n v="11873"/>
    <n v="0"/>
    <n v="0"/>
    <x v="1"/>
    <x v="1"/>
  </r>
  <r>
    <s v="40033259-0"/>
    <s v="REPOSICION CUARTEL CUARTA COMPAÑÍA DE BOMBEROS PURRANQUE"/>
    <x v="3"/>
    <s v="OSORNO"/>
    <s v="PURRANQUE"/>
    <n v="2024"/>
    <s v="PROYECTO"/>
    <s v="SEGURIDAD PUBLICA"/>
    <s v="INTERSUBSECTORIAL SEGURIDAD PUBLICA"/>
    <x v="1"/>
    <n v="233163"/>
    <n v="0"/>
    <n v="0"/>
    <x v="1"/>
    <x v="1"/>
  </r>
  <r>
    <s v="40033327-0"/>
    <s v="DIAGNOSTICO ANÁLISIS DE RIESGO ALUVIONAL SECTOR LA GRUTA-CANTARRANA, MALLOA"/>
    <x v="15"/>
    <s v="CACHAPOAL"/>
    <s v="MALLOA"/>
    <n v="2024"/>
    <s v="ESTUDIO BASICO"/>
    <s v="RECURSOS HIDRICOS"/>
    <s v="INTERSUBSECTORIAL RECURSOS HIDRICOS"/>
    <x v="1"/>
    <n v="194292"/>
    <n v="0"/>
    <n v="0"/>
    <x v="1"/>
    <x v="1"/>
  </r>
  <r>
    <s v="40033372-0"/>
    <s v="REPOSICION CON AMPLIACIÓN DEL CASINO DE FUNCIONARIOS DEL HHHA, COMUNA TEMUCO"/>
    <x v="0"/>
    <s v="CAUTIN"/>
    <s v="'"/>
    <n v="2024"/>
    <s v="PROYECTO"/>
    <s v="SALUD"/>
    <s v="ALTA COMPLEJIDAD"/>
    <x v="1"/>
    <n v="2"/>
    <n v="0"/>
    <n v="0"/>
    <x v="1"/>
    <x v="1"/>
  </r>
  <r>
    <s v="40033444-0"/>
    <s v="MEJORAMIENTO BARRIO LIBERTAD SUR, COMUNA DE TALCAHUANO"/>
    <x v="2"/>
    <s v="CONCEPCION"/>
    <s v="TALCAHUANO"/>
    <n v="2024"/>
    <s v="PROYECTO"/>
    <s v="VIVIENDA Y DESARROLLO URBANO"/>
    <s v="DESARROLLO URBANO"/>
    <x v="2"/>
    <n v="253937"/>
    <n v="0"/>
    <n v="0"/>
    <x v="1"/>
    <x v="1"/>
  </r>
  <r>
    <s v="40033449-0"/>
    <s v="MEJORAMIENTO BARRIO ARTURO PEREZ CANTO, COMUNA DE CURANILAHUE"/>
    <x v="2"/>
    <s v="ARAUCO"/>
    <s v="CURANILAHUE"/>
    <n v="2024"/>
    <s v="PROYECTO"/>
    <s v="VIVIENDA Y DESARROLLO URBANO"/>
    <s v="DESARROLLO URBANO"/>
    <x v="2"/>
    <n v="229000"/>
    <n v="0"/>
    <n v="0"/>
    <x v="1"/>
    <x v="1"/>
  </r>
  <r>
    <s v="40033681-0"/>
    <s v="ADQUISICION CASA POETA JORGE TEILLIER, COMUNA DE LAUTARO"/>
    <x v="0"/>
    <s v="CAUTIN"/>
    <s v="LAUTARO"/>
    <n v="2024"/>
    <s v="PROYECTO"/>
    <s v="EDUCACION, CULTURA Y PATRIMONIO"/>
    <s v="PATRIMONIO"/>
    <x v="4"/>
    <n v="334472"/>
    <n v="0"/>
    <n v="0"/>
    <x v="1"/>
    <x v="1"/>
  </r>
  <r>
    <s v="40033734-0"/>
    <s v="MEJORAMIENTO 2 CANCHAS COMPLEJO DEPORTIVO FISCAL RÍO CLARO, LOTE A1. TALCA"/>
    <x v="7"/>
    <s v="TALCA"/>
    <s v="TALCA"/>
    <n v="2024"/>
    <s v="PROYECTO"/>
    <s v="DEPORTES"/>
    <s v="DEPORTE RECREATIVO"/>
    <x v="1"/>
    <n v="2"/>
    <n v="0"/>
    <n v="0"/>
    <x v="1"/>
    <x v="1"/>
  </r>
  <r>
    <s v="40033755-0"/>
    <s v="ACTUALIZACION PLAN DE DESARROLLO COMUNAL COMUNA DE VILLA ALEMANA"/>
    <x v="4"/>
    <s v="MARGA MARGA"/>
    <s v="VILLA ALEMANA"/>
    <n v="2024"/>
    <s v="ESTUDIO BASICO"/>
    <s v="MULTISECTORIAL"/>
    <s v="ADMINISTRACION MULTISECTOR"/>
    <x v="1"/>
    <n v="81590"/>
    <n v="0"/>
    <n v="0"/>
    <x v="1"/>
    <x v="1"/>
  </r>
  <r>
    <s v="40033813-0"/>
    <s v="MEJORAMIENTO ESTADIO MUNICIPAL DE CERRILLOS"/>
    <x v="14"/>
    <s v="SANTIAGO"/>
    <s v="CERRILLOS"/>
    <n v="2024"/>
    <s v="PROYECTO"/>
    <s v="DEPORTES"/>
    <s v="DEPORTE RECREATIVO"/>
    <x v="4"/>
    <n v="4784338"/>
    <n v="0"/>
    <n v="0"/>
    <x v="1"/>
    <x v="1"/>
  </r>
  <r>
    <s v="40033881-0"/>
    <s v="AMPLIACION PLANTA DE TRATAMIENTO DE AGUAS SERVIDAS DE PEHUEN, LEBU"/>
    <x v="2"/>
    <s v="ARAUCO"/>
    <s v="LEBU"/>
    <n v="2024"/>
    <s v="PROYECTO"/>
    <s v="RECURSOS HIDRICOS"/>
    <s v="EVACUACION DISPOSICION FINAL AGUAS SERVIDAS"/>
    <x v="3"/>
    <n v="611991"/>
    <n v="0"/>
    <n v="0"/>
    <x v="1"/>
    <x v="1"/>
  </r>
  <r>
    <s v="40033941-0"/>
    <s v="REPOSICION PAVIMENTACION PASAJE LOS CHUNCHOS"/>
    <x v="8"/>
    <s v="IQUIQUE"/>
    <s v="IQUIQUE"/>
    <n v="2024"/>
    <s v="PROYECTO"/>
    <s v="MULTISECTORIAL"/>
    <s v="ORGANIZACION Y SERVICIOS COMUNALES"/>
    <x v="1"/>
    <n v="185258"/>
    <n v="0"/>
    <n v="0"/>
    <x v="1"/>
    <x v="1"/>
  </r>
  <r>
    <s v="40034112-0"/>
    <s v="REPOSICION SISTEMA APR REMOLINO MAQUEHUE, PADRE LAS CASAS"/>
    <x v="0"/>
    <s v="CAUTIN"/>
    <s v="PADRE LAS CASAS"/>
    <n v="2024"/>
    <s v="PROYECTO"/>
    <s v="RECURSOS HIDRICOS"/>
    <s v="AGUA POTABLE"/>
    <x v="4"/>
    <n v="1139681"/>
    <n v="0"/>
    <n v="0"/>
    <x v="1"/>
    <x v="1"/>
  </r>
  <r>
    <s v="40034193-0"/>
    <s v="CONSTRUCCION POLIDEPORTIVO CENTRO  ELIGE VIVIR SANO LA REINA"/>
    <x v="14"/>
    <s v="'"/>
    <s v="'"/>
    <n v="2024"/>
    <s v="PROYECTO"/>
    <s v="DEPORTES"/>
    <s v="DEPORTE RECREATIVO"/>
    <x v="1"/>
    <n v="2710779"/>
    <n v="0"/>
    <n v="0"/>
    <x v="1"/>
    <x v="1"/>
  </r>
  <r>
    <s v="40034234-0"/>
    <s v="MEJORAMIENTO PLAZOLETA LA PERGOLA PORTEZUELO"/>
    <x v="5"/>
    <s v="'"/>
    <s v="'"/>
    <n v="2024"/>
    <s v="PROYECTO"/>
    <s v="VIVIENDA Y DESARROLLO URBANO"/>
    <s v="DESARROLLO URBANO"/>
    <x v="1"/>
    <n v="130573"/>
    <n v="0"/>
    <n v="0"/>
    <x v="1"/>
    <x v="1"/>
  </r>
  <r>
    <s v="40034256-0"/>
    <s v="MEJORAMIENTO AREA DE MOVIMIENTO AERODROMO AYACARA CHAITÉN"/>
    <x v="3"/>
    <s v="PALENA"/>
    <s v="CHAITEN"/>
    <n v="2024"/>
    <s v="PROYECTO"/>
    <s v="TRANSPORTE"/>
    <s v="TRANSPORTE AEREO"/>
    <x v="1"/>
    <n v="1259"/>
    <n v="0"/>
    <n v="0"/>
    <x v="1"/>
    <x v="1"/>
  </r>
  <r>
    <s v="40034291-0"/>
    <s v="CONSTRUCCION ESPACIO RECREATIVO DEPORTIVO O’HIGGINS, EL BOSQUE"/>
    <x v="14"/>
    <s v="SANTIAGO"/>
    <s v="EL BOSQUE"/>
    <n v="2024"/>
    <s v="PROYECTO"/>
    <s v="DEPORTES"/>
    <s v="DEPORTE RECREATIVO"/>
    <x v="4"/>
    <n v="1066141"/>
    <n v="0"/>
    <n v="0"/>
    <x v="1"/>
    <x v="1"/>
  </r>
  <r>
    <s v="40034363-0"/>
    <s v="REPOSICION ESCUELA BÁSICA SAN FRANCISCO DE CHIU CHIU"/>
    <x v="9"/>
    <s v="EL LOA"/>
    <s v="CALAMA"/>
    <n v="2024"/>
    <s v="PROYECTO"/>
    <s v="EDUCACIÓN"/>
    <s v="INTERSUBSECTORIAL EDUCACION"/>
    <x v="4"/>
    <n v="204550"/>
    <n v="0"/>
    <n v="0"/>
    <x v="1"/>
    <x v="1"/>
  </r>
  <r>
    <s v="40034483-0"/>
    <s v="MEJORAMIENTO VIAL CALLE LA MANANA, COMUNA DE PEÑAFLOR"/>
    <x v="14"/>
    <s v="TALAGANTE"/>
    <s v="PEÑAFLOR"/>
    <n v="2024"/>
    <s v="PROYECTO"/>
    <s v="TRANSPORTE"/>
    <s v="TRANSPORTE URBANO,VIALIDAD PEATONAL"/>
    <x v="4"/>
    <n v="1861539"/>
    <n v="0"/>
    <n v="0"/>
    <x v="1"/>
    <x v="1"/>
  </r>
  <r>
    <s v="40034558-0"/>
    <s v="MEJORAMIENTO PAVIMENTACION CIRCUITO  CALLE LOS CASTAÑOS Y PESCADORES ORIENTE, COMUNA DE ALGARROBO"/>
    <x v="4"/>
    <s v="SAN ANTONIO"/>
    <s v="ALGARROBO"/>
    <n v="2024"/>
    <s v="PROYECTO"/>
    <s v="TRANSPORTE"/>
    <s v="TRANSPORTE URBANO,VIALIDAD PEATONAL"/>
    <x v="1"/>
    <n v="315260"/>
    <n v="0"/>
    <n v="0"/>
    <x v="1"/>
    <x v="1"/>
  </r>
  <r>
    <s v="40034613-0"/>
    <s v="MEJORAMIENTO SANTA ISABEL ENTRE B. VICUNA MACKENNA Y GENERAL BUSTAMANTE, PROVIDENCIA"/>
    <x v="14"/>
    <s v="SANTIAGO"/>
    <s v="PROVIDENCIA"/>
    <n v="2024"/>
    <s v="PROYECTO"/>
    <s v="TRANSPORTE"/>
    <s v="TRANSPORTE URBANO,VIALIDAD PEATONAL"/>
    <x v="1"/>
    <n v="780084"/>
    <n v="0"/>
    <n v="0"/>
    <x v="1"/>
    <x v="1"/>
  </r>
  <r>
    <s v="40034767-0"/>
    <s v="DIAGNOSTICO PLAN DE DESARROLLO TURÍSTICO, COMUNA DE LA LIGUA"/>
    <x v="4"/>
    <s v="PETORCA"/>
    <s v="LA LIGUA"/>
    <n v="2024"/>
    <s v="ESTUDIO BASICO"/>
    <s v="MULTISECTORIAL"/>
    <s v="ADMINISTRACION MULTISECTOR"/>
    <x v="1"/>
    <n v="83968"/>
    <n v="0"/>
    <n v="0"/>
    <x v="1"/>
    <x v="1"/>
  </r>
  <r>
    <s v="40034862-0"/>
    <s v="REPOSICION LICEO INDUSTRIAL DE NUEVA IMPERIAL, COMUNA DE NUEVA IMPERIAL"/>
    <x v="0"/>
    <s v="CAUTIN"/>
    <s v="NUEVA IMPERIAL"/>
    <n v="2024"/>
    <s v="PROYECTO"/>
    <s v="EDUCACIÓN"/>
    <s v="EDUCACION MEDIA TECNICO"/>
    <x v="4"/>
    <n v="33339"/>
    <n v="0"/>
    <n v="0"/>
    <x v="1"/>
    <x v="1"/>
  </r>
  <r>
    <s v="40034926-0"/>
    <s v="REPOSICION ESCUELA CHACAYAL, COMUNA DE SANTA JUANA"/>
    <x v="2"/>
    <s v="CONCEPCION"/>
    <s v="SANTA JUANA"/>
    <n v="2024"/>
    <s v="PROYECTO"/>
    <s v="EDUCACION, CULTURA Y PATRIMONIO"/>
    <s v="EDUCACION BASICA Y MEDIA"/>
    <x v="4"/>
    <n v="49550"/>
    <n v="0"/>
    <n v="0"/>
    <x v="1"/>
    <x v="1"/>
  </r>
  <r>
    <s v="40035179-0"/>
    <s v="MEJORAMIENTO EJE BALMACEDA 3ERA. ETAPA, TRAMO ESTACIÓN ENTRE CALLE ANTOFAGASTA - ECUADOR"/>
    <x v="9"/>
    <s v="EL LOA"/>
    <s v="CALAMA"/>
    <n v="2024"/>
    <s v="PROYECTO"/>
    <s v="TRANSPORTE"/>
    <s v="TRANSPORTE URBANO,VIALIDAD PEATONAL"/>
    <x v="1"/>
    <n v="1"/>
    <n v="0"/>
    <n v="0"/>
    <x v="1"/>
    <x v="1"/>
  </r>
  <r>
    <s v="40035188-0"/>
    <s v="CONSTRUCCION SOLUCION SANITARIA SECTOR LAS CIENAGAS, LAJA"/>
    <x v="2"/>
    <s v="BIO BIO"/>
    <s v="LAJA"/>
    <n v="2024"/>
    <s v="PROYECTO"/>
    <s v="RECURSOS HIDRICOS"/>
    <s v="ADMINISTRACION AGUA POTABLE Y ALCANTARILLADO"/>
    <x v="3"/>
    <n v="385121"/>
    <n v="0"/>
    <n v="0"/>
    <x v="1"/>
    <x v="1"/>
  </r>
  <r>
    <s v="40035255-0"/>
    <s v="MEJORAMIENTO Y NORMALIZACIÓN ESTADIO MUNICIPAL DE LA COMUNA DE RÍO CLARO"/>
    <x v="7"/>
    <s v="TALCA"/>
    <s v="RIO CLARO"/>
    <n v="2024"/>
    <s v="PROYECTO"/>
    <s v="DEPORTES"/>
    <s v="DEPORTE FORMATIVO"/>
    <x v="1"/>
    <n v="1035364"/>
    <n v="0"/>
    <n v="0"/>
    <x v="1"/>
    <x v="1"/>
  </r>
  <r>
    <s v="40035284-0"/>
    <s v="RESTAURACION MONUMENTO HISTÓRICO OFICINA DE TIERRAS Y COLONIZACION, PUERTO AYSEN"/>
    <x v="11"/>
    <s v="AYSEN"/>
    <s v="AYSEN"/>
    <n v="2024"/>
    <s v="PROYECTO"/>
    <s v="SEGURIDAD PUBLICA"/>
    <s v="SEGURIDAD PUBLICA"/>
    <x v="3"/>
    <n v="70154"/>
    <n v="0"/>
    <n v="0"/>
    <x v="1"/>
    <x v="1"/>
  </r>
  <r>
    <s v="40035333-0"/>
    <s v="DIAGNOSTICO PLAN DE INVERSIONES DE INFRAESTRUCTURA DE MOVILIDAD Y ESPACIO PÚBLICO, MEJILLONE"/>
    <x v="9"/>
    <s v="ANTOFAGASTA"/>
    <s v="MEJILLONES"/>
    <n v="2024"/>
    <s v="ESTUDIO BASICO"/>
    <s v="VIVIENDA Y DESARROLLO URBANO"/>
    <s v="DESARROLLO URBANO"/>
    <x v="4"/>
    <n v="24535"/>
    <n v="0"/>
    <n v="0"/>
    <x v="1"/>
    <x v="1"/>
  </r>
  <r>
    <s v="40035364-0"/>
    <s v="MEJORAMIENTO RUTA L-30-M SECTOR KM 8 AL KM 61,18"/>
    <x v="7"/>
    <s v="'"/>
    <s v="'"/>
    <n v="2024"/>
    <s v="PROYECTO"/>
    <s v="TRANSPORTE"/>
    <s v="TRANSPORTE CAMINERO"/>
    <x v="1"/>
    <n v="543924"/>
    <n v="0"/>
    <n v="0"/>
    <x v="1"/>
    <x v="1"/>
  </r>
  <r>
    <s v="40035378-0"/>
    <s v="CONSTRUCCION CANCHA SINTETICA Y CAMARINES SECTOR HUAPE, CORRAL"/>
    <x v="12"/>
    <s v="VALDIVIA - REGION XIV"/>
    <s v="CORRAL - REGION XIV"/>
    <n v="2024"/>
    <s v="PROYECTO"/>
    <s v="DEPORTES"/>
    <s v="DEPORTE RECREATIVO"/>
    <x v="4"/>
    <n v="523272"/>
    <n v="0"/>
    <n v="0"/>
    <x v="1"/>
    <x v="1"/>
  </r>
  <r>
    <s v="40035554-0"/>
    <s v="CONSTRUCCION PISCINA MUNICIPAL COMUNA DE LAS CABRAS"/>
    <x v="15"/>
    <s v="CACHAPOAL"/>
    <s v="LAS CABRAS"/>
    <n v="2024"/>
    <s v="PROYECTO"/>
    <s v="DEPORTES"/>
    <s v="DEPORTE RECREATIVO"/>
    <x v="1"/>
    <n v="75736"/>
    <n v="0"/>
    <n v="0"/>
    <x v="1"/>
    <x v="1"/>
  </r>
  <r>
    <s v="40035646-0"/>
    <s v="REPOSICION DE MULTICANCHAS EN DIVERSOS SECTORES DE LA COMUNA DE SAN BERNARDO"/>
    <x v="14"/>
    <s v="MAIPO"/>
    <s v="SAN BERNARDO"/>
    <n v="2024"/>
    <s v="PROYECTO"/>
    <s v="DEPORTES"/>
    <s v="DEPORTE RECREATIVO"/>
    <x v="3"/>
    <n v="702070"/>
    <n v="0"/>
    <n v="0"/>
    <x v="1"/>
    <x v="1"/>
  </r>
  <r>
    <s v="40035651-0"/>
    <s v="NORMALIZACION DE VÍAS PRIORITARIAS EN TRONCAL URBANO EN QUILPUÉ Y VILLA ALEMANA"/>
    <x v="4"/>
    <s v="'"/>
    <s v="'"/>
    <n v="2024"/>
    <s v="PROYECTO"/>
    <s v="TRANSPORTE"/>
    <s v="TRANSPORTE URBANO,VIALIDAD PEATONAL"/>
    <x v="1"/>
    <n v="1205716"/>
    <n v="0"/>
    <n v="0"/>
    <x v="1"/>
    <x v="1"/>
  </r>
  <r>
    <s v="40035652-0"/>
    <s v="REPOSICION BASE SERVICIO DE ATENCIÓN MÉDICO DE URGENCIA (SAMU), CALDERA"/>
    <x v="16"/>
    <s v="COPIAPO"/>
    <s v="CALDERA"/>
    <n v="2024"/>
    <s v="PROYECTO"/>
    <s v="SALUD"/>
    <s v="SALUD PUBLICA"/>
    <x v="1"/>
    <n v="11325"/>
    <n v="0"/>
    <n v="0"/>
    <x v="1"/>
    <x v="1"/>
  </r>
  <r>
    <s v="40035733-0"/>
    <s v="MEJORAMIENTO BARRIO LUIS CRUZ MARTÍNEZ, COMUNA DE CHILLÁN"/>
    <x v="5"/>
    <s v="'"/>
    <s v="'"/>
    <n v="2024"/>
    <s v="PROYECTO"/>
    <s v="VIVIENDA Y DESARROLLO URBANO"/>
    <s v="DESARROLLO URBANO"/>
    <x v="1"/>
    <n v="599096"/>
    <n v="0"/>
    <n v="0"/>
    <x v="1"/>
    <x v="1"/>
  </r>
  <r>
    <s v="40035745-0"/>
    <s v="MEJORAMIENTO AMPLIACIÓN SISTEMA AGUA POTABLE RURAL ÑANCUL, VILARRICA"/>
    <x v="0"/>
    <s v="CAUTIN"/>
    <s v="VILLARRICA"/>
    <n v="2024"/>
    <s v="PROYECTO"/>
    <s v="RECURSOS HIDRICOS"/>
    <s v="AGUA POTABLE"/>
    <x v="4"/>
    <n v="1302806"/>
    <n v="0"/>
    <n v="0"/>
    <x v="1"/>
    <x v="1"/>
  </r>
  <r>
    <s v="40035844-0"/>
    <s v="MEJORAMIENTO BARRIO HANGA ROA, ISLA DE PASCUA"/>
    <x v="4"/>
    <s v="ISLA DE PASCUA"/>
    <s v="ISLA DE PASCUA"/>
    <n v="2024"/>
    <s v="PROYECTO"/>
    <s v="VIVIENDA Y DESARROLLO URBANO"/>
    <s v="DESARROLLO URBANO"/>
    <x v="1"/>
    <n v="500422"/>
    <n v="0"/>
    <n v="0"/>
    <x v="1"/>
    <x v="1"/>
  </r>
  <r>
    <s v="40035891-0"/>
    <s v="REPOSICION UPC HOSPITAL PADRE ALBERTO HURTADO"/>
    <x v="14"/>
    <s v="SANTIAGO"/>
    <s v="SAN RAMON"/>
    <n v="2024"/>
    <s v="PROYECTO"/>
    <s v="SALUD"/>
    <s v="ALTA COMPLEJIDAD"/>
    <x v="1"/>
    <n v="230499"/>
    <n v="0"/>
    <n v="0"/>
    <x v="1"/>
    <x v="1"/>
  </r>
  <r>
    <s v="40035977-0"/>
    <s v="CONSTRUCCION CENTRO DE INSPECCIÓN SAG/USDA FRUTA FRESCA REGIÓN DE COQUIMBO"/>
    <x v="6"/>
    <s v="ELQUI"/>
    <s v="COQUIMBO"/>
    <n v="2024"/>
    <s v="PROYECTO"/>
    <s v="MULTISECTORIAL"/>
    <s v="INTERSUBSECTORIAL MULTISECTOR"/>
    <x v="4"/>
    <n v="825"/>
    <n v="0"/>
    <n v="0"/>
    <x v="1"/>
    <x v="1"/>
  </r>
  <r>
    <s v="40036105-0"/>
    <s v="REPOSICION JARDÍN INFANTIL Y SALA CUNA LOS CACHORRITOS DE LA COMUNA DE PUDAHUEL."/>
    <x v="14"/>
    <s v="SANTIAGO"/>
    <s v="PUDAHUEL"/>
    <n v="2024"/>
    <s v="PROYECTO"/>
    <s v="EDUCACION, CULTURA Y PATRIMONIO"/>
    <s v="EDUCACION PREBASICA"/>
    <x v="1"/>
    <n v="78895"/>
    <n v="0"/>
    <n v="0"/>
    <x v="1"/>
    <x v="1"/>
  </r>
  <r>
    <s v="40036115-0"/>
    <s v="CONSTRUCCION SALA MULTIPROPOSITO COLEGIO BICENTENARIO ESPAÑA, CONCEPCION"/>
    <x v="2"/>
    <s v="CONCEPCION"/>
    <s v="'"/>
    <n v="2024"/>
    <s v="PROYECTO"/>
    <s v="EDUCACIÓN"/>
    <s v="EDUCACION BASICA Y MEDIA"/>
    <x v="1"/>
    <n v="125748"/>
    <n v="0"/>
    <n v="0"/>
    <x v="1"/>
    <x v="1"/>
  </r>
  <r>
    <s v="40036135-0"/>
    <s v="MEJORAMIENTO ESTADIO TOMÉ ALTO, COMUNA DE TOMÉ"/>
    <x v="2"/>
    <s v="CONCEPCION"/>
    <s v="TOME"/>
    <n v="2024"/>
    <s v="PROYECTO"/>
    <s v="DEPORTES"/>
    <s v="DEPORTE RECREATIVO"/>
    <x v="4"/>
    <n v="345156"/>
    <n v="0"/>
    <n v="0"/>
    <x v="1"/>
    <x v="1"/>
  </r>
  <r>
    <s v="40036211-0"/>
    <s v="REPOSICION JARDÍN INFANTIL Y SALA CUNA LUZ DEL MAÑANA COMUNA LA PINTANA."/>
    <x v="14"/>
    <s v="SANTIAGO"/>
    <s v="LA PINTANA"/>
    <n v="2024"/>
    <s v="PROYECTO"/>
    <s v="EDUCACION, CULTURA Y PATRIMONIO"/>
    <s v="EDUCACION PREBASICA"/>
    <x v="1"/>
    <n v="85530"/>
    <n v="0"/>
    <n v="0"/>
    <x v="1"/>
    <x v="1"/>
  </r>
  <r>
    <s v="40036228-0"/>
    <s v="HABILITACION LABORATORIO NACIONAL DE HEMATO-ONCOLOGIA MOLECULAR INFANTIL"/>
    <x v="14"/>
    <s v="'"/>
    <s v="'"/>
    <n v="2024"/>
    <s v="PROYECTO"/>
    <s v="SALUD"/>
    <s v="ALTA COMPLEJIDAD"/>
    <x v="4"/>
    <n v="33999"/>
    <n v="0"/>
    <n v="0"/>
    <x v="1"/>
    <x v="1"/>
  </r>
  <r>
    <s v="40036262-0"/>
    <s v="CONTROL  Y ELIMINACIÓN DE TERMITAS SUBTERRÁNEAS EN POBLACIÓN LUIS CRUZ MARTINEZ, CURICÓ"/>
    <x v="7"/>
    <s v="CURICO"/>
    <s v="CURICO"/>
    <n v="2024"/>
    <s v="PROGRAMA"/>
    <s v="RECURSOS NATURALES Y MEDIO AMBIENTE"/>
    <s v="MEDIO AMBIENTE"/>
    <x v="1"/>
    <n v="1"/>
    <n v="0"/>
    <n v="0"/>
    <x v="1"/>
    <x v="1"/>
  </r>
  <r>
    <s v="40036354-0"/>
    <s v="RESTAURACION TORRE CAMPANARIO IGLESIA SANTA ROSA DE USMAGAMA, COMUNA DE HUARA"/>
    <x v="8"/>
    <s v="TAMARUGAL"/>
    <s v="HUARA (PROV. TAMARUGAL)"/>
    <n v="2024"/>
    <s v="PROYECTO"/>
    <s v="CULTURA Y PATRIMONIO"/>
    <s v="PATRIMONIO"/>
    <x v="4"/>
    <n v="23515"/>
    <n v="0"/>
    <n v="0"/>
    <x v="1"/>
    <x v="1"/>
  </r>
  <r>
    <s v="40036372-0"/>
    <s v="ACTUALIZACION PLAN DE DESARROLLO COMUNAL, COMUNA DE CATEMU"/>
    <x v="4"/>
    <s v="SAN FELIPE DE ACONCAGUA"/>
    <s v="CATEMU"/>
    <n v="2024"/>
    <s v="ESTUDIO BASICO"/>
    <s v="MULTISECTORIAL"/>
    <s v="ADMINISTRACION MULTISECTOR"/>
    <x v="1"/>
    <n v="71774"/>
    <n v="0"/>
    <n v="0"/>
    <x v="1"/>
    <x v="1"/>
  </r>
  <r>
    <s v="40036382-0"/>
    <s v="REPOSICION JARDIN INFANTIL SEMILLITAS, CANETE"/>
    <x v="2"/>
    <s v="ARAUCO"/>
    <s v="CAÑETE"/>
    <n v="2024"/>
    <s v="PROYECTO"/>
    <s v="EDUCACION, CULTURA Y PATRIMONIO"/>
    <s v="EDUCACION PREBASICA"/>
    <x v="1"/>
    <n v="0"/>
    <n v="0"/>
    <n v="0"/>
    <x v="1"/>
    <x v="1"/>
  </r>
  <r>
    <s v="40036394-0"/>
    <s v="CAPACITACION FORMALIZACION E INSTALACION DE SISTEMA DE ASEGURAMIENTO DE INOCUIDAD"/>
    <x v="8"/>
    <s v="TAMARUGAL"/>
    <s v="'"/>
    <n v="2024"/>
    <s v="PROGRAMA"/>
    <s v="MULTISECTORIAL"/>
    <s v="ORGANIZACION Y SERVICIOS COMUNALES"/>
    <x v="3"/>
    <n v="92676"/>
    <n v="0"/>
    <n v="0"/>
    <x v="1"/>
    <x v="1"/>
  </r>
  <r>
    <s v="40036420-0"/>
    <s v="HABILITACION CENTRO CARDIOQUIRÚRGICO PARA MACRO ZONA SUR AUSTRAL"/>
    <x v="3"/>
    <s v="'"/>
    <s v="'"/>
    <n v="2024"/>
    <s v="PROYECTO"/>
    <s v="SALUD"/>
    <s v="ALTA COMPLEJIDAD"/>
    <x v="4"/>
    <n v="1"/>
    <n v="0"/>
    <n v="0"/>
    <x v="1"/>
    <x v="1"/>
  </r>
  <r>
    <s v="40036432-0"/>
    <s v="ACTUALIZACION PLAN MAESTRO DE AGUAS LLUVIAS SAN PEDRO DE LA PAZ"/>
    <x v="2"/>
    <s v="CONCEPCION"/>
    <s v="SAN PEDRO DE LA PAZ"/>
    <n v="2024"/>
    <s v="ESTUDIO BASICO"/>
    <s v="RECURSOS HIDRICOS"/>
    <s v="AGUAS LLUVIAS"/>
    <x v="1"/>
    <n v="23144"/>
    <n v="0"/>
    <n v="0"/>
    <x v="1"/>
    <x v="1"/>
  </r>
  <r>
    <s v="40036434-0"/>
    <s v="CONSTRUCCION SERVICIO SANITARIO RURAL  PAILLAHUE, COMUNA DE HUALQUI"/>
    <x v="2"/>
    <s v="'"/>
    <s v="'"/>
    <n v="2024"/>
    <s v="PROYECTO"/>
    <s v="RECURSOS HIDRICOS"/>
    <s v="AGUA POTABLE"/>
    <x v="4"/>
    <n v="2700"/>
    <n v="0"/>
    <n v="0"/>
    <x v="1"/>
    <x v="1"/>
  </r>
  <r>
    <s v="40036456-0"/>
    <s v="MEJORAMIENTO SISTEMA DE LUMINARIAS VIALES, SECTOR ORIENTE, COMUNA DE ÑUÑOA"/>
    <x v="14"/>
    <s v="SANTIAGO"/>
    <s v="ÑUÑOA"/>
    <n v="2024"/>
    <s v="PROYECTO"/>
    <s v="ENERGIA"/>
    <s v="ALUMBRADO PUBLICO"/>
    <x v="1"/>
    <n v="1674538"/>
    <n v="0"/>
    <n v="0"/>
    <x v="1"/>
    <x v="1"/>
  </r>
  <r>
    <s v="40036527-0"/>
    <s v="TRANSFERENCIA GESTION PATRIMONIAL PROVINCIA GENERAL CARRERA, REGION DE AYSEN"/>
    <x v="11"/>
    <s v="'"/>
    <s v="'"/>
    <n v="2024"/>
    <s v="PROGRAMA"/>
    <s v="MULTISECTORIAL"/>
    <s v="GEOGRAFIA Y RECURSOS HUMANOS"/>
    <x v="1"/>
    <n v="185152"/>
    <n v="0"/>
    <n v="0"/>
    <x v="1"/>
    <x v="1"/>
  </r>
  <r>
    <s v="40036544-0"/>
    <s v="CONSTRUCCION PARQUE URBANO LOS VIÑEDOS MAIPO, COMUNA DE BUIN"/>
    <x v="14"/>
    <s v="MAIPO"/>
    <s v="BUIN"/>
    <n v="2024"/>
    <s v="PROYECTO"/>
    <s v="VIVIENDA Y DESARROLLO URBANO"/>
    <s v="DESARROLLO URBANO"/>
    <x v="1"/>
    <n v="103871"/>
    <n v="0"/>
    <n v="0"/>
    <x v="1"/>
    <x v="1"/>
  </r>
  <r>
    <s v="40036553-0"/>
    <s v="NORMALIZACION JARDIN INFANTIL LA PERLITA, LOS ANGELES"/>
    <x v="2"/>
    <s v="BIO BIO"/>
    <s v="LOS ANGELES"/>
    <n v="2024"/>
    <s v="PROYECTO"/>
    <s v="EDUCACION, CULTURA Y PATRIMONIO"/>
    <s v="EDUCACION PREBASICA"/>
    <x v="1"/>
    <n v="0"/>
    <n v="0"/>
    <n v="0"/>
    <x v="1"/>
    <x v="1"/>
  </r>
  <r>
    <s v="40036572-0"/>
    <s v="MEJORAMIENTO  RUTA 15-CH S: CHAPIRE-HUAYNA POTOSI"/>
    <x v="8"/>
    <s v="'"/>
    <s v="'"/>
    <n v="2024"/>
    <s v="PROYECTO"/>
    <s v="TRANSPORTE"/>
    <s v="TRANSPORTE CAMINERO"/>
    <x v="1"/>
    <n v="362000"/>
    <n v="0"/>
    <n v="0"/>
    <x v="1"/>
    <x v="1"/>
  </r>
  <r>
    <s v="40036577-0"/>
    <s v="MEJORAMIENTO RUTA 15-CH; S ALTO PACHICA - ALTO HUASQUIÑA, R. TARAPACA"/>
    <x v="8"/>
    <s v="'"/>
    <s v="'"/>
    <n v="2024"/>
    <s v="PROYECTO"/>
    <s v="TRANSPORTE"/>
    <s v="TRANSPORTE CAMINERO"/>
    <x v="1"/>
    <n v="313604"/>
    <n v="0"/>
    <n v="0"/>
    <x v="1"/>
    <x v="1"/>
  </r>
  <r>
    <s v="40036579-0"/>
    <s v="MEJORAMIENTO PAVIMENTO CALLE EL OLIVO Y PASAJE COIGÜE COMUNA DE CONCÓN"/>
    <x v="4"/>
    <s v="VALPARAISO"/>
    <s v="CONCON"/>
    <n v="2024"/>
    <s v="PROYECTO"/>
    <s v="TRANSPORTE"/>
    <s v="TRANSPORTE URBANO,VIALIDAD PEATONAL"/>
    <x v="1"/>
    <n v="238805"/>
    <n v="0"/>
    <n v="0"/>
    <x v="1"/>
    <x v="1"/>
  </r>
  <r>
    <s v="40036594-0"/>
    <s v="MEJORAMIENTO RUTA V-320 S:CR. RUTA V-310-MAICHIHUE-LLICO BAJO, COMUNA DE FRESIA Y LOS MUERMOS"/>
    <x v="3"/>
    <s v="'"/>
    <s v="'"/>
    <n v="2024"/>
    <s v="PROYECTO"/>
    <s v="TRANSPORTE"/>
    <s v="TRANSPORTE CAMINERO"/>
    <x v="3"/>
    <n v="516"/>
    <n v="0"/>
    <n v="0"/>
    <x v="1"/>
    <x v="1"/>
  </r>
  <r>
    <s v="40036598-0"/>
    <s v="MEJORAMIENTO CAMINO U-911 SECTOR: PUENTE VESPERINA- LAS GAVIOTAS, PUERTO OCTAY"/>
    <x v="3"/>
    <s v="'"/>
    <s v="'"/>
    <n v="2024"/>
    <s v="PROYECTO"/>
    <s v="TRANSPORTE"/>
    <s v="TRANSPORTE CAMINERO"/>
    <x v="1"/>
    <n v="500"/>
    <n v="0"/>
    <n v="0"/>
    <x v="1"/>
    <x v="1"/>
  </r>
  <r>
    <s v="40036709-0"/>
    <s v="MEJORAMIENTO PAVIMENTO Y AA LL CALLE LAS PIMPINELAS CONCÓN"/>
    <x v="4"/>
    <s v="VALPARAISO"/>
    <s v="CONCON"/>
    <n v="2024"/>
    <s v="PROYECTO"/>
    <s v="TRANSPORTE"/>
    <s v="TRANSPORTE URBANO,VIALIDAD PEATONAL"/>
    <x v="1"/>
    <n v="768903"/>
    <n v="0"/>
    <n v="0"/>
    <x v="1"/>
    <x v="1"/>
  </r>
  <r>
    <s v="40036719-0"/>
    <s v="MEJORAMIENTO PAVIMENTACION AVENIDA COSTANERA, COMUNA DE CARTAGENA"/>
    <x v="4"/>
    <s v="SAN ANTONIO"/>
    <s v="CARTAGENA"/>
    <n v="2024"/>
    <s v="PROYECTO"/>
    <s v="TRANSPORTE"/>
    <s v="TRANSPORTE URBANO,VIALIDAD PEATONAL"/>
    <x v="1"/>
    <n v="1014600"/>
    <n v="0"/>
    <n v="0"/>
    <x v="1"/>
    <x v="1"/>
  </r>
  <r>
    <s v="40036788-0"/>
    <s v="RESTAURACION ASCENSOR LECHEROS, VALPARAÍSO"/>
    <x v="4"/>
    <s v="VALPARAISO"/>
    <s v="VALPARAISO"/>
    <n v="2024"/>
    <s v="PROYECTO"/>
    <s v="EDUCACION, CULTURA Y PATRIMONIO"/>
    <s v="PATRIMONIO"/>
    <x v="1"/>
    <n v="154955"/>
    <n v="0"/>
    <n v="0"/>
    <x v="1"/>
    <x v="1"/>
  </r>
  <r>
    <s v="40036818-0"/>
    <s v="REPOSICION PAVIMENTO CALLES ESMERALDA PONIENTE Y UNO PONIENTE,LOS ANDES"/>
    <x v="4"/>
    <s v="LOS ANDES"/>
    <s v="LOS ANDES"/>
    <n v="2024"/>
    <s v="PROYECTO"/>
    <s v="TRANSPORTE"/>
    <s v="TRANSPORTE URBANO,VIALIDAD PEATONAL"/>
    <x v="1"/>
    <n v="654936"/>
    <n v="0"/>
    <n v="0"/>
    <x v="1"/>
    <x v="1"/>
  </r>
  <r>
    <s v="40036826-0"/>
    <s v="DIAGNOSTICO Y  ESTRATEGÍA COMUNAL DE DESARROLLO TERRITORIAL, SANTO DOMINGO"/>
    <x v="4"/>
    <s v="SAN ANTONIO"/>
    <s v="SANTO DOMINGO"/>
    <n v="2024"/>
    <s v="ESTUDIO BASICO"/>
    <s v="MULTISECTORIAL"/>
    <s v="INTERSUBSECTORIAL MULTISECTOR"/>
    <x v="1"/>
    <n v="65747"/>
    <n v="0"/>
    <n v="0"/>
    <x v="1"/>
    <x v="1"/>
  </r>
  <r>
    <s v="40036828-0"/>
    <s v="MEJORAMIENTO CBI RUTA N-70-M, KM 32.75 A KM 47.75, LTE REG.-TORRECILLAS, NINHUE-SAN CARLOS"/>
    <x v="5"/>
    <s v="'"/>
    <s v="'"/>
    <n v="2024"/>
    <s v="PROYECTO"/>
    <s v="TRANSPORTE"/>
    <s v="TRANSPORTE CAMINERO"/>
    <x v="1"/>
    <n v="22500"/>
    <n v="0"/>
    <n v="0"/>
    <x v="1"/>
    <x v="1"/>
  </r>
  <r>
    <s v="40036857-0"/>
    <s v="MEJORAMIENTO ILUMINACIÓN CANCHA DE FÚTBOL CLUB DEPORTIVO SARGENTO REBOLLEDO, TALCA."/>
    <x v="7"/>
    <s v="TALCA"/>
    <s v="TALCA"/>
    <n v="2024"/>
    <s v="PROYECTO"/>
    <s v="DEPORTES"/>
    <s v="ADMINISTRACION DEPORTES Y RECREACION"/>
    <x v="1"/>
    <n v="1"/>
    <n v="0"/>
    <n v="0"/>
    <x v="1"/>
    <x v="1"/>
  </r>
  <r>
    <s v="40036870-0"/>
    <s v="DIAGNOSTICO PLAN MAESTRO AGUAS LLUVIAS LAUTARO, REGIÓN DE LA ARAUCANIA"/>
    <x v="0"/>
    <s v="CAUTIN"/>
    <s v="LAUTARO"/>
    <n v="2024"/>
    <s v="ESTUDIO BASICO"/>
    <s v="RECURSOS HIDRICOS"/>
    <s v="AGUAS LLUVIAS"/>
    <x v="1"/>
    <n v="55120"/>
    <n v="0"/>
    <n v="0"/>
    <x v="1"/>
    <x v="1"/>
  </r>
  <r>
    <s v="40036880-0"/>
    <s v="REPOSICION PUENTE CALEBU, COMUNA DE CONTULMO"/>
    <x v="2"/>
    <s v="ARAUCO"/>
    <s v="CONTULMO"/>
    <n v="2024"/>
    <s v="PROYECTO"/>
    <s v="TRANSPORTE"/>
    <s v="TRANSPORTE CAMINERO"/>
    <x v="1"/>
    <n v="56833"/>
    <n v="0"/>
    <n v="0"/>
    <x v="1"/>
    <x v="1"/>
  </r>
  <r>
    <s v="40036881-0"/>
    <s v="REPOSICION PUENTE MATEO COLIMAN, COMUNA DE CONTULMO"/>
    <x v="2"/>
    <s v="ARAUCO"/>
    <s v="CONTULMO"/>
    <n v="2024"/>
    <s v="PROYECTO"/>
    <s v="TRANSPORTE"/>
    <s v="TRANSPORTE CAMINERO"/>
    <x v="1"/>
    <n v="60142"/>
    <n v="0"/>
    <n v="0"/>
    <x v="1"/>
    <x v="1"/>
  </r>
  <r>
    <s v="40036928-0"/>
    <s v="REPOSICION EJE VIAL AVDA. 26 DICIEMBRE-LA UNION-EL PARQUE Y LAS ACACIAS, SAN ESTEBAN"/>
    <x v="4"/>
    <s v="LOS ANDES"/>
    <s v="SAN ESTEBAN"/>
    <n v="2024"/>
    <s v="PROYECTO"/>
    <s v="TRANSPORTE"/>
    <s v="TRANSPORTE URBANO,VIALIDAD PEATONAL"/>
    <x v="1"/>
    <n v="91536"/>
    <n v="0"/>
    <n v="0"/>
    <x v="1"/>
    <x v="1"/>
  </r>
  <r>
    <s v="40036936-0"/>
    <s v="MEJORAMIENTO BARRIO VILLA GÉNESIS, COMUNA DE LOS ÁNGELES"/>
    <x v="2"/>
    <s v="BIO BIO"/>
    <s v="LOS ANGELES"/>
    <n v="2024"/>
    <s v="PROYECTO"/>
    <s v="VIVIENDA Y DESARROLLO URBANO"/>
    <s v="DESARROLLO URBANO"/>
    <x v="1"/>
    <n v="591700"/>
    <n v="0"/>
    <n v="0"/>
    <x v="1"/>
    <x v="1"/>
  </r>
  <r>
    <s v="40036947-0"/>
    <s v="CONSTRUCCION SEGUNDO CESFAM, COMUNA CURANILAHUE"/>
    <x v="2"/>
    <s v="ARAUCO"/>
    <s v="CURANILAHUE"/>
    <n v="2024"/>
    <s v="PROYECTO"/>
    <s v="SALUD"/>
    <s v="ADMINISTRACION SALUD"/>
    <x v="4"/>
    <n v="2200"/>
    <n v="0"/>
    <n v="0"/>
    <x v="1"/>
    <x v="1"/>
  </r>
  <r>
    <s v="40036948-0"/>
    <s v="MEJORAMIENTO BARRIO VILLA SAN FRANCISCO, COMUNA DE CONCEPCION"/>
    <x v="2"/>
    <s v="CONCEPCION"/>
    <s v="CONCEPCION"/>
    <n v="2024"/>
    <s v="PROYECTO"/>
    <s v="VIVIENDA Y DESARROLLO URBANO"/>
    <s v="DESARROLLO URBANO"/>
    <x v="1"/>
    <n v="662533"/>
    <n v="0"/>
    <n v="0"/>
    <x v="1"/>
    <x v="1"/>
  </r>
  <r>
    <s v="40036949-0"/>
    <s v="MEJORAMIENTO BARRIO UV 44-F SAJONIA Y ANÍBAL PINTO, COMUNA DE HUALPEN"/>
    <x v="2"/>
    <s v="CONCEPCION"/>
    <s v="HUALPEN"/>
    <n v="2024"/>
    <s v="PROYECTO"/>
    <s v="VIVIENDA Y DESARROLLO URBANO"/>
    <s v="DESARROLLO URBANO"/>
    <x v="1"/>
    <n v="777870"/>
    <n v="0"/>
    <n v="0"/>
    <x v="1"/>
    <x v="1"/>
  </r>
  <r>
    <s v="40036986-0"/>
    <s v="CONSTRUCCION SERVICIO SANITARIO RURAL LA ERMITA, COMUNA  DE SAN IGNACIO"/>
    <x v="5"/>
    <s v="'"/>
    <s v="'"/>
    <n v="2024"/>
    <s v="PROYECTO"/>
    <s v="RECURSOS HIDRICOS"/>
    <s v="AGUA POTABLE"/>
    <x v="4"/>
    <n v="12000"/>
    <n v="0"/>
    <n v="0"/>
    <x v="1"/>
    <x v="1"/>
  </r>
  <r>
    <s v="40036997-0"/>
    <s v="MEJORAMIENTO BARRIO BUENA ESPERANZA, COMUNA DE CURANILAHUE"/>
    <x v="2"/>
    <s v="ARAUCO"/>
    <s v="CURANILAHUE"/>
    <n v="2024"/>
    <s v="PROYECTO"/>
    <s v="VIVIENDA Y DESARROLLO URBANO"/>
    <s v="DESARROLLO URBANO"/>
    <x v="1"/>
    <n v="583737"/>
    <n v="0"/>
    <n v="0"/>
    <x v="1"/>
    <x v="1"/>
  </r>
  <r>
    <s v="40036999-0"/>
    <s v="CONSTRUCCION PARQUE ISABEL RIQUELME ORIENTE, COMUNA DE MAIPU"/>
    <x v="14"/>
    <s v="SANTIAGO"/>
    <s v="MAIPU"/>
    <n v="2024"/>
    <s v="PROYECTO"/>
    <s v="VIVIENDA Y DESARROLLO URBANO"/>
    <s v="DESARROLLO URBANO"/>
    <x v="1"/>
    <n v="10000"/>
    <n v="0"/>
    <n v="0"/>
    <x v="1"/>
    <x v="1"/>
  </r>
  <r>
    <s v="40037002-0"/>
    <s v="MEJORAMIENTO BARRIO SAN ISIDRO, COMUNA DE CONTULMO"/>
    <x v="2"/>
    <s v="ARAUCO"/>
    <s v="CONTULMO"/>
    <n v="2024"/>
    <s v="PROYECTO"/>
    <s v="VIVIENDA Y DESARROLLO URBANO"/>
    <s v="DESARROLLO URBANO"/>
    <x v="1"/>
    <n v="327361"/>
    <n v="0"/>
    <n v="0"/>
    <x v="1"/>
    <x v="1"/>
  </r>
  <r>
    <s v="40037008-0"/>
    <s v="MEJORAMIENTO BARRIO PESCADOR, COMUNA DE ARAUCO"/>
    <x v="2"/>
    <s v="ARAUCO"/>
    <s v="ARAUCO"/>
    <n v="2024"/>
    <s v="PROYECTO"/>
    <s v="VIVIENDA Y DESARROLLO URBANO"/>
    <s v="DESARROLLO URBANO"/>
    <x v="1"/>
    <n v="551281"/>
    <n v="0"/>
    <n v="0"/>
    <x v="1"/>
    <x v="1"/>
  </r>
  <r>
    <s v="40037014-0"/>
    <s v="MEJORAMIENTO BARRIO DIEGO PORTALES, COMUNA DE LOS ÁLAMOS"/>
    <x v="2"/>
    <s v="ARAUCO"/>
    <s v="LOS ALAMOS"/>
    <n v="2024"/>
    <s v="PROYECTO"/>
    <s v="VIVIENDA Y DESARROLLO URBANO"/>
    <s v="DESARROLLO URBANO"/>
    <x v="1"/>
    <n v="551281"/>
    <n v="0"/>
    <n v="0"/>
    <x v="1"/>
    <x v="1"/>
  </r>
  <r>
    <s v="40037016-0"/>
    <s v="MEJORAMIENTO BARRIO LORD COCHRANE, COMUNA DE TALCAHUANO"/>
    <x v="2"/>
    <s v="CONCEPCION"/>
    <s v="TALCAHUANO"/>
    <n v="2024"/>
    <s v="PROYECTO"/>
    <s v="VIVIENDA Y DESARROLLO URBANO"/>
    <s v="DESARROLLO URBANO"/>
    <x v="1"/>
    <n v="551281"/>
    <n v="0"/>
    <n v="0"/>
    <x v="1"/>
    <x v="1"/>
  </r>
  <r>
    <s v="40037017-0"/>
    <s v="MEJORAMIENTO BARRIO VILLA PARAISO, COMUNA DE TALCAHUANO"/>
    <x v="2"/>
    <s v="CONCEPCION"/>
    <s v="TALCAHUANO"/>
    <n v="2024"/>
    <s v="PROYECTO"/>
    <s v="VIVIENDA Y DESARROLLO URBANO"/>
    <s v="DESARROLLO URBANO"/>
    <x v="1"/>
    <n v="789836"/>
    <n v="0"/>
    <n v="0"/>
    <x v="1"/>
    <x v="1"/>
  </r>
  <r>
    <s v="40037019-0"/>
    <s v="MEJORAMIENTO BARRIO LA UNIÓN DE TUCAPEL, COMUNA DE TUCAPEL"/>
    <x v="2"/>
    <s v="BIO BIO"/>
    <s v="TUCAPEL"/>
    <n v="2024"/>
    <s v="PROYECTO"/>
    <s v="VIVIENDA Y DESARROLLO URBANO"/>
    <s v="DESARROLLO URBANO"/>
    <x v="1"/>
    <n v="551281"/>
    <n v="0"/>
    <n v="0"/>
    <x v="1"/>
    <x v="1"/>
  </r>
  <r>
    <s v="40037028-0"/>
    <s v="MEJORAMIENTO BARRIO ALTOS DEL LAJA, COMUNA DE LAJA"/>
    <x v="2"/>
    <s v="BIO BIO"/>
    <s v="LAJA"/>
    <n v="2024"/>
    <s v="PROYECTO"/>
    <s v="VIVIENDA Y DESARROLLO URBANO"/>
    <s v="DESARROLLO URBANO"/>
    <x v="1"/>
    <n v="579468"/>
    <n v="0"/>
    <n v="0"/>
    <x v="1"/>
    <x v="1"/>
  </r>
  <r>
    <s v="40037036-0"/>
    <s v="MEJORAMIENTO BARRIO ESTACION, COMUNA DE CAÑETE"/>
    <x v="2"/>
    <s v="ARAUCO"/>
    <s v="CAÑETE"/>
    <n v="2024"/>
    <s v="PROYECTO"/>
    <s v="VIVIENDA Y DESARROLLO URBANO"/>
    <s v="DESARROLLO URBANO"/>
    <x v="1"/>
    <n v="695755"/>
    <n v="0"/>
    <n v="0"/>
    <x v="1"/>
    <x v="1"/>
  </r>
  <r>
    <s v="40037053-0"/>
    <s v="CONSTRUCCION SEGUNDA COMPÁÑIA DE BOMBEROS SANTA CRUZ"/>
    <x v="15"/>
    <s v="'"/>
    <s v="'"/>
    <n v="2024"/>
    <s v="PROYECTO"/>
    <s v="SEGURIDAD PUBLICA"/>
    <s v="SEGURIDAD PUBLICA"/>
    <x v="3"/>
    <n v="268555"/>
    <n v="0"/>
    <n v="0"/>
    <x v="1"/>
    <x v="1"/>
  </r>
  <r>
    <s v="40037061-0"/>
    <s v="ANALISIS ZONA DE INTERES PUBLICO SECTOR SUR, PUNTA ARENAS"/>
    <x v="1"/>
    <s v="MAGALLANES"/>
    <s v="PUNTA ARENAS"/>
    <n v="2024"/>
    <s v="ESTUDIO BASICO"/>
    <s v="MULTISECTORIAL"/>
    <s v="ADMINISTRACION MULTISECTOR"/>
    <x v="1"/>
    <n v="180562"/>
    <n v="0"/>
    <n v="0"/>
    <x v="1"/>
    <x v="1"/>
  </r>
  <r>
    <s v="40037126-0"/>
    <s v="REPOSICION 4TA COMISARÍA C.O.P. LOS ÁLAMOS, COMUNA DE LOS ÁLAMOS"/>
    <x v="2"/>
    <s v="ARAUCO"/>
    <s v="LOS ALAMOS"/>
    <n v="2024"/>
    <s v="PROYECTO"/>
    <s v="SEGURIDAD PUBLICA"/>
    <s v="SEGURIDAD PUBLICA"/>
    <x v="4"/>
    <n v="211461"/>
    <n v="0"/>
    <n v="0"/>
    <x v="1"/>
    <x v="1"/>
  </r>
  <r>
    <s v="40037197-0"/>
    <s v="MEJORAMIENTO PLATABANDAS AV. LA PAZ, ENTRE PROF. ZAÑARTU Y ARTESANOS. COMUNA DE INDEPENDENCIA"/>
    <x v="14"/>
    <s v="SANTIAGO"/>
    <s v="INDEPENDENCIA"/>
    <n v="2024"/>
    <s v="PROYECTO"/>
    <s v="VIVIENDA Y DESARROLLO URBANO"/>
    <s v="DESARROLLO URBANO"/>
    <x v="4"/>
    <n v="114093"/>
    <n v="0"/>
    <n v="0"/>
    <x v="1"/>
    <x v="1"/>
  </r>
  <r>
    <s v="40037210-0"/>
    <s v="CONSTRUCCION HOGAR DE ADULTOS MAYORES DE  DOÑIHUE"/>
    <x v="15"/>
    <s v="CACHAPOAL"/>
    <s v="DOÑIHUE"/>
    <n v="2024"/>
    <s v="PROYECTO"/>
    <s v="MULTISECTORIAL"/>
    <s v="ASISTENCIA Y SERVICIO SOCIAL"/>
    <x v="3"/>
    <n v="5759128"/>
    <n v="0"/>
    <n v="0"/>
    <x v="1"/>
    <x v="1"/>
  </r>
  <r>
    <s v="40037220-0"/>
    <s v="MEJORAMIENTO BARRIO VILLA LOS RÍOS, COMUNA DE PITRUFQUÉN"/>
    <x v="0"/>
    <s v="CAUTIN"/>
    <s v="PITRUFQUEN"/>
    <n v="2024"/>
    <s v="PROYECTO"/>
    <s v="VIVIENDA Y DESARROLLO URBANO"/>
    <s v="DESARROLLO URBANO"/>
    <x v="1"/>
    <n v="70844"/>
    <n v="0"/>
    <n v="0"/>
    <x v="1"/>
    <x v="1"/>
  </r>
  <r>
    <s v="40037241-0"/>
    <s v="CONSTRUCCION SALA CUNA Y JARDÍN INFANTIL OCTAVIO LEIVA, TALAGANTE"/>
    <x v="14"/>
    <s v="TALAGANTE"/>
    <s v="TALAGANTE"/>
    <n v="2024"/>
    <s v="PROYECTO"/>
    <s v="EDUCACIÓN"/>
    <s v="EDUCACION PREBASICA"/>
    <x v="4"/>
    <n v="85235"/>
    <n v="0"/>
    <n v="0"/>
    <x v="1"/>
    <x v="1"/>
  </r>
  <r>
    <s v="40037243-0"/>
    <s v="CONSTRUCCION CICLO RUTAS URBANAS DE TALTAL"/>
    <x v="9"/>
    <s v="ANTOFAGASTA"/>
    <s v="TALTAL"/>
    <n v="2024"/>
    <s v="PROYECTO"/>
    <s v="TRANSPORTE"/>
    <s v="TRANSPORTE URBANO,VIALIDAD PEATONAL"/>
    <x v="1"/>
    <n v="418000"/>
    <n v="0"/>
    <n v="0"/>
    <x v="1"/>
    <x v="1"/>
  </r>
  <r>
    <s v="40037397-0"/>
    <s v="REPOSICION Y CONSTRUCCIÓN DIVERSAS VEREDAS UNIDADES VECINALES NRO 23, 30 Y 31, PUNTA ARENAS"/>
    <x v="1"/>
    <s v="MAGALLANES"/>
    <s v="PUNTA ARENAS"/>
    <n v="2024"/>
    <s v="PROYECTO"/>
    <s v="TRANSPORTE"/>
    <s v="TRANSPORTE URBANO,VIALIDAD PEATONAL"/>
    <x v="1"/>
    <n v="286115"/>
    <n v="0"/>
    <n v="0"/>
    <x v="1"/>
    <x v="1"/>
  </r>
  <r>
    <s v="40037410-0"/>
    <s v="NORMALIZACION JARDIN INFANTIL ALTERNATIVO NUBECITA, OVALLE"/>
    <x v="6"/>
    <s v="LIMARI"/>
    <s v="OVALLE"/>
    <n v="2024"/>
    <s v="PROYECTO"/>
    <s v="EDUCACION, CULTURA Y PATRIMONIO"/>
    <s v="EDUCACION PREBASICA"/>
    <x v="1"/>
    <n v="0"/>
    <n v="0"/>
    <n v="0"/>
    <x v="1"/>
    <x v="1"/>
  </r>
  <r>
    <s v="40037413-0"/>
    <s v="DIAGNOSTICO PLAN MAESTRO DE AGUAS LLUVIA DE ENTRE LAGOS Y PILMAIQUEN, COMUNA DE PUYEHUE"/>
    <x v="3"/>
    <s v="OSORNO"/>
    <s v="PUYEHUE"/>
    <n v="2024"/>
    <s v="ESTUDIO BASICO"/>
    <s v="RECURSOS HIDRICOS"/>
    <s v="AGUAS LLUVIAS"/>
    <x v="1"/>
    <n v="310"/>
    <n v="0"/>
    <n v="0"/>
    <x v="1"/>
    <x v="1"/>
  </r>
  <r>
    <s v="40037453-0"/>
    <s v="CONSTRUCCION ALCANTARILLADO SAN FERNANDO, COMUNA DE SANTA MARIA"/>
    <x v="4"/>
    <s v="SAN FELIPE DE ACONCAGUA"/>
    <s v="SANTA MARIA"/>
    <n v="2024"/>
    <s v="PROYECTO"/>
    <s v="RECURSOS HIDRICOS"/>
    <s v="EVACUACION DISPOSICION FINAL AGUAS SERVIDAS"/>
    <x v="1"/>
    <n v="1441813"/>
    <n v="0"/>
    <n v="0"/>
    <x v="1"/>
    <x v="1"/>
  </r>
  <r>
    <s v="40037525-0"/>
    <s v="ANALISIS GEOFÍSICO PARA PROYECTO HABITACIONAL COMUNA DE LEBU"/>
    <x v="2"/>
    <s v="ARAUCO"/>
    <s v="LEBU"/>
    <n v="2024"/>
    <s v="ESTUDIO BASICO"/>
    <s v="VIVIENDA Y DESARROLLO URBANO"/>
    <s v="VIVIENDA DEFINITIVA"/>
    <x v="4"/>
    <n v="84991"/>
    <n v="0"/>
    <n v="0"/>
    <x v="1"/>
    <x v="1"/>
  </r>
  <r>
    <s v="40037607-0"/>
    <s v="REPOSICION ESTADIO VIEJO CARAHUE, COMUNA CARAHUE"/>
    <x v="0"/>
    <s v="CAUTIN"/>
    <s v="CARAHUE"/>
    <n v="2024"/>
    <s v="PROYECTO"/>
    <s v="DEPORTES"/>
    <s v="DEPORTE RECREATIVO"/>
    <x v="1"/>
    <n v="4"/>
    <n v="0"/>
    <n v="0"/>
    <x v="1"/>
    <x v="1"/>
  </r>
  <r>
    <s v="40037637-0"/>
    <s v="MEJORAMIENTO BARRIO HILAY NATUR NISAYA LICKAN - SAN PEDRO DE ATACAMA - PQMB 2020"/>
    <x v="9"/>
    <s v="EL LOA"/>
    <s v="SAN PEDRO DE ATACAMA"/>
    <n v="2024"/>
    <s v="PROYECTO"/>
    <s v="VIVIENDA Y DESARROLLO URBANO"/>
    <s v="DESARROLLO URBANO"/>
    <x v="1"/>
    <n v="486075"/>
    <n v="0"/>
    <n v="0"/>
    <x v="1"/>
    <x v="1"/>
  </r>
  <r>
    <s v="40037638-0"/>
    <s v="MEJORAMIENTO BARRIO BUENOS VECINOS Y AMIGOS - CALAMA - PQMB 2020"/>
    <x v="9"/>
    <s v="EL LOA"/>
    <s v="CALAMA"/>
    <n v="2024"/>
    <s v="PROYECTO"/>
    <s v="VIVIENDA Y DESARROLLO URBANO"/>
    <s v="DESARROLLO URBANO"/>
    <x v="1"/>
    <n v="532313"/>
    <n v="0"/>
    <n v="0"/>
    <x v="1"/>
    <x v="1"/>
  </r>
  <r>
    <s v="40037742-0"/>
    <s v="MEJORAMIENTO DESEMBOCADURA RÍO LINGUE, COMUNA DE MARIQUINA"/>
    <x v="12"/>
    <s v="VALDIVIA - REGION XIV"/>
    <s v="SAN JOSE DE LA MARIQUINA - REGION XIV"/>
    <n v="2024"/>
    <s v="PROYECTO"/>
    <s v="PESCA"/>
    <s v="PESCA ARTESANAL"/>
    <x v="3"/>
    <n v="45000"/>
    <n v="0"/>
    <n v="0"/>
    <x v="1"/>
    <x v="1"/>
  </r>
  <r>
    <s v="40037772-0"/>
    <s v="MEJORAMIENTO PLACA COMERCIAL UNIDAD VECINAL PROVIDENCIA, COMUNA DE PROVIDENCIA"/>
    <x v="14"/>
    <s v="SANTIAGO"/>
    <s v="PROVIDENCIA"/>
    <n v="2024"/>
    <s v="PROYECTO"/>
    <s v="VIVIENDA Y DESARROLLO URBANO"/>
    <s v="DESARROLLO URBANO"/>
    <x v="1"/>
    <n v="173290"/>
    <n v="0"/>
    <n v="0"/>
    <x v="1"/>
    <x v="1"/>
  </r>
  <r>
    <s v="40037785-0"/>
    <s v="REPOSICION QUINTA COMPAÑIA DE BOMBEROS DE ANGOSTURA, SAN FERNANDO"/>
    <x v="15"/>
    <s v="COLCHAGUA"/>
    <s v="SAN FERNANDO"/>
    <n v="2024"/>
    <s v="PROYECTO"/>
    <s v="SEGURIDAD PUBLICA"/>
    <s v="SEGURIDAD PUBLICA"/>
    <x v="1"/>
    <n v="10000"/>
    <n v="0"/>
    <n v="0"/>
    <x v="1"/>
    <x v="1"/>
  </r>
  <r>
    <s v="40037817-0"/>
    <s v="MEJORAMIENTO PROYECTO SISTEMA APR VARILLAR, COMUNA VICUÑA"/>
    <x v="6"/>
    <s v="ELQUI"/>
    <s v="VICUÑA"/>
    <n v="2024"/>
    <s v="PROYECTO"/>
    <s v="RECURSOS HIDRICOS"/>
    <s v="AGUA POTABLE"/>
    <x v="3"/>
    <n v="254004"/>
    <n v="0"/>
    <n v="0"/>
    <x v="1"/>
    <x v="1"/>
  </r>
  <r>
    <s v="40037835-0"/>
    <s v="CONSTRUCCION CENTRO DE SALUD FAMILIAR URBANO DE ARAUCO"/>
    <x v="2"/>
    <s v="'"/>
    <s v="'"/>
    <n v="2024"/>
    <s v="PROYECTO"/>
    <s v="SALUD"/>
    <s v="BAJA COMPLEJIDAD"/>
    <x v="1"/>
    <n v="7989"/>
    <n v="0"/>
    <n v="0"/>
    <x v="1"/>
    <x v="1"/>
  </r>
  <r>
    <s v="40037912-0"/>
    <s v="DIAGNOSTICO INFRAESTRUCTURA DE LOS SISTEMAS BÁSICOS, PROVINCIA DE PETORCA"/>
    <x v="4"/>
    <s v="PETORCA"/>
    <s v="'"/>
    <n v="2024"/>
    <s v="ESTUDIO BASICO"/>
    <s v="RECURSOS HIDRICOS"/>
    <s v="AGUA POTABLE"/>
    <x v="1"/>
    <n v="143371"/>
    <n v="0"/>
    <n v="0"/>
    <x v="1"/>
    <x v="1"/>
  </r>
  <r>
    <s v="40037917-0"/>
    <s v="CONSTRUCCION INFRAESTRUCTURA, MEJORAMIENTO  CALIDAD DEL AGUA DEL RIO LLUTA, REGION XV"/>
    <x v="13"/>
    <s v="'"/>
    <s v="'"/>
    <n v="2024"/>
    <s v="PROYECTO"/>
    <s v="RECURSOS HIDRICOS"/>
    <s v="RIEGO"/>
    <x v="3"/>
    <n v="243224"/>
    <n v="0"/>
    <n v="0"/>
    <x v="1"/>
    <x v="1"/>
  </r>
  <r>
    <s v="40037919-0"/>
    <s v="CONSTRUCCION INFRAESTRUCTURA , MEJORAMIENTO  CALIDAD DEL AGUA DEL RIO CAMARONES, REGION XV"/>
    <x v="13"/>
    <s v="'"/>
    <s v="'"/>
    <n v="2024"/>
    <s v="PROYECTO"/>
    <s v="RECURSOS HIDRICOS"/>
    <s v="RIEGO"/>
    <x v="3"/>
    <n v="243224"/>
    <n v="0"/>
    <n v="0"/>
    <x v="1"/>
    <x v="1"/>
  </r>
  <r>
    <s v="40037962-0"/>
    <s v="CONSTRUCCION DE MEDIDAS DE CONTROL ALUVIONAL PARA QUEBRADAS  AFLUENTES-LLUTA, REGION XV"/>
    <x v="13"/>
    <s v="'"/>
    <s v="'"/>
    <n v="2024"/>
    <s v="PROYECTO"/>
    <s v="RECURSOS HIDRICOS"/>
    <s v="DEFENSAS FLUVIALES,MARITIMAS Y CAUCES NATURALES"/>
    <x v="3"/>
    <n v="259784"/>
    <n v="0"/>
    <n v="0"/>
    <x v="1"/>
    <x v="1"/>
  </r>
  <r>
    <s v="40037974-0"/>
    <s v="REPOSICION HOSPITAL DR. DINO STAGNO MACCIONI, TRAIGUÈN"/>
    <x v="0"/>
    <s v="MALLECO"/>
    <s v="TRAIGUEN"/>
    <n v="2024"/>
    <s v="PROYECTO"/>
    <s v="SALUD"/>
    <s v="MEDIA COMPLEJIDAD"/>
    <x v="1"/>
    <n v="10"/>
    <n v="0"/>
    <n v="0"/>
    <x v="1"/>
    <x v="1"/>
  </r>
  <r>
    <s v="40038039-0"/>
    <s v="MEJORAMIENTO INTEGRAL SISTEMA SSR GUAÑACAGUA, REGION DE ARICA Y PARINACOTA"/>
    <x v="13"/>
    <s v="'"/>
    <s v="'"/>
    <n v="2024"/>
    <s v="PROYECTO"/>
    <s v="RECURSOS HIDRICOS"/>
    <s v="AGUA POTABLE"/>
    <x v="4"/>
    <n v="711042"/>
    <n v="0"/>
    <n v="0"/>
    <x v="1"/>
    <x v="1"/>
  </r>
  <r>
    <s v="40038040-0"/>
    <s v="MEJORAMIENTO RUTA D-760, ACCESO A CALETA DE PUERTO OSCURO, COMUNA DE CANELA"/>
    <x v="6"/>
    <s v="CHOAPA"/>
    <s v="CANELA"/>
    <n v="2024"/>
    <s v="PROYECTO"/>
    <s v="TRANSPORTE"/>
    <s v="TRANSPORTE CAMINERO"/>
    <x v="4"/>
    <n v="53603"/>
    <n v="0"/>
    <n v="0"/>
    <x v="1"/>
    <x v="1"/>
  </r>
  <r>
    <s v="40038046-0"/>
    <s v="MEJORAMIENTO RECINTO DEPORTIVO EL CANDIL, COMUNA DE EL BOSQUE"/>
    <x v="14"/>
    <s v="SANTIAGO"/>
    <s v="EL BOSQUE"/>
    <n v="2024"/>
    <s v="PROYECTO"/>
    <s v="DEPORTES"/>
    <s v="DEPORTE RECREATIVO"/>
    <x v="4"/>
    <n v="999999"/>
    <n v="0"/>
    <n v="0"/>
    <x v="1"/>
    <x v="1"/>
  </r>
  <r>
    <s v="40038085-0"/>
    <s v="MEJORAMIENTO ESPACIO PÚBLICO CALLE PUDAHUEL Y AV. JUAN PABLO II, CHAÑARAL"/>
    <x v="16"/>
    <s v="CHAÑARAL"/>
    <s v="CHAÑARAL"/>
    <n v="2024"/>
    <s v="PROYECTO"/>
    <s v="VIVIENDA Y DESARROLLO URBANO"/>
    <s v="DESARROLLO URBANO"/>
    <x v="4"/>
    <n v="367351"/>
    <n v="0"/>
    <n v="0"/>
    <x v="1"/>
    <x v="1"/>
  </r>
  <r>
    <s v="40038100-0"/>
    <s v="CONSTRUCCION DE OBRAS DE PROTECCIÓN DEL VALLE DE ACHA, REGIÓN XV"/>
    <x v="13"/>
    <s v="ARICA - REGION XV"/>
    <s v="ARICA - REGION XV"/>
    <n v="2024"/>
    <s v="PROYECTO"/>
    <s v="RECURSOS HIDRICOS"/>
    <s v="DEFENSAS FLUVIALES,MARITIMAS Y CAUCES NATURALES"/>
    <x v="3"/>
    <n v="259784"/>
    <n v="0"/>
    <n v="0"/>
    <x v="1"/>
    <x v="1"/>
  </r>
  <r>
    <s v="40038176-0"/>
    <s v="MEJORAMIENTO CANCHA CARLOS ABARCA, COMUNA DE EL BOSQUE"/>
    <x v="14"/>
    <s v="SANTIAGO"/>
    <s v="EL BOSQUE"/>
    <n v="2024"/>
    <s v="PROYECTO"/>
    <s v="DEPORTES"/>
    <s v="INTERSUBSECTORIAL DEPORTES"/>
    <x v="4"/>
    <n v="1176839"/>
    <n v="0"/>
    <n v="0"/>
    <x v="1"/>
    <x v="1"/>
  </r>
  <r>
    <s v="40038239-0"/>
    <s v="MEJORAMIENTO CALETA GUARDIAMARINA RIQUELME - OBRAS MARÍTIMAS, IQUIQUE"/>
    <x v="8"/>
    <s v="IQUIQUE"/>
    <s v="IQUIQUE"/>
    <n v="2024"/>
    <s v="PROYECTO"/>
    <s v="PESCA"/>
    <s v="PESCA ARTESANAL"/>
    <x v="1"/>
    <n v="120"/>
    <n v="0"/>
    <n v="0"/>
    <x v="1"/>
    <x v="1"/>
  </r>
  <r>
    <s v="40038397-0"/>
    <s v="CONSTRUCCION PARADOR DE BUSES DE VILLA CERRO CASTILLO, COMUNA DE RÍO IBÁÑEZ"/>
    <x v="11"/>
    <s v="GENERAL CARRERA"/>
    <s v="RIO IBAÑEZ"/>
    <n v="2024"/>
    <s v="PROYECTO"/>
    <s v="MULTISECTORIAL"/>
    <s v="INTERSUBSECTORIAL MULTISECTOR"/>
    <x v="1"/>
    <n v="1"/>
    <n v="0"/>
    <n v="0"/>
    <x v="1"/>
    <x v="1"/>
  </r>
  <r>
    <s v="40038434-0"/>
    <s v="CONSTRUCCION SERVICIO SANITARIO RURAL DE AGUA POTABLE EL QUECHE, COMUNA DE COCHAMO"/>
    <x v="3"/>
    <s v="'"/>
    <s v="'"/>
    <n v="2024"/>
    <s v="PROYECTO"/>
    <s v="RECURSOS HIDRICOS"/>
    <s v="AGUA POTABLE"/>
    <x v="4"/>
    <n v="2300"/>
    <n v="0"/>
    <n v="0"/>
    <x v="1"/>
    <x v="1"/>
  </r>
  <r>
    <s v="40038582-0"/>
    <s v="MEJORAMIENTO CALLE LOS PIONEROS ENTRE MON REPOZ Y LITTA MADONNA, LABRANZA, TEMUCO"/>
    <x v="0"/>
    <s v="CAUTIN"/>
    <s v="TEMUCO"/>
    <n v="2024"/>
    <s v="PROYECTO"/>
    <s v="TRANSPORTE"/>
    <s v="TRANSPORTE URBANO,VIALIDAD PEATONAL"/>
    <x v="1"/>
    <n v="1158"/>
    <n v="0"/>
    <n v="0"/>
    <x v="1"/>
    <x v="1"/>
  </r>
  <r>
    <s v="40038593-0"/>
    <s v="CONSTRUCCION ESPIGON CALETA PELLUHUE"/>
    <x v="7"/>
    <s v="CAUQUENES"/>
    <s v="PELLUHUE"/>
    <n v="2024"/>
    <s v="PROYECTO"/>
    <s v="PESCA"/>
    <s v="PESCA ARTESANAL"/>
    <x v="4"/>
    <n v="10001"/>
    <n v="0"/>
    <n v="0"/>
    <x v="1"/>
    <x v="1"/>
  </r>
  <r>
    <s v="40038599-0"/>
    <s v="CONSTRUCCION INTERCONEXION RUTA 156 Y RUTA 180 SECTOR : NACIMIENTO - COIGUE"/>
    <x v="2"/>
    <s v="'"/>
    <s v="'"/>
    <n v="2024"/>
    <s v="PROYECTO"/>
    <s v="TRANSPORTE"/>
    <s v="TRANSPORTE CAMINERO"/>
    <x v="1"/>
    <n v="110570"/>
    <n v="0"/>
    <n v="0"/>
    <x v="1"/>
    <x v="1"/>
  </r>
  <r>
    <s v="40038679-0"/>
    <s v="CONSTRUCCION CENTRO CULTURAL COMUNA DE ESTACIÓN CENTRAL"/>
    <x v="14"/>
    <s v="SANTIAGO"/>
    <s v="ESTACION CENTRAL"/>
    <n v="2024"/>
    <s v="PROYECTO"/>
    <s v="EDUCACION, CULTURA Y PATRIMONIO"/>
    <s v="CULTURA"/>
    <x v="4"/>
    <n v="377653"/>
    <n v="0"/>
    <n v="0"/>
    <x v="1"/>
    <x v="1"/>
  </r>
  <r>
    <s v="40038846-0"/>
    <s v="NORMALIZACION DE VARIOS PUENTES REGION DEL BIOBIO"/>
    <x v="2"/>
    <s v="'"/>
    <s v="'"/>
    <n v="2024"/>
    <s v="PROYECTO"/>
    <s v="TRANSPORTE"/>
    <s v="TRANSPORTE CAMINERO"/>
    <x v="1"/>
    <n v="40500"/>
    <n v="0"/>
    <n v="0"/>
    <x v="1"/>
    <x v="1"/>
  </r>
  <r>
    <s v="40038866-0"/>
    <s v="MEJORAMIENTO DE PAVIMENTO SECTOR SUR CALLE MANUEL RODRIGUEZ, COMUNA DE TILTIL"/>
    <x v="14"/>
    <s v="CHACABUCO"/>
    <s v="TIL TIL"/>
    <n v="2024"/>
    <s v="PROYECTO"/>
    <s v="TRANSPORTE"/>
    <s v="TRANSPORTE URBANO,VIALIDAD PEATONAL"/>
    <x v="3"/>
    <n v="242701"/>
    <n v="0"/>
    <n v="0"/>
    <x v="1"/>
    <x v="1"/>
  </r>
  <r>
    <s v="40038912-0"/>
    <s v="REPOSICION CENTRO DEPORTIVO POLIFUNCIONAL IND COYHAIQUE"/>
    <x v="11"/>
    <s v="'"/>
    <s v="'"/>
    <n v="2024"/>
    <s v="PROYECTO"/>
    <s v="DEPORTES"/>
    <s v="INTERSUBSECTORIAL DEPORTES"/>
    <x v="4"/>
    <n v="1"/>
    <n v="0"/>
    <n v="0"/>
    <x v="1"/>
    <x v="1"/>
  </r>
  <r>
    <s v="40038944-0"/>
    <s v="CONSTRUCCION PASARELA VEHICULAR RAPANILAHUE Y ACCESOS, COMUNA DE LUMACO"/>
    <x v="0"/>
    <s v="MALLECO"/>
    <s v="LUMACO"/>
    <n v="2024"/>
    <s v="PROYECTO"/>
    <s v="TRANSPORTE"/>
    <s v="TRANSPORTE CAMINERO"/>
    <x v="1"/>
    <n v="826000"/>
    <n v="0"/>
    <n v="0"/>
    <x v="1"/>
    <x v="1"/>
  </r>
  <r>
    <s v="40038954-0"/>
    <s v="REPOSICION PUENTE SCHNEIDER Y ACCESOS EN RUTA S-689, GORBEA"/>
    <x v="0"/>
    <s v="CAUTIN"/>
    <s v="GORBEA"/>
    <n v="2024"/>
    <s v="PROYECTO"/>
    <s v="TRANSPORTE"/>
    <s v="TRANSPORTE CAMINERO"/>
    <x v="1"/>
    <n v="5000"/>
    <n v="0"/>
    <n v="0"/>
    <x v="1"/>
    <x v="1"/>
  </r>
  <r>
    <s v="40038974-0"/>
    <s v="DIAGNOSTICO UNIDAD FAENADORA MÓVIL, XII REGIÓN"/>
    <x v="1"/>
    <s v="'"/>
    <s v="'"/>
    <n v="2024"/>
    <s v="ESTUDIO BASICO"/>
    <s v="RECURSOS NATURALES Y MEDIO AMBIENTE"/>
    <s v="INTERSUBSECTORIAL SILVOAGROPECUARIO"/>
    <x v="1"/>
    <n v="127079"/>
    <n v="0"/>
    <n v="0"/>
    <x v="1"/>
    <x v="1"/>
  </r>
  <r>
    <s v="40039008-0"/>
    <s v="MEJORAMIENTO BANDEJON MIRAFLORES. COMUNA DE RENCA"/>
    <x v="14"/>
    <s v="SANTIAGO"/>
    <s v="RENCA"/>
    <n v="2024"/>
    <s v="PROYECTO"/>
    <s v="MULTISECTORIAL"/>
    <s v="ADMINISTRACION MULTISECTOR"/>
    <x v="4"/>
    <n v="1000"/>
    <n v="0"/>
    <n v="0"/>
    <x v="1"/>
    <x v="1"/>
  </r>
  <r>
    <s v="40039032-0"/>
    <s v="CONSTRUCCION SERVICIO SANITARIO RURAL CHACRAS DE COCHRANE, COMUNA DE COCHRANE"/>
    <x v="11"/>
    <s v="CAPITAN PRAT"/>
    <s v="COCHRANE"/>
    <n v="2024"/>
    <s v="PROYECTO"/>
    <s v="RECURSOS HIDRICOS"/>
    <s v="AGUA POTABLE"/>
    <x v="1"/>
    <n v="30"/>
    <n v="0"/>
    <n v="0"/>
    <x v="1"/>
    <x v="1"/>
  </r>
  <r>
    <s v="40039059-0"/>
    <s v="CONSTRUCCION CENTRO CULTURAL DE HUALQUI"/>
    <x v="2"/>
    <s v="CONCEPCION"/>
    <s v="HUALQUI"/>
    <n v="2024"/>
    <s v="PROYECTO"/>
    <s v="EDUCACION, CULTURA Y PATRIMONIO"/>
    <s v="ARTE Y CULTURA"/>
    <x v="4"/>
    <n v="74542"/>
    <n v="0"/>
    <n v="0"/>
    <x v="1"/>
    <x v="1"/>
  </r>
  <r>
    <s v="40039178-0"/>
    <s v="CONSTRUCCION ELECTRIFICACION RURAL SECTOR MILLAHUIN BAJO, COLGA Y OTROS, PITRUFQUEN"/>
    <x v="0"/>
    <s v="CAUTIN"/>
    <s v="PITRUFQUEN"/>
    <n v="2024"/>
    <s v="PROYECTO"/>
    <s v="ENERGIA"/>
    <s v="DISTRIBUCION Y CONEXION FINAL USUARIOS"/>
    <x v="1"/>
    <n v="297687"/>
    <n v="0"/>
    <n v="0"/>
    <x v="1"/>
    <x v="1"/>
  </r>
  <r>
    <s v="40039194-0"/>
    <s v="INSTALACION SISTEMA AGUA POTABLE LORENZO NECUL,  MEDIA LUNA, PERQUENCO"/>
    <x v="0"/>
    <s v="CAUTIN"/>
    <s v="PERQUENCO"/>
    <n v="2024"/>
    <s v="PROYECTO"/>
    <s v="RECURSOS HIDRICOS"/>
    <s v="AGUA POTABLE"/>
    <x v="4"/>
    <n v="31049"/>
    <n v="0"/>
    <n v="0"/>
    <x v="1"/>
    <x v="1"/>
  </r>
  <r>
    <s v="40039256-0"/>
    <s v="REPOSICION CENTRO COMUNITARIO Y DELEGACIÓN MUNICIPAL DE MALALHUE, LANCO"/>
    <x v="12"/>
    <s v="VALDIVIA - REGION XIV"/>
    <s v="LANCO - REGION XIV"/>
    <n v="2024"/>
    <s v="PROYECTO"/>
    <s v="MULTISECTORIAL"/>
    <s v="ORGANIZACION Y SERVICIOS COMUNALES"/>
    <x v="1"/>
    <n v="2000"/>
    <n v="0"/>
    <n v="0"/>
    <x v="1"/>
    <x v="1"/>
  </r>
  <r>
    <s v="40039313-0"/>
    <s v="MEJORAMIENTO CANCHA DE FUTBOL PUCHOCO-SCHWAGER, CORONEL"/>
    <x v="2"/>
    <s v="CONCEPCION"/>
    <s v="CORONEL"/>
    <n v="2024"/>
    <s v="PROYECTO"/>
    <s v="MULTISECTORIAL"/>
    <s v="INTERSUBSECTORIAL MULTISECTOR"/>
    <x v="3"/>
    <n v="564107"/>
    <n v="0"/>
    <n v="0"/>
    <x v="1"/>
    <x v="1"/>
  </r>
  <r>
    <s v="40039388-0"/>
    <s v="NORMALIZACION DISEÑOS DE CICLOVIAS RED DE CORTO PLAZO, ARICA"/>
    <x v="13"/>
    <s v="ARICA - REGION XV"/>
    <s v="ARICA - REGION XV"/>
    <n v="2024"/>
    <s v="PROYECTO"/>
    <s v="TRANSPORTE"/>
    <s v="TRANSPORTE URBANO,VIALIDAD PEATONAL"/>
    <x v="1"/>
    <n v="2"/>
    <n v="0"/>
    <n v="0"/>
    <x v="1"/>
    <x v="1"/>
  </r>
  <r>
    <s v="40039400-0"/>
    <s v="MEJORAMIENTO RUTA H-15, TRAMO H-145 A H-165 (CALLE MAYOR MUÑOZ CARRASCO)  LA PUNTA,  MOSTAZAL"/>
    <x v="15"/>
    <s v="CACHAPOAL"/>
    <s v="MOSTAZAL"/>
    <n v="2024"/>
    <s v="PROYECTO"/>
    <s v="TRANSPORTE"/>
    <s v="TRANSPORTE URBANO,VIALIDAD PEATONAL"/>
    <x v="1"/>
    <n v="83701"/>
    <n v="0"/>
    <n v="0"/>
    <x v="1"/>
    <x v="1"/>
  </r>
  <r>
    <s v="40039418-0"/>
    <s v="CONSTRUCCION EXTENSIÓN ELECTRICA DISTINTOS SECTORES COMUNA DE SAN NICOLÁS"/>
    <x v="5"/>
    <s v="PUNILLA"/>
    <s v="SAN NICOLAS - REGION DEL ÑUBLE"/>
    <n v="2024"/>
    <s v="PROYECTO"/>
    <s v="ENERGIA"/>
    <s v="DISTRIBUCION Y CONEXION FINAL USUARIOS"/>
    <x v="3"/>
    <n v="114455"/>
    <n v="0"/>
    <n v="0"/>
    <x v="1"/>
    <x v="1"/>
  </r>
  <r>
    <s v="40039423-0"/>
    <s v="CONSTRUCCION INFRAESTRUCTURA SANITARIA CHESQUE, BILBAO Y LOS NOTROS, LONCOCHE"/>
    <x v="0"/>
    <s v="CAUTIN"/>
    <s v="LONCOCHE"/>
    <n v="2024"/>
    <s v="PROYECTO"/>
    <s v="VIVIENDA Y DESARROLLO URBANO"/>
    <s v="SOLUCION HABITACIONAL PARCIAL O COMPLEMENTARIA"/>
    <x v="1"/>
    <n v="2"/>
    <n v="0"/>
    <n v="0"/>
    <x v="1"/>
    <x v="1"/>
  </r>
  <r>
    <s v="40039455-0"/>
    <s v="CONSTRUCCION CONEXION VIAL LA PUNTA - EL RINCON, COMUNA MOSTAZAL"/>
    <x v="15"/>
    <s v="CACHAPOAL"/>
    <s v="MOSTAZAL"/>
    <n v="2024"/>
    <s v="PROYECTO"/>
    <s v="TRANSPORTE"/>
    <s v="TRANSPORTE URBANO,VIALIDAD PEATONAL"/>
    <x v="1"/>
    <n v="76570"/>
    <n v="0"/>
    <n v="0"/>
    <x v="1"/>
    <x v="1"/>
  </r>
  <r>
    <s v="40039460-0"/>
    <s v="MEJORAMIENTO COLEGIO HIJOS DEL SOL SECTOR LOS MARCOS, COMUNA DE MOSTAZAL."/>
    <x v="15"/>
    <s v="CACHAPOAL"/>
    <s v="MOSTAZAL"/>
    <n v="2024"/>
    <s v="PROYECTO"/>
    <s v="EDUCACION, CULTURA Y PATRIMONIO"/>
    <s v="EDUCACION BASICA Y MEDIA"/>
    <x v="3"/>
    <n v="209036"/>
    <n v="0"/>
    <n v="0"/>
    <x v="1"/>
    <x v="1"/>
  </r>
  <r>
    <s v="40039517-0"/>
    <s v="CONSTRUCCION PARQUE MIRADOR RINCON DE DIOS, TOCOPILLA"/>
    <x v="9"/>
    <s v="TOCOPILLA"/>
    <s v="TOCOPILLA"/>
    <n v="2024"/>
    <s v="PROYECTO"/>
    <s v="VIVIENDA Y DESARROLLO URBANO"/>
    <s v="DESARROLLO URBANO"/>
    <x v="4"/>
    <n v="111713"/>
    <n v="0"/>
    <n v="0"/>
    <x v="1"/>
    <x v="1"/>
  </r>
  <r>
    <s v="40039540-0"/>
    <s v="MEJORAMIENTO ACCESO A PERGOLA MUNICIPAL PLACILLA"/>
    <x v="15"/>
    <s v="COLCHAGUA"/>
    <s v="PLACILLA"/>
    <n v="2024"/>
    <s v="PROYECTO"/>
    <s v="VIVIENDA Y DESARROLLO URBANO"/>
    <s v="DESARROLLO URBANO"/>
    <x v="1"/>
    <n v="82800"/>
    <n v="0"/>
    <n v="0"/>
    <x v="1"/>
    <x v="1"/>
  </r>
  <r>
    <s v="40039552-0"/>
    <s v="NORMALIZACION Y AMPLIACIÓN GIMNASIO COMPLEJO PATRICIO MEKIS, RANCAGUA"/>
    <x v="15"/>
    <s v="CACHAPOAL"/>
    <s v="RANCAGUA"/>
    <n v="2024"/>
    <s v="PROYECTO"/>
    <s v="DEPORTES"/>
    <s v="DEPORTE RECREATIVO"/>
    <x v="1"/>
    <n v="83542"/>
    <n v="0"/>
    <n v="0"/>
    <x v="1"/>
    <x v="1"/>
  </r>
  <r>
    <s v="40039553-0"/>
    <s v="NORMALIZACION Y AMPLIACION GIMNASIO EL MANZANAL, RANCAGUA"/>
    <x v="15"/>
    <s v="CACHAPOAL"/>
    <s v="RANCAGUA"/>
    <n v="2024"/>
    <s v="PROYECTO"/>
    <s v="DEPORTES"/>
    <s v="DEPORTE RECREATIVO"/>
    <x v="1"/>
    <n v="34267"/>
    <n v="0"/>
    <n v="0"/>
    <x v="1"/>
    <x v="1"/>
  </r>
  <r>
    <s v="40039564-0"/>
    <s v="REPOSICION SEDE SOCIAL CLUB DEPORTIVO EL PINGÜINO, PUNTA ARENAS"/>
    <x v="1"/>
    <s v="MAGALLANES"/>
    <s v="PUNTA ARENAS"/>
    <n v="2024"/>
    <s v="PROYECTO"/>
    <s v="MULTISECTORIAL"/>
    <s v="ORGANIZACION Y SERVICIOS COMUNALES"/>
    <x v="1"/>
    <n v="50099"/>
    <n v="0"/>
    <n v="0"/>
    <x v="1"/>
    <x v="1"/>
  </r>
  <r>
    <s v="40039570-0"/>
    <s v="DIAGNOSTICO PLADETUR, COMUNA DE SANTA MARÍA"/>
    <x v="4"/>
    <s v="SAN FELIPE DE ACONCAGUA"/>
    <s v="SANTA MARIA"/>
    <n v="2024"/>
    <s v="ESTUDIO BASICO"/>
    <s v="TURISMO Y COMERCIO"/>
    <s v="ADMINISTRACION, COMERCIO Y TURISMO"/>
    <x v="1"/>
    <n v="72956"/>
    <n v="0"/>
    <n v="0"/>
    <x v="1"/>
    <x v="1"/>
  </r>
  <r>
    <s v="40039601-0"/>
    <s v="CONSTRUCCION PLANETARIO SAN PEDRO DE ATACAMA"/>
    <x v="9"/>
    <s v="EL LOA"/>
    <s v="SAN PEDRO DE ATACAMA"/>
    <n v="2024"/>
    <s v="PROYECTO"/>
    <s v="TURISMO Y COMERCIO"/>
    <s v="TURISMO"/>
    <x v="4"/>
    <n v="14050"/>
    <n v="0"/>
    <n v="0"/>
    <x v="1"/>
    <x v="1"/>
  </r>
  <r>
    <s v="40039605-0"/>
    <s v="HABILITACION CASA DE OFICIO, COMUNA DE CARTAGENA"/>
    <x v="4"/>
    <s v="SAN ANTONIO"/>
    <s v="CARTAGENA"/>
    <n v="2024"/>
    <s v="PROYECTO"/>
    <s v="EDUCACION, CULTURA Y PATRIMONIO"/>
    <s v="PATRIMONIO"/>
    <x v="1"/>
    <n v="706600"/>
    <n v="0"/>
    <n v="0"/>
    <x v="1"/>
    <x v="1"/>
  </r>
  <r>
    <s v="40039692-0"/>
    <s v="HABILITACION SUMINISTRO ENERGIA ELECTRICA SECTOR HUAMPUTUE COMPLEMENTARIO, SJCOSTA"/>
    <x v="3"/>
    <s v="OSORNO"/>
    <s v="SAN JUAN DE LA COSTA"/>
    <n v="2024"/>
    <s v="PROYECTO"/>
    <s v="ENERGIA"/>
    <s v="DISTRIBUCION Y CONEXION FINAL USUARIOS"/>
    <x v="3"/>
    <n v="370010"/>
    <n v="0"/>
    <n v="0"/>
    <x v="1"/>
    <x v="1"/>
  </r>
  <r>
    <s v="40039816-0"/>
    <s v="MEJORAMIENTO PARQUE ALUMBRADO PÚBLICO, ETAPA 1 ,COMUNA  VALPARAÍSO"/>
    <x v="4"/>
    <s v="VALPARAISO"/>
    <s v="VALPARAISO"/>
    <n v="2024"/>
    <s v="PROYECTO"/>
    <s v="ENERGIA"/>
    <s v="ALUMBRADO PUBLICO"/>
    <x v="1"/>
    <n v="4036248"/>
    <n v="0"/>
    <n v="0"/>
    <x v="1"/>
    <x v="1"/>
  </r>
  <r>
    <s v="40039819-0"/>
    <s v="CONSTRUCCION VIAS DE EVACUACION Y PUNTO DE ENCUENTRO POR TSUNAMI"/>
    <x v="15"/>
    <s v="CARDENAL CARO"/>
    <s v="PICHILEMU"/>
    <n v="2024"/>
    <s v="PROYECTO"/>
    <s v="MULTISECTORIAL"/>
    <s v="ORGANIZACION Y SERVICIOS COMUNALES"/>
    <x v="3"/>
    <n v="1759368"/>
    <n v="0"/>
    <n v="0"/>
    <x v="1"/>
    <x v="1"/>
  </r>
  <r>
    <s v="40039850-0"/>
    <s v="REPOSICION PAVIMENTO CALLE CANCHA, ENTRE LIMACHE Y LA MARINA, PLAN, VIÑA DEL MAR"/>
    <x v="4"/>
    <s v="VALPARAISO"/>
    <s v="VIÑA DEL MAR"/>
    <n v="2024"/>
    <s v="PROYECTO"/>
    <s v="TRANSPORTE"/>
    <s v="TRANSPORTE URBANO,VIALIDAD PEATONAL"/>
    <x v="1"/>
    <n v="371670"/>
    <n v="0"/>
    <n v="0"/>
    <x v="1"/>
    <x v="1"/>
  </r>
  <r>
    <s v="40039851-0"/>
    <s v="REPOSICION PAVIMENTO VALPARAISO, ENTRE PZA. VERGARA Y CALLE CANCHA, PLAN, VIÑA DEL MAR"/>
    <x v="4"/>
    <s v="VALPARAISO"/>
    <s v="VIÑA DEL MAR"/>
    <n v="2024"/>
    <s v="PROYECTO"/>
    <s v="TRANSPORTE"/>
    <s v="TRANSPORTE URBANO,VIALIDAD PEATONAL"/>
    <x v="1"/>
    <n v="1003936"/>
    <n v="0"/>
    <n v="0"/>
    <x v="1"/>
    <x v="1"/>
  </r>
  <r>
    <s v="40039865-0"/>
    <s v="CONSTRUCCION DE CESFAM EN SAN JOSÉ DE MAIPO"/>
    <x v="14"/>
    <s v="CORDILLERA"/>
    <s v="SAN JOSE DE MAIPO"/>
    <n v="2024"/>
    <s v="PROYECTO"/>
    <s v="SALUD"/>
    <s v="BAJA COMPLEJIDAD"/>
    <x v="1"/>
    <n v="1"/>
    <n v="0"/>
    <n v="0"/>
    <x v="1"/>
    <x v="1"/>
  </r>
  <r>
    <s v="40039878-0"/>
    <s v="CONSTRUCCION SISTEMA APR BAJO PELLAHÚEN, COMUNA DE LUMACO"/>
    <x v="0"/>
    <s v="MALLECO"/>
    <s v="LUMACO"/>
    <n v="2024"/>
    <s v="PROYECTO"/>
    <s v="RECURSOS HIDRICOS"/>
    <s v="AGUA POTABLE"/>
    <x v="4"/>
    <n v="134761"/>
    <n v="0"/>
    <n v="0"/>
    <x v="1"/>
    <x v="1"/>
  </r>
  <r>
    <s v="40039927-0"/>
    <s v="CONSTRUCCION SISTEMA APR COMUDE - ARCO IRIS, COMUNA DE LUMACO"/>
    <x v="0"/>
    <s v="MALLECO"/>
    <s v="LUMACO"/>
    <n v="2024"/>
    <s v="PROYECTO"/>
    <s v="RECURSOS HIDRICOS"/>
    <s v="AGUA POTABLE"/>
    <x v="4"/>
    <n v="168109"/>
    <n v="0"/>
    <n v="0"/>
    <x v="1"/>
    <x v="1"/>
  </r>
  <r>
    <s v="40039989-0"/>
    <s v="MEJORAMIENTO CANCHA LOCALIDAD PONOTRO, COMUNA CAÑETE"/>
    <x v="2"/>
    <s v="ARAUCO"/>
    <s v="CAÑETE"/>
    <n v="2024"/>
    <s v="PROYECTO"/>
    <s v="DEPORTES"/>
    <s v="DEPORTE RECREATIVO"/>
    <x v="1"/>
    <n v="400000"/>
    <n v="0"/>
    <n v="0"/>
    <x v="1"/>
    <x v="1"/>
  </r>
  <r>
    <s v="40040058-0"/>
    <s v="INSTALACION SISTEMA AGUA POTABLE CORRIENTES BLANCAS, REPOCURA Y RUCATRARO, GALVARINO"/>
    <x v="0"/>
    <s v="CAUTIN"/>
    <s v="GALVARINO"/>
    <n v="2024"/>
    <s v="PROYECTO"/>
    <s v="RECURSOS HIDRICOS"/>
    <s v="AGUA POTABLE"/>
    <x v="1"/>
    <n v="1"/>
    <n v="0"/>
    <n v="0"/>
    <x v="1"/>
    <x v="1"/>
  </r>
  <r>
    <s v="40040346-0"/>
    <s v="CONSTRUCCION CEMENTERIO MUNICIPAL N4, COMUNA DE TOCOPILLA"/>
    <x v="9"/>
    <s v="TOCOPILLA"/>
    <s v="TOCOPILLA"/>
    <n v="2024"/>
    <s v="PROYECTO"/>
    <s v="MULTISECTORIAL"/>
    <s v="ORGANIZACION Y SERVICIOS COMUNALES"/>
    <x v="4"/>
    <n v="149409"/>
    <n v="0"/>
    <n v="0"/>
    <x v="1"/>
    <x v="1"/>
  </r>
  <r>
    <s v="40040358-0"/>
    <s v="CONSTRUCCION BADEJÓN CENTRAL CALLE RAMADITA"/>
    <x v="9"/>
    <s v="TOCOPILLA"/>
    <s v="TOCOPILLA"/>
    <n v="2024"/>
    <s v="PROYECTO"/>
    <s v="VIVIENDA Y DESARROLLO URBANO"/>
    <s v="BORDE COSTERO,PASEOS PEATONALES, PLAYAS"/>
    <x v="3"/>
    <n v="1567020"/>
    <n v="0"/>
    <n v="0"/>
    <x v="1"/>
    <x v="1"/>
  </r>
  <r>
    <s v="40040395-0"/>
    <s v="CONSTRUCCION EXTENSIÓN RED DE AP 30 VDAS Y EXTENSIÓN RED AS 53 VVDAS, SECTOR GOYCOLEA, YUMBEL"/>
    <x v="2"/>
    <s v="BIO BIO"/>
    <s v="YUMBEL"/>
    <n v="2024"/>
    <s v="PROYECTO"/>
    <s v="RECURSOS HIDRICOS"/>
    <s v="ADMINISTRACION AGUA POTABLE Y ALCANTARILLADO"/>
    <x v="2"/>
    <n v="555976"/>
    <n v="0"/>
    <n v="0"/>
    <x v="1"/>
    <x v="1"/>
  </r>
  <r>
    <s v="40040456-0"/>
    <s v="CONSTRUCCION CENTRO DE FORMACIÓN TÉCNICA DE TOCOPILLA"/>
    <x v="9"/>
    <s v="'"/>
    <s v="'"/>
    <n v="2024"/>
    <s v="PROYECTO"/>
    <s v="EDUCACIÓN"/>
    <s v="EDUCACION SUPERIOR"/>
    <x v="4"/>
    <n v="1"/>
    <n v="0"/>
    <n v="0"/>
    <x v="1"/>
    <x v="1"/>
  </r>
  <r>
    <s v="40040663-0"/>
    <s v="CONSTRUCCION CESFAM CARDENAL JOSÉ MARÍA CARO ORIENTE, COMUNA DE LA SERENA"/>
    <x v="6"/>
    <s v="ELQUI"/>
    <s v="LA SERENA"/>
    <n v="2024"/>
    <s v="PROYECTO"/>
    <s v="SALUD"/>
    <s v="BAJA COMPLEJIDAD"/>
    <x v="1"/>
    <n v="18309"/>
    <n v="0"/>
    <n v="0"/>
    <x v="1"/>
    <x v="1"/>
  </r>
  <r>
    <s v="40040674-0"/>
    <s v="MEJORAMIENTO INTEGRAL AREAS VERDES AMIGABLES LA PINTANA"/>
    <x v="14"/>
    <s v="SANTIAGO"/>
    <s v="LA PINTANA"/>
    <n v="2024"/>
    <s v="PROYECTO"/>
    <s v="MULTISECTORIAL"/>
    <s v="INTERSUBSECTORIAL MULTISECTOR"/>
    <x v="4"/>
    <n v="999999"/>
    <n v="0"/>
    <n v="0"/>
    <x v="1"/>
    <x v="1"/>
  </r>
  <r>
    <s v="40040861-0"/>
    <s v="REPOSICION SEGUNDA COMPAÑÍA DE BOMBEROS ESTACIÓN ÑIQUÉN"/>
    <x v="5"/>
    <s v="PUNILLA"/>
    <s v="NIQUEN - REGION DEL ÑUBLE"/>
    <n v="2024"/>
    <s v="PROYECTO"/>
    <s v="SEGURIDAD PUBLICA"/>
    <s v="SEGURIDAD PUBLICA"/>
    <x v="4"/>
    <n v="2657"/>
    <n v="0"/>
    <n v="0"/>
    <x v="1"/>
    <x v="1"/>
  </r>
  <r>
    <s v="40040940-0"/>
    <s v="REPOSICION PAVIMENTO CALLE LOS OLMOS COMUNA SAN ESTEBAN"/>
    <x v="4"/>
    <s v="LOS ANDES"/>
    <s v="SAN ESTEBAN"/>
    <n v="2024"/>
    <s v="PROYECTO"/>
    <s v="TRANSPORTE"/>
    <s v="TRANSPORTE URBANO,VIALIDAD PEATONAL"/>
    <x v="1"/>
    <n v="87693"/>
    <n v="0"/>
    <n v="0"/>
    <x v="1"/>
    <x v="1"/>
  </r>
  <r>
    <s v="40041139-0"/>
    <s v="MEJORAMIENTO CANCHA DE TUBUL, COMUNA DE ARAUCO"/>
    <x v="2"/>
    <s v="ARAUCO"/>
    <s v="ARAUCO"/>
    <n v="2024"/>
    <s v="PROYECTO"/>
    <s v="DEPORTES"/>
    <s v="DEPORTE RECREATIVO"/>
    <x v="1"/>
    <n v="1326903"/>
    <n v="0"/>
    <n v="0"/>
    <x v="1"/>
    <x v="1"/>
  </r>
  <r>
    <s v="40041200-0"/>
    <s v="MEJORAMIENTO CANCHA GENTE DE MAR , PENCO"/>
    <x v="2"/>
    <s v="CONCEPCION"/>
    <s v="PENCO"/>
    <n v="2024"/>
    <s v="PROYECTO"/>
    <s v="DEPORTES"/>
    <s v="DEPORTE RECREATIVO"/>
    <x v="1"/>
    <n v="1039485"/>
    <n v="0"/>
    <n v="0"/>
    <x v="1"/>
    <x v="1"/>
  </r>
  <r>
    <s v="40041238-0"/>
    <s v="CONSTRUCCION MUROS DE CONTENCIÓN Y DRENAJE POBLACIÓN 24 DE SEPTIEMBRE, COYHAIQUE"/>
    <x v="11"/>
    <s v="COYHAIQUE"/>
    <s v="COYHAIQUE"/>
    <n v="2024"/>
    <s v="PROYECTO"/>
    <s v="VIVIENDA Y DESARROLLO URBANO"/>
    <s v="SOLUCION HABITACIONAL PARCIAL O COMPLEMENTARIA"/>
    <x v="4"/>
    <n v="176873"/>
    <n v="0"/>
    <n v="0"/>
    <x v="1"/>
    <x v="1"/>
  </r>
  <r>
    <s v="40041251-0"/>
    <s v="RESTAURACION AVENIDA FRANCISCO DE AGUIRRE, TRAMO BALMACEDA-RUTA 5, LA SERENA"/>
    <x v="6"/>
    <s v="ELQUI"/>
    <s v="LA SERENA"/>
    <n v="2024"/>
    <s v="PROYECTO"/>
    <s v="VIVIENDA Y DESARROLLO URBANO"/>
    <s v="DESARROLLO URBANO"/>
    <x v="4"/>
    <n v="10550"/>
    <n v="0"/>
    <n v="0"/>
    <x v="1"/>
    <x v="1"/>
  </r>
  <r>
    <s v="40041265-0"/>
    <s v="REPOSICION CON AMPLIACIÓN CASA DE LA CULTURA MONTEGRANDE, COMUNA DE PAIHUANO"/>
    <x v="6"/>
    <s v="ELQUI"/>
    <s v="PAIHUANO"/>
    <n v="2024"/>
    <s v="PROYECTO"/>
    <s v="CULTURA Y PATRIMONIO"/>
    <s v="CULTURA"/>
    <x v="1"/>
    <n v="36600"/>
    <n v="0"/>
    <n v="0"/>
    <x v="1"/>
    <x v="1"/>
  </r>
  <r>
    <s v="40041270-0"/>
    <s v="RESTAURACION MH EX ESCUELA  10 JERONIMO GODOY VILLANUEVA, PISCO ELQUI, COMUNA DE PAIHUANO"/>
    <x v="6"/>
    <s v="ELQUI"/>
    <s v="PAIHUANO"/>
    <n v="2024"/>
    <s v="PROYECTO"/>
    <s v="CULTURA Y PATRIMONIO"/>
    <s v="PATRIMONIO"/>
    <x v="1"/>
    <n v="600"/>
    <n v="0"/>
    <n v="0"/>
    <x v="1"/>
    <x v="1"/>
  </r>
  <r>
    <s v="40041278-0"/>
    <s v="CONSTRUCCION ESCUELA DE GENDARMERIA DE CHILE"/>
    <x v="14"/>
    <s v="'"/>
    <s v="'"/>
    <n v="2024"/>
    <s v="PROYECTO"/>
    <s v="JUSTICIA"/>
    <s v="ADMINISTRACION DE JUSTICIA"/>
    <x v="1"/>
    <n v="448052"/>
    <n v="0"/>
    <n v="0"/>
    <x v="1"/>
    <x v="1"/>
  </r>
  <r>
    <s v="40041323-0"/>
    <s v="CONSTRUCCION PARQUE URBANO POZA CRISTALINA"/>
    <x v="4"/>
    <s v="QUILLOTA"/>
    <s v="LA CRUZ"/>
    <n v="2024"/>
    <s v="PROYECTO"/>
    <s v="VIVIENDA Y DESARROLLO URBANO"/>
    <s v="DESARROLLO URBANO"/>
    <x v="4"/>
    <n v="44503"/>
    <n v="0"/>
    <n v="0"/>
    <x v="1"/>
    <x v="1"/>
  </r>
  <r>
    <s v="40041331-0"/>
    <s v="CONSTRUCCION SITIO DE RESGUARDO MIRADOR SAN FELIX, ALTO DEL CARMEN"/>
    <x v="16"/>
    <s v="HUASCO"/>
    <s v="ALTO DEL CARMEN"/>
    <n v="2024"/>
    <s v="PROYECTO"/>
    <s v="VIVIENDA Y DESARROLLO URBANO"/>
    <s v="DESARROLLO URBANO"/>
    <x v="1"/>
    <n v="2010100"/>
    <n v="0"/>
    <n v="0"/>
    <x v="1"/>
    <x v="1"/>
  </r>
  <r>
    <s v="40041395-0"/>
    <s v="MEJORAMIENTO Y CONSTRUCCIÓN TRAMO 2 PASEO MARSELLA, ENTRE ALEMANIA Y GRAN BRETAÑA, HUALPÉN"/>
    <x v="2"/>
    <s v="CONCEPCION"/>
    <s v="HUALPEN"/>
    <n v="2024"/>
    <s v="PROYECTO"/>
    <s v="VIVIENDA Y DESARROLLO URBANO"/>
    <s v="DESARROLLO URBANO"/>
    <x v="1"/>
    <n v="19749"/>
    <n v="0"/>
    <n v="0"/>
    <x v="1"/>
    <x v="1"/>
  </r>
  <r>
    <s v="40041478-0"/>
    <s v="CONSTRUCCION SISTEMA DE AGUAS SERVIDAS, SECTOR LAS CANOAS, COMUNA DE CHILLÁN VIEJO"/>
    <x v="5"/>
    <s v="'"/>
    <s v="'"/>
    <n v="2024"/>
    <s v="PROYECTO"/>
    <s v="RECURSOS HIDRICOS"/>
    <s v="EVACUACION DISPOSICION FINAL AGUAS SERVIDAS"/>
    <x v="1"/>
    <n v="104541"/>
    <n v="0"/>
    <n v="0"/>
    <x v="1"/>
    <x v="1"/>
  </r>
  <r>
    <s v="40041524-0"/>
    <s v="MEJORAMIENTO CAMILO HENRIQUEZ Y NUDO VIAL B. GARRIDO - BALMACEDA DE CURICO"/>
    <x v="7"/>
    <s v="CURICO"/>
    <s v="CURICO"/>
    <n v="2024"/>
    <s v="PROYECTO"/>
    <s v="TRANSPORTE"/>
    <s v="TRANSPORTE URBANO,VIALIDAD PEATONAL"/>
    <x v="1"/>
    <n v="69731"/>
    <n v="0"/>
    <n v="0"/>
    <x v="1"/>
    <x v="1"/>
  </r>
  <r>
    <s v="40041558-0"/>
    <s v="REPOSICION SEDE MULTIPROPOSITO CLUB DEPORTIVO PUDETO DE ANCUD"/>
    <x v="3"/>
    <s v="CHILOE"/>
    <s v="ANCUD"/>
    <n v="2024"/>
    <s v="PROYECTO"/>
    <s v="MULTISECTORIAL"/>
    <s v="INTERSUBSECTORIAL MULTISECTOR"/>
    <x v="3"/>
    <n v="602719"/>
    <n v="0"/>
    <n v="0"/>
    <x v="1"/>
    <x v="1"/>
  </r>
  <r>
    <s v="40041577-0"/>
    <s v="ACTUALIZACION PLAN REGULADOR DE PUNTA ARENAS"/>
    <x v="1"/>
    <s v="MAGALLANES"/>
    <s v="PUNTA ARENAS"/>
    <n v="2024"/>
    <s v="ESTUDIO BASICO"/>
    <s v="VIVIENDA Y DESARROLLO URBANO"/>
    <s v="DESARROLLO URBANO"/>
    <x v="1"/>
    <n v="109653"/>
    <n v="0"/>
    <n v="0"/>
    <x v="1"/>
    <x v="1"/>
  </r>
  <r>
    <s v="40041582-0"/>
    <s v="ACTUALIZACION PLAN DE DESARROLLO COMUNAL, ALGARROBO"/>
    <x v="4"/>
    <s v="SAN ANTONIO"/>
    <s v="ALGARROBO"/>
    <n v="2024"/>
    <s v="ESTUDIO BASICO"/>
    <s v="MULTISECTORIAL"/>
    <s v="INTERSUBSECTORIAL MULTISECTOR"/>
    <x v="1"/>
    <n v="19031"/>
    <n v="0"/>
    <n v="0"/>
    <x v="1"/>
    <x v="1"/>
  </r>
  <r>
    <s v="40041632-0"/>
    <s v="REPOSICION  SC Y JI COPIHUES BLANCOS DE LA COMUNA DE PEÑALOLÉN"/>
    <x v="14"/>
    <s v="SANTIAGO"/>
    <s v="PEÑALOLEN"/>
    <n v="2024"/>
    <s v="PROYECTO"/>
    <s v="EDUCACION, CULTURA Y PATRIMONIO"/>
    <s v="EDUCACION PREBASICA"/>
    <x v="1"/>
    <n v="93186"/>
    <n v="0"/>
    <n v="0"/>
    <x v="1"/>
    <x v="1"/>
  </r>
  <r>
    <s v="40041634-0"/>
    <s v="REPOSICION  SC Y JI PEQUEÑOS Y PEQUEÑAS ARTISTAS DE LA COMUNA DE PUENTE ALTO"/>
    <x v="14"/>
    <s v="CORDILLERA"/>
    <s v="PUENTE ALTO"/>
    <n v="2024"/>
    <s v="PROYECTO"/>
    <s v="EDUCACION, CULTURA Y PATRIMONIO"/>
    <s v="EDUCACION PREBASICA"/>
    <x v="1"/>
    <n v="100716"/>
    <n v="0"/>
    <n v="0"/>
    <x v="1"/>
    <x v="1"/>
  </r>
  <r>
    <s v="40041663-0"/>
    <s v="MEJORAMIENTO PAVIMENTACIÓN CALLE PATAGUAL, COMUNA DE RINCONADA"/>
    <x v="4"/>
    <s v="LOS ANDES"/>
    <s v="RINCONADA"/>
    <n v="2024"/>
    <s v="PROYECTO"/>
    <s v="TRANSPORTE"/>
    <s v="TRANSPORTE URBANO,VIALIDAD PEATONAL"/>
    <x v="4"/>
    <n v="698742"/>
    <n v="0"/>
    <n v="0"/>
    <x v="1"/>
    <x v="1"/>
  </r>
  <r>
    <s v="40041681-0"/>
    <s v="REPOSICION JARDIN INFANTIL Y SALA CUNA PRINCIPITO, COMUNA DE SAN BERNARDO"/>
    <x v="14"/>
    <s v="MAIPO"/>
    <s v="SAN BERNARDO"/>
    <n v="2024"/>
    <s v="PROYECTO"/>
    <s v="EDUCACION, CULTURA Y PATRIMONIO"/>
    <s v="EDUCACION PREBASICA"/>
    <x v="1"/>
    <n v="79801"/>
    <n v="0"/>
    <n v="0"/>
    <x v="1"/>
    <x v="1"/>
  </r>
  <r>
    <s v="40041687-0"/>
    <s v="REPOSICION PLAZA DE LA LOCALIDAD DE COPIULEMU, FLORIDA"/>
    <x v="2"/>
    <s v="CONCEPCION"/>
    <s v="FLORIDA"/>
    <n v="2024"/>
    <s v="PROYECTO"/>
    <s v="VIVIENDA Y DESARROLLO URBANO"/>
    <s v="DESARROLLO URBANO"/>
    <x v="1"/>
    <n v="9484"/>
    <n v="0"/>
    <n v="0"/>
    <x v="1"/>
    <x v="1"/>
  </r>
  <r>
    <s v="40041689-0"/>
    <s v="NORMALIZACION Y MEJORAMIENTO RUTAS PEATONALES DE NUEVE COMUNAS DE ÑUBLE"/>
    <x v="5"/>
    <s v="'"/>
    <s v="'"/>
    <n v="2024"/>
    <s v="PROYECTO"/>
    <s v="TRANSPORTE"/>
    <s v="TRANSPORTE URBANO,VIALIDAD PEATONAL"/>
    <x v="1"/>
    <n v="15000"/>
    <n v="0"/>
    <n v="0"/>
    <x v="1"/>
    <x v="1"/>
  </r>
  <r>
    <s v="40041737-0"/>
    <s v="CONSTRUCCION VIVIENDAS TUTELADAS PARA ADULTO MAYOR, SAN ROSENDO"/>
    <x v="2"/>
    <s v="BIO BIO"/>
    <s v="SAN ROSENDO"/>
    <n v="2024"/>
    <s v="PROYECTO"/>
    <s v="VIVIENDA Y DESARROLLO URBANO"/>
    <s v="SOLUCION HABITACIONAL PARCIAL O COMPLEMENTARIA"/>
    <x v="1"/>
    <n v="9832"/>
    <n v="0"/>
    <n v="0"/>
    <x v="1"/>
    <x v="1"/>
  </r>
  <r>
    <s v="40041742-0"/>
    <s v="MEJORAMIENTO ESPACIO DE USO MIXTO VILLA ELICURA, LOCALIDAD DE CALEBU COMUNA DE CONTULMO"/>
    <x v="2"/>
    <s v="ARAUCO"/>
    <s v="CONTULMO"/>
    <n v="2024"/>
    <s v="PROYECTO"/>
    <s v="VIVIENDA Y DESARROLLO URBANO"/>
    <s v="DESARROLLO URBANO"/>
    <x v="1"/>
    <n v="279449"/>
    <n v="0"/>
    <n v="0"/>
    <x v="1"/>
    <x v="1"/>
  </r>
  <r>
    <s v="40041776-0"/>
    <s v="MEJORAMIENTO DE CANCHAS Y RECINTO DEPORTIVO ACADEMIA DE FUTBOL MUNICIPAL OVALLE"/>
    <x v="6"/>
    <s v="LIMARI"/>
    <s v="OVALLE"/>
    <n v="2024"/>
    <s v="PROYECTO"/>
    <s v="DEPORTES"/>
    <s v="DEPORTE COMPETITIVO"/>
    <x v="4"/>
    <n v="668933"/>
    <n v="0"/>
    <n v="0"/>
    <x v="1"/>
    <x v="1"/>
  </r>
  <r>
    <s v="40041804-0"/>
    <s v="NORMALIZACION Y MEJORAMIENTO DE RUTAS PEATONALES  DE LOS ÁNGELES"/>
    <x v="2"/>
    <s v="BIO BIO"/>
    <s v="LOS ANGELES"/>
    <n v="2024"/>
    <s v="PROYECTO"/>
    <s v="TRANSPORTE"/>
    <s v="TRANSPORTE URBANO,VIALIDAD PEATONAL"/>
    <x v="1"/>
    <n v="590"/>
    <n v="0"/>
    <n v="0"/>
    <x v="1"/>
    <x v="1"/>
  </r>
  <r>
    <s v="40042016-0"/>
    <s v="MEJORAMIENTO ESPACIO PÚBLICO HERNÁN BRAÑAS, TREHUACO"/>
    <x v="5"/>
    <s v="ITATA"/>
    <s v="TREGUACO - REGION DEL ÑUBLE"/>
    <n v="2024"/>
    <s v="PROYECTO"/>
    <s v="VIVIENDA Y DESARROLLO URBANO"/>
    <s v="DESARROLLO URBANO"/>
    <x v="1"/>
    <n v="8500"/>
    <n v="0"/>
    <n v="0"/>
    <x v="1"/>
    <x v="1"/>
  </r>
  <r>
    <s v="40042106-0"/>
    <s v="MEJORAMIENTO  PLAZA BICENTENARIO ANTOFAGASTA"/>
    <x v="9"/>
    <s v="ANTOFAGASTA"/>
    <s v="ANTOFAGASTA"/>
    <n v="2024"/>
    <s v="PROYECTO"/>
    <s v="VIVIENDA Y DESARROLLO URBANO"/>
    <s v="DESARROLLO URBANO"/>
    <x v="1"/>
    <n v="44300"/>
    <n v="0"/>
    <n v="0"/>
    <x v="1"/>
    <x v="1"/>
  </r>
  <r>
    <s v="40042163-0"/>
    <s v="MEJORAMIENTO CANCHA DE PASTO SINTÉTICO INDEPENDIENTE PAILLIHUE, COMUNA DE LOS ANGELES"/>
    <x v="2"/>
    <s v="BIO BIO"/>
    <s v="LOS ANGELES"/>
    <n v="2024"/>
    <s v="PROYECTO"/>
    <s v="DEPORTES"/>
    <s v="DEPORTE RECREATIVO"/>
    <x v="1"/>
    <n v="502000"/>
    <n v="0"/>
    <n v="0"/>
    <x v="1"/>
    <x v="1"/>
  </r>
  <r>
    <s v="40042186-0"/>
    <s v="REPOSICION ESPACIO PUBLICO PLAZA BANDEJON CENTRAL NORTE CALLE CHORRILLOS, CALDERA"/>
    <x v="16"/>
    <s v="COPIAPO"/>
    <s v="CALDERA"/>
    <n v="2024"/>
    <s v="PROYECTO"/>
    <s v="VIVIENDA Y DESARROLLO URBANO"/>
    <s v="DESARROLLO URBANO"/>
    <x v="1"/>
    <n v="31466"/>
    <n v="0"/>
    <n v="0"/>
    <x v="1"/>
    <x v="1"/>
  </r>
  <r>
    <s v="40042187-0"/>
    <s v="MEJORAMIENTO CANCHA DE PASTO SINTÉTICO SECTOR EL PERAL, COMUNA DE LOS ÁNGELES"/>
    <x v="2"/>
    <s v="BIO BIO"/>
    <s v="LOS ANGELES"/>
    <n v="2024"/>
    <s v="PROYECTO"/>
    <s v="DEPORTES"/>
    <s v="DEPORTE RECREATIVO"/>
    <x v="1"/>
    <n v="477000"/>
    <n v="0"/>
    <n v="0"/>
    <x v="1"/>
    <x v="1"/>
  </r>
  <r>
    <s v="40042227-0"/>
    <s v="MEJORAMIENTO BARRIO OHIGGINS DE LA COMUNA DE IQUIQUE"/>
    <x v="8"/>
    <s v="IQUIQUE"/>
    <s v="IQUIQUE"/>
    <n v="2024"/>
    <s v="PROYECTO"/>
    <s v="VIVIENDA Y DESARROLLO URBANO"/>
    <s v="DESARROLLO URBANO"/>
    <x v="1"/>
    <n v="0"/>
    <n v="0"/>
    <n v="0"/>
    <x v="1"/>
    <x v="1"/>
  </r>
  <r>
    <s v="40042493-0"/>
    <s v="MEJORAMIENTO DIVERSAS CALLES SECTOR SUR,  CHAITÉN"/>
    <x v="3"/>
    <s v="PALENA"/>
    <s v="CHAITEN"/>
    <n v="2024"/>
    <s v="PROYECTO"/>
    <s v="TRANSPORTE"/>
    <s v="TRANSPORTE URBANO,VIALIDAD PEATONAL"/>
    <x v="3"/>
    <n v="1416992"/>
    <n v="0"/>
    <n v="0"/>
    <x v="1"/>
    <x v="1"/>
  </r>
  <r>
    <s v="40042590-0"/>
    <s v="CONSTRUCCION PLAZA BORDE RÍO SAN FÉLIX, ALTO DEL CARMEN"/>
    <x v="16"/>
    <s v="HUASCO"/>
    <s v="ALTO DEL CARMEN"/>
    <n v="2024"/>
    <s v="PROYECTO"/>
    <s v="VIVIENDA Y DESARROLLO URBANO"/>
    <s v="DESARROLLO URBANO"/>
    <x v="1"/>
    <n v="72486"/>
    <n v="0"/>
    <n v="0"/>
    <x v="1"/>
    <x v="1"/>
  </r>
  <r>
    <s v="40042605-0"/>
    <s v="CONSTRUCCION PASEO PATRIMONIAL ETAPA 1 PULLALLY, COMUNA DE PAPUDO"/>
    <x v="4"/>
    <s v="PETORCA"/>
    <s v="PAPUDO"/>
    <n v="2024"/>
    <s v="PROYECTO"/>
    <s v="VIVIENDA Y DESARROLLO URBANO"/>
    <s v="DESARROLLO URBANO"/>
    <x v="1"/>
    <n v="101511"/>
    <n v="0"/>
    <n v="0"/>
    <x v="1"/>
    <x v="1"/>
  </r>
  <r>
    <s v="40042610-0"/>
    <s v="RECUPERACION CARTERA DE PROYECTO DE EDUCACIÓN GORE ANTOFAGASTA"/>
    <x v="9"/>
    <s v="'"/>
    <s v="'"/>
    <n v="2024"/>
    <s v="PROGRAMA"/>
    <s v="EDUCACION, CULTURA Y PATRIMONIO"/>
    <s v="EDUCACION BASICA Y MEDIA"/>
    <x v="1"/>
    <n v="379907"/>
    <n v="0"/>
    <n v="0"/>
    <x v="1"/>
    <x v="1"/>
  </r>
  <r>
    <s v="40042611-0"/>
    <s v="MEJORAMIENTO PAVIMENTOS PARTICIPATIVOS LOCALIDAD DE PULLALLY, COMUNA DE PAPUDO"/>
    <x v="4"/>
    <s v="PETORCA"/>
    <s v="PAPUDO"/>
    <n v="2024"/>
    <s v="PROYECTO"/>
    <s v="TRANSPORTE"/>
    <s v="TRANSPORTE URBANO,VIALIDAD PEATONAL"/>
    <x v="1"/>
    <n v="77328"/>
    <n v="0"/>
    <n v="0"/>
    <x v="1"/>
    <x v="1"/>
  </r>
  <r>
    <s v="40042619-0"/>
    <s v="CONSTRUCCION SISTEMA DE ALCANTARILLADO Y AGUAS SERVIDAS DE LA LOCALIDAD DE PISAGUA"/>
    <x v="8"/>
    <s v="TAMARUGAL"/>
    <s v="HUARA (PROV. TAMARUGAL)"/>
    <n v="2024"/>
    <s v="PROYECTO"/>
    <s v="RECURSOS HIDRICOS"/>
    <s v="ADMINISTRACION AGUA POTABLE Y ALCANTARILLADO"/>
    <x v="1"/>
    <n v="103125"/>
    <n v="0"/>
    <n v="0"/>
    <x v="1"/>
    <x v="1"/>
  </r>
  <r>
    <s v="40042647-0"/>
    <s v="CONSTRUCCION PLAZA CUBIERTA DEL BORDE COSTERO DE PISAGUA, COMUNA DE HUARA"/>
    <x v="8"/>
    <s v="TAMARUGAL"/>
    <s v="HUARA (PROV. TAMARUGAL)"/>
    <n v="2024"/>
    <s v="PROYECTO"/>
    <s v="VIVIENDA Y DESARROLLO URBANO"/>
    <s v="BORDE COSTERO,PASEOS PEATONALES, PLAYAS"/>
    <x v="1"/>
    <n v="61977"/>
    <n v="0"/>
    <n v="0"/>
    <x v="1"/>
    <x v="1"/>
  </r>
  <r>
    <s v="40042667-0"/>
    <s v="DIAGNOSTICO PLAN MAESTRO DEL RÍO QUEUCO, SECTORES DE MALLA MALLA, TRAPA TRAPA Y BUTALELBUN"/>
    <x v="2"/>
    <s v="BIO BIO"/>
    <s v="ALTO BIOBIO"/>
    <n v="2024"/>
    <s v="ESTUDIO BASICO"/>
    <s v="RECURSOS HIDRICOS"/>
    <s v="DEFENSAS FLUVIALES,MARITIMAS Y CAUCES NATURALES"/>
    <x v="4"/>
    <n v="2000"/>
    <n v="0"/>
    <n v="0"/>
    <x v="1"/>
    <x v="1"/>
  </r>
  <r>
    <s v="40042842-0"/>
    <s v="REPOSICION POSTA SALUD RURAL PILÉN,  COMUNA DE CAUQUENES"/>
    <x v="7"/>
    <s v="CAUQUENES"/>
    <s v="CAUQUENES"/>
    <n v="2024"/>
    <s v="PROYECTO"/>
    <s v="SALUD"/>
    <s v="BAJA COMPLEJIDAD"/>
    <x v="4"/>
    <n v="1525467"/>
    <n v="0"/>
    <n v="0"/>
    <x v="1"/>
    <x v="1"/>
  </r>
  <r>
    <s v="40042843-0"/>
    <s v="REPOSICION POSTA SALUD RURAL TRES ESQUINAS, COMUNA DE CAUQUENES"/>
    <x v="7"/>
    <s v="CAUQUENES"/>
    <s v="CAUQUENES"/>
    <n v="2024"/>
    <s v="PROYECTO"/>
    <s v="SALUD"/>
    <s v="BAJA COMPLEJIDAD"/>
    <x v="4"/>
    <n v="307375"/>
    <n v="0"/>
    <n v="0"/>
    <x v="1"/>
    <x v="1"/>
  </r>
  <r>
    <s v="40042877-0"/>
    <s v="CONSTRUCCION PUENTE RUPERTO BERNAL PUCHUNCAVÍ"/>
    <x v="4"/>
    <s v="VALPARAISO"/>
    <s v="PUCHUNCAVI"/>
    <n v="2024"/>
    <s v="PROYECTO"/>
    <s v="TRANSPORTE"/>
    <s v="TRANSPORTE URBANO,VIALIDAD PEATONAL"/>
    <x v="1"/>
    <n v="251222"/>
    <n v="0"/>
    <n v="0"/>
    <x v="1"/>
    <x v="1"/>
  </r>
  <r>
    <s v="40042947-0"/>
    <s v="MEJORAMIENTO INFRAESTRUCTURA PEATONAL CALLE CHILLÁN , ENTRE AV. REPÚBLICA Y C.TEMUCO,OSORNO"/>
    <x v="3"/>
    <s v="OSORNO"/>
    <s v="OSORNO"/>
    <n v="2024"/>
    <s v="PROYECTO"/>
    <s v="VIVIENDA Y DESARROLLO URBANO"/>
    <s v="DESARROLLO URBANO"/>
    <x v="1"/>
    <n v="233028"/>
    <n v="0"/>
    <n v="0"/>
    <x v="1"/>
    <x v="1"/>
  </r>
  <r>
    <s v="40043138-0"/>
    <s v="REPOSICION TEATRO MUNICIPAL DE LA  COMUNA DE MAULLIN"/>
    <x v="3"/>
    <s v="LLANQUIHUE"/>
    <s v="MAULLIN"/>
    <n v="2024"/>
    <s v="PROYECTO"/>
    <s v="EDUCACION, CULTURA Y PATRIMONIO"/>
    <s v="ARTE Y CULTURA"/>
    <x v="3"/>
    <n v="114651"/>
    <n v="0"/>
    <n v="0"/>
    <x v="1"/>
    <x v="1"/>
  </r>
  <r>
    <s v="40043172-0"/>
    <s v="MEJORAMIENTO PAVIMENTACIÓN CALLE LOS CASTAÑOS, VENTANAS COMUNA DE PUCHUNCAVÍ"/>
    <x v="4"/>
    <s v="VALPARAISO"/>
    <s v="PUCHUNCAVI"/>
    <n v="2024"/>
    <s v="PROYECTO"/>
    <s v="TRANSPORTE"/>
    <s v="TRANSPORTE URBANO,VIALIDAD PEATONAL"/>
    <x v="1"/>
    <n v="292211"/>
    <n v="0"/>
    <n v="0"/>
    <x v="1"/>
    <x v="1"/>
  </r>
  <r>
    <s v="40043427-0"/>
    <s v="MEJORAMIENTO CIRCUITO VIAL CALLES JOSE FRANCISCO, SARA, NICOLAS, ANITA Y JOSEFINA, EL TABO"/>
    <x v="4"/>
    <s v="SAN ANTONIO"/>
    <s v="EL TABO"/>
    <n v="2024"/>
    <s v="PROYECTO"/>
    <s v="TRANSPORTE"/>
    <s v="TRANSPORTE URBANO,VIALIDAD PEATONAL"/>
    <x v="1"/>
    <n v="359985"/>
    <n v="0"/>
    <n v="0"/>
    <x v="1"/>
    <x v="1"/>
  </r>
  <r>
    <s v="40043498-0"/>
    <s v="CONSTRUCCION CUBIERTA PATINODROMO, CORONEL"/>
    <x v="2"/>
    <s v="CONCEPCION"/>
    <s v="CORONEL"/>
    <n v="2024"/>
    <s v="PROYECTO"/>
    <s v="MULTISECTORIAL"/>
    <s v="INTERSUBSECTORIAL MULTISECTOR"/>
    <x v="3"/>
    <n v="3000000"/>
    <n v="0"/>
    <n v="0"/>
    <x v="1"/>
    <x v="1"/>
  </r>
  <r>
    <s v="40043502-0"/>
    <s v="MEJORAMIENTO GIMNASIO MUNICIPAL DE CORONEL"/>
    <x v="2"/>
    <s v="CONCEPCION"/>
    <s v="CORONEL"/>
    <n v="2024"/>
    <s v="PROYECTO"/>
    <s v="DEPORTES"/>
    <s v="DEPORTE RECREATIVO"/>
    <x v="1"/>
    <n v="551483"/>
    <n v="0"/>
    <n v="0"/>
    <x v="1"/>
    <x v="1"/>
  </r>
  <r>
    <s v="40043509-0"/>
    <s v="MEJORAMIENTO CENTRO COMUNITARIO COMUNAL, CORONEL"/>
    <x v="2"/>
    <s v="CONCEPCION"/>
    <s v="CORONEL"/>
    <n v="2024"/>
    <s v="PROYECTO"/>
    <s v="MULTISECTORIAL"/>
    <s v="INTERSUBSECTORIAL MULTISECTOR"/>
    <x v="1"/>
    <n v="310250"/>
    <n v="0"/>
    <n v="0"/>
    <x v="1"/>
    <x v="1"/>
  </r>
  <r>
    <s v="40043515-0"/>
    <s v="CONSTRUCCION SISTEMA DE EVACUACIÓN DE AGUAS LLUVIAS  SECTOR GUADALCÁZAR, SANTA JUANA."/>
    <x v="2"/>
    <s v="CONCEPCION"/>
    <s v="SANTA JUANA"/>
    <n v="2024"/>
    <s v="PROYECTO"/>
    <s v="RECURSOS HIDRICOS"/>
    <s v="AGUAS LLUVIAS"/>
    <x v="4"/>
    <n v="1294249"/>
    <n v="0"/>
    <n v="0"/>
    <x v="1"/>
    <x v="1"/>
  </r>
  <r>
    <s v="40043548-0"/>
    <s v="HABILITACION COSAM DOMINGO ASÚN SALAZAR, VALPARAÍSO"/>
    <x v="4"/>
    <s v="VALPARAISO"/>
    <s v="VALPARAISO"/>
    <n v="2024"/>
    <s v="PROYECTO"/>
    <s v="SALUD"/>
    <s v="MEDIA COMPLEJIDAD"/>
    <x v="1"/>
    <n v="2"/>
    <n v="0"/>
    <n v="0"/>
    <x v="1"/>
    <x v="1"/>
  </r>
  <r>
    <s v="40043552-0"/>
    <s v="MEJORAMIENTO GIMNASIO TECHADO COMPLEJO DEPORTIVO LA ANTENA, DIEGO DE ALMAGRO"/>
    <x v="16"/>
    <s v="CHAÑARAL"/>
    <s v="DIEGO DE ALMAGRO"/>
    <n v="2024"/>
    <s v="PROYECTO"/>
    <s v="DEPORTES"/>
    <s v="DEPORTE FORMATIVO"/>
    <x v="1"/>
    <n v="2"/>
    <n v="0"/>
    <n v="0"/>
    <x v="1"/>
    <x v="1"/>
  </r>
  <r>
    <s v="40043583-0"/>
    <s v="REPOSICION ALUMBRADO PUBLICO SECTOR URBANO COMUNA CAÑETE"/>
    <x v="2"/>
    <s v="ARAUCO"/>
    <s v="CAÑETE"/>
    <n v="2024"/>
    <s v="PROYECTO"/>
    <s v="ENERGIA"/>
    <s v="ALUMBRADO PUBLICO"/>
    <x v="4"/>
    <n v="800000"/>
    <n v="0"/>
    <n v="0"/>
    <x v="1"/>
    <x v="1"/>
  </r>
  <r>
    <s v="40043596-0"/>
    <s v="CONSTRUCCION CANCHA BLANCA ESTELA, HUALPEN"/>
    <x v="2"/>
    <s v="CONCEPCION"/>
    <s v="HUALPEN"/>
    <n v="2024"/>
    <s v="PROYECTO"/>
    <s v="DEPORTES"/>
    <s v="DEPORTE RECREATIVO"/>
    <x v="1"/>
    <n v="363799"/>
    <n v="0"/>
    <n v="0"/>
    <x v="1"/>
    <x v="1"/>
  </r>
  <r>
    <s v="40043755-0"/>
    <s v="ACTUALIZACION CATASTRO REDES SECUNDARIAS DE ALL. COMUNA DE CHILLÁN Y CHILLÁN VIEJO"/>
    <x v="5"/>
    <s v="DIGUILLIN"/>
    <s v="'"/>
    <n v="2024"/>
    <s v="ESTUDIO BASICO"/>
    <s v="RECURSOS HIDRICOS"/>
    <s v="AGUAS LLUVIAS"/>
    <x v="1"/>
    <n v="1"/>
    <n v="0"/>
    <n v="0"/>
    <x v="1"/>
    <x v="1"/>
  </r>
  <r>
    <s v="40043857-0"/>
    <s v="MEJORAMIENTO CALLE VICTORIA, COMUNA DE VALPARAISO"/>
    <x v="4"/>
    <s v="VALPARAISO"/>
    <s v="VALPARAISO"/>
    <n v="2024"/>
    <s v="PROYECTO"/>
    <s v="VIVIENDA Y DESARROLLO URBANO"/>
    <s v="DESARROLLO URBANO"/>
    <x v="4"/>
    <n v="101500"/>
    <n v="0"/>
    <n v="0"/>
    <x v="1"/>
    <x v="1"/>
  </r>
  <r>
    <s v="40043900-0"/>
    <s v="REPOSICION PAVIMENTO CALLE ANITA LIZANA, ACHUPALLAS, VIÑA DEL MAR"/>
    <x v="4"/>
    <s v="VALPARAISO"/>
    <s v="VIÑA DEL MAR"/>
    <n v="2024"/>
    <s v="PROYECTO"/>
    <s v="TRANSPORTE"/>
    <s v="TRANSPORTE URBANO,VIALIDAD PEATONAL"/>
    <x v="1"/>
    <n v="237600"/>
    <n v="0"/>
    <n v="0"/>
    <x v="1"/>
    <x v="1"/>
  </r>
  <r>
    <s v="40043909-0"/>
    <s v="DIAGNOSTICO PARA MEJORAMIENTO DEL RIEGO PEQUEÑA AGRICULTURA LOS RÍOS Y LOS LAGOS"/>
    <x v="10"/>
    <s v="'"/>
    <s v="'"/>
    <n v="2024"/>
    <s v="ESTUDIO BASICO"/>
    <s v="RECURSOS HIDRICOS"/>
    <s v="RIEGO"/>
    <x v="1"/>
    <n v="50000"/>
    <n v="0"/>
    <n v="0"/>
    <x v="1"/>
    <x v="1"/>
  </r>
  <r>
    <s v="40044115-0"/>
    <s v="REPOSICION PAVIMENTO CALLE AUGUSTO DHALMAR, ACHUPALLAS, VIÑA DEL MAR"/>
    <x v="4"/>
    <s v="VALPARAISO"/>
    <s v="VIÑA DEL MAR"/>
    <n v="2024"/>
    <s v="PROYECTO"/>
    <s v="TRANSPORTE"/>
    <s v="TRANSPORTE URBANO,VIALIDAD PEATONAL"/>
    <x v="1"/>
    <n v="88905"/>
    <n v="0"/>
    <n v="0"/>
    <x v="1"/>
    <x v="1"/>
  </r>
  <r>
    <s v="40044118-0"/>
    <s v="MEJORAMIENTO DE CANCHA Y RECINTO CLUB DEPORTIVO COLONIA DE LIMARÍ,  COMUNA DE OVALLE."/>
    <x v="6"/>
    <s v="LIMARI"/>
    <s v="OVALLE"/>
    <n v="2024"/>
    <s v="PROYECTO"/>
    <s v="DEPORTES"/>
    <s v="DEPORTE FORMATIVO"/>
    <x v="4"/>
    <n v="554121"/>
    <n v="0"/>
    <n v="0"/>
    <x v="1"/>
    <x v="1"/>
  </r>
  <r>
    <s v="40044402-0"/>
    <s v="REPOSICION JARDÍN INFANTIL Y SALA CUNA LAURITA VICUÑA DE LA COMUNA EL BOSQUE"/>
    <x v="14"/>
    <s v="SANTIAGO"/>
    <s v="EL BOSQUE"/>
    <n v="2024"/>
    <s v="PROYECTO"/>
    <s v="EDUCACION, CULTURA Y PATRIMONIO"/>
    <s v="EDUCACION PREBASICA"/>
    <x v="1"/>
    <n v="138721"/>
    <n v="0"/>
    <n v="0"/>
    <x v="1"/>
    <x v="1"/>
  </r>
  <r>
    <s v="40044465-0"/>
    <s v="CONSTRUCCION  EXTENSION RED DE ALCANTARILLADO SECTOR LA PUNTILLA ETAPA 2, COMUNA DE ALGARROBO"/>
    <x v="4"/>
    <s v="SAN ANTONIO"/>
    <s v="ALGARROBO"/>
    <n v="2024"/>
    <s v="PROYECTO"/>
    <s v="VIVIENDA Y DESARROLLO URBANO"/>
    <s v="DESARROLLO URBANO"/>
    <x v="1"/>
    <n v="309741"/>
    <n v="0"/>
    <n v="0"/>
    <x v="1"/>
    <x v="1"/>
  </r>
  <r>
    <s v="40044603-0"/>
    <s v="CONSTRUCCION CUARTO CESFAM ESTACIÓN CENTRAL"/>
    <x v="14"/>
    <s v="SANTIAGO"/>
    <s v="ESTACION CENTRAL"/>
    <n v="2024"/>
    <s v="PROYECTO"/>
    <s v="SALUD"/>
    <s v="BAJA COMPLEJIDAD"/>
    <x v="4"/>
    <n v="20636"/>
    <n v="0"/>
    <n v="0"/>
    <x v="1"/>
    <x v="1"/>
  </r>
  <r>
    <s v="40044623-0"/>
    <s v="CONSTRUCCION PLAZOLETA REBECA AGUILAR, PUNTA ARENAS"/>
    <x v="1"/>
    <s v="MAGALLANES"/>
    <s v="PUNTA ARENAS"/>
    <n v="2024"/>
    <s v="PROYECTO"/>
    <s v="VIVIENDA Y DESARROLLO URBANO"/>
    <s v="DESARROLLO URBANO"/>
    <x v="1"/>
    <n v="256648"/>
    <n v="0"/>
    <n v="0"/>
    <x v="1"/>
    <x v="1"/>
  </r>
  <r>
    <s v="40044654-0"/>
    <s v="REPOSICION   EDIFICIO CONSISTORIAL DE LOTA"/>
    <x v="2"/>
    <s v="CONCEPCION"/>
    <s v="LOTA"/>
    <n v="2024"/>
    <s v="PROYECTO"/>
    <s v="MULTISECTORIAL"/>
    <s v="ORGANIZACION Y SERVICIOS COMUNALES"/>
    <x v="1"/>
    <n v="50000"/>
    <n v="0"/>
    <n v="0"/>
    <x v="1"/>
    <x v="1"/>
  </r>
  <r>
    <s v="40044663-0"/>
    <s v="REPOSICION VARIOS PUENTES DE LA REGION DE OHIGGINS VIII ETAPA"/>
    <x v="15"/>
    <s v="'"/>
    <s v="'"/>
    <n v="2024"/>
    <s v="PROYECTO"/>
    <s v="TRANSPORTE"/>
    <s v="TRANSPORTE CAMINERO"/>
    <x v="1"/>
    <n v="54596"/>
    <n v="0"/>
    <n v="0"/>
    <x v="1"/>
    <x v="1"/>
  </r>
  <r>
    <s v="40044790-0"/>
    <s v="MEJORAMIENTO MONUMENTO BERNARDO OHIGGINS Y BANDEJÓN AV. INDEPENDENCIA, PUNTA ARENAS"/>
    <x v="1"/>
    <s v="MAGALLANES"/>
    <s v="PUNTA ARENAS"/>
    <n v="2024"/>
    <s v="PROYECTO"/>
    <s v="VIVIENDA Y DESARROLLO URBANO"/>
    <s v="DESARROLLO URBANO"/>
    <x v="1"/>
    <n v="424370"/>
    <n v="0"/>
    <n v="0"/>
    <x v="1"/>
    <x v="1"/>
  </r>
  <r>
    <s v="40044804-0"/>
    <s v="REPOSICION PUENTE COLGANTE PEATONAL SERRANO,  SAN ANTONIO"/>
    <x v="4"/>
    <s v="SAN ANTONIO"/>
    <s v="SAN ANTONIO"/>
    <n v="2024"/>
    <s v="PROYECTO"/>
    <s v="VIVIENDA Y DESARROLLO URBANO"/>
    <s v="DESARROLLO URBANO"/>
    <x v="4"/>
    <n v="831816"/>
    <n v="0"/>
    <n v="0"/>
    <x v="1"/>
    <x v="1"/>
  </r>
  <r>
    <s v="40044918-0"/>
    <s v="DIAGNOSTICO PLAN DE DESARROLLO TURÍSTICO PLADETUR COMUNA DE CABILDO"/>
    <x v="4"/>
    <s v="PETORCA"/>
    <s v="CABILDO"/>
    <n v="2024"/>
    <s v="ESTUDIO BASICO"/>
    <s v="TURISMO Y COMERCIO"/>
    <s v="TURISMO"/>
    <x v="1"/>
    <n v="68080"/>
    <n v="0"/>
    <n v="0"/>
    <x v="1"/>
    <x v="1"/>
  </r>
  <r>
    <s v="40045087-0"/>
    <s v="ACTUALIZACION PLADECO PERIODO 2023 - 2026, COMUNA DE NANCAGUA"/>
    <x v="15"/>
    <s v="COLCHAGUA"/>
    <s v="NANCAGUA"/>
    <n v="2024"/>
    <s v="ESTUDIO BASICO"/>
    <s v="MULTISECTORIAL"/>
    <s v="ADMINISTRACION MULTISECTOR"/>
    <x v="1"/>
    <n v="19000"/>
    <n v="0"/>
    <n v="0"/>
    <x v="1"/>
    <x v="1"/>
  </r>
  <r>
    <s v="40045094-0"/>
    <s v="MEJORAMIENTO PAVIMENTO CALLE SERAFIN PINTO, OLMUÉ"/>
    <x v="4"/>
    <s v="MARGA MARGA"/>
    <s v="OLMUE"/>
    <n v="2024"/>
    <s v="PROYECTO"/>
    <s v="TRANSPORTE"/>
    <s v="TRANSPORTE URBANO,VIALIDAD PEATONAL"/>
    <x v="1"/>
    <n v="1650"/>
    <n v="0"/>
    <n v="0"/>
    <x v="1"/>
    <x v="1"/>
  </r>
  <r>
    <s v="40045194-0"/>
    <s v="CONSTRUCCION CAMARINES ESTADIO ANTONIO RISPOLI, PUNTA ARENAS"/>
    <x v="1"/>
    <s v="'"/>
    <s v="'"/>
    <n v="2024"/>
    <s v="PROYECTO"/>
    <s v="DEPORTES"/>
    <s v="ADMINISTRACION DEPORTES Y RECREACION"/>
    <x v="1"/>
    <n v="1"/>
    <n v="0"/>
    <n v="0"/>
    <x v="1"/>
    <x v="1"/>
  </r>
  <r>
    <s v="40045255-0"/>
    <s v="MEJORAMIENTO BARRIO LA ESTACION - LOS ANDENES, COMUNA DE VICUÑA. CONCURSO 2020"/>
    <x v="6"/>
    <s v="ELQUI"/>
    <s v="VICUÑA"/>
    <n v="2024"/>
    <s v="PROYECTO"/>
    <s v="VIVIENDA Y DESARROLLO URBANO"/>
    <s v="DESARROLLO URBANO"/>
    <x v="1"/>
    <n v="315445"/>
    <n v="0"/>
    <n v="0"/>
    <x v="1"/>
    <x v="1"/>
  </r>
  <r>
    <s v="40045278-0"/>
    <s v="CONSTRUCCION PAVIMENTACIÓN PASAJE PAINE,NATALES"/>
    <x v="1"/>
    <s v="ULTIMA ESPERANZA"/>
    <s v="NATALES"/>
    <n v="2024"/>
    <s v="PROYECTO"/>
    <s v="TRANSPORTE"/>
    <s v="TRANSPORTE URBANO,VIALIDAD PEATONAL"/>
    <x v="1"/>
    <n v="489356"/>
    <n v="0"/>
    <n v="0"/>
    <x v="1"/>
    <x v="1"/>
  </r>
  <r>
    <s v="40045306-0"/>
    <s v="REPOSICION MULTICANCHA SANTA ROSA, TOCOPILLA"/>
    <x v="9"/>
    <s v="TOCOPILLA"/>
    <s v="TOCOPILLA"/>
    <n v="2024"/>
    <s v="PROYECTO"/>
    <s v="DEPORTES"/>
    <s v="DEPORTE RECREATIVO"/>
    <x v="1"/>
    <n v="1"/>
    <n v="0"/>
    <n v="0"/>
    <x v="1"/>
    <x v="1"/>
  </r>
  <r>
    <s v="40045333-0"/>
    <s v="REPOSICION OFICINA REGISTRO CIVIL DE COIHUECO"/>
    <x v="5"/>
    <s v="'"/>
    <s v="'"/>
    <n v="2024"/>
    <s v="PROYECTO"/>
    <s v="JUSTICIA"/>
    <s v="ADMINISTRACION DE JUSTICIA"/>
    <x v="4"/>
    <n v="17432"/>
    <n v="0"/>
    <n v="0"/>
    <x v="1"/>
    <x v="1"/>
  </r>
  <r>
    <s v="40045370-0"/>
    <s v="NORMALIZACION ESCUELA D-1228 HUEPIL, COMUNA DE TUCAPEL"/>
    <x v="2"/>
    <s v="BIO BIO"/>
    <s v="TUCAPEL"/>
    <n v="2024"/>
    <s v="PROYECTO"/>
    <s v="EDUCACION, CULTURA Y PATRIMONIO"/>
    <s v="EDUCACION BASICA Y MEDIA"/>
    <x v="4"/>
    <n v="113850"/>
    <n v="0"/>
    <n v="0"/>
    <x v="1"/>
    <x v="1"/>
  </r>
  <r>
    <s v="40045426-0"/>
    <s v="CONSTRUCCION SANEAMIENTO SANITARIO SECTOR SANTA INES, COMUNA DE SAN PEDRO DE LA PAZ"/>
    <x v="2"/>
    <s v="CONCEPCION"/>
    <s v="SAN PEDRO DE LA PAZ"/>
    <n v="2024"/>
    <s v="PROYECTO"/>
    <s v="RECURSOS HIDRICOS"/>
    <s v="AGUA POTABLE"/>
    <x v="1"/>
    <n v="54139"/>
    <n v="0"/>
    <n v="0"/>
    <x v="1"/>
    <x v="1"/>
  </r>
  <r>
    <s v="40045472-0"/>
    <s v="CONSTRUCCION TORRES DE ILUMINACIÓN CLUB DEPORTIVO PEÑAROL DE REINOSO, COMUNA DE CATEMU"/>
    <x v="4"/>
    <s v="SAN FELIPE DE ACONCAGUA"/>
    <s v="CATEMU"/>
    <n v="2024"/>
    <s v="PROYECTO"/>
    <s v="DEPORTES"/>
    <s v="DEPORTE RECREATIVO"/>
    <x v="4"/>
    <n v="234437"/>
    <n v="0"/>
    <n v="0"/>
    <x v="1"/>
    <x v="1"/>
  </r>
  <r>
    <s v="40045504-0"/>
    <s v="MEJORAMIENTO CANCHA DE FUTBOL SECTOR YOBILO, CORONEL"/>
    <x v="2"/>
    <s v="CONCEPCION"/>
    <s v="CORONEL"/>
    <n v="2024"/>
    <s v="PROYECTO"/>
    <s v="MULTISECTORIAL"/>
    <s v="INTERSUBSECTORIAL MULTISECTOR"/>
    <x v="4"/>
    <n v="350000"/>
    <n v="0"/>
    <n v="0"/>
    <x v="1"/>
    <x v="1"/>
  </r>
  <r>
    <s v="40045507-0"/>
    <s v="CONSTRUCCION CENTRO DE TRATAMIENTO PARA NIÑOS Y NIÑAS CON TEA, CORONEL"/>
    <x v="2"/>
    <s v="CONCEPCION"/>
    <s v="CORONEL"/>
    <n v="2024"/>
    <s v="PROYECTO"/>
    <s v="MULTISECTORIAL"/>
    <s v="ORGANIZACION Y SERVICIOS COMUNALES"/>
    <x v="3"/>
    <n v="2300000"/>
    <n v="0"/>
    <n v="0"/>
    <x v="1"/>
    <x v="1"/>
  </r>
  <r>
    <s v="40045512-0"/>
    <s v="TRANSFERENCIA PARA EL DESARROLLO DEPORTE RECREATIVO,FORMATIVO YDE COMPETICIÓN DE ALTO HOSPICIO"/>
    <x v="8"/>
    <s v="IQUIQUE"/>
    <s v="ALTO HOSPICIO"/>
    <n v="2024"/>
    <s v="PROGRAMA"/>
    <s v="DEPORTES"/>
    <s v="DEPORTE FORMATIVO"/>
    <x v="1"/>
    <n v="590228"/>
    <n v="0"/>
    <n v="0"/>
    <x v="1"/>
    <x v="1"/>
  </r>
  <r>
    <s v="40045527-0"/>
    <s v="CONTROL DE LA POBLACION CANINA Y FELINA EN LA COMUNA DE POZO ALMONTE"/>
    <x v="8"/>
    <s v="TAMARUGAL"/>
    <s v="POZO ALMONTE (PROV. TAMARUGAL)"/>
    <n v="2024"/>
    <s v="PROGRAMA"/>
    <s v="RECURSOS NATURALES Y MEDIO AMBIENTE"/>
    <s v="MEDIO AMBIENTE"/>
    <x v="4"/>
    <n v="53358"/>
    <n v="0"/>
    <n v="0"/>
    <x v="1"/>
    <x v="1"/>
  </r>
  <r>
    <s v="40045547-0"/>
    <s v="CONSTRUCCION CUARTEL 2A COMPAÑÍA BOMBEROS ANCUD"/>
    <x v="3"/>
    <s v="CHILOE"/>
    <s v="ANCUD"/>
    <n v="2024"/>
    <s v="PROYECTO"/>
    <s v="SEGURIDAD PUBLICA"/>
    <s v="SEGURIDAD PUBLICA"/>
    <x v="4"/>
    <n v="60582"/>
    <n v="0"/>
    <n v="0"/>
    <x v="1"/>
    <x v="1"/>
  </r>
  <r>
    <s v="40045551-0"/>
    <s v="DIAGNOSTICO ELABORACION Y TRAMITACIÓN PLAN REGULADOR COMUNAL DE RÍO VERDE"/>
    <x v="1"/>
    <s v="MAGALLANES"/>
    <s v="RIO VERDE"/>
    <n v="2024"/>
    <s v="ESTUDIO BASICO"/>
    <s v="VIVIENDA Y DESARROLLO URBANO"/>
    <s v="DESARROLLO URBANO"/>
    <x v="1"/>
    <n v="71281"/>
    <n v="0"/>
    <n v="0"/>
    <x v="1"/>
    <x v="1"/>
  </r>
  <r>
    <s v="40045575-0"/>
    <s v="MEJORAMIENTO CIRCUITO VIAL AV. CENTENARIO, AV. MAIPU Y CALLE LOS ALERCES, EL TABO."/>
    <x v="4"/>
    <s v="SAN ANTONIO"/>
    <s v="EL TABO"/>
    <n v="2024"/>
    <s v="PROYECTO"/>
    <s v="TRANSPORTE"/>
    <s v="TRANSPORTE URBANO,VIALIDAD PEATONAL"/>
    <x v="1"/>
    <n v="690678"/>
    <n v="0"/>
    <n v="0"/>
    <x v="1"/>
    <x v="1"/>
  </r>
  <r>
    <s v="40045650-0"/>
    <s v="CONSTRUCCION SOLUCIONES SANITARIAS LA HIGUERILLA-SANATORIO, COMUNA DE SAGRADA FAMILIA."/>
    <x v="7"/>
    <s v="CURICO"/>
    <s v="SAGRADA FAMILIA"/>
    <n v="2024"/>
    <s v="PROYECTO"/>
    <s v="RECURSOS HIDRICOS"/>
    <s v="EVACUACION DISPOSICION FINAL AGUAS SERVIDAS"/>
    <x v="4"/>
    <n v="76394"/>
    <n v="0"/>
    <n v="0"/>
    <x v="1"/>
    <x v="1"/>
  </r>
  <r>
    <s v="40045677-0"/>
    <s v="CONSTRUCCION ELECTRIFICACION RURAL SECTOR LLAIMA BAJO, EL NATRE Y OTROS, VILCUN"/>
    <x v="0"/>
    <s v="CAUTIN"/>
    <s v="VILCUN"/>
    <n v="2024"/>
    <s v="PROYECTO"/>
    <s v="ENERGIA"/>
    <s v="DISTRIBUCION Y CONEXION FINAL USUARIOS"/>
    <x v="1"/>
    <n v="913759"/>
    <n v="0"/>
    <n v="0"/>
    <x v="1"/>
    <x v="1"/>
  </r>
  <r>
    <s v="40045709-0"/>
    <s v="DIAGNOSTICO NORMATIVA SISTEMA   CARRETERAS 2+1 - CHILE"/>
    <x v="10"/>
    <s v="'"/>
    <s v="'"/>
    <n v="2024"/>
    <s v="ESTUDIO BASICO"/>
    <s v="TRANSPORTE"/>
    <s v="TRANSPORTE CAMINERO"/>
    <x v="4"/>
    <n v="100500"/>
    <n v="0"/>
    <n v="0"/>
    <x v="1"/>
    <x v="1"/>
  </r>
  <r>
    <s v="40045712-0"/>
    <s v="MEJORAMIENTO  MONUMENTO ARTURO PRAT Y BANDEJÓN AVDA. COLÓN , PUNTA ARENAS"/>
    <x v="1"/>
    <s v="MAGALLANES"/>
    <s v="PUNTA ARENAS"/>
    <n v="2024"/>
    <s v="PROYECTO"/>
    <s v="VIVIENDA Y DESARROLLO URBANO"/>
    <s v="DESARROLLO URBANO"/>
    <x v="1"/>
    <n v="463924"/>
    <n v="0"/>
    <n v="0"/>
    <x v="1"/>
    <x v="1"/>
  </r>
  <r>
    <s v="40045722-0"/>
    <s v="RESTAURACION TORRE DEL RELOJ DE LA ESTACIÓN BARÓN DE VALPARAÍSO."/>
    <x v="4"/>
    <s v="VALPARAISO"/>
    <s v="VALPARAISO"/>
    <n v="2024"/>
    <s v="PROYECTO"/>
    <s v="EDUCACION, CULTURA Y PATRIMONIO"/>
    <s v="PATRIMONIO"/>
    <x v="1"/>
    <n v="51750"/>
    <n v="0"/>
    <n v="0"/>
    <x v="1"/>
    <x v="1"/>
  </r>
  <r>
    <s v="40045756-0"/>
    <s v="CONSTRUCCION RED ALCANTARILLADO Y MEJ. A. POTABLE Y SERV. BASICOS, SECTOR EL SAUCE, COQUIMBO"/>
    <x v="6"/>
    <s v="ELQUI"/>
    <s v="COQUIMBO"/>
    <n v="2024"/>
    <s v="PROYECTO"/>
    <s v="RECURSOS HIDRICOS"/>
    <s v="EVACUACION DISPOSICION FINAL AGUAS SERVIDAS"/>
    <x v="1"/>
    <n v="1252821"/>
    <n v="0"/>
    <n v="0"/>
    <x v="1"/>
    <x v="1"/>
  </r>
  <r>
    <s v="40045770-0"/>
    <s v="REPOSICION CESFAM COMUNA DE EL QUISCO"/>
    <x v="4"/>
    <s v="SAN ANTONIO"/>
    <s v="EL QUISCO"/>
    <n v="2024"/>
    <s v="PROYECTO"/>
    <s v="SALUD"/>
    <s v="BAJA COMPLEJIDAD"/>
    <x v="1"/>
    <n v="159181"/>
    <n v="0"/>
    <n v="0"/>
    <x v="1"/>
    <x v="1"/>
  </r>
  <r>
    <s v="40045815-0"/>
    <s v="MEJORAMIENTO DE AREAS VERDES SECTOR 4 A PONIENTE NORTE, PUNTA ARENAS"/>
    <x v="1"/>
    <s v="MAGALLANES"/>
    <s v="PUNTA ARENAS"/>
    <n v="2024"/>
    <s v="PROYECTO"/>
    <s v="VIVIENDA Y DESARROLLO URBANO"/>
    <s v="DESARROLLO URBANO"/>
    <x v="1"/>
    <n v="1203907"/>
    <n v="0"/>
    <n v="0"/>
    <x v="1"/>
    <x v="1"/>
  </r>
  <r>
    <s v="40045818-0"/>
    <s v="MEJORAMIENTO PISTA ATLETICA ESTADIO LO BLANCO, COMUNA DE EL BOSQUE"/>
    <x v="14"/>
    <s v="SANTIAGO"/>
    <s v="EL BOSQUE"/>
    <n v="2024"/>
    <s v="PROYECTO"/>
    <s v="DEPORTES"/>
    <s v="DEPORTE COMPETITIVO"/>
    <x v="4"/>
    <n v="1076678"/>
    <n v="0"/>
    <n v="0"/>
    <x v="1"/>
    <x v="1"/>
  </r>
  <r>
    <s v="40045923-0"/>
    <s v="REPOSICION PARQUE RIBEREÑO VALLENAR"/>
    <x v="16"/>
    <s v="HUASCO"/>
    <s v="VALLENAR"/>
    <n v="2024"/>
    <s v="PROYECTO"/>
    <s v="VIVIENDA Y DESARROLLO URBANO"/>
    <s v="DESARROLLO URBANO"/>
    <x v="1"/>
    <n v="205017"/>
    <n v="0"/>
    <n v="0"/>
    <x v="1"/>
    <x v="1"/>
  </r>
  <r>
    <s v="40045953-0"/>
    <s v="REPOSICION SISTEMA APR CAUPOLICÁN TRANAMAN, Y SECTORES LA LOMA, CHACAYAL,PUREN"/>
    <x v="0"/>
    <s v="MALLECO"/>
    <s v="PUREN"/>
    <n v="2024"/>
    <s v="PROYECTO"/>
    <s v="RECURSOS HIDRICOS"/>
    <s v="AGUA POTABLE"/>
    <x v="4"/>
    <n v="2013929"/>
    <n v="0"/>
    <n v="0"/>
    <x v="1"/>
    <x v="1"/>
  </r>
  <r>
    <s v="40045974-0"/>
    <s v="AMPLIACION DE PLANTA DE TRATAMIENTO DE AGUAS SERVIDAS DE PUEBLO SECO, COMUNA DE SAN IGNACIO"/>
    <x v="5"/>
    <s v="DIGUILLIN"/>
    <s v="SAN IGNACIO - REGION DEL ÑUBLE"/>
    <n v="2024"/>
    <s v="PROYECTO"/>
    <s v="RECURSOS HIDRICOS"/>
    <s v="ADMINISTRACION AGUA POTABLE Y ALCANTARILLADO"/>
    <x v="4"/>
    <n v="124199"/>
    <n v="0"/>
    <n v="0"/>
    <x v="1"/>
    <x v="1"/>
  </r>
  <r>
    <s v="40045986-0"/>
    <s v="CONSTRUCCION JUZGADO DE LETRAS CON COMPETENCIA COMUN Y FAMILIA DE MEJILLONES"/>
    <x v="9"/>
    <s v="ANTOFAGASTA"/>
    <s v="MEJILLONES"/>
    <n v="2024"/>
    <s v="PROYECTO"/>
    <s v="JUSTICIA"/>
    <s v="ADMINISTRACION DE JUSTICIA"/>
    <x v="1"/>
    <n v="2204"/>
    <n v="0"/>
    <n v="0"/>
    <x v="1"/>
    <x v="1"/>
  </r>
  <r>
    <s v="40046026-0"/>
    <s v="DIAGNOSTICO ELABORACIÓN DE LA ESTRATEGIA DE DESARROLLO ECONÓMICO LOCAL, COMUNA DE CARTAGENA"/>
    <x v="4"/>
    <s v="SAN ANTONIO"/>
    <s v="CARTAGENA"/>
    <n v="2024"/>
    <s v="ESTUDIO BASICO"/>
    <s v="TURISMO Y COMERCIO"/>
    <s v="INTERSUBSECTORIAL COMERCIO Y TURISMO"/>
    <x v="1"/>
    <n v="97600"/>
    <n v="0"/>
    <n v="0"/>
    <x v="1"/>
    <x v="1"/>
  </r>
  <r>
    <s v="40046091-0"/>
    <s v="INSTALACION AGUA POTABLE PELEHUITO, NAPAÑIR, SAUCE HUACHO, SAUCE HUACHO RINCON, LOS SAUCES"/>
    <x v="0"/>
    <s v="MALLECO"/>
    <s v="LOS SAUCES"/>
    <n v="2024"/>
    <s v="PROYECTO"/>
    <s v="RECURSOS HIDRICOS"/>
    <s v="AGUA POTABLE"/>
    <x v="4"/>
    <n v="22000"/>
    <n v="0"/>
    <n v="0"/>
    <x v="1"/>
    <x v="1"/>
  </r>
  <r>
    <s v="40046121-0"/>
    <s v="HABILITACION CAMARAS DE FISCALIZACION DE ANTOFAGASTA"/>
    <x v="9"/>
    <s v="'"/>
    <s v="'"/>
    <n v="2024"/>
    <s v="PROYECTO"/>
    <s v="TRANSPORTE"/>
    <s v="TRANSPORTE URBANO,VIALIDAD PEATONAL"/>
    <x v="4"/>
    <n v="384785"/>
    <n v="0"/>
    <n v="0"/>
    <x v="1"/>
    <x v="1"/>
  </r>
  <r>
    <s v="40046168-0"/>
    <s v="CONSTRUCCION CENTRO DE GESTION INTEGRAL DE RESIDUOS SOLIDOS, LONQUIMAY"/>
    <x v="0"/>
    <s v="MALLECO"/>
    <s v="LONQUIMAY"/>
    <n v="2024"/>
    <s v="PROYECTO"/>
    <s v="RECURSOS NATURALES Y MEDIO AMBIENTE"/>
    <s v="MEDIO AMBIENTE"/>
    <x v="4"/>
    <n v="114120"/>
    <n v="0"/>
    <n v="0"/>
    <x v="1"/>
    <x v="1"/>
  </r>
  <r>
    <s v="40046337-0"/>
    <s v="CONSTRUCCION SSR LA AGUADA, COMUNA DE CABRERO"/>
    <x v="2"/>
    <s v="BIO BIO"/>
    <s v="CABRERO"/>
    <n v="2024"/>
    <s v="PROYECTO"/>
    <s v="RECURSOS HIDRICOS"/>
    <s v="AGUA POTABLE"/>
    <x v="1"/>
    <n v="165592"/>
    <n v="0"/>
    <n v="0"/>
    <x v="1"/>
    <x v="1"/>
  </r>
  <r>
    <s v="40046362-0"/>
    <s v="ANALISIS Y DESARROLLO CICLOVÍA BORDE COSTERO Y BORDE PLAN, VIÑA DEL MAR"/>
    <x v="4"/>
    <s v="VALPARAISO"/>
    <s v="VIÑA DEL MAR"/>
    <n v="2024"/>
    <s v="ESTUDIO BASICO"/>
    <s v="TRANSPORTE"/>
    <s v="TRANSPORTE URBANO,VIALIDAD PEATONAL"/>
    <x v="1"/>
    <n v="203170"/>
    <n v="0"/>
    <n v="0"/>
    <x v="1"/>
    <x v="1"/>
  </r>
  <r>
    <s v="40046376-0"/>
    <s v="AMPLIACION DE LA RED DE ALCANTARILLADO DE CHÉPICA A CALLE JAVIERA CARRERA"/>
    <x v="15"/>
    <s v="COLCHAGUA"/>
    <s v="CHEPICA"/>
    <n v="2024"/>
    <s v="PROYECTO"/>
    <s v="RECURSOS HIDRICOS"/>
    <s v="EVACUACION DISPOSICION FINAL AGUAS SERVIDAS"/>
    <x v="1"/>
    <n v="477038"/>
    <n v="0"/>
    <n v="0"/>
    <x v="1"/>
    <x v="1"/>
  </r>
  <r>
    <s v="40046537-0"/>
    <s v="MEJORAMIENTO PAVIMENTACIÓN AVENIDA LAS BALANDRAS, COMUNA DE EL QUISCO"/>
    <x v="4"/>
    <s v="SAN ANTONIO"/>
    <s v="EL QUISCO"/>
    <n v="2024"/>
    <s v="PROYECTO"/>
    <s v="TRANSPORTE"/>
    <s v="TRANSPORTE URBANO,VIALIDAD PEATONAL"/>
    <x v="4"/>
    <n v="585000"/>
    <n v="0"/>
    <n v="0"/>
    <x v="1"/>
    <x v="1"/>
  </r>
  <r>
    <s v="40046541-0"/>
    <s v="CONSTRUCCION SALON MULTIUSO, COMUNA DE YUMBEL"/>
    <x v="2"/>
    <s v="BIO BIO"/>
    <s v="YUMBEL"/>
    <n v="2024"/>
    <s v="PROYECTO"/>
    <s v="MULTISECTORIAL"/>
    <s v="ORGANIZACION Y SERVICIOS COMUNALES"/>
    <x v="3"/>
    <n v="700599"/>
    <n v="0"/>
    <n v="0"/>
    <x v="1"/>
    <x v="1"/>
  </r>
  <r>
    <s v="40046556-0"/>
    <s v="MEJORAMIENTO CANCHA DE FUTBOL ESTADIO POLCURA, COMUNA DE TUCAPEL"/>
    <x v="2"/>
    <s v="BIO BIO"/>
    <s v="TUCAPEL"/>
    <n v="2024"/>
    <s v="PROYECTO"/>
    <s v="DEPORTES"/>
    <s v="DEPORTE RECREATIVO"/>
    <x v="4"/>
    <n v="1021944"/>
    <n v="0"/>
    <n v="0"/>
    <x v="1"/>
    <x v="1"/>
  </r>
  <r>
    <s v="40046651-0"/>
    <s v="MEJORAMIENTO DE LA PISTA Y OBRAS ANEXAS ADMO PORVENIR DE T. DEL FUEGO"/>
    <x v="1"/>
    <s v="TIERRA DEL FUEGO"/>
    <s v="PORVENIR"/>
    <n v="2024"/>
    <s v="PROYECTO"/>
    <s v="TRANSPORTE"/>
    <s v="TRANSPORTE AEREO"/>
    <x v="1"/>
    <n v="3184106"/>
    <n v="0"/>
    <n v="0"/>
    <x v="1"/>
    <x v="1"/>
  </r>
  <r>
    <s v="40046875-0"/>
    <s v="CONSTRUCCION CASA DEL ADULTO MAYOR, COMUNA DE PEDRO AGUIRRE CERDA"/>
    <x v="14"/>
    <s v="SANTIAGO"/>
    <s v="PEDRO A CERDA"/>
    <n v="2024"/>
    <s v="PROYECTO"/>
    <s v="MULTISECTORIAL"/>
    <s v="ORGANIZACION Y SERVICIOS COMUNALES"/>
    <x v="4"/>
    <n v="1000"/>
    <n v="0"/>
    <n v="0"/>
    <x v="1"/>
    <x v="1"/>
  </r>
  <r>
    <s v="40046881-0"/>
    <s v="MEJORAMIENTO ESTADIO VILLA SUR, COMUNA DE PEDRO AGUIRRE CERDA."/>
    <x v="14"/>
    <s v="SANTIAGO"/>
    <s v="PEDRO A CERDA"/>
    <n v="2024"/>
    <s v="PROYECTO"/>
    <s v="DEPORTES"/>
    <s v="DEPORTE RECREATIVO"/>
    <x v="4"/>
    <n v="125355"/>
    <n v="0"/>
    <n v="0"/>
    <x v="1"/>
    <x v="1"/>
  </r>
  <r>
    <s v="40046882-0"/>
    <s v="MEJORAMIENTO PLAZA “JOSÉ FLORES GARRIDO”, COMUNA DE PEDRO AGUIRRE CERDA."/>
    <x v="14"/>
    <s v="SANTIAGO"/>
    <s v="PEDRO A CERDA"/>
    <n v="2024"/>
    <s v="PROYECTO"/>
    <s v="VIVIENDA Y DESARROLLO URBANO"/>
    <s v="DESARROLLO URBANO"/>
    <x v="1"/>
    <n v="250318"/>
    <n v="0"/>
    <n v="0"/>
    <x v="1"/>
    <x v="1"/>
  </r>
  <r>
    <s v="40046883-0"/>
    <s v="CONSTRUCCION PARQUE ANDRE JARLAN SECTOR NORTE, COMUNA DE PEDRO AGUIRRE CERDA"/>
    <x v="14"/>
    <s v="SANTIAGO"/>
    <s v="PEDRO A CERDA"/>
    <n v="2024"/>
    <s v="PROYECTO"/>
    <s v="VIVIENDA Y DESARROLLO URBANO"/>
    <s v="INTERSUBSECTORIAL VIVIENDA Y DESARROLLO URBANO"/>
    <x v="3"/>
    <n v="280234"/>
    <n v="0"/>
    <n v="0"/>
    <x v="1"/>
    <x v="1"/>
  </r>
  <r>
    <s v="40046887-0"/>
    <s v="AMPLIACION EDIFICIO DELEGACIÓN PRESIDENCIAL PROVINCIAL DE ISLA DE PASCUA"/>
    <x v="4"/>
    <s v="ISLA DE PASCUA"/>
    <s v="'"/>
    <n v="2024"/>
    <s v="PROYECTO"/>
    <s v="MULTISECTORIAL"/>
    <s v="INTERSUBSECTORIAL MULTISECTOR"/>
    <x v="1"/>
    <n v="57431"/>
    <n v="0"/>
    <n v="0"/>
    <x v="1"/>
    <x v="1"/>
  </r>
  <r>
    <s v="40046896-0"/>
    <s v="CONSTRUCCION CESFAM CORONEL NORTE, COMUNA DE CORONEL"/>
    <x v="2"/>
    <s v="CONCEPCION"/>
    <s v="CORONEL"/>
    <n v="2024"/>
    <s v="PROYECTO"/>
    <s v="SALUD"/>
    <s v="BAJA COMPLEJIDAD"/>
    <x v="1"/>
    <n v="10000"/>
    <n v="0"/>
    <n v="0"/>
    <x v="1"/>
    <x v="1"/>
  </r>
  <r>
    <s v="40047006-0"/>
    <s v="CONSTRUCCION TERCER CESFAM CON BASE SAMU CERRILLOS"/>
    <x v="14"/>
    <s v="SANTIAGO"/>
    <s v="CERRILLOS"/>
    <n v="2024"/>
    <s v="PROYECTO"/>
    <s v="SALUD"/>
    <s v="BAJA COMPLEJIDAD"/>
    <x v="4"/>
    <n v="95400"/>
    <n v="0"/>
    <n v="0"/>
    <x v="1"/>
    <x v="1"/>
  </r>
  <r>
    <s v="40047024-0"/>
    <s v="MEJORAMIENTO SISTEMA DE AGUA POTABLE SERVICIO SANITARIO RURAL LO CARTAGENA, RENGO"/>
    <x v="15"/>
    <s v="CACHAPOAL"/>
    <s v="RENGO"/>
    <n v="2024"/>
    <s v="PROYECTO"/>
    <s v="RECURSOS HIDRICOS"/>
    <s v="AGUA POTABLE"/>
    <x v="1"/>
    <n v="1509358"/>
    <n v="0"/>
    <n v="0"/>
    <x v="1"/>
    <x v="1"/>
  </r>
  <r>
    <s v="40047052-0"/>
    <s v="CAPACITACION DESARROLLO DE LAS ACTIVIDADES PRODUCTIVAS DE LA COMUNA DE CAMIÑA"/>
    <x v="8"/>
    <s v="TAMARUGAL"/>
    <s v="CAMIÑA (PROV. TAMARUGAL)"/>
    <n v="2024"/>
    <s v="PROGRAMA"/>
    <s v="MULTISECTORIAL"/>
    <s v="ADMINISTRACION MULTISECTOR"/>
    <x v="3"/>
    <n v="317692"/>
    <n v="0"/>
    <n v="0"/>
    <x v="1"/>
    <x v="1"/>
  </r>
  <r>
    <s v="40047158-0"/>
    <s v="NORMALIZACION ESTACIÓN MÉDICO RURAL SANTA ROSA"/>
    <x v="14"/>
    <s v="MELIPILLA"/>
    <s v="SAN PEDRO"/>
    <n v="2024"/>
    <s v="PROYECTO"/>
    <s v="SALUD"/>
    <s v="BAJA COMPLEJIDAD"/>
    <x v="4"/>
    <n v="1035"/>
    <n v="0"/>
    <n v="0"/>
    <x v="1"/>
    <x v="1"/>
  </r>
  <r>
    <s v="40047177-0"/>
    <s v="DIAGNOSTICO PLAN MAESTRO AGUAS LLUVIAS DE LA COMUNA DE TOLTEN"/>
    <x v="0"/>
    <s v="CAUTIN"/>
    <s v="TOLTEN"/>
    <n v="2024"/>
    <s v="ESTUDIO BASICO"/>
    <s v="RECURSOS HIDRICOS"/>
    <s v="AGUAS LLUVIAS"/>
    <x v="1"/>
    <n v="100110"/>
    <n v="0"/>
    <n v="0"/>
    <x v="1"/>
    <x v="1"/>
  </r>
  <r>
    <s v="40047185-0"/>
    <s v="CONSTRUCCION LICEO MUNICIPAL ANEXO CENTRO FORMACION ACADEMICA PERFECTO DE LA FUENTE RINCONADA"/>
    <x v="4"/>
    <s v="LOS ANDES"/>
    <s v="RINCONADA"/>
    <n v="2024"/>
    <s v="PROYECTO"/>
    <s v="EDUCACIÓN"/>
    <s v="EDUCACION BASICA Y MEDIA"/>
    <x v="4"/>
    <n v="5781269"/>
    <n v="0"/>
    <n v="0"/>
    <x v="1"/>
    <x v="1"/>
  </r>
  <r>
    <s v="40047201-0"/>
    <s v="CONSTRUCCION SISTEMA DE AGUAS LLUVIAS SECTOR OCTAVIO CASTRO, NATALES"/>
    <x v="1"/>
    <s v="ULTIMA ESPERANZA"/>
    <s v="NATALES"/>
    <n v="2024"/>
    <s v="PROYECTO"/>
    <s v="RECURSOS HIDRICOS"/>
    <s v="AGUAS LLUVIAS"/>
    <x v="4"/>
    <n v="1492576"/>
    <n v="0"/>
    <n v="0"/>
    <x v="1"/>
    <x v="1"/>
  </r>
  <r>
    <s v="40047227-0"/>
    <s v="MEJORAMIENTO PLAZA DE ARMAS Y ENTORNO, CHILLÁN"/>
    <x v="5"/>
    <s v="DIGUILLIN"/>
    <s v="CHILLAN - REGION DEL ÑUBLE"/>
    <n v="2024"/>
    <s v="PROYECTO"/>
    <s v="VIVIENDA Y DESARROLLO URBANO"/>
    <s v="DESARROLLO URBANO"/>
    <x v="4"/>
    <n v="916998"/>
    <n v="0"/>
    <n v="0"/>
    <x v="1"/>
    <x v="1"/>
  </r>
  <r>
    <s v="40047234-0"/>
    <s v="MEJORAMIENTO DE PLAZA SELKNAM Y PLAZA VILLA MARDONES UV N 52, PUNTA ARENAS"/>
    <x v="1"/>
    <s v="MAGALLANES"/>
    <s v="PUNTA ARENAS"/>
    <n v="2024"/>
    <s v="PROYECTO"/>
    <s v="MULTISECTORIAL"/>
    <s v="ADMINISTRACION MULTISECTOR"/>
    <x v="4"/>
    <n v="604800"/>
    <n v="0"/>
    <n v="0"/>
    <x v="1"/>
    <x v="1"/>
  </r>
  <r>
    <s v="40047244-0"/>
    <s v="MEJORAMIENTO  SSR MOLCO ALTO, COMUNA DE VILLARRICA, PROV. CAUTIN, REGIÓN DE LA ARAUCANIA"/>
    <x v="0"/>
    <s v="CAUTIN"/>
    <s v="VILLARRICA"/>
    <n v="2024"/>
    <s v="PROYECTO"/>
    <s v="RECURSOS HIDRICOS"/>
    <s v="AGUA POTABLE"/>
    <x v="4"/>
    <n v="103837"/>
    <n v="0"/>
    <n v="0"/>
    <x v="1"/>
    <x v="1"/>
  </r>
  <r>
    <s v="40047388-0"/>
    <s v="CONSTRUCCION AVDA. CIRCUNVALACIÓN ,TRAMO PEDRO BORQUEZ-GRAL. DEL CANTO, PUNTA ARENAS."/>
    <x v="1"/>
    <s v="'"/>
    <s v="'"/>
    <n v="2024"/>
    <s v="PROYECTO"/>
    <s v="TRANSPORTE"/>
    <s v="TRANSPORTE URBANO,VIALIDAD PEATONAL"/>
    <x v="1"/>
    <n v="5008094"/>
    <n v="0"/>
    <n v="0"/>
    <x v="1"/>
    <x v="1"/>
  </r>
  <r>
    <s v="40047393-0"/>
    <s v="MEJORAMIENTO SISTEMA DE AGUA POTABLE SERVICIO SANITARIO RURAL EL HUIQUE, PALMILLA"/>
    <x v="15"/>
    <s v="COLCHAGUA"/>
    <s v="PALMILLA"/>
    <n v="2024"/>
    <s v="PROYECTO"/>
    <s v="RECURSOS HIDRICOS"/>
    <s v="AGUA POTABLE"/>
    <x v="1"/>
    <n v="368755"/>
    <n v="0"/>
    <n v="0"/>
    <x v="1"/>
    <x v="1"/>
  </r>
  <r>
    <s v="40047460-0"/>
    <s v="MEJORAMIENTO BARRIO KATHERINE ARCE, COMUNA DE ALTO HOSPICIO"/>
    <x v="8"/>
    <s v="IQUIQUE"/>
    <s v="ALTO HOSPICIO"/>
    <n v="2024"/>
    <s v="PROYECTO"/>
    <s v="VIVIENDA Y DESARROLLO URBANO"/>
    <s v="DESARROLLO URBANO"/>
    <x v="1"/>
    <n v="490000"/>
    <n v="0"/>
    <n v="0"/>
    <x v="1"/>
    <x v="1"/>
  </r>
  <r>
    <s v="40047485-0"/>
    <s v="MEJORAMIENTO PLAZA DE ARMAS, COMUNA DE BULNES"/>
    <x v="5"/>
    <s v="'"/>
    <s v="'"/>
    <n v="2024"/>
    <s v="PROYECTO"/>
    <s v="VIVIENDA Y DESARROLLO URBANO"/>
    <s v="DESARROLLO URBANO"/>
    <x v="3"/>
    <n v="701233"/>
    <n v="0"/>
    <n v="0"/>
    <x v="1"/>
    <x v="1"/>
  </r>
  <r>
    <s v="40047526-0"/>
    <s v="REPOSICION POSTA DE SALUD RURAL CHEUCAN BUTACO, COMUNA DE SAAVEDRA"/>
    <x v="0"/>
    <s v="CAUTIN"/>
    <s v="SAAVEDRA"/>
    <n v="2024"/>
    <s v="PROYECTO"/>
    <s v="SALUD"/>
    <s v="BAJA COMPLEJIDAD"/>
    <x v="4"/>
    <n v="10"/>
    <n v="0"/>
    <n v="0"/>
    <x v="1"/>
    <x v="1"/>
  </r>
  <r>
    <s v="40047622-0"/>
    <s v="HABILITACION INMUEBLES MONUMENTOS NACIONALES EX FFCC, TALTAL"/>
    <x v="9"/>
    <s v="ANTOFAGASTA"/>
    <s v="TALTAL"/>
    <n v="2024"/>
    <s v="PROYECTO"/>
    <s v="EDUCACION, CULTURA Y PATRIMONIO"/>
    <s v="PATRIMONIO"/>
    <x v="3"/>
    <n v="9522"/>
    <n v="0"/>
    <n v="0"/>
    <x v="1"/>
    <x v="1"/>
  </r>
  <r>
    <s v="40047627-0"/>
    <s v="MEJORAMIENTO CANAL PROLONGACIÓN, PUNTA ARENAS"/>
    <x v="1"/>
    <s v="MAGALLANES"/>
    <s v="PUNTA ARENAS"/>
    <n v="2024"/>
    <s v="PROYECTO"/>
    <s v="RECURSOS HIDRICOS"/>
    <s v="DEFENSAS FLUVIALES,MARITIMAS Y CAUCES NATURALES"/>
    <x v="1"/>
    <n v="1720"/>
    <n v="0"/>
    <n v="0"/>
    <x v="1"/>
    <x v="1"/>
  </r>
  <r>
    <s v="40047721-0"/>
    <s v="CONSTRUCCION  SERVICIO DE AGUA POTABLE RURAL SECTOR LOS ANGELES, PURRANQUE"/>
    <x v="3"/>
    <s v="OSORNO"/>
    <s v="PURRANQUE"/>
    <n v="2024"/>
    <s v="PROYECTO"/>
    <s v="RECURSOS HIDRICOS"/>
    <s v="AGUA POTABLE"/>
    <x v="1"/>
    <n v="9000"/>
    <n v="0"/>
    <n v="0"/>
    <x v="1"/>
    <x v="1"/>
  </r>
  <r>
    <s v="40047728-0"/>
    <s v="HABILITACION SUMINISTRO ENERGÍA ELÉCTRICA DIVERSOS SECTORES, COMUNA DE CHAITÉN"/>
    <x v="3"/>
    <s v="PALENA"/>
    <s v="CHAITEN"/>
    <n v="2024"/>
    <s v="PROYECTO"/>
    <s v="ENERGIA"/>
    <s v="DISTRIBUCION Y CONEXION FINAL USUARIOS"/>
    <x v="1"/>
    <n v="857998"/>
    <n v="0"/>
    <n v="0"/>
    <x v="1"/>
    <x v="1"/>
  </r>
  <r>
    <s v="40047940-0"/>
    <s v="CONSTRUCCION CONEXIÓN VIAL RUTAS W-35 Y W-21 SECTOR INTERURBANO , COMUNA DE  QUEMCHI"/>
    <x v="3"/>
    <s v="CHILOE"/>
    <s v="QUEMCHI"/>
    <n v="2024"/>
    <s v="PROYECTO"/>
    <s v="TRANSPORTE"/>
    <s v="TRANSPORTE CAMINERO"/>
    <x v="4"/>
    <n v="77726"/>
    <n v="0"/>
    <n v="0"/>
    <x v="1"/>
    <x v="1"/>
  </r>
  <r>
    <s v="40047954-0"/>
    <s v="MEJORAMIENTO BARRIO REMODELACION PAICAVI, COMUNA DE CONCEPCION"/>
    <x v="2"/>
    <s v="CONCEPCION"/>
    <s v="CONCEPCION"/>
    <n v="2024"/>
    <s v="PROYECTO"/>
    <s v="VIVIENDA Y DESARROLLO URBANO"/>
    <s v="DESARROLLO URBANO"/>
    <x v="1"/>
    <n v="116080"/>
    <n v="0"/>
    <n v="0"/>
    <x v="1"/>
    <x v="1"/>
  </r>
  <r>
    <s v="40047964-0"/>
    <s v="CONSTRUCCION CASETAS SANITARIAS LOCALIDAD DE  CUNACO, NANCAGUA"/>
    <x v="15"/>
    <s v="COLCHAGUA"/>
    <s v="NANCAGUA"/>
    <n v="2024"/>
    <s v="PROYECTO"/>
    <s v="RECURSOS HIDRICOS"/>
    <s v="EVACUACION DISPOSICION FINAL AGUAS SERVIDAS"/>
    <x v="4"/>
    <n v="310499"/>
    <n v="0"/>
    <n v="0"/>
    <x v="1"/>
    <x v="1"/>
  </r>
  <r>
    <s v="40047976-0"/>
    <s v="MEJORAMIENTO PISTA AERÓDROMO CERRO CASTILLO PROV. ULTIMA ESPERANZA"/>
    <x v="1"/>
    <s v="ULTIMA ESPERANZA"/>
    <s v="TORRES DEL PAINE"/>
    <n v="2024"/>
    <s v="PROYECTO"/>
    <s v="TRANSPORTE"/>
    <s v="TRANSPORTE AEREO"/>
    <x v="1"/>
    <n v="4090000"/>
    <n v="0"/>
    <n v="0"/>
    <x v="1"/>
    <x v="1"/>
  </r>
  <r>
    <s v="40047985-0"/>
    <s v="CONSTRUCCION CESFAM MAVIDAHUE, COMUNA DE PENCO."/>
    <x v="2"/>
    <s v="CONCEPCION"/>
    <s v="PENCO"/>
    <n v="2024"/>
    <s v="PROYECTO"/>
    <s v="SALUD"/>
    <s v="BAJA COMPLEJIDAD"/>
    <x v="3"/>
    <n v="1"/>
    <n v="0"/>
    <n v="0"/>
    <x v="1"/>
    <x v="1"/>
  </r>
  <r>
    <s v="40048004-0"/>
    <s v="CONSTRUCCION PUNTO DE POSADA DE HELICOPTEROS ÑIREHUAO"/>
    <x v="11"/>
    <s v="COYHAIQUE"/>
    <s v="COYHAIQUE"/>
    <n v="2024"/>
    <s v="PROYECTO"/>
    <s v="TRANSPORTE"/>
    <s v="TRANSPORTE AEREO"/>
    <x v="1"/>
    <n v="140877"/>
    <n v="0"/>
    <n v="0"/>
    <x v="1"/>
    <x v="1"/>
  </r>
  <r>
    <s v="40048018-0"/>
    <s v="CONSTRUCCION COMPLEJO DEPORTIVO PARQUE LA PUNTILLA, SAN VICENTE DE TAGUA TAGUA"/>
    <x v="15"/>
    <s v="CACHAPOAL"/>
    <s v="SAN VICENTE DE TAGUA TAGUA"/>
    <n v="2024"/>
    <s v="PROYECTO"/>
    <s v="DEPORTES"/>
    <s v="DEPORTE RECREATIVO"/>
    <x v="4"/>
    <n v="2018157"/>
    <n v="0"/>
    <n v="0"/>
    <x v="1"/>
    <x v="1"/>
  </r>
  <r>
    <s v="40048035-0"/>
    <s v="MEJORAMIENTO RUTA 265-CH. SECTOR PASO LAS LLAVES. COMUNA DE CHILE CHICO"/>
    <x v="11"/>
    <s v="GENERAL CARRERA"/>
    <s v="CHILE CHICO"/>
    <n v="2024"/>
    <s v="PROYECTO"/>
    <s v="TRANSPORTE"/>
    <s v="TRANSPORTE CAMINERO"/>
    <x v="4"/>
    <n v="50500"/>
    <n v="0"/>
    <n v="0"/>
    <x v="1"/>
    <x v="1"/>
  </r>
  <r>
    <s v="40048077-0"/>
    <s v="CONSTRUCCION SEDE FUNDACIÓN APANDIA"/>
    <x v="8"/>
    <s v="IQUIQUE"/>
    <s v="IQUIQUE"/>
    <n v="2024"/>
    <s v="PROYECTO"/>
    <s v="MULTISECTORIAL"/>
    <s v="ASISTENCIA Y SERVICIO SOCIAL"/>
    <x v="3"/>
    <n v="117779"/>
    <n v="0"/>
    <n v="0"/>
    <x v="1"/>
    <x v="1"/>
  </r>
  <r>
    <s v="40048142-0"/>
    <s v="CONSTRUCCION CENTRO DEPORTIVO COMUNITARIO DE SAN CARLOS"/>
    <x v="5"/>
    <s v="PUNILLA"/>
    <s v="SAN CARLOS - REGION DEL ÑUBLE"/>
    <n v="2024"/>
    <s v="PROYECTO"/>
    <s v="DEPORTES"/>
    <s v="DEPORTE FORMATIVO"/>
    <x v="4"/>
    <n v="36595"/>
    <n v="0"/>
    <n v="0"/>
    <x v="1"/>
    <x v="1"/>
  </r>
  <r>
    <s v="40048203-0"/>
    <s v="CONSTRUCCION PARQUE LINEAL COMUNITARIO FLOR DONGUIL, COMUNA DE GORBEA"/>
    <x v="0"/>
    <s v="CAUTIN"/>
    <s v="GORBEA"/>
    <n v="2024"/>
    <s v="PROYECTO"/>
    <s v="VIVIENDA Y DESARROLLO URBANO"/>
    <s v="DESARROLLO URBANO"/>
    <x v="4"/>
    <n v="91866"/>
    <n v="0"/>
    <n v="0"/>
    <x v="1"/>
    <x v="1"/>
  </r>
  <r>
    <s v="40048261-0"/>
    <s v="MEJORAMIENTO BARRIO CORDILLERA, COMUNA DE PUCON."/>
    <x v="0"/>
    <s v="CAUTIN"/>
    <s v="PUCON"/>
    <n v="2024"/>
    <s v="PROYECTO"/>
    <s v="VIVIENDA Y DESARROLLO URBANO"/>
    <s v="DESARROLLO URBANO"/>
    <x v="1"/>
    <n v="575481"/>
    <n v="0"/>
    <n v="0"/>
    <x v="1"/>
    <x v="1"/>
  </r>
  <r>
    <s v="40048273-0"/>
    <s v="DIAGNOSTICO Y ELABORACION DE PLAN MAESTRO, BARRIO COPAHUE COMUNA DE RENAICO"/>
    <x v="0"/>
    <s v="MALLECO"/>
    <s v="RENAICO"/>
    <n v="2024"/>
    <s v="ESTUDIO BASICO"/>
    <s v="VIVIENDA Y DESARROLLO URBANO"/>
    <s v="DESARROLLO URBANO"/>
    <x v="1"/>
    <n v="1"/>
    <n v="0"/>
    <n v="0"/>
    <x v="1"/>
    <x v="1"/>
  </r>
  <r>
    <s v="40048274-0"/>
    <s v="DIAGNOSTICO Y ELABORACION DE PLAN MAESTRO, BARRIO JAVIERA CARRERA COMUNA DE ANGOL"/>
    <x v="0"/>
    <s v="MALLECO"/>
    <s v="ANGOL"/>
    <n v="2024"/>
    <s v="ESTUDIO BASICO"/>
    <s v="VIVIENDA Y DESARROLLO URBANO"/>
    <s v="DESARROLLO URBANO"/>
    <x v="1"/>
    <n v="1"/>
    <n v="0"/>
    <n v="0"/>
    <x v="1"/>
    <x v="1"/>
  </r>
  <r>
    <s v="40048275-0"/>
    <s v="MEJORAMIENTO BARRIO SEGUNDA FAJA 2 COMUNA DE VILLARRICA"/>
    <x v="0"/>
    <s v="CAUTIN"/>
    <s v="VILLARRICA"/>
    <n v="2024"/>
    <s v="PROYECTO"/>
    <s v="VIVIENDA Y DESARROLLO URBANO"/>
    <s v="DESARROLLO URBANO"/>
    <x v="1"/>
    <n v="305358"/>
    <n v="0"/>
    <n v="0"/>
    <x v="1"/>
    <x v="1"/>
  </r>
  <r>
    <s v="40048303-0"/>
    <s v="CONSTRUCCION SERVICIO SANITARIO RURAL LAS BANDURRIAS, COMUNA DE COYHAIQUE"/>
    <x v="11"/>
    <s v="'"/>
    <s v="'"/>
    <n v="2024"/>
    <s v="PROYECTO"/>
    <s v="RECURSOS HIDRICOS"/>
    <s v="AGUA POTABLE"/>
    <x v="1"/>
    <n v="151226"/>
    <n v="0"/>
    <n v="0"/>
    <x v="1"/>
    <x v="1"/>
  </r>
  <r>
    <s v="40048316-0"/>
    <s v="MEJORAMIENTO DE CANCHA DE FUTBOL EL FARO DE NOS, SAN BERNARDO"/>
    <x v="14"/>
    <s v="MAIPO"/>
    <s v="SAN BERNARDO"/>
    <n v="2024"/>
    <s v="PROYECTO"/>
    <s v="DEPORTES"/>
    <s v="DEPORTE RECREATIVO"/>
    <x v="4"/>
    <n v="1006660"/>
    <n v="0"/>
    <n v="0"/>
    <x v="1"/>
    <x v="1"/>
  </r>
  <r>
    <s v="40048326-0"/>
    <s v="AMPLIACION Y MEJORAMIENTO AERODROMO GUARDIAMARINA ZAÑARTU"/>
    <x v="1"/>
    <s v="ANTARTICA CHILENA"/>
    <s v="CABO DE HORNOS"/>
    <n v="2024"/>
    <s v="PROYECTO"/>
    <s v="TRANSPORTE"/>
    <s v="TRANSPORTE AEREO"/>
    <x v="1"/>
    <n v="217"/>
    <n v="0"/>
    <n v="0"/>
    <x v="1"/>
    <x v="1"/>
  </r>
  <r>
    <s v="40048345-0"/>
    <s v="CONSTRUCCION ELECTRIFICACION RURAL SECTOR PRADO PUELLO, PADRE LAS CASAS"/>
    <x v="0"/>
    <s v="CAUTIN"/>
    <s v="PADRE LAS CASAS"/>
    <n v="2024"/>
    <s v="PROYECTO"/>
    <s v="ENERGIA"/>
    <s v="DISTRIBUCION Y CONEXION FINAL USUARIOS"/>
    <x v="1"/>
    <n v="220343"/>
    <n v="0"/>
    <n v="0"/>
    <x v="1"/>
    <x v="1"/>
  </r>
  <r>
    <s v="40048351-0"/>
    <s v="MEJORAMIENTO PÉRGOLA DE LAS FLORES SANTA MARÍA, COMUNA DE RECOLETA"/>
    <x v="14"/>
    <s v="SANTIAGO"/>
    <s v="RECOLETA"/>
    <n v="2024"/>
    <s v="PROYECTO"/>
    <s v="TURISMO Y COMERCIO"/>
    <s v="COMERCIO"/>
    <x v="1"/>
    <n v="232367"/>
    <n v="0"/>
    <n v="0"/>
    <x v="1"/>
    <x v="1"/>
  </r>
  <r>
    <s v="40048366-0"/>
    <s v="REPOSICION PRIMERA COMPAÑÍA DE BOMBEROS, COMUNA DE MALLOA"/>
    <x v="15"/>
    <s v="CACHAPOAL"/>
    <s v="MALLOA"/>
    <n v="2024"/>
    <s v="PROYECTO"/>
    <s v="SEGURIDAD PUBLICA"/>
    <s v="SEGURIDAD PUBLICA"/>
    <x v="1"/>
    <n v="1124929"/>
    <n v="0"/>
    <n v="0"/>
    <x v="1"/>
    <x v="1"/>
  </r>
  <r>
    <s v="40048374-0"/>
    <s v="REPOSICION LICEO E INTERNADO EDUARDO FREI MONTALVA DE MONTE PATRIA"/>
    <x v="6"/>
    <s v="LIMARI"/>
    <s v="MONTE PATRIA"/>
    <n v="2024"/>
    <s v="PROYECTO"/>
    <s v="EDUCACION, CULTURA Y PATRIMONIO"/>
    <s v="EDUCACION MEDIA TECNICO"/>
    <x v="3"/>
    <n v="272848"/>
    <n v="0"/>
    <n v="0"/>
    <x v="1"/>
    <x v="1"/>
  </r>
  <r>
    <s v="40048447-0"/>
    <s v="CONSTRUCCION SISTEMA DE ALCANTARILLADO SECTOR PAMPA REDONDA BAJO, PUNTA ARENAS"/>
    <x v="1"/>
    <s v="'"/>
    <s v="'"/>
    <n v="2024"/>
    <s v="PROYECTO"/>
    <s v="RECURSOS HIDRICOS"/>
    <s v="EVACUACION DISPOSICION FINAL AGUAS SERVIDAS"/>
    <x v="1"/>
    <n v="119157"/>
    <n v="0"/>
    <n v="0"/>
    <x v="1"/>
    <x v="1"/>
  </r>
  <r>
    <s v="40048452-0"/>
    <s v="CONSTRUCCION RED ALCANTARILLADO POBLACION LAS QUINTAS, POZO ALMONTE"/>
    <x v="8"/>
    <s v="TAMARUGAL"/>
    <s v="POZO ALMONTE (PROV. TAMARUGAL)"/>
    <n v="2024"/>
    <s v="PROYECTO"/>
    <s v="RECURSOS HIDRICOS"/>
    <s v="EVACUACION DISPOSICION FINAL AGUAS SERVIDAS"/>
    <x v="1"/>
    <n v="1852405"/>
    <n v="0"/>
    <n v="0"/>
    <x v="1"/>
    <x v="1"/>
  </r>
  <r>
    <s v="40048468-0"/>
    <s v="DIAGNOSTICO PLAN MAESTRO DE CICLOVÍAS, COMUNA VALPARAÍSO"/>
    <x v="4"/>
    <s v="VALPARAISO"/>
    <s v="VALPARAISO"/>
    <n v="2024"/>
    <s v="ESTUDIO BASICO"/>
    <s v="TRANSPORTE"/>
    <s v="TRANSPORTE URBANO,VIALIDAD PEATONAL"/>
    <x v="1"/>
    <n v="174037"/>
    <n v="0"/>
    <n v="0"/>
    <x v="1"/>
    <x v="1"/>
  </r>
  <r>
    <s v="40048523-0"/>
    <s v="CONSTRUCCION RELLENO SANITARIO DE RSD Y A, RCD Y RESIDUOS IND NO PELIGROSOS, COMUNA DE TALTAL"/>
    <x v="9"/>
    <s v="ANTOFAGASTA"/>
    <s v="TALTAL"/>
    <n v="2024"/>
    <s v="PROYECTO"/>
    <s v="RECURSOS NATURALES Y MEDIO AMBIENTE"/>
    <s v="MEDIO AMBIENTE"/>
    <x v="4"/>
    <n v="366183"/>
    <n v="0"/>
    <n v="0"/>
    <x v="1"/>
    <x v="1"/>
  </r>
  <r>
    <s v="40048539-0"/>
    <s v="CONSTRUCCION SKATEPARK EL TRAPICHE, COMUNA PEÑAFLOR"/>
    <x v="14"/>
    <s v="TALAGANTE"/>
    <s v="PEÑAFLOR"/>
    <n v="2024"/>
    <s v="PROYECTO"/>
    <s v="DEPORTES"/>
    <s v="DEPORTE RECREATIVO"/>
    <x v="4"/>
    <n v="547292"/>
    <n v="0"/>
    <n v="0"/>
    <x v="1"/>
    <x v="1"/>
  </r>
  <r>
    <s v="40048567-0"/>
    <s v="CONSTRUCCION CESFAM SECTOR SUR CORONEL, COMUNA DE CORONEL"/>
    <x v="2"/>
    <s v="CONCEPCION"/>
    <s v="CORONEL"/>
    <n v="2024"/>
    <s v="PROYECTO"/>
    <s v="SALUD"/>
    <s v="BAJA COMPLEJIDAD"/>
    <x v="4"/>
    <n v="67275"/>
    <n v="0"/>
    <n v="0"/>
    <x v="1"/>
    <x v="1"/>
  </r>
  <r>
    <s v="40048593-0"/>
    <s v="CONSTRUCCION EXTENSIÓN REDES ALCANTARILLADO SECTOR ESTERO, EL MIRADOR Y ESMERALDA, CASABLANCA"/>
    <x v="4"/>
    <s v="VALPARAISO"/>
    <s v="CASABLANCA"/>
    <n v="2024"/>
    <s v="PROYECTO"/>
    <s v="RECURSOS HIDRICOS"/>
    <s v="EVACUACION DISPOSICION FINAL AGUAS SERVIDAS"/>
    <x v="1"/>
    <n v="46737"/>
    <n v="0"/>
    <n v="0"/>
    <x v="1"/>
    <x v="1"/>
  </r>
  <r>
    <s v="40048784-0"/>
    <s v="DIAGNOSTICO ELABORACION PLAN MAESTRO BARRIO VILLA GENERAL BERNALES, COYHAIQUE"/>
    <x v="11"/>
    <s v="COYHAIQUE"/>
    <s v="COYHAIQUE"/>
    <n v="2024"/>
    <s v="ESTUDIO BASICO"/>
    <s v="VIVIENDA Y DESARROLLO URBANO"/>
    <s v="DESARROLLO URBANO"/>
    <x v="1"/>
    <n v="75800"/>
    <n v="0"/>
    <n v="0"/>
    <x v="1"/>
    <x v="1"/>
  </r>
  <r>
    <s v="40048785-0"/>
    <s v="DIAGNOSTICO ELABORACION PLAN MAESTRO BARRIO BIR LAS VILLAS, PUERTO AYSÉN"/>
    <x v="11"/>
    <s v="AYSEN"/>
    <s v="AYSEN"/>
    <n v="2024"/>
    <s v="ESTUDIO BASICO"/>
    <s v="VIVIENDA Y DESARROLLO URBANO"/>
    <s v="DESARROLLO URBANO"/>
    <x v="1"/>
    <n v="75800"/>
    <n v="0"/>
    <n v="0"/>
    <x v="1"/>
    <x v="1"/>
  </r>
  <r>
    <s v="40048901-0"/>
    <s v="CONSTRUCCION SANEAMIENTO SANITARIO TRES SECTORES, PUNTA ARENAS"/>
    <x v="1"/>
    <s v="'"/>
    <s v="'"/>
    <n v="2024"/>
    <s v="PROYECTO"/>
    <s v="RECURSOS HIDRICOS"/>
    <s v="AGUA POTABLE"/>
    <x v="4"/>
    <n v="80274"/>
    <n v="0"/>
    <n v="0"/>
    <x v="1"/>
    <x v="1"/>
  </r>
  <r>
    <s v="40049003-0"/>
    <s v="CONSTRUCCION SERVICIO SANITARIO RURAL SANTA ELENA - LAS LIEBRES, COMUNA DE COYHAIQUE"/>
    <x v="11"/>
    <s v="COYHAIQUE"/>
    <s v="COYHAIQUE"/>
    <n v="2024"/>
    <s v="PROYECTO"/>
    <s v="RECURSOS HIDRICOS"/>
    <s v="AGUA POTABLE"/>
    <x v="4"/>
    <n v="3"/>
    <n v="0"/>
    <n v="0"/>
    <x v="1"/>
    <x v="1"/>
  </r>
  <r>
    <s v="40049068-0"/>
    <s v="CONSTRUCCION TERMINAL DE BUSES PUERTO RÍO TRANQUILO, COMUNA DE RÍO IBÁÑEZ"/>
    <x v="11"/>
    <s v="GENERAL CARRERA"/>
    <s v="RIO IBAÑEZ"/>
    <n v="2024"/>
    <s v="PROYECTO"/>
    <s v="MULTISECTORIAL"/>
    <s v="INTERSUBSECTORIAL MULTISECTOR"/>
    <x v="1"/>
    <n v="3545911"/>
    <n v="0"/>
    <n v="0"/>
    <x v="1"/>
    <x v="1"/>
  </r>
  <r>
    <s v="40049083-0"/>
    <s v="CONSTRUCCION EDIFICIO GOBIERNO REGIONAL DE LA ARAUCANIA"/>
    <x v="0"/>
    <s v="CAUTIN"/>
    <s v="TEMUCO"/>
    <n v="2024"/>
    <s v="PROYECTO"/>
    <s v="MULTISECTORIAL"/>
    <s v="ADMINISTRACION MULTISECTOR"/>
    <x v="4"/>
    <n v="615000"/>
    <n v="0"/>
    <n v="0"/>
    <x v="1"/>
    <x v="1"/>
  </r>
  <r>
    <s v="40049156-0"/>
    <s v="CONSTRUCCION POLIDEPORTIVO, COMUNA DE NINHUE"/>
    <x v="5"/>
    <s v="ITATA"/>
    <s v="NINHUE - REGION DEL ÑUBLE"/>
    <n v="2024"/>
    <s v="PROYECTO"/>
    <s v="DEPORTES"/>
    <s v="DEPORTE FORMATIVO"/>
    <x v="1"/>
    <n v="44231"/>
    <n v="0"/>
    <n v="0"/>
    <x v="1"/>
    <x v="1"/>
  </r>
  <r>
    <s v="40049161-0"/>
    <s v="CONSTRUCCION PTAS Y REDES ALCANTARILLADO VILLORRIO PATRIO GANA"/>
    <x v="14"/>
    <s v="CORDILLERA"/>
    <s v="PIRQUE"/>
    <n v="2024"/>
    <s v="PROYECTO"/>
    <s v="RECURSOS HIDRICOS"/>
    <s v="EVACUACION DISPOSICION FINAL AGUAS SERVIDAS"/>
    <x v="4"/>
    <n v="1125285"/>
    <n v="0"/>
    <n v="0"/>
    <x v="1"/>
    <x v="1"/>
  </r>
  <r>
    <s v="40049192-0"/>
    <s v="CONSTRUCCION PARQUE PADRE HURTADO. COMUNA DE PADRE HURTADO."/>
    <x v="14"/>
    <s v="TALAGANTE"/>
    <s v="PADRE HURTADO"/>
    <n v="2024"/>
    <s v="PROYECTO"/>
    <s v="VIVIENDA Y DESARROLLO URBANO"/>
    <s v="DESARROLLO URBANO"/>
    <x v="3"/>
    <n v="23141"/>
    <n v="0"/>
    <n v="0"/>
    <x v="1"/>
    <x v="1"/>
  </r>
  <r>
    <s v="40049208-0"/>
    <s v="CONSTRUCCION DISEÑO ELEAM, COMUNA DE QUIRIHUE"/>
    <x v="5"/>
    <s v="ITATA"/>
    <s v="QUIRIHUE - REGION DEL ÑUBLE"/>
    <n v="2024"/>
    <s v="PROYECTO"/>
    <s v="MULTISECTORIAL"/>
    <s v="ASISTENCIA Y SERVICIO SOCIAL"/>
    <x v="3"/>
    <n v="54000"/>
    <n v="0"/>
    <n v="0"/>
    <x v="1"/>
    <x v="1"/>
  </r>
  <r>
    <s v="40049229-0"/>
    <s v="CONSTRUCCION EXTENSIÓN  RED ELÉCTRICA SECTOR RÍO SAN VÍCTOR,  AYSÉN"/>
    <x v="11"/>
    <s v="AYSEN"/>
    <s v="AYSEN"/>
    <n v="2024"/>
    <s v="PROYECTO"/>
    <s v="ENERGIA"/>
    <s v="DISTRIBUCION Y CONEXION FINAL USUARIOS"/>
    <x v="1"/>
    <n v="0"/>
    <n v="0"/>
    <n v="0"/>
    <x v="1"/>
    <x v="1"/>
  </r>
  <r>
    <s v="40049261-0"/>
    <s v="REPOSICION CON RELOCALIZACION CENTRO DE SALUD FAMILIAR COMUNA EMPEDRADO"/>
    <x v="7"/>
    <s v="TALCA"/>
    <s v="EMPEDRADO"/>
    <n v="2024"/>
    <s v="PROYECTO"/>
    <s v="SALUD"/>
    <s v="BAJA COMPLEJIDAD"/>
    <x v="1"/>
    <n v="2"/>
    <n v="0"/>
    <n v="0"/>
    <x v="1"/>
    <x v="1"/>
  </r>
  <r>
    <s v="40049346-0"/>
    <s v="MEJORAMIENTO CALZADAS Y VEREDAS DIVERSOS SECTORES, COMUNA DE LA PINTANA"/>
    <x v="14"/>
    <s v="SANTIAGO"/>
    <s v="LA PINTANA"/>
    <n v="2024"/>
    <s v="PROYECTO"/>
    <s v="TRANSPORTE"/>
    <s v="TRANSPORTE URBANO,VIALIDAD PEATONAL"/>
    <x v="1"/>
    <n v="1"/>
    <n v="0"/>
    <n v="0"/>
    <x v="1"/>
    <x v="1"/>
  </r>
  <r>
    <s v="40049349-0"/>
    <s v="REPOSICION VEREDAS DIVERSAS CALLES, COMUNA DE LA PINTANA"/>
    <x v="14"/>
    <s v="SANTIAGO"/>
    <s v="LA PINTANA"/>
    <n v="2024"/>
    <s v="PROYECTO"/>
    <s v="TRANSPORTE"/>
    <s v="TRANSPORTE URBANO,VIALIDAD PEATONAL"/>
    <x v="4"/>
    <n v="1"/>
    <n v="0"/>
    <n v="0"/>
    <x v="1"/>
    <x v="1"/>
  </r>
  <r>
    <s v="40049391-0"/>
    <s v="MEJORAMIENTO SERVICIO SANITARIO RURAL SAN PEDRO, COMUNA DE SAN IGNACIO"/>
    <x v="5"/>
    <s v="'"/>
    <s v="'"/>
    <n v="2024"/>
    <s v="PROYECTO"/>
    <s v="RECURSOS HIDRICOS"/>
    <s v="AGUA POTABLE"/>
    <x v="4"/>
    <n v="31500"/>
    <n v="0"/>
    <n v="0"/>
    <x v="1"/>
    <x v="1"/>
  </r>
  <r>
    <s v="40049448-0"/>
    <s v="DIFUSION DEL PATRIMONIO CULTURAL SALVAGUARDADO REGIÓN DE TARAPACÁ POR EL PROGRAMA PVP"/>
    <x v="8"/>
    <s v="'"/>
    <s v="'"/>
    <n v="2024"/>
    <s v="PROGRAMA"/>
    <s v="CULTURA Y PATRIMONIO"/>
    <s v="PATRIMONIO"/>
    <x v="4"/>
    <n v="65977"/>
    <n v="0"/>
    <n v="0"/>
    <x v="1"/>
    <x v="1"/>
  </r>
  <r>
    <s v="40049455-0"/>
    <s v="NORMALIZACION SEGURIDAD VIAL VARIOS CRUCES PELIGROSOS REGION DE LOS RIOS"/>
    <x v="12"/>
    <s v="'"/>
    <s v="'"/>
    <n v="2024"/>
    <s v="PROYECTO"/>
    <s v="TRANSPORTE"/>
    <s v="TRANSPORTE CAMINERO"/>
    <x v="1"/>
    <n v="600"/>
    <n v="0"/>
    <n v="0"/>
    <x v="1"/>
    <x v="1"/>
  </r>
  <r>
    <s v="40049479-0"/>
    <s v="REPOSICION PUENTE KAYECHO EN RUTA Y- 530, PROVINCIA DE MAGALLANES, XII REGION"/>
    <x v="1"/>
    <s v="MAGALLANES"/>
    <s v="PUNTA ARENAS"/>
    <n v="2024"/>
    <s v="PROYECTO"/>
    <s v="TRANSPORTE"/>
    <s v="TRANSPORTE CAMINERO"/>
    <x v="4"/>
    <n v="10500"/>
    <n v="0"/>
    <n v="0"/>
    <x v="1"/>
    <x v="1"/>
  </r>
  <r>
    <s v="40049493-0"/>
    <s v="MEJORAMIENTO RUTA G-62-I SECTOR: CRUCE LAS ARAÑAS - LIMITE REGIONAL - LITUECHE"/>
    <x v="10"/>
    <s v="'"/>
    <s v="'"/>
    <n v="2024"/>
    <s v="PROYECTO"/>
    <s v="TRANSPORTE"/>
    <s v="TRANSPORTE CAMINERO"/>
    <x v="3"/>
    <n v="311534"/>
    <n v="0"/>
    <n v="0"/>
    <x v="1"/>
    <x v="1"/>
  </r>
  <r>
    <s v="40049500-0"/>
    <s v="REPOSICION ESCUELA DE PEHUENCO, COMUNA DE LONQUIMAY"/>
    <x v="0"/>
    <s v="MALLECO"/>
    <s v="LONQUIMAY"/>
    <n v="2024"/>
    <s v="PROYECTO"/>
    <s v="EDUCACION, CULTURA Y PATRIMONIO"/>
    <s v="EDUCACION BASICA Y MEDIA"/>
    <x v="4"/>
    <n v="118051"/>
    <n v="0"/>
    <n v="0"/>
    <x v="1"/>
    <x v="1"/>
  </r>
  <r>
    <s v="40049525-0"/>
    <s v="REPOSICION ESCUELA GLORIAS NAVALES COMUNA DE NINHUE"/>
    <x v="5"/>
    <s v="ITATA"/>
    <s v="NINHUE - REGION DEL ÑUBLE"/>
    <n v="2024"/>
    <s v="PROYECTO"/>
    <s v="EDUCACION, CULTURA Y PATRIMONIO"/>
    <s v="EDUCACION BASICA Y MEDIA"/>
    <x v="1"/>
    <n v="181922"/>
    <n v="0"/>
    <n v="0"/>
    <x v="1"/>
    <x v="1"/>
  </r>
  <r>
    <s v="40049551-0"/>
    <s v="MEJORAMIENTO GRAN AVENIDA DEL MAR, COMUNA DE SANTO DOMINGO"/>
    <x v="4"/>
    <s v="SAN ANTONIO"/>
    <s v="SANTO DOMINGO"/>
    <n v="2024"/>
    <s v="PROYECTO"/>
    <s v="TRANSPORTE"/>
    <s v="TRANSPORTE URBANO,VIALIDAD PEATONAL"/>
    <x v="4"/>
    <n v="171237"/>
    <n v="0"/>
    <n v="0"/>
    <x v="1"/>
    <x v="1"/>
  </r>
  <r>
    <s v="40049553-0"/>
    <s v="CONSTRUCCION NUEVAS OFICINAS PARA LA DIRECCIÓN GENERAL DE AGUAS DE LA REGIÓN DE AYSÉN"/>
    <x v="11"/>
    <s v="COYHAIQUE"/>
    <s v="COYHAIQUE"/>
    <n v="2024"/>
    <s v="PROYECTO"/>
    <s v="MULTISECTORIAL"/>
    <s v="ADMINISTRACION MULTISECTOR"/>
    <x v="3"/>
    <n v="2"/>
    <n v="0"/>
    <n v="0"/>
    <x v="1"/>
    <x v="1"/>
  </r>
  <r>
    <s v="40049564-0"/>
    <s v="MEJORAMIENTO ESPACIO DEPORTIVO-RECREATIVO MONSEÑOR LARRAÍN, COMUNA PUDAHUEL"/>
    <x v="14"/>
    <s v="SANTIAGO"/>
    <s v="PUDAHUEL"/>
    <n v="2024"/>
    <s v="PROYECTO"/>
    <s v="DEPORTES"/>
    <s v="DEPORTE RECREATIVO"/>
    <x v="4"/>
    <n v="17698"/>
    <n v="0"/>
    <n v="0"/>
    <x v="1"/>
    <x v="1"/>
  </r>
  <r>
    <s v="40049566-0"/>
    <s v="CONSTRUCCION PARQUE URBANO ESTERO DE VIÑA DEL MAR"/>
    <x v="4"/>
    <s v="VALPARAISO"/>
    <s v="VIÑA DEL MAR"/>
    <n v="2024"/>
    <s v="PROYECTO"/>
    <s v="VIVIENDA Y DESARROLLO URBANO"/>
    <s v="DESARROLLO URBANO"/>
    <x v="1"/>
    <n v="1047416"/>
    <n v="0"/>
    <n v="0"/>
    <x v="1"/>
    <x v="1"/>
  </r>
  <r>
    <s v="40049568-0"/>
    <s v="CONSTRUCCION PARQUE INTERURBANO  REÑACA ALTO"/>
    <x v="4"/>
    <s v="VALPARAISO"/>
    <s v="VIÑA DEL MAR"/>
    <n v="2024"/>
    <s v="PROYECTO"/>
    <s v="VIVIENDA Y DESARROLLO URBANO"/>
    <s v="DESARROLLO URBANO"/>
    <x v="4"/>
    <n v="345689"/>
    <n v="0"/>
    <n v="0"/>
    <x v="1"/>
    <x v="1"/>
  </r>
  <r>
    <s v="40049635-0"/>
    <s v="CONSTRUCCION PARQUE URBANO KAUKARI ETAPA 3B, CON REDISEÑO HIDRAULICO"/>
    <x v="16"/>
    <s v="COPIAPO"/>
    <s v="COPIAPO"/>
    <n v="2024"/>
    <s v="PROYECTO"/>
    <s v="VIVIENDA Y DESARROLLO URBANO"/>
    <s v="DESARROLLO URBANO"/>
    <x v="1"/>
    <n v="31035"/>
    <n v="0"/>
    <n v="0"/>
    <x v="1"/>
    <x v="1"/>
  </r>
  <r>
    <s v="40049665-0"/>
    <s v="REPOSICION Y AMPLIACIÓN DE SERVICIO SANITARIO RURAL PUNTA DELGADA, COMUNA DE SAN GREGORIO"/>
    <x v="1"/>
    <s v="'"/>
    <s v="'"/>
    <n v="2024"/>
    <s v="PROYECTO"/>
    <s v="RECURSOS HIDRICOS"/>
    <s v="AGUA POTABLE"/>
    <x v="4"/>
    <n v="641489"/>
    <n v="0"/>
    <n v="0"/>
    <x v="1"/>
    <x v="1"/>
  </r>
  <r>
    <s v="40049755-0"/>
    <s v="CONSTRUCCION COLECTOR AGUAS LLUVIAS PUDETO 1, COMUNA DE ANCUD"/>
    <x v="3"/>
    <s v="CHILOE"/>
    <s v="ANCUD"/>
    <n v="2024"/>
    <s v="PROYECTO"/>
    <s v="RECURSOS HIDRICOS"/>
    <s v="AGUAS LLUVIAS"/>
    <x v="1"/>
    <n v="100745"/>
    <n v="0"/>
    <n v="0"/>
    <x v="1"/>
    <x v="1"/>
  </r>
  <r>
    <s v="40049756-0"/>
    <s v="REPOSICION Y CONSTRUCCIÓN RED PRIMARIA DE SISTEMA QUEBRADA HONDA Y MIRADOR, PUERTO VARAS"/>
    <x v="3"/>
    <s v="LLANQUIHUE"/>
    <s v="PUERTO VARAS"/>
    <n v="2024"/>
    <s v="PROYECTO"/>
    <s v="RECURSOS HIDRICOS"/>
    <s v="AGUAS LLUVIAS"/>
    <x v="1"/>
    <n v="1000"/>
    <n v="0"/>
    <n v="0"/>
    <x v="1"/>
    <x v="1"/>
  </r>
  <r>
    <s v="40049810-0"/>
    <s v="CONSTRUCCION CENTRO INTEGRAL DEL ADULTO MAYOR, COMUNA DE SALAMANCA"/>
    <x v="6"/>
    <s v="CHOAPA"/>
    <s v="SALAMANCA"/>
    <n v="2024"/>
    <s v="PROYECTO"/>
    <s v="MULTISECTORIAL"/>
    <s v="ORGANIZACION Y SERVICIOS COMUNALES"/>
    <x v="1"/>
    <n v="2344330"/>
    <n v="0"/>
    <n v="0"/>
    <x v="1"/>
    <x v="1"/>
  </r>
  <r>
    <s v="40049872-0"/>
    <s v="REPOSICION SUPERESTRUCTURA PUENTE LO SALDES, COMUNA DE LO BARNECHEA, SANTIAGO"/>
    <x v="14"/>
    <s v="'"/>
    <s v="'"/>
    <n v="2024"/>
    <s v="PROYECTO"/>
    <s v="TRANSPORTE"/>
    <s v="TRANSPORTE URBANO,VIALIDAD PEATONAL"/>
    <x v="4"/>
    <n v="10867"/>
    <n v="0"/>
    <n v="0"/>
    <x v="1"/>
    <x v="1"/>
  </r>
  <r>
    <s v="40049877-0"/>
    <s v="MEJORAMIENTO CONEXION VIAL RUTA ALTIPLANICA S: ACCESOS EL TATIO"/>
    <x v="9"/>
    <s v="'"/>
    <s v="'"/>
    <n v="2024"/>
    <s v="PROYECTO"/>
    <s v="TRANSPORTE"/>
    <s v="TRANSPORTE CAMINERO"/>
    <x v="1"/>
    <n v="52248"/>
    <n v="0"/>
    <n v="0"/>
    <x v="1"/>
    <x v="1"/>
  </r>
  <r>
    <s v="40049925-0"/>
    <s v="REPOSICION PUENTE RARINCO EN CAMINO ROL Q-215, COMUNA LOS ANGELES"/>
    <x v="2"/>
    <s v="BIO BIO"/>
    <s v="LOS ANGELES"/>
    <n v="2024"/>
    <s v="PROYECTO"/>
    <s v="TRANSPORTE"/>
    <s v="TRANSPORTE CAMINERO"/>
    <x v="1"/>
    <n v="41917"/>
    <n v="0"/>
    <n v="0"/>
    <x v="1"/>
    <x v="1"/>
  </r>
  <r>
    <s v="40049926-0"/>
    <s v="REPOSICION PUENTE PONOTRO EN RUTA P-632, COMUNA DE CAÑETE"/>
    <x v="2"/>
    <s v="ARAUCO"/>
    <s v="CAÑETE"/>
    <n v="2024"/>
    <s v="PROYECTO"/>
    <s v="TRANSPORTE"/>
    <s v="TRANSPORTE CAMINERO"/>
    <x v="1"/>
    <n v="41917"/>
    <n v="0"/>
    <n v="0"/>
    <x v="1"/>
    <x v="1"/>
  </r>
  <r>
    <s v="40049928-0"/>
    <s v="MEJORAMIENTO CAMINO Q-865, SECTOR CRUCE Q-805 LAS TOSCAS CRUCE Q-851 SAN MIGUEL, C. DE MUCHEN"/>
    <x v="2"/>
    <s v="BIO BIO"/>
    <s v="MULCHEN"/>
    <n v="2024"/>
    <s v="PROYECTO"/>
    <s v="TRANSPORTE"/>
    <s v="TRANSPORTE CAMINERO"/>
    <x v="1"/>
    <n v="52267"/>
    <n v="0"/>
    <n v="0"/>
    <x v="1"/>
    <x v="1"/>
  </r>
  <r>
    <s v="40049937-0"/>
    <s v="CONSTRUCCION SERVICIO SANITARIO RURAL VARIANTE SAN IGNACIO, COMUNA DE SAN IGNACIO"/>
    <x v="5"/>
    <s v="DIGUILLIN"/>
    <s v="SAN IGNACIO - REGION DEL ÑUBLE"/>
    <n v="2024"/>
    <s v="PROYECTO"/>
    <s v="RECURSOS HIDRICOS"/>
    <s v="AGUA POTABLE"/>
    <x v="4"/>
    <n v="331000"/>
    <n v="0"/>
    <n v="0"/>
    <x v="1"/>
    <x v="1"/>
  </r>
  <r>
    <s v="40049945-0"/>
    <s v="CONSTRUCCION CONEXIÓN VIAL COSTERA ORIENTE S: PAPUDO- CRUCE RUTA F-20"/>
    <x v="4"/>
    <s v="'"/>
    <s v="'"/>
    <n v="2024"/>
    <s v="PROYECTO"/>
    <s v="TRANSPORTE"/>
    <s v="TRANSPORTE CAMINERO"/>
    <x v="1"/>
    <n v="52267"/>
    <n v="0"/>
    <n v="0"/>
    <x v="1"/>
    <x v="1"/>
  </r>
  <r>
    <s v="40049994-0"/>
    <s v="REPOSICION EDIFICIO CONSISTORIAL, VALLENAR"/>
    <x v="16"/>
    <s v="HUASCO"/>
    <s v="VALLENAR"/>
    <n v="2024"/>
    <s v="PROYECTO"/>
    <s v="MULTISECTORIAL"/>
    <s v="INTERSUBSECTORIAL MULTISECTOR"/>
    <x v="4"/>
    <n v="260858"/>
    <n v="0"/>
    <n v="0"/>
    <x v="1"/>
    <x v="1"/>
  </r>
  <r>
    <s v="40050006-0"/>
    <s v="DIAGNOSTICO BARRIO BONILLA, ANTOFAGASTA, BIR CONCURSO BARRIOS 2022"/>
    <x v="9"/>
    <s v="ANTOFAGASTA"/>
    <s v="ANTOFAGASTA"/>
    <n v="2024"/>
    <s v="ESTUDIO BASICO"/>
    <s v="VIVIENDA Y DESARROLLO URBANO"/>
    <s v="DESARROLLO URBANO"/>
    <x v="1"/>
    <n v="12000"/>
    <n v="0"/>
    <n v="0"/>
    <x v="1"/>
    <x v="1"/>
  </r>
  <r>
    <s v="40050007-0"/>
    <s v="DIAGNOSTICO BARRIO LOS COPIHUES, CALAMA, BIR CONCURSO BARRIOS 2022"/>
    <x v="9"/>
    <s v="EL LOA"/>
    <s v="CALAMA"/>
    <n v="2024"/>
    <s v="ESTUDIO BASICO"/>
    <s v="VIVIENDA Y DESARROLLO URBANO"/>
    <s v="DESARROLLO URBANO"/>
    <x v="1"/>
    <n v="12000"/>
    <n v="0"/>
    <n v="0"/>
    <x v="1"/>
    <x v="1"/>
  </r>
  <r>
    <s v="40050008-0"/>
    <s v="CONSTRUCCION OBRAS DE MACROURBANIZACIÓN BARRIO INDUSTRIAL ANTIGUO, CALAMA"/>
    <x v="9"/>
    <s v="EL LOA"/>
    <s v="CALAMA"/>
    <n v="2024"/>
    <s v="PROYECTO"/>
    <s v="VIVIENDA Y DESARROLLO URBANO"/>
    <s v="DESARROLLO URBANO"/>
    <x v="1"/>
    <n v="49000"/>
    <n v="0"/>
    <n v="0"/>
    <x v="1"/>
    <x v="1"/>
  </r>
  <r>
    <s v="40050130-0"/>
    <s v="AMPLIACION PASADA URBANA RUTA A-616 Y A-618, COMUNA DE ALTO HOSPICIO"/>
    <x v="8"/>
    <s v="'"/>
    <s v="'"/>
    <n v="2024"/>
    <s v="PROYECTO"/>
    <s v="TRANSPORTE"/>
    <s v="TRANSPORTE URBANO,VIALIDAD PEATONAL"/>
    <x v="4"/>
    <n v="50500"/>
    <n v="0"/>
    <n v="0"/>
    <x v="1"/>
    <x v="1"/>
  </r>
  <r>
    <s v="40050151-0"/>
    <s v="CONSTRUCCION AMPLIACION RUTA O-60-Q, SECTOR HUALQUI - LA LEONERA"/>
    <x v="2"/>
    <s v="'"/>
    <s v="'"/>
    <n v="2024"/>
    <s v="PROYECTO"/>
    <s v="TRANSPORTE"/>
    <s v="TRANSPORTE CAMINERO"/>
    <x v="1"/>
    <n v="44504"/>
    <n v="0"/>
    <n v="0"/>
    <x v="1"/>
    <x v="1"/>
  </r>
  <r>
    <s v="40050203-0"/>
    <s v="REPOSICION CIERRE PERIMETRAL ESTADIO ELADIO ROJAS, TIERRA AMARILLA"/>
    <x v="16"/>
    <s v="COPIAPO"/>
    <s v="TIERRA AMARILLA"/>
    <n v="2024"/>
    <s v="PROYECTO"/>
    <s v="DEPORTES"/>
    <s v="DEPORTE FORMATIVO"/>
    <x v="1"/>
    <n v="703920"/>
    <n v="0"/>
    <n v="0"/>
    <x v="1"/>
    <x v="1"/>
  </r>
  <r>
    <s v="40050205-0"/>
    <s v="REPOSICION ALUMBRADO PUBLICO, COMUNA DE TIERRA AMARILLA"/>
    <x v="16"/>
    <s v="COPIAPO"/>
    <s v="TIERRA AMARILLA"/>
    <n v="2024"/>
    <s v="PROYECTO"/>
    <s v="ENERGIA"/>
    <s v="ALUMBRADO PUBLICO"/>
    <x v="1"/>
    <n v="4002752"/>
    <n v="0"/>
    <n v="0"/>
    <x v="1"/>
    <x v="1"/>
  </r>
  <r>
    <s v="40050215-0"/>
    <s v="REPOSICION CARPETA CANCHA FUTBOL SENIOR PAULINO CALLEJAS, HUASCO"/>
    <x v="16"/>
    <s v="HUASCO"/>
    <s v="HUASCO"/>
    <n v="2024"/>
    <s v="PROYECTO"/>
    <s v="DEPORTES"/>
    <s v="DEPORTE RECREATIVO"/>
    <x v="4"/>
    <n v="410422"/>
    <n v="0"/>
    <n v="0"/>
    <x v="1"/>
    <x v="1"/>
  </r>
  <r>
    <s v="40050226-0"/>
    <s v="REPOSICION PUENTE LOS CORRALES RUTA E-667, COMUNA DE CATEMU"/>
    <x v="4"/>
    <s v="'"/>
    <s v="'"/>
    <n v="2024"/>
    <s v="PROYECTO"/>
    <s v="TRANSPORTE"/>
    <s v="TRANSPORTE CAMINERO"/>
    <x v="4"/>
    <n v="10000"/>
    <n v="0"/>
    <n v="0"/>
    <x v="1"/>
    <x v="1"/>
  </r>
  <r>
    <s v="40050227-0"/>
    <s v="NORMALIZACION INSTALACIONES ELECTRICAS EDIFICIO MOP REGION DE AYSEN"/>
    <x v="11"/>
    <s v="COYHAIQUE"/>
    <s v="COYHAIQUE"/>
    <n v="2024"/>
    <s v="PROYECTO"/>
    <s v="MULTISECTORIAL"/>
    <s v="ADMINISTRACION MULTISECTOR"/>
    <x v="3"/>
    <n v="1"/>
    <n v="0"/>
    <n v="0"/>
    <x v="1"/>
    <x v="1"/>
  </r>
  <r>
    <s v="40050260-0"/>
    <s v="REPOSICION CAMPAMENTO DIRECCION DE VIALIDAD COMPLEJO FRONTERIZO CARDENAL SAMORE"/>
    <x v="3"/>
    <s v="OSORNO"/>
    <s v="PUYEHUE"/>
    <n v="2024"/>
    <s v="PROYECTO"/>
    <s v="MULTISECTORIAL"/>
    <s v="ADMINISTRACION MULTISECTOR"/>
    <x v="1"/>
    <n v="17191"/>
    <n v="0"/>
    <n v="0"/>
    <x v="1"/>
    <x v="1"/>
  </r>
  <r>
    <s v="40050285-0"/>
    <s v="CONSTRUCCION POLIDEPORTIVO RINCONADA DE SILVA, COMUNA DE PUTAENDO"/>
    <x v="4"/>
    <s v="SAN FELIPE DE ACONCAGUA"/>
    <s v="PUTAENDO"/>
    <n v="2024"/>
    <s v="PROYECTO"/>
    <s v="DEPORTES"/>
    <s v="DEPORTE RECREATIVO"/>
    <x v="4"/>
    <n v="33228"/>
    <n v="0"/>
    <n v="0"/>
    <x v="1"/>
    <x v="1"/>
  </r>
  <r>
    <s v="40050381-0"/>
    <s v="ANALISIS DE RECURSOS HIDRICOS SUBTERRÁNEOS EN LA CUENCA DE CAMIÑA"/>
    <x v="8"/>
    <s v="'"/>
    <s v="'"/>
    <n v="2024"/>
    <s v="ESTUDIO BASICO"/>
    <s v="RECURSOS HIDRICOS"/>
    <s v="RECURSOS HIDRICOS"/>
    <x v="4"/>
    <n v="310499"/>
    <n v="0"/>
    <n v="0"/>
    <x v="1"/>
    <x v="1"/>
  </r>
  <r>
    <s v="40050452-0"/>
    <s v="HABILITACION PASO BAJO PUENTE VIEJO DE RUTA TRUF TRUF, PADRE LAS CASAS"/>
    <x v="0"/>
    <s v="CAUTIN"/>
    <s v="PADRE LAS CASAS"/>
    <n v="2024"/>
    <s v="PROYECTO"/>
    <s v="TRANSPORTE"/>
    <s v="TRANSPORTE URBANO,VIALIDAD PEATONAL"/>
    <x v="1"/>
    <n v="1"/>
    <n v="0"/>
    <n v="0"/>
    <x v="1"/>
    <x v="1"/>
  </r>
  <r>
    <s v="40050474-0"/>
    <s v="CONSTRUCCION SISTEMA APR LOS VIENTOS-SAN CARLOS-ARMERILLO-PEHUENCHE,SAN CLEMENTE"/>
    <x v="7"/>
    <s v="TALCA"/>
    <s v="SAN CLEMENTE"/>
    <n v="2024"/>
    <s v="PROYECTO"/>
    <s v="RECURSOS HIDRICOS"/>
    <s v="AGUA POTABLE"/>
    <x v="4"/>
    <n v="5175"/>
    <n v="0"/>
    <n v="0"/>
    <x v="1"/>
    <x v="1"/>
  </r>
  <r>
    <s v="40050512-0"/>
    <s v="CONSTRUCCION COLECTORES SAN FRANCISCO Y ALMIRANTE LATORRE, EL BOSQUE SANTIAGO"/>
    <x v="14"/>
    <s v="'"/>
    <s v="'"/>
    <n v="2024"/>
    <s v="PROYECTO"/>
    <s v="RECURSOS HIDRICOS"/>
    <s v="AGUAS LLUVIAS"/>
    <x v="3"/>
    <n v="250"/>
    <n v="0"/>
    <n v="0"/>
    <x v="1"/>
    <x v="1"/>
  </r>
  <r>
    <s v="40050558-0"/>
    <s v="REPOSICION COLECTORES AGUAS SERVIDAS, POBLACIÓN LAS BRISAS, OLIVAR"/>
    <x v="15"/>
    <s v="CACHAPOAL"/>
    <s v="OLIVAR"/>
    <n v="2024"/>
    <s v="PROYECTO"/>
    <s v="RECURSOS HIDRICOS"/>
    <s v="ADMINISTRACION AGUA POTABLE Y ALCANTARILLADO"/>
    <x v="1"/>
    <n v="983"/>
    <n v="0"/>
    <n v="0"/>
    <x v="1"/>
    <x v="1"/>
  </r>
  <r>
    <s v="40050568-0"/>
    <s v="NORMALIZACION Y AMPLIACION SEREMI Y DIRECCIONES REGIONALES MOP LOS LAGOS"/>
    <x v="3"/>
    <s v="'"/>
    <s v="'"/>
    <n v="2024"/>
    <s v="PROYECTO"/>
    <s v="MULTISECTORIAL"/>
    <s v="ADMINISTRACION MULTISECTOR"/>
    <x v="3"/>
    <n v="1"/>
    <n v="0"/>
    <n v="0"/>
    <x v="1"/>
    <x v="1"/>
  </r>
  <r>
    <s v="40050599-0"/>
    <s v="REPOSICION PISCINA MUNICIPAL EN DIEGO DE ALMAGRO"/>
    <x v="16"/>
    <s v="CHAÑARAL"/>
    <s v="DIEGO DE ALMAGRO"/>
    <n v="2024"/>
    <s v="PROYECTO"/>
    <s v="DEPORTES"/>
    <s v="DEPORTE FORMATIVO"/>
    <x v="4"/>
    <n v="1061238"/>
    <n v="0"/>
    <n v="0"/>
    <x v="1"/>
    <x v="1"/>
  </r>
  <r>
    <s v="40050603-0"/>
    <s v="AMPLIACION RED DE MONITOREO AGUAS SUBTERRÁNEAS. DIRECCIÓN GENERAL DE AGUAS. REGIÓN DE ANTOF"/>
    <x v="9"/>
    <s v="'"/>
    <s v="'"/>
    <n v="2024"/>
    <s v="PROYECTO"/>
    <s v="RECURSOS HIDRICOS"/>
    <s v="RECURSOS HIDRICOS"/>
    <x v="4"/>
    <n v="413030"/>
    <n v="0"/>
    <n v="0"/>
    <x v="1"/>
    <x v="1"/>
  </r>
  <r>
    <s v="40050622-0"/>
    <s v="AMPLIACION DE LA RED HIDROMETRICA EN LA COMUNA DE SAN PEDRO DE ATACAMA"/>
    <x v="9"/>
    <s v="'"/>
    <s v="'"/>
    <n v="2024"/>
    <s v="PROYECTO"/>
    <s v="RECURSOS HIDRICOS"/>
    <s v="RECURSOS HIDRICOS"/>
    <x v="4"/>
    <n v="106035"/>
    <n v="0"/>
    <n v="0"/>
    <x v="1"/>
    <x v="1"/>
  </r>
  <r>
    <s v="40050634-0"/>
    <s v="MEJORAMIENTO CRUCE VIAL 4  EN RUTA E-825: CAMINO LOS VILLARES O CRUCE CONDOROMA"/>
    <x v="4"/>
    <s v="'"/>
    <s v="'"/>
    <n v="2024"/>
    <s v="PROYECTO"/>
    <s v="TRANSPORTE"/>
    <s v="TRANSPORTE CAMINERO"/>
    <x v="1"/>
    <n v="54777"/>
    <n v="0"/>
    <n v="0"/>
    <x v="1"/>
    <x v="1"/>
  </r>
  <r>
    <s v="40050736-0"/>
    <s v="MEJORAMIENTO PALGUIN - ACCESO NORTE PARQUE PNV"/>
    <x v="0"/>
    <s v="CAUTIN"/>
    <s v="PUCON"/>
    <n v="2024"/>
    <s v="PROYECTO"/>
    <s v="TRANSPORTE"/>
    <s v="TRANSPORTE CAMINERO"/>
    <x v="1"/>
    <n v="51750"/>
    <n v="0"/>
    <n v="0"/>
    <x v="1"/>
    <x v="1"/>
  </r>
  <r>
    <s v="40050737-0"/>
    <s v="CONSTRUCCION PISCINA RECREATIVA MUNICIPAL QUILLECO"/>
    <x v="2"/>
    <s v="BIO BIO"/>
    <s v="QUILLECO"/>
    <n v="2024"/>
    <s v="PROYECTO"/>
    <s v="MULTISECTORIAL"/>
    <s v="INTERSUBSECTORIAL MULTISECTOR"/>
    <x v="4"/>
    <n v="434742"/>
    <n v="0"/>
    <n v="0"/>
    <x v="1"/>
    <x v="1"/>
  </r>
  <r>
    <s v="40050744-0"/>
    <s v="ANALISIS ELABORACIÓN CATASTRO DE USUARIOS CUENCAS HIDROGRÁFICAS PROVINCIA DE ARAUCO"/>
    <x v="2"/>
    <s v="ARAUCO"/>
    <s v="'"/>
    <n v="2024"/>
    <s v="ESTUDIO BASICO"/>
    <s v="RECURSOS HIDRICOS"/>
    <s v="RECURSOS HIDRICOS"/>
    <x v="3"/>
    <n v="238048"/>
    <n v="0"/>
    <n v="0"/>
    <x v="1"/>
    <x v="1"/>
  </r>
  <r>
    <s v="40050769-0"/>
    <s v="ACTUALIZACION PLADECO PERIODO 2024 - 2028, COMUNA DE PEUMO"/>
    <x v="15"/>
    <s v="CACHAPOAL"/>
    <s v="PEUMO"/>
    <n v="2024"/>
    <s v="ESTUDIO BASICO"/>
    <s v="MULTISECTORIAL"/>
    <s v="ADMINISTRACION MULTISECTOR"/>
    <x v="1"/>
    <n v="7395"/>
    <n v="0"/>
    <n v="0"/>
    <x v="1"/>
    <x v="1"/>
  </r>
  <r>
    <s v="40050772-0"/>
    <s v="RECUPERACION HUMEDALES DE SIGNIFICADO CULTURAL PARA USO PRODUCTIVO EN ADIS BIOBÍO Y ARAUCANÍA"/>
    <x v="10"/>
    <s v="'"/>
    <s v="'"/>
    <n v="2024"/>
    <s v="PROGRAMA"/>
    <s v="RECURSOS HIDRICOS"/>
    <s v="RIEGO"/>
    <x v="1"/>
    <n v="155249"/>
    <n v="0"/>
    <n v="0"/>
    <x v="1"/>
    <x v="1"/>
  </r>
  <r>
    <s v="40050774-0"/>
    <s v="REPOSICION PUENTE HUICHAHUE EN RUTA S-389"/>
    <x v="0"/>
    <s v="CAUTIN"/>
    <s v="CUNCO"/>
    <n v="2024"/>
    <s v="PROYECTO"/>
    <s v="TRANSPORTE"/>
    <s v="TRANSPORTE CAMINERO"/>
    <x v="4"/>
    <n v="10000"/>
    <n v="0"/>
    <n v="0"/>
    <x v="1"/>
    <x v="1"/>
  </r>
  <r>
    <s v="40050814-0"/>
    <s v="TRANSFERENCIA PARA FORTALECER AFC EN PRÁCTICAS SOSTENIBLES RIEGO Y MERCADO CENTRO SUR PAÍS"/>
    <x v="10"/>
    <s v="'"/>
    <s v="'"/>
    <n v="2024"/>
    <s v="PROGRAMA"/>
    <s v="RECURSOS HIDRICOS"/>
    <s v="RIEGO"/>
    <x v="1"/>
    <n v="103500"/>
    <n v="0"/>
    <n v="0"/>
    <x v="1"/>
    <x v="1"/>
  </r>
  <r>
    <s v="40050822-0"/>
    <s v="CONSTRUCCION ELECTRIFICACION RURAL SECTOR EX FUNDO BRASIL - VEGA REDONDA, VILCUN"/>
    <x v="0"/>
    <s v="CAUTIN"/>
    <s v="VILCUN"/>
    <n v="2024"/>
    <s v="PROYECTO"/>
    <s v="ENERGIA"/>
    <s v="DISTRIBUCION Y CONEXION FINAL USUARIOS"/>
    <x v="1"/>
    <n v="439372"/>
    <n v="0"/>
    <n v="0"/>
    <x v="1"/>
    <x v="1"/>
  </r>
  <r>
    <s v="40050831-0"/>
    <s v="MEJORAMIENTO TEATRO MUNICIPAL DE MOSTAZAL"/>
    <x v="15"/>
    <s v="CACHAPOAL"/>
    <s v="MOSTAZAL"/>
    <n v="2024"/>
    <s v="PROYECTO"/>
    <s v="EDUCACION, CULTURA Y PATRIMONIO"/>
    <s v="CULTURA"/>
    <x v="3"/>
    <n v="602368"/>
    <n v="0"/>
    <n v="0"/>
    <x v="1"/>
    <x v="1"/>
  </r>
  <r>
    <s v="40050833-0"/>
    <s v="CONSTRUCCION EXTENSION CALLE LOS JAZMINES NORTE MOSTAZAL"/>
    <x v="15"/>
    <s v="CACHAPOAL"/>
    <s v="MOSTAZAL"/>
    <n v="2024"/>
    <s v="PROYECTO"/>
    <s v="VIVIENDA Y DESARROLLO URBANO"/>
    <s v="DESARROLLO URBANO"/>
    <x v="3"/>
    <n v="54785"/>
    <n v="0"/>
    <n v="0"/>
    <x v="1"/>
    <x v="1"/>
  </r>
  <r>
    <s v="40050857-0"/>
    <s v="AMPLIACION Y MEJORAMIENTO DELEGACIÓN MUNICIPAL LLANADA GRANDE"/>
    <x v="3"/>
    <s v="LLANQUIHUE"/>
    <s v="COCHAMO"/>
    <n v="2024"/>
    <s v="PROYECTO"/>
    <s v="MULTISECTORIAL"/>
    <s v="ORGANIZACION Y SERVICIOS COMUNALES"/>
    <x v="3"/>
    <n v="61582"/>
    <n v="0"/>
    <n v="0"/>
    <x v="1"/>
    <x v="1"/>
  </r>
  <r>
    <s v="40050900-0"/>
    <s v="AMPLIACION SSR METREÑEHUE. COMUNA DE PUCÓN"/>
    <x v="0"/>
    <s v="CAUTIN"/>
    <s v="PUCON"/>
    <n v="2024"/>
    <s v="PROYECTO"/>
    <s v="RECURSOS HIDRICOS"/>
    <s v="AGUA POTABLE"/>
    <x v="4"/>
    <n v="20000"/>
    <n v="0"/>
    <n v="0"/>
    <x v="1"/>
    <x v="1"/>
  </r>
  <r>
    <s v="40050943-0"/>
    <s v="DIAGNOSTICO Y ELABORACION PLAN MAESTRO BARRIO RANCAGUA SUR, RANCAGUA, CONCURSO 2022"/>
    <x v="15"/>
    <s v="CACHAPOAL"/>
    <s v="RANCAGUA"/>
    <n v="2024"/>
    <s v="ESTUDIO BASICO"/>
    <s v="VIVIENDA Y DESARROLLO URBANO"/>
    <s v="DESARROLLO URBANO"/>
    <x v="1"/>
    <n v="103500"/>
    <n v="0"/>
    <n v="0"/>
    <x v="1"/>
    <x v="1"/>
  </r>
  <r>
    <s v="40050990-0"/>
    <s v="CONSTRUCCION OBRAS DE CONTROL ALUVIONAL EN QUEBRADA BONILLA, ANTOFAGASTA"/>
    <x v="9"/>
    <s v="ANTOFAGASTA"/>
    <s v="ANTOFAGASTA"/>
    <n v="2024"/>
    <s v="PROYECTO"/>
    <s v="RECURSOS HIDRICOS"/>
    <s v="DEFENSAS FLUVIALES,MARITIMAS Y CAUCES NATURALES"/>
    <x v="1"/>
    <n v="75998"/>
    <n v="0"/>
    <n v="0"/>
    <x v="1"/>
    <x v="1"/>
  </r>
  <r>
    <s v="40051035-0"/>
    <s v="MEJORAMIENTO ESPACIO PUBLICO AV. LAS PERDICES, PEÑALOLÉN"/>
    <x v="14"/>
    <s v="SANTIAGO"/>
    <s v="PEÑALOLEN"/>
    <n v="2024"/>
    <s v="PROYECTO"/>
    <s v="VIVIENDA Y DESARROLLO URBANO"/>
    <s v="DESARROLLO URBANO"/>
    <x v="1"/>
    <n v="187011"/>
    <n v="0"/>
    <n v="0"/>
    <x v="1"/>
    <x v="1"/>
  </r>
  <r>
    <s v="40051054-0"/>
    <s v="MEJORAMIENTO INTEGRAL SSR MIRAFLORES, COMUNA DE CODEGUA"/>
    <x v="15"/>
    <s v="CACHAPOAL"/>
    <s v="CODEGUA"/>
    <n v="2024"/>
    <s v="PROYECTO"/>
    <s v="RECURSOS HIDRICOS"/>
    <s v="AGUA POTABLE"/>
    <x v="1"/>
    <n v="35349"/>
    <n v="0"/>
    <n v="0"/>
    <x v="1"/>
    <x v="1"/>
  </r>
  <r>
    <s v="40051055-0"/>
    <s v="CONSTRUCCION CENTRO LOGISTICO AMBIENTAL MUNICIPAL"/>
    <x v="13"/>
    <s v="ARICA - REGION XV"/>
    <s v="ARICA - REGION XV"/>
    <n v="2024"/>
    <s v="PROYECTO"/>
    <s v="MULTISECTORIAL"/>
    <s v="INTERSUBSECTORIAL MULTISECTOR"/>
    <x v="1"/>
    <n v="2"/>
    <n v="0"/>
    <n v="0"/>
    <x v="1"/>
    <x v="1"/>
  </r>
  <r>
    <s v="40051060-0"/>
    <s v="REPOSICION SERVICIO SANITARIO RURAL GUAYACAN, COMUNA DE CABILDO"/>
    <x v="4"/>
    <s v="'"/>
    <s v="'"/>
    <n v="2024"/>
    <s v="PROYECTO"/>
    <s v="RECURSOS HIDRICOS"/>
    <s v="AGUA POTABLE"/>
    <x v="1"/>
    <n v="77363"/>
    <n v="0"/>
    <n v="0"/>
    <x v="1"/>
    <x v="1"/>
  </r>
  <r>
    <s v="40051082-0"/>
    <s v="CONSTRUCCION NUEVO CEMENTERIO MUNICIPAL SAN FERNANDO"/>
    <x v="15"/>
    <s v="COLCHAGUA"/>
    <s v="SAN FERNANDO"/>
    <n v="2024"/>
    <s v="PROYECTO"/>
    <s v="MULTISECTORIAL"/>
    <s v="ORGANIZACION Y SERVICIOS COMUNALES"/>
    <x v="3"/>
    <n v="107122"/>
    <n v="0"/>
    <n v="0"/>
    <x v="1"/>
    <x v="1"/>
  </r>
  <r>
    <s v="40051089-0"/>
    <s v="MEJORAMIENTO RUTA A-137 REGIÓN DE ARICA Y PARINACOTA"/>
    <x v="13"/>
    <s v="'"/>
    <s v="'"/>
    <n v="2024"/>
    <s v="PROYECTO"/>
    <s v="TRANSPORTE"/>
    <s v="TRANSPORTE CAMINERO"/>
    <x v="4"/>
    <n v="307813"/>
    <n v="0"/>
    <n v="0"/>
    <x v="1"/>
    <x v="1"/>
  </r>
  <r>
    <s v="40051090-0"/>
    <s v="MEJORAMIENTO SEGURIDAD VIAL  EN RUTA D-687"/>
    <x v="6"/>
    <s v="'"/>
    <s v="'"/>
    <n v="2024"/>
    <s v="PROYECTO"/>
    <s v="TRANSPORTE"/>
    <s v="TRANSPORTE CAMINERO"/>
    <x v="4"/>
    <n v="1501"/>
    <n v="0"/>
    <n v="0"/>
    <x v="1"/>
    <x v="1"/>
  </r>
  <r>
    <s v="40051115-0"/>
    <s v="CONSTRUCCION MODIFICACIÓN DE CAUCE NATURAL CHORRILLO SIN NOMBRE ETAPA II, PUNTA ARENAS."/>
    <x v="1"/>
    <s v="MAGALLANES"/>
    <s v="PUNTA ARENAS"/>
    <n v="2024"/>
    <s v="PROYECTO"/>
    <s v="RECURSOS HIDRICOS"/>
    <s v="AGUAS LLUVIAS"/>
    <x v="4"/>
    <n v="438003"/>
    <n v="0"/>
    <n v="0"/>
    <x v="1"/>
    <x v="1"/>
  </r>
  <r>
    <s v="40051173-0"/>
    <s v="NORMALIZACION AMBIENTAL PUENTE CERRO NEGRO, COMUNAS DE QUILLON Y BULNES"/>
    <x v="5"/>
    <s v="'"/>
    <s v="'"/>
    <n v="2024"/>
    <s v="PROYECTO"/>
    <s v="TRANSPORTE"/>
    <s v="TRANSPORTE CAMINERO"/>
    <x v="3"/>
    <n v="124076"/>
    <n v="0"/>
    <n v="0"/>
    <x v="1"/>
    <x v="1"/>
  </r>
  <r>
    <s v="40051205-0"/>
    <s v="MEJORAMIENTO FERIA LIBRE,, COMUNA DE TRAIGUEN"/>
    <x v="0"/>
    <s v="MALLECO"/>
    <s v="TRAIGUEN"/>
    <n v="2024"/>
    <s v="PROYECTO"/>
    <s v="MULTISECTORIAL"/>
    <s v="ORGANIZACION Y SERVICIOS COMUNALES"/>
    <x v="4"/>
    <n v="440"/>
    <n v="0"/>
    <n v="0"/>
    <x v="1"/>
    <x v="1"/>
  </r>
  <r>
    <s v="40051231-0"/>
    <s v="CONSTRUCCION SISTEMA DE ALCANTARILLADO SAN JOSÉ DE MARCHIGUE"/>
    <x v="15"/>
    <s v="CACHAPOAL"/>
    <s v="PICHIDEGUA"/>
    <n v="2024"/>
    <s v="PROYECTO"/>
    <s v="RECURSOS HIDRICOS"/>
    <s v="EVACUACION DISPOSICION FINAL AGUAS SERVIDAS"/>
    <x v="3"/>
    <n v="106121"/>
    <n v="0"/>
    <n v="0"/>
    <x v="1"/>
    <x v="1"/>
  </r>
  <r>
    <s v="40051348-0"/>
    <s v="DIAGNOSTICO PIIMEP COMUNA DE QUILPUÉ"/>
    <x v="4"/>
    <s v="MARGA MARGA"/>
    <s v="QUILPUE"/>
    <n v="2024"/>
    <s v="ESTUDIO BASICO"/>
    <s v="VIVIENDA Y DESARROLLO URBANO"/>
    <s v="DESARROLLO URBANO"/>
    <x v="1"/>
    <n v="73366"/>
    <n v="0"/>
    <n v="0"/>
    <x v="1"/>
    <x v="1"/>
  </r>
  <r>
    <s v="40051403-0"/>
    <s v="CONSTRUCCION PLAZA BELLAVISTA, COMUNA DE EL QUISCO"/>
    <x v="4"/>
    <s v="SAN ANTONIO"/>
    <s v="EL QUISCO"/>
    <n v="2024"/>
    <s v="PROYECTO"/>
    <s v="VIVIENDA Y DESARROLLO URBANO"/>
    <s v="DESARROLLO URBANO"/>
    <x v="4"/>
    <n v="231998"/>
    <n v="0"/>
    <n v="0"/>
    <x v="1"/>
    <x v="1"/>
  </r>
  <r>
    <s v="40051409-0"/>
    <s v="MEJORAMIENTO Y AMPLIACIÓN SISTEMA APR PASO ANCHO, RÍO CLARO"/>
    <x v="7"/>
    <s v="TALCA"/>
    <s v="RIO CLARO"/>
    <n v="2024"/>
    <s v="PROYECTO"/>
    <s v="RECURSOS HIDRICOS"/>
    <s v="AGUA POTABLE"/>
    <x v="4"/>
    <n v="899603"/>
    <n v="0"/>
    <n v="0"/>
    <x v="1"/>
    <x v="1"/>
  </r>
  <r>
    <s v="40051420-0"/>
    <s v="MEJORAMIENTO AV. MANUEL RODRIGUEZ (RUTA H-409): RIO SECO-LAS BANDURRIAS, LOS LIRIOS, REQUÍNOA"/>
    <x v="15"/>
    <s v="CACHAPOAL"/>
    <s v="REQUINOA"/>
    <n v="2024"/>
    <s v="PROYECTO"/>
    <s v="TRANSPORTE"/>
    <s v="TRANSPORTE URBANO,VIALIDAD PEATONAL"/>
    <x v="4"/>
    <n v="51750"/>
    <n v="0"/>
    <n v="0"/>
    <x v="1"/>
    <x v="1"/>
  </r>
  <r>
    <s v="40051488-0"/>
    <s v="REPOSICION CAMPUS MUNICIPAL, COMUNA DE RENCA"/>
    <x v="14"/>
    <s v="SANTIAGO"/>
    <s v="RENCA"/>
    <n v="2024"/>
    <s v="PROYECTO"/>
    <s v="MULTISECTORIAL"/>
    <s v="ADMINISTRACION MULTISECTOR"/>
    <x v="4"/>
    <n v="10727691"/>
    <n v="0"/>
    <n v="0"/>
    <x v="1"/>
    <x v="1"/>
  </r>
  <r>
    <s v="40051556-0"/>
    <s v="REPOSICION PISCINA PATRICIO MEKIS"/>
    <x v="15"/>
    <s v="CACHAPOAL"/>
    <s v="RANCAGUA"/>
    <n v="2024"/>
    <s v="PROYECTO"/>
    <s v="DEPORTES"/>
    <s v="DEPORTE RECREATIVO"/>
    <x v="3"/>
    <n v="52208"/>
    <n v="0"/>
    <n v="0"/>
    <x v="1"/>
    <x v="1"/>
  </r>
  <r>
    <s v="40051613-0"/>
    <s v="HABILITACION SITIO DE LA MEMORIA EDIFICIO EGANA 60, PUERTO MONTT"/>
    <x v="3"/>
    <s v="LLANQUIHUE"/>
    <s v="PUERTO MONTT"/>
    <n v="2024"/>
    <s v="PROYECTO"/>
    <s v="EDUCACION, CULTURA Y PATRIMONIO"/>
    <s v="PATRIMONIO"/>
    <x v="1"/>
    <n v="103770"/>
    <n v="0"/>
    <n v="0"/>
    <x v="1"/>
    <x v="1"/>
  </r>
  <r>
    <s v="40051701-0"/>
    <s v="REPOSICION CUARTEL TERCERA COMPAÑIA BOMBEROS DE HUYAR ALTO, CURACO DE VÉLEZ"/>
    <x v="3"/>
    <s v="CHILOE"/>
    <s v="CURACO DE VELEZ"/>
    <n v="2024"/>
    <s v="PROYECTO"/>
    <s v="SEGURIDAD PUBLICA"/>
    <s v="SEGURIDAD PUBLICA"/>
    <x v="1"/>
    <n v="95220"/>
    <n v="0"/>
    <n v="0"/>
    <x v="1"/>
    <x v="1"/>
  </r>
  <r>
    <s v="40051710-0"/>
    <s v="DIAGNOSTICO CONTROL ALUVIONAL PARA  QUEBRADAS DEL VALLE DE CODPA Y CAMARONES, REGION XV"/>
    <x v="13"/>
    <s v="'"/>
    <s v="'"/>
    <n v="2024"/>
    <s v="ESTUDIO BASICO"/>
    <s v="RECURSOS HIDRICOS"/>
    <s v="DEFENSAS FLUVIALES,MARITIMAS Y CAUCES NATURALES"/>
    <x v="4"/>
    <n v="101035"/>
    <n v="0"/>
    <n v="0"/>
    <x v="1"/>
    <x v="1"/>
  </r>
  <r>
    <s v="40051712-0"/>
    <s v="DIAGNOSTICO CONTROL ALUVIONAL PARA  QUEBRADAS DE LLUTA ALTO, REGION XV"/>
    <x v="13"/>
    <s v="'"/>
    <s v="'"/>
    <n v="2024"/>
    <s v="ESTUDIO BASICO"/>
    <s v="RECURSOS HIDRICOS"/>
    <s v="DEFENSAS FLUVIALES,MARITIMAS Y CAUCES NATURALES"/>
    <x v="4"/>
    <n v="211476"/>
    <n v="0"/>
    <n v="0"/>
    <x v="1"/>
    <x v="1"/>
  </r>
  <r>
    <s v="40051713-0"/>
    <s v="MEJORAMIENTO Y AMPLIACIÓN SISTEMA APR PALMIRA HACIA PUERTAS NEGRAS Y ALTO LAS CRUCES, TALCA"/>
    <x v="7"/>
    <s v="TALCA"/>
    <s v="TALCA"/>
    <n v="2024"/>
    <s v="PROYECTO"/>
    <s v="RECURSOS HIDRICOS"/>
    <s v="AGUA POTABLE"/>
    <x v="4"/>
    <n v="1087177"/>
    <n v="0"/>
    <n v="0"/>
    <x v="1"/>
    <x v="1"/>
  </r>
  <r>
    <s v="40051761-0"/>
    <s v="MEJORAMIENTO Y AMPLIACION SISTEMA DE APR SAN PEDRO SUR, COMUNA DE SAN PEDRO"/>
    <x v="14"/>
    <s v="MELIPILLA"/>
    <s v="SAN PEDRO"/>
    <n v="2024"/>
    <s v="PROYECTO"/>
    <s v="RECURSOS HIDRICOS"/>
    <s v="AGUA POTABLE"/>
    <x v="1"/>
    <n v="11454365"/>
    <n v="0"/>
    <n v="0"/>
    <x v="1"/>
    <x v="1"/>
  </r>
  <r>
    <s v="40051768-0"/>
    <s v="CONSTRUCCION PARQUE LA RUFINA, COMUNA CHILLÁN"/>
    <x v="5"/>
    <s v="'"/>
    <s v="'"/>
    <n v="2024"/>
    <s v="PROYECTO"/>
    <s v="VIVIENDA Y DESARROLLO URBANO"/>
    <s v="DESARROLLO URBANO"/>
    <x v="4"/>
    <n v="600"/>
    <n v="0"/>
    <n v="0"/>
    <x v="1"/>
    <x v="1"/>
  </r>
  <r>
    <s v="40051815-0"/>
    <s v="CONSTRUCCION CUARTEL DE BOMBEROS LAS GARZAS, MARCHIGUE"/>
    <x v="15"/>
    <s v="CARDENAL CARO"/>
    <s v="MARCHIGUE"/>
    <n v="2024"/>
    <s v="PROYECTO"/>
    <s v="SEGURIDAD PUBLICA"/>
    <s v="SEGURIDAD PUBLICA"/>
    <x v="3"/>
    <n v="42000"/>
    <n v="0"/>
    <n v="0"/>
    <x v="1"/>
    <x v="1"/>
  </r>
  <r>
    <s v="40051819-0"/>
    <s v="REPOSICION CUARTEL DE BOMBEROS MARCHIGUE URBANO, MARCHIGUE"/>
    <x v="15"/>
    <s v="CARDENAL CARO"/>
    <s v="MARCHIGUE"/>
    <n v="2024"/>
    <s v="PROYECTO"/>
    <s v="SEGURIDAD PUBLICA"/>
    <s v="SEGURIDAD PUBLICA"/>
    <x v="4"/>
    <n v="45540"/>
    <n v="0"/>
    <n v="0"/>
    <x v="1"/>
    <x v="1"/>
  </r>
  <r>
    <s v="40051831-0"/>
    <s v="CONSTRUCCION CASETAS SANITARIAS R. DE ALCONES - MALLERMO, COMUNA MARCHIGUE"/>
    <x v="15"/>
    <s v="CARDENAL CARO"/>
    <s v="MARCHIGUE"/>
    <n v="2024"/>
    <s v="PROYECTO"/>
    <s v="RECURSOS HIDRICOS"/>
    <s v="EVACUACION DISPOSICION FINAL AGUAS SERVIDAS"/>
    <x v="1"/>
    <n v="2000"/>
    <n v="0"/>
    <n v="0"/>
    <x v="1"/>
    <x v="1"/>
  </r>
  <r>
    <s v="40051832-0"/>
    <s v="MEJORAMIENTO INTEGRAL CENTRO COSTUMBRISTA Y TRADICIONES CAMPESINAS, MARCHIGUE"/>
    <x v="15"/>
    <s v="CARDENAL CARO"/>
    <s v="MARCHIGUE"/>
    <n v="2024"/>
    <s v="PROYECTO"/>
    <s v="MULTISECTORIAL"/>
    <s v="INTERSUBSECTORIAL MULTISECTOR"/>
    <x v="4"/>
    <n v="42435"/>
    <n v="0"/>
    <n v="0"/>
    <x v="1"/>
    <x v="1"/>
  </r>
  <r>
    <s v="40051871-0"/>
    <s v="CONSTRUCCION RED DE ALCANTARILLADO Y PLANTA TRATAMIENTO LOCALIDAD DE HUAQUÉN, COMUNA CUREPTO"/>
    <x v="7"/>
    <s v="TALCA"/>
    <s v="CUREPTO"/>
    <n v="2024"/>
    <s v="PROYECTO"/>
    <s v="RECURSOS HIDRICOS"/>
    <s v="ADMINISTRACION AGUA POTABLE Y ALCANTARILLADO"/>
    <x v="4"/>
    <n v="346670"/>
    <n v="0"/>
    <n v="0"/>
    <x v="1"/>
    <x v="1"/>
  </r>
  <r>
    <s v="40051949-0"/>
    <s v="CONSTRUCCION CUARTEL PRIMERA COMPAÑIA CUERPO DE BOMBEROS PUTAENDO"/>
    <x v="4"/>
    <s v="SAN FELIPE DE ACONCAGUA"/>
    <s v="PUTAENDO"/>
    <n v="2024"/>
    <s v="PROYECTO"/>
    <s v="SEGURIDAD PUBLICA"/>
    <s v="SEGURIDAD PUBLICA"/>
    <x v="1"/>
    <n v="53302"/>
    <n v="0"/>
    <n v="0"/>
    <x v="1"/>
    <x v="1"/>
  </r>
  <r>
    <s v="40051981-0"/>
    <s v="REPOSICION ALBERGUE  DEPORTIVO,COMUNA DE ALTO HOSPICIO"/>
    <x v="8"/>
    <s v="IQUIQUE"/>
    <s v="ALTO HOSPICIO"/>
    <n v="2024"/>
    <s v="PROYECTO"/>
    <s v="DEPORTES"/>
    <s v="DEPORTE FORMATIVO"/>
    <x v="1"/>
    <n v="819400"/>
    <n v="0"/>
    <n v="0"/>
    <x v="1"/>
    <x v="1"/>
  </r>
  <r>
    <s v="40052006-0"/>
    <s v="CONSTRUCCION INTERCONEXION VIAL DICHATO, FLORIDA Y HUALQUI, TRAMO 2"/>
    <x v="2"/>
    <s v="CONCEPCION"/>
    <s v="FLORIDA"/>
    <n v="2024"/>
    <s v="PROYECTO"/>
    <s v="TRANSPORTE"/>
    <s v="TRANSPORTE CAMINERO"/>
    <x v="1"/>
    <n v="52267"/>
    <n v="0"/>
    <n v="0"/>
    <x v="1"/>
    <x v="1"/>
  </r>
  <r>
    <s v="40052080-0"/>
    <s v="CONSTRUCCION ELECTRIFICACIÓN RURAL SECTOR RINCÓN CHILENO LYNCH, CAMINOS 18 - 19, PUNTA ARENAS"/>
    <x v="1"/>
    <s v="'"/>
    <s v="'"/>
    <n v="2024"/>
    <s v="PROYECTO"/>
    <s v="ENERGIA"/>
    <s v="DISTRIBUCION Y CONEXION FINAL USUARIOS"/>
    <x v="1"/>
    <n v="117777"/>
    <n v="0"/>
    <n v="0"/>
    <x v="1"/>
    <x v="1"/>
  </r>
  <r>
    <s v="40052114-0"/>
    <s v="TRANSFERENCIA PROM. TURIS. Y FOMENTO PRODUC. MEDIANTE ACT. CULTURALES EN LA COMUNA DE COLCHANE"/>
    <x v="8"/>
    <s v="TAMARUGAL"/>
    <s v="COLCHANE(PROV. TAMARUGAL)"/>
    <n v="2024"/>
    <s v="PROGRAMA"/>
    <s v="MULTISECTORIAL"/>
    <s v="INTERSUBSECTORIAL MULTISECTOR"/>
    <x v="3"/>
    <n v="693181"/>
    <n v="0"/>
    <n v="0"/>
    <x v="1"/>
    <x v="1"/>
  </r>
  <r>
    <s v="40052153-0"/>
    <s v="CONSTRUCCION CICLOVÍA REQUINOA - LOS LIRIOS"/>
    <x v="15"/>
    <s v="CACHAPOAL"/>
    <s v="REQUINOA"/>
    <n v="2024"/>
    <s v="PROYECTO"/>
    <s v="TRANSPORTE"/>
    <s v="TRANSPORTE URBANO,VIALIDAD PEATONAL"/>
    <x v="4"/>
    <n v="15525"/>
    <n v="0"/>
    <n v="0"/>
    <x v="1"/>
    <x v="1"/>
  </r>
  <r>
    <s v="40052179-0"/>
    <s v="CONSTRUCCION MEJORAMIENTO Y AMPLIACIÓN SISTEMA APR LLANO BLANCO, YERBAS BUENAS"/>
    <x v="7"/>
    <s v="LINARES"/>
    <s v="YERBAS BUENAS"/>
    <n v="2024"/>
    <s v="PROYECTO"/>
    <s v="RECURSOS HIDRICOS"/>
    <s v="AGUA POTABLE"/>
    <x v="4"/>
    <n v="6210"/>
    <n v="0"/>
    <n v="0"/>
    <x v="1"/>
    <x v="1"/>
  </r>
  <r>
    <s v="40052231-0"/>
    <s v="DIAGNOSTICO ELABORACIÓN PLAN MAESTRO DE BARRIO AMPLIACIÓN ARTURO, COMUNA DE COPIAPÓ"/>
    <x v="16"/>
    <s v="COPIAPO"/>
    <s v="COPIAPO"/>
    <n v="2024"/>
    <s v="ESTUDIO BASICO"/>
    <s v="VIVIENDA Y DESARROLLO URBANO"/>
    <s v="DESARROLLO URBANO"/>
    <x v="1"/>
    <n v="27000"/>
    <n v="0"/>
    <n v="0"/>
    <x v="1"/>
    <x v="1"/>
  </r>
  <r>
    <s v="40052239-0"/>
    <s v="CONSTRUCCION EXTENSIÓN RED AGUA POTABLE Y ALCANTARILLADO LAS PARCELAS, LEBU"/>
    <x v="2"/>
    <s v="ARAUCO"/>
    <s v="LEBU"/>
    <n v="2024"/>
    <s v="PROYECTO"/>
    <s v="RECURSOS HIDRICOS"/>
    <s v="ADMINISTRACION AGUA POTABLE Y ALCANTARILLADO"/>
    <x v="1"/>
    <n v="319571"/>
    <n v="0"/>
    <n v="0"/>
    <x v="1"/>
    <x v="1"/>
  </r>
  <r>
    <s v="40052412-0"/>
    <s v="CONSTRUCCION SISTEMA APR NAME SUR, CAUQUENES"/>
    <x v="7"/>
    <s v="'"/>
    <s v="'"/>
    <n v="2024"/>
    <s v="PROYECTO"/>
    <s v="RECURSOS HIDRICOS"/>
    <s v="AGUA POTABLE"/>
    <x v="1"/>
    <n v="1"/>
    <n v="0"/>
    <n v="0"/>
    <x v="1"/>
    <x v="1"/>
  </r>
  <r>
    <s v="40052499-0"/>
    <s v="NORMALIZACION  Y MEJORAMIENTO RUTAS PEATONALES, PROVINCIA DE MALLECO"/>
    <x v="0"/>
    <s v="MALLECO"/>
    <s v="'"/>
    <n v="2024"/>
    <s v="PROYECTO"/>
    <s v="TRANSPORTE"/>
    <s v="TRANSPORTE URBANO,VIALIDAD PEATONAL"/>
    <x v="1"/>
    <n v="18480"/>
    <n v="0"/>
    <n v="0"/>
    <x v="1"/>
    <x v="1"/>
  </r>
  <r>
    <s v="40052528-0"/>
    <s v="NORMALIZACION REDES CONTRA INCENDIO ESTABLECIMIENTO PENITENCIARIO DE ALTA SEGURIDAD SANTIAGO"/>
    <x v="14"/>
    <s v="'"/>
    <s v="'"/>
    <n v="2024"/>
    <s v="PROYECTO"/>
    <s v="JUSTICIA"/>
    <s v="REHABILITACION ADULTOS"/>
    <x v="1"/>
    <n v="390923"/>
    <n v="0"/>
    <n v="0"/>
    <x v="1"/>
    <x v="1"/>
  </r>
  <r>
    <s v="40052573-0"/>
    <s v="HABILITACION CENTRO DE COMERCIALIZACION HORTOFRUTICOLA, COMUNA DE PUNTA ARENAS"/>
    <x v="1"/>
    <s v="'"/>
    <s v="'"/>
    <n v="2024"/>
    <s v="PROYECTO"/>
    <s v="TURISMO Y COMERCIO"/>
    <s v="ADMINISTRACION, COMERCIO Y TURISMO"/>
    <x v="1"/>
    <n v="161709"/>
    <n v="0"/>
    <n v="0"/>
    <x v="1"/>
    <x v="1"/>
  </r>
  <r>
    <s v="40052604-0"/>
    <s v="REPOSICION CLUB SOCIAL, CULTURAL Y DEPORTIVO BORIES, NATALES"/>
    <x v="1"/>
    <s v="'"/>
    <s v="'"/>
    <n v="2024"/>
    <s v="PROYECTO"/>
    <s v="MULTISECTORIAL"/>
    <s v="ORGANIZACION Y SERVICIOS COMUNALES"/>
    <x v="1"/>
    <n v="52150"/>
    <n v="0"/>
    <n v="0"/>
    <x v="1"/>
    <x v="1"/>
  </r>
  <r>
    <s v="40052611-0"/>
    <s v="REPOSICION Y RELOCALIZACION CUARTEL 2 COMPAÑIA DE BOMBEROS TALTAL, COMUNA DE TALTAL"/>
    <x v="9"/>
    <s v="ANTOFAGASTA"/>
    <s v="TALTAL"/>
    <n v="2024"/>
    <s v="PROYECTO"/>
    <s v="SEGURIDAD PUBLICA"/>
    <s v="SEGURIDAD PUBLICA"/>
    <x v="4"/>
    <n v="113527"/>
    <n v="0"/>
    <n v="0"/>
    <x v="1"/>
    <x v="1"/>
  </r>
  <r>
    <s v="40052653-0"/>
    <s v="MEJORAMIENTO ESPACIO PÚBLICO POBLACIÓN BICENTENARIO, COMUNA DE RETIRO"/>
    <x v="7"/>
    <s v="LINARES"/>
    <s v="RETIRO"/>
    <n v="2024"/>
    <s v="PROYECTO"/>
    <s v="VIVIENDA Y DESARROLLO URBANO"/>
    <s v="DESARROLLO URBANO"/>
    <x v="1"/>
    <n v="16357"/>
    <n v="0"/>
    <n v="0"/>
    <x v="1"/>
    <x v="1"/>
  </r>
  <r>
    <s v="40052721-0"/>
    <s v="CONSTRUCCION POSTA DE SALUD RURAL PALGUIN, COMUNA DE PUCON"/>
    <x v="0"/>
    <s v="CAUTIN"/>
    <s v="PUCON"/>
    <n v="2024"/>
    <s v="PROYECTO"/>
    <s v="SALUD"/>
    <s v="SALUD PUBLICA"/>
    <x v="4"/>
    <n v="10"/>
    <n v="0"/>
    <n v="0"/>
    <x v="1"/>
    <x v="1"/>
  </r>
  <r>
    <s v="40052757-0"/>
    <s v="CONSTRUCCION SISTEMA APR LOS MAQUIS, ROMERAL"/>
    <x v="7"/>
    <s v="CURICO"/>
    <s v="ROMERAL"/>
    <n v="2024"/>
    <s v="PROYECTO"/>
    <s v="RECURSOS HIDRICOS"/>
    <s v="AGUA POTABLE"/>
    <x v="4"/>
    <n v="21986"/>
    <n v="0"/>
    <n v="0"/>
    <x v="1"/>
    <x v="1"/>
  </r>
  <r>
    <s v="40052804-0"/>
    <s v="MEJORAMIENTO Y AMPLIACIÓN SISTEMA APR PALMA ROSA-LA FLORIDA, PARRAL"/>
    <x v="7"/>
    <s v="LINARES"/>
    <s v="PARRAL"/>
    <n v="2024"/>
    <s v="PROYECTO"/>
    <s v="RECURSOS HIDRICOS"/>
    <s v="AGUA POTABLE"/>
    <x v="4"/>
    <n v="3815909"/>
    <n v="0"/>
    <n v="0"/>
    <x v="1"/>
    <x v="1"/>
  </r>
  <r>
    <s v="40052854-0"/>
    <s v="CONSTRUCCION CICLOVIA AV. URUGUAY - DESDE AV LIBERTADOR BERNADO O'HIGGINS CON EDMUNDO CABEZAS"/>
    <x v="15"/>
    <s v="CACHAPOAL"/>
    <s v="RANCAGUA"/>
    <n v="2024"/>
    <s v="PROYECTO"/>
    <s v="TRANSPORTE"/>
    <s v="TRANSPORTE URBANO,VIALIDAD PEATONAL"/>
    <x v="3"/>
    <n v="30273"/>
    <n v="0"/>
    <n v="0"/>
    <x v="1"/>
    <x v="1"/>
  </r>
  <r>
    <s v="40052864-0"/>
    <s v="CONSTRUCCION MACRO URBANIZACION LLANOS DE SAN FERNANDO, COPIAPO"/>
    <x v="16"/>
    <s v="COPIAPO"/>
    <s v="COPIAPO"/>
    <n v="2024"/>
    <s v="PROYECTO"/>
    <s v="VIVIENDA Y DESARROLLO URBANO"/>
    <s v="DESARROLLO URBANO"/>
    <x v="1"/>
    <n v="379986"/>
    <n v="0"/>
    <n v="0"/>
    <x v="1"/>
    <x v="1"/>
  </r>
  <r>
    <s v="40052927-0"/>
    <s v="CONSTRUCCION SISTEMA APR SECTOR MILLACURA, COMUNA DE RIO NEGRO"/>
    <x v="3"/>
    <s v="OSORNO"/>
    <s v="RIO NEGRO"/>
    <n v="2024"/>
    <s v="PROYECTO"/>
    <s v="RECURSOS HIDRICOS"/>
    <s v="AGUA POTABLE"/>
    <x v="1"/>
    <n v="485593"/>
    <n v="0"/>
    <n v="0"/>
    <x v="1"/>
    <x v="1"/>
  </r>
  <r>
    <s v="40053019-0"/>
    <s v="CONSTRUCCION NUEVO CEMENTERIO DE LOS VILOS, COMUNA DE LOS VILOS"/>
    <x v="6"/>
    <s v="CHOAPA"/>
    <s v="LOS VILOS"/>
    <n v="2024"/>
    <s v="PROYECTO"/>
    <s v="MULTISECTORIAL"/>
    <s v="ADMINISTRACION MULTISECTOR"/>
    <x v="4"/>
    <n v="254363"/>
    <n v="0"/>
    <n v="0"/>
    <x v="1"/>
    <x v="1"/>
  </r>
  <r>
    <s v="40053021-0"/>
    <s v="CONSTRUCCION PARQUE URBANO PUH PUNTA ARENAS"/>
    <x v="1"/>
    <s v="MAGALLANES"/>
    <s v="PUNTA ARENAS"/>
    <n v="2024"/>
    <s v="PROYECTO"/>
    <s v="VIVIENDA Y DESARROLLO URBANO"/>
    <s v="DESARROLLO URBANO"/>
    <x v="1"/>
    <n v="109926"/>
    <n v="0"/>
    <n v="0"/>
    <x v="1"/>
    <x v="1"/>
  </r>
  <r>
    <s v="40053030-0"/>
    <s v="NORMALIZACION DISEÑO RUTA PEATONAL SEGURA, COMUNA DE CHILLÁN"/>
    <x v="5"/>
    <s v="DIGUILLIN"/>
    <s v="CHILLAN - REGION DEL ÑUBLE"/>
    <n v="2024"/>
    <s v="PROYECTO"/>
    <s v="TRANSPORTE"/>
    <s v="TRANSPORTE URBANO,VIALIDAD PEATONAL"/>
    <x v="1"/>
    <n v="62570"/>
    <n v="0"/>
    <n v="0"/>
    <x v="1"/>
    <x v="1"/>
  </r>
  <r>
    <s v="40053038-0"/>
    <s v="REPOSICION ESCUELA SECTOR TEMULEMU, TRAIGUEN"/>
    <x v="0"/>
    <s v="MALLECO"/>
    <s v="TRAIGUEN"/>
    <n v="2024"/>
    <s v="PROYECTO"/>
    <s v="EDUCACION, CULTURA Y PATRIMONIO"/>
    <s v="EDUCACION BASICA Y MEDIA"/>
    <x v="4"/>
    <n v="98398"/>
    <n v="0"/>
    <n v="0"/>
    <x v="1"/>
    <x v="1"/>
  </r>
  <r>
    <s v="40053047-0"/>
    <s v="REPOSICION DE 3 SEDES SOCIALES: ALMENDRO I, RIOS DE CHILE, MARINA DE GAETE,COMUNA EL BOSQUE"/>
    <x v="14"/>
    <s v="SANTIAGO"/>
    <s v="EL BOSQUE"/>
    <n v="2024"/>
    <s v="PROYECTO"/>
    <s v="MULTISECTORIAL"/>
    <s v="ORGANIZACION Y SERVICIOS COMUNALES"/>
    <x v="1"/>
    <n v="1"/>
    <n v="0"/>
    <n v="0"/>
    <x v="1"/>
    <x v="1"/>
  </r>
  <r>
    <s v="40053062-0"/>
    <s v="CONSTRUCCION SISTEMA APR SECTOR LOS CASTAÑOS, RIO NEGRO"/>
    <x v="3"/>
    <s v="OSORNO"/>
    <s v="RIO NEGRO"/>
    <n v="2024"/>
    <s v="PROYECTO"/>
    <s v="RECURSOS HIDRICOS"/>
    <s v="AGUA POTABLE"/>
    <x v="3"/>
    <n v="768325"/>
    <n v="0"/>
    <n v="0"/>
    <x v="1"/>
    <x v="1"/>
  </r>
  <r>
    <s v="40053105-0"/>
    <s v="DIAGNOSTICO TERRENO RIBEREÑO, FREIRINA"/>
    <x v="16"/>
    <s v="HUASCO"/>
    <s v="FREIRINA"/>
    <n v="2024"/>
    <s v="ESTUDIO BASICO"/>
    <s v="VIVIENDA Y DESARROLLO URBANO"/>
    <s v="DESARROLLO URBANO"/>
    <x v="3"/>
    <n v="34672"/>
    <n v="0"/>
    <n v="0"/>
    <x v="1"/>
    <x v="1"/>
  </r>
  <r>
    <s v="40053106-0"/>
    <s v="DIAGNOSTICO DIAG. Y ELABORACION PLAN MAESTRO BARRIO POBL.ALESSANDRI, COMUNA PUERTO VARAS"/>
    <x v="3"/>
    <s v="LLANQUIHUE"/>
    <s v="PUERTO VARAS"/>
    <n v="2024"/>
    <s v="ESTUDIO BASICO"/>
    <s v="VIVIENDA Y DESARROLLO URBANO"/>
    <s v="DESARROLLO URBANO"/>
    <x v="1"/>
    <n v="39330"/>
    <n v="0"/>
    <n v="0"/>
    <x v="1"/>
    <x v="1"/>
  </r>
  <r>
    <s v="40053108-0"/>
    <s v="DIAGNOSTICO  Y ELAB. PLAN MAESTRO BARRIO GARCIA HURTADO DE MENDOZA, OSORNO, CONC. 2022"/>
    <x v="3"/>
    <s v="OSORNO"/>
    <s v="OSORNO"/>
    <n v="2024"/>
    <s v="ESTUDIO BASICO"/>
    <s v="VIVIENDA Y DESARROLLO URBANO"/>
    <s v="DESARROLLO URBANO"/>
    <x v="1"/>
    <n v="39330"/>
    <n v="0"/>
    <n v="0"/>
    <x v="1"/>
    <x v="1"/>
  </r>
  <r>
    <s v="40053122-0"/>
    <s v="MEJORAMIENTO  ILUMINACIÓN CANCHA DE FÚTBOL CLUB DEPORTIVO INDEPENDENCIA"/>
    <x v="7"/>
    <s v="TALCA"/>
    <s v="TALCA"/>
    <n v="2024"/>
    <s v="PROYECTO"/>
    <s v="DEPORTES"/>
    <s v="ADMINISTRACION DEPORTES Y RECREACION"/>
    <x v="4"/>
    <n v="12647"/>
    <n v="0"/>
    <n v="0"/>
    <x v="1"/>
    <x v="1"/>
  </r>
  <r>
    <s v="40053127-0"/>
    <s v="MEJORAMIENTO ILUMINACIÓN CANCHA DE FÚTBOL CLUB DEPORTIVO STAR CARLOS TRUPP, TALCA"/>
    <x v="7"/>
    <s v="TALCA"/>
    <s v="TALCA"/>
    <n v="2024"/>
    <s v="PROYECTO"/>
    <s v="DEPORTES"/>
    <s v="ADMINISTRACION DEPORTES Y RECREACION"/>
    <x v="1"/>
    <n v="132512"/>
    <n v="0"/>
    <n v="0"/>
    <x v="1"/>
    <x v="1"/>
  </r>
  <r>
    <s v="40053129-0"/>
    <s v="MEJORAMIENTO ILUMINACION CANCHA DE FUTBOL CLUB DEPORTIVO  MANUEL SELIM CHAT MUÑOZ, TALCA"/>
    <x v="7"/>
    <s v="TALCA"/>
    <s v="TALCA"/>
    <n v="2024"/>
    <s v="PROYECTO"/>
    <s v="DEPORTES"/>
    <s v="ADMINISTRACION DEPORTES Y RECREACION"/>
    <x v="1"/>
    <n v="132512"/>
    <n v="0"/>
    <n v="0"/>
    <x v="1"/>
    <x v="1"/>
  </r>
  <r>
    <s v="40053179-0"/>
    <s v="CONSTRUCCION PUENTE PUENTE RIO SAN JOSE EN RUTA A-133, REGIÓN DE ARICA Y PARINACOTA"/>
    <x v="13"/>
    <s v="'"/>
    <s v="'"/>
    <n v="2024"/>
    <s v="PROYECTO"/>
    <s v="TRANSPORTE"/>
    <s v="TRANSPORTE CAMINERO"/>
    <x v="3"/>
    <n v="37984"/>
    <n v="0"/>
    <n v="0"/>
    <x v="1"/>
    <x v="1"/>
  </r>
  <r>
    <s v="40053203-0"/>
    <s v="CONSTRUCCION Y HABILITACIÓN PAR VIAL MANZANAL-DEL PUENTE, PUERTO VARAS"/>
    <x v="3"/>
    <s v="LLANQUIHUE"/>
    <s v="PUERTO VARAS"/>
    <n v="2024"/>
    <s v="PROYECTO"/>
    <s v="TRANSPORTE"/>
    <s v="TRANSPORTE URBANO,VIALIDAD PEATONAL"/>
    <x v="1"/>
    <n v="82800"/>
    <n v="0"/>
    <n v="0"/>
    <x v="1"/>
    <x v="1"/>
  </r>
  <r>
    <s v="40053244-0"/>
    <s v="CONSTRUCCION SERVICIO SANITARIO RURAL MONTAÑA GARAY, COMUNA DE SAN IGNACIO"/>
    <x v="5"/>
    <s v="DIGUILLIN"/>
    <s v="SAN IGNACIO - REGION DEL ÑUBLE"/>
    <n v="2024"/>
    <s v="PROYECTO"/>
    <s v="RECURSOS HIDRICOS"/>
    <s v="AGUA POTABLE"/>
    <x v="4"/>
    <n v="58500"/>
    <n v="0"/>
    <n v="0"/>
    <x v="1"/>
    <x v="1"/>
  </r>
  <r>
    <s v="40053246-0"/>
    <s v="CONSTRUCCION CONDOMINIO DE VIVIENDAS TUTELADAS POZO ALMONTE I"/>
    <x v="8"/>
    <s v="TAMARUGAL"/>
    <s v="POZO ALMONTE (PROV. TAMARUGAL)"/>
    <n v="2024"/>
    <s v="PROYECTO"/>
    <s v="VIVIENDA Y DESARROLLO URBANO"/>
    <s v="SOLUCION HABITACIONAL PARCIAL O COMPLEMENTARIA"/>
    <x v="4"/>
    <n v="10350"/>
    <n v="0"/>
    <n v="0"/>
    <x v="1"/>
    <x v="1"/>
  </r>
  <r>
    <s v="40053253-0"/>
    <s v="MEJORAMIENTO PLAZA DE ARMAS DE QUILLÓN"/>
    <x v="5"/>
    <s v="DIGUILLIN"/>
    <s v="QUILLON - REGION DEL ÑUBLE"/>
    <n v="2024"/>
    <s v="PROYECTO"/>
    <s v="VIVIENDA Y DESARROLLO URBANO"/>
    <s v="DESARROLLO URBANO"/>
    <x v="1"/>
    <n v="18630"/>
    <n v="0"/>
    <n v="0"/>
    <x v="1"/>
    <x v="1"/>
  </r>
  <r>
    <s v="40053321-0"/>
    <s v="CONSTRUCCION SALA DE USO MULTIPLE CLUB DEPORTIVO ESTRELLA DEL SUR, PUNTA ARENAS"/>
    <x v="1"/>
    <s v="MAGALLANES"/>
    <s v="PUNTA ARENAS"/>
    <n v="2024"/>
    <s v="PROYECTO"/>
    <s v="MULTISECTORIAL"/>
    <s v="ORGANIZACION Y SERVICIOS COMUNALES"/>
    <x v="1"/>
    <n v="76348"/>
    <n v="0"/>
    <n v="0"/>
    <x v="1"/>
    <x v="1"/>
  </r>
  <r>
    <s v="40053338-0"/>
    <s v="CONSTRUCCION CENTRO DE DIALISIS RIO NEGRO HORNOPIREN, HUALAIHUE"/>
    <x v="3"/>
    <s v="PALENA"/>
    <s v="HUALAIHUE"/>
    <n v="2024"/>
    <s v="PROYECTO"/>
    <s v="SALUD"/>
    <s v="MEDIA COMPLEJIDAD"/>
    <x v="4"/>
    <n v="115300"/>
    <n v="0"/>
    <n v="0"/>
    <x v="1"/>
    <x v="1"/>
  </r>
  <r>
    <s v="40053422-0"/>
    <s v="CONSTRUCCION PASEO PATRIMONIAL ETAPA 2 PULLALLY, COMUNA DE PAPUDO"/>
    <x v="4"/>
    <s v="PETORCA"/>
    <s v="PAPUDO"/>
    <n v="2024"/>
    <s v="PROYECTO"/>
    <s v="VIVIENDA Y DESARROLLO URBANO"/>
    <s v="DESARROLLO URBANO"/>
    <x v="1"/>
    <n v="63029"/>
    <n v="0"/>
    <n v="0"/>
    <x v="1"/>
    <x v="1"/>
  </r>
  <r>
    <s v="40053499-0"/>
    <s v="MEJORAMIENTO  CIRCUNVALACION ORIENTE TRAMO A, COMUNA DE SAN FELIPE"/>
    <x v="4"/>
    <s v="SAN FELIPE DE ACONCAGUA"/>
    <s v="SAN FELIPE"/>
    <n v="2024"/>
    <s v="PROYECTO"/>
    <s v="TRANSPORTE"/>
    <s v="TRANSPORTE URBANO,VIALIDAD PEATONAL"/>
    <x v="1"/>
    <n v="17000"/>
    <n v="0"/>
    <n v="0"/>
    <x v="1"/>
    <x v="1"/>
  </r>
  <r>
    <s v="40053544-0"/>
    <s v="CONSTRUCCION ESPACIO PUBLICO BORDE ORIENTE VISTA ALEGRE, VALLENAR"/>
    <x v="16"/>
    <s v="HUASCO"/>
    <s v="VALLENAR"/>
    <n v="2024"/>
    <s v="PROYECTO"/>
    <s v="VIVIENDA Y DESARROLLO URBANO"/>
    <s v="DESARROLLO URBANO"/>
    <x v="1"/>
    <n v="8245"/>
    <n v="0"/>
    <n v="0"/>
    <x v="1"/>
    <x v="1"/>
  </r>
  <r>
    <s v="40053550-0"/>
    <s v="ANALISIS PLAN MAESTRO ZONA DE INTERÉS PÚBLICO ZIP SECTOR PONIENTE PUNTA ARENAS"/>
    <x v="1"/>
    <s v="MAGALLANES"/>
    <s v="PUNTA ARENAS"/>
    <n v="2024"/>
    <s v="ESTUDIO BASICO"/>
    <s v="VIVIENDA Y DESARROLLO URBANO"/>
    <s v="DESARROLLO URBANO"/>
    <x v="4"/>
    <n v="42054"/>
    <n v="0"/>
    <n v="0"/>
    <x v="1"/>
    <x v="1"/>
  </r>
  <r>
    <s v="40053554-0"/>
    <s v="MEJORAMIENTO  PARQUE URBANO UKIKA, COMUNA DE CABO DE HORNOS"/>
    <x v="1"/>
    <s v="ANTARTICA CHILENA"/>
    <s v="CABO DE HORNOS"/>
    <n v="2024"/>
    <s v="PROYECTO"/>
    <s v="VIVIENDA Y DESARROLLO URBANO"/>
    <s v="DESARROLLO URBANO"/>
    <x v="1"/>
    <n v="20460"/>
    <n v="0"/>
    <n v="0"/>
    <x v="1"/>
    <x v="1"/>
  </r>
  <r>
    <s v="40053573-0"/>
    <s v="MEJORAMIENTO RUTAS PEATONALES DEL SISTEMA DE LOCALIDADES DE SAN FÉLIX"/>
    <x v="16"/>
    <s v="HUASCO"/>
    <s v="ALTO DEL CARMEN"/>
    <n v="2024"/>
    <s v="PROYECTO"/>
    <s v="VIVIENDA Y DESARROLLO URBANO"/>
    <s v="DESARROLLO URBANO"/>
    <x v="3"/>
    <n v="21000"/>
    <n v="0"/>
    <n v="0"/>
    <x v="1"/>
    <x v="1"/>
  </r>
  <r>
    <s v="40053595-0"/>
    <s v="ACTUALIZACION CATASTRO REDES SECUNDARIAS AGUAS LLUVIAS, PORVENIR"/>
    <x v="1"/>
    <s v="TIERRA DEL FUEGO"/>
    <s v="PORVENIR"/>
    <n v="2024"/>
    <s v="ESTUDIO BASICO"/>
    <s v="RECURSOS HIDRICOS"/>
    <s v="AGUAS LLUVIAS"/>
    <x v="1"/>
    <n v="20500"/>
    <n v="0"/>
    <n v="0"/>
    <x v="1"/>
    <x v="1"/>
  </r>
  <r>
    <s v="40053635-0"/>
    <s v="CONSTRUCCION AVDA. CIRCUNVALACIÓN ,TRAMO CAP. GUILLERMOS-ENRIQUE ABELLO, PUNTA ARENAS."/>
    <x v="1"/>
    <s v="'"/>
    <s v="'"/>
    <n v="2024"/>
    <s v="PROYECTO"/>
    <s v="TRANSPORTE"/>
    <s v="TRANSPORTE URBANO,VIALIDAD PEATONAL"/>
    <x v="1"/>
    <n v="4906060"/>
    <n v="0"/>
    <n v="0"/>
    <x v="1"/>
    <x v="1"/>
  </r>
  <r>
    <s v="40053656-0"/>
    <s v="ACTUALIZACION PLAN REGULADOR COMUNA DE NATALES"/>
    <x v="1"/>
    <s v="ULTIMA ESPERANZA"/>
    <s v="NATALES"/>
    <n v="2024"/>
    <s v="ESTUDIO BASICO"/>
    <s v="VIVIENDA Y DESARROLLO URBANO"/>
    <s v="DESARROLLO URBANO"/>
    <x v="1"/>
    <n v="54529"/>
    <n v="0"/>
    <n v="0"/>
    <x v="1"/>
    <x v="1"/>
  </r>
  <r>
    <s v="40053763-0"/>
    <s v="MEJORAMIENTO BARRIO CHILE NUEVO, NATALES"/>
    <x v="1"/>
    <s v="ULTIMA ESPERANZA"/>
    <s v="NATALES"/>
    <n v="2024"/>
    <s v="PROYECTO"/>
    <s v="VIVIENDA Y DESARROLLO URBANO"/>
    <s v="DESARROLLO URBANO"/>
    <x v="1"/>
    <n v="2"/>
    <n v="0"/>
    <n v="0"/>
    <x v="1"/>
    <x v="1"/>
  </r>
  <r>
    <s v="40053774-0"/>
    <s v="CONSTRUCCION INFRAESTRUCTURA SANITARIA SECTOR URBANO"/>
    <x v="0"/>
    <s v="CAUTIN"/>
    <s v="SAAVEDRA"/>
    <n v="2024"/>
    <s v="PROYECTO"/>
    <s v="RECURSOS HIDRICOS"/>
    <s v="ADMINISTRACION AGUA POTABLE Y ALCANTARILLADO"/>
    <x v="4"/>
    <n v="398422"/>
    <n v="0"/>
    <n v="0"/>
    <x v="1"/>
    <x v="1"/>
  </r>
  <r>
    <s v="40053785-0"/>
    <s v="ANALISIS INFRAESTRUCTURA PARA INTERCAMBIO MODAL DE CARGA"/>
    <x v="10"/>
    <s v="'"/>
    <s v="'"/>
    <n v="2024"/>
    <s v="ESTUDIO BASICO"/>
    <s v="TRANSPORTE"/>
    <s v="INTERSUBSECTORIAL TRANSPORTE"/>
    <x v="3"/>
    <n v="28200"/>
    <n v="0"/>
    <n v="0"/>
    <x v="1"/>
    <x v="1"/>
  </r>
  <r>
    <s v="40053801-0"/>
    <s v="CONSTRUCCION CICLOVÍA TOBALABA - PEÑALOLEN"/>
    <x v="14"/>
    <s v="SANTIAGO"/>
    <s v="PEÑALOLEN"/>
    <n v="2024"/>
    <s v="PROYECTO"/>
    <s v="TRANSPORTE"/>
    <s v="TRANSPORTE URBANO,VIALIDAD PEATONAL"/>
    <x v="1"/>
    <n v="1243295"/>
    <n v="0"/>
    <n v="0"/>
    <x v="1"/>
    <x v="1"/>
  </r>
  <r>
    <s v="40053825-0"/>
    <s v="ANALISIS ESTRATEGICO RED VIAL REGION METROPOLITANA DE SANTIAGO"/>
    <x v="14"/>
    <s v="'"/>
    <s v="'"/>
    <n v="2024"/>
    <s v="ESTUDIO BASICO"/>
    <s v="TRANSPORTE"/>
    <s v="TRANSPORTE CAMINERO"/>
    <x v="4"/>
    <n v="65200"/>
    <n v="0"/>
    <n v="0"/>
    <x v="1"/>
    <x v="1"/>
  </r>
  <r>
    <s v="40053869-0"/>
    <s v="MEJORAMIENTO CENTRO CÍVICO, CHILLÁN VIEJO"/>
    <x v="5"/>
    <s v="DIGUILLIN"/>
    <s v="CHILLAN VIEJO - REGION DEL ÑUBLE"/>
    <n v="2024"/>
    <s v="PROYECTO"/>
    <s v="VIVIENDA Y DESARROLLO URBANO"/>
    <s v="DESARROLLO URBANO"/>
    <x v="4"/>
    <n v="48260"/>
    <n v="0"/>
    <n v="0"/>
    <x v="1"/>
    <x v="1"/>
  </r>
  <r>
    <s v="40053966-0"/>
    <s v="RESTAURACION PALACIO CARRASCO COMUNA VIÑA DEL MAR"/>
    <x v="4"/>
    <s v="VALPARAISO"/>
    <s v="VIÑA DEL MAR"/>
    <n v="2024"/>
    <s v="PROYECTO"/>
    <s v="EDUCACION, CULTURA Y PATRIMONIO"/>
    <s v="PATRIMONIO"/>
    <x v="1"/>
    <n v="56262"/>
    <n v="0"/>
    <n v="0"/>
    <x v="1"/>
    <x v="1"/>
  </r>
  <r>
    <s v="40054000-0"/>
    <s v="REPOSICION POSTA SALUD RURAL PICHICHELLE, COMUNA TEODORO SCHMIDT"/>
    <x v="0"/>
    <s v="CAUTIN"/>
    <s v="TEODORO SCHMIDT"/>
    <n v="2024"/>
    <s v="PROYECTO"/>
    <s v="SALUD"/>
    <s v="BAJA COMPLEJIDAD"/>
    <x v="4"/>
    <n v="10"/>
    <n v="0"/>
    <n v="0"/>
    <x v="1"/>
    <x v="1"/>
  </r>
  <r>
    <s v="40054020-0"/>
    <s v="MEJORAMIENTO TRAMO 1 PARQUE JAVIERA CARRERA COMUNA DE CERRO NAVIA"/>
    <x v="14"/>
    <s v="SANTIAGO"/>
    <s v="CERRO NAVIA"/>
    <n v="2024"/>
    <s v="PROYECTO"/>
    <s v="VIVIENDA Y DESARROLLO URBANO"/>
    <s v="DESARROLLO URBANO"/>
    <x v="3"/>
    <n v="523006"/>
    <n v="0"/>
    <n v="0"/>
    <x v="1"/>
    <x v="1"/>
  </r>
  <r>
    <s v="40054044-0"/>
    <s v="REPOSICION CON AMPLIACIÓN ESTADIO CLARA ESTRELLA, COMUNA DE LO ESPEJO"/>
    <x v="14"/>
    <s v="SANTIAGO"/>
    <s v="LO ESPEJO"/>
    <n v="2024"/>
    <s v="PROYECTO"/>
    <s v="DEPORTES"/>
    <s v="DEPORTE RECREATIVO"/>
    <x v="1"/>
    <n v="1"/>
    <n v="0"/>
    <n v="0"/>
    <x v="1"/>
    <x v="1"/>
  </r>
  <r>
    <s v="40054114-0"/>
    <s v="CONSTRUCCION PASEO CULTURAL, PUESTA EN VALOR SITIO HISTÓRICO, VILLARRICA"/>
    <x v="0"/>
    <s v="CAUTIN"/>
    <s v="VILLARRICA"/>
    <n v="2024"/>
    <s v="PROYECTO"/>
    <s v="VIVIENDA Y DESARROLLO URBANO"/>
    <s v="DESARROLLO URBANO"/>
    <x v="4"/>
    <n v="31826"/>
    <n v="0"/>
    <n v="0"/>
    <x v="1"/>
    <x v="1"/>
  </r>
  <r>
    <s v="40054138-0"/>
    <s v="REPOSICION DE LUMINARIAS EN LA VIA PUBLICA, COMUNA DE CERRILLOS"/>
    <x v="14"/>
    <s v="SANTIAGO"/>
    <s v="CERRILLOS"/>
    <n v="2024"/>
    <s v="PROYECTO"/>
    <s v="ENERGIA"/>
    <s v="ALUMBRADO PUBLICO"/>
    <x v="4"/>
    <n v="1947346"/>
    <n v="0"/>
    <n v="0"/>
    <x v="1"/>
    <x v="1"/>
  </r>
  <r>
    <s v="40054146-0"/>
    <s v="MEJORAMIENTO PLAZA BORDE URBANO VILLA AMENGUAL"/>
    <x v="11"/>
    <s v="COYHAIQUE"/>
    <s v="LAGO VERDE"/>
    <n v="2024"/>
    <s v="PROYECTO"/>
    <s v="VIVIENDA Y DESARROLLO URBANO"/>
    <s v="DESARROLLO URBANO"/>
    <x v="4"/>
    <n v="38000"/>
    <n v="0"/>
    <n v="0"/>
    <x v="1"/>
    <x v="1"/>
  </r>
  <r>
    <s v="40054151-0"/>
    <s v="HABILITACION INSTALACIONES TURISTICAS PARQUE CERRO LA CRUZ, VILLA LA TAPERA"/>
    <x v="11"/>
    <s v="COYHAIQUE"/>
    <s v="LAGO VERDE"/>
    <n v="2024"/>
    <s v="PROYECTO"/>
    <s v="VIVIENDA Y DESARROLLO URBANO"/>
    <s v="DESARROLLO URBANO"/>
    <x v="3"/>
    <n v="45000"/>
    <n v="0"/>
    <n v="0"/>
    <x v="1"/>
    <x v="1"/>
  </r>
  <r>
    <s v="40054182-0"/>
    <s v="REPOSICION PLAZA SANTA FILOMENA, COMUNA DE SANTA MARÍA"/>
    <x v="4"/>
    <s v="SAN FELIPE DE ACONCAGUA"/>
    <s v="SANTA MARIA"/>
    <n v="2024"/>
    <s v="PROYECTO"/>
    <s v="VIVIENDA Y DESARROLLO URBANO"/>
    <s v="DESARROLLO URBANO"/>
    <x v="1"/>
    <n v="33120"/>
    <n v="0"/>
    <n v="0"/>
    <x v="1"/>
    <x v="1"/>
  </r>
  <r>
    <s v="40054214-0"/>
    <s v="DIAGNOSTICO Y ELABORACION PLAN MAESTRO BARRIO CERRO MERQUÍN, COMUNA DE CORONEL"/>
    <x v="2"/>
    <s v="CONCEPCION"/>
    <s v="CORONEL"/>
    <n v="2024"/>
    <s v="ESTUDIO BASICO"/>
    <s v="VIVIENDA Y DESARROLLO URBANO"/>
    <s v="DESARROLLO URBANO"/>
    <x v="1"/>
    <n v="20500"/>
    <n v="0"/>
    <n v="0"/>
    <x v="1"/>
    <x v="1"/>
  </r>
  <r>
    <s v="40054217-0"/>
    <s v="DIAGNOSTICO Y ELABORACION PLAN MAESTRO BARRIO LAS DUNAS, COMUNA DE TIRÚA"/>
    <x v="2"/>
    <s v="ARAUCO"/>
    <s v="TIRUA"/>
    <n v="2024"/>
    <s v="ESTUDIO BASICO"/>
    <s v="VIVIENDA Y DESARROLLO URBANO"/>
    <s v="DESARROLLO URBANO"/>
    <x v="1"/>
    <n v="17380"/>
    <n v="0"/>
    <n v="0"/>
    <x v="1"/>
    <x v="1"/>
  </r>
  <r>
    <s v="40054222-0"/>
    <s v="DIAGNOSTICO Y ELABORACION PLAN MAESTRO BARRIO RENACER RAYENANTU, SANTA JUANA"/>
    <x v="2"/>
    <s v="CONCEPCION"/>
    <s v="SANTA JUANA"/>
    <n v="2024"/>
    <s v="ESTUDIO BASICO"/>
    <s v="VIVIENDA Y DESARROLLO URBANO"/>
    <s v="DESARROLLO URBANO"/>
    <x v="1"/>
    <n v="20500"/>
    <n v="0"/>
    <n v="0"/>
    <x v="1"/>
    <x v="1"/>
  </r>
  <r>
    <s v="40054228-0"/>
    <s v="DIAGNOSTICO Y ELABORACION PLAN MAESTRO BARRIO LOS COPIHUES, COMUNA DE CAÑETE"/>
    <x v="2"/>
    <s v="ARAUCO"/>
    <s v="CAÑETE"/>
    <n v="2024"/>
    <s v="ESTUDIO BASICO"/>
    <s v="VIVIENDA Y DESARROLLO URBANO"/>
    <s v="DESARROLLO URBANO"/>
    <x v="1"/>
    <n v="20500"/>
    <n v="0"/>
    <n v="0"/>
    <x v="1"/>
    <x v="1"/>
  </r>
  <r>
    <s v="40054230-0"/>
    <s v="DIAGNOSTICO Y ELABORACION PLAN MAESTRO BARRIO UV 43-A EL TRIÁNGULO, HUALPÉN"/>
    <x v="2"/>
    <s v="CONCEPCION"/>
    <s v="HUALPEN"/>
    <n v="2024"/>
    <s v="ESTUDIO BASICO"/>
    <s v="VIVIENDA Y DESARROLLO URBANO"/>
    <s v="DESARROLLO URBANO"/>
    <x v="1"/>
    <n v="20500"/>
    <n v="0"/>
    <n v="0"/>
    <x v="1"/>
    <x v="1"/>
  </r>
  <r>
    <s v="40054351-0"/>
    <s v="ANALISIS Y DESARROLLO DE UN MODELO NACIONAL DE MOVILIDAD, ETAPA I"/>
    <x v="10"/>
    <s v="'"/>
    <s v="'"/>
    <n v="2024"/>
    <s v="ESTUDIO BASICO"/>
    <s v="TRANSPORTE"/>
    <s v="INTERSUBSECTORIAL TRANSPORTE"/>
    <x v="4"/>
    <n v="22000"/>
    <n v="0"/>
    <n v="0"/>
    <x v="1"/>
    <x v="1"/>
  </r>
  <r>
    <s v="40054375-0"/>
    <s v="MEJORAMIENTO DEL SISTEMA DE LUMINARIAS PÚBLICAS, COMUNA DE CONCHALÍ, ETAPA I"/>
    <x v="14"/>
    <s v="SANTIAGO"/>
    <s v="CONCHALI"/>
    <n v="2024"/>
    <s v="PROYECTO"/>
    <s v="ENERGIA"/>
    <s v="ALUMBRADO PUBLICO"/>
    <x v="1"/>
    <n v="1745957"/>
    <n v="0"/>
    <n v="0"/>
    <x v="1"/>
    <x v="1"/>
  </r>
  <r>
    <s v="40054376-0"/>
    <s v="AMPLIACION EDIFICIO DE AGENCIA DE AREA TALAGANTE DEL INDAP, RM"/>
    <x v="14"/>
    <s v="TALAGANTE"/>
    <s v="'"/>
    <n v="2024"/>
    <s v="PROYECTO"/>
    <s v="MULTISECTORIAL"/>
    <s v="ADMINISTRACION MULTISECTOR"/>
    <x v="4"/>
    <n v="20700"/>
    <n v="0"/>
    <n v="0"/>
    <x v="1"/>
    <x v="1"/>
  </r>
  <r>
    <s v="40054460-0"/>
    <s v="MEJORAMIENTO RED SECUNDARIA DE AGUAS LLUVIA VILLA EL PRADO, TEMUCO"/>
    <x v="0"/>
    <s v="CAUTIN"/>
    <s v="TEMUCO"/>
    <n v="2024"/>
    <s v="PROYECTO"/>
    <s v="RECURSOS HIDRICOS"/>
    <s v="AGUAS LLUVIAS"/>
    <x v="4"/>
    <n v="126247"/>
    <n v="0"/>
    <n v="0"/>
    <x v="1"/>
    <x v="1"/>
  </r>
  <r>
    <s v="40054508-0"/>
    <s v="CONSTRUCCION AUDITORIO PARQUE MUNICIPAL, COMUNA DE COLINA"/>
    <x v="14"/>
    <s v="CHACABUCO"/>
    <s v="COLINA"/>
    <n v="2024"/>
    <s v="PROYECTO"/>
    <s v="MULTISECTORIAL"/>
    <s v="ADMINISTRACION MULTISECTOR"/>
    <x v="4"/>
    <n v="77365"/>
    <n v="0"/>
    <n v="0"/>
    <x v="1"/>
    <x v="1"/>
  </r>
  <r>
    <s v="40054517-0"/>
    <s v="CONSTRUCCION CENTRO COMUNITARIO SANTA MARÍA DE ESMERALDA, COMUNA DE COLINA"/>
    <x v="14"/>
    <s v="CHACABUCO"/>
    <s v="COLINA"/>
    <n v="2024"/>
    <s v="PROYECTO"/>
    <s v="MULTISECTORIAL"/>
    <s v="ORGANIZACION Y SERVICIOS COMUNALES"/>
    <x v="4"/>
    <n v="7563"/>
    <n v="0"/>
    <n v="0"/>
    <x v="1"/>
    <x v="1"/>
  </r>
  <r>
    <s v="40054548-0"/>
    <s v="DIAGNOSTICO DECLARACION AMBIENTAL DE MATERIALES DE CONSTRUCCION DE LA DIRECCION DE VIALIDAD"/>
    <x v="10"/>
    <s v="'"/>
    <s v="'"/>
    <n v="2024"/>
    <s v="ESTUDIO BASICO"/>
    <s v="TRANSPORTE"/>
    <s v="TRANSPORTE CAMINERO"/>
    <x v="1"/>
    <n v="510"/>
    <n v="0"/>
    <n v="0"/>
    <x v="1"/>
    <x v="1"/>
  </r>
  <r>
    <s v="40054565-0"/>
    <s v="REPOSICION Y RELOCALIZACIÓN PLAZA DE PESAJE HUARA"/>
    <x v="8"/>
    <s v="'"/>
    <s v="'"/>
    <n v="2024"/>
    <s v="PROYECTO"/>
    <s v="TRANSPORTE"/>
    <s v="TRANSPORTE CAMINERO"/>
    <x v="4"/>
    <n v="46632"/>
    <n v="0"/>
    <n v="0"/>
    <x v="1"/>
    <x v="1"/>
  </r>
  <r>
    <s v="40054570-0"/>
    <s v="DIAGNOSTICO CONECTIVIDAD FRONTERIZA ALTA MONTAÑA Y ZONAS EXTREMAS DE CHILE"/>
    <x v="10"/>
    <s v="'"/>
    <s v="'"/>
    <n v="2024"/>
    <s v="ESTUDIO BASICO"/>
    <s v="TRANSPORTE"/>
    <s v="TRANSPORTE CAMINERO"/>
    <x v="4"/>
    <n v="520500"/>
    <n v="0"/>
    <n v="0"/>
    <x v="1"/>
    <x v="1"/>
  </r>
  <r>
    <s v="40054581-0"/>
    <s v="MEJORAMIENTO INTEGRAL PLATABANDA DIAGONAL RENY, CERRO NAVIA"/>
    <x v="14"/>
    <s v="SANTIAGO"/>
    <s v="CERRO NAVIA"/>
    <n v="2024"/>
    <s v="PROYECTO"/>
    <s v="VIVIENDA Y DESARROLLO URBANO"/>
    <s v="DESARROLLO URBANO"/>
    <x v="4"/>
    <n v="271237"/>
    <n v="0"/>
    <n v="0"/>
    <x v="1"/>
    <x v="1"/>
  </r>
  <r>
    <s v="40054604-0"/>
    <s v="MEJORAMIENTO SEGURIDAD VIAL VARIAS INTERSECCIONES REGION DE LOS RIOS"/>
    <x v="12"/>
    <s v="'"/>
    <s v="'"/>
    <n v="2024"/>
    <s v="PROYECTO"/>
    <s v="TRANSPORTE"/>
    <s v="TRANSPORTE CAMINERO"/>
    <x v="3"/>
    <n v="100000"/>
    <n v="0"/>
    <n v="0"/>
    <x v="1"/>
    <x v="1"/>
  </r>
  <r>
    <s v="40054619-0"/>
    <s v="NORMALIZACION CRUCE VIAL 6 INT.  RUTAS N-425 Y N-45, VARIANTE NAHUELTORO, COMUNA DE CHILLAN"/>
    <x v="5"/>
    <s v="'"/>
    <s v="'"/>
    <n v="2024"/>
    <s v="PROYECTO"/>
    <s v="TRANSPORTE"/>
    <s v="TRANSPORTE CAMINERO"/>
    <x v="3"/>
    <n v="10000"/>
    <n v="0"/>
    <n v="0"/>
    <x v="1"/>
    <x v="1"/>
  </r>
  <r>
    <s v="40054624-0"/>
    <s v="NORMALIZACION SEGURIDAD VIAL VARIAS INTERSECCIONES EN RUTA 126, COMUNA DE TOME, REG. BIOBIO"/>
    <x v="2"/>
    <s v="'"/>
    <s v="'"/>
    <n v="2024"/>
    <s v="PROYECTO"/>
    <s v="TRANSPORTE"/>
    <s v="TRANSPORTE CAMINERO"/>
    <x v="1"/>
    <n v="50300"/>
    <n v="0"/>
    <n v="0"/>
    <x v="1"/>
    <x v="1"/>
  </r>
  <r>
    <s v="40054663-0"/>
    <s v="MEJORAMIENTO CBI CHOROICO HUICHAHUE FAJA 20.000, CUNCO"/>
    <x v="0"/>
    <s v="CAUTIN"/>
    <s v="CUNCO"/>
    <n v="2024"/>
    <s v="PROYECTO"/>
    <s v="TRANSPORTE"/>
    <s v="TRANSPORTE CAMINERO"/>
    <x v="1"/>
    <n v="64170"/>
    <n v="0"/>
    <n v="0"/>
    <x v="1"/>
    <x v="1"/>
  </r>
  <r>
    <s v="40054665-0"/>
    <s v="REPOSICION PUENTE CHUFQUEN Y ACCESOS, MELIPEUCO"/>
    <x v="0"/>
    <s v="CAUTIN"/>
    <s v="MELIPEUCO"/>
    <n v="2024"/>
    <s v="PROYECTO"/>
    <s v="TRANSPORTE"/>
    <s v="TRANSPORTE CAMINERO"/>
    <x v="1"/>
    <n v="3000"/>
    <n v="0"/>
    <n v="0"/>
    <x v="1"/>
    <x v="1"/>
  </r>
  <r>
    <s v="40054671-0"/>
    <s v="MEJORAMIENTO PLAZAS BARRIALES DIVERSOS SECTORES COMUNA CALERA DE TANGO"/>
    <x v="14"/>
    <s v="MAIPO"/>
    <s v="CALERA DE TANGO"/>
    <n v="2024"/>
    <s v="PROYECTO"/>
    <s v="VIVIENDA Y DESARROLLO URBANO"/>
    <s v="DESARROLLO URBANO"/>
    <x v="4"/>
    <n v="907910"/>
    <n v="0"/>
    <n v="0"/>
    <x v="1"/>
    <x v="1"/>
  </r>
  <r>
    <s v="40054672-0"/>
    <s v="REPOSICION CON AMPLIACIÓN EDIFICIO CONSISTORIAL COMUNA CALERA DE TANGO"/>
    <x v="14"/>
    <s v="MAIPO"/>
    <s v="CALERA DE TANGO"/>
    <n v="2024"/>
    <s v="PROYECTO"/>
    <s v="MULTISECTORIAL"/>
    <s v="ADMINISTRACION MULTISECTOR"/>
    <x v="1"/>
    <n v="2614188"/>
    <n v="0"/>
    <n v="0"/>
    <x v="1"/>
    <x v="1"/>
  </r>
  <r>
    <s v="40054684-0"/>
    <s v="REPOSICION JARDIN INFANTIL RAYITO DE PAZ - ANTOFAGASTA"/>
    <x v="9"/>
    <s v="ANTOFAGASTA"/>
    <s v="ANTOFAGASTA"/>
    <n v="2024"/>
    <s v="PROYECTO"/>
    <s v="EDUCACION, CULTURA Y PATRIMONIO"/>
    <s v="EDUCACION PREBASICA"/>
    <x v="1"/>
    <n v="4695"/>
    <n v="0"/>
    <n v="0"/>
    <x v="1"/>
    <x v="1"/>
  </r>
  <r>
    <s v="40054690-0"/>
    <s v="REPOSICION BIBLIOTECA PUBLICA PAMPA SHILLING, OSORNO"/>
    <x v="3"/>
    <s v="OSORNO"/>
    <s v="OSORNO"/>
    <n v="2024"/>
    <s v="PROYECTO"/>
    <s v="CULTURA Y PATRIMONIO"/>
    <s v="CULTURA"/>
    <x v="1"/>
    <n v="12000"/>
    <n v="0"/>
    <n v="0"/>
    <x v="1"/>
    <x v="1"/>
  </r>
  <r>
    <s v="40054727-0"/>
    <s v="CONSTRUCCION PARQUE CENTENARIO, COMUNA DE PURRANQUE"/>
    <x v="3"/>
    <s v="OSORNO"/>
    <s v="PURRANQUE"/>
    <n v="2024"/>
    <s v="PROYECTO"/>
    <s v="VIVIENDA Y DESARROLLO URBANO"/>
    <s v="DESARROLLO URBANO"/>
    <x v="1"/>
    <n v="20000"/>
    <n v="0"/>
    <n v="0"/>
    <x v="1"/>
    <x v="1"/>
  </r>
  <r>
    <s v="40054730-0"/>
    <s v="MEJORAMIENTO PLAZA SVEN KRARUP, COMUNA HIJUELAS"/>
    <x v="4"/>
    <s v="QUILLOTA"/>
    <s v="HIJUELAS"/>
    <n v="2024"/>
    <s v="PROYECTO"/>
    <s v="VIVIENDA Y DESARROLLO URBANO"/>
    <s v="DESARROLLO URBANO"/>
    <x v="1"/>
    <n v="23805"/>
    <n v="0"/>
    <n v="0"/>
    <x v="1"/>
    <x v="1"/>
  </r>
  <r>
    <s v="40054731-0"/>
    <s v="CONSTRUCCION PARQUE ESTERO CASABLANCA - ETAPA 1"/>
    <x v="4"/>
    <s v="VALPARAISO"/>
    <s v="CASABLANCA"/>
    <n v="2024"/>
    <s v="PROYECTO"/>
    <s v="VIVIENDA Y DESARROLLO URBANO"/>
    <s v="DESARROLLO URBANO"/>
    <x v="1"/>
    <n v="63697"/>
    <n v="0"/>
    <n v="0"/>
    <x v="1"/>
    <x v="1"/>
  </r>
  <r>
    <s v="40054733-0"/>
    <s v="CONSTRUCCION ESPACIO PÚBLICO PASEO PEATONAL QUISCO NORTE, COMUNA DE EL QUISCO"/>
    <x v="4"/>
    <s v="SAN ANTONIO"/>
    <s v="EL QUISCO"/>
    <n v="2024"/>
    <s v="PROYECTO"/>
    <s v="VIVIENDA Y DESARROLLO URBANO"/>
    <s v="DESARROLLO URBANO"/>
    <x v="1"/>
    <n v="96852"/>
    <n v="0"/>
    <n v="0"/>
    <x v="1"/>
    <x v="1"/>
  </r>
  <r>
    <s v="40054734-0"/>
    <s v="MEJORAMIENTO ESPACIO PÚBLICO A. COSTANERA, COMUNA DE EL QUISCO"/>
    <x v="4"/>
    <s v="SAN ANTONIO"/>
    <s v="EL QUISCO"/>
    <n v="2024"/>
    <s v="PROYECTO"/>
    <s v="VIVIENDA Y DESARROLLO URBANO"/>
    <s v="DESARROLLO URBANO"/>
    <x v="1"/>
    <n v="91856"/>
    <n v="0"/>
    <n v="0"/>
    <x v="1"/>
    <x v="1"/>
  </r>
  <r>
    <s v="40054762-0"/>
    <s v="MEJORAMIENTO PARQUE AGUSTÍN QUINTANA, COMUNA DE EMPEDRADO"/>
    <x v="7"/>
    <s v="TALCA"/>
    <s v="EMPEDRADO"/>
    <n v="2024"/>
    <s v="PROYECTO"/>
    <s v="VIVIENDA Y DESARROLLO URBANO"/>
    <s v="DESARROLLO URBANO"/>
    <x v="1"/>
    <n v="10200"/>
    <n v="0"/>
    <n v="0"/>
    <x v="1"/>
    <x v="1"/>
  </r>
  <r>
    <s v="40054772-0"/>
    <s v="MEJORAMIENTO HITO DE ACCESO VILLA AMENGUAL"/>
    <x v="11"/>
    <s v="COYHAIQUE"/>
    <s v="LAGO VERDE"/>
    <n v="2024"/>
    <s v="PROYECTO"/>
    <s v="VIVIENDA Y DESARROLLO URBANO"/>
    <s v="DESARROLLO URBANO"/>
    <x v="3"/>
    <n v="80000"/>
    <n v="0"/>
    <n v="0"/>
    <x v="1"/>
    <x v="1"/>
  </r>
  <r>
    <s v="40054773-0"/>
    <s v="CONSTRUCCION ESPACIO PUBLICO ESTEBAN RIOS, POBL. AMPLIACIÓN CHILE 2, ARICA"/>
    <x v="13"/>
    <s v="'"/>
    <s v="'"/>
    <n v="2024"/>
    <s v="PROYECTO"/>
    <s v="VIVIENDA Y DESARROLLO URBANO"/>
    <s v="DESARROLLO URBANO"/>
    <x v="1"/>
    <n v="0"/>
    <n v="0"/>
    <n v="0"/>
    <x v="1"/>
    <x v="1"/>
  </r>
  <r>
    <s v="40054774-0"/>
    <s v="CONSTRUCCION ESPACIOS PUBLICOS POBLACIÓN CHINCHORRO, ARICA"/>
    <x v="13"/>
    <s v="'"/>
    <s v="'"/>
    <n v="2024"/>
    <s v="PROYECTO"/>
    <s v="VIVIENDA Y DESARROLLO URBANO"/>
    <s v="DESARROLLO URBANO"/>
    <x v="1"/>
    <n v="0"/>
    <n v="0"/>
    <n v="0"/>
    <x v="1"/>
    <x v="1"/>
  </r>
  <r>
    <s v="40054775-0"/>
    <s v="CONSTRUCCION PLAZA PAMPA NUEVA ORIENTE, ARICA"/>
    <x v="13"/>
    <s v="'"/>
    <s v="'"/>
    <n v="2024"/>
    <s v="PROYECTO"/>
    <s v="VIVIENDA Y DESARROLLO URBANO"/>
    <s v="DESARROLLO URBANO"/>
    <x v="1"/>
    <n v="0"/>
    <n v="0"/>
    <n v="0"/>
    <x v="1"/>
    <x v="1"/>
  </r>
  <r>
    <s v="40054793-0"/>
    <s v="REPOSICION PLAZA EL TRÉBOL TEODORO SCHMIDT, COMUNA TEODORO SCHMIDT"/>
    <x v="0"/>
    <s v="CAUTIN"/>
    <s v="TEODORO SCHMIDT"/>
    <n v="2024"/>
    <s v="PROYECTO"/>
    <s v="VIVIENDA Y DESARROLLO URBANO"/>
    <s v="DESARROLLO URBANO"/>
    <x v="4"/>
    <n v="991180"/>
    <n v="0"/>
    <n v="0"/>
    <x v="1"/>
    <x v="1"/>
  </r>
  <r>
    <s v="40054798-0"/>
    <s v="HABILITACION DE SOMBREADEROS PARA 06 ESTABLECIMIENTOS EDUCACIONALES PÚBLICOS, COMUNA DE ARICA"/>
    <x v="13"/>
    <s v="ARICA - REGION XV"/>
    <s v="'"/>
    <n v="2024"/>
    <s v="PROYECTO"/>
    <s v="EDUCACION, CULTURA Y PATRIMONIO"/>
    <s v="EDUCACION BASICA Y MEDIA"/>
    <x v="1"/>
    <n v="713318"/>
    <n v="0"/>
    <n v="0"/>
    <x v="1"/>
    <x v="1"/>
  </r>
  <r>
    <s v="40054804-0"/>
    <s v="REPOSICION CENTRO DE SALUD FAMILIAR 30 DE MARZO, SAN ANTONIO"/>
    <x v="4"/>
    <s v="SAN ANTONIO"/>
    <s v="SAN ANTONIO"/>
    <n v="2024"/>
    <s v="PROYECTO"/>
    <s v="SALUD"/>
    <s v="BAJA COMPLEJIDAD"/>
    <x v="1"/>
    <n v="2"/>
    <n v="0"/>
    <n v="0"/>
    <x v="1"/>
    <x v="1"/>
  </r>
  <r>
    <s v="40054812-0"/>
    <s v="CONSTRUCCION PASEO SEMIPEATONAL BARRIO EL MORRO"/>
    <x v="8"/>
    <s v="IQUIQUE"/>
    <s v="IQUIQUE"/>
    <n v="2024"/>
    <s v="PROYECTO"/>
    <s v="VIVIENDA Y DESARROLLO URBANO"/>
    <s v="DESARROLLO URBANO"/>
    <x v="4"/>
    <n v="31050"/>
    <n v="0"/>
    <n v="0"/>
    <x v="1"/>
    <x v="1"/>
  </r>
  <r>
    <s v="40054828-0"/>
    <s v="DIAGNOSTICO Y ELABORACIÓN PLAN MAESTRO BARRIO ARTURO PRAT, CHILLÁN"/>
    <x v="5"/>
    <s v="DIGUILLIN"/>
    <s v="CHILLAN - REGION DEL ÑUBLE"/>
    <n v="2024"/>
    <s v="ESTUDIO BASICO"/>
    <s v="VIVIENDA Y DESARROLLO URBANO"/>
    <s v="DESARROLLO URBANO"/>
    <x v="1"/>
    <n v="23597"/>
    <n v="0"/>
    <n v="0"/>
    <x v="1"/>
    <x v="1"/>
  </r>
  <r>
    <s v="40054838-0"/>
    <s v="DIAGNOSTICO Y ELABORACIÓN PLAN MAESTRO BARRIO PARQUE ESTADIO, YUNGAY"/>
    <x v="5"/>
    <s v="DIGUILLIN"/>
    <s v="YUNGAY - REGION DEL ÑUBLE"/>
    <n v="2024"/>
    <s v="ESTUDIO BASICO"/>
    <s v="VIVIENDA Y DESARROLLO URBANO"/>
    <s v="DESARROLLO URBANO"/>
    <x v="1"/>
    <n v="23597"/>
    <n v="0"/>
    <n v="0"/>
    <x v="1"/>
    <x v="1"/>
  </r>
  <r>
    <s v="40054850-0"/>
    <s v="CONSTRUCCION RUTA COSTERA. SECTOR: CALETA EL COBRE - CALETA COLOSO-CMT"/>
    <x v="9"/>
    <s v="'"/>
    <s v="'"/>
    <n v="2024"/>
    <s v="PROYECTO"/>
    <s v="TRANSPORTE"/>
    <s v="TRANSPORTE CAMINERO"/>
    <x v="1"/>
    <n v="576"/>
    <n v="0"/>
    <n v="0"/>
    <x v="1"/>
    <x v="1"/>
  </r>
  <r>
    <s v="40054980-0"/>
    <s v="DIAGNOSTICO Y ELABORACIÓN PLAN MAESTRO BARRIO VILLA GENESIS 2, LOS ANGELES"/>
    <x v="2"/>
    <s v="BIO BIO"/>
    <s v="LOS ANGELES"/>
    <n v="2024"/>
    <s v="ESTUDIO BASICO"/>
    <s v="VIVIENDA Y DESARROLLO URBANO"/>
    <s v="DESARROLLO URBANO"/>
    <x v="1"/>
    <n v="20500"/>
    <n v="0"/>
    <n v="0"/>
    <x v="1"/>
    <x v="1"/>
  </r>
  <r>
    <s v="40055000-0"/>
    <s v="CONSTRUCCION PAVIMENTO CALLE BERNARDO CRUZ, SAN FELIPE"/>
    <x v="4"/>
    <s v="SAN FELIPE DE ACONCAGUA"/>
    <s v="SAN FELIPE"/>
    <n v="2024"/>
    <s v="PROYECTO"/>
    <s v="TRANSPORTE"/>
    <s v="TRANSPORTE URBANO,VIALIDAD PEATONAL"/>
    <x v="1"/>
    <n v="27595"/>
    <n v="0"/>
    <n v="0"/>
    <x v="1"/>
    <x v="1"/>
  </r>
  <r>
    <s v="40055048-0"/>
    <s v="MEJORAMIENTO SISTEMA DE PRODUCCIÓN Y DISTRIBUCIÓN DE AGUA POTABLE DE VILUCO URBANO"/>
    <x v="14"/>
    <s v="MAIPO"/>
    <s v="BUIN"/>
    <n v="2024"/>
    <s v="PROYECTO"/>
    <s v="RECURSOS HIDRICOS"/>
    <s v="AGUA POTABLE"/>
    <x v="4"/>
    <n v="199187"/>
    <n v="0"/>
    <n v="0"/>
    <x v="1"/>
    <x v="1"/>
  </r>
  <r>
    <s v="40055076-0"/>
    <s v="MEJORAMIENTO PAVIM. CARDENAL SAMORÉ ENTRE LOMAS DE LA LUZ Y RUTA 68 PLACILLA COMUNA DE VALPO."/>
    <x v="4"/>
    <s v="VALPARAISO"/>
    <s v="VALPARAISO"/>
    <n v="2024"/>
    <s v="PROYECTO"/>
    <s v="TRANSPORTE"/>
    <s v="TRANSPORTE URBANO,VIALIDAD PEATONAL"/>
    <x v="4"/>
    <n v="2113313"/>
    <n v="0"/>
    <n v="0"/>
    <x v="1"/>
    <x v="1"/>
  </r>
  <r>
    <s v="40055150-0"/>
    <s v="CONSTRUCCION REDES PÚBLICAS DE ALCANTARILLADO SECTOR FRANCISCO PALAU, COMUNA EL TABO"/>
    <x v="4"/>
    <s v="SAN ANTONIO"/>
    <s v="EL TABO"/>
    <n v="2024"/>
    <s v="PROYECTO"/>
    <s v="RECURSOS HIDRICOS"/>
    <s v="EVACUACION DISPOSICION FINAL AGUAS SERVIDAS"/>
    <x v="1"/>
    <n v="564581"/>
    <n v="0"/>
    <n v="0"/>
    <x v="1"/>
    <x v="1"/>
  </r>
  <r>
    <s v="40055215-0"/>
    <s v="CONSTRUCCION PASILLO  DE EVACUACIÓN JUZGADO  GARANTÍA Y TOP  DE TALAGANTE"/>
    <x v="14"/>
    <s v="TALAGANTE"/>
    <s v="TALAGANTE"/>
    <n v="2024"/>
    <s v="PROYECTO"/>
    <s v="JUSTICIA"/>
    <s v="ADMINISTRACION DE JUSTICIA"/>
    <x v="3"/>
    <n v="110689"/>
    <n v="0"/>
    <n v="0"/>
    <x v="1"/>
    <x v="1"/>
  </r>
  <r>
    <s v="40055233-0"/>
    <s v="REPOSICION POSTA SALUD RURAL MENQUE, COMUNA DE TOMÉ"/>
    <x v="2"/>
    <s v="CONCEPCION"/>
    <s v="TOME"/>
    <n v="2024"/>
    <s v="PROYECTO"/>
    <s v="SALUD"/>
    <s v="BAJA COMPLEJIDAD"/>
    <x v="4"/>
    <n v="1"/>
    <n v="0"/>
    <n v="0"/>
    <x v="1"/>
    <x v="1"/>
  </r>
  <r>
    <s v="40055239-0"/>
    <s v="AMPLIACION RED DE AGUA POTABLE Y ALCANTARILLADO SECTORES VILLARROEL Y C. CONDELL, CALBUCO"/>
    <x v="3"/>
    <s v="LLANQUIHUE"/>
    <s v="CALBUCO"/>
    <n v="2024"/>
    <s v="PROYECTO"/>
    <s v="RECURSOS HIDRICOS"/>
    <s v="ADMINISTRACION AGUA POTABLE Y ALCANTARILLADO"/>
    <x v="1"/>
    <n v="693445"/>
    <n v="0"/>
    <n v="0"/>
    <x v="1"/>
    <x v="1"/>
  </r>
  <r>
    <s v="40055242-0"/>
    <s v="CONSTRUCCION BICIESTACIONAMIENTOS LÍNEA 0 LARGA ESTADIA EN LA RMS- ETAPA 3"/>
    <x v="14"/>
    <s v="'"/>
    <s v="'"/>
    <n v="2024"/>
    <s v="PROYECTO"/>
    <s v="TRANSPORTE"/>
    <s v="TRANSPORTE URBANO,VIALIDAD PEATONAL"/>
    <x v="1"/>
    <n v="200772"/>
    <n v="0"/>
    <n v="0"/>
    <x v="1"/>
    <x v="1"/>
  </r>
  <r>
    <s v="40055243-0"/>
    <s v="REPOSICION POSTA SALUD RURAL COLIUMO, COMUNA DE TOMÉ"/>
    <x v="2"/>
    <s v="CONCEPCION"/>
    <s v="TOME"/>
    <n v="2024"/>
    <s v="PROYECTO"/>
    <s v="SALUD"/>
    <s v="BAJA COMPLEJIDAD"/>
    <x v="4"/>
    <n v="1"/>
    <n v="0"/>
    <n v="0"/>
    <x v="1"/>
    <x v="1"/>
  </r>
  <r>
    <s v="40055303-0"/>
    <s v="CONSTRUCCION SEDE Y SUM CLUB DEPORTIVO, SOCIAL Y CULTURAL TIERRA DEL FUEGO, PORVENIR."/>
    <x v="1"/>
    <s v="'"/>
    <s v="'"/>
    <n v="2024"/>
    <s v="PROYECTO"/>
    <s v="MULTISECTORIAL"/>
    <s v="ORGANIZACION Y SERVICIOS COMUNALES"/>
    <x v="4"/>
    <n v="54131"/>
    <n v="0"/>
    <n v="0"/>
    <x v="1"/>
    <x v="1"/>
  </r>
  <r>
    <s v="40055324-0"/>
    <s v="AMPLIACION Y MEJORAMIENTO SIST. AP, ALC.Y TRATAMIENTO AGUAS SERVIDAS SSR SGDA FAMILIA"/>
    <x v="7"/>
    <s v="CURICO"/>
    <s v="SAGRADA FAMILIA"/>
    <n v="2024"/>
    <s v="PROYECTO"/>
    <s v="RECURSOS HIDRICOS"/>
    <s v="EVACUACION DISPOSICION FINAL AGUAS SERVIDAS"/>
    <x v="4"/>
    <n v="350293"/>
    <n v="0"/>
    <n v="0"/>
    <x v="1"/>
    <x v="1"/>
  </r>
  <r>
    <s v="40055372-0"/>
    <s v="REPOSICION DE LUMINARIAS DE ALUMBRADO PUBLICO, COMUNA DE SANTA MARÍA"/>
    <x v="4"/>
    <s v="SAN FELIPE DE ACONCAGUA"/>
    <s v="SANTA MARIA"/>
    <n v="2024"/>
    <s v="PROYECTO"/>
    <s v="ENERGIA"/>
    <s v="ALUMBRADO PUBLICO"/>
    <x v="4"/>
    <n v="1700301"/>
    <n v="0"/>
    <n v="0"/>
    <x v="1"/>
    <x v="1"/>
  </r>
  <r>
    <s v="40055383-0"/>
    <s v="CONSTRUCCION CECOSF CIUDAD PARQUE BICENTENARIO CERRILLOS"/>
    <x v="14"/>
    <s v="SANTIAGO"/>
    <s v="CERRILLOS"/>
    <n v="2024"/>
    <s v="PROYECTO"/>
    <s v="SALUD"/>
    <s v="BAJA COMPLEJIDAD"/>
    <x v="4"/>
    <n v="51749"/>
    <n v="0"/>
    <n v="0"/>
    <x v="1"/>
    <x v="1"/>
  </r>
  <r>
    <s v="40055419-0"/>
    <s v="REPOSICION POSTA DE SALUD RURAL GENERAL LÓPEZ COMUNA DE VILCÚN"/>
    <x v="0"/>
    <s v="CAUTIN"/>
    <s v="VILCUN"/>
    <n v="2024"/>
    <s v="PROYECTO"/>
    <s v="SALUD"/>
    <s v="BAJA COMPLEJIDAD"/>
    <x v="4"/>
    <n v="10"/>
    <n v="0"/>
    <n v="0"/>
    <x v="1"/>
    <x v="1"/>
  </r>
  <r>
    <s v="40055438-0"/>
    <s v="REPOSICION POSTA DE SALUD RURAL LEUFUCHE, COMUNA DE CUNCO"/>
    <x v="0"/>
    <s v="CAUTIN"/>
    <s v="CUNCO"/>
    <n v="2024"/>
    <s v="PROYECTO"/>
    <s v="SALUD"/>
    <s v="BAJA COMPLEJIDAD"/>
    <x v="4"/>
    <n v="10"/>
    <n v="0"/>
    <n v="0"/>
    <x v="1"/>
    <x v="1"/>
  </r>
  <r>
    <s v="40055496-0"/>
    <s v="MEJORAMIENTO PARQUE HUMEDAL RÍO MAIPO"/>
    <x v="4"/>
    <s v="SAN ANTONIO"/>
    <s v="SANTO DOMINGO"/>
    <n v="2024"/>
    <s v="PROYECTO"/>
    <s v="VIVIENDA Y DESARROLLO URBANO"/>
    <s v="DESARROLLO URBANO"/>
    <x v="4"/>
    <n v="276246"/>
    <n v="0"/>
    <n v="0"/>
    <x v="1"/>
    <x v="1"/>
  </r>
  <r>
    <s v="40055515-0"/>
    <s v="REPOSICION DE LUMINARIAS EN DISTINTOS BARRIOS DE LA COMUNA DE MAIPU"/>
    <x v="14"/>
    <s v="SANTIAGO"/>
    <s v="MAIPU"/>
    <n v="2024"/>
    <s v="PROYECTO"/>
    <s v="ENERGIA"/>
    <s v="ALUMBRADO PUBLICO"/>
    <x v="1"/>
    <n v="8619521"/>
    <n v="0"/>
    <n v="0"/>
    <x v="1"/>
    <x v="1"/>
  </r>
  <r>
    <s v="40055519-0"/>
    <s v="CONSTRUCCION DE SEMAFOROS EN INTERSECCIÓNES CRITICAS DE LA RED VIAL DE LA COMUNA DE ALGARROBO"/>
    <x v="4"/>
    <s v="SAN ANTONIO"/>
    <s v="ALGARROBO"/>
    <n v="2024"/>
    <s v="PROYECTO"/>
    <s v="TRANSPORTE"/>
    <s v="TRANSPORTE URBANO,VIALIDAD PEATONAL"/>
    <x v="4"/>
    <n v="265506"/>
    <n v="0"/>
    <n v="0"/>
    <x v="1"/>
    <x v="1"/>
  </r>
  <r>
    <s v="40055520-0"/>
    <s v="REPOSICION CUARTEL GENERAL 1 COMPAÑIA DE BOMBEROS, TIERRA AMARILLA"/>
    <x v="16"/>
    <s v="COPIAPO"/>
    <s v="TIERRA AMARILLA"/>
    <n v="2024"/>
    <s v="PROYECTO"/>
    <s v="SEGURIDAD PUBLICA"/>
    <s v="SEGURIDAD PUBLICA"/>
    <x v="4"/>
    <n v="1709367"/>
    <n v="0"/>
    <n v="0"/>
    <x v="1"/>
    <x v="1"/>
  </r>
  <r>
    <s v="40055572-0"/>
    <s v="CONSTRUCCION CASETAS SANITARIAS SECTOR LA COMPAÑIA, GRANEROS"/>
    <x v="15"/>
    <s v="CACHAPOAL"/>
    <s v="GRANEROS"/>
    <n v="2024"/>
    <s v="PROYECTO"/>
    <s v="RECURSOS HIDRICOS"/>
    <s v="EVACUACION DISPOSICION FINAL AGUAS SERVIDAS"/>
    <x v="1"/>
    <n v="57958"/>
    <n v="0"/>
    <n v="0"/>
    <x v="1"/>
    <x v="1"/>
  </r>
  <r>
    <s v="40055590-0"/>
    <s v="MEJORAMIENTO PLAZA CALETA HORNITOS, COMUNA DE MEJILLONES"/>
    <x v="9"/>
    <s v="ANTOFAGASTA"/>
    <s v="MEJILLONES"/>
    <n v="2024"/>
    <s v="PROYECTO"/>
    <s v="MULTISECTORIAL"/>
    <s v="ORGANIZACION Y SERVICIOS COMUNALES"/>
    <x v="4"/>
    <n v="3"/>
    <n v="0"/>
    <n v="0"/>
    <x v="1"/>
    <x v="1"/>
  </r>
  <r>
    <s v="40055602-0"/>
    <s v="CONSTRUCCION GIMNASIO COMUNITARIO CLUB DEPORTIVO 18 DE SEPTIEMBRE, PORVENIR."/>
    <x v="1"/>
    <s v="'"/>
    <s v="'"/>
    <n v="2024"/>
    <s v="PROYECTO"/>
    <s v="DEPORTES"/>
    <s v="DEPORTE RECREATIVO"/>
    <x v="4"/>
    <n v="45646"/>
    <n v="0"/>
    <n v="0"/>
    <x v="1"/>
    <x v="1"/>
  </r>
  <r>
    <s v="40055603-0"/>
    <s v="CONTROL Y PREVENCIÓN DE INFLUENZA AVIAR EN LA REGIÓN DE TARAPACÁ"/>
    <x v="8"/>
    <s v="'"/>
    <s v="'"/>
    <n v="2024"/>
    <s v="PROGRAMA"/>
    <s v="RECURSOS NATURALES Y MEDIO AMBIENTE"/>
    <s v="PECUARIO"/>
    <x v="3"/>
    <n v="308526"/>
    <n v="0"/>
    <n v="0"/>
    <x v="1"/>
    <x v="1"/>
  </r>
  <r>
    <s v="40055620-0"/>
    <s v="REPOSICION POSTA SALUD RURAL CHANCO, COMUNA DE LUMACO"/>
    <x v="0"/>
    <s v="MALLECO"/>
    <s v="LUMACO"/>
    <n v="2024"/>
    <s v="PROYECTO"/>
    <s v="SALUD"/>
    <s v="BAJA COMPLEJIDAD"/>
    <x v="3"/>
    <n v="901918"/>
    <n v="0"/>
    <n v="0"/>
    <x v="1"/>
    <x v="1"/>
  </r>
  <r>
    <s v="40055622-0"/>
    <s v="REPOSICION POSTA SALUD RURAL MANZANAR, COMUNA DE LUMACO"/>
    <x v="0"/>
    <s v="MALLECO"/>
    <s v="LUMACO"/>
    <n v="2024"/>
    <s v="PROYECTO"/>
    <s v="SALUD"/>
    <s v="BAJA COMPLEJIDAD"/>
    <x v="3"/>
    <n v="187906"/>
    <n v="0"/>
    <n v="0"/>
    <x v="1"/>
    <x v="1"/>
  </r>
  <r>
    <s v="40055643-0"/>
    <s v="REPOSICION POSTA DE SALUD RURAL PEDREGOSO, LONQUIMAY"/>
    <x v="0"/>
    <s v="MALLECO"/>
    <s v="LONQUIMAY"/>
    <n v="2024"/>
    <s v="PROYECTO"/>
    <s v="SALUD"/>
    <s v="BAJA COMPLEJIDAD"/>
    <x v="4"/>
    <n v="1"/>
    <n v="0"/>
    <n v="0"/>
    <x v="1"/>
    <x v="1"/>
  </r>
  <r>
    <s v="40055650-0"/>
    <s v="REPOSICION LUMINARIAS PROGRAMA PEQUEÑAS LOCALIDADES, MEHUIN, COMUNA DE MARIQUINA"/>
    <x v="12"/>
    <s v="VALDIVIA - REGION XIV"/>
    <s v="SAN JOSE DE LA MARIQUINA - REGION XIV"/>
    <n v="2024"/>
    <s v="PROYECTO"/>
    <s v="ENERGIA"/>
    <s v="ALUMBRADO PUBLICO"/>
    <x v="1"/>
    <n v="162328"/>
    <n v="0"/>
    <n v="0"/>
    <x v="1"/>
    <x v="1"/>
  </r>
  <r>
    <s v="40055684-0"/>
    <s v="DIAGNOSTICO PLAN MAESTRO, BARRIO LOS LAGOS NORTE -COMUNA DE LA UNION"/>
    <x v="12"/>
    <s v="RANCO"/>
    <s v="LA UNION - REGION XIV"/>
    <n v="2024"/>
    <s v="ESTUDIO BASICO"/>
    <s v="VIVIENDA Y DESARROLLO URBANO"/>
    <s v="DESARROLLO URBANO"/>
    <x v="1"/>
    <n v="31878"/>
    <n v="0"/>
    <n v="0"/>
    <x v="1"/>
    <x v="1"/>
  </r>
  <r>
    <s v="40055689-0"/>
    <s v="DIAGNOSTICO ELABORACION PLAN MAESTRO, BARRIO HUMEDAL COLLILELFU - COMUNA DE LOS LAGOS"/>
    <x v="12"/>
    <s v="VALDIVIA - REGION XIV"/>
    <s v="LOS LAGOS - REGION XIV"/>
    <n v="2024"/>
    <s v="ESTUDIO BASICO"/>
    <s v="VIVIENDA Y DESARROLLO URBANO"/>
    <s v="DESARROLLO URBANO"/>
    <x v="1"/>
    <n v="31878"/>
    <n v="0"/>
    <n v="0"/>
    <x v="1"/>
    <x v="1"/>
  </r>
  <r>
    <s v="40055721-0"/>
    <s v="MEJORAMIENTO PARQUE LO ERRAZURIZ, COMUNA DE CERRILLOS"/>
    <x v="14"/>
    <s v="SANTIAGO"/>
    <s v="CERRILLOS"/>
    <n v="2024"/>
    <s v="PROYECTO"/>
    <s v="VIVIENDA Y DESARROLLO URBANO"/>
    <s v="DESARROLLO URBANO"/>
    <x v="3"/>
    <n v="710731"/>
    <n v="0"/>
    <n v="0"/>
    <x v="1"/>
    <x v="1"/>
  </r>
  <r>
    <s v="40055725-0"/>
    <s v="CONSTRUCCION PAVIMENTACION VIAS POBLACION EL ESFUERZO, COMUNA DE YERBAS BUENAS"/>
    <x v="7"/>
    <s v="LINARES"/>
    <s v="YERBAS BUENAS"/>
    <n v="2024"/>
    <s v="PROYECTO"/>
    <s v="TRANSPORTE"/>
    <s v="TRANSPORTE URBANO,VIALIDAD PEATONAL"/>
    <x v="1"/>
    <n v="3"/>
    <n v="0"/>
    <n v="0"/>
    <x v="1"/>
    <x v="1"/>
  </r>
  <r>
    <s v="40055777-0"/>
    <s v="CONSTRUCCION DE PLANTA DE VALORIZACIÓN Y ACOPIO DE RESIDUOS INORGANICOS, COMUNA DE ARICA"/>
    <x v="13"/>
    <s v="ARICA - REGION XV"/>
    <s v="ARICA - REGION XV"/>
    <n v="2024"/>
    <s v="PROYECTO"/>
    <s v="RECURSOS NATURALES Y MEDIO AMBIENTE"/>
    <s v="MEDIO AMBIENTE"/>
    <x v="4"/>
    <n v="217850"/>
    <n v="0"/>
    <n v="0"/>
    <x v="1"/>
    <x v="1"/>
  </r>
  <r>
    <s v="40055778-0"/>
    <s v="MEJORAMIENTO PLAZA PERU DE CONCEPCION"/>
    <x v="2"/>
    <s v="CONCEPCION"/>
    <s v="CONCEPCION"/>
    <n v="2024"/>
    <s v="PROYECTO"/>
    <s v="VIVIENDA Y DESARROLLO URBANO"/>
    <s v="DESARROLLO URBANO"/>
    <x v="1"/>
    <n v="1022"/>
    <n v="0"/>
    <n v="0"/>
    <x v="1"/>
    <x v="1"/>
  </r>
  <r>
    <s v="40055796-0"/>
    <s v="CONSTRUCCION PARQUE ESTADIO HUISCAPI, LONCOCHE"/>
    <x v="0"/>
    <s v="CAUTIN"/>
    <s v="LONCOCHE"/>
    <n v="2024"/>
    <s v="PROYECTO"/>
    <s v="DEPORTES"/>
    <s v="DEPORTE RECREATIVO"/>
    <x v="4"/>
    <n v="423479"/>
    <n v="0"/>
    <n v="0"/>
    <x v="1"/>
    <x v="1"/>
  </r>
  <r>
    <s v="40055816-0"/>
    <s v="HABILITACION SUMINISTRO ENERGÍA ELÉCTRICA DIVERSOS SECTORES III COMUNA DE LANCO"/>
    <x v="12"/>
    <s v="VALDIVIA - REGION XIV"/>
    <s v="LANCO - REGION XIV"/>
    <n v="2024"/>
    <s v="PROYECTO"/>
    <s v="ENERGIA"/>
    <s v="DISTRIBUCION Y CONEXION FINAL USUARIOS"/>
    <x v="4"/>
    <n v="308241"/>
    <n v="0"/>
    <n v="0"/>
    <x v="1"/>
    <x v="1"/>
  </r>
  <r>
    <s v="40055840-0"/>
    <s v="MEJORAMIENTO EDIFICIO DEPARTAMENTO DE EDUCACION MUNICIPAL,  COMUNA DE CARTAGENA"/>
    <x v="4"/>
    <s v="SAN ANTONIO"/>
    <s v="CARTAGENA"/>
    <n v="2024"/>
    <s v="PROYECTO"/>
    <s v="EDUCACIÓN"/>
    <s v="ADMINISTRACION  EDUCACION"/>
    <x v="1"/>
    <n v="229095"/>
    <n v="0"/>
    <n v="0"/>
    <x v="1"/>
    <x v="1"/>
  </r>
  <r>
    <s v="40055910-0"/>
    <s v="REPOSICION RECINTO CLUB DEPORTIVO UNIÓN SAN MARTÍN, COMUNA DE PUTAENDO"/>
    <x v="4"/>
    <s v="SAN FELIPE DE ACONCAGUA"/>
    <s v="PUTAENDO"/>
    <n v="2024"/>
    <s v="PROYECTO"/>
    <s v="DEPORTES"/>
    <s v="DEPORTE RECREATIVO"/>
    <x v="4"/>
    <n v="285312"/>
    <n v="0"/>
    <n v="0"/>
    <x v="1"/>
    <x v="1"/>
  </r>
  <r>
    <s v="40055957-0"/>
    <s v="TRANSFERENCIA DE CONOCIMIENTO Y P.V DE LA ARQUITECTURA RURAL"/>
    <x v="8"/>
    <s v="'"/>
    <s v="'"/>
    <n v="2024"/>
    <s v="PROGRAMA"/>
    <s v="CULTURA Y PATRIMONIO"/>
    <s v="PATRIMONIO"/>
    <x v="3"/>
    <n v="43369"/>
    <n v="0"/>
    <n v="0"/>
    <x v="1"/>
    <x v="1"/>
  </r>
  <r>
    <s v="40056063-0"/>
    <s v="CONSTRUCCION CONEXIÓN PUENTE PAIPOTE"/>
    <x v="16"/>
    <s v="COPIAPO"/>
    <s v="COPIAPO"/>
    <n v="2024"/>
    <s v="PROYECTO"/>
    <s v="TRANSPORTE"/>
    <s v="TRANSPORTE URBANO,VIALIDAD PEATONAL"/>
    <x v="1"/>
    <n v="16035"/>
    <n v="0"/>
    <n v="0"/>
    <x v="1"/>
    <x v="1"/>
  </r>
  <r>
    <s v="40056210-0"/>
    <s v="REPOSICION EDIFICIO CONSISTORIAL COMUNA VIÑA DEL MAR"/>
    <x v="4"/>
    <s v="VALPARAISO"/>
    <s v="VIÑA DEL MAR"/>
    <n v="2024"/>
    <s v="PROYECTO"/>
    <s v="MULTISECTORIAL"/>
    <s v="ADMINISTRACION MULTISECTOR"/>
    <x v="4"/>
    <n v="417000"/>
    <n v="0"/>
    <n v="0"/>
    <x v="1"/>
    <x v="1"/>
  </r>
  <r>
    <s v="40056212-0"/>
    <s v="REPOSICION CUARTEL GENERAL CUERPO DE BOMBEROS MAIPÚ"/>
    <x v="14"/>
    <s v="SANTIAGO"/>
    <s v="MAIPU"/>
    <n v="2024"/>
    <s v="PROYECTO"/>
    <s v="SEGURIDAD PUBLICA"/>
    <s v="SEGURIDAD PUBLICA"/>
    <x v="1"/>
    <n v="2"/>
    <n v="0"/>
    <n v="0"/>
    <x v="1"/>
    <x v="1"/>
  </r>
  <r>
    <s v="40056236-0"/>
    <s v="REPOSICION EDIFICIO Y EQUIP. PARA LA OPERACIÓN DIRECCIÓN REGIONAL INDAP -VII REGIÓN"/>
    <x v="7"/>
    <s v="TALCA"/>
    <s v="TALCA"/>
    <n v="2024"/>
    <s v="PROYECTO"/>
    <s v="MULTISECTORIAL"/>
    <s v="ADMINISTRACION MULTISECTOR"/>
    <x v="1"/>
    <n v="67430"/>
    <n v="0"/>
    <n v="0"/>
    <x v="1"/>
    <x v="1"/>
  </r>
  <r>
    <s v="40056276-0"/>
    <s v="PROSPECCION PLAN REGULADOR INTERCOMUNAL PROVINCIAS DE MAGALLANES Y TIERRA DEL FUEGO"/>
    <x v="1"/>
    <s v="'"/>
    <s v="'"/>
    <n v="2024"/>
    <s v="ESTUDIO BASICO"/>
    <s v="VIVIENDA Y DESARROLLO URBANO"/>
    <s v="DESARROLLO URBANO"/>
    <x v="1"/>
    <n v="150700"/>
    <n v="0"/>
    <n v="0"/>
    <x v="1"/>
    <x v="1"/>
  </r>
  <r>
    <s v="40056297-0"/>
    <s v="REPOSICION 2DA. COMPAÑÍA DE BOMBEROS, BOMBA CHILE, PUNTA ARENAS"/>
    <x v="1"/>
    <s v="MAGALLANES"/>
    <s v="PUNTA ARENAS"/>
    <n v="2024"/>
    <s v="PROYECTO"/>
    <s v="SEGURIDAD PUBLICA"/>
    <s v="SEGURIDAD PUBLICA"/>
    <x v="1"/>
    <n v="182978"/>
    <n v="0"/>
    <n v="0"/>
    <x v="1"/>
    <x v="1"/>
  </r>
  <r>
    <s v="40056324-0"/>
    <s v="HABILITACION SUMINISTRO ENERGÍA ELÉCTRICA DIVERSOS SECTORES IV COMUNA DE LANCO"/>
    <x v="12"/>
    <s v="VALDIVIA - REGION XIV"/>
    <s v="LANCO - REGION XIV"/>
    <n v="2024"/>
    <s v="PROYECTO"/>
    <s v="ENERGIA"/>
    <s v="DISTRIBUCION Y CONEXION FINAL USUARIOS"/>
    <x v="4"/>
    <n v="383429"/>
    <n v="0"/>
    <n v="0"/>
    <x v="1"/>
    <x v="1"/>
  </r>
  <r>
    <s v="40056356-0"/>
    <s v="CONSTRUCCION AERÓDROMO DE PUERTO EDEN"/>
    <x v="1"/>
    <s v="ULTIMA ESPERANZA"/>
    <s v="NATALES"/>
    <n v="2024"/>
    <s v="PROYECTO"/>
    <s v="TRANSPORTE"/>
    <s v="TRANSPORTE AEREO"/>
    <x v="1"/>
    <n v="0"/>
    <n v="0"/>
    <n v="0"/>
    <x v="1"/>
    <x v="1"/>
  </r>
  <r>
    <s v="40056407-0"/>
    <s v="REPOSICION VEREDAS, EQUIPAMIENTO URBANO Y OTROS, CALLE MERCED, QUILLOTA"/>
    <x v="4"/>
    <s v="QUILLOTA"/>
    <s v="QUILLOTA"/>
    <n v="2024"/>
    <s v="PROYECTO"/>
    <s v="VIVIENDA Y DESARROLLO URBANO"/>
    <s v="DESARROLLO URBANO"/>
    <x v="1"/>
    <n v="27802"/>
    <n v="0"/>
    <n v="0"/>
    <x v="1"/>
    <x v="1"/>
  </r>
  <r>
    <s v="40056408-0"/>
    <s v="REPOSICION SALA CUNA Y JARDÍN INFANTIL TORTUGUITA, COMUNA DE ARICA"/>
    <x v="13"/>
    <s v="ARICA - REGION XV"/>
    <s v="ARICA - REGION XV"/>
    <n v="2024"/>
    <s v="PROYECTO"/>
    <s v="EDUCACION, CULTURA Y PATRIMONIO"/>
    <s v="EDUCACION PREBASICA"/>
    <x v="1"/>
    <n v="89122"/>
    <n v="0"/>
    <n v="0"/>
    <x v="1"/>
    <x v="1"/>
  </r>
  <r>
    <s v="40056442-0"/>
    <s v="CAPACITACION POTENCIANDO CAPACIDADES EMPRENDEDORAS EN GRUPOS VULNERABLES DE TARAPÁCÁ"/>
    <x v="8"/>
    <s v="'"/>
    <s v="'"/>
    <n v="2024"/>
    <s v="PROGRAMA"/>
    <s v="MULTISECTORIAL"/>
    <s v="ASISTENCIA Y SERVICIO SOCIAL"/>
    <x v="3"/>
    <n v="1823450"/>
    <n v="0"/>
    <n v="0"/>
    <x v="1"/>
    <x v="1"/>
  </r>
  <r>
    <s v="40056451-0"/>
    <s v="CAPACITACION ATENCIÓN TEMPRANA A NIÑOS CON DISCAPACIDAD"/>
    <x v="6"/>
    <s v="'"/>
    <s v="'"/>
    <n v="2024"/>
    <s v="PROGRAMA"/>
    <s v="EDUCACION, CULTURA Y PATRIMONIO"/>
    <s v="EDUCACION DIFERENCIAL Y ESPECIAL"/>
    <x v="3"/>
    <n v="125586"/>
    <n v="0"/>
    <n v="0"/>
    <x v="1"/>
    <x v="1"/>
  </r>
  <r>
    <s v="40056512-0"/>
    <s v="RECUPERACION DEL HOSPITAL DE HUMBERSTONE: TESTIMONIO DE LA MEDICINA LABORAL"/>
    <x v="8"/>
    <s v="'"/>
    <s v="'"/>
    <n v="2024"/>
    <s v="PROGRAMA"/>
    <s v="CULTURA Y PATRIMONIO"/>
    <s v="PATRIMONIO"/>
    <x v="3"/>
    <n v="3"/>
    <n v="0"/>
    <n v="0"/>
    <x v="1"/>
    <x v="1"/>
  </r>
  <r>
    <s v="40056595-0"/>
    <s v="MEJORAMIENTO ESPACIO PÚBLICO PLAZA WHEELWRIGHT, VALPARAISO."/>
    <x v="4"/>
    <s v="VALPARAISO"/>
    <s v="VALPARAISO"/>
    <n v="2024"/>
    <s v="PROYECTO"/>
    <s v="VIVIENDA Y DESARROLLO URBANO"/>
    <s v="DESARROLLO URBANO"/>
    <x v="1"/>
    <n v="26482"/>
    <n v="0"/>
    <n v="0"/>
    <x v="1"/>
    <x v="1"/>
  </r>
  <r>
    <s v="40056606-0"/>
    <s v="ACTUALIZACION PLADECO 2023-2026, COMUNA DE LA LIGUA"/>
    <x v="4"/>
    <s v="PETORCA"/>
    <s v="LA LIGUA"/>
    <n v="2024"/>
    <s v="ESTUDIO BASICO"/>
    <s v="MULTISECTORIAL"/>
    <s v="ADMINISTRACION MULTISECTOR"/>
    <x v="1"/>
    <n v="40692"/>
    <n v="0"/>
    <n v="0"/>
    <x v="1"/>
    <x v="1"/>
  </r>
  <r>
    <s v="40056668-0"/>
    <s v="ACTUALIZACION PLAN DE DESARROLLO COMUNAL DE ZAPALLAR 2024 -2027"/>
    <x v="4"/>
    <s v="PETORCA"/>
    <s v="ZAPALLAR"/>
    <n v="2024"/>
    <s v="ESTUDIO BASICO"/>
    <s v="MULTISECTORIAL"/>
    <s v="ADMINISTRACION MULTISECTOR"/>
    <x v="1"/>
    <n v="51249"/>
    <n v="0"/>
    <n v="0"/>
    <x v="1"/>
    <x v="1"/>
  </r>
  <r>
    <s v="40056677-0"/>
    <s v="REPOSICION MULTICANCHA LOS ARAUCANOS, COMUNA DE SAN FELIPE"/>
    <x v="4"/>
    <s v="SAN FELIPE DE ACONCAGUA"/>
    <s v="SAN FELIPE"/>
    <n v="2024"/>
    <s v="PROYECTO"/>
    <s v="DEPORTES"/>
    <s v="DEPORTE RECREATIVO"/>
    <x v="4"/>
    <n v="167998"/>
    <n v="0"/>
    <n v="0"/>
    <x v="1"/>
    <x v="1"/>
  </r>
  <r>
    <s v="40056699-0"/>
    <s v="AMPLIACION SISTEMA DE AGUA POTABLE RURAL DE EL SAUCE, VILLARRICA"/>
    <x v="0"/>
    <s v="CAUTIN"/>
    <s v="VILLARRICA"/>
    <n v="2024"/>
    <s v="PROYECTO"/>
    <s v="RECURSOS HIDRICOS"/>
    <s v="AGUA POTABLE"/>
    <x v="4"/>
    <n v="30000"/>
    <n v="0"/>
    <n v="0"/>
    <x v="1"/>
    <x v="1"/>
  </r>
  <r>
    <s v="40056715-0"/>
    <s v="CONSTRUCCION PASARELA MONKUL, COMUNA DE CARAHUE"/>
    <x v="0"/>
    <s v="CAUTIN"/>
    <s v="CARAHUE"/>
    <n v="2024"/>
    <s v="PROYECTO"/>
    <s v="TURISMO Y COMERCIO"/>
    <s v="TURISMO"/>
    <x v="3"/>
    <n v="100500"/>
    <n v="0"/>
    <n v="0"/>
    <x v="1"/>
    <x v="1"/>
  </r>
  <r>
    <s v="40056773-0"/>
    <s v="DIAGNOSTICO Y ELABORACCION DE PLAN MAESTRO BARRIO CORVI, CURACAUTIN, 2022"/>
    <x v="0"/>
    <s v="MALLECO"/>
    <s v="CURACAUTIN"/>
    <n v="2024"/>
    <s v="ESTUDIO BASICO"/>
    <s v="VIVIENDA Y DESARROLLO URBANO"/>
    <s v="DESARROLLO URBANO"/>
    <x v="1"/>
    <n v="39330"/>
    <n v="0"/>
    <n v="0"/>
    <x v="1"/>
    <x v="1"/>
  </r>
  <r>
    <s v="40056784-0"/>
    <s v="REPOSICION SALA CUNA Y JARDÍN INFANTIL CAPERUCITA, COMUNA DE ARICA"/>
    <x v="13"/>
    <s v="ARICA - REGION XV"/>
    <s v="ARICA - REGION XV"/>
    <n v="2024"/>
    <s v="PROYECTO"/>
    <s v="EDUCACION, CULTURA Y PATRIMONIO"/>
    <s v="EDUCACION PREBASICA"/>
    <x v="1"/>
    <n v="90501"/>
    <n v="0"/>
    <n v="0"/>
    <x v="1"/>
    <x v="1"/>
  </r>
  <r>
    <s v="40056787-0"/>
    <s v="CONSTRUCCION SENDA MULTIPROPÓSITO AV. BAQUEDANO SUR, PAINE"/>
    <x v="14"/>
    <s v="MAIPO"/>
    <s v="PAINE"/>
    <n v="2024"/>
    <s v="PROYECTO"/>
    <s v="TRANSPORTE"/>
    <s v="TRANSPORTE URBANO,VIALIDAD PEATONAL"/>
    <x v="3"/>
    <n v="2317307"/>
    <n v="0"/>
    <n v="0"/>
    <x v="1"/>
    <x v="1"/>
  </r>
  <r>
    <s v="40056797-0"/>
    <s v="MEJORAMIENTO DE CALLE LOS JESUITAS, ENTRE CALLE CAMPO DE DEPORTE Y SAN IGNACIO"/>
    <x v="14"/>
    <s v="TALAGANTE"/>
    <s v="PADRE HURTADO"/>
    <n v="2024"/>
    <s v="PROYECTO"/>
    <s v="TRANSPORTE"/>
    <s v="TRANSPORTE URBANO,VIALIDAD PEATONAL"/>
    <x v="4"/>
    <n v="1937261"/>
    <n v="0"/>
    <n v="0"/>
    <x v="1"/>
    <x v="1"/>
  </r>
  <r>
    <s v="40056818-0"/>
    <s v="DIAGNOSTICO  Y ELABORACCION DE PLAN MAESTRO BARRIO BARRIOS UNIDOS, COLLIPULLI, 2022"/>
    <x v="0"/>
    <s v="MALLECO"/>
    <s v="COLLIPULLI"/>
    <n v="2024"/>
    <s v="ESTUDIO BASICO"/>
    <s v="VIVIENDA Y DESARROLLO URBANO"/>
    <s v="DESARROLLO URBANO"/>
    <x v="1"/>
    <n v="38000"/>
    <n v="0"/>
    <n v="0"/>
    <x v="1"/>
    <x v="1"/>
  </r>
  <r>
    <s v="40056824-0"/>
    <s v="CONSTRUCCION BASE BRIGADA CONTRA INCENDIOS Y CENTRO DE INFORMACIONES , SAN JUAN"/>
    <x v="1"/>
    <s v="MAGALLANES"/>
    <s v="PUNTA ARENAS"/>
    <n v="2024"/>
    <s v="PROYECTO"/>
    <s v="RECURSOS NATURALES Y MEDIO AMBIENTE"/>
    <s v="ADMINISTRACION SILVOAGROPECUARIO"/>
    <x v="1"/>
    <n v="182634"/>
    <n v="0"/>
    <n v="0"/>
    <x v="1"/>
    <x v="1"/>
  </r>
  <r>
    <s v="40056829-0"/>
    <s v="CONSTRUCCION ÁREA RESONADOR MAGNÉTICO HOSPITAL DR. LUIS CALVO MACKENNA, PROVIDENCIA"/>
    <x v="14"/>
    <s v="SANTIAGO"/>
    <s v="PROVIDENCIA"/>
    <n v="2024"/>
    <s v="PROYECTO"/>
    <s v="SALUD"/>
    <s v="ALTA COMPLEJIDAD"/>
    <x v="1"/>
    <n v="16751"/>
    <n v="0"/>
    <n v="0"/>
    <x v="1"/>
    <x v="1"/>
  </r>
  <r>
    <s v="40056848-0"/>
    <s v="REPOSICION  PUENTE MATRERO PUERTO TRANQUILO, COMUNA DE RÍO IBÁÑEZ."/>
    <x v="11"/>
    <s v="GENERAL CARRERA"/>
    <s v="RIO IBAÑEZ"/>
    <n v="2024"/>
    <s v="PROYECTO"/>
    <s v="TRANSPORTE"/>
    <s v="TRANSPORTE URBANO,VIALIDAD PEATONAL"/>
    <x v="3"/>
    <n v="123584"/>
    <n v="0"/>
    <n v="0"/>
    <x v="1"/>
    <x v="1"/>
  </r>
  <r>
    <s v="40056849-0"/>
    <s v="CONSTRUCCION PUNTO DE POSADA DE HELICOPTEROS, COMUNA DE MEJILLONES, ANTOFAGASTA"/>
    <x v="9"/>
    <s v="ANTOFAGASTA"/>
    <s v="MEJILLONES"/>
    <n v="2024"/>
    <s v="PROYECTO"/>
    <s v="TRANSPORTE"/>
    <s v="TRANSPORTE AEREO"/>
    <x v="4"/>
    <n v="1184128"/>
    <n v="0"/>
    <n v="0"/>
    <x v="1"/>
    <x v="1"/>
  </r>
  <r>
    <s v="40056853-0"/>
    <s v="CONSTRUCCION CAMPUS SALUD, INGENIERÍA Y ARTES, ULAGOS, PUERTO MONTT"/>
    <x v="3"/>
    <s v="'"/>
    <s v="'"/>
    <n v="2024"/>
    <s v="PROYECTO"/>
    <s v="EDUCACION, CULTURA Y PATRIMONIO"/>
    <s v="EDUCACION SUPERIOR"/>
    <x v="1"/>
    <n v="1"/>
    <n v="0"/>
    <n v="0"/>
    <x v="1"/>
    <x v="1"/>
  </r>
  <r>
    <s v="40056966-0"/>
    <s v="MEJORAMIENTO CAMINO METRENCO HUILLINCO Y HUILLINCO RINCONADA, P. LAS CASAS"/>
    <x v="0"/>
    <s v="CAUTIN"/>
    <s v="PADRE LAS CASAS"/>
    <n v="2024"/>
    <s v="PROYECTO"/>
    <s v="TRANSPORTE"/>
    <s v="TRANSPORTE CAMINERO"/>
    <x v="1"/>
    <n v="54855"/>
    <n v="0"/>
    <n v="0"/>
    <x v="1"/>
    <x v="1"/>
  </r>
  <r>
    <s v="40056970-0"/>
    <s v="DIAGNOSTICO DE LA INFRAESTRUCTURA Y TENENCIA EDUCACIONAL  DE LA REGIÓN XV"/>
    <x v="13"/>
    <s v="'"/>
    <s v="'"/>
    <n v="2024"/>
    <s v="ESTUDIO BASICO"/>
    <s v="EDUCACION, CULTURA Y PATRIMONIO"/>
    <s v="ADMINISTRACION  EDUCACION, CULTURA Y PATRIMONIO"/>
    <x v="1"/>
    <n v="2"/>
    <n v="0"/>
    <n v="0"/>
    <x v="1"/>
    <x v="1"/>
  </r>
  <r>
    <s v="40056992-0"/>
    <s v="CONSTRUCCION SEDE JUBILADOS Y PENSIONADOS HOSPITAL ESMANN, NATALES"/>
    <x v="1"/>
    <s v="ULTIMA ESPERANZA"/>
    <s v="NATALES"/>
    <n v="2024"/>
    <s v="PROYECTO"/>
    <s v="MULTISECTORIAL"/>
    <s v="ORGANIZACION Y SERVICIOS COMUNALES"/>
    <x v="1"/>
    <n v="242676"/>
    <n v="0"/>
    <n v="0"/>
    <x v="1"/>
    <x v="1"/>
  </r>
  <r>
    <s v="40057005-0"/>
    <s v="CONSTRUCCION DEFENSAS FLUVIALES SECTOR YÁQUIL Y NANCAGUA, COMUNA DE NANCAGUA"/>
    <x v="15"/>
    <s v="COLCHAGUA"/>
    <s v="NANCAGUA"/>
    <n v="2024"/>
    <s v="PROYECTO"/>
    <s v="RECURSOS HIDRICOS"/>
    <s v="DEFENSAS FLUVIALES,MARITIMAS Y CAUCES NATURALES"/>
    <x v="1"/>
    <n v="337141"/>
    <n v="0"/>
    <n v="0"/>
    <x v="1"/>
    <x v="1"/>
  </r>
  <r>
    <s v="40057009-0"/>
    <s v="NORMALIZACION AREA DE MOVIMIENTO AEROPUERTO DIEGO ARACENA"/>
    <x v="8"/>
    <s v="'"/>
    <s v="'"/>
    <n v="2024"/>
    <s v="PROYECTO"/>
    <s v="TRANSPORTE"/>
    <s v="TRANSPORTE AEREO"/>
    <x v="1"/>
    <n v="220450"/>
    <n v="0"/>
    <n v="0"/>
    <x v="1"/>
    <x v="1"/>
  </r>
  <r>
    <s v="40057029-0"/>
    <s v="CONSTRUCCION CENTRO DE GESTION DE RESIDUOS INORGANICOS,PROVINCIA DE ELQUI,REGION DE COQUIMBO"/>
    <x v="6"/>
    <s v="'"/>
    <s v="'"/>
    <n v="2024"/>
    <s v="PROYECTO"/>
    <s v="RECURSOS NATURALES Y MEDIO AMBIENTE"/>
    <s v="MEDIO AMBIENTE"/>
    <x v="1"/>
    <n v="27779"/>
    <n v="0"/>
    <n v="0"/>
    <x v="1"/>
    <x v="1"/>
  </r>
  <r>
    <s v="40057082-0"/>
    <s v="MEJORAMIENTO ESTADIO MUNICIPAL, COMUNA DE  HIJUELAS"/>
    <x v="4"/>
    <s v="QUILLOTA"/>
    <s v="HIJUELAS"/>
    <n v="2024"/>
    <s v="PROYECTO"/>
    <s v="DEPORTES"/>
    <s v="DEPORTE COMPETITIVO"/>
    <x v="4"/>
    <n v="125234"/>
    <n v="0"/>
    <n v="0"/>
    <x v="1"/>
    <x v="1"/>
  </r>
  <r>
    <s v="40057110-0"/>
    <s v="REPOSICION Y CONSTRUCCION VEREDAS CALLE CALLE MANUEL RODRIGUEZ, COMUNA DE HIJUELAS"/>
    <x v="4"/>
    <s v="QUILLOTA"/>
    <s v="HIJUELAS"/>
    <n v="2024"/>
    <s v="PROYECTO"/>
    <s v="TRANSPORTE"/>
    <s v="TRANSPORTE URBANO,VIALIDAD PEATONAL"/>
    <x v="4"/>
    <n v="140179"/>
    <n v="0"/>
    <n v="0"/>
    <x v="1"/>
    <x v="1"/>
  </r>
  <r>
    <s v="40057115-0"/>
    <s v="HABILITACION ESTACION FERROVIARIA OCOA,  COMO CENTRO CULTURAL, HIJUELAS"/>
    <x v="4"/>
    <s v="QUILLOTA"/>
    <s v="HIJUELAS"/>
    <n v="2024"/>
    <s v="PROYECTO"/>
    <s v="CULTURA Y PATRIMONIO"/>
    <s v="CULTURA"/>
    <x v="3"/>
    <n v="1239442"/>
    <n v="0"/>
    <n v="0"/>
    <x v="1"/>
    <x v="1"/>
  </r>
  <r>
    <s v="40057122-0"/>
    <s v="MEJORAMIENTO ESPACIO PÚBLICO CALLE ÁGUILA NORTE, HOSPITAL, COMUNA DE PAINE"/>
    <x v="14"/>
    <s v="MAIPO"/>
    <s v="PAINE"/>
    <n v="2024"/>
    <s v="PROYECTO"/>
    <s v="VIVIENDA Y DESARROLLO URBANO"/>
    <s v="DESARROLLO URBANO"/>
    <x v="1"/>
    <n v="341924"/>
    <n v="0"/>
    <n v="0"/>
    <x v="1"/>
    <x v="1"/>
  </r>
  <r>
    <s v="40057132-0"/>
    <s v="DIAGNOSTICO Y ELABORACIÓN PLAN MAESTRO BARRIO GRUMETE CORTEZ, QUIRIHUE"/>
    <x v="5"/>
    <s v="'"/>
    <s v="'"/>
    <n v="2024"/>
    <s v="ESTUDIO BASICO"/>
    <s v="VIVIENDA Y DESARROLLO URBANO"/>
    <s v="DESARROLLO URBANO"/>
    <x v="1"/>
    <n v="23597"/>
    <n v="0"/>
    <n v="0"/>
    <x v="1"/>
    <x v="1"/>
  </r>
  <r>
    <s v="40057154-0"/>
    <s v="CONSTRUCCION AGUA POTABLE Y ALCANTARILLADO, SECTOR MALTERIA BAJA, COMUNA LA CALERA"/>
    <x v="4"/>
    <s v="QUILLOTA"/>
    <s v="LA CALERA"/>
    <n v="2024"/>
    <s v="PROYECTO"/>
    <s v="RECURSOS HIDRICOS"/>
    <s v="AGUA POTABLE"/>
    <x v="1"/>
    <n v="61280"/>
    <n v="0"/>
    <n v="0"/>
    <x v="1"/>
    <x v="1"/>
  </r>
  <r>
    <s v="40057166-0"/>
    <s v="ANALISIS E IMPLEMENTACIÓN DE UN TERRAPUERTO EN LA CIUDAD DE PUNTA ARENAS"/>
    <x v="1"/>
    <s v="MAGALLANES"/>
    <s v="PUNTA ARENAS"/>
    <n v="2024"/>
    <s v="ESTUDIO BASICO"/>
    <s v="TRANSPORTE"/>
    <s v="TRANSPORTE URBANO,VIALIDAD PEATONAL"/>
    <x v="1"/>
    <n v="37260"/>
    <n v="0"/>
    <n v="0"/>
    <x v="1"/>
    <x v="1"/>
  </r>
  <r>
    <s v="40057176-0"/>
    <s v="CONSTRUCCION NUEVO TERMINAL INTERMODAL, PUNTA ARENAS"/>
    <x v="1"/>
    <s v="MAGALLANES"/>
    <s v="PUNTA ARENAS"/>
    <n v="2024"/>
    <s v="PROYECTO"/>
    <s v="TRANSPORTE"/>
    <s v="TRANSPORTE URBANO,VIALIDAD PEATONAL"/>
    <x v="1"/>
    <n v="36949"/>
    <n v="0"/>
    <n v="0"/>
    <x v="1"/>
    <x v="1"/>
  </r>
  <r>
    <s v="40057194-0"/>
    <s v="ANALISIS E IMPLEMENTACION DE UN TRANVIA EN LA CIUDAD DE PUNTA ARENAS"/>
    <x v="1"/>
    <s v="MAGALLANES"/>
    <s v="PUNTA ARENAS"/>
    <n v="2024"/>
    <s v="ESTUDIO BASICO"/>
    <s v="TRANSPORTE"/>
    <s v="TRANSPORTE URBANO,VIALIDAD PEATONAL"/>
    <x v="1"/>
    <n v="58601"/>
    <n v="0"/>
    <n v="0"/>
    <x v="1"/>
    <x v="1"/>
  </r>
  <r>
    <s v="40057219-0"/>
    <s v="MEJORAMIENTO Y RECUPERACION EDIFICIO INMUEBLE DE CONSERVACION HISTORICA CINE O´HIGGINS"/>
    <x v="5"/>
    <s v="'"/>
    <s v="'"/>
    <n v="2024"/>
    <s v="PROYECTO"/>
    <s v="CULTURA Y PATRIMONIO"/>
    <s v="PATRIMONIO"/>
    <x v="3"/>
    <n v="842672"/>
    <n v="0"/>
    <n v="0"/>
    <x v="1"/>
    <x v="1"/>
  </r>
  <r>
    <s v="40057285-0"/>
    <s v="MEJORAMIENTO RUTA B-955 S: ALTAMIRA, PROVINCIA DE ANTOFAGASTA, REGIÓN DE ANTOFAGASTA"/>
    <x v="9"/>
    <s v="'"/>
    <s v="'"/>
    <n v="2024"/>
    <s v="PROYECTO"/>
    <s v="TRANSPORTE"/>
    <s v="TRANSPORTE CAMINERO"/>
    <x v="1"/>
    <n v="233391"/>
    <n v="0"/>
    <n v="0"/>
    <x v="1"/>
    <x v="1"/>
  </r>
  <r>
    <s v="40057311-0"/>
    <s v="CONSTRUCCION SERVICIO SANITARIO RURAL LA ESPERANZA LOS MAITENES, COMUNA DE SAN IGNACIO"/>
    <x v="5"/>
    <s v="DIGUILLIN"/>
    <s v="SAN IGNACIO - REGION DEL ÑUBLE"/>
    <n v="2024"/>
    <s v="PROYECTO"/>
    <s v="RECURSOS HIDRICOS"/>
    <s v="AGUA POTABLE"/>
    <x v="4"/>
    <n v="12000"/>
    <n v="0"/>
    <n v="0"/>
    <x v="1"/>
    <x v="1"/>
  </r>
  <r>
    <s v="40057319-0"/>
    <s v="REPOSICION CANCHA ESTADIO MUNICIPAL RAFAEL OLATE GUERRA"/>
    <x v="4"/>
    <s v="PETORCA"/>
    <s v="PAPUDO"/>
    <n v="2024"/>
    <s v="PROYECTO"/>
    <s v="DEPORTES"/>
    <s v="ADMINISTRACION DEPORTES Y RECREACION"/>
    <x v="3"/>
    <n v="785181"/>
    <n v="0"/>
    <n v="0"/>
    <x v="1"/>
    <x v="1"/>
  </r>
  <r>
    <s v="40057328-0"/>
    <s v="CONSTRUCCION CENTRO SALUD FAMILIAR CARACOLES, ANCUD"/>
    <x v="3"/>
    <s v="CHILOE"/>
    <s v="ANCUD"/>
    <n v="2024"/>
    <s v="PROYECTO"/>
    <s v="SALUD"/>
    <s v="BAJA COMPLEJIDAD"/>
    <x v="1"/>
    <n v="1"/>
    <n v="0"/>
    <n v="0"/>
    <x v="1"/>
    <x v="1"/>
  </r>
  <r>
    <s v="40057337-0"/>
    <s v="DIAGNOSTICO INVENTARIO DE PATRIMONIO CULTURAL INMUEBLE, CHUSMIZA USMAGAMA, COMUNA DE HUARA"/>
    <x v="8"/>
    <s v="TAMARUGAL"/>
    <s v="HUARA (PROV. TAMARUGAL)"/>
    <n v="2024"/>
    <s v="ESTUDIO BASICO"/>
    <s v="CULTURA Y PATRIMONIO"/>
    <s v="PATRIMONIO"/>
    <x v="1"/>
    <n v="3369"/>
    <n v="0"/>
    <n v="0"/>
    <x v="1"/>
    <x v="1"/>
  </r>
  <r>
    <s v="40057349-0"/>
    <s v="CONSTRUCCION CONSTRUCCIÓN EDIFICIO SOPORTE PARQUE URBANO UBB"/>
    <x v="2"/>
    <s v="'"/>
    <s v="'"/>
    <n v="2024"/>
    <s v="PROYECTO"/>
    <s v="EDUCACION, CULTURA Y PATRIMONIO"/>
    <s v="EDUCACION SUPERIOR"/>
    <x v="3"/>
    <n v="827996"/>
    <n v="0"/>
    <n v="0"/>
    <x v="1"/>
    <x v="1"/>
  </r>
  <r>
    <s v="40057353-0"/>
    <s v="REPOSICION ESCUELA EL BOCHINCHE, COMUNA DE  ALGARROBO"/>
    <x v="4"/>
    <s v="SAN ANTONIO"/>
    <s v="ALGARROBO"/>
    <n v="2024"/>
    <s v="PROYECTO"/>
    <s v="EDUCACION, CULTURA Y PATRIMONIO"/>
    <s v="EDUCACION BASICA Y MEDIA"/>
    <x v="3"/>
    <n v="300770"/>
    <n v="0"/>
    <n v="0"/>
    <x v="1"/>
    <x v="1"/>
  </r>
  <r>
    <s v="40057357-0"/>
    <s v="MEJORAMIENTO CASCO HISTÓRICO:EJE PASEO AHUMADA, PASEO PUENTE Y PLAZA DE ARMAS PREAVS SANTIAGO"/>
    <x v="14"/>
    <s v="SANTIAGO"/>
    <s v="SANTIAGO"/>
    <n v="2024"/>
    <s v="PROYECTO"/>
    <s v="VIVIENDA Y DESARROLLO URBANO"/>
    <s v="DESARROLLO URBANO"/>
    <x v="1"/>
    <n v="282200"/>
    <n v="0"/>
    <n v="0"/>
    <x v="1"/>
    <x v="1"/>
  </r>
  <r>
    <s v="40057375-0"/>
    <s v="REPOSICION RECINTO CANCHA DE FUTBOL AMATEUR CLUB DEPORTIVO INDUCORN"/>
    <x v="4"/>
    <s v="SAN FELIPE DE ACONCAGUA"/>
    <s v="LLAY LLAY"/>
    <n v="2024"/>
    <s v="PROYECTO"/>
    <s v="DEPORTES"/>
    <s v="DEPORTE RECREATIVO"/>
    <x v="4"/>
    <n v="1883087"/>
    <n v="0"/>
    <n v="0"/>
    <x v="1"/>
    <x v="1"/>
  </r>
  <r>
    <s v="40057402-0"/>
    <s v="CONSTRUCCION ELECTRIFICACION RURAL SECTOR TOLHUACA, MIRADOR Y OTROS, VICTORIA"/>
    <x v="0"/>
    <s v="MALLECO"/>
    <s v="VICTORIA"/>
    <n v="2024"/>
    <s v="PROYECTO"/>
    <s v="ENERGIA"/>
    <s v="DISTRIBUCION Y CONEXION FINAL USUARIOS"/>
    <x v="1"/>
    <n v="791109"/>
    <n v="0"/>
    <n v="0"/>
    <x v="1"/>
    <x v="1"/>
  </r>
  <r>
    <s v="40057413-0"/>
    <s v="CONSTRUCCION CENTRO DE ARTES ESCÉNICAS Y OFICIOS DEL TERRITORIO PEWENCHE DE ALTO BIOBÍO"/>
    <x v="2"/>
    <s v="BIO BIO"/>
    <s v="ALTO BIOBIO"/>
    <n v="2024"/>
    <s v="PROYECTO"/>
    <s v="EDUCACION, CULTURA Y PATRIMONIO"/>
    <s v="CULTURA"/>
    <x v="3"/>
    <n v="30000"/>
    <n v="0"/>
    <n v="0"/>
    <x v="1"/>
    <x v="1"/>
  </r>
  <r>
    <s v="40057416-0"/>
    <s v="AMPLIACION SSR OHIGGINS EXTENSIÓN LAGUNA MAYOL, COMUNA DE CHONCHI"/>
    <x v="3"/>
    <s v="CHILOE"/>
    <s v="CHONCHI"/>
    <n v="2024"/>
    <s v="PROYECTO"/>
    <s v="RECURSOS HIDRICOS"/>
    <s v="AGUA POTABLE"/>
    <x v="1"/>
    <n v="31126"/>
    <n v="0"/>
    <n v="0"/>
    <x v="1"/>
    <x v="1"/>
  </r>
  <r>
    <s v="40057471-0"/>
    <s v="REPOSICION CALLE JUAN PABLO II COMUNA DE COLTAUCO"/>
    <x v="15"/>
    <s v="CACHAPOAL"/>
    <s v="COLTAUCO"/>
    <n v="2024"/>
    <s v="PROYECTO"/>
    <s v="TRANSPORTE"/>
    <s v="TRANSPORTE URBANO,VIALIDAD PEATONAL"/>
    <x v="1"/>
    <n v="49899"/>
    <n v="0"/>
    <n v="0"/>
    <x v="1"/>
    <x v="1"/>
  </r>
  <r>
    <s v="40057483-0"/>
    <s v="CONSTRUCCION POSTA DE SALUD RURAL SARA DE LEBU, COMUNA DE LOS ÁLAMOS"/>
    <x v="2"/>
    <s v="ARAUCO"/>
    <s v="LOS ALAMOS"/>
    <n v="2024"/>
    <s v="PROYECTO"/>
    <s v="SALUD"/>
    <s v="BAJA COMPLEJIDAD"/>
    <x v="3"/>
    <n v="45653"/>
    <n v="0"/>
    <n v="0"/>
    <x v="1"/>
    <x v="1"/>
  </r>
  <r>
    <s v="40057489-0"/>
    <s v="CONSTRUCCION  SITIO DE MEMORIA HORNOS DE LONQUÉN. COMUNA DE TALAGANTE."/>
    <x v="14"/>
    <s v="TALAGANTE"/>
    <s v="TALAGANTE"/>
    <n v="2024"/>
    <s v="PROYECTO"/>
    <s v="CULTURA Y PATRIMONIO"/>
    <s v="CULTURA"/>
    <x v="4"/>
    <n v="100337"/>
    <n v="0"/>
    <n v="0"/>
    <x v="1"/>
    <x v="1"/>
  </r>
  <r>
    <s v="40057500-0"/>
    <s v="MEJORAMIENTO MURO DE CONTENCIÓN CALLE SANTA ROSA DE HUARA, ANTOFAGASTA"/>
    <x v="9"/>
    <s v="'"/>
    <s v="'"/>
    <n v="2024"/>
    <s v="PROYECTO"/>
    <s v="SEGURIDAD PUBLICA"/>
    <s v="SEGURIDAD PUBLICA"/>
    <x v="3"/>
    <n v="129992"/>
    <n v="0"/>
    <n v="0"/>
    <x v="1"/>
    <x v="1"/>
  </r>
  <r>
    <s v="40057504-0"/>
    <s v="MEJORAMIENTO  DE RED DE AGUA POTABLE SSR BUCALEMU"/>
    <x v="15"/>
    <s v="CARDENAL CARO"/>
    <s v="PAREDONES"/>
    <n v="2024"/>
    <s v="PROYECTO"/>
    <s v="RECURSOS HIDRICOS"/>
    <s v="AGUA POTABLE"/>
    <x v="1"/>
    <n v="43107"/>
    <n v="0"/>
    <n v="0"/>
    <x v="1"/>
    <x v="1"/>
  </r>
  <r>
    <s v="40057634-0"/>
    <s v="REPOSICION JARDIN INFANTIL PUNTA LAVAPIE"/>
    <x v="2"/>
    <s v="ARAUCO"/>
    <s v="ARAUCO"/>
    <n v="2024"/>
    <s v="PROYECTO"/>
    <s v="EDUCACION, CULTURA Y PATRIMONIO"/>
    <s v="EDUCACION PREBASICA"/>
    <x v="1"/>
    <n v="45000"/>
    <n v="0"/>
    <n v="0"/>
    <x v="1"/>
    <x v="1"/>
  </r>
  <r>
    <s v="40057642-0"/>
    <s v="CONSTRUCCION Y HABILITACION CENTRO DE EXTENSIÓN UTEM, SANTIAGO"/>
    <x v="14"/>
    <s v="SANTIAGO"/>
    <s v="SANTIAGO"/>
    <n v="2024"/>
    <s v="PROYECTO"/>
    <s v="EDUCACION, CULTURA Y PATRIMONIO"/>
    <s v="PATRIMONIO"/>
    <x v="1"/>
    <n v="2194090"/>
    <n v="0"/>
    <n v="0"/>
    <x v="1"/>
    <x v="1"/>
  </r>
  <r>
    <s v="40057678-0"/>
    <s v="CONSTRUCCION VEREDAS CAMINO LAS MARIPOSAS, CHILLÃN"/>
    <x v="5"/>
    <s v="DIGUILLIN"/>
    <s v="CHILLAN - REGION DEL ÑUBLE"/>
    <n v="2024"/>
    <s v="PROYECTO"/>
    <s v="TRANSPORTE"/>
    <s v="TRANSPORTE URBANO,VIALIDAD PEATONAL"/>
    <x v="4"/>
    <n v="425452"/>
    <n v="0"/>
    <n v="0"/>
    <x v="1"/>
    <x v="1"/>
  </r>
  <r>
    <s v="40057685-0"/>
    <s v="AMPLIACION CANIL MUNICIPAL PARA SALAS DE ESTERILIZACION, PUNTA RENAS"/>
    <x v="1"/>
    <s v="MAGALLANES"/>
    <s v="PUNTA ARENAS"/>
    <n v="2024"/>
    <s v="PROYECTO"/>
    <s v="MULTISECTORIAL"/>
    <s v="ORGANIZACION Y SERVICIOS COMUNALES"/>
    <x v="1"/>
    <n v="74991"/>
    <n v="0"/>
    <n v="0"/>
    <x v="1"/>
    <x v="1"/>
  </r>
  <r>
    <s v="40057702-0"/>
    <s v="MEJORAMIENTO PLAZA CIVICA CORONEL"/>
    <x v="2"/>
    <s v="CONCEPCION"/>
    <s v="CORONEL"/>
    <n v="2024"/>
    <s v="PROYECTO"/>
    <s v="MULTISECTORIAL"/>
    <s v="INTERSUBSECTORIAL MULTISECTOR"/>
    <x v="1"/>
    <n v="1241987"/>
    <n v="0"/>
    <n v="0"/>
    <x v="1"/>
    <x v="1"/>
  </r>
  <r>
    <s v="40057746-0"/>
    <s v="MEJORAMIENTO DE CALLE LOS JESUITAS, ENTRE CALLE RIO ACONCAGUA Y RIO ÑUBLE, PADRE HURTADO"/>
    <x v="14"/>
    <s v="TALAGANTE"/>
    <s v="PADRE HURTADO"/>
    <n v="2024"/>
    <s v="PROYECTO"/>
    <s v="TRANSPORTE"/>
    <s v="TRANSPORTE URBANO,VIALIDAD PEATONAL"/>
    <x v="1"/>
    <n v="139845"/>
    <n v="0"/>
    <n v="0"/>
    <x v="1"/>
    <x v="1"/>
  </r>
  <r>
    <s v="40057838-0"/>
    <s v="REPOSICION EDIFICIO CONSISTORIAL DE CHILE CHICO"/>
    <x v="11"/>
    <s v="GENERAL CARRERA"/>
    <s v="CHILE CHICO"/>
    <n v="2024"/>
    <s v="PROYECTO"/>
    <s v="MULTISECTORIAL"/>
    <s v="ADMINISTRACION MULTISECTOR"/>
    <x v="4"/>
    <n v="32856"/>
    <n v="0"/>
    <n v="0"/>
    <x v="1"/>
    <x v="1"/>
  </r>
  <r>
    <s v="40057847-0"/>
    <s v="CONSTRUCCION EXTENSIÓN REDES DE ALC Y A. POTABLE, SECTOR OJOS DE AGUA, VILLA ALEMANA"/>
    <x v="4"/>
    <s v="MARGA MARGA"/>
    <s v="VILLA ALEMANA"/>
    <n v="2024"/>
    <s v="PROYECTO"/>
    <s v="RECURSOS HIDRICOS"/>
    <s v="EVACUACION DISPOSICION FINAL AGUAS SERVIDAS"/>
    <x v="1"/>
    <n v="373160"/>
    <n v="0"/>
    <n v="0"/>
    <x v="1"/>
    <x v="1"/>
  </r>
  <r>
    <s v="40057853-0"/>
    <s v="REPOSICION DE EMERGENCIA EMBARCADERO DE PESCA ARTESANAL LA BOCA DE RAPEL, NAVIDAD"/>
    <x v="15"/>
    <s v="CARDENAL CARO"/>
    <s v="NAVIDAD"/>
    <n v="2024"/>
    <s v="PROYECTO"/>
    <s v="PESCA"/>
    <s v="PESCA ARTESANAL"/>
    <x v="3"/>
    <n v="510"/>
    <n v="0"/>
    <n v="0"/>
    <x v="1"/>
    <x v="1"/>
  </r>
  <r>
    <s v="40057899-0"/>
    <s v="CONSTRUCCION ACERAS CALLES LOS AROMOS, CAPITAN REBOLLEDO Y 18 DE SEPTIEMBRE, COMUNA DE COLBUN"/>
    <x v="7"/>
    <s v="LINARES"/>
    <s v="COLBUN"/>
    <n v="2024"/>
    <s v="PROYECTO"/>
    <s v="TRANSPORTE"/>
    <s v="TRANSPORTE URBANO,VIALIDAD PEATONAL"/>
    <x v="4"/>
    <n v="270320"/>
    <n v="0"/>
    <n v="0"/>
    <x v="1"/>
    <x v="1"/>
  </r>
  <r>
    <s v="40057930-0"/>
    <s v="CONTROL  DE LA POBLACIÓN DE CANINOS Y FELINOS EN LA PROVINCIA DE IQUIQUE"/>
    <x v="8"/>
    <s v="'"/>
    <s v="'"/>
    <n v="2024"/>
    <s v="PROGRAMA"/>
    <s v="RECURSOS NATURALES Y MEDIO AMBIENTE"/>
    <s v="MEDIO AMBIENTE"/>
    <x v="4"/>
    <n v="492658"/>
    <n v="0"/>
    <n v="0"/>
    <x v="1"/>
    <x v="1"/>
  </r>
  <r>
    <s v="40057934-0"/>
    <s v="HABILITACION CEMENTERIO MUNICIPAL MONTE PATRIA"/>
    <x v="6"/>
    <s v="LIMARI"/>
    <s v="MONTE PATRIA"/>
    <n v="2024"/>
    <s v="PROYECTO"/>
    <s v="MULTISECTORIAL"/>
    <s v="ORGANIZACION Y SERVICIOS COMUNALES"/>
    <x v="1"/>
    <n v="251082"/>
    <n v="0"/>
    <n v="0"/>
    <x v="1"/>
    <x v="1"/>
  </r>
  <r>
    <s v="40057977-0"/>
    <s v="DIAGNOSTICO DIAGNÓSTICO PARA UN PLAN METROPOLITANO CON VISIÓN DE CIUDADANÍA PARA EL 5° CENTE"/>
    <x v="2"/>
    <s v="'"/>
    <s v="'"/>
    <n v="2024"/>
    <s v="ESTUDIO BASICO"/>
    <s v="EDUCACION, CULTURA Y PATRIMONIO"/>
    <s v="EDUCACION SUPERIOR"/>
    <x v="3"/>
    <n v="337236"/>
    <n v="0"/>
    <n v="0"/>
    <x v="1"/>
    <x v="1"/>
  </r>
  <r>
    <s v="40058042-0"/>
    <s v="CONSTRUCCION COSAM COMUNA DE ANGOL"/>
    <x v="0"/>
    <s v="MALLECO"/>
    <s v="'"/>
    <n v="2024"/>
    <s v="PROYECTO"/>
    <s v="SALUD"/>
    <s v="MEDIA COMPLEJIDAD"/>
    <x v="4"/>
    <n v="1"/>
    <n v="0"/>
    <n v="0"/>
    <x v="1"/>
    <x v="1"/>
  </r>
  <r>
    <s v="40058055-0"/>
    <s v="MEJORAMIENTO COMPLEJO DEPORTIVO MUNICIPAL, COMUNA DE COINCO"/>
    <x v="15"/>
    <s v="CACHAPOAL"/>
    <s v="COINCO"/>
    <n v="2024"/>
    <s v="PROYECTO"/>
    <s v="DEPORTES"/>
    <s v="DEPORTE FORMATIVO"/>
    <x v="4"/>
    <n v="104535"/>
    <n v="0"/>
    <n v="0"/>
    <x v="1"/>
    <x v="1"/>
  </r>
  <r>
    <s v="40058100-0"/>
    <s v="CONSTRUCCION ESPACIO MULTIUSO PARA ACTIVIDADES DE FOMENTO PRODUCTIVO Y RECREATIVO ,PURRANQUE"/>
    <x v="3"/>
    <s v="OSORNO"/>
    <s v="PURRANQUE"/>
    <n v="2024"/>
    <s v="PROYECTO"/>
    <s v="VIVIENDA Y DESARROLLO URBANO"/>
    <s v="DESARROLLO URBANO"/>
    <x v="3"/>
    <n v="1924003"/>
    <n v="0"/>
    <n v="0"/>
    <x v="1"/>
    <x v="1"/>
  </r>
  <r>
    <s v="40058136-0"/>
    <s v="CONSTRUCCION CUARTEL SEGUNDA COMPAÑÍA DEL CUERPO DE BOMBEROS DE LOTA"/>
    <x v="2"/>
    <s v="CONCEPCION"/>
    <s v="LOTA"/>
    <n v="2024"/>
    <s v="PROYECTO"/>
    <s v="SEGURIDAD PUBLICA"/>
    <s v="SEGURIDAD PUBLICA"/>
    <x v="4"/>
    <n v="354294"/>
    <n v="0"/>
    <n v="0"/>
    <x v="1"/>
    <x v="1"/>
  </r>
  <r>
    <s v="40058142-0"/>
    <s v="CONSTRUCCION EDIFICIO DIRECCION REGIONAL SENAPRED ANTOFAGASTA Y DEPENDENCIAS MACROZONALES"/>
    <x v="9"/>
    <s v="'"/>
    <s v="'"/>
    <n v="2024"/>
    <s v="PROYECTO"/>
    <s v="MULTISECTORIAL"/>
    <s v="ADMINISTRACION MULTISECTOR"/>
    <x v="4"/>
    <n v="19784"/>
    <n v="0"/>
    <n v="0"/>
    <x v="1"/>
    <x v="1"/>
  </r>
  <r>
    <s v="40058194-0"/>
    <s v="MEJORAMIENTO CAMINO BÁSICO INTERMEDIO FILOCO COPIHUAL KM 0 A KM 8.9, PITRUFQUEN"/>
    <x v="0"/>
    <s v="CAUTIN"/>
    <s v="PITRUFQUEN"/>
    <n v="2024"/>
    <s v="PROYECTO"/>
    <s v="TRANSPORTE"/>
    <s v="TRANSPORTE CAMINERO"/>
    <x v="1"/>
    <n v="1552"/>
    <n v="0"/>
    <n v="0"/>
    <x v="1"/>
    <x v="1"/>
  </r>
  <r>
    <s v="40058291-0"/>
    <s v="CONSTRUCCION PARQUE DEPORTIVO ESTADIO FISCAL DE SAN FELIPE"/>
    <x v="4"/>
    <s v="SAN FELIPE DE ACONCAGUA"/>
    <s v="SAN FELIPE"/>
    <n v="2024"/>
    <s v="PROYECTO"/>
    <s v="DEPORTES"/>
    <s v="RECREACION"/>
    <x v="3"/>
    <n v="155249"/>
    <n v="0"/>
    <n v="0"/>
    <x v="1"/>
    <x v="1"/>
  </r>
  <r>
    <s v="40058303-0"/>
    <s v="AMPLIACION Y MEJORAMIENTO AERODROMO GUARDIAMARINA ZAÑARTU"/>
    <x v="1"/>
    <s v="ANTARTICA CHILENA"/>
    <s v="CABO DE HORNOS"/>
    <n v="2024"/>
    <s v="PROYECTO"/>
    <s v="TRANSPORTE"/>
    <s v="TRANSPORTE AEREO"/>
    <x v="3"/>
    <n v="217"/>
    <n v="0"/>
    <n v="0"/>
    <x v="1"/>
    <x v="1"/>
  </r>
  <r>
    <s v="40058321-0"/>
    <s v="MEJORAMIENTO SISTEMA AGUA POTABLE SERVICIO SANITARIO RURAL MOLINEROS, PERALILLO"/>
    <x v="15"/>
    <s v="COLCHAGUA"/>
    <s v="PERALILLO"/>
    <n v="2024"/>
    <s v="PROYECTO"/>
    <s v="RECURSOS HIDRICOS"/>
    <s v="AGUA POTABLE"/>
    <x v="1"/>
    <n v="12987"/>
    <n v="0"/>
    <n v="0"/>
    <x v="1"/>
    <x v="1"/>
  </r>
  <r>
    <s v="40058352-0"/>
    <s v="CONSTRUCCION PLAZA PUBLICA PUEBLO DE SIBAYA"/>
    <x v="8"/>
    <s v="TAMARUGAL"/>
    <s v="HUARA (PROV. TAMARUGAL)"/>
    <n v="2024"/>
    <s v="PROYECTO"/>
    <s v="MULTISECTORIAL"/>
    <s v="ADMINISTRACION MULTISECTOR"/>
    <x v="1"/>
    <n v="34514"/>
    <n v="0"/>
    <n v="0"/>
    <x v="1"/>
    <x v="1"/>
  </r>
  <r>
    <s v="40058370-0"/>
    <s v="EXPLORACION HIDROGEOLÓGICO DE LAS CCAS COSTERAS E ISLAS ENTRE RIO BUENO Y RIO PUELO"/>
    <x v="3"/>
    <s v="'"/>
    <s v="'"/>
    <n v="2024"/>
    <s v="ESTUDIO BASICO"/>
    <s v="RECURSOS HIDRICOS"/>
    <s v="RECURSOS HIDRICOS"/>
    <x v="3"/>
    <n v="44104"/>
    <n v="0"/>
    <n v="0"/>
    <x v="1"/>
    <x v="1"/>
  </r>
  <r>
    <s v="40058381-0"/>
    <s v="ACTUALIZACION PLAN DE DESARROLLO COMUNAL 2024-2028, COMUNA DE NOGALES"/>
    <x v="4"/>
    <s v="QUILLOTA"/>
    <s v="NOGALES"/>
    <n v="2024"/>
    <s v="ESTUDIO BASICO"/>
    <s v="MULTISECTORIAL"/>
    <s v="INTERSUBSECTORIAL MULTISECTOR"/>
    <x v="4"/>
    <n v="49503"/>
    <n v="0"/>
    <n v="0"/>
    <x v="1"/>
    <x v="1"/>
  </r>
  <r>
    <s v="40058400-0"/>
    <s v="CONSTRUCCION ESPACIO PUBLICO ACCESO ORIENTE, COMUNA SAN RAFAEL"/>
    <x v="7"/>
    <s v="TALCA"/>
    <s v="SAN RAFAEL"/>
    <n v="2024"/>
    <s v="PROYECTO"/>
    <s v="VIVIENDA Y DESARROLLO URBANO"/>
    <s v="DESARROLLO URBANO"/>
    <x v="4"/>
    <n v="14110"/>
    <n v="0"/>
    <n v="0"/>
    <x v="1"/>
    <x v="1"/>
  </r>
  <r>
    <s v="40058452-0"/>
    <s v="DIFUSION CONSTRUYENDO JUNTOS EDUCACIÓN PÚBLICA DE CALIDAD PROVINCIA IQUIQUE"/>
    <x v="8"/>
    <s v="'"/>
    <s v="'"/>
    <n v="2024"/>
    <s v="PROGRAMA"/>
    <s v="EDUCACION, CULTURA Y PATRIMONIO"/>
    <s v="ADMINISTRACION  EDUCACION, CULTURA Y PATRIMONIO"/>
    <x v="3"/>
    <n v="1575992"/>
    <n v="0"/>
    <n v="0"/>
    <x v="1"/>
    <x v="1"/>
  </r>
  <r>
    <s v="40058459-0"/>
    <s v="CONSTRUCCION ZONA DE DESCANSO DE CAMIONES, RUTA B-262, ACCESO NORTE A MEJILLONES"/>
    <x v="9"/>
    <s v="'"/>
    <s v="'"/>
    <n v="2024"/>
    <s v="PROYECTO"/>
    <s v="TRANSPORTE"/>
    <s v="ADMINISTRACION TRANSPORTE"/>
    <x v="4"/>
    <n v="99003"/>
    <n v="0"/>
    <n v="0"/>
    <x v="1"/>
    <x v="1"/>
  </r>
  <r>
    <s v="40058507-0"/>
    <s v="REPOSICION LUMINARIAS PUBLICAS, COMUNA DE CHIGUAYANTE"/>
    <x v="2"/>
    <s v="CONCEPCION"/>
    <s v="CHIGUAYANTE"/>
    <n v="2024"/>
    <s v="PROYECTO"/>
    <s v="ENERGIA"/>
    <s v="ALUMBRADO PUBLICO"/>
    <x v="1"/>
    <n v="1255982"/>
    <n v="0"/>
    <n v="0"/>
    <x v="1"/>
    <x v="1"/>
  </r>
  <r>
    <s v="40058538-0"/>
    <s v="MEJORAMIENTO SERVICIO DE AGUA POTABLE SERVICIO SANITARIO RURAL EL TOCO, PICHIDEGUA"/>
    <x v="15"/>
    <s v="CACHAPOAL"/>
    <s v="PICHIDEGUA"/>
    <n v="2024"/>
    <s v="PROYECTO"/>
    <s v="RECURSOS HIDRICOS"/>
    <s v="AGUA POTABLE"/>
    <x v="1"/>
    <n v="104001"/>
    <n v="0"/>
    <n v="0"/>
    <x v="1"/>
    <x v="1"/>
  </r>
  <r>
    <s v="40058551-0"/>
    <s v="MEJORAMIENTO CANCHA LOS AROMOS, COMUNA DE CABRERO"/>
    <x v="2"/>
    <s v="BIO BIO"/>
    <s v="CABRERO"/>
    <n v="2024"/>
    <s v="PROYECTO"/>
    <s v="DEPORTES"/>
    <s v="DEPORTE RECREATIVO"/>
    <x v="1"/>
    <n v="609940"/>
    <n v="0"/>
    <n v="0"/>
    <x v="1"/>
    <x v="1"/>
  </r>
  <r>
    <s v="40058620-0"/>
    <s v="MEJORAMIENTO Y AMPLIACIÓN SISTEMA APR SANTA CORINA, TALCA"/>
    <x v="7"/>
    <s v="TALCA"/>
    <s v="TALCA"/>
    <n v="2024"/>
    <s v="PROYECTO"/>
    <s v="RECURSOS HIDRICOS"/>
    <s v="AGUA POTABLE"/>
    <x v="4"/>
    <n v="626267"/>
    <n v="0"/>
    <n v="0"/>
    <x v="1"/>
    <x v="1"/>
  </r>
  <r>
    <s v="40058637-0"/>
    <s v="REPOSICION COLEGIO EL TABO, COMUNA EL TABO"/>
    <x v="4"/>
    <s v="SAN ANTONIO"/>
    <s v="EL TABO"/>
    <n v="2024"/>
    <s v="PROYECTO"/>
    <s v="EDUCACIÓN"/>
    <s v="EDUCACION BASICA Y MEDIA"/>
    <x v="3"/>
    <n v="51749"/>
    <n v="0"/>
    <n v="0"/>
    <x v="1"/>
    <x v="1"/>
  </r>
  <r>
    <s v="40058655-0"/>
    <s v="CONSTRUCCION INFRAESTRUCTURA SANITARIA SECTOR COMITÉ SANTA FE, NUEVA IMPERIAL"/>
    <x v="0"/>
    <s v="CAUTIN"/>
    <s v="NUEVA IMPERIAL"/>
    <n v="2024"/>
    <s v="PROYECTO"/>
    <s v="RECURSOS HIDRICOS"/>
    <s v="RECURSOS HIDRICOS"/>
    <x v="3"/>
    <n v="945014"/>
    <n v="0"/>
    <n v="0"/>
    <x v="1"/>
    <x v="1"/>
  </r>
  <r>
    <s v="40058669-0"/>
    <s v="MEJORAMIENTO MUSEO REGIONAL DE AYSÉN"/>
    <x v="11"/>
    <s v="'"/>
    <s v="'"/>
    <n v="2024"/>
    <s v="PROYECTO"/>
    <s v="EDUCACION, CULTURA Y PATRIMONIO"/>
    <s v="ADMINISTRACION  EDUCACION, CULTURA Y PATRIMONIO"/>
    <x v="3"/>
    <n v="2740666"/>
    <n v="0"/>
    <n v="0"/>
    <x v="1"/>
    <x v="1"/>
  </r>
  <r>
    <s v="40058687-0"/>
    <s v="REPOSICION COLEGIO PEDRO AGUIRRE CERDA LA ANTENA, COMUNA DE LA SERENA"/>
    <x v="6"/>
    <s v="ELQUI"/>
    <s v="LA SERENA"/>
    <n v="2024"/>
    <s v="PROYECTO"/>
    <s v="EDUCACIÓN"/>
    <s v="EDUCACION BASICA Y MEDIA"/>
    <x v="4"/>
    <n v="32499"/>
    <n v="0"/>
    <n v="0"/>
    <x v="1"/>
    <x v="1"/>
  </r>
  <r>
    <s v="40058726-0"/>
    <s v="AMPLIACION SALA DEPORTIVA DE JUAN FERNANDEZ"/>
    <x v="4"/>
    <s v="'"/>
    <s v="'"/>
    <n v="2024"/>
    <s v="PROYECTO"/>
    <s v="DEPORTES"/>
    <s v="DEPORTE FORMATIVO"/>
    <x v="3"/>
    <n v="318819"/>
    <n v="0"/>
    <n v="0"/>
    <x v="1"/>
    <x v="1"/>
  </r>
  <r>
    <s v="40058729-0"/>
    <s v="MEJORAMIENTO SISTEMA DE AGUA POTABLE, SERVICIO SANITARIO RURAL EL CORTIJO,  PERALILLO"/>
    <x v="15"/>
    <s v="COLCHAGUA"/>
    <s v="PERALILLO"/>
    <n v="2024"/>
    <s v="PROYECTO"/>
    <s v="RECURSOS HIDRICOS"/>
    <s v="AGUA POTABLE"/>
    <x v="1"/>
    <n v="114235"/>
    <n v="0"/>
    <n v="0"/>
    <x v="1"/>
    <x v="1"/>
  </r>
  <r>
    <s v="40058746-0"/>
    <s v="CONSTRUCCION TRANQUE ESTACIONAL QUITOR"/>
    <x v="9"/>
    <s v="EL LOA"/>
    <s v="SAN PEDRO DE ATACAMA"/>
    <n v="2024"/>
    <s v="PROYECTO"/>
    <s v="RECURSOS HIDRICOS"/>
    <s v="RIEGO"/>
    <x v="4"/>
    <n v="155559"/>
    <n v="0"/>
    <n v="0"/>
    <x v="1"/>
    <x v="1"/>
  </r>
  <r>
    <s v="40058760-0"/>
    <s v="CONSTRUCCION CUARTEL CUARTA COMPAÑIA , CUERPO DE BOMBEROS DE LOTA"/>
    <x v="2"/>
    <s v="CONCEPCION"/>
    <s v="LOTA"/>
    <n v="2024"/>
    <s v="PROYECTO"/>
    <s v="SEGURIDAD PUBLICA"/>
    <s v="SEGURIDAD PUBLICA"/>
    <x v="1"/>
    <n v="182383"/>
    <n v="0"/>
    <n v="0"/>
    <x v="1"/>
    <x v="1"/>
  </r>
  <r>
    <s v="40058765-0"/>
    <s v="CONSTRUCCION MUSEO DEL HIELO DE VILLA OHIGGINS"/>
    <x v="11"/>
    <s v="CAPITAN PRAT"/>
    <s v="OHIGGINS"/>
    <n v="2024"/>
    <s v="PROYECTO"/>
    <s v="CULTURA Y PATRIMONIO"/>
    <s v="CULTURA"/>
    <x v="3"/>
    <n v="134302"/>
    <n v="0"/>
    <n v="0"/>
    <x v="1"/>
    <x v="1"/>
  </r>
  <r>
    <s v="40058766-0"/>
    <s v="HABILITACION SUMINISTRO DE ENERGIA ELECTRICA  EL ROBLE - CARIMALLIN"/>
    <x v="12"/>
    <s v="RANCO"/>
    <s v="RIO BUENO - REGION XIV"/>
    <n v="2024"/>
    <s v="PROYECTO"/>
    <s v="ENERGIA"/>
    <s v="DISTRIBUCION Y CONEXION FINAL USUARIOS"/>
    <x v="1"/>
    <n v="354054"/>
    <n v="0"/>
    <n v="0"/>
    <x v="1"/>
    <x v="1"/>
  </r>
  <r>
    <s v="40058769-0"/>
    <s v="HABILITACION SUMINISTRO DE ENERGIA ELECTRICA PINDACO, CAYURRUCA Y OTROS, COMUNA RIO BUENO"/>
    <x v="12"/>
    <s v="RANCO"/>
    <s v="RIO BUENO - REGION XIV"/>
    <n v="2024"/>
    <s v="PROYECTO"/>
    <s v="ENERGIA"/>
    <s v="DISTRIBUCION Y CONEXION FINAL USUARIOS"/>
    <x v="1"/>
    <n v="926373"/>
    <n v="0"/>
    <n v="0"/>
    <x v="1"/>
    <x v="1"/>
  </r>
  <r>
    <s v="40058773-0"/>
    <s v="HABILITACION SUMINISTRO DE ENERGIA ELECTRICA  PONHUIPA, MAIHUE Y OTROS, COMUNA RIO BUENO"/>
    <x v="12"/>
    <s v="RANCO"/>
    <s v="RIO BUENO - REGION XIV"/>
    <n v="2024"/>
    <s v="PROYECTO"/>
    <s v="ENERGIA"/>
    <s v="DISTRIBUCION Y CONEXION FINAL USUARIOS"/>
    <x v="1"/>
    <n v="814940"/>
    <n v="0"/>
    <n v="0"/>
    <x v="1"/>
    <x v="1"/>
  </r>
  <r>
    <s v="40058840-0"/>
    <s v="CONSTRUCCION COMPLEJO DEPORTIVO DE CATAPILCO"/>
    <x v="4"/>
    <s v="PETORCA"/>
    <s v="ZAPALLAR"/>
    <n v="2024"/>
    <s v="PROYECTO"/>
    <s v="DEPORTES"/>
    <s v="DEPORTE FORMATIVO"/>
    <x v="4"/>
    <n v="2164290"/>
    <n v="0"/>
    <n v="0"/>
    <x v="1"/>
    <x v="1"/>
  </r>
  <r>
    <s v="40058845-0"/>
    <s v="DIAGNOSTICO CONSULTORIAS VARIAS REGIONES 2024-2026"/>
    <x v="10"/>
    <s v="'"/>
    <s v="'"/>
    <n v="2024"/>
    <s v="ESTUDIO BASICO"/>
    <s v="TRANSPORTE"/>
    <s v="TRANSPORTE CAMINERO"/>
    <x v="3"/>
    <n v="735573"/>
    <n v="0"/>
    <n v="0"/>
    <x v="1"/>
    <x v="1"/>
  </r>
  <r>
    <s v="40058882-0"/>
    <s v="CONSTRUCCION SISTEMA AGUA POTABLE RURAL SECTOR SAN RAMON SUR"/>
    <x v="5"/>
    <s v="DIGUILLIN"/>
    <s v="QUILLON - REGION DEL ÑUBLE"/>
    <n v="2024"/>
    <s v="PROYECTO"/>
    <s v="RECURSOS HIDRICOS"/>
    <s v="AGUA POTABLE"/>
    <x v="4"/>
    <n v="119719"/>
    <n v="0"/>
    <n v="0"/>
    <x v="1"/>
    <x v="1"/>
  </r>
  <r>
    <s v="40058888-0"/>
    <s v="CONSTRUCCION SERVICIO SANITARIO RURAL SECTOR TRES PINO, LAJA"/>
    <x v="2"/>
    <s v="BIO BIO"/>
    <s v="LAJA"/>
    <n v="2024"/>
    <s v="PROYECTO"/>
    <s v="RECURSOS HIDRICOS"/>
    <s v="ADMINISTRACION AGUA POTABLE Y ALCANTARILLADO"/>
    <x v="1"/>
    <n v="1098514"/>
    <n v="0"/>
    <n v="0"/>
    <x v="1"/>
    <x v="1"/>
  </r>
  <r>
    <s v="40058916-0"/>
    <s v="CONSTRUCCION CENTRO DE ATENCIÓN INTEGRAL DEL ADULTO MAYOR, COMUNA DE SAN JOAQUÍN"/>
    <x v="14"/>
    <s v="SANTIAGO"/>
    <s v="SAN JOAQUIN"/>
    <n v="2024"/>
    <s v="PROYECTO"/>
    <s v="MULTISECTORIAL"/>
    <s v="INTERSUBSECTORIAL MULTISECTOR"/>
    <x v="4"/>
    <n v="86499"/>
    <n v="0"/>
    <n v="0"/>
    <x v="1"/>
    <x v="1"/>
  </r>
  <r>
    <s v="40058922-0"/>
    <s v="PREVENCION  DE RIESGOS Y EMERGENCIAS DE LA COMUNA DE CAMIÑA"/>
    <x v="8"/>
    <s v="TAMARUGAL"/>
    <s v="CAMIÑA (PROV. TAMARUGAL)"/>
    <n v="2024"/>
    <s v="PROGRAMA"/>
    <s v="MULTISECTORIAL"/>
    <s v="INTERSUBSECTORIAL MULTISECTOR"/>
    <x v="3"/>
    <n v="203067"/>
    <n v="0"/>
    <n v="0"/>
    <x v="1"/>
    <x v="1"/>
  </r>
  <r>
    <s v="40058950-0"/>
    <s v="MEJORAMIENTO Y AMPLIACION SISTEMA APR VILLA REINA, PARRAL"/>
    <x v="7"/>
    <s v="LINARES"/>
    <s v="PARRAL"/>
    <n v="2024"/>
    <s v="PROYECTO"/>
    <s v="RECURSOS HIDRICOS"/>
    <s v="AGUA POTABLE"/>
    <x v="4"/>
    <n v="2520300"/>
    <n v="0"/>
    <n v="0"/>
    <x v="1"/>
    <x v="1"/>
  </r>
  <r>
    <s v="40058955-0"/>
    <s v="MEJORAMIENTO DIVERSOS ESPACIOS PUBLICOS DE LA COMUNA DE LA CALERA"/>
    <x v="4"/>
    <s v="QUILLOTA"/>
    <s v="LA CALERA"/>
    <n v="2024"/>
    <s v="PROYECTO"/>
    <s v="VIVIENDA Y DESARROLLO URBANO"/>
    <s v="DESARROLLO URBANO"/>
    <x v="3"/>
    <n v="391171"/>
    <n v="0"/>
    <n v="0"/>
    <x v="1"/>
    <x v="1"/>
  </r>
  <r>
    <s v="40058961-0"/>
    <s v="DIAGNOSTICO PLAN MAESTRO ZONA ZIP KAUKARI NORTE"/>
    <x v="16"/>
    <s v="COPIAPO"/>
    <s v="COPIAPO"/>
    <n v="2024"/>
    <s v="ESTUDIO BASICO"/>
    <s v="VIVIENDA Y DESARROLLO URBANO"/>
    <s v="DESARROLLO URBANO"/>
    <x v="3"/>
    <n v="2500"/>
    <n v="0"/>
    <n v="0"/>
    <x v="1"/>
    <x v="1"/>
  </r>
  <r>
    <s v="40058965-0"/>
    <s v="MEJORAMIENTO LUMINARIAS SECTOR 2 DE LA COMUNA DE EL BOSQUE"/>
    <x v="14"/>
    <s v="SANTIAGO"/>
    <s v="EL BOSQUE"/>
    <n v="2024"/>
    <s v="PROYECTO"/>
    <s v="ENERGIA"/>
    <s v="ALUMBRADO PUBLICO"/>
    <x v="4"/>
    <n v="644084"/>
    <n v="0"/>
    <n v="0"/>
    <x v="1"/>
    <x v="1"/>
  </r>
  <r>
    <s v="40058968-0"/>
    <s v="MEJORAMIENTO TRANSPORTE PUBLICO MEDIANTE SEMAFORIZACION COMUNA DE IQUIQUE PREFACTIBILIDAD"/>
    <x v="8"/>
    <s v="IQUIQUE"/>
    <s v="IQUIQUE"/>
    <n v="2024"/>
    <s v="PROYECTO"/>
    <s v="TRANSPORTE"/>
    <s v="TRANSPORTE URBANO,VIALIDAD PEATONAL"/>
    <x v="3"/>
    <n v="299379"/>
    <n v="0"/>
    <n v="0"/>
    <x v="1"/>
    <x v="1"/>
  </r>
  <r>
    <s v="40058980-0"/>
    <s v="DIFUSION DIFUSIÓN ECOTURÍSTICA, CON BASE PRODUCTIVIDAD AGRICOLA DE CAMIÑA"/>
    <x v="8"/>
    <s v="TAMARUGAL"/>
    <s v="CAMIÑA (PROV. TAMARUGAL)"/>
    <n v="2024"/>
    <s v="PROGRAMA"/>
    <s v="TURISMO Y COMERCIO"/>
    <s v="TURISMO"/>
    <x v="3"/>
    <n v="295774"/>
    <n v="0"/>
    <n v="0"/>
    <x v="1"/>
    <x v="1"/>
  </r>
  <r>
    <s v="40058982-0"/>
    <s v="TRANSFERENCIA DESARROLLO DEL DEPORTE RECREATIVO Y FORMATIVO DE LA COMUNA DE CAMIÑA"/>
    <x v="8"/>
    <s v="TAMARUGAL"/>
    <s v="CAMIÑA (PROV. TAMARUGAL)"/>
    <n v="2024"/>
    <s v="PROGRAMA"/>
    <s v="DEPORTES"/>
    <s v="DEPORTE RECREATIVO"/>
    <x v="3"/>
    <n v="98832"/>
    <n v="0"/>
    <n v="0"/>
    <x v="1"/>
    <x v="1"/>
  </r>
  <r>
    <s v="40058987-0"/>
    <s v="REPOSICION CALLE VALDIVIA DE PUERTO NATALES"/>
    <x v="1"/>
    <s v="ULTIMA ESPERANZA"/>
    <s v="NATALES"/>
    <n v="2024"/>
    <s v="PROYECTO"/>
    <s v="TRANSPORTE"/>
    <s v="TRANSPORTE URBANO,VIALIDAD PEATONAL"/>
    <x v="1"/>
    <n v="8956"/>
    <n v="0"/>
    <n v="0"/>
    <x v="1"/>
    <x v="1"/>
  </r>
  <r>
    <s v="40058996-0"/>
    <s v="DIAGNOSTICO PLAN MAESTRO SECTOR EL COLORADO, COMUNA DE IQUIQUE"/>
    <x v="8"/>
    <s v="IQUIQUE"/>
    <s v="ALTO HOSPICIO"/>
    <n v="2024"/>
    <s v="ESTUDIO BASICO"/>
    <s v="VIVIENDA Y DESARROLLO URBANO"/>
    <s v="DESARROLLO URBANO"/>
    <x v="3"/>
    <n v="100000"/>
    <n v="0"/>
    <n v="0"/>
    <x v="1"/>
    <x v="1"/>
  </r>
  <r>
    <s v="40059018-0"/>
    <s v="DIAGNOSTICO Y ANALISIS DE CONECTIVIDAD VIAL EN AREAS PROTEGIDAS"/>
    <x v="10"/>
    <s v="'"/>
    <s v="'"/>
    <n v="2024"/>
    <s v="ESTUDIO BASICO"/>
    <s v="TRANSPORTE"/>
    <s v="TRANSPORTE CAMINERO"/>
    <x v="4"/>
    <n v="21200"/>
    <n v="0"/>
    <n v="0"/>
    <x v="1"/>
    <x v="1"/>
  </r>
  <r>
    <s v="40059037-0"/>
    <s v="CONSTRUCCION COLECTOR INTERCEPTOR DE AGUAS SERVIDAS AV. FREI, PUNTA ARENAS"/>
    <x v="1"/>
    <s v="MAGALLANES"/>
    <s v="PUNTA ARENAS"/>
    <n v="2024"/>
    <s v="PROYECTO"/>
    <s v="VIVIENDA Y DESARROLLO URBANO"/>
    <s v="INTERSUBSECTORIAL VIVIENDA Y DESARROLLO URBANO"/>
    <x v="4"/>
    <n v="1812022"/>
    <n v="0"/>
    <n v="0"/>
    <x v="1"/>
    <x v="1"/>
  </r>
  <r>
    <s v="40059071-0"/>
    <s v="MEJORAMIENTO CALLE SEGUNDA TRANSVERSAL TRAMO SAN IGNACIO-CANAL LARRAIN"/>
    <x v="14"/>
    <s v="TALAGANTE"/>
    <s v="PADRE HURTADO"/>
    <n v="2024"/>
    <s v="PROYECTO"/>
    <s v="TRANSPORTE"/>
    <s v="TRANSPORTE URBANO,VIALIDAD PEATONAL"/>
    <x v="4"/>
    <n v="2292497"/>
    <n v="0"/>
    <n v="0"/>
    <x v="1"/>
    <x v="1"/>
  </r>
  <r>
    <s v="40059138-0"/>
    <s v="MEJORAMIENTO ALUMBRADO PÚBLICO SECTOR 4 COMUNA DE EL BOSQUE"/>
    <x v="14"/>
    <s v="SANTIAGO"/>
    <s v="EL BOSQUE"/>
    <n v="2024"/>
    <s v="PROYECTO"/>
    <s v="ENERGIA"/>
    <s v="ALUMBRADO PUBLICO"/>
    <x v="4"/>
    <n v="595074"/>
    <n v="0"/>
    <n v="0"/>
    <x v="1"/>
    <x v="1"/>
  </r>
  <r>
    <s v="40059155-0"/>
    <s v="ANALISIS MEJORAMIENTO DESEMBOCADURA RÍO LINGUE, COMUNA DE MARIQUINA"/>
    <x v="12"/>
    <s v="VALDIVIA - REGION XIV"/>
    <s v="SAN JOSE DE LA MARIQUINA - REGION XIV"/>
    <n v="2024"/>
    <s v="ESTUDIO BASICO"/>
    <s v="PESCA"/>
    <s v="PESCA ARTESANAL"/>
    <x v="4"/>
    <n v="312051"/>
    <n v="0"/>
    <n v="0"/>
    <x v="1"/>
    <x v="1"/>
  </r>
  <r>
    <s v="40059186-0"/>
    <s v="NORMALIZACION SEÑALETICA URBANA COMUNA DE SAN CARLOS, ASOC. PUNILLA, REGION DE ÑUBLE"/>
    <x v="5"/>
    <s v="'"/>
    <s v="'"/>
    <n v="2024"/>
    <s v="PROYECTO"/>
    <s v="TRANSPORTE"/>
    <s v="TRANSPORTE URBANO,VIALIDAD PEATONAL"/>
    <x v="4"/>
    <n v="158278"/>
    <n v="0"/>
    <n v="0"/>
    <x v="1"/>
    <x v="1"/>
  </r>
  <r>
    <s v="40059189-0"/>
    <s v="MEJORAMIENTO CALLE LOS SILOS ENTRE LOS JESUITAS Y FIN DE CALLE LOS SILOS"/>
    <x v="14"/>
    <s v="TALAGANTE"/>
    <s v="PADRE HURTADO"/>
    <n v="2024"/>
    <s v="PROYECTO"/>
    <s v="TRANSPORTE"/>
    <s v="TRANSPORTE URBANO,VIALIDAD PEATONAL"/>
    <x v="4"/>
    <n v="1031868"/>
    <n v="0"/>
    <n v="0"/>
    <x v="1"/>
    <x v="1"/>
  </r>
  <r>
    <s v="40059196-0"/>
    <s v="MEJORAMIENTO INTEGRAL BORDE COSTERO SUR"/>
    <x v="13"/>
    <s v="ARICA - REGION XV"/>
    <s v="ARICA - REGION XV"/>
    <n v="2024"/>
    <s v="PROYECTO"/>
    <s v="VIVIENDA Y DESARROLLO URBANO"/>
    <s v="BORDE COSTERO,PASEOS PEATONALES, PLAYAS"/>
    <x v="4"/>
    <n v="306508"/>
    <n v="0"/>
    <n v="0"/>
    <x v="1"/>
    <x v="1"/>
  </r>
  <r>
    <s v="40059200-0"/>
    <s v="MEJORAMIENTO ESPACIO PUBLICO CENTRO CIVICO LAS GARZAS, MARCHIGUE"/>
    <x v="15"/>
    <s v="CARDENAL CARO"/>
    <s v="MARCHIGUE"/>
    <n v="2024"/>
    <s v="PROYECTO"/>
    <s v="VIVIENDA Y DESARROLLO URBANO"/>
    <s v="DESARROLLO URBANO"/>
    <x v="1"/>
    <n v="366120"/>
    <n v="0"/>
    <n v="0"/>
    <x v="1"/>
    <x v="1"/>
  </r>
  <r>
    <s v="40059207-0"/>
    <s v="CONSTRUCCION POLIDEPORTIVO CENTRO DEPORTIVO COMUNITARIO, COMUNA DE CURACAUTIN"/>
    <x v="0"/>
    <s v="MALLECO"/>
    <s v="CURACAUTIN"/>
    <n v="2024"/>
    <s v="PROYECTO"/>
    <s v="DEPORTES"/>
    <s v="DEPORTE FORMATIVO"/>
    <x v="4"/>
    <n v="411778"/>
    <n v="0"/>
    <n v="0"/>
    <x v="1"/>
    <x v="1"/>
  </r>
  <r>
    <s v="40059212-0"/>
    <s v="REPOSICION CUARTEL DE BOMBEROS PRIMERA COMPAÑIA COMUNA DE SANTA MARIA"/>
    <x v="4"/>
    <s v="SAN FELIPE DE ACONCAGUA"/>
    <s v="SANTA MARIA"/>
    <n v="2024"/>
    <s v="PROYECTO"/>
    <s v="SEGURIDAD PUBLICA"/>
    <s v="SEGURIDAD PUBLICA"/>
    <x v="3"/>
    <n v="71800"/>
    <n v="0"/>
    <n v="0"/>
    <x v="1"/>
    <x v="1"/>
  </r>
  <r>
    <s v="40059228-0"/>
    <s v="ANALISIS ESTUDIO BASE DE CARTOGRAFÍA"/>
    <x v="10"/>
    <s v="'"/>
    <s v="'"/>
    <n v="2024"/>
    <s v="ESTUDIO BASICO"/>
    <s v="VIVIENDA Y DESARROLLO URBANO"/>
    <s v="DESARROLLO URBANO"/>
    <x v="1"/>
    <n v="26218"/>
    <n v="0"/>
    <n v="0"/>
    <x v="1"/>
    <x v="1"/>
  </r>
  <r>
    <s v="40059236-0"/>
    <s v="RECUPERACION  DE SUELOS DEGRADADOS"/>
    <x v="8"/>
    <s v="TAMARUGAL"/>
    <s v="'"/>
    <n v="2024"/>
    <s v="PROGRAMA"/>
    <s v="RECURSOS NATURALES Y MEDIO AMBIENTE"/>
    <s v="AGRICULTURA"/>
    <x v="3"/>
    <n v="227882"/>
    <n v="0"/>
    <n v="0"/>
    <x v="1"/>
    <x v="1"/>
  </r>
  <r>
    <s v="40059241-0"/>
    <s v="CONSTRUCCION COSAM SECTOR PEÑABLANCA, VILLA ALEMANA"/>
    <x v="4"/>
    <s v="MARGA MARGA"/>
    <s v="VILLA ALEMANA"/>
    <n v="2024"/>
    <s v="PROYECTO"/>
    <s v="SALUD"/>
    <s v="MEDIA COMPLEJIDAD"/>
    <x v="1"/>
    <n v="1000"/>
    <n v="0"/>
    <n v="0"/>
    <x v="1"/>
    <x v="1"/>
  </r>
  <r>
    <s v="40059251-0"/>
    <s v="CONSTRUCCION SISTEMA DE RIEGO Y EMBALSE LONTUÉ"/>
    <x v="7"/>
    <s v="CURICO"/>
    <s v="'"/>
    <n v="2024"/>
    <s v="PROYECTO"/>
    <s v="RECURSOS HIDRICOS"/>
    <s v="RIEGO"/>
    <x v="1"/>
    <n v="210000"/>
    <n v="0"/>
    <n v="0"/>
    <x v="1"/>
    <x v="1"/>
  </r>
  <r>
    <s v="40059278-0"/>
    <s v="ACTUALIZACION DEL MODELO DE EMISIONES EMISAT PARA REDES SATURN"/>
    <x v="10"/>
    <s v="'"/>
    <s v="'"/>
    <n v="2024"/>
    <s v="ESTUDIO BASICO"/>
    <s v="TRANSPORTE"/>
    <s v="TRANSPORTE URBANO,VIALIDAD PEATONAL"/>
    <x v="4"/>
    <n v="24000"/>
    <n v="0"/>
    <n v="0"/>
    <x v="1"/>
    <x v="1"/>
  </r>
  <r>
    <s v="40059283-0"/>
    <s v="REPOSICION  COMPLEJO DEPORTIVO VILLA OLÍMPICA, COMUNA DE QUILPUÉ"/>
    <x v="4"/>
    <s v="MARGA MARGA"/>
    <s v="QUILPUE"/>
    <n v="2024"/>
    <s v="PROYECTO"/>
    <s v="DEPORTES"/>
    <s v="DEPORTE FORMATIVO"/>
    <x v="4"/>
    <n v="479000"/>
    <n v="0"/>
    <n v="0"/>
    <x v="1"/>
    <x v="1"/>
  </r>
  <r>
    <s v="40059305-0"/>
    <s v="MEJORAMIENTO DE LA SEÑALÉTICA VIAL TURÍSTICA PARA LA RUTA PARQUES DE LA PATAGONIA SUR"/>
    <x v="10"/>
    <s v="'"/>
    <s v="'"/>
    <n v="2024"/>
    <s v="PROYECTO"/>
    <s v="TURISMO Y COMERCIO"/>
    <s v="INTERSUBSECTORIAL COMERCIO Y TURISMO"/>
    <x v="3"/>
    <n v="144899"/>
    <n v="0"/>
    <n v="0"/>
    <x v="1"/>
    <x v="1"/>
  </r>
  <r>
    <s v="40059315-0"/>
    <s v="MEJORAMIENTO SERVICIO DE AGUA POTABLE, SERVICIO SANITARIO RURAL LA PALOMA, SAN FERNANDO"/>
    <x v="15"/>
    <s v="COLCHAGUA"/>
    <s v="SAN FERNANDO"/>
    <n v="2024"/>
    <s v="PROYECTO"/>
    <s v="RECURSOS HIDRICOS"/>
    <s v="AGUA POTABLE"/>
    <x v="1"/>
    <n v="3106022"/>
    <n v="0"/>
    <n v="0"/>
    <x v="1"/>
    <x v="1"/>
  </r>
  <r>
    <s v="40059345-0"/>
    <s v="CAPACITACION PLAN DE SOSTENIBILIDAD Y TRANSICIÓN A LA AGROECOLOGÍA"/>
    <x v="8"/>
    <s v="TAMARUGAL"/>
    <s v="'"/>
    <n v="2024"/>
    <s v="PROGRAMA"/>
    <s v="RECURSOS NATURALES Y MEDIO AMBIENTE"/>
    <s v="AGRICULTURA"/>
    <x v="3"/>
    <n v="392627"/>
    <n v="0"/>
    <n v="0"/>
    <x v="1"/>
    <x v="1"/>
  </r>
  <r>
    <s v="40059408-0"/>
    <s v="CONSTRUCCION COMPLEJO DE FUTBOL COPIAPO"/>
    <x v="16"/>
    <s v="COPIAPO"/>
    <s v="COPIAPO"/>
    <n v="2024"/>
    <s v="PROYECTO"/>
    <s v="DEPORTES"/>
    <s v="DEPORTE RECREATIVO"/>
    <x v="3"/>
    <n v="4296456"/>
    <n v="0"/>
    <n v="0"/>
    <x v="1"/>
    <x v="1"/>
  </r>
  <r>
    <s v="40059411-0"/>
    <s v="CAPACITACION EN DESARROLLO DE COMPETENCIAS DE COMERCIALIZACIÓN"/>
    <x v="8"/>
    <s v="TAMARUGAL"/>
    <s v="'"/>
    <n v="2024"/>
    <s v="PROGRAMA"/>
    <s v="RECURSOS NATURALES Y MEDIO AMBIENTE"/>
    <s v="AGRICULTURA"/>
    <x v="4"/>
    <n v="124076"/>
    <n v="0"/>
    <n v="0"/>
    <x v="1"/>
    <x v="1"/>
  </r>
  <r>
    <s v="40059441-0"/>
    <s v="ACTUALIZACION PLAN DE DESARROLLO COMUNAL, COMUNA DE LIMACHE"/>
    <x v="4"/>
    <s v="MARGA MARGA"/>
    <s v="LIMACHE"/>
    <n v="2024"/>
    <s v="ESTUDIO BASICO"/>
    <s v="VIVIENDA Y DESARROLLO URBANO"/>
    <s v="DESARROLLO URBANO"/>
    <x v="1"/>
    <n v="119494"/>
    <n v="0"/>
    <n v="0"/>
    <x v="1"/>
    <x v="1"/>
  </r>
  <r>
    <s v="40059467-0"/>
    <s v="AMPLIACION ESCUELA EL PINO VIEJO DE LONQUÉN, COMUNA DE TALAGANTE"/>
    <x v="14"/>
    <s v="TALAGANTE"/>
    <s v="TALAGANTE"/>
    <n v="2024"/>
    <s v="PROYECTO"/>
    <s v="EDUCACIÓN"/>
    <s v="EDUCACION BASICA Y MEDIA"/>
    <x v="3"/>
    <n v="25000"/>
    <n v="0"/>
    <n v="0"/>
    <x v="1"/>
    <x v="1"/>
  </r>
  <r>
    <s v="40059484-0"/>
    <s v="CONSTRUCCION APR VILLA LA PAZ, COMUNA DE FLORIDA"/>
    <x v="2"/>
    <s v="CONCEPCION"/>
    <s v="FLORIDA"/>
    <n v="2024"/>
    <s v="PROYECTO"/>
    <s v="RECURSOS HIDRICOS"/>
    <s v="AGUA POTABLE"/>
    <x v="4"/>
    <n v="669183"/>
    <n v="0"/>
    <n v="0"/>
    <x v="1"/>
    <x v="1"/>
  </r>
  <r>
    <s v="40059493-0"/>
    <s v="CONSTRUCCION ESTADIO POLIFUNCIONAL DE LO ABARCA, COMUNA DE CARTAGENA"/>
    <x v="4"/>
    <s v="SAN ANTONIO"/>
    <s v="CARTAGENA"/>
    <n v="2024"/>
    <s v="PROYECTO"/>
    <s v="DEPORTES"/>
    <s v="DEPORTE COMPETITIVO"/>
    <x v="4"/>
    <n v="4237224"/>
    <n v="0"/>
    <n v="0"/>
    <x v="1"/>
    <x v="1"/>
  </r>
  <r>
    <s v="40059507-0"/>
    <s v="CONSTRUCCION CENTRO DE VALORIZACION PILOTO MUNICIPAL DE RSDYA, COMUNA DE RANCAGUA"/>
    <x v="15"/>
    <s v="CACHAPOAL"/>
    <s v="RANCAGUA"/>
    <n v="2024"/>
    <s v="PROYECTO"/>
    <s v="RECURSOS NATURALES Y MEDIO AMBIENTE"/>
    <s v="MEDIO AMBIENTE"/>
    <x v="4"/>
    <n v="330000"/>
    <n v="0"/>
    <n v="0"/>
    <x v="1"/>
    <x v="1"/>
  </r>
  <r>
    <s v="40059511-0"/>
    <s v="MEJORAMIENTO CALLE SANTA TERESA DE LOS ANDES, COMUNA ALGARROBO"/>
    <x v="4"/>
    <s v="SAN ANTONIO"/>
    <s v="ALGARROBO"/>
    <n v="2024"/>
    <s v="PROYECTO"/>
    <s v="TRANSPORTE"/>
    <s v="TRANSPORTE URBANO,VIALIDAD PEATONAL"/>
    <x v="3"/>
    <n v="2135863"/>
    <n v="0"/>
    <n v="0"/>
    <x v="1"/>
    <x v="1"/>
  </r>
  <r>
    <s v="40059523-0"/>
    <s v="DIAGNOSTICO CAPACIDAD OPERACIONAL REGIÓN DE COQUIMBO"/>
    <x v="6"/>
    <s v="'"/>
    <s v="'"/>
    <n v="2024"/>
    <s v="ESTUDIO BASICO"/>
    <s v="TRANSPORTE"/>
    <s v="TRANSPORTE AEREO"/>
    <x v="1"/>
    <n v="124142"/>
    <n v="0"/>
    <n v="0"/>
    <x v="1"/>
    <x v="1"/>
  </r>
  <r>
    <s v="40059528-0"/>
    <s v="MEJORAMIENTO CALLE IGNACIO CARRERA PINTO, COMUNA DE CATEMU"/>
    <x v="4"/>
    <s v="SAN FELIPE DE ACONCAGUA"/>
    <s v="CATEMU"/>
    <n v="2024"/>
    <s v="PROYECTO"/>
    <s v="TRANSPORTE"/>
    <s v="TRANSPORTE URBANO,VIALIDAD PEATONAL"/>
    <x v="1"/>
    <n v="170786"/>
    <n v="0"/>
    <n v="0"/>
    <x v="1"/>
    <x v="1"/>
  </r>
  <r>
    <s v="40059529-0"/>
    <s v="MEJORAMIENTO SERVICIO DE AGUA POTABLE, SERVICIO SANITARIO RURAL RINCONADA  ALCONES,MARCHIGUE"/>
    <x v="15"/>
    <s v="CARDENAL CARO"/>
    <s v="MARCHIGUE"/>
    <n v="2024"/>
    <s v="PROYECTO"/>
    <s v="RECURSOS HIDRICOS"/>
    <s v="AGUA POTABLE"/>
    <x v="1"/>
    <n v="157252"/>
    <n v="0"/>
    <n v="0"/>
    <x v="1"/>
    <x v="1"/>
  </r>
  <r>
    <s v="40059545-0"/>
    <s v="MEJORAMIENTO AV. GUILLERMO MUCKE COMUNA DE ALGARROBO"/>
    <x v="4"/>
    <s v="SAN ANTONIO"/>
    <s v="ALGARROBO"/>
    <n v="2024"/>
    <s v="PROYECTO"/>
    <s v="VIVIENDA Y DESARROLLO URBANO"/>
    <s v="DESARROLLO URBANO"/>
    <x v="3"/>
    <n v="655464"/>
    <n v="0"/>
    <n v="0"/>
    <x v="1"/>
    <x v="1"/>
  </r>
  <r>
    <s v="40059551-0"/>
    <s v="REPOSICION SUBCOMISARIA TIERRAS BLANCAS, COQUIMBO"/>
    <x v="6"/>
    <s v="ELQUI"/>
    <s v="COQUIMBO"/>
    <n v="2024"/>
    <s v="PROYECTO"/>
    <s v="SEGURIDAD PUBLICA"/>
    <s v="SEGURIDAD PUBLICA"/>
    <x v="1"/>
    <n v="10400"/>
    <n v="0"/>
    <n v="0"/>
    <x v="1"/>
    <x v="1"/>
  </r>
  <r>
    <s v="40059577-0"/>
    <s v="CAPACITACION EN GESTION DEL RECURSO HIDRICO PARA JOVENES  EN LA REGIÓN DE OHIGGINS"/>
    <x v="15"/>
    <s v="'"/>
    <s v="'"/>
    <n v="2024"/>
    <s v="PROGRAMA"/>
    <s v="RECURSOS HIDRICOS"/>
    <s v="RIEGO"/>
    <x v="3"/>
    <n v="120000"/>
    <n v="0"/>
    <n v="0"/>
    <x v="1"/>
    <x v="1"/>
  </r>
  <r>
    <s v="40059578-0"/>
    <s v="CONSTRUCCION CENTRO DEPORTIVO TENIS DE MESA, COMUNA DE SAN JOAQUÍN"/>
    <x v="14"/>
    <s v="SANTIAGO"/>
    <s v="SAN JOAQUIN"/>
    <n v="2024"/>
    <s v="PROYECTO"/>
    <s v="DEPORTES"/>
    <s v="DEPORTE RECREATIVO"/>
    <x v="4"/>
    <n v="10378"/>
    <n v="0"/>
    <n v="0"/>
    <x v="1"/>
    <x v="1"/>
  </r>
  <r>
    <s v="40059591-0"/>
    <s v="MEJORAMIENTO SISTEMA AGUA DE POTABLE  SERVICIO SANITARIO RURAL LAS ARAÑAS,  COMUNA DE CHÉPICA"/>
    <x v="15"/>
    <s v="COLCHAGUA"/>
    <s v="CHEPICA"/>
    <n v="2024"/>
    <s v="PROYECTO"/>
    <s v="RECURSOS HIDRICOS"/>
    <s v="AGUA POTABLE"/>
    <x v="1"/>
    <n v="51331"/>
    <n v="0"/>
    <n v="0"/>
    <x v="1"/>
    <x v="1"/>
  </r>
  <r>
    <s v="40059631-0"/>
    <s v="REPOSICION CON MEJORAMIENTO RECINTO CLUB DEPORTIVO INTERSPORTING, COMUNA DE PUTAENDO"/>
    <x v="4"/>
    <s v="SAN FELIPE DE ACONCAGUA"/>
    <s v="PUTAENDO"/>
    <n v="2024"/>
    <s v="PROYECTO"/>
    <s v="DEPORTES"/>
    <s v="DEPORTE RECREATIVO"/>
    <x v="4"/>
    <n v="524515"/>
    <n v="0"/>
    <n v="0"/>
    <x v="1"/>
    <x v="1"/>
  </r>
  <r>
    <s v="40059636-0"/>
    <s v="AMPLIACION RED HIDROMÉTRICA, CONTEXTO EMERGENCIA Y CAMBIO CLIMÁTICO REGIÓN DEL BIOBÍO"/>
    <x v="2"/>
    <s v="'"/>
    <s v="'"/>
    <n v="2024"/>
    <s v="PROYECTO"/>
    <s v="RECURSOS HIDRICOS"/>
    <s v="RECURSOS HIDRICOS"/>
    <x v="1"/>
    <n v="38027"/>
    <n v="0"/>
    <n v="0"/>
    <x v="1"/>
    <x v="1"/>
  </r>
  <r>
    <s v="40059642-0"/>
    <s v="CONSTRUCCION RED DE AGUA POTABLE Y ALCANTARILLADO VILLA EL BOLDO, COMUNA DE PENCO"/>
    <x v="2"/>
    <s v="CONCEPCION"/>
    <s v="PENCO"/>
    <n v="2024"/>
    <s v="PROYECTO"/>
    <s v="VIVIENDA Y DESARROLLO URBANO"/>
    <s v="DESARROLLO URBANO"/>
    <x v="3"/>
    <n v="439400"/>
    <n v="0"/>
    <n v="0"/>
    <x v="1"/>
    <x v="1"/>
  </r>
  <r>
    <s v="40059643-0"/>
    <s v="RESTAURACION CEMENTERIO LAICO, CALDERA"/>
    <x v="16"/>
    <s v="COPIAPO"/>
    <s v="CALDERA"/>
    <n v="2024"/>
    <s v="PROYECTO"/>
    <s v="CULTURA Y PATRIMONIO"/>
    <s v="PATRIMONIO"/>
    <x v="4"/>
    <n v="2048"/>
    <n v="0"/>
    <n v="0"/>
    <x v="1"/>
    <x v="1"/>
  </r>
  <r>
    <s v="40059645-0"/>
    <s v="CONSTRUCCION SANEAMIENTO SANITARIO INTEGRAL LOTEO BELLAVISTA 5 CAMINO AL VOLCÁN SEGUNDA FAJA"/>
    <x v="0"/>
    <s v="CAUTIN"/>
    <s v="VILLARRICA"/>
    <n v="2024"/>
    <s v="PROYECTO"/>
    <s v="MULTISECTORIAL"/>
    <s v="ADMINISTRACION MULTISECTOR"/>
    <x v="3"/>
    <n v="55000"/>
    <n v="0"/>
    <n v="0"/>
    <x v="1"/>
    <x v="1"/>
  </r>
  <r>
    <s v="40059669-0"/>
    <s v="CONSTRUCCION COMPLEJO ATLETICO MUNICIPAL, COMUNA DE QUILLOTA"/>
    <x v="4"/>
    <s v="QUILLOTA"/>
    <s v="QUILLOTA"/>
    <n v="2024"/>
    <s v="PROYECTO"/>
    <s v="DEPORTES"/>
    <s v="INTERSUBSECTORIAL DEPORTES"/>
    <x v="3"/>
    <n v="75451"/>
    <n v="0"/>
    <n v="0"/>
    <x v="1"/>
    <x v="1"/>
  </r>
  <r>
    <s v="40059685-0"/>
    <s v="NORMALIZACION ACCESIBILIDAD UNIVERSAL PARA EL ACCESO PPAL AL EDIFICIO DEL CONGRESO NACIONAL"/>
    <x v="4"/>
    <s v="'"/>
    <s v="'"/>
    <n v="2024"/>
    <s v="PROYECTO"/>
    <s v="MULTISECTORIAL"/>
    <s v="ADMINISTRACION MULTISECTOR"/>
    <x v="1"/>
    <n v="238753"/>
    <n v="0"/>
    <n v="0"/>
    <x v="1"/>
    <x v="1"/>
  </r>
  <r>
    <s v="40059687-0"/>
    <s v="CONSTRUCCION SIMULADOR PARA EL CUERPO DE BOMBEROS METROPOLITANO SUR, COMUNA DE SAN JOAQUÍN"/>
    <x v="14"/>
    <s v="SANTIAGO"/>
    <s v="SAN JOAQUIN"/>
    <n v="2024"/>
    <s v="PROYECTO"/>
    <s v="SEGURIDAD PUBLICA"/>
    <s v="SEGURIDAD PUBLICA"/>
    <x v="4"/>
    <n v="314944"/>
    <n v="0"/>
    <n v="0"/>
    <x v="1"/>
    <x v="1"/>
  </r>
  <r>
    <s v="40059698-0"/>
    <s v="DIAGNOSTICO Y ELABORACIÓN PIIMEP COMUNA DE HUALQUI"/>
    <x v="2"/>
    <s v="CONCEPCION"/>
    <s v="HUALQUI"/>
    <n v="2024"/>
    <s v="ESTUDIO BASICO"/>
    <s v="VIVIENDA Y DESARROLLO URBANO"/>
    <s v="DESARROLLO URBANO"/>
    <x v="4"/>
    <n v="1"/>
    <n v="0"/>
    <n v="0"/>
    <x v="1"/>
    <x v="1"/>
  </r>
  <r>
    <s v="40059705-0"/>
    <s v="CONSTRUCCION EDIFICIO CARRERA DE MEDICINA UNIVERSIDAD DE LA SERENA"/>
    <x v="6"/>
    <s v="ELQUI"/>
    <s v="LA SERENA"/>
    <n v="2024"/>
    <s v="PROYECTO"/>
    <s v="EDUCACIÓN"/>
    <s v="EDUCACION SUPERIOR"/>
    <x v="1"/>
    <n v="3471"/>
    <n v="0"/>
    <n v="0"/>
    <x v="1"/>
    <x v="1"/>
  </r>
  <r>
    <s v="40059718-0"/>
    <s v="ACTUALIZACION ANALISIS DE LOCALIZACION DE INFRAESTRUCTURA DE ATRAQUE PESQUERA ARTESANAL"/>
    <x v="7"/>
    <s v="CAUQUENES"/>
    <s v="'"/>
    <n v="2024"/>
    <s v="ESTUDIO BASICO"/>
    <s v="PESCA"/>
    <s v="PESCA ARTESANAL"/>
    <x v="3"/>
    <n v="182470"/>
    <n v="0"/>
    <n v="0"/>
    <x v="1"/>
    <x v="1"/>
  </r>
  <r>
    <s v="40059719-0"/>
    <s v="MEJORAMIENTO CALLE CAMINO SAN VICENTE - CEMENTERIO, ENTRE CAMINO EL MEDIO Y CALLE LOS OLIVOS,"/>
    <x v="15"/>
    <s v="CACHAPOAL"/>
    <s v="SAN VICENTE DE TAGUA TAGUA"/>
    <n v="2024"/>
    <s v="PROYECTO"/>
    <s v="TRANSPORTE"/>
    <s v="TRANSPORTE URBANO,VIALIDAD PEATONAL"/>
    <x v="3"/>
    <n v="443793"/>
    <n v="0"/>
    <n v="0"/>
    <x v="1"/>
    <x v="1"/>
  </r>
  <r>
    <s v="40059720-0"/>
    <s v="CONSTRUCCION CONSTRUCCIÓN PROYECTO ELECTRIFICACION RURAL LANCO"/>
    <x v="6"/>
    <s v="CHOAPA"/>
    <s v="ILLAPEL"/>
    <n v="2024"/>
    <s v="PROYECTO"/>
    <s v="ENERGIA"/>
    <s v="DISTRIBUCION Y CONEXION FINAL USUARIOS"/>
    <x v="3"/>
    <n v="310251"/>
    <n v="0"/>
    <n v="0"/>
    <x v="1"/>
    <x v="1"/>
  </r>
  <r>
    <s v="40059721-0"/>
    <s v="MEJORAMIENTO DE PAVIMENTOS VARIOS PASAJES, PEUMO"/>
    <x v="15"/>
    <s v="CACHAPOAL"/>
    <s v="PEUMO"/>
    <n v="2024"/>
    <s v="PROYECTO"/>
    <s v="TRANSPORTE"/>
    <s v="TRANSPORTE URBANO,VIALIDAD PEATONAL"/>
    <x v="3"/>
    <n v="202253"/>
    <n v="0"/>
    <n v="0"/>
    <x v="1"/>
    <x v="1"/>
  </r>
  <r>
    <s v="40059748-0"/>
    <s v="CONSTRUCCION COLEGIO BICENTENARIO ARAUCANÍA, VILLARRICA"/>
    <x v="0"/>
    <s v="CAUTIN"/>
    <s v="VILLARRICA"/>
    <n v="2024"/>
    <s v="PROYECTO"/>
    <s v="EDUCACIÓN"/>
    <s v="EDUCACION BASICA Y MEDIA"/>
    <x v="4"/>
    <n v="584462"/>
    <n v="0"/>
    <n v="0"/>
    <x v="1"/>
    <x v="1"/>
  </r>
  <r>
    <s v="40059750-0"/>
    <s v="CONSTRUCCION CORREDOR FERROVIARIO DE TRANSPORTE PÚBLICO LA UNION - PUERTO MONTT"/>
    <x v="10"/>
    <s v="'"/>
    <s v="'"/>
    <n v="2024"/>
    <s v="PROYECTO"/>
    <s v="TRANSPORTE"/>
    <s v="TRANSPORTE FERROVIARIO"/>
    <x v="3"/>
    <n v="46575"/>
    <n v="0"/>
    <n v="0"/>
    <x v="1"/>
    <x v="1"/>
  </r>
  <r>
    <s v="40059759-0"/>
    <s v="CONSTRUCCION AMPLIACIÓN AV. SANTA MARTA DE HUECHURABA"/>
    <x v="14"/>
    <s v="'"/>
    <s v="'"/>
    <n v="2024"/>
    <s v="PROYECTO"/>
    <s v="TRANSPORTE"/>
    <s v="TRANSPORTE URBANO,VIALIDAD PEATONAL"/>
    <x v="4"/>
    <n v="30000"/>
    <n v="0"/>
    <n v="0"/>
    <x v="1"/>
    <x v="1"/>
  </r>
  <r>
    <s v="40059767-0"/>
    <s v="CONSTRUCCION EDIFICIO DIRECCIÓN DE PREVENCIÓN Y SEGURIDAD CIUDADANA, COMUNA DE MAIPU."/>
    <x v="14"/>
    <s v="SANTIAGO"/>
    <s v="MAIPU"/>
    <n v="2024"/>
    <s v="PROYECTO"/>
    <s v="SEGURIDAD PUBLICA"/>
    <s v="SEGURIDAD PUBLICA"/>
    <x v="4"/>
    <n v="36954"/>
    <n v="0"/>
    <n v="0"/>
    <x v="1"/>
    <x v="1"/>
  </r>
  <r>
    <s v="40059785-0"/>
    <s v="REPOSICION LICEO BICENTENARIO PADRE ALBERTO HURTADO CRUCHAGA LONCOCHE"/>
    <x v="0"/>
    <s v="CAUTIN"/>
    <s v="LONCOCHE"/>
    <n v="2024"/>
    <s v="PROYECTO"/>
    <s v="EDUCACION, CULTURA Y PATRIMONIO"/>
    <s v="EDUCACION BASICA Y MEDIA"/>
    <x v="4"/>
    <n v="62918"/>
    <n v="0"/>
    <n v="0"/>
    <x v="1"/>
    <x v="1"/>
  </r>
  <r>
    <s v="40059798-0"/>
    <s v="REPOSICION SEDE SOCIAL JJ.VV POBLACION SANTA TERESA, COMUNA DE LLAY-LLAY"/>
    <x v="4"/>
    <s v="SAN FELIPE DE ACONCAGUA"/>
    <s v="LLAY LLAY"/>
    <n v="2024"/>
    <s v="PROYECTO"/>
    <s v="MULTISECTORIAL"/>
    <s v="ORGANIZACION Y SERVICIOS COMUNALES"/>
    <x v="3"/>
    <n v="50817"/>
    <n v="0"/>
    <n v="0"/>
    <x v="1"/>
    <x v="1"/>
  </r>
  <r>
    <s v="40059806-0"/>
    <s v="REPOSICION COMPLEJO EDUCACIONAL MELIPEUCO"/>
    <x v="0"/>
    <s v="CAUTIN"/>
    <s v="MELIPEUCO"/>
    <n v="2024"/>
    <s v="PROYECTO"/>
    <s v="EDUCACIÓN"/>
    <s v="EDUCACION BASICA Y MEDIA"/>
    <x v="4"/>
    <n v="160000"/>
    <n v="0"/>
    <n v="0"/>
    <x v="1"/>
    <x v="1"/>
  </r>
  <r>
    <s v="40059816-0"/>
    <s v="REPOSICION PUENTE SOMBRERO EN RUTA EN RUTA Y-665, COMUNA DE PRIMAVERA"/>
    <x v="1"/>
    <s v="TIERRA DEL FUEGO"/>
    <s v="PRIMAVERA"/>
    <n v="2024"/>
    <s v="PROYECTO"/>
    <s v="TRANSPORTE"/>
    <s v="TRANSPORTE CAMINERO"/>
    <x v="1"/>
    <n v="155250"/>
    <n v="0"/>
    <n v="0"/>
    <x v="1"/>
    <x v="1"/>
  </r>
  <r>
    <s v="40059844-0"/>
    <s v="HABILITACION CENTRO COMUNITARIO DE SALUD MENTAL TOMÃ¿"/>
    <x v="2"/>
    <s v="CONCEPCION"/>
    <s v="TOME"/>
    <n v="2024"/>
    <s v="PROYECTO"/>
    <s v="SALUD"/>
    <s v="MEDIA COMPLEJIDAD"/>
    <x v="4"/>
    <n v="7975"/>
    <n v="0"/>
    <n v="0"/>
    <x v="1"/>
    <x v="1"/>
  </r>
  <r>
    <s v="40059858-0"/>
    <s v="DIAGNOSTICO DE EMERGENCIA PARA LA REPARACIÓN DEL EMBALSE ANCOA, REGIÓN DEL MAULE"/>
    <x v="7"/>
    <s v="LINARES"/>
    <s v="LINARES"/>
    <n v="2024"/>
    <s v="ESTUDIO BASICO"/>
    <s v="RECURSOS HIDRICOS"/>
    <s v="RIEGO"/>
    <x v="4"/>
    <n v="1155671"/>
    <n v="0"/>
    <n v="0"/>
    <x v="1"/>
    <x v="1"/>
  </r>
  <r>
    <s v="40059860-0"/>
    <s v="CONSTRUCCION COSTANERA AMANECER, ENTRE CALLE LAS QUILAS Y AV. SAN SEBASTIAN, TEMUCO"/>
    <x v="0"/>
    <s v="CAUTIN"/>
    <s v="TEMUCO"/>
    <n v="2024"/>
    <s v="PROYECTO"/>
    <s v="TRANSPORTE"/>
    <s v="TRANSPORTE URBANO,VIALIDAD PEATONAL"/>
    <x v="1"/>
    <n v="2900"/>
    <n v="0"/>
    <n v="0"/>
    <x v="1"/>
    <x v="1"/>
  </r>
  <r>
    <s v="40059891-0"/>
    <s v="REPOSICION DE PASARELAS PEATONALES DE PUERTO GAVIOTA, COMUNA DE CISNES"/>
    <x v="11"/>
    <s v="AYSEN"/>
    <s v="CISNES"/>
    <n v="2024"/>
    <s v="PROYECTO"/>
    <s v="VIVIENDA Y DESARROLLO URBANO"/>
    <s v="DESARROLLO URBANO"/>
    <x v="3"/>
    <n v="300000"/>
    <n v="0"/>
    <n v="0"/>
    <x v="1"/>
    <x v="1"/>
  </r>
  <r>
    <s v="40059909-0"/>
    <s v="MEJORAMIENTO RUTA S/R METRENCO/MISIÓN INGLESA Y RUTA S/R ROBLE HUACHO/PICHIQUEPE"/>
    <x v="0"/>
    <s v="CAUTIN"/>
    <s v="PADRE LAS CASAS"/>
    <n v="2024"/>
    <s v="PROYECTO"/>
    <s v="TRANSPORTE"/>
    <s v="TRANSPORTE CAMINERO"/>
    <x v="4"/>
    <n v="44029087"/>
    <n v="0"/>
    <n v="0"/>
    <x v="1"/>
    <x v="1"/>
  </r>
  <r>
    <s v="40059944-0"/>
    <s v="MEJORAMIENTO CANCHA DE FUTBOL 21 DE MAYO, SAN PEDRO DE LA PAZ"/>
    <x v="2"/>
    <s v="CONCEPCION"/>
    <s v="SAN PEDRO DE LA PAZ"/>
    <n v="2024"/>
    <s v="PROYECTO"/>
    <s v="DEPORTES"/>
    <s v="DEPORTE RECREATIVO"/>
    <x v="1"/>
    <n v="117725"/>
    <n v="0"/>
    <n v="0"/>
    <x v="1"/>
    <x v="1"/>
  </r>
  <r>
    <s v="40059966-0"/>
    <s v="MEJORAMIENTO PEATONALIDAD CALLE ALEXIS SANCHEZ Y PSJE JUAN DANIEL RUIZ, PQMB TOCOPILLA"/>
    <x v="9"/>
    <s v="TOCOPILLA"/>
    <s v="TOCOPILLA"/>
    <n v="2024"/>
    <s v="PROYECTO"/>
    <s v="VIVIENDA Y DESARROLLO URBANO"/>
    <s v="DESARROLLO URBANO"/>
    <x v="4"/>
    <n v="96722"/>
    <n v="0"/>
    <n v="0"/>
    <x v="1"/>
    <x v="1"/>
  </r>
  <r>
    <s v="40059967-0"/>
    <s v="REPOSICION SEDES DE TAXIS EL FUTURO Y LOS ANDES, COMUNA DE IQUIQUE"/>
    <x v="8"/>
    <s v="'"/>
    <s v="'"/>
    <n v="2024"/>
    <s v="PROYECTO"/>
    <s v="MULTISECTORIAL"/>
    <s v="ORGANIZACION Y SERVICIOS COMUNALES"/>
    <x v="3"/>
    <n v="413705"/>
    <n v="0"/>
    <n v="0"/>
    <x v="1"/>
    <x v="1"/>
  </r>
  <r>
    <s v="40060028-0"/>
    <s v="MEJORAMIENTO INTEGRAL PLAZA LORD COCHRANE, COMUNA DE VALPARAÍSO"/>
    <x v="4"/>
    <s v="VALPARAISO"/>
    <s v="VALPARAISO"/>
    <n v="2024"/>
    <s v="PROYECTO"/>
    <s v="VIVIENDA Y DESARROLLO URBANO"/>
    <s v="DESARROLLO URBANO"/>
    <x v="1"/>
    <n v="2232"/>
    <n v="0"/>
    <n v="0"/>
    <x v="1"/>
    <x v="1"/>
  </r>
  <r>
    <s v="40060058-0"/>
    <s v="MEJORAMIENTO CALLE FÉLIX EICHER, LAJA"/>
    <x v="2"/>
    <s v="BIO BIO"/>
    <s v="LAJA"/>
    <n v="2024"/>
    <s v="PROYECTO"/>
    <s v="TRANSPORTE"/>
    <s v="TRANSPORTE URBANO,VIALIDAD PEATONAL"/>
    <x v="3"/>
    <n v="1685225"/>
    <n v="0"/>
    <n v="0"/>
    <x v="1"/>
    <x v="1"/>
  </r>
  <r>
    <s v="40060076-0"/>
    <s v="CONSTRUCCION SERVICIO SANITARIO RURAL RIO LAJA - PARRAL, LAJA"/>
    <x v="2"/>
    <s v="BIO BIO"/>
    <s v="LAJA"/>
    <n v="2024"/>
    <s v="PROYECTO"/>
    <s v="RECURSOS HIDRICOS"/>
    <s v="AGUA POTABLE"/>
    <x v="3"/>
    <n v="4060995"/>
    <n v="0"/>
    <n v="0"/>
    <x v="1"/>
    <x v="1"/>
  </r>
  <r>
    <s v="40060139-0"/>
    <s v="REPOSICION REGISTRO CIVIL DE PINTO"/>
    <x v="5"/>
    <s v="DIGUILLIN"/>
    <s v="PINTO - REGION DEL ÑUBLE"/>
    <n v="2024"/>
    <s v="PROYECTO"/>
    <s v="JUSTICIA"/>
    <s v="ADMINISTRACION DE JUSTICIA"/>
    <x v="4"/>
    <n v="16160"/>
    <n v="0"/>
    <n v="0"/>
    <x v="1"/>
    <x v="1"/>
  </r>
  <r>
    <s v="40060148-0"/>
    <s v="REPOSICION EDIFICIO CONSISTORIAL MUNICIPALIDAD DE SAN PEDRO DE LA PAZ"/>
    <x v="2"/>
    <s v="CONCEPCION"/>
    <s v="SAN PEDRO DE LA PAZ"/>
    <n v="2024"/>
    <s v="PROYECTO"/>
    <s v="MULTISECTORIAL"/>
    <s v="ORGANIZACION Y SERVICIOS COMUNALES"/>
    <x v="4"/>
    <n v="9319903"/>
    <n v="0"/>
    <n v="0"/>
    <x v="1"/>
    <x v="1"/>
  </r>
  <r>
    <s v="40060219-0"/>
    <s v="MEJORAMIENTO ACCESO SUR, ESPAÑA TRAMO RUTA 5 SUR Y OHIGGINS, PAILAHUEQUE, ERCILLA"/>
    <x v="0"/>
    <s v="MALLECO"/>
    <s v="ERCILLA"/>
    <n v="2024"/>
    <s v="PROYECTO"/>
    <s v="VIVIENDA Y DESARROLLO URBANO"/>
    <s v="DESARROLLO URBANO"/>
    <x v="4"/>
    <n v="40150"/>
    <n v="0"/>
    <n v="0"/>
    <x v="1"/>
    <x v="1"/>
  </r>
  <r>
    <s v="40060253-0"/>
    <s v="CONSTRUCCION SOLUCIONES INDIV. DE A. SERVIDAS EN LAS MERCEDES -MALALHUE, COMUNA MARIA PINTO"/>
    <x v="14"/>
    <s v="MELIPILLA"/>
    <s v="MARIA PINTO"/>
    <n v="2024"/>
    <s v="PROYECTO"/>
    <s v="RECURSOS HIDRICOS"/>
    <s v="EVACUACION DISPOSICION FINAL AGUAS SERVIDAS"/>
    <x v="1"/>
    <n v="1000"/>
    <n v="0"/>
    <n v="0"/>
    <x v="1"/>
    <x v="1"/>
  </r>
  <r>
    <s v="40060294-0"/>
    <s v="MEJORAMIENTO DEL MUSEO PADRE SEBASTIAN ENGLERT MAPSE, RAPA NUI"/>
    <x v="4"/>
    <s v="'"/>
    <s v="'"/>
    <n v="2024"/>
    <s v="PROYECTO"/>
    <s v="EDUCACION, CULTURA Y PATRIMONIO"/>
    <s v="ARTE Y CULTURA"/>
    <x v="4"/>
    <n v="147921"/>
    <n v="0"/>
    <n v="0"/>
    <x v="1"/>
    <x v="1"/>
  </r>
  <r>
    <s v="40060435-0"/>
    <s v="NORMALIZACION INFRAESTRUCTURA SANITARIA CUADRANTE 4"/>
    <x v="0"/>
    <s v="CAUTIN"/>
    <s v="SAAVEDRA"/>
    <n v="2024"/>
    <s v="PROYECTO"/>
    <s v="RECURSOS HIDRICOS"/>
    <s v="ADMINISTRACION AGUA POTABLE Y ALCANTARILLADO"/>
    <x v="4"/>
    <n v="343104"/>
    <n v="0"/>
    <n v="0"/>
    <x v="1"/>
    <x v="1"/>
  </r>
  <r>
    <s v="40060584-0"/>
    <s v="DIAGNOSTICO ELABORACIÓN PLAN MAESTRO BARRIO COSTANERA MAGALLANES, COMUNA DE CASABLANCA"/>
    <x v="4"/>
    <s v="VALPARAISO"/>
    <s v="CASABLANCA"/>
    <n v="2024"/>
    <s v="ESTUDIO BASICO"/>
    <s v="VIVIENDA Y DESARROLLO URBANO"/>
    <s v="DESARROLLO URBANO"/>
    <x v="1"/>
    <n v="32000"/>
    <n v="0"/>
    <n v="0"/>
    <x v="1"/>
    <x v="1"/>
  </r>
  <r>
    <s v="40060589-0"/>
    <s v="DIAGNOSTICO ELABORACIÓN PLAN MAESTRO BARRIO SVEN KRARUP, COMUNA DE HIJUELAS"/>
    <x v="4"/>
    <s v="QUILLOTA"/>
    <s v="HIJUELAS"/>
    <n v="2024"/>
    <s v="ESTUDIO BASICO"/>
    <s v="VIVIENDA Y DESARROLLO URBANO"/>
    <s v="DESARROLLO URBANO"/>
    <x v="1"/>
    <n v="32000"/>
    <n v="0"/>
    <n v="0"/>
    <x v="1"/>
    <x v="1"/>
  </r>
  <r>
    <s v="40060590-0"/>
    <s v="CONSTRUCCION PLANTA DE COMPOSTAJE MUNICIPAL, TALCA"/>
    <x v="7"/>
    <s v="TALCA"/>
    <s v="TALCA"/>
    <n v="2024"/>
    <s v="PROYECTO"/>
    <s v="RECURSOS NATURALES Y MEDIO AMBIENTE"/>
    <s v="MEDIO AMBIENTE"/>
    <x v="0"/>
    <n v="371933"/>
    <n v="0"/>
    <n v="0"/>
    <x v="1"/>
    <x v="1"/>
  </r>
  <r>
    <s v="40060596-0"/>
    <s v="DIAGNOSTICO ELABORACIÓN PLAN MAESTRO BARRIO SANTA ROSA - LAS FLORISTAS COMUNA DE LA CRUZ"/>
    <x v="4"/>
    <s v="QUILLOTA"/>
    <s v="LA CRUZ"/>
    <n v="2024"/>
    <s v="ESTUDIO BASICO"/>
    <s v="VIVIENDA Y DESARROLLO URBANO"/>
    <s v="DESARROLLO URBANO"/>
    <x v="1"/>
    <n v="32000"/>
    <n v="0"/>
    <n v="0"/>
    <x v="1"/>
    <x v="1"/>
  </r>
  <r>
    <s v="40060662-0"/>
    <s v="AMPLIACION CLUB DEPORTIVO SOKOL CROATA, PUNTA ARENAS."/>
    <x v="1"/>
    <s v="'"/>
    <s v="'"/>
    <n v="2024"/>
    <s v="PROYECTO"/>
    <s v="DEPORTES"/>
    <s v="INTERSUBSECTORIAL DEPORTES"/>
    <x v="3"/>
    <n v="11550"/>
    <n v="0"/>
    <n v="0"/>
    <x v="1"/>
    <x v="1"/>
  </r>
  <r>
    <s v="40060667-0"/>
    <s v="CONSTRUCCION SEDE CLUB SUIZO, PUNTA ARENAS"/>
    <x v="1"/>
    <s v="'"/>
    <s v="'"/>
    <n v="2024"/>
    <s v="PROYECTO"/>
    <s v="MULTISECTORIAL"/>
    <s v="ORGANIZACION Y SERVICIOS COMUNALES"/>
    <x v="4"/>
    <n v="1864"/>
    <n v="0"/>
    <n v="0"/>
    <x v="1"/>
    <x v="1"/>
  </r>
  <r>
    <s v="40060683-0"/>
    <s v="MEJORAMIENTO BARRIO LAGOS DE CHILE, COMUNA DE RIO NEGRO"/>
    <x v="3"/>
    <s v="OSORNO"/>
    <s v="RIO NEGRO"/>
    <n v="2024"/>
    <s v="PROYECTO"/>
    <s v="VIVIENDA Y DESARROLLO URBANO"/>
    <s v="DESARROLLO URBANO"/>
    <x v="4"/>
    <n v="161800"/>
    <n v="0"/>
    <n v="0"/>
    <x v="1"/>
    <x v="1"/>
  </r>
  <r>
    <s v="40060724-0"/>
    <s v="DIAGNOSTICO PLAN REGULADOR COMUNAL SAN NICOLAS"/>
    <x v="5"/>
    <s v="PUNILLA"/>
    <s v="SAN NICOLAS - REGION DEL ÑUBLE"/>
    <n v="2024"/>
    <s v="ESTUDIO BASICO"/>
    <s v="VIVIENDA Y DESARROLLO URBANO"/>
    <s v="DESARROLLO URBANO"/>
    <x v="4"/>
    <n v="130000"/>
    <n v="0"/>
    <n v="0"/>
    <x v="1"/>
    <x v="1"/>
  </r>
  <r>
    <s v="40060731-0"/>
    <s v="DIAGNOSTICO Y ELABORACION PLAN MAESTRO BARRIO EL SANTO, TOMÉ"/>
    <x v="2"/>
    <s v="CONCEPCION"/>
    <s v="TOME"/>
    <n v="2024"/>
    <s v="ESTUDIO BASICO"/>
    <s v="VIVIENDA Y DESARROLLO URBANO"/>
    <s v="DESARROLLO URBANO"/>
    <x v="1"/>
    <n v="20500"/>
    <n v="0"/>
    <n v="0"/>
    <x v="1"/>
    <x v="1"/>
  </r>
  <r>
    <s v="40060764-0"/>
    <s v="REPOSICION PAVIMENTOS AVENIDA MIGUEL LEMEUR , TIERRA AMARILLA"/>
    <x v="16"/>
    <s v="COPIAPO"/>
    <s v="TIERRA AMARILLA"/>
    <n v="2024"/>
    <s v="PROYECTO"/>
    <s v="TRANSPORTE"/>
    <s v="TRANSPORTE URBANO,VIALIDAD PEATONAL"/>
    <x v="3"/>
    <n v="35000"/>
    <n v="0"/>
    <n v="0"/>
    <x v="1"/>
    <x v="1"/>
  </r>
  <r>
    <s v="40060792-0"/>
    <s v="MEJORAMIENTO SISTEMAS DESEMBARQUE CALETA ANTOFAGASTA, ANTOFAGASTA"/>
    <x v="9"/>
    <s v="ANTOFAGASTA"/>
    <s v="ANTOFAGASTA"/>
    <n v="2024"/>
    <s v="PROYECTO"/>
    <s v="PESCA"/>
    <s v="PESCA ARTESANAL"/>
    <x v="4"/>
    <n v="184696"/>
    <n v="0"/>
    <n v="0"/>
    <x v="1"/>
    <x v="1"/>
  </r>
  <r>
    <s v="40060797-0"/>
    <s v="MEJORAMIENTO MONUMENTO NATURAL LA PORTADA, COMUNA DE ANTOFAGASTA"/>
    <x v="9"/>
    <s v="'"/>
    <s v="'"/>
    <n v="2024"/>
    <s v="PROYECTO"/>
    <s v="MULTISECTORIAL"/>
    <s v="ADMINISTRACION MULTISECTOR"/>
    <x v="4"/>
    <n v="1677390"/>
    <n v="0"/>
    <n v="0"/>
    <x v="1"/>
    <x v="1"/>
  </r>
  <r>
    <s v="40060842-0"/>
    <s v="MEJORAMIENTO AVENIDA PEDRO DE VALDIVIA, CONCEPCIÓN"/>
    <x v="2"/>
    <s v="CONCEPCION"/>
    <s v="CONCEPCION"/>
    <n v="2024"/>
    <s v="PROYECTO"/>
    <s v="TRANSPORTE"/>
    <s v="TRANSPORTE URBANO,VIALIDAD PEATONAL"/>
    <x v="1"/>
    <n v="73505"/>
    <n v="0"/>
    <n v="0"/>
    <x v="1"/>
    <x v="1"/>
  </r>
  <r>
    <s v="40060944-0"/>
    <s v="MEJORAMIENTO BARRIO FUTALEUFÚ, COMUNA DE FUTALEUFÚ"/>
    <x v="3"/>
    <s v="PALENA"/>
    <s v="FUTALEUFU"/>
    <n v="2024"/>
    <s v="PROYECTO"/>
    <s v="VIVIENDA Y DESARROLLO URBANO"/>
    <s v="DESARROLLO URBANO"/>
    <x v="4"/>
    <n v="101579"/>
    <n v="0"/>
    <n v="0"/>
    <x v="1"/>
    <x v="1"/>
  </r>
  <r>
    <s v="40060970-0"/>
    <s v="MEJORAMIENTO ENTORNO PÉRGOLA, COMUNA DE VALPARAÍSO"/>
    <x v="4"/>
    <s v="VALPARAISO"/>
    <s v="VALPARAISO"/>
    <n v="2024"/>
    <s v="PROYECTO"/>
    <s v="VIVIENDA Y DESARROLLO URBANO"/>
    <s v="DESARROLLO URBANO"/>
    <x v="4"/>
    <n v="627500"/>
    <n v="0"/>
    <n v="0"/>
    <x v="1"/>
    <x v="1"/>
  </r>
  <r>
    <s v="40060980-0"/>
    <s v="MEJORAMIENTO PAVIMENTACION CALLE CAUPOLICAN, COMUNA DE CARTAGENA"/>
    <x v="4"/>
    <s v="SAN ANTONIO"/>
    <s v="CARTAGENA"/>
    <n v="2024"/>
    <s v="PROYECTO"/>
    <s v="TRANSPORTE"/>
    <s v="TRANSPORTE URBANO,VIALIDAD PEATONAL"/>
    <x v="1"/>
    <n v="506600"/>
    <n v="0"/>
    <n v="0"/>
    <x v="1"/>
    <x v="1"/>
  </r>
  <r>
    <s v="40060996-0"/>
    <s v="NORMALIZACION CIERRE PERIMETRAL AERODROMO PUMALIN,COMUNA CHAITEN"/>
    <x v="3"/>
    <s v="PALENA"/>
    <s v="CHAITEN"/>
    <n v="2024"/>
    <s v="PROYECTO"/>
    <s v="TRANSPORTE"/>
    <s v="TRANSPORTE AEREO"/>
    <x v="4"/>
    <n v="493600"/>
    <n v="0"/>
    <n v="0"/>
    <x v="1"/>
    <x v="1"/>
  </r>
  <r>
    <s v="40061003-0"/>
    <s v="MEJORAMIENTO INTERSECCION ACCESO NORTE, LOTA"/>
    <x v="2"/>
    <s v="CONCEPCION"/>
    <s v="LOTA"/>
    <n v="2024"/>
    <s v="PROYECTO"/>
    <s v="TRANSPORTE"/>
    <s v="TRANSPORTE URBANO,VIALIDAD PEATONAL"/>
    <x v="1"/>
    <n v="12591"/>
    <n v="0"/>
    <n v="0"/>
    <x v="1"/>
    <x v="1"/>
  </r>
  <r>
    <s v="40061085-0"/>
    <s v="DIAGNOSTICO PARA EL PLAN MAESTRO DEL BARRIO NORORIENTE COMUNA DE POZO ALMONTE"/>
    <x v="8"/>
    <s v="TAMARUGAL"/>
    <s v="POZO ALMONTE (PROV. TAMARUGAL)"/>
    <n v="2024"/>
    <s v="ESTUDIO BASICO"/>
    <s v="VIVIENDA Y DESARROLLO URBANO"/>
    <s v="DESARROLLO URBANO"/>
    <x v="1"/>
    <n v="100000"/>
    <n v="0"/>
    <n v="0"/>
    <x v="1"/>
    <x v="1"/>
  </r>
  <r>
    <s v="40061110-0"/>
    <s v="HABILITACION ESPACIOS PÚBLICOS, COMUNA DE LA FLORIDA"/>
    <x v="14"/>
    <s v="SANTIAGO"/>
    <s v="LA FLORIDA"/>
    <n v="2024"/>
    <s v="PROYECTO"/>
    <s v="DEPORTES"/>
    <s v="DEPORTE RECREATIVO"/>
    <x v="3"/>
    <n v="200000"/>
    <n v="0"/>
    <n v="0"/>
    <x v="1"/>
    <x v="1"/>
  </r>
  <r>
    <s v="40061173-0"/>
    <s v="DIAGNOSTICO OBRAS DE CONDUCCIÓN REGIONES DE ATACAMA Y COQUIMBO"/>
    <x v="10"/>
    <s v="'"/>
    <s v="'"/>
    <n v="2024"/>
    <s v="ESTUDIO BASICO"/>
    <s v="RECURSOS HIDRICOS"/>
    <s v="RIEGO"/>
    <x v="1"/>
    <n v="205000"/>
    <n v="0"/>
    <n v="0"/>
    <x v="1"/>
    <x v="1"/>
  </r>
  <r>
    <s v="40061221-0"/>
    <s v="MEJORAMIENTO AVENIDA FRANCISCO ENCINA, PAILLIHUE"/>
    <x v="2"/>
    <s v="BIO BIO"/>
    <s v="LOS ANGELES"/>
    <n v="2024"/>
    <s v="PROYECTO"/>
    <s v="TRANSPORTE"/>
    <s v="TRANSPORTE URBANO,VIALIDAD PEATONAL"/>
    <x v="4"/>
    <n v="4781205"/>
    <n v="0"/>
    <n v="0"/>
    <x v="1"/>
    <x v="1"/>
  </r>
  <r>
    <s v="40061224-0"/>
    <s v="MEJORAMIENTO DE ESTABILIDAD DE TALUDES PARA LA RUTA D-485, COMUNA DE PAIHUANO"/>
    <x v="6"/>
    <s v="ELQUI"/>
    <s v="PAIHUANO"/>
    <n v="2024"/>
    <s v="PROYECTO"/>
    <s v="TRANSPORTE"/>
    <s v="TRANSPORTE CAMINERO"/>
    <x v="1"/>
    <n v="77647"/>
    <n v="0"/>
    <n v="0"/>
    <x v="1"/>
    <x v="1"/>
  </r>
  <r>
    <s v="40061225-0"/>
    <s v="CONSTRUCCION SERVICIO SANITARIO RURAL VIVIANA NORTE, COMUNA DE AYSEN"/>
    <x v="11"/>
    <s v="AYSEN"/>
    <s v="AYSEN"/>
    <n v="2024"/>
    <s v="PROYECTO"/>
    <s v="RECURSOS HIDRICOS"/>
    <s v="AGUA POTABLE"/>
    <x v="3"/>
    <n v="100000"/>
    <n v="0"/>
    <n v="0"/>
    <x v="1"/>
    <x v="1"/>
  </r>
  <r>
    <s v="40061296-0"/>
    <s v="CONSTRUCCION OBRAS DE CONTROL ALUVIONAL ALTOS DE PLAYA BLANCA, COMUNA DE IQUIQUE"/>
    <x v="8"/>
    <s v="'"/>
    <s v="'"/>
    <n v="2024"/>
    <s v="PROYECTO"/>
    <s v="RECURSOS HIDRICOS"/>
    <s v="DEFENSAS FLUVIALES,MARITIMAS Y CAUCES NATURALES"/>
    <x v="3"/>
    <n v="22933"/>
    <n v="0"/>
    <n v="0"/>
    <x v="1"/>
    <x v="1"/>
  </r>
  <r>
    <s v="40061311-0"/>
    <s v="CONSTRUCCION ESTACIONAMIENTO MULTIPROPOSITO ANTE EMERGENCIAS SECTOR CUYA"/>
    <x v="13"/>
    <s v="ARICA - REGION XV"/>
    <s v="CAMARONES - REGION XV"/>
    <n v="2024"/>
    <s v="PROYECTO"/>
    <s v="MULTISECTORIAL"/>
    <s v="INTERSUBSECTORIAL MULTISECTOR"/>
    <x v="4"/>
    <n v="2214172"/>
    <n v="0"/>
    <n v="0"/>
    <x v="1"/>
    <x v="1"/>
  </r>
  <r>
    <s v="40061315-0"/>
    <s v="CONSTRUCCION DEL ESPACIO INTERACTIVO CHINCHORRO"/>
    <x v="13"/>
    <s v="'"/>
    <s v="'"/>
    <n v="2024"/>
    <s v="PROYECTO"/>
    <s v="CULTURA Y PATRIMONIO"/>
    <s v="PATRIMONIO"/>
    <x v="4"/>
    <n v="450"/>
    <n v="0"/>
    <n v="0"/>
    <x v="1"/>
    <x v="1"/>
  </r>
  <r>
    <s v="40061326-0"/>
    <s v="HABILITACION Y AMPLIACIÓN EDIFICIO GORE MAGALLANES EN EX PREFECTURA, PUNTA ARENAS."/>
    <x v="1"/>
    <s v="'"/>
    <s v="'"/>
    <n v="2024"/>
    <s v="PROYECTO"/>
    <s v="MULTISECTORIAL"/>
    <s v="ADMINISTRACION MULTISECTOR"/>
    <x v="1"/>
    <n v="1000"/>
    <n v="0"/>
    <n v="0"/>
    <x v="1"/>
    <x v="1"/>
  </r>
  <r>
    <s v="40061346-0"/>
    <s v="REPOSICION EDIFICIO REGISTRO CIVIL COMUNA DE LAS CABRAS"/>
    <x v="15"/>
    <s v="CACHAPOAL"/>
    <s v="LAS CABRAS"/>
    <n v="2024"/>
    <s v="PROYECTO"/>
    <s v="JUSTICIA"/>
    <s v="INTERSUBSECTORIAL JUSTICIA"/>
    <x v="3"/>
    <n v="446462"/>
    <n v="0"/>
    <n v="0"/>
    <x v="1"/>
    <x v="1"/>
  </r>
  <r>
    <s v="40061392-0"/>
    <s v="CONSTRUCCION CENTRO ONCOLÓGICO, COMUNA ARICA"/>
    <x v="13"/>
    <s v="'"/>
    <s v="'"/>
    <n v="2024"/>
    <s v="PROYECTO"/>
    <s v="SALUD"/>
    <s v="ALTA COMPLEJIDAD"/>
    <x v="4"/>
    <n v="1"/>
    <n v="0"/>
    <n v="0"/>
    <x v="1"/>
    <x v="1"/>
  </r>
  <r>
    <s v="40061432-0"/>
    <s v="RECUPERACION DE LA GESTIÓN PRODUCTIVA DE LAS COMUNIDADES AGRÍCOLAS DE COQUIMBO"/>
    <x v="6"/>
    <s v="'"/>
    <s v="'"/>
    <n v="2024"/>
    <s v="PROGRAMA"/>
    <s v="RECURSOS HIDRICOS"/>
    <s v="RIEGO"/>
    <x v="1"/>
    <n v="230000"/>
    <n v="0"/>
    <n v="0"/>
    <x v="1"/>
    <x v="1"/>
  </r>
  <r>
    <s v="40061465-0"/>
    <s v="REPOSICION CALLE EUSEBIO LILLO DE PUERTO NATALES"/>
    <x v="1"/>
    <s v="ULTIMA ESPERANZA"/>
    <s v="NATALES"/>
    <n v="2024"/>
    <s v="PROYECTO"/>
    <s v="TRANSPORTE"/>
    <s v="TRANSPORTE URBANO,VIALIDAD PEATONAL"/>
    <x v="1"/>
    <n v="49399"/>
    <n v="0"/>
    <n v="0"/>
    <x v="1"/>
    <x v="1"/>
  </r>
  <r>
    <s v="40061471-0"/>
    <s v="REPOSICION CALLE YUNGAY DE PUERTO NATALES"/>
    <x v="1"/>
    <s v="ULTIMA ESPERANZA"/>
    <s v="NATALES"/>
    <n v="2024"/>
    <s v="PROYECTO"/>
    <s v="TRANSPORTE"/>
    <s v="TRANSPORTE URBANO,VIALIDAD PEATONAL"/>
    <x v="1"/>
    <n v="29860"/>
    <n v="0"/>
    <n v="0"/>
    <x v="1"/>
    <x v="1"/>
  </r>
  <r>
    <s v="40061511-0"/>
    <s v="DIAGNOSTICO Y ELABORACION PLAN MAESTRO BARRIO LAS CAYOCHAS, PICHILEMU, CONCURSO 2023"/>
    <x v="15"/>
    <s v="CARDENAL CARO"/>
    <s v="PICHILEMU"/>
    <n v="2024"/>
    <s v="ESTUDIO BASICO"/>
    <s v="VIVIENDA Y DESARROLLO URBANO"/>
    <s v="DESARROLLO URBANO"/>
    <x v="1"/>
    <n v="78000"/>
    <n v="0"/>
    <n v="0"/>
    <x v="1"/>
    <x v="1"/>
  </r>
  <r>
    <s v="40061517-0"/>
    <s v="DIAGNOSTICO Y ELABORACION PLAN MAESTRO BARRIO EL ESFUERZO, REQUINOA, CONCURSO 2023"/>
    <x v="15"/>
    <s v="CACHAPOAL"/>
    <s v="REQUINOA"/>
    <n v="2024"/>
    <s v="ESTUDIO BASICO"/>
    <s v="VIVIENDA Y DESARROLLO URBANO"/>
    <s v="DESARROLLO URBANO"/>
    <x v="1"/>
    <n v="78000"/>
    <n v="0"/>
    <n v="0"/>
    <x v="1"/>
    <x v="1"/>
  </r>
  <r>
    <s v="40061758-0"/>
    <s v="NORMALIZACION ESTADIO CORFO - COMUNA DE LAS CONDES"/>
    <x v="14"/>
    <s v="'"/>
    <s v="'"/>
    <n v="2024"/>
    <s v="PROYECTO"/>
    <s v="MULTISECTORIAL"/>
    <s v="ADMINISTRACION MULTISECTOR"/>
    <x v="4"/>
    <n v="321126"/>
    <n v="0"/>
    <n v="0"/>
    <x v="1"/>
    <x v="1"/>
  </r>
  <r>
    <s v="40061760-0"/>
    <s v="REPOSICION  AVENIDA ESPAÑA DE PUERTO NATALES"/>
    <x v="1"/>
    <s v="ULTIMA ESPERANZA"/>
    <s v="NATALES"/>
    <n v="2024"/>
    <s v="PROYECTO"/>
    <s v="TRANSPORTE"/>
    <s v="TRANSPORTE URBANO,VIALIDAD PEATONAL"/>
    <x v="1"/>
    <n v="26487"/>
    <n v="0"/>
    <n v="0"/>
    <x v="1"/>
    <x v="1"/>
  </r>
  <r>
    <s v="40061888-0"/>
    <s v="CONSTRUCCION MERCADO MUNICIPAL ESPECIALIZADO - COMUNA DE LA LIGUA"/>
    <x v="4"/>
    <s v="PETORCA"/>
    <s v="LA LIGUA"/>
    <n v="2024"/>
    <s v="PROYECTO"/>
    <s v="TURISMO Y COMERCIO"/>
    <s v="COMERCIO"/>
    <x v="3"/>
    <n v="136969"/>
    <n v="0"/>
    <n v="0"/>
    <x v="1"/>
    <x v="1"/>
  </r>
  <r>
    <s v="40061909-0"/>
    <s v="HABILITACION RUTA TURÍSTICA PETORCA"/>
    <x v="4"/>
    <s v="PETORCA"/>
    <s v="PETORCA"/>
    <n v="2024"/>
    <s v="PROYECTO"/>
    <s v="TURISMO Y COMERCIO"/>
    <s v="TURISMO"/>
    <x v="3"/>
    <n v="85200"/>
    <n v="0"/>
    <n v="0"/>
    <x v="1"/>
    <x v="1"/>
  </r>
  <r>
    <s v="40061946-0"/>
    <s v="CONSTRUCCION SSR DE AGUA POTABLE HUELECO, QUILEN, TRECAIMO Y PUFAYO, COMUNA DE SAN PABLO."/>
    <x v="3"/>
    <s v="OSORNO"/>
    <s v="SAN PABLO"/>
    <n v="2024"/>
    <s v="PROYECTO"/>
    <s v="RECURSOS HIDRICOS"/>
    <s v="AGUA POTABLE"/>
    <x v="1"/>
    <n v="1350"/>
    <n v="0"/>
    <n v="0"/>
    <x v="1"/>
    <x v="1"/>
  </r>
  <r>
    <s v="40061994-0"/>
    <s v="REPOSICION CON AMPLIACION COMPLEJO DEPORTIVO SANTA JULIA COMUNA VIÑA DEL MAR"/>
    <x v="4"/>
    <s v="VALPARAISO"/>
    <s v="VIÑA DEL MAR"/>
    <n v="2024"/>
    <s v="PROYECTO"/>
    <s v="DEPORTES"/>
    <s v="DEPORTE FORMATIVO"/>
    <x v="4"/>
    <n v="82000"/>
    <n v="0"/>
    <n v="0"/>
    <x v="1"/>
    <x v="1"/>
  </r>
  <r>
    <s v="40062030-0"/>
    <s v="DIAGNOSTICO ELABORACIÓN PLAN MAESTRO BARRIO DALMACIA, CERRO NAVIA, CONCURSO 2023"/>
    <x v="14"/>
    <s v="SANTIAGO"/>
    <s v="CERRO NAVIA"/>
    <n v="2024"/>
    <s v="ESTUDIO BASICO"/>
    <s v="VIVIENDA Y DESARROLLO URBANO"/>
    <s v="DESARROLLO URBANO"/>
    <x v="1"/>
    <n v="15600"/>
    <n v="0"/>
    <n v="0"/>
    <x v="1"/>
    <x v="1"/>
  </r>
  <r>
    <s v="40062032-0"/>
    <s v="DIAGNOSTICO ELABORACIÓN PLAN MAESTRO BARRIO SANTA ANITA PONIENTE, LO PRADO, CONCURSO 2023"/>
    <x v="14"/>
    <s v="SANTIAGO"/>
    <s v="LO PRADO"/>
    <n v="2024"/>
    <s v="ESTUDIO BASICO"/>
    <s v="VIVIENDA Y DESARROLLO URBANO"/>
    <s v="DESARROLLO URBANO"/>
    <x v="1"/>
    <n v="15600"/>
    <n v="0"/>
    <n v="0"/>
    <x v="1"/>
    <x v="1"/>
  </r>
  <r>
    <s v="40062033-0"/>
    <s v="DIAGNOSTICO ELABORACIÓN PLAN MAESTRO BARRIO VILLA NAVIDAD, PEDRO A. CERDA, CONCURSO 2023"/>
    <x v="14"/>
    <s v="SANTIAGO"/>
    <s v="PEDRO A CERDA"/>
    <n v="2024"/>
    <s v="ESTUDIO BASICO"/>
    <s v="VIVIENDA Y DESARROLLO URBANO"/>
    <s v="DESARROLLO URBANO"/>
    <x v="1"/>
    <n v="15600"/>
    <n v="0"/>
    <n v="0"/>
    <x v="1"/>
    <x v="1"/>
  </r>
  <r>
    <s v="40062062-0"/>
    <s v="REPOSICION SEDE CLUB CULTURAL Y SOCIAL JORGE V, COMUNA DE IQUIQUE"/>
    <x v="8"/>
    <s v="'"/>
    <s v="'"/>
    <n v="2024"/>
    <s v="PROYECTO"/>
    <s v="MULTISECTORIAL"/>
    <s v="ORGANIZACION Y SERVICIOS COMUNALES"/>
    <x v="1"/>
    <n v="206192"/>
    <n v="0"/>
    <n v="0"/>
    <x v="1"/>
    <x v="1"/>
  </r>
  <r>
    <s v="40062231-0"/>
    <s v="REPOSICION ACTUALIZACIÓN ANTECEDENTES TECNICOS GIMNASIO VICENTE PEREZ ROSALES"/>
    <x v="12"/>
    <s v="RANCO"/>
    <s v="RIO BUENO - REGION XIV"/>
    <n v="2024"/>
    <s v="PROYECTO"/>
    <s v="EDUCACIÓN"/>
    <s v="EDUCACION BASICA Y MEDIA"/>
    <x v="1"/>
    <n v="27560"/>
    <n v="0"/>
    <n v="0"/>
    <x v="1"/>
    <x v="1"/>
  </r>
  <r>
    <s v="40062287-0"/>
    <s v="MEJORAMIENTO GESTION DE TRANSITO QUILLOTA,ETAPA 1, COMUNA DE QUILLOTA"/>
    <x v="4"/>
    <s v="QUILLOTA"/>
    <s v="QUILLOTA"/>
    <n v="2024"/>
    <s v="PROYECTO"/>
    <s v="TRANSPORTE"/>
    <s v="TRANSPORTE URBANO,VIALIDAD PEATONAL"/>
    <x v="1"/>
    <n v="1095731"/>
    <n v="0"/>
    <n v="0"/>
    <x v="1"/>
    <x v="1"/>
  </r>
  <r>
    <s v="40062497-0"/>
    <s v="DIAGNOSTICO COMPLEMENTARIO INFRAEST. PORTUARIA 04 SECT. REZAGO, QUEMCHI-QUINCHAO Y QUELLON"/>
    <x v="3"/>
    <s v="CHILOE"/>
    <s v="'"/>
    <n v="2024"/>
    <s v="ESTUDIO BASICO"/>
    <s v="TRANSPORTE"/>
    <s v="TRANSPORTE MARITIMO, FLUVIAL Y LACUSTRE"/>
    <x v="1"/>
    <n v="190"/>
    <n v="0"/>
    <n v="0"/>
    <x v="1"/>
    <x v="1"/>
  </r>
  <r>
    <s v="40062540-0"/>
    <s v="ANALISIS OFERTA Y DEMANDA DE TRANSPORTE LOCALIDADES POMAIRE Y CHIÑIGUE, MELIPILLA"/>
    <x v="14"/>
    <s v="MELIPILLA"/>
    <s v="MELIPILLA"/>
    <n v="2024"/>
    <s v="ESTUDIO BASICO"/>
    <s v="TRANSPORTE"/>
    <s v="TRANSPORTE FERROVIARIO"/>
    <x v="1"/>
    <n v="53779"/>
    <n v="0"/>
    <n v="0"/>
    <x v="1"/>
    <x v="1"/>
  </r>
  <r>
    <s v="40062701-0"/>
    <s v="CONSTRUCCION PAVIMENTACION PASAJE ROMUALDO TASSARA, COMUNA DE NINHUE"/>
    <x v="5"/>
    <s v="ITATA"/>
    <s v="NINHUE - REGION DEL ÑUBLE"/>
    <n v="2024"/>
    <s v="PROYECTO"/>
    <s v="TRANSPORTE"/>
    <s v="TRANSPORTE URBANO,VIALIDAD PEATONAL"/>
    <x v="1"/>
    <n v="101167"/>
    <n v="0"/>
    <n v="0"/>
    <x v="1"/>
    <x v="1"/>
  </r>
  <r>
    <s v="40062751-0"/>
    <s v="DIAGNOSTICO Y ELABORACION PLAN MAESTRO BARRIO LORD COCHRANE, PENCO"/>
    <x v="2"/>
    <s v="CONCEPCION"/>
    <s v="PENCO"/>
    <n v="2024"/>
    <s v="ESTUDIO BASICO"/>
    <s v="VIVIENDA Y DESARROLLO URBANO"/>
    <s v="DESARROLLO URBANO"/>
    <x v="1"/>
    <n v="4900"/>
    <n v="0"/>
    <n v="0"/>
    <x v="1"/>
    <x v="1"/>
  </r>
  <r>
    <s v="40062756-0"/>
    <s v="DIAGNOSTICO Y ELABORACION PLAN MAESTRO BARRIO DIEGO PORTALES,YUMBEL"/>
    <x v="2"/>
    <s v="BIO BIO"/>
    <s v="YUMBEL"/>
    <n v="2024"/>
    <s v="ESTUDIO BASICO"/>
    <s v="VIVIENDA Y DESARROLLO URBANO"/>
    <s v="DESARROLLO URBANO"/>
    <x v="1"/>
    <n v="4900"/>
    <n v="0"/>
    <n v="0"/>
    <x v="1"/>
    <x v="1"/>
  </r>
  <r>
    <s v="40062843-0"/>
    <s v="HABILITACION CENTRO DE CREACION CECREA COQUIMBO"/>
    <x v="6"/>
    <s v="ELQUI"/>
    <s v="COQUIMBO"/>
    <n v="2024"/>
    <s v="PROYECTO"/>
    <s v="CULTURA Y PATRIMONIO"/>
    <s v="CULTURA"/>
    <x v="3"/>
    <n v="12104"/>
    <n v="0"/>
    <n v="0"/>
    <x v="1"/>
    <x v="1"/>
  </r>
  <r>
    <s v="40062848-0"/>
    <s v="DIAGNOSTICO Y ELABORACIÓN DE PLAN MAESTRO BARRIO EL TRÉBOL DE LABRANZA, TEMUCO, CONCURSO2023"/>
    <x v="0"/>
    <s v="CAUTIN"/>
    <s v="TEMUCO"/>
    <n v="2024"/>
    <s v="ESTUDIO BASICO"/>
    <s v="VIVIENDA Y DESARROLLO URBANO"/>
    <s v="DESARROLLO URBANO"/>
    <x v="1"/>
    <n v="37000"/>
    <n v="0"/>
    <n v="0"/>
    <x v="1"/>
    <x v="1"/>
  </r>
  <r>
    <s v="40062852-0"/>
    <s v="CONSTRUCCION EDIFICIO SECTOR JUSTICIA ALTOS LA CHIMBA, ANTOFAGASTA"/>
    <x v="9"/>
    <s v="'"/>
    <s v="'"/>
    <n v="2024"/>
    <s v="PROYECTO"/>
    <s v="JUSTICIA"/>
    <s v="ADMINISTRACION DE JUSTICIA"/>
    <x v="3"/>
    <n v="10000"/>
    <n v="0"/>
    <n v="0"/>
    <x v="1"/>
    <x v="1"/>
  </r>
  <r>
    <s v="40062861-0"/>
    <s v="DIAGNOSTICO Y ELABORACIÓN DE PLAN MAESTRO BARRIO LOS NOTROS, LONCOCHE, CONCURSO 2023"/>
    <x v="0"/>
    <s v="CAUTIN"/>
    <s v="LONCOCHE"/>
    <n v="2024"/>
    <s v="ESTUDIO BASICO"/>
    <s v="VIVIENDA Y DESARROLLO URBANO"/>
    <s v="DESARROLLO URBANO"/>
    <x v="1"/>
    <n v="37000"/>
    <n v="0"/>
    <n v="0"/>
    <x v="1"/>
    <x v="1"/>
  </r>
  <r>
    <s v="40063027-0"/>
    <s v="REPOSICION CUARTEL 1ERA COMPAÑÍA DE BOMBEROS DE ZAPALLAR, ZAPALLAR"/>
    <x v="4"/>
    <s v="PETORCA"/>
    <s v="ZAPALLAR"/>
    <n v="2024"/>
    <s v="PROYECTO"/>
    <s v="SEGURIDAD PUBLICA"/>
    <s v="SEGURIDAD PUBLICA"/>
    <x v="4"/>
    <n v="408864"/>
    <n v="0"/>
    <n v="0"/>
    <x v="1"/>
    <x v="1"/>
  </r>
  <r>
    <s v="40063035-0"/>
    <s v="CONSTRUCCION CENTRO DE LA ALFARERÃA Y OTROS OFICIOS TRADICIONALES DE POMAIRE"/>
    <x v="14"/>
    <s v="MELIPILLA"/>
    <s v="MELIPILLA"/>
    <n v="2024"/>
    <s v="PROYECTO"/>
    <s v="CULTURA Y PATRIMONIO"/>
    <s v="CULTURA"/>
    <x v="4"/>
    <n v="234714"/>
    <n v="0"/>
    <n v="0"/>
    <x v="1"/>
    <x v="1"/>
  </r>
  <r>
    <s v="40063083-0"/>
    <s v="HABILITACION PROYECTO DE SEGURIDAD INTELIGENTE Y SUSTENTABLE, COMUNA DE VILLARRICA"/>
    <x v="0"/>
    <s v="CAUTIN"/>
    <s v="VILLARRICA"/>
    <n v="2024"/>
    <s v="PROYECTO"/>
    <s v="SEGURIDAD PUBLICA"/>
    <s v="SEGURIDAD PUBLICA"/>
    <x v="3"/>
    <n v="250000"/>
    <n v="0"/>
    <n v="0"/>
    <x v="1"/>
    <x v="1"/>
  </r>
  <r>
    <s v="40063088-0"/>
    <s v="DIAGNOSTICO Y ELABORACIÓN PLAN DE ACCIÓN CAMBIO CLIMÁTICO, COMUNA SIERRA GORDA"/>
    <x v="9"/>
    <s v="ANTOFAGASTA"/>
    <s v="SIERRA GORDA"/>
    <n v="2024"/>
    <s v="ESTUDIO BASICO"/>
    <s v="RECURSOS NATURALES Y MEDIO AMBIENTE"/>
    <s v="MEDIO AMBIENTE"/>
    <x v="1"/>
    <n v="25429"/>
    <n v="0"/>
    <n v="0"/>
    <x v="1"/>
    <x v="1"/>
  </r>
  <r>
    <s v="40063178-0"/>
    <s v="DIAGNOSTICO SITIOS Y GENERACION DE ENERGIAS RENOVABLES SECTOR PAMPA GUANACO"/>
    <x v="1"/>
    <s v="TIERRA DEL FUEGO"/>
    <s v="TIMAUKEL"/>
    <n v="2024"/>
    <s v="ESTUDIO BASICO"/>
    <s v="ENERGIA"/>
    <s v="AUTOGENERACION"/>
    <x v="4"/>
    <n v="6000"/>
    <n v="0"/>
    <n v="0"/>
    <x v="1"/>
    <x v="1"/>
  </r>
  <r>
    <s v="40063213-0"/>
    <s v="MEJORAMIENTO ESPACIO PUBLICO ROLANDO ALARCON, SECTOR BUIN NORTE, COMUNA DE BUIN"/>
    <x v="14"/>
    <s v="MAIPO"/>
    <s v="BUIN"/>
    <n v="2024"/>
    <s v="PROYECTO"/>
    <s v="VIVIENDA Y DESARROLLO URBANO"/>
    <s v="DESARROLLO URBANO"/>
    <x v="4"/>
    <n v="62823"/>
    <n v="0"/>
    <n v="0"/>
    <x v="1"/>
    <x v="1"/>
  </r>
  <r>
    <s v="40063267-0"/>
    <s v="CONSTRUCCION POSTA SALUD RURAL LA COLONIA, COMUNA DE CATEMU"/>
    <x v="4"/>
    <s v="SAN FELIPE DE ACONCAGUA"/>
    <s v="CATEMU"/>
    <n v="2024"/>
    <s v="PROYECTO"/>
    <s v="SALUD"/>
    <s v="BAJA COMPLEJIDAD"/>
    <x v="1"/>
    <n v="23074"/>
    <n v="0"/>
    <n v="0"/>
    <x v="1"/>
    <x v="1"/>
  </r>
  <r>
    <s v="40063307-0"/>
    <s v="MEJORAMIENTO SEÑALÉTICA Y DEMARCACIONES VIALES Y PEATONALES COMUNA DE CERRO NAVIA"/>
    <x v="14"/>
    <s v="SANTIAGO"/>
    <s v="CERRO NAVIA"/>
    <n v="2024"/>
    <s v="PROYECTO"/>
    <s v="TRANSPORTE"/>
    <s v="TRANSPORTE URBANO,VIALIDAD PEATONAL"/>
    <x v="1"/>
    <n v="32587"/>
    <n v="0"/>
    <n v="0"/>
    <x v="1"/>
    <x v="1"/>
  </r>
  <r>
    <s v="40063357-0"/>
    <s v="CONSTRUCCION RED DE CICLOVIAS DE COYHAIQUE"/>
    <x v="11"/>
    <s v="COYHAIQUE"/>
    <s v="COYHAIQUE"/>
    <n v="2024"/>
    <s v="PROYECTO"/>
    <s v="TRANSPORTE"/>
    <s v="TRANSPORTE URBANO,VIALIDAD PEATONAL"/>
    <x v="3"/>
    <n v="3"/>
    <n v="0"/>
    <n v="0"/>
    <x v="1"/>
    <x v="1"/>
  </r>
  <r>
    <s v="40063392-0"/>
    <s v="TRANSFERENCIA TECNOLÓGICA EN RIEGO PEQUEÑOS PRODUCTORES ARAUCANIA"/>
    <x v="0"/>
    <s v="'"/>
    <s v="'"/>
    <n v="2024"/>
    <s v="PROGRAMA"/>
    <s v="RECURSOS HIDRICOS"/>
    <s v="RIEGO"/>
    <x v="1"/>
    <n v="180000"/>
    <n v="0"/>
    <n v="0"/>
    <x v="1"/>
    <x v="1"/>
  </r>
  <r>
    <s v="40063411-0"/>
    <s v="CONSTRUCCION DE EXTENSION REDES SANITARIA ALTOS DE CORDOVA, LOS AROMOS Y SANTA LUISA, EL TABO"/>
    <x v="4"/>
    <s v="SAN ANTONIO"/>
    <s v="EL TABO"/>
    <n v="2024"/>
    <s v="PROYECTO"/>
    <s v="RECURSOS HIDRICOS"/>
    <s v="ADMINISTRACION AGUA POTABLE Y ALCANTARILLADO"/>
    <x v="1"/>
    <n v="110000"/>
    <n v="0"/>
    <n v="0"/>
    <x v="1"/>
    <x v="1"/>
  </r>
  <r>
    <s v="40063431-0"/>
    <s v="CONSTRUCCION CENTRO CULTURAL HUAYQUIQUE, COMUNA DE IQUIQUE"/>
    <x v="8"/>
    <s v="'"/>
    <s v="'"/>
    <n v="2024"/>
    <s v="PROYECTO"/>
    <s v="CULTURA Y PATRIMONIO"/>
    <s v="CULTURA"/>
    <x v="3"/>
    <n v="82063"/>
    <n v="0"/>
    <n v="0"/>
    <x v="1"/>
    <x v="1"/>
  </r>
  <r>
    <s v="40063489-0"/>
    <s v="CONSTRUCCION DISEÑO POSTA SALUD RURAL REINOSO, COMUNA DE CATEMU"/>
    <x v="4"/>
    <s v="SAN FELIPE DE ACONCAGUA"/>
    <s v="CATEMU"/>
    <n v="2024"/>
    <s v="PROYECTO"/>
    <s v="SALUD"/>
    <s v="SALUD PUBLICA"/>
    <x v="4"/>
    <n v="122843"/>
    <n v="0"/>
    <n v="0"/>
    <x v="1"/>
    <x v="1"/>
  </r>
  <r>
    <s v="40063492-0"/>
    <s v="CONSTRUCCION PUENTES MODULARES EN LA REGIÓN DE AYSÉN"/>
    <x v="11"/>
    <s v="'"/>
    <s v="'"/>
    <n v="2024"/>
    <s v="PROYECTO"/>
    <s v="TRANSPORTE"/>
    <s v="TRANSPORTE CAMINERO"/>
    <x v="3"/>
    <n v="1"/>
    <n v="0"/>
    <n v="0"/>
    <x v="1"/>
    <x v="1"/>
  </r>
  <r>
    <s v="40063536-0"/>
    <s v="DIAGNOSTICO Y ELABORACIÓN PLAN MAESTRO BARRIO POBLACIÓN LAGOS DE CHILE, SAN CARLOS"/>
    <x v="5"/>
    <s v="PUNILLA"/>
    <s v="SAN CARLOS - REGION DEL ÑUBLE"/>
    <n v="2024"/>
    <s v="ESTUDIO BASICO"/>
    <s v="VIVIENDA Y DESARROLLO URBANO"/>
    <s v="DESARROLLO URBANO"/>
    <x v="1"/>
    <n v="30000"/>
    <n v="0"/>
    <n v="0"/>
    <x v="1"/>
    <x v="1"/>
  </r>
  <r>
    <s v="40063552-0"/>
    <s v="DIAGNOSTICO BARRIO PERISUR, TALTAL. PROGRAMA QUIERO MI BARRIO. CONCURSO 2023"/>
    <x v="9"/>
    <s v="ANTOFAGASTA"/>
    <s v="TALTAL"/>
    <n v="2024"/>
    <s v="ESTUDIO BASICO"/>
    <s v="VIVIENDA Y DESARROLLO URBANO"/>
    <s v="DESARROLLO URBANO"/>
    <x v="1"/>
    <n v="15600"/>
    <n v="0"/>
    <n v="0"/>
    <x v="1"/>
    <x v="1"/>
  </r>
  <r>
    <s v="40063613-0"/>
    <s v="CONSTRUCCION CON RELOCALIZACIÓN CESFAM COLCHANE"/>
    <x v="8"/>
    <s v="TAMARUGAL"/>
    <s v="COLCHANE(PROV. TAMARUGAL)"/>
    <n v="2024"/>
    <s v="PROYECTO"/>
    <s v="SALUD"/>
    <s v="BAJA COMPLEJIDAD"/>
    <x v="1"/>
    <n v="26750"/>
    <n v="0"/>
    <n v="0"/>
    <x v="1"/>
    <x v="1"/>
  </r>
  <r>
    <s v="40063621-0"/>
    <s v="REPOSICION ALUMBRADO PUBLICO VARIAS LOCALIDADES COMUNA DE HUARA"/>
    <x v="8"/>
    <s v="'"/>
    <s v="'"/>
    <n v="2024"/>
    <s v="PROYECTO"/>
    <s v="ENERGIA"/>
    <s v="ALUMBRADO PUBLICO"/>
    <x v="3"/>
    <n v="27920"/>
    <n v="0"/>
    <n v="0"/>
    <x v="1"/>
    <x v="1"/>
  </r>
  <r>
    <s v="40063630-0"/>
    <s v="INVESTIGACION KITS COMERCIALES DE DETECCIÓN DE MAREA ROJA Y SU ADECUACIÓN REGIONAL, P. EDÉN"/>
    <x v="1"/>
    <s v="'"/>
    <s v="'"/>
    <n v="2024"/>
    <s v="ESTUDIO BASICO"/>
    <s v="PESCA"/>
    <s v="PESCA ARTESANAL"/>
    <x v="4"/>
    <n v="32774"/>
    <n v="0"/>
    <n v="0"/>
    <x v="1"/>
    <x v="1"/>
  </r>
  <r>
    <s v="40063631-0"/>
    <s v="MEJORAMIENTO DE LA PLAZA DE LOS NIÑOS, COMUNA DE PUNTA ARENAS"/>
    <x v="1"/>
    <s v="MAGALLANES"/>
    <s v="PUNTA ARENAS"/>
    <n v="2024"/>
    <s v="PROYECTO"/>
    <s v="VIVIENDA Y DESARROLLO URBANO"/>
    <s v="DESARROLLO URBANO"/>
    <x v="1"/>
    <n v="1669000"/>
    <n v="0"/>
    <n v="0"/>
    <x v="1"/>
    <x v="1"/>
  </r>
  <r>
    <s v="40063661-0"/>
    <s v="CONSTRUCCION BASE SAMU ANTUMAPU LA PINTANA"/>
    <x v="14"/>
    <s v="'"/>
    <s v="'"/>
    <n v="2024"/>
    <s v="PROYECTO"/>
    <s v="SALUD"/>
    <s v="MEDIA COMPLEJIDAD"/>
    <x v="4"/>
    <n v="6493"/>
    <n v="0"/>
    <n v="0"/>
    <x v="1"/>
    <x v="1"/>
  </r>
  <r>
    <s v="40063733-0"/>
    <s v="REPOSICION PAVIMENTOS CIRCUITO CALLES LAUTARO LINCOLN BALMACEDA,OLMUE"/>
    <x v="4"/>
    <s v="MARGA MARGA"/>
    <s v="OLMUE"/>
    <n v="2024"/>
    <s v="PROYECTO"/>
    <s v="TRANSPORTE"/>
    <s v="TRANSPORTE URBANO,VIALIDAD PEATONAL"/>
    <x v="4"/>
    <n v="306232"/>
    <n v="0"/>
    <n v="0"/>
    <x v="1"/>
    <x v="1"/>
  </r>
  <r>
    <s v="40063776-0"/>
    <s v="ACTUALIZACION PLAN REGULADOR COMUNAL"/>
    <x v="4"/>
    <s v="LOS ANDES"/>
    <s v="CALLE LARGA"/>
    <n v="2024"/>
    <s v="ESTUDIO BASICO"/>
    <s v="VIVIENDA Y DESARROLLO URBANO"/>
    <s v="DESARROLLO URBANO"/>
    <x v="4"/>
    <n v="19731"/>
    <n v="0"/>
    <n v="0"/>
    <x v="1"/>
    <x v="1"/>
  </r>
  <r>
    <s v="40063796-0"/>
    <s v="RESTAURACION FACHADAS PATRIMONIALES EN ZCH GUILLERMO WHEELWRIGHT, CALDERA"/>
    <x v="16"/>
    <s v="COPIAPO"/>
    <s v="CALDERA"/>
    <n v="2024"/>
    <s v="PROYECTO"/>
    <s v="CULTURA Y PATRIMONIO"/>
    <s v="PATRIMONIO"/>
    <x v="4"/>
    <n v="2238"/>
    <n v="0"/>
    <n v="0"/>
    <x v="1"/>
    <x v="1"/>
  </r>
  <r>
    <s v="40063975-0"/>
    <s v="CONSTRUCCION CONSTRUCCION EXT RED ALCANTARILLADO, CALLE LOS MAITENES-LOS COIHUES,  V ALEMANA"/>
    <x v="4"/>
    <s v="MARGA MARGA"/>
    <s v="VILLA ALEMANA"/>
    <n v="2024"/>
    <s v="PROYECTO"/>
    <s v="RECURSOS HIDRICOS"/>
    <s v="EVACUACION DISPOSICION FINAL AGUAS SERVIDAS"/>
    <x v="4"/>
    <n v="60220"/>
    <n v="0"/>
    <n v="0"/>
    <x v="1"/>
    <x v="1"/>
  </r>
  <r>
    <s v="40064005-0"/>
    <s v="MEJORAMIENTO CENTRO COMUNITARIO CAMILO OLAVARRIA, CORONEL"/>
    <x v="2"/>
    <s v="CONCEPCION"/>
    <s v="CORONEL"/>
    <n v="2024"/>
    <s v="PROYECTO"/>
    <s v="MULTISECTORIAL"/>
    <s v="INTERSUBSECTORIAL MULTISECTOR"/>
    <x v="4"/>
    <n v="200000"/>
    <n v="0"/>
    <n v="0"/>
    <x v="1"/>
    <x v="1"/>
  </r>
  <r>
    <s v="40064095-0"/>
    <s v="CONSTRUCCION CENTRO DE SALUD FAMLIAR ORIENTE COMUNA CONCEPCION"/>
    <x v="2"/>
    <s v="CONCEPCION"/>
    <s v="CONCEPCION"/>
    <n v="2024"/>
    <s v="PROYECTO"/>
    <s v="SALUD"/>
    <s v="BAJA COMPLEJIDAD"/>
    <x v="4"/>
    <n v="758000"/>
    <n v="0"/>
    <n v="0"/>
    <x v="1"/>
    <x v="1"/>
  </r>
  <r>
    <s v="40064138-0"/>
    <s v="REPOSICION TENENCIA PAJARITOS CF. CARDENAL SAMORÃ¿ , REGIÃ¿N DE LOS LAGOS"/>
    <x v="3"/>
    <s v="'"/>
    <s v="'"/>
    <n v="2024"/>
    <s v="PROYECTO"/>
    <s v="MULTISECTORIAL"/>
    <s v="ADMINISTRACION MULTISECTOR"/>
    <x v="1"/>
    <n v="1"/>
    <n v="0"/>
    <n v="0"/>
    <x v="1"/>
    <x v="1"/>
  </r>
  <r>
    <s v="40064304-0"/>
    <s v="DIAGNOSTICO CENSOS GUIA FORMULACION DE PROYECTOS DE INFRAESTRUCTURA DE ARCHIVOS REGIONALES"/>
    <x v="10"/>
    <s v="'"/>
    <s v="'"/>
    <n v="2024"/>
    <s v="ESTUDIO BASICO"/>
    <s v="CULTURA Y PATRIMONIO"/>
    <s v="CULTURA"/>
    <x v="1"/>
    <n v="60000"/>
    <n v="0"/>
    <n v="0"/>
    <x v="1"/>
    <x v="1"/>
  </r>
  <r>
    <s v="40064352-0"/>
    <s v="DIAGNOSTICO BARRIO CANAL CHACAO, COMUNA DE QUILPUE"/>
    <x v="4"/>
    <s v="MARGA MARGA"/>
    <s v="QUILPUE"/>
    <n v="2024"/>
    <s v="ESTUDIO BASICO"/>
    <s v="VIVIENDA Y DESARROLLO URBANO"/>
    <s v="DESARROLLO URBANO"/>
    <x v="1"/>
    <n v="30000"/>
    <n v="0"/>
    <n v="0"/>
    <x v="1"/>
    <x v="1"/>
  </r>
  <r>
    <s v="40064431-0"/>
    <s v="CONSTRUCCION SISTEMA FOTOVOLTAICO ONGRID PARA SERVICIOS APR. COMUNA DE PETORCA."/>
    <x v="4"/>
    <s v="PETORCA"/>
    <s v="PETORCA"/>
    <n v="2024"/>
    <s v="PROYECTO"/>
    <s v="RECURSOS HIDRICOS"/>
    <s v="AGUA POTABLE"/>
    <x v="4"/>
    <n v="505885"/>
    <n v="0"/>
    <n v="0"/>
    <x v="1"/>
    <x v="1"/>
  </r>
  <r>
    <s v="40064550-0"/>
    <s v="CONSTRUCCION DESALADORA OBRAS DE CONDUCCIÓN  OPTIMIZACIÓN SSR, PROV PETORCA, VALPARAÍSO"/>
    <x v="4"/>
    <s v="PETORCA"/>
    <s v="'"/>
    <n v="2024"/>
    <s v="PROYECTO"/>
    <s v="RECURSOS HIDRICOS"/>
    <s v="AGUA POTABLE"/>
    <x v="3"/>
    <n v="999"/>
    <n v="0"/>
    <n v="0"/>
    <x v="1"/>
    <x v="1"/>
  </r>
  <r>
    <s v="40064601-0"/>
    <s v="DIAGNOSTICO Y ELAB. PLAN MAESTRO BARRIO SANTA MARÍA ALTO, CONSTITUCIÓN, CONCURSO 2023"/>
    <x v="7"/>
    <s v="TALCA"/>
    <s v="CONSTITUCION"/>
    <n v="2024"/>
    <s v="ESTUDIO BASICO"/>
    <s v="VIVIENDA Y DESARROLLO URBANO"/>
    <s v="DESARROLLO URBANO"/>
    <x v="1"/>
    <n v="39000"/>
    <n v="0"/>
    <n v="0"/>
    <x v="1"/>
    <x v="1"/>
  </r>
  <r>
    <s v="40064609-0"/>
    <s v="DIAGNOSTICO Y ELAB. PLAN MAESTRO DEL BARRIO SAN PABLO, SAN JAVIER, CONCURSO 2023"/>
    <x v="7"/>
    <s v="LINARES"/>
    <s v="SAN JAVIER"/>
    <n v="2024"/>
    <s v="ESTUDIO BASICO"/>
    <s v="VIVIENDA Y DESARROLLO URBANO"/>
    <s v="DESARROLLO URBANO"/>
    <x v="1"/>
    <n v="39000"/>
    <n v="0"/>
    <n v="0"/>
    <x v="1"/>
    <x v="1"/>
  </r>
  <r>
    <s v="40064675-0"/>
    <s v="CONSTRUCCION CENTRO CULTURAL, COMUNA DE MAIPU"/>
    <x v="14"/>
    <s v="SANTIAGO"/>
    <s v="MAIPU"/>
    <n v="2024"/>
    <s v="PROYECTO"/>
    <s v="CULTURA Y PATRIMONIO"/>
    <s v="CULTURA"/>
    <x v="3"/>
    <n v="220605"/>
    <n v="0"/>
    <n v="0"/>
    <x v="1"/>
    <x v="1"/>
  </r>
  <r>
    <s v="40064804-0"/>
    <s v="INVESTIGACION Y AUTOMATIZACIÓN DEL PCI AEROPORTUARIO"/>
    <x v="10"/>
    <s v="'"/>
    <s v="'"/>
    <n v="2024"/>
    <s v="ESTUDIO BASICO"/>
    <s v="TRANSPORTE"/>
    <s v="TRANSPORTE AEREO"/>
    <x v="3"/>
    <n v="52639"/>
    <n v="0"/>
    <n v="0"/>
    <x v="1"/>
    <x v="1"/>
  </r>
  <r>
    <s v="40064826-0"/>
    <s v="MEJORAMIENTO PAVIMENTACION CALLE MAYORAZGO, ENTRE AV JOSÉ NARCISO AGUIRRE Y LOS NOGALES"/>
    <x v="4"/>
    <s v="SAN ANTONIO"/>
    <s v="EL QUISCO"/>
    <n v="2024"/>
    <s v="PROYECTO"/>
    <s v="TRANSPORTE"/>
    <s v="TRANSPORTE URBANO,VIALIDAD PEATONAL"/>
    <x v="4"/>
    <n v="400000"/>
    <n v="0"/>
    <n v="0"/>
    <x v="1"/>
    <x v="1"/>
  </r>
  <r>
    <s v="40064840-0"/>
    <s v="MEJORAMIENTO MEJORAMIENTO PLAZA EL TRÁNSITO, ALTO DEL CARMEN"/>
    <x v="16"/>
    <s v="HUASCO"/>
    <s v="ALTO DEL CARMEN"/>
    <n v="2024"/>
    <s v="PROYECTO"/>
    <s v="VIVIENDA Y DESARROLLO URBANO"/>
    <s v="DESARROLLO URBANO"/>
    <x v="3"/>
    <n v="300500"/>
    <n v="0"/>
    <n v="0"/>
    <x v="1"/>
    <x v="1"/>
  </r>
  <r>
    <s v="40064859-0"/>
    <s v="MEJORAMIENTO PAVIMENTOS PARTICIPATIVOS BARRIO ARTIFICIO LAS AMERICAS, LA CALERA"/>
    <x v="4"/>
    <s v="QUILLOTA"/>
    <s v="LA CALERA"/>
    <n v="2024"/>
    <s v="PROYECTO"/>
    <s v="TRANSPORTE"/>
    <s v="TRANSPORTE URBANO,VIALIDAD PEATONAL"/>
    <x v="1"/>
    <n v="23233"/>
    <n v="0"/>
    <n v="0"/>
    <x v="1"/>
    <x v="1"/>
  </r>
  <r>
    <s v="40064922-0"/>
    <s v="DIAGNOSTICO PLAN DE GESTION INTEGRAL DEL SISTEMA DE HUMEDALES Y DUNA PARABOLICA, CARTAGENA"/>
    <x v="4"/>
    <s v="SAN ANTONIO"/>
    <s v="CARTAGENA"/>
    <n v="2024"/>
    <s v="ESTUDIO BASICO"/>
    <s v="CULTURA Y PATRIMONIO"/>
    <s v="PATRIMONIO"/>
    <x v="4"/>
    <n v="45600"/>
    <n v="0"/>
    <n v="0"/>
    <x v="1"/>
    <x v="1"/>
  </r>
  <r>
    <s v="40065055-0"/>
    <s v="DIAGNOSTICO PLAN DESARROLLO TURISTICO"/>
    <x v="4"/>
    <s v="LOS ANDES"/>
    <s v="CALLE LARGA"/>
    <n v="2024"/>
    <s v="ESTUDIO BASICO"/>
    <s v="TURISMO Y COMERCIO"/>
    <s v="TURISMO"/>
    <x v="3"/>
    <n v="2000"/>
    <n v="0"/>
    <n v="0"/>
    <x v="1"/>
    <x v="1"/>
  </r>
  <r>
    <s v="40065103-0"/>
    <s v="ACTUALIZACION PLAN REGULADOR COMUNAL, COMUNA DE PANQUEHUE"/>
    <x v="4"/>
    <s v="SAN FELIPE DE ACONCAGUA"/>
    <s v="PANQUEHUE"/>
    <n v="2024"/>
    <s v="ESTUDIO BASICO"/>
    <s v="VIVIENDA Y DESARROLLO URBANO"/>
    <s v="DESARROLLO URBANO"/>
    <x v="4"/>
    <n v="35082"/>
    <n v="0"/>
    <n v="0"/>
    <x v="1"/>
    <x v="1"/>
  </r>
  <r>
    <s v="40065211-0"/>
    <s v="ACTUALIZACION PLAN REGULADOR, COMUNA DE YUMBEL"/>
    <x v="2"/>
    <s v="BIO BIO"/>
    <s v="YUMBEL"/>
    <n v="2024"/>
    <s v="ESTUDIO BASICO"/>
    <s v="VIVIENDA Y DESARROLLO URBANO"/>
    <s v="DESARROLLO URBANO"/>
    <x v="4"/>
    <n v="135250"/>
    <n v="0"/>
    <n v="0"/>
    <x v="1"/>
    <x v="1"/>
  </r>
  <r>
    <s v="40065263-0"/>
    <s v="MEJORAMIENTO INTEGRAL CALLE MANUEL MONTT, ENTRE ANDRÉS BELLO Y NUEVA PROVIDENCIA"/>
    <x v="14"/>
    <s v="SANTIAGO"/>
    <s v="PROVIDENCIA"/>
    <n v="2024"/>
    <s v="PROYECTO"/>
    <s v="TRANSPORTE"/>
    <s v="TRANSPORTE URBANO,VIALIDAD PEATONAL"/>
    <x v="1"/>
    <n v="1"/>
    <n v="0"/>
    <n v="0"/>
    <x v="1"/>
    <x v="1"/>
  </r>
  <r>
    <s v="40065288-0"/>
    <s v="CONSTRUCCION SERVICIO SANITARIO RURAL DE CERRILLOS, FUTRONO (AGUA POTABLE)"/>
    <x v="12"/>
    <s v="'"/>
    <s v="'"/>
    <n v="2024"/>
    <s v="PROYECTO"/>
    <s v="RECURSOS HIDRICOS"/>
    <s v="AGUA POTABLE"/>
    <x v="1"/>
    <n v="2000"/>
    <n v="0"/>
    <n v="0"/>
    <x v="1"/>
    <x v="1"/>
  </r>
  <r>
    <s v="40065291-0"/>
    <s v="DIAGNOSTICO BARRIO LOMAS LATORRE, COMUNA DE VIÑA DEL MAR"/>
    <x v="4"/>
    <s v="VALPARAISO"/>
    <s v="VIÑA DEL MAR"/>
    <n v="2024"/>
    <s v="ESTUDIO BASICO"/>
    <s v="VIVIENDA Y DESARROLLO URBANO"/>
    <s v="DESARROLLO URBANO"/>
    <x v="1"/>
    <n v="32000"/>
    <n v="0"/>
    <n v="0"/>
    <x v="1"/>
    <x v="1"/>
  </r>
  <r>
    <s v="40065294-0"/>
    <s v="DIAGNOSTICO BARRIO LOS ALMEDROS, COMUNA DE VIÑA DEL MAR"/>
    <x v="4"/>
    <s v="VALPARAISO"/>
    <s v="VIÑA DEL MAR"/>
    <n v="2024"/>
    <s v="ESTUDIO BASICO"/>
    <s v="VIVIENDA Y DESARROLLO URBANO"/>
    <s v="DESARROLLO URBANO"/>
    <x v="1"/>
    <n v="32000"/>
    <n v="0"/>
    <n v="0"/>
    <x v="1"/>
    <x v="1"/>
  </r>
  <r>
    <s v="40065295-0"/>
    <s v="DIAGNOSTICO  BARRIO VILLA INDEPENDENCIA, COMUNA DE VIÑA DEL MAR"/>
    <x v="4"/>
    <s v="VALPARAISO"/>
    <s v="VIÑA DEL MAR"/>
    <n v="2024"/>
    <s v="ESTUDIO BASICO"/>
    <s v="VIVIENDA Y DESARROLLO URBANO"/>
    <s v="DESARROLLO URBANO"/>
    <x v="1"/>
    <n v="32000"/>
    <n v="0"/>
    <n v="0"/>
    <x v="1"/>
    <x v="1"/>
  </r>
  <r>
    <s v="40065297-0"/>
    <s v="DIAGNOSTICO BARRIO EL OLIVAR NORTE, COMUNA DE VIÑA DEL MAR"/>
    <x v="4"/>
    <s v="VALPARAISO"/>
    <s v="VIÑA DEL MAR"/>
    <n v="2024"/>
    <s v="ESTUDIO BASICO"/>
    <s v="VIVIENDA Y DESARROLLO URBANO"/>
    <s v="DESARROLLO URBANO"/>
    <x v="1"/>
    <n v="32000"/>
    <n v="0"/>
    <n v="0"/>
    <x v="1"/>
    <x v="1"/>
  </r>
  <r>
    <s v="40065298-0"/>
    <s v="DIAGNOSTICO BARRIO EL OLIVAR SUR, COMUNA DE VIÑA DEL MAR"/>
    <x v="4"/>
    <s v="VALPARAISO"/>
    <s v="VIÑA DEL MAR"/>
    <n v="2024"/>
    <s v="ESTUDIO BASICO"/>
    <s v="VIVIENDA Y DESARROLLO URBANO"/>
    <s v="DESARROLLO URBANO"/>
    <x v="1"/>
    <n v="32000"/>
    <n v="0"/>
    <n v="0"/>
    <x v="1"/>
    <x v="1"/>
  </r>
  <r>
    <s v="40065309-0"/>
    <s v="CONSTRUCCION PLAN DESARROLLO LOCAL CALETA PAPOSO"/>
    <x v="9"/>
    <s v="ANTOFAGASTA"/>
    <s v="TALTAL"/>
    <n v="2024"/>
    <s v="PROYECTO"/>
    <s v="VIVIENDA Y DESARROLLO URBANO"/>
    <s v="DESARROLLO URBANO"/>
    <x v="4"/>
    <n v="10000"/>
    <n v="0"/>
    <n v="0"/>
    <x v="1"/>
    <x v="1"/>
  </r>
  <r>
    <s v="40065312-0"/>
    <s v="CONSTRUCCION SERVICIO SANITARIO RURAL CUESTA SOTO- FILUN, VALDIVIA (AGUA POTABLE)"/>
    <x v="12"/>
    <s v="'"/>
    <s v="'"/>
    <n v="2024"/>
    <s v="PROYECTO"/>
    <s v="RECURSOS HIDRICOS"/>
    <s v="AGUA POTABLE"/>
    <x v="1"/>
    <n v="1000"/>
    <n v="0"/>
    <n v="0"/>
    <x v="1"/>
    <x v="1"/>
  </r>
  <r>
    <s v="40065345-0"/>
    <s v="CONSTRUCCION JARDIN INFANTIL VILLA LLAKOLEN, LAUTARO"/>
    <x v="0"/>
    <s v="CAUTIN"/>
    <s v="LAUTARO"/>
    <n v="2024"/>
    <s v="PROYECTO"/>
    <s v="EDUCACIÓN"/>
    <s v="EDUCACION PREBASICA"/>
    <x v="1"/>
    <n v="14016"/>
    <n v="0"/>
    <n v="0"/>
    <x v="1"/>
    <x v="1"/>
  </r>
  <r>
    <s v="40065409-0"/>
    <s v="ACTUALIZACION PLAN DE DESARROLLO COMUNAL MUNICIPAL DE PERALILLO"/>
    <x v="15"/>
    <s v="COLCHAGUA"/>
    <s v="PERALILLO"/>
    <n v="2024"/>
    <s v="ESTUDIO BASICO"/>
    <s v="MULTISECTORIAL"/>
    <s v="ADMINISTRACION MULTISECTOR"/>
    <x v="1"/>
    <n v="20000"/>
    <n v="0"/>
    <n v="0"/>
    <x v="1"/>
    <x v="1"/>
  </r>
  <r>
    <s v="40065420-0"/>
    <s v="CONSTRUCCION SISTEMA DE AGUA POTABLE RURAL LA VIRGEN, COMUNA DE TRAIGUEN"/>
    <x v="0"/>
    <s v="MALLECO"/>
    <s v="TRAIGUEN"/>
    <n v="2024"/>
    <s v="PROYECTO"/>
    <s v="RECURSOS HIDRICOS"/>
    <s v="AGUA POTABLE"/>
    <x v="3"/>
    <n v="5500"/>
    <n v="0"/>
    <n v="0"/>
    <x v="1"/>
    <x v="1"/>
  </r>
  <r>
    <s v="40065453-0"/>
    <s v="INSTALACION SERVICIO AGUA POTABLE RURAL HUAPI SUR , SAAVEDRA"/>
    <x v="0"/>
    <s v="CAUTIN"/>
    <s v="SAAVEDRA"/>
    <n v="2024"/>
    <s v="PROYECTO"/>
    <s v="RECURSOS HIDRICOS"/>
    <s v="AGUA POTABLE"/>
    <x v="3"/>
    <n v="2300"/>
    <n v="0"/>
    <n v="0"/>
    <x v="1"/>
    <x v="1"/>
  </r>
  <r>
    <s v="40065491-0"/>
    <s v="MEJORAMIENTO ESTADIO LO VALLEDOR NORTE, COMUNA DE PEDRO AGUIERRE CERDA"/>
    <x v="14"/>
    <s v="SANTIAGO"/>
    <s v="PEDRO A CERDA"/>
    <n v="2024"/>
    <s v="PROYECTO"/>
    <s v="DEPORTES"/>
    <s v="DEPORTE RECREATIVO"/>
    <x v="4"/>
    <n v="623287"/>
    <n v="0"/>
    <n v="0"/>
    <x v="1"/>
    <x v="1"/>
  </r>
  <r>
    <s v="40065493-0"/>
    <s v="MEJORAMIENTO ESTADIO SAN JOAQUIN ETAPA 1, COMUNA DE PEDRO AGUIERRE CERDA"/>
    <x v="14"/>
    <s v="SANTIAGO"/>
    <s v="PEDRO A CERDA"/>
    <n v="2024"/>
    <s v="PROYECTO"/>
    <s v="DEPORTES"/>
    <s v="DEPORTE RECREATIVO"/>
    <x v="3"/>
    <n v="615557"/>
    <n v="0"/>
    <n v="0"/>
    <x v="1"/>
    <x v="1"/>
  </r>
  <r>
    <s v="40065496-0"/>
    <s v="MEJORAMIENTO ESTADIO POB. CARDENAL CARO ETAPA 1, COMUNA DE PAC"/>
    <x v="14"/>
    <s v="SANTIAGO"/>
    <s v="PEDRO A CERDA"/>
    <n v="2024"/>
    <s v="PROYECTO"/>
    <s v="DEPORTES"/>
    <s v="DEPORTE RECREATIVO"/>
    <x v="3"/>
    <n v="609151"/>
    <n v="0"/>
    <n v="0"/>
    <x v="1"/>
    <x v="1"/>
  </r>
  <r>
    <s v="40065502-0"/>
    <s v="MEJORAMIENTO ESTADIO LA BANDERA COMUNA DE SAN RAMÓN"/>
    <x v="14"/>
    <s v="SANTIAGO"/>
    <s v="SAN RAMON"/>
    <n v="2024"/>
    <s v="PROYECTO"/>
    <s v="DEPORTES"/>
    <s v="DEPORTE RECREATIVO"/>
    <x v="3"/>
    <n v="740187"/>
    <n v="0"/>
    <n v="0"/>
    <x v="1"/>
    <x v="1"/>
  </r>
  <r>
    <s v="40065503-0"/>
    <s v="MEJORAMIENTO CANCHA DE FÚTBOL EL OLIVO, COMUNA DE SAN BERNARDO"/>
    <x v="14"/>
    <s v="MAIPO"/>
    <s v="SAN BERNARDO"/>
    <n v="2024"/>
    <s v="PROYECTO"/>
    <s v="DEPORTES"/>
    <s v="DEPORTE RECREATIVO"/>
    <x v="4"/>
    <n v="1"/>
    <n v="0"/>
    <n v="0"/>
    <x v="1"/>
    <x v="1"/>
  </r>
  <r>
    <s v="40065516-0"/>
    <s v="REPOSICION CON RELOCALIZACIÓN JUZGADO DE FAMILIA DE ARICA"/>
    <x v="13"/>
    <s v="'"/>
    <s v="'"/>
    <n v="2024"/>
    <s v="PROYECTO"/>
    <s v="JUSTICIA"/>
    <s v="ADMINISTRACION DE JUSTICIA"/>
    <x v="3"/>
    <n v="18854"/>
    <n v="0"/>
    <n v="0"/>
    <x v="1"/>
    <x v="1"/>
  </r>
  <r>
    <s v="40065595-0"/>
    <s v="MEJORAMIENTO MEJORAMIENTO ESPACIO PÚBLICO AVENIDA URUGUAY, ALMENDRAL, VALPARAISO"/>
    <x v="4"/>
    <s v="VALPARAISO"/>
    <s v="VALPARAISO"/>
    <n v="2024"/>
    <s v="PROYECTO"/>
    <s v="MULTISECTORIAL"/>
    <s v="INTERSUBSECTORIAL MULTISECTOR"/>
    <x v="3"/>
    <n v="1247850"/>
    <n v="0"/>
    <n v="0"/>
    <x v="1"/>
    <x v="1"/>
  </r>
  <r>
    <s v="40065602-0"/>
    <s v="ACTUALIZACION PLAN DE DESARROLLO COMUNAL,  PANQUEHUE"/>
    <x v="4"/>
    <s v="SAN FELIPE DE ACONCAGUA"/>
    <s v="PANQUEHUE"/>
    <n v="2024"/>
    <s v="ESTUDIO BASICO"/>
    <s v="MULTISECTORIAL"/>
    <s v="ADMINISTRACION MULTISECTOR"/>
    <x v="1"/>
    <n v="35464"/>
    <n v="0"/>
    <n v="0"/>
    <x v="1"/>
    <x v="1"/>
  </r>
  <r>
    <s v="40065633-0"/>
    <s v="CONSTRUCCION COMPLEJO DEPORTIVO ISLA NEGRA PUNTA DE TRALCA, COMUNA DE EL QUISCO"/>
    <x v="4"/>
    <s v="SAN ANTONIO"/>
    <s v="EL QUISCO"/>
    <n v="2024"/>
    <s v="PROYECTO"/>
    <s v="DEPORTES"/>
    <s v="DEPORTE RECREATIVO"/>
    <x v="3"/>
    <n v="1184796"/>
    <n v="0"/>
    <n v="0"/>
    <x v="1"/>
    <x v="1"/>
  </r>
  <r>
    <s v="40065683-0"/>
    <s v="NORMALIZACION Y MODERNIZACIÓN RED ELÉCTRICA, DATOS Y VOZ EN EDIFICIOS SERVIU RM"/>
    <x v="14"/>
    <s v="SANTIAGO"/>
    <s v="SANTIAGO"/>
    <n v="2024"/>
    <s v="PROYECTO"/>
    <s v="MULTISECTORIAL"/>
    <s v="INTERSUBSECTORIAL MULTISECTOR"/>
    <x v="1"/>
    <n v="1"/>
    <n v="0"/>
    <n v="0"/>
    <x v="1"/>
    <x v="1"/>
  </r>
  <r>
    <s v="40065752-0"/>
    <s v="DIAGNOSTICO ELABORACION PLAN DE ACCION COMUNAL DE CAMBIO CLIMATICO, CALAMA"/>
    <x v="9"/>
    <s v="EL LOA"/>
    <s v="CALAMA"/>
    <n v="2024"/>
    <s v="ESTUDIO BASICO"/>
    <s v="RECURSOS NATURALES Y MEDIO AMBIENTE"/>
    <s v="MEDIO AMBIENTE"/>
    <x v="4"/>
    <n v="32226"/>
    <n v="0"/>
    <n v="0"/>
    <x v="1"/>
    <x v="1"/>
  </r>
  <r>
    <s v="40065787-0"/>
    <s v="REPOSICION DE INFRAESTRUCTURA PORTUARIA CALETA CHAÑARAL DE ACEITUNO, COMUNA DE FREIRINA"/>
    <x v="16"/>
    <s v="'"/>
    <s v="'"/>
    <n v="2024"/>
    <s v="PROYECTO"/>
    <s v="PESCA"/>
    <s v="PESCA ARTESANAL"/>
    <x v="4"/>
    <n v="20500"/>
    <n v="0"/>
    <n v="0"/>
    <x v="1"/>
    <x v="1"/>
  </r>
  <r>
    <s v="40065914-0"/>
    <s v="MEJORAMIENTO PAVIMENTOS PARTICIPATIVOS BARRIO LAS QUEBRADAS COMUNA LA LIGUA"/>
    <x v="4"/>
    <s v="PETORCA"/>
    <s v="LA LIGUA"/>
    <n v="2024"/>
    <s v="PROYECTO"/>
    <s v="TRANSPORTE"/>
    <s v="TRANSPORTE URBANO,VIALIDAD PEATONAL"/>
    <x v="4"/>
    <n v="10000"/>
    <n v="0"/>
    <n v="0"/>
    <x v="1"/>
    <x v="1"/>
  </r>
  <r>
    <s v="40065966-0"/>
    <s v="CONSTRUCCION ESCUELA BÁSICA LICANCABUR, COMUNA SPA"/>
    <x v="9"/>
    <s v="'"/>
    <s v="'"/>
    <n v="2024"/>
    <s v="PROYECTO"/>
    <s v="EDUCACIÓN"/>
    <s v="EDUCACION BASICA Y MEDIA"/>
    <x v="3"/>
    <n v="87453"/>
    <n v="0"/>
    <n v="0"/>
    <x v="1"/>
    <x v="1"/>
  </r>
  <r>
    <s v="40066051-0"/>
    <s v="CONSTRUCCION SISTEMA DE SERVICIO SANITARIO RURAL DE MACAYA, COMUNA POZO ALMONTE"/>
    <x v="8"/>
    <s v="'"/>
    <s v="'"/>
    <n v="2024"/>
    <s v="PROYECTO"/>
    <s v="RECURSOS HIDRICOS"/>
    <s v="AGUA POTABLE"/>
    <x v="1"/>
    <n v="21150"/>
    <n v="0"/>
    <n v="0"/>
    <x v="1"/>
    <x v="1"/>
  </r>
  <r>
    <s v="40066054-0"/>
    <s v="CONSTRUCCION EDIFICIO CONSISTORIAL COMUNA DE LA FLORIDA"/>
    <x v="14"/>
    <s v="SANTIAGO"/>
    <s v="LA FLORIDA"/>
    <n v="2024"/>
    <s v="PROYECTO"/>
    <s v="MULTISECTORIAL"/>
    <s v="ADMINISTRACION MULTISECTOR"/>
    <x v="4"/>
    <n v="5270427"/>
    <n v="0"/>
    <n v="0"/>
    <x v="1"/>
    <x v="1"/>
  </r>
  <r>
    <s v="40066092-0"/>
    <s v="CONSTRUCCION SERVICIO SANITARIO RURAL DE LLASCAHUE, LOS LAGOS"/>
    <x v="12"/>
    <s v="'"/>
    <s v="'"/>
    <n v="2024"/>
    <s v="PROYECTO"/>
    <s v="RECURSOS HIDRICOS"/>
    <s v="AGUA POTABLE"/>
    <x v="1"/>
    <n v="500"/>
    <n v="0"/>
    <n v="0"/>
    <x v="1"/>
    <x v="1"/>
  </r>
  <r>
    <s v="40066093-0"/>
    <s v="CONSTRUCCION SERVICIO SANITARIO RURAL PUÑIRRE, LAGO RANCO"/>
    <x v="12"/>
    <s v="'"/>
    <s v="'"/>
    <n v="2024"/>
    <s v="PROYECTO"/>
    <s v="RECURSOS HIDRICOS"/>
    <s v="AGUA POTABLE"/>
    <x v="4"/>
    <n v="500"/>
    <n v="0"/>
    <n v="0"/>
    <x v="1"/>
    <x v="1"/>
  </r>
  <r>
    <s v="40066094-0"/>
    <s v="CONSTRUCCION SERVICIO SANITARIO RURAL EL TALLO, COMUNA LANCO"/>
    <x v="12"/>
    <s v="'"/>
    <s v="'"/>
    <n v="2024"/>
    <s v="PROYECTO"/>
    <s v="RECURSOS HIDRICOS"/>
    <s v="AGUA POTABLE"/>
    <x v="4"/>
    <n v="500"/>
    <n v="0"/>
    <n v="0"/>
    <x v="1"/>
    <x v="1"/>
  </r>
  <r>
    <s v="40066098-0"/>
    <s v="CONSTRUCCION SERVICIO SANITARIO RURAL DE ALTO LAS QUEMAS, FUTRONO"/>
    <x v="12"/>
    <s v="'"/>
    <s v="'"/>
    <n v="2024"/>
    <s v="PROYECTO"/>
    <s v="RECURSOS HIDRICOS"/>
    <s v="AGUA POTABLE"/>
    <x v="1"/>
    <n v="500"/>
    <n v="0"/>
    <n v="0"/>
    <x v="1"/>
    <x v="1"/>
  </r>
  <r>
    <s v="40066099-0"/>
    <s v="CONSTRUCCION SERVICIO SANITARIO RURAL LOS CIRUELOS, LOS LAGOS"/>
    <x v="12"/>
    <s v="'"/>
    <s v="'"/>
    <n v="2024"/>
    <s v="PROYECTO"/>
    <s v="RECURSOS HIDRICOS"/>
    <s v="AGUA POTABLE"/>
    <x v="4"/>
    <n v="500"/>
    <n v="0"/>
    <n v="0"/>
    <x v="1"/>
    <x v="1"/>
  </r>
  <r>
    <s v="40066100-0"/>
    <s v="CONSTRUCCION SERVICIO SANITARIO RURAL DE MAYAY, LAGO RANCO"/>
    <x v="12"/>
    <s v="'"/>
    <s v="'"/>
    <n v="2024"/>
    <s v="PROYECTO"/>
    <s v="RECURSOS HIDRICOS"/>
    <s v="AGUA POTABLE"/>
    <x v="4"/>
    <n v="500"/>
    <n v="0"/>
    <n v="0"/>
    <x v="1"/>
    <x v="1"/>
  </r>
  <r>
    <s v="40066101-0"/>
    <s v="CONSTRUCCION SERVICIO SANITARIO RURAL HUEIMA, COMUNA LANCO"/>
    <x v="12"/>
    <s v="'"/>
    <s v="'"/>
    <n v="2024"/>
    <s v="PROYECTO"/>
    <s v="RECURSOS HIDRICOS"/>
    <s v="AGUA POTABLE"/>
    <x v="4"/>
    <n v="500"/>
    <n v="0"/>
    <n v="0"/>
    <x v="1"/>
    <x v="1"/>
  </r>
  <r>
    <s v="40066102-0"/>
    <s v="CONSTRUCCION SERVICIO SANITARIO RURAL HUANE, COMUNA LANCO"/>
    <x v="12"/>
    <s v="'"/>
    <s v="'"/>
    <n v="2024"/>
    <s v="PROYECTO"/>
    <s v="RECURSOS HIDRICOS"/>
    <s v="AGUA POTABLE"/>
    <x v="4"/>
    <n v="500"/>
    <n v="0"/>
    <n v="0"/>
    <x v="1"/>
    <x v="1"/>
  </r>
  <r>
    <s v="40066103-0"/>
    <s v="CONSTRUCCION SERVICIO SANITARIO RURAL HUICHAUE, PAILLACO"/>
    <x v="12"/>
    <s v="'"/>
    <s v="'"/>
    <n v="2024"/>
    <s v="PROYECTO"/>
    <s v="RECURSOS HIDRICOS"/>
    <s v="AGUA POTABLE"/>
    <x v="4"/>
    <n v="500"/>
    <n v="0"/>
    <n v="0"/>
    <x v="1"/>
    <x v="1"/>
  </r>
  <r>
    <s v="40066105-0"/>
    <s v="CONSTRUCCION SERVICIO SANITARIO RURAL LOS SILOS, PAILLACO"/>
    <x v="12"/>
    <s v="'"/>
    <s v="'"/>
    <n v="2024"/>
    <s v="PROYECTO"/>
    <s v="RECURSOS HIDRICOS"/>
    <s v="AGUA POTABLE"/>
    <x v="4"/>
    <n v="500"/>
    <n v="0"/>
    <n v="0"/>
    <x v="1"/>
    <x v="1"/>
  </r>
  <r>
    <s v="40066106-0"/>
    <s v="CONSTRUCCION SERVICIO SANITARIO RURAL MIRADOR CHAPUCO, PAILLACO"/>
    <x v="12"/>
    <s v="'"/>
    <s v="'"/>
    <n v="2024"/>
    <s v="PROYECTO"/>
    <s v="RECURSOS HIDRICOS"/>
    <s v="AGUA POTABLE"/>
    <x v="4"/>
    <n v="500"/>
    <n v="0"/>
    <n v="0"/>
    <x v="1"/>
    <x v="1"/>
  </r>
  <r>
    <s v="40066108-0"/>
    <s v="CONSTRUCCION SERVICIO SANITARIO RURAL ANTILHUE ALTO, LANCO"/>
    <x v="12"/>
    <s v="'"/>
    <s v="'"/>
    <n v="2024"/>
    <s v="PROYECTO"/>
    <s v="RECURSOS HIDRICOS"/>
    <s v="AGUA POTABLE"/>
    <x v="4"/>
    <n v="500"/>
    <n v="0"/>
    <n v="0"/>
    <x v="1"/>
    <x v="1"/>
  </r>
  <r>
    <s v="40066109-0"/>
    <s v="CONSTRUCCION SERVICIO SANITARIO RURAL SANTA CARLA, LOS LAGOS"/>
    <x v="12"/>
    <s v="'"/>
    <s v="'"/>
    <n v="2024"/>
    <s v="PROYECTO"/>
    <s v="RECURSOS HIDRICOS"/>
    <s v="AGUA POTABLE"/>
    <x v="4"/>
    <n v="500"/>
    <n v="0"/>
    <n v="0"/>
    <x v="1"/>
    <x v="1"/>
  </r>
  <r>
    <s v="40066114-0"/>
    <s v="DIAGNOSTICO Y ELABORACIÓN PLAN MAESTRO BARRIO 18 DE SEPTIEMBRE - MIRAMAR, PUERTO MONTT"/>
    <x v="3"/>
    <s v="LLANQUIHUE"/>
    <s v="PUERTO MONTT"/>
    <n v="2024"/>
    <s v="ESTUDIO BASICO"/>
    <s v="VIVIENDA Y DESARROLLO URBANO"/>
    <s v="DESARROLLO URBANO"/>
    <x v="1"/>
    <n v="1"/>
    <n v="0"/>
    <n v="0"/>
    <x v="1"/>
    <x v="1"/>
  </r>
  <r>
    <s v="40066177-0"/>
    <s v="CONSTRUCCION SERVICIO SANITARIO RURAL RINCON DE LA PIEDRA, VALDIVIA (AGUA POTABLE)"/>
    <x v="12"/>
    <s v="'"/>
    <s v="'"/>
    <n v="2024"/>
    <s v="PROYECTO"/>
    <s v="RECURSOS HIDRICOS"/>
    <s v="AGUA POTABLE"/>
    <x v="1"/>
    <n v="2"/>
    <n v="0"/>
    <n v="0"/>
    <x v="1"/>
    <x v="1"/>
  </r>
  <r>
    <s v="40066240-0"/>
    <s v="CONSTRUCCION CORREDOR VERDE PARQUE URBANO ORTUZANO, ESTACIÓN CENTRAL, MAIPÚ Y CERRILLOS"/>
    <x v="14"/>
    <s v="SANTIAGO"/>
    <s v="'"/>
    <n v="2024"/>
    <s v="PROYECTO"/>
    <s v="VIVIENDA Y DESARROLLO URBANO"/>
    <s v="DESARROLLO URBANO"/>
    <x v="1"/>
    <n v="2500"/>
    <n v="0"/>
    <n v="0"/>
    <x v="1"/>
    <x v="1"/>
  </r>
  <r>
    <s v="40066300-0"/>
    <s v="CONSTRUCCION RED DE ALCANTARILLADO Y PTAS SECTOR EL COBRE- LA COLONIA, CATEMU"/>
    <x v="4"/>
    <s v="SAN FELIPE DE ACONCAGUA"/>
    <s v="CATEMU"/>
    <n v="2024"/>
    <s v="PROYECTO"/>
    <s v="RECURSOS HIDRICOS"/>
    <s v="EVACUACION DISPOSICION FINAL AGUAS SERVIDAS"/>
    <x v="4"/>
    <n v="99068"/>
    <n v="0"/>
    <n v="0"/>
    <x v="1"/>
    <x v="1"/>
  </r>
  <r>
    <s v="40066310-0"/>
    <s v="MEJORAMIENTO DIVERSAS VIAS PAMPA GUANACO. COMUNA DE TIMAUKEL."/>
    <x v="1"/>
    <s v="TIERRA DEL FUEGO"/>
    <s v="TIMAUKEL"/>
    <n v="2024"/>
    <s v="PROYECTO"/>
    <s v="TRANSPORTE"/>
    <s v="TRANSPORTE URBANO,VIALIDAD PEATONAL"/>
    <x v="3"/>
    <n v="85864"/>
    <n v="0"/>
    <n v="0"/>
    <x v="1"/>
    <x v="1"/>
  </r>
  <r>
    <s v="40066394-0"/>
    <s v="CONSTRUCCION COMPLEJO DEPORTIVO MARIANO EGAÑA"/>
    <x v="5"/>
    <s v="DIGUILLIN"/>
    <s v="CHILLAN VIEJO - REGION DEL ÑUBLE"/>
    <n v="2024"/>
    <s v="PROYECTO"/>
    <s v="DEPORTES"/>
    <s v="DEPORTE RECREATIVO"/>
    <x v="3"/>
    <n v="1500000"/>
    <n v="0"/>
    <n v="0"/>
    <x v="1"/>
    <x v="1"/>
  </r>
  <r>
    <s v="40066498-0"/>
    <s v="CONSTRUCCION PUNTO POSADA LA JUNTA, REGIÓN DE AYSÉN"/>
    <x v="11"/>
    <s v="'"/>
    <s v="'"/>
    <n v="2024"/>
    <s v="PROYECTO"/>
    <s v="TRANSPORTE"/>
    <s v="TRANSPORTE AEREO"/>
    <x v="3"/>
    <n v="10000"/>
    <n v="0"/>
    <n v="0"/>
    <x v="1"/>
    <x v="1"/>
  </r>
  <r>
    <s v="40066532-0"/>
    <s v="DIAGNOSTICO ANEXO CENTRO DE FORMACIÓN TÉCNICA ESTATAL EN TOCOPILLA"/>
    <x v="9"/>
    <s v="'"/>
    <s v="'"/>
    <n v="2024"/>
    <s v="ESTUDIO BASICO"/>
    <s v="EDUCACIÓN"/>
    <s v="EDUCACION SUPERIOR"/>
    <x v="3"/>
    <n v="19000"/>
    <n v="0"/>
    <n v="0"/>
    <x v="1"/>
    <x v="1"/>
  </r>
  <r>
    <s v="40066619-0"/>
    <s v="MEJORAMIENTO PAVIMENTACION  SEXTA ORIENTE PLAYA Y  CARLOS CERDA G., COMUNA DE CARTAGENA"/>
    <x v="4"/>
    <s v="SAN ANTONIO"/>
    <s v="CARTAGENA"/>
    <n v="2024"/>
    <s v="PROYECTO"/>
    <s v="TRANSPORTE"/>
    <s v="TRANSPORTE URBANO,VIALIDAD PEATONAL"/>
    <x v="1"/>
    <n v="506600"/>
    <n v="0"/>
    <n v="0"/>
    <x v="1"/>
    <x v="1"/>
  </r>
  <r>
    <s v="40066637-0"/>
    <s v="MEJORAMIENTO VIAL VISTA HERMOSA, LAS TACITAS, PEDRO ILICH, OSVALDO MOYA Y EL MORRO, EL TABO"/>
    <x v="4"/>
    <s v="SAN ANTONIO"/>
    <s v="EL TABO"/>
    <n v="2024"/>
    <s v="PROYECTO"/>
    <s v="TRANSPORTE"/>
    <s v="TRANSPORTE URBANO,VIALIDAD PEATONAL"/>
    <x v="4"/>
    <n v="61245"/>
    <n v="0"/>
    <n v="0"/>
    <x v="1"/>
    <x v="1"/>
  </r>
  <r>
    <s v="40066697-0"/>
    <s v="DIAGNOSTICO PLAN DE ACCIÓN REGIONAL DE CAMBIO CLIMÁTICO, REGIÓN DE VALPARAÍSO"/>
    <x v="4"/>
    <s v="'"/>
    <s v="'"/>
    <n v="2024"/>
    <s v="ESTUDIO BASICO"/>
    <s v="RECURSOS NATURALES Y MEDIO AMBIENTE"/>
    <s v="MEDIO AMBIENTE"/>
    <x v="4"/>
    <n v="12177"/>
    <n v="0"/>
    <n v="0"/>
    <x v="1"/>
    <x v="1"/>
  </r>
  <r>
    <s v="40066718-0"/>
    <s v="CONSTRUCCION SISTEMA DE AGUAS LLUVIAS LA VEGA"/>
    <x v="2"/>
    <s v="CONCEPCION"/>
    <s v="'"/>
    <n v="2024"/>
    <s v="PROYECTO"/>
    <s v="RECURSOS HIDRICOS"/>
    <s v="AGUAS LLUVIAS"/>
    <x v="3"/>
    <n v="150"/>
    <n v="0"/>
    <n v="0"/>
    <x v="1"/>
    <x v="1"/>
  </r>
  <r>
    <s v="40066813-0"/>
    <s v="CONSTRUCCION SISTEMA DE SERVICIO SANITARIO RURAL DE MOCHA, COMUNA DE HUARA"/>
    <x v="8"/>
    <s v="'"/>
    <s v="'"/>
    <n v="2024"/>
    <s v="PROYECTO"/>
    <s v="RECURSOS HIDRICOS"/>
    <s v="AGUA POTABLE"/>
    <x v="1"/>
    <n v="21150"/>
    <n v="0"/>
    <n v="0"/>
    <x v="1"/>
    <x v="1"/>
  </r>
  <r>
    <s v="40066831-0"/>
    <s v="ACTUALIZACION PLAN DE DESARROLLO TURÍSTICO, COMUNA DE SAN ROSENDO"/>
    <x v="2"/>
    <s v="BIO BIO"/>
    <s v="SAN ROSENDO"/>
    <n v="2024"/>
    <s v="ESTUDIO BASICO"/>
    <s v="TURISMO Y COMERCIO"/>
    <s v="ADMINISTRACION, COMERCIO Y TURISMO"/>
    <x v="4"/>
    <n v="35000"/>
    <n v="0"/>
    <n v="0"/>
    <x v="1"/>
    <x v="1"/>
  </r>
  <r>
    <s v="40066873-0"/>
    <s v="MEJORAMIENTO PISCINA OLIMPICA ESCUELA NAVAL ARTURO PRAT, COMUNA DE VALPARAISO"/>
    <x v="4"/>
    <s v="VALPARAISO"/>
    <s v="VALPARAISO"/>
    <n v="2024"/>
    <s v="PROYECTO"/>
    <s v="MULTISECTORIAL"/>
    <s v="ORGANIZACION Y SERVICIOS COMUNALES"/>
    <x v="4"/>
    <n v="2335118"/>
    <n v="0"/>
    <n v="0"/>
    <x v="1"/>
    <x v="1"/>
  </r>
  <r>
    <s v="40066894-0"/>
    <s v="CONSTRUCCION PARQUE URBANO UNIVERSIDAD DEL BÍO-BÍO"/>
    <x v="2"/>
    <s v="'"/>
    <s v="'"/>
    <n v="2024"/>
    <s v="PROYECTO"/>
    <s v="MULTISECTORIAL"/>
    <s v="ORGANIZACION Y SERVICIOS COMUNALES"/>
    <x v="4"/>
    <n v="2678879"/>
    <n v="0"/>
    <n v="0"/>
    <x v="1"/>
    <x v="1"/>
  </r>
  <r>
    <s v="40066975-0"/>
    <s v="REPOSICION  SALA CUNA Y JARDIN INFANTIL RAIMAPU, CASTRO"/>
    <x v="3"/>
    <s v="CHILOE"/>
    <s v="CASTRO"/>
    <n v="2024"/>
    <s v="PROYECTO"/>
    <s v="EDUCACIÓN"/>
    <s v="EDUCACION PREBASICA"/>
    <x v="3"/>
    <n v="84057"/>
    <n v="0"/>
    <n v="0"/>
    <x v="1"/>
    <x v="1"/>
  </r>
  <r>
    <s v="40067003-0"/>
    <s v="MEJORAMIENTO DIVERSAS VÍAS SECTOR CERRO DE LA CRUZ, PUNTA ARENAS"/>
    <x v="1"/>
    <s v="MAGALLANES"/>
    <s v="PUNTA ARENAS"/>
    <n v="2024"/>
    <s v="PROYECTO"/>
    <s v="TRANSPORTE"/>
    <s v="TRANSPORTE URBANO,VIALIDAD PEATONAL"/>
    <x v="4"/>
    <n v="19452"/>
    <n v="0"/>
    <n v="0"/>
    <x v="1"/>
    <x v="1"/>
  </r>
  <r>
    <s v="40067123-0"/>
    <s v="REPOSICION Y AMPLIACION ESCUELA F-743 SAN PEDRO DE LARAQUETE, COMUNA DE ARAUCO"/>
    <x v="2"/>
    <s v="ARAUCO"/>
    <s v="ARAUCO"/>
    <n v="2024"/>
    <s v="PROYECTO"/>
    <s v="EDUCACIÓN"/>
    <s v="EDUCACION BASICA Y MEDIA"/>
    <x v="4"/>
    <n v="30000"/>
    <n v="0"/>
    <n v="0"/>
    <x v="1"/>
    <x v="1"/>
  </r>
  <r>
    <s v="40067210-0"/>
    <s v="CONSTRUCCION PLAZA ALBERTO HURTADO, SECTOR SAN IGNACIO, COMUNA DE PADRE HURTADO"/>
    <x v="14"/>
    <s v="TALAGANTE"/>
    <s v="PADRE HURTADO"/>
    <n v="2024"/>
    <s v="PROYECTO"/>
    <s v="VIVIENDA Y DESARROLLO URBANO"/>
    <s v="DESARROLLO URBANO"/>
    <x v="1"/>
    <n v="1000"/>
    <n v="0"/>
    <n v="0"/>
    <x v="1"/>
    <x v="1"/>
  </r>
  <r>
    <s v="40067213-0"/>
    <s v="CONSTRUCCION PLAZA CAMPO DE DEPORTES SECTOR SAN IGNACIO COMUNA DE PADRE HURTADO"/>
    <x v="14"/>
    <s v="TALAGANTE"/>
    <s v="PADRE HURTADO"/>
    <n v="2024"/>
    <s v="PROYECTO"/>
    <s v="VIVIENDA Y DESARROLLO URBANO"/>
    <s v="DESARROLLO URBANO"/>
    <x v="1"/>
    <n v="1532005"/>
    <n v="0"/>
    <n v="0"/>
    <x v="1"/>
    <x v="1"/>
  </r>
  <r>
    <s v="40067375-0"/>
    <s v="CONSTRUCCION CONSTRUCCIÓN SALA CUNA Y JARDÍN INFANTIL PUH BICENTENARIO"/>
    <x v="14"/>
    <s v="SANTIAGO"/>
    <s v="CERRILLOS"/>
    <n v="2024"/>
    <s v="PROYECTO"/>
    <s v="EDUCACIÓN"/>
    <s v="EDUCACION PREBASICA"/>
    <x v="4"/>
    <n v="2165"/>
    <n v="0"/>
    <n v="0"/>
    <x v="1"/>
    <x v="1"/>
  </r>
  <r>
    <s v="40067397-0"/>
    <s v="MEJORAMIENTO VEREDAS CIRCUITO CALLE BELLAVISTA, P. SANTIAGO LOVELUK, SAN ANTONIO, OLGA, CRIST"/>
    <x v="4"/>
    <s v="SAN ANTONIO"/>
    <s v="CARTAGENA"/>
    <n v="2024"/>
    <s v="PROYECTO"/>
    <s v="TRANSPORTE"/>
    <s v="TRANSPORTE URBANO,VIALIDAD PEATONAL"/>
    <x v="4"/>
    <n v="202600"/>
    <n v="0"/>
    <n v="0"/>
    <x v="1"/>
    <x v="1"/>
  </r>
  <r>
    <s v="40067416-0"/>
    <s v="DIAGNOSTICO ELABORACIÓN DEL PLAN DE ACCIÓN COMUNAL DE CAMBIO CLIMÁTICO DE ANTOFAGASTA"/>
    <x v="9"/>
    <s v="ANTOFAGASTA"/>
    <s v="ANTOFAGASTA"/>
    <n v="2024"/>
    <s v="ESTUDIO BASICO"/>
    <s v="RECURSOS NATURALES Y MEDIO AMBIENTE"/>
    <s v="MEDIO AMBIENTE"/>
    <x v="1"/>
    <n v="141457680"/>
    <n v="0"/>
    <n v="0"/>
    <x v="1"/>
    <x v="1"/>
  </r>
  <r>
    <s v="40067420-0"/>
    <s v="MEJORAMIENTO VEREDAS CIRCUITO CALLES SAN MARTIN, JOSEFINA NIETO, GENERAL BULNES, 18 DE SEPTIE"/>
    <x v="4"/>
    <s v="SAN ANTONIO"/>
    <s v="CARTAGENA"/>
    <n v="2024"/>
    <s v="PROYECTO"/>
    <s v="TRANSPORTE"/>
    <s v="TRANSPORTE URBANO,VIALIDAD PEATONAL"/>
    <x v="4"/>
    <n v="502600"/>
    <n v="0"/>
    <n v="0"/>
    <x v="1"/>
    <x v="1"/>
  </r>
  <r>
    <s v="40067424-0"/>
    <s v="CONSTRUCCION COSAM CIUDAD SANITARIA  LA PLATINA, LA PINTANA"/>
    <x v="14"/>
    <s v="SANTIAGO"/>
    <s v="LA PINTANA"/>
    <n v="2024"/>
    <s v="PROYECTO"/>
    <s v="SALUD"/>
    <s v="MEDIA COMPLEJIDAD"/>
    <x v="4"/>
    <n v="3"/>
    <n v="0"/>
    <n v="0"/>
    <x v="1"/>
    <x v="1"/>
  </r>
  <r>
    <s v="40067443-0"/>
    <s v="CONSTRUCCION PROYECTO DE URBANIZACION RADICACION CAMPAMENTO VILLA INDEPENDENCIA Y EL ESFUERZO"/>
    <x v="4"/>
    <s v="VALPARAISO"/>
    <s v="VIÑA DEL MAR"/>
    <n v="2024"/>
    <s v="PROYECTO"/>
    <s v="VIVIENDA Y DESARROLLO URBANO"/>
    <s v="SOLUCION HABITACIONAL PARCIAL O COMPLEMENTARIA"/>
    <x v="3"/>
    <n v="3439135"/>
    <n v="0"/>
    <n v="0"/>
    <x v="1"/>
    <x v="1"/>
  </r>
  <r>
    <s v="40067444-0"/>
    <s v="MEJORAMIENTO  VEREDAS CIRCUITO CALLES, AV. CARTAGENA, CRESCENTE ERRAZURIZ, YUN"/>
    <x v="4"/>
    <s v="SAN ANTONIO"/>
    <s v="CARTAGENA"/>
    <n v="2024"/>
    <s v="PROYECTO"/>
    <s v="TRANSPORTE"/>
    <s v="TRANSPORTE URBANO,VIALIDAD PEATONAL"/>
    <x v="4"/>
    <n v="302600"/>
    <n v="0"/>
    <n v="0"/>
    <x v="1"/>
    <x v="1"/>
  </r>
  <r>
    <s v="40067446-0"/>
    <s v="CONSTRUCCION DE VEREDAS AVENIDA NORTE, COMUNA DE CARTAGENA"/>
    <x v="4"/>
    <s v="SAN ANTONIO"/>
    <s v="CARTAGENA"/>
    <n v="2024"/>
    <s v="PROYECTO"/>
    <s v="TRANSPORTE"/>
    <s v="TRANSPORTE URBANO,VIALIDAD PEATONAL"/>
    <x v="4"/>
    <n v="102600"/>
    <n v="0"/>
    <n v="0"/>
    <x v="1"/>
    <x v="1"/>
  </r>
  <r>
    <s v="40067481-0"/>
    <s v="CONSTRUCCION ESTADIO CLUB DEPORTIVO HURACAN, LOS ÁLAMOS"/>
    <x v="2"/>
    <s v="ARAUCO"/>
    <s v="LOS ALAMOS"/>
    <n v="2024"/>
    <s v="PROYECTO"/>
    <s v="DEPORTES"/>
    <s v="DEPORTE RECREATIVO"/>
    <x v="4"/>
    <n v="1057962"/>
    <n v="0"/>
    <n v="0"/>
    <x v="1"/>
    <x v="1"/>
  </r>
  <r>
    <s v="40067483-0"/>
    <s v="MEJORAMIENTO ESTADIO SAUSALITO VIÑA DEL MAR"/>
    <x v="4"/>
    <s v="VALPARAISO"/>
    <s v="VIÑA DEL MAR"/>
    <n v="2024"/>
    <s v="PROYECTO"/>
    <s v="DEPORTES"/>
    <s v="DEPORTE COMPETITIVO"/>
    <x v="3"/>
    <n v="4083368"/>
    <n v="0"/>
    <n v="0"/>
    <x v="1"/>
    <x v="1"/>
  </r>
  <r>
    <s v="40067527-0"/>
    <s v="ACTUALIZACION PLAN DE DESARROLLO TURÍSTICO DE CARTAGENA"/>
    <x v="4"/>
    <s v="SAN ANTONIO"/>
    <s v="CARTAGENA"/>
    <n v="2024"/>
    <s v="ESTUDIO BASICO"/>
    <s v="TURISMO Y COMERCIO"/>
    <s v="TURISMO"/>
    <x v="3"/>
    <n v="8000"/>
    <n v="0"/>
    <n v="0"/>
    <x v="1"/>
    <x v="1"/>
  </r>
  <r>
    <s v="40067541-0"/>
    <s v="NORMALIZACION ILUMINACION PISTA BMX ESTADIO NACIONAL"/>
    <x v="14"/>
    <s v="'"/>
    <s v="'"/>
    <n v="2024"/>
    <s v="PROYECTO"/>
    <s v="DEPORTES"/>
    <s v="DEPORTE COMPETITIVO"/>
    <x v="1"/>
    <n v="1"/>
    <n v="0"/>
    <n v="0"/>
    <x v="1"/>
    <x v="1"/>
  </r>
  <r>
    <s v="40067601-0"/>
    <s v="CONSTRUCCION SOLUCIONES PARTICULARES DE ALCANTARILLADO SECTORES CHABRANCO Y CURRIÑE FUTRONO"/>
    <x v="12"/>
    <s v="RANCO"/>
    <s v="FUTRONO - REGION XIV"/>
    <n v="2024"/>
    <s v="PROYECTO"/>
    <s v="RECURSOS HIDRICOS"/>
    <s v="ADMINISTRACION AGUA POTABLE Y ALCANTARILLADO"/>
    <x v="4"/>
    <n v="1000"/>
    <n v="0"/>
    <n v="0"/>
    <x v="1"/>
    <x v="1"/>
  </r>
  <r>
    <s v="40067629-0"/>
    <s v="MEJORAMIENTO CIRCUITO VIAL SANTA MARGARITA, AV. BARROS Y CALLE CUATRO, COMUNA DE CONCON"/>
    <x v="4"/>
    <s v="VALPARAISO"/>
    <s v="CONCON"/>
    <n v="2024"/>
    <s v="PROYECTO"/>
    <s v="TRANSPORTE"/>
    <s v="TRANSPORTE URBANO,VIALIDAD PEATONAL"/>
    <x v="4"/>
    <n v="91807"/>
    <n v="0"/>
    <n v="0"/>
    <x v="1"/>
    <x v="1"/>
  </r>
  <r>
    <s v="40067724-0"/>
    <s v="MEJORAMIENTO  CBI ACCESO A QUILONCO TRAMO KM 0,000 AL KM 4,305. VILCUN"/>
    <x v="0"/>
    <s v="CAUTIN"/>
    <s v="VILCUN"/>
    <n v="2024"/>
    <s v="PROYECTO"/>
    <s v="TRANSPORTE"/>
    <s v="TRANSPORTE CAMINERO"/>
    <x v="1"/>
    <n v="172000"/>
    <n v="0"/>
    <n v="0"/>
    <x v="1"/>
    <x v="1"/>
  </r>
  <r>
    <s v="40067788-0"/>
    <s v="MEJORAMIENTO CAMINO LAUTARO TEMUCO, TRAMO KM 6.61 AL KM 17.34"/>
    <x v="0"/>
    <s v="CAUTIN"/>
    <s v="'"/>
    <n v="2024"/>
    <s v="PROYECTO"/>
    <s v="TRANSPORTE"/>
    <s v="TRANSPORTE CAMINERO"/>
    <x v="1"/>
    <n v="164000"/>
    <n v="0"/>
    <n v="0"/>
    <x v="1"/>
    <x v="1"/>
  </r>
  <r>
    <s v="40067828-0"/>
    <s v="DIAGNOSTICO PLAN DE ACCIÓN COMUNAL PARA EL CAMBIO CLIMÁTICO, COMUNA DE ZAPALLAR"/>
    <x v="4"/>
    <s v="PETORCA"/>
    <s v="ZAPALLAR"/>
    <n v="2024"/>
    <s v="ESTUDIO BASICO"/>
    <s v="RECURSOS NATURALES Y MEDIO AMBIENTE"/>
    <s v="MEDIO AMBIENTE"/>
    <x v="4"/>
    <n v="9500"/>
    <n v="0"/>
    <n v="0"/>
    <x v="1"/>
    <x v="1"/>
  </r>
  <r>
    <s v="40067855-0"/>
    <s v="REPOSICION MUSEO MUNICIPAL Y OFICINA DE TURISMO, COMUNA DE PUCHUNCAVI"/>
    <x v="4"/>
    <s v="VALPARAISO"/>
    <s v="PUCHUNCAVI"/>
    <n v="2024"/>
    <s v="PROYECTO"/>
    <s v="CULTURA Y PATRIMONIO"/>
    <s v="PATRIMONIO"/>
    <x v="3"/>
    <n v="332805"/>
    <n v="0"/>
    <n v="0"/>
    <x v="1"/>
    <x v="1"/>
  </r>
  <r>
    <s v="40067992-0"/>
    <s v="CONSTRUCCION POLIDEPORTIVO MUNICIPAL COMUNA DE MULCHÉN"/>
    <x v="2"/>
    <s v="BIO BIO"/>
    <s v="MULCHEN"/>
    <n v="2024"/>
    <s v="PROYECTO"/>
    <s v="DEPORTES"/>
    <s v="DEPORTE FORMATIVO"/>
    <x v="3"/>
    <n v="17711"/>
    <n v="0"/>
    <n v="0"/>
    <x v="1"/>
    <x v="1"/>
  </r>
  <r>
    <s v="40068028-0"/>
    <s v="DIAGNOSTICO PLAN DE ACCION COMUNAL PARA EL CAMBIO CLIMATICO, COMUNA DE OLMUE"/>
    <x v="4"/>
    <s v="MARGA MARGA"/>
    <s v="OLMUE"/>
    <n v="2024"/>
    <s v="ESTUDIO BASICO"/>
    <s v="RECURSOS NATURALES Y MEDIO AMBIENTE"/>
    <s v="MEDIO AMBIENTE"/>
    <x v="4"/>
    <n v="10262"/>
    <n v="0"/>
    <n v="0"/>
    <x v="1"/>
    <x v="1"/>
  </r>
  <r>
    <s v="40068170-0"/>
    <s v="MEJORAMIENTO CIRCUITO VIAL AV. LAS PALMAS, SECTOR SUR, VILLA ALEMANA"/>
    <x v="4"/>
    <s v="MARGA MARGA"/>
    <s v="VILLA ALEMANA"/>
    <n v="2024"/>
    <s v="PROYECTO"/>
    <s v="TRANSPORTE"/>
    <s v="TRANSPORTE URBANO,VIALIDAD PEATONAL"/>
    <x v="4"/>
    <n v="112604"/>
    <n v="0"/>
    <n v="0"/>
    <x v="1"/>
    <x v="1"/>
  </r>
  <r>
    <s v="40068308-0"/>
    <s v="MEJORAMIENTO PUTUE BAJO RINCONADA Y CRUCE RUTA S-91 RINCONADA"/>
    <x v="0"/>
    <s v="CAUTIN"/>
    <s v="VILLARRICA"/>
    <n v="2024"/>
    <s v="PROYECTO"/>
    <s v="TRANSPORTE"/>
    <s v="TRANSPORTE CAMINERO"/>
    <x v="4"/>
    <n v="84000"/>
    <n v="0"/>
    <n v="0"/>
    <x v="1"/>
    <x v="1"/>
  </r>
  <r>
    <s v="40068357-0"/>
    <s v="CONSTRUCCION SERVICIO DE AGUA POTABLE RURAL KO WINKUL PUCURA, COMUNA PANGUIPULLI"/>
    <x v="12"/>
    <s v="'"/>
    <s v="'"/>
    <n v="2024"/>
    <s v="PROYECTO"/>
    <s v="RECURSOS HIDRICOS"/>
    <s v="AGUA POTABLE"/>
    <x v="1"/>
    <n v="1000"/>
    <n v="0"/>
    <n v="0"/>
    <x v="1"/>
    <x v="1"/>
  </r>
  <r>
    <s v="40068368-0"/>
    <s v="DIAGNOSTICO Y ELABORACION DEL PLAN DE ACCION COMUNAL CAMBIO CLIMATICO, COMUNA DE TALTAL"/>
    <x v="9"/>
    <s v="ANTOFAGASTA"/>
    <s v="TALTAL"/>
    <n v="2024"/>
    <s v="ESTUDIO BASICO"/>
    <s v="MULTISECTORIAL"/>
    <s v="ADMINISTRACION MULTISECTOR"/>
    <x v="4"/>
    <n v="2800"/>
    <n v="0"/>
    <n v="0"/>
    <x v="1"/>
    <x v="1"/>
  </r>
  <r>
    <s v="40068572-0"/>
    <s v="REPOSICION EDIFICIO CONSISTORIAL DE LA MUNICIPALIDAD DE CATEMU"/>
    <x v="4"/>
    <s v="SAN FELIPE DE ACONCAGUA"/>
    <s v="CATEMU"/>
    <n v="2024"/>
    <s v="PROYECTO"/>
    <s v="MULTISECTORIAL"/>
    <s v="ADMINISTRACION MULTISECTOR"/>
    <x v="4"/>
    <n v="160000"/>
    <n v="0"/>
    <n v="0"/>
    <x v="1"/>
    <x v="1"/>
  </r>
  <r>
    <s v="30123855-0"/>
    <s v="REPOSICION RUTA P-70 PELECO - TIRUA, ARAUCO"/>
    <x v="2"/>
    <s v="ARAUCO"/>
    <s v="'"/>
    <n v="2024"/>
    <s v="PROYECTO"/>
    <s v="TRANSPORTE"/>
    <s v="TRANSPORTE CAMINERO"/>
    <x v="1"/>
    <n v="1"/>
    <n v="0"/>
    <n v="0"/>
    <x v="1"/>
    <x v="1"/>
  </r>
  <r>
    <s v="30453028-0"/>
    <s v="RESTAURACION Y MUSEOGRAFIA  LONDRES 38, CASA DE LA MEMORIA, SANTIAGO"/>
    <x v="14"/>
    <s v="SANTIAGO"/>
    <s v="SANTIAGO"/>
    <n v="2024"/>
    <s v="PROYECTO"/>
    <s v="EDUCACION, CULTURA Y PATRIMONIO"/>
    <s v="ARTE Y CULTURA"/>
    <x v="1"/>
    <n v="3180"/>
    <n v="0"/>
    <n v="0"/>
    <x v="1"/>
    <x v="1"/>
  </r>
  <r>
    <s v="30480990-0"/>
    <s v="REPOSICION CESFAM DE SAN ROSENDO"/>
    <x v="2"/>
    <s v="BIO BIO"/>
    <s v="SAN ROSENDO"/>
    <n v="2024"/>
    <s v="PROYECTO"/>
    <s v="SALUD"/>
    <s v="BAJA COMPLEJIDAD"/>
    <x v="1"/>
    <n v="71305"/>
    <n v="0"/>
    <n v="0"/>
    <x v="1"/>
    <x v="1"/>
  </r>
  <r>
    <s v="30485653-0"/>
    <s v="CONSTRUCCION EDIFICIO INSTITUCIONAL MINVU REGIÓN DE LOS RÍOS"/>
    <x v="12"/>
    <s v="'"/>
    <s v="'"/>
    <n v="2024"/>
    <s v="PROYECTO"/>
    <s v="MULTISECTORIAL"/>
    <s v="ADMINISTRACION MULTISECTOR"/>
    <x v="3"/>
    <n v="23091"/>
    <n v="0"/>
    <n v="0"/>
    <x v="1"/>
    <x v="1"/>
  </r>
  <r>
    <s v="40008770-0"/>
    <s v="CONSTRUCCION NUEVA RED DE ALCANTARILLADO Y PTAS PARA POLPAICO, TIL TIL"/>
    <x v="14"/>
    <s v="CHACABUCO"/>
    <s v="TIL TIL"/>
    <n v="2024"/>
    <s v="PROYECTO"/>
    <s v="RECURSOS HIDRICOS"/>
    <s v="EVACUACION DISPOSICION FINAL AGUAS SERVIDAS"/>
    <x v="1"/>
    <n v="62407"/>
    <n v="0"/>
    <n v="0"/>
    <x v="1"/>
    <x v="1"/>
  </r>
  <r>
    <s v="40018295-0"/>
    <s v="CONSTRUCCION INTERCONEXION VIAL LOS JAZMINES - SERRANO - COSTANERA, COMUNA MOSTAZAL"/>
    <x v="15"/>
    <s v="CACHAPOAL"/>
    <s v="MOSTAZAL"/>
    <n v="2024"/>
    <s v="PROYECTO"/>
    <s v="TRANSPORTE"/>
    <s v="TRANSPORTE URBANO,VIALIDAD PEATONAL"/>
    <x v="1"/>
    <n v="24245"/>
    <n v="0"/>
    <n v="0"/>
    <x v="1"/>
    <x v="1"/>
  </r>
  <r>
    <s v="40023345-0"/>
    <s v="MEJORAMIENTO CALLE EL PEDRERO SECTOR LOS MARCOS COMUNA MOSTAZAL"/>
    <x v="15"/>
    <s v="CACHAPOAL"/>
    <s v="MOSTAZAL"/>
    <n v="2024"/>
    <s v="PROYECTO"/>
    <s v="TRANSPORTE"/>
    <s v="TRANSPORTE URBANO,VIALIDAD PEATONAL"/>
    <x v="1"/>
    <n v="14087"/>
    <n v="0"/>
    <n v="0"/>
    <x v="1"/>
    <x v="1"/>
  </r>
  <r>
    <s v="40023349-0"/>
    <s v="CONSTRUCCION APERTURA CALLE CONDELL, COMUNA DE MOSTAZAL"/>
    <x v="15"/>
    <s v="CACHAPOAL"/>
    <s v="MOSTAZAL"/>
    <n v="2024"/>
    <s v="PROYECTO"/>
    <s v="TRANSPORTE"/>
    <s v="TRANSPORTE URBANO,VIALIDAD PEATONAL"/>
    <x v="1"/>
    <n v="21475"/>
    <n v="0"/>
    <n v="0"/>
    <x v="1"/>
    <x v="1"/>
  </r>
  <r>
    <s v="40037786-0"/>
    <s v="REPOSICION JARDIN INFANTIL Y SALA CUNA PIECECITOS DE AYUN NEGRETE"/>
    <x v="2"/>
    <s v="BIO BIO"/>
    <s v="NEGRETE"/>
    <n v="2024"/>
    <s v="PROYECTO"/>
    <s v="EDUCACION, CULTURA Y PATRIMONIO"/>
    <s v="EDUCACION PREBASICA"/>
    <x v="1"/>
    <n v="100"/>
    <n v="0"/>
    <n v="0"/>
    <x v="1"/>
    <x v="1"/>
  </r>
  <r>
    <s v="40046642-0"/>
    <s v="REPOSICION PUENTE 19 DE JUNIO, LA CALERA"/>
    <x v="4"/>
    <s v="'"/>
    <s v="'"/>
    <n v="2024"/>
    <s v="PROYECTO"/>
    <s v="TRANSPORTE"/>
    <s v="TRANSPORTE URBANO,VIALIDAD PEATONAL"/>
    <x v="3"/>
    <n v="162800"/>
    <n v="0"/>
    <n v="0"/>
    <x v="1"/>
    <x v="1"/>
  </r>
  <r>
    <s v="40053489-0"/>
    <s v="AMPLIACION Y CONSTRUCCIÓN PROLONGACIÓN PEDRO AGUIRRE CERDA PONIENTE, COMUNA PUNTA ARENAS."/>
    <x v="1"/>
    <s v="MAGALLANES"/>
    <s v="PUNTA ARENAS"/>
    <n v="2024"/>
    <s v="PROYECTO"/>
    <s v="TRANSPORTE"/>
    <s v="TRANSPORTE URBANO,VIALIDAD PEATONAL"/>
    <x v="1"/>
    <n v="42460"/>
    <n v="0"/>
    <n v="0"/>
    <x v="1"/>
    <x v="1"/>
  </r>
  <r>
    <s v="40065618-0"/>
    <s v="CONSTRUCCION CICLOVIA EJE ALAMEDA, COMUNAS DE LO PRADO, ESTACION CENTRAL Y SANTIAGO"/>
    <x v="14"/>
    <s v="SANTIAGO"/>
    <s v="'"/>
    <n v="2024"/>
    <s v="PROYECTO"/>
    <s v="TRANSPORTE"/>
    <s v="TRANSPORTE URBANO,VIALIDAD PEATONAL"/>
    <x v="1"/>
    <n v="3000"/>
    <n v="3000"/>
    <n v="555.12"/>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1817B59-5201-456B-BE10-7CD0155EF820}" name="TablaDinámica3" cacheId="46"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rowHeaderCaption="RATE (1)">
  <location ref="E7:G13" firstHeaderRow="0" firstDataRow="1" firstDataCol="1"/>
  <pivotFields count="15">
    <pivotField dataField="1" showAll="0"/>
    <pivotField showAll="0"/>
    <pivotField showAll="0"/>
    <pivotField showAll="0"/>
    <pivotField showAll="0"/>
    <pivotField showAll="0"/>
    <pivotField showAll="0"/>
    <pivotField showAll="0"/>
    <pivotField showAll="0"/>
    <pivotField axis="axisRow" showAll="0">
      <items count="6">
        <item x="1"/>
        <item x="4"/>
        <item x="3"/>
        <item x="0"/>
        <item x="2"/>
        <item t="default"/>
      </items>
    </pivotField>
    <pivotField dataField="1" numFmtId="41" showAll="0"/>
    <pivotField showAll="0"/>
    <pivotField showAll="0"/>
    <pivotField showAll="0"/>
    <pivotField showAll="0"/>
  </pivotFields>
  <rowFields count="1">
    <field x="9"/>
  </rowFields>
  <rowItems count="6">
    <i>
      <x/>
    </i>
    <i>
      <x v="1"/>
    </i>
    <i>
      <x v="2"/>
    </i>
    <i>
      <x v="3"/>
    </i>
    <i>
      <x v="4"/>
    </i>
    <i t="grand">
      <x/>
    </i>
  </rowItems>
  <colFields count="1">
    <field x="-2"/>
  </colFields>
  <colItems count="2">
    <i>
      <x/>
    </i>
    <i i="1">
      <x v="1"/>
    </i>
  </colItems>
  <dataFields count="2">
    <dataField name="N° Iniciativas" fld="0" subtotal="count" baseField="0" baseItem="0"/>
    <dataField name="Monto Solicitado en M$" fld="10" baseField="0" baseItem="0"/>
  </dataFields>
  <formats count="13">
    <format dxfId="92">
      <pivotArea outline="0" collapsedLevelsAreSubtotals="1" fieldPosition="0"/>
    </format>
    <format dxfId="91">
      <pivotArea dataOnly="0" labelOnly="1" fieldPosition="0">
        <references count="1">
          <reference field="9" count="0"/>
        </references>
      </pivotArea>
    </format>
    <format dxfId="90">
      <pivotArea field="9" type="button" dataOnly="0" labelOnly="1" outline="0" axis="axisRow" fieldPosition="0"/>
    </format>
    <format dxfId="89">
      <pivotArea dataOnly="0" labelOnly="1" outline="0" fieldPosition="0">
        <references count="1">
          <reference field="4294967294" count="1">
            <x v="0"/>
          </reference>
        </references>
      </pivotArea>
    </format>
    <format dxfId="88">
      <pivotArea collapsedLevelsAreSubtotals="1" fieldPosition="0">
        <references count="1">
          <reference field="9" count="0"/>
        </references>
      </pivotArea>
    </format>
    <format dxfId="87">
      <pivotArea dataOnly="0" labelOnly="1" fieldPosition="0">
        <references count="1">
          <reference field="9" count="0"/>
        </references>
      </pivotArea>
    </format>
    <format dxfId="86">
      <pivotArea dataOnly="0" labelOnly="1" outline="0" fieldPosition="0">
        <references count="1">
          <reference field="4294967294" count="1">
            <x v="1"/>
          </reference>
        </references>
      </pivotArea>
    </format>
    <format dxfId="85">
      <pivotArea field="9" type="button" dataOnly="0" labelOnly="1" outline="0" axis="axisRow" fieldPosition="0"/>
    </format>
    <format dxfId="84">
      <pivotArea dataOnly="0" labelOnly="1" outline="0" fieldPosition="0">
        <references count="1">
          <reference field="4294967294" count="1">
            <x v="0"/>
          </reference>
        </references>
      </pivotArea>
    </format>
    <format dxfId="83">
      <pivotArea field="9" type="button" dataOnly="0" labelOnly="1" outline="0" axis="axisRow" fieldPosition="0"/>
    </format>
    <format dxfId="82">
      <pivotArea field="9" type="button" dataOnly="0" labelOnly="1" outline="0" axis="axisRow" fieldPosition="0"/>
    </format>
    <format dxfId="81">
      <pivotArea dataOnly="0" labelOnly="1" outline="0" fieldPosition="0">
        <references count="1">
          <reference field="4294967294" count="1">
            <x v="0"/>
          </reference>
        </references>
      </pivotArea>
    </format>
    <format dxfId="80">
      <pivotArea dataOnly="0" labelOnly="1" outline="0" fieldPosition="0">
        <references count="1">
          <reference field="4294967294" count="1">
            <x v="1"/>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C8E0919-D022-4E12-8A06-557F2CEA9224}" name="TablaDinámica2" cacheId="46"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rowHeaderCaption=" RATE (1)">
  <location ref="E41:G46" firstHeaderRow="0" firstDataRow="1" firstDataCol="1" rowPageCount="2" colPageCount="1"/>
  <pivotFields count="15">
    <pivotField dataField="1" showAll="0"/>
    <pivotField showAll="0"/>
    <pivotField showAll="0"/>
    <pivotField showAll="0"/>
    <pivotField showAll="0"/>
    <pivotField showAll="0"/>
    <pivotField showAll="0"/>
    <pivotField showAll="0"/>
    <pivotField showAll="0"/>
    <pivotField axis="axisRow" showAll="0">
      <items count="6">
        <item x="1"/>
        <item x="3"/>
        <item x="0"/>
        <item x="4"/>
        <item x="2"/>
        <item t="default"/>
      </items>
    </pivotField>
    <pivotField numFmtId="41" showAll="0"/>
    <pivotField multipleItemSelectionAllowed="1" showAll="0"/>
    <pivotField dataField="1" multipleItemSelectionAllowed="1" showAll="0"/>
    <pivotField axis="axisPage" showAll="0">
      <items count="3">
        <item x="1"/>
        <item x="0"/>
        <item t="default"/>
      </items>
    </pivotField>
    <pivotField axis="axisPage" showAll="0">
      <items count="3">
        <item x="1"/>
        <item x="0"/>
        <item t="default"/>
      </items>
    </pivotField>
  </pivotFields>
  <rowFields count="1">
    <field x="9"/>
  </rowFields>
  <rowItems count="5">
    <i>
      <x/>
    </i>
    <i>
      <x v="1"/>
    </i>
    <i>
      <x v="2"/>
    </i>
    <i>
      <x v="4"/>
    </i>
    <i t="grand">
      <x/>
    </i>
  </rowItems>
  <colFields count="1">
    <field x="-2"/>
  </colFields>
  <colItems count="2">
    <i>
      <x/>
    </i>
    <i i="1">
      <x v="1"/>
    </i>
  </colItems>
  <pageFields count="2">
    <pageField fld="13" item="1" hier="-1"/>
    <pageField fld="14" item="1" hier="-1"/>
  </pageFields>
  <dataFields count="2">
    <dataField name="N° de Iniciativas" fld="0" subtotal="count" baseField="9" baseItem="1"/>
    <dataField name=" Monto Devengado en M$" fld="12" baseField="9" baseItem="1"/>
  </dataFields>
  <formats count="14">
    <format dxfId="106">
      <pivotArea outline="0" collapsedLevelsAreSubtotals="1" fieldPosition="0"/>
    </format>
    <format dxfId="105">
      <pivotArea dataOnly="0" labelOnly="1" outline="0" fieldPosition="0">
        <references count="1">
          <reference field="4294967294" count="1">
            <x v="0"/>
          </reference>
        </references>
      </pivotArea>
    </format>
    <format dxfId="104">
      <pivotArea field="9" type="button" dataOnly="0" labelOnly="1" outline="0" axis="axisRow" fieldPosition="0"/>
    </format>
    <format dxfId="103">
      <pivotArea dataOnly="0" labelOnly="1" outline="0" fieldPosition="0">
        <references count="1">
          <reference field="4294967294" count="1">
            <x v="0"/>
          </reference>
        </references>
      </pivotArea>
    </format>
    <format dxfId="102">
      <pivotArea field="9" grandRow="1" outline="0" collapsedLevelsAreSubtotals="1" axis="axisRow" fieldPosition="0">
        <references count="1">
          <reference field="4294967294" count="1" selected="0">
            <x v="0"/>
          </reference>
        </references>
      </pivotArea>
    </format>
    <format dxfId="101">
      <pivotArea dataOnly="0" labelOnly="1" grandRow="1" outline="0" fieldPosition="0"/>
    </format>
    <format dxfId="100">
      <pivotArea dataOnly="0" labelOnly="1" outline="0" fieldPosition="0">
        <references count="1">
          <reference field="4294967294" count="1">
            <x v="1"/>
          </reference>
        </references>
      </pivotArea>
    </format>
    <format dxfId="99">
      <pivotArea field="9" type="button" dataOnly="0" labelOnly="1" outline="0" axis="axisRow" fieldPosition="0"/>
    </format>
    <format dxfId="98">
      <pivotArea dataOnly="0" labelOnly="1" outline="0" fieldPosition="0">
        <references count="1">
          <reference field="4294967294" count="2">
            <x v="0"/>
            <x v="1"/>
          </reference>
        </references>
      </pivotArea>
    </format>
    <format dxfId="97">
      <pivotArea field="9" type="button" dataOnly="0" labelOnly="1" outline="0" axis="axisRow" fieldPosition="0"/>
    </format>
    <format dxfId="96">
      <pivotArea dataOnly="0" labelOnly="1" outline="0" fieldPosition="0">
        <references count="1">
          <reference field="4294967294" count="2">
            <x v="0"/>
            <x v="1"/>
          </reference>
        </references>
      </pivotArea>
    </format>
    <format dxfId="95">
      <pivotArea field="9" type="button" dataOnly="0" labelOnly="1" outline="0" axis="axisRow" fieldPosition="0"/>
    </format>
    <format dxfId="94">
      <pivotArea dataOnly="0" labelOnly="1" outline="0" fieldPosition="0">
        <references count="1">
          <reference field="4294967294" count="1">
            <x v="0"/>
          </reference>
        </references>
      </pivotArea>
    </format>
    <format dxfId="93">
      <pivotArea dataOnly="0" labelOnly="1" outline="0" fieldPosition="0">
        <references count="1">
          <reference field="4294967294" count="1">
            <x v="1"/>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439EB5F-241F-461B-B76D-D6DEB8CD6C42}" name="TablaDinámica1" cacheId="46"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rowHeaderCaption="RATE (1)">
  <location ref="E23:G28" firstHeaderRow="0" firstDataRow="1" firstDataCol="1" rowPageCount="1" colPageCount="1"/>
  <pivotFields count="15">
    <pivotField dataField="1" showAll="0"/>
    <pivotField showAll="0"/>
    <pivotField showAll="0"/>
    <pivotField showAll="0"/>
    <pivotField showAll="0"/>
    <pivotField showAll="0"/>
    <pivotField showAll="0"/>
    <pivotField showAll="0"/>
    <pivotField showAll="0"/>
    <pivotField axis="axisRow" showAll="0">
      <items count="6">
        <item x="1"/>
        <item x="4"/>
        <item x="3"/>
        <item x="0"/>
        <item x="2"/>
        <item t="default"/>
      </items>
    </pivotField>
    <pivotField numFmtId="41" showAll="0"/>
    <pivotField dataField="1" multipleItemSelectionAllowed="1" showAll="0"/>
    <pivotField showAll="0"/>
    <pivotField axis="axisPage" showAll="0">
      <items count="3">
        <item x="1"/>
        <item x="0"/>
        <item t="default"/>
      </items>
    </pivotField>
    <pivotField showAll="0"/>
  </pivotFields>
  <rowFields count="1">
    <field x="9"/>
  </rowFields>
  <rowItems count="5">
    <i>
      <x/>
    </i>
    <i>
      <x v="2"/>
    </i>
    <i>
      <x v="3"/>
    </i>
    <i>
      <x v="4"/>
    </i>
    <i t="grand">
      <x/>
    </i>
  </rowItems>
  <colFields count="1">
    <field x="-2"/>
  </colFields>
  <colItems count="2">
    <i>
      <x/>
    </i>
    <i i="1">
      <x v="1"/>
    </i>
  </colItems>
  <pageFields count="1">
    <pageField fld="13" item="1" hier="-1"/>
  </pageFields>
  <dataFields count="2">
    <dataField name="N° Iniciativas" fld="0" subtotal="count" baseField="0" baseItem="0"/>
    <dataField name=" Monto Decretado en M$" fld="11" baseField="9" baseItem="0"/>
  </dataFields>
  <formats count="13">
    <format dxfId="119">
      <pivotArea outline="0" collapsedLevelsAreSubtotals="1" fieldPosition="0"/>
    </format>
    <format dxfId="118">
      <pivotArea dataOnly="0" labelOnly="1" fieldPosition="0">
        <references count="1">
          <reference field="9" count="0"/>
        </references>
      </pivotArea>
    </format>
    <format dxfId="117">
      <pivotArea field="9" type="button" dataOnly="0" labelOnly="1" outline="0" axis="axisRow" fieldPosition="0"/>
    </format>
    <format dxfId="116">
      <pivotArea dataOnly="0" labelOnly="1" outline="0" fieldPosition="0">
        <references count="1">
          <reference field="4294967294" count="1">
            <x v="0"/>
          </reference>
        </references>
      </pivotArea>
    </format>
    <format dxfId="115">
      <pivotArea collapsedLevelsAreSubtotals="1" fieldPosition="0">
        <references count="1">
          <reference field="9" count="0"/>
        </references>
      </pivotArea>
    </format>
    <format dxfId="114">
      <pivotArea dataOnly="0" labelOnly="1" fieldPosition="0">
        <references count="1">
          <reference field="9" count="0"/>
        </references>
      </pivotArea>
    </format>
    <format dxfId="113">
      <pivotArea field="9" type="button" dataOnly="0" labelOnly="1" outline="0" axis="axisRow" fieldPosition="0"/>
    </format>
    <format dxfId="112">
      <pivotArea dataOnly="0" labelOnly="1" outline="0" fieldPosition="0">
        <references count="1">
          <reference field="4294967294" count="1">
            <x v="0"/>
          </reference>
        </references>
      </pivotArea>
    </format>
    <format dxfId="111">
      <pivotArea dataOnly="0" labelOnly="1" outline="0" fieldPosition="0">
        <references count="1">
          <reference field="4294967294" count="1">
            <x v="1"/>
          </reference>
        </references>
      </pivotArea>
    </format>
    <format dxfId="110">
      <pivotArea field="9" type="button" dataOnly="0" labelOnly="1" outline="0" axis="axisRow" fieldPosition="0"/>
    </format>
    <format dxfId="109">
      <pivotArea field="9" type="button" dataOnly="0" labelOnly="1" outline="0" axis="axisRow" fieldPosition="0"/>
    </format>
    <format dxfId="108">
      <pivotArea dataOnly="0" labelOnly="1" outline="0" fieldPosition="0">
        <references count="1">
          <reference field="4294967294" count="1">
            <x v="0"/>
          </reference>
        </references>
      </pivotArea>
    </format>
    <format dxfId="107">
      <pivotArea dataOnly="0" labelOnly="1" outline="0" fieldPosition="0">
        <references count="1">
          <reference field="4294967294" count="1">
            <x v="1"/>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2266CB2-D6F0-4C7B-BF53-1C7A9027A87D}" name="TablaDinámica6" cacheId="46" dataPosition="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rowHeaderCaption="RATE (1)">
  <location ref="B115:L136" firstHeaderRow="1" firstDataRow="3" firstDataCol="1" rowPageCount="2" colPageCount="1"/>
  <pivotFields count="15">
    <pivotField dataField="1" showAll="0"/>
    <pivotField showAll="0"/>
    <pivotField axis="axisRow" showAll="0">
      <items count="19">
        <item x="13"/>
        <item x="8"/>
        <item x="9"/>
        <item x="16"/>
        <item x="6"/>
        <item x="4"/>
        <item x="14"/>
        <item x="15"/>
        <item x="7"/>
        <item x="2"/>
        <item x="0"/>
        <item x="12"/>
        <item x="3"/>
        <item n="REGION DE AYSÉN DEL GENERAL CARLOS IBAÑEZ DEL CAMPO" x="11"/>
        <item x="1"/>
        <item x="10"/>
        <item x="17"/>
        <item x="5"/>
        <item t="default"/>
      </items>
    </pivotField>
    <pivotField showAll="0"/>
    <pivotField showAll="0"/>
    <pivotField showAll="0"/>
    <pivotField showAll="0"/>
    <pivotField showAll="0"/>
    <pivotField showAll="0"/>
    <pivotField axis="axisCol" showAll="0">
      <items count="6">
        <item x="1"/>
        <item x="4"/>
        <item x="3"/>
        <item x="0"/>
        <item x="2"/>
        <item t="default"/>
      </items>
    </pivotField>
    <pivotField numFmtId="41" showAll="0"/>
    <pivotField multipleItemSelectionAllowed="1" showAll="0"/>
    <pivotField dataField="1" multipleItemSelectionAllowed="1" showAll="0"/>
    <pivotField axis="axisPage" showAll="0">
      <items count="3">
        <item x="1"/>
        <item x="0"/>
        <item t="default"/>
      </items>
    </pivotField>
    <pivotField axis="axisPage" showAll="0">
      <items count="3">
        <item x="1"/>
        <item x="0"/>
        <item t="default"/>
      </items>
    </pivotField>
  </pivotFields>
  <rowFields count="1">
    <field x="2"/>
  </rowFields>
  <rowItems count="19">
    <i>
      <x/>
    </i>
    <i>
      <x v="1"/>
    </i>
    <i>
      <x v="2"/>
    </i>
    <i>
      <x v="3"/>
    </i>
    <i>
      <x v="4"/>
    </i>
    <i>
      <x v="5"/>
    </i>
    <i>
      <x v="6"/>
    </i>
    <i>
      <x v="7"/>
    </i>
    <i>
      <x v="8"/>
    </i>
    <i>
      <x v="9"/>
    </i>
    <i>
      <x v="10"/>
    </i>
    <i>
      <x v="11"/>
    </i>
    <i>
      <x v="12"/>
    </i>
    <i>
      <x v="13"/>
    </i>
    <i>
      <x v="14"/>
    </i>
    <i>
      <x v="15"/>
    </i>
    <i>
      <x v="16"/>
    </i>
    <i>
      <x v="17"/>
    </i>
    <i t="grand">
      <x/>
    </i>
  </rowItems>
  <colFields count="2">
    <field x="-2"/>
    <field x="9"/>
  </colFields>
  <colItems count="10">
    <i>
      <x/>
      <x/>
    </i>
    <i r="1">
      <x v="2"/>
    </i>
    <i r="1">
      <x v="3"/>
    </i>
    <i r="1">
      <x v="4"/>
    </i>
    <i i="1">
      <x v="1"/>
      <x/>
    </i>
    <i r="1" i="1">
      <x v="2"/>
    </i>
    <i r="1" i="1">
      <x v="3"/>
    </i>
    <i r="1" i="1">
      <x v="4"/>
    </i>
    <i t="grand">
      <x/>
    </i>
    <i t="grand" i="1">
      <x/>
    </i>
  </colItems>
  <pageFields count="2">
    <pageField fld="13" item="1" hier="-1"/>
    <pageField fld="14" item="1" hier="-1"/>
  </pageFields>
  <dataFields count="2">
    <dataField name="N° Iniciativas de Inversión" fld="0" subtotal="count" baseField="0" baseItem="0"/>
    <dataField name="                         Devengado en M$" fld="12" baseField="2" baseItem="0"/>
  </dataFields>
  <formats count="24">
    <format dxfId="43">
      <pivotArea outline="0" collapsedLevelsAreSubtotals="1" fieldPosition="0"/>
    </format>
    <format dxfId="42">
      <pivotArea dataOnly="0" labelOnly="1" fieldPosition="0">
        <references count="1">
          <reference field="9" count="0"/>
        </references>
      </pivotArea>
    </format>
    <format dxfId="41">
      <pivotArea field="9" type="button" dataOnly="0" labelOnly="1" outline="0" axis="axisCol" fieldPosition="1"/>
    </format>
    <format dxfId="40">
      <pivotArea dataOnly="0" labelOnly="1" outline="0" fieldPosition="0">
        <references count="1">
          <reference field="4294967294" count="1">
            <x v="0"/>
          </reference>
        </references>
      </pivotArea>
    </format>
    <format dxfId="39">
      <pivotArea collapsedLevelsAreSubtotals="1" fieldPosition="0">
        <references count="1">
          <reference field="9" count="0"/>
        </references>
      </pivotArea>
    </format>
    <format dxfId="38">
      <pivotArea dataOnly="0" labelOnly="1" fieldPosition="0">
        <references count="1">
          <reference field="9" count="0"/>
        </references>
      </pivotArea>
    </format>
    <format dxfId="37">
      <pivotArea field="9" type="button" dataOnly="0" labelOnly="1" outline="0" axis="axisCol" fieldPosition="1"/>
    </format>
    <format dxfId="36">
      <pivotArea dataOnly="0" labelOnly="1" outline="0" fieldPosition="0">
        <references count="1">
          <reference field="4294967294" count="1">
            <x v="0"/>
          </reference>
        </references>
      </pivotArea>
    </format>
    <format dxfId="35">
      <pivotArea field="9" type="button" dataOnly="0" labelOnly="1" outline="0" axis="axisCol" fieldPosition="1"/>
    </format>
    <format dxfId="34">
      <pivotArea dataOnly="0" labelOnly="1" outline="0" fieldPosition="0">
        <references count="1">
          <reference field="4294967294" count="1">
            <x v="0"/>
          </reference>
        </references>
      </pivotArea>
    </format>
    <format dxfId="33">
      <pivotArea dataOnly="0" labelOnly="1" outline="0" fieldPosition="0">
        <references count="1">
          <reference field="4294967294" count="2">
            <x v="0"/>
            <x v="1"/>
          </reference>
        </references>
      </pivotArea>
    </format>
    <format dxfId="32">
      <pivotArea field="9" dataOnly="0" labelOnly="1" grandCol="1" outline="0" axis="axisCol" fieldPosition="1">
        <references count="1">
          <reference field="4294967294" count="1" selected="0">
            <x v="0"/>
          </reference>
        </references>
      </pivotArea>
    </format>
    <format dxfId="31">
      <pivotArea field="9" dataOnly="0" labelOnly="1" grandCol="1" outline="0" axis="axisCol" fieldPosition="1">
        <references count="1">
          <reference field="4294967294" count="1" selected="0">
            <x v="1"/>
          </reference>
        </references>
      </pivotArea>
    </format>
    <format dxfId="30">
      <pivotArea dataOnly="0" labelOnly="1" outline="0" fieldPosition="0">
        <references count="1">
          <reference field="4294967294" count="2">
            <x v="0"/>
            <x v="1"/>
          </reference>
        </references>
      </pivotArea>
    </format>
    <format dxfId="29">
      <pivotArea field="9" dataOnly="0" labelOnly="1" grandCol="1" outline="0" axis="axisCol" fieldPosition="1">
        <references count="1">
          <reference field="4294967294" count="1" selected="0">
            <x v="0"/>
          </reference>
        </references>
      </pivotArea>
    </format>
    <format dxfId="28">
      <pivotArea field="9" dataOnly="0" labelOnly="1" grandCol="1" outline="0" axis="axisCol" fieldPosition="1">
        <references count="1">
          <reference field="4294967294" count="1" selected="0">
            <x v="1"/>
          </reference>
        </references>
      </pivotArea>
    </format>
    <format dxfId="27">
      <pivotArea field="-2" type="button" dataOnly="0" labelOnly="1" outline="0" axis="axisCol" fieldPosition="0"/>
    </format>
    <format dxfId="26">
      <pivotArea field="9" type="button" dataOnly="0" labelOnly="1" outline="0" axis="axisCol" fieldPosition="1"/>
    </format>
    <format dxfId="25">
      <pivotArea type="topRight" dataOnly="0" labelOnly="1" outline="0" offset="A1:B1" fieldPosition="0"/>
    </format>
    <format dxfId="24">
      <pivotArea dataOnly="0" labelOnly="1" outline="0" fieldPosition="0">
        <references count="1">
          <reference field="4294967294" count="1">
            <x v="0"/>
          </reference>
        </references>
      </pivotArea>
    </format>
    <format dxfId="23">
      <pivotArea dataOnly="0" labelOnly="1" outline="0" offset="A256" fieldPosition="0">
        <references count="1">
          <reference field="4294967294" count="1">
            <x v="1"/>
          </reference>
        </references>
      </pivotArea>
    </format>
    <format dxfId="22">
      <pivotArea dataOnly="0" labelOnly="1" outline="0" fieldPosition="0">
        <references count="1">
          <reference field="4294967294" count="2">
            <x v="0"/>
            <x v="1"/>
          </reference>
        </references>
      </pivotArea>
    </format>
    <format dxfId="21">
      <pivotArea field="9" dataOnly="0" labelOnly="1" grandCol="1" outline="0" axis="axisCol" fieldPosition="1">
        <references count="1">
          <reference field="4294967294" count="1" selected="0">
            <x v="0"/>
          </reference>
        </references>
      </pivotArea>
    </format>
    <format dxfId="20">
      <pivotArea field="9" dataOnly="0" labelOnly="1" grandCol="1" outline="0" axis="axisCol" fieldPosition="1">
        <references count="1">
          <reference field="4294967294" count="1" selected="0">
            <x v="1"/>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B4F6B4A-7FDE-4ED3-9410-9C840E79DCC4}" name="TablaDinámica5" cacheId="46" dataPosition="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rowHeaderCaption="RATE (1)">
  <location ref="B59:N80" firstHeaderRow="1" firstDataRow="3" firstDataCol="1" rowPageCount="2" colPageCount="1"/>
  <pivotFields count="15">
    <pivotField dataField="1" showAll="0"/>
    <pivotField showAll="0"/>
    <pivotField axis="axisRow" showAll="0">
      <items count="19">
        <item x="13"/>
        <item x="8"/>
        <item x="9"/>
        <item x="16"/>
        <item x="6"/>
        <item x="4"/>
        <item x="14"/>
        <item x="15"/>
        <item x="7"/>
        <item x="2"/>
        <item x="0"/>
        <item x="12"/>
        <item x="3"/>
        <item n="REGION DE AYSÉN DEL GENERAL CARLOS IBAÑEZ DEL CAMPO" x="11"/>
        <item x="1"/>
        <item x="10"/>
        <item x="17"/>
        <item x="5"/>
        <item t="default"/>
      </items>
    </pivotField>
    <pivotField showAll="0"/>
    <pivotField showAll="0"/>
    <pivotField showAll="0"/>
    <pivotField showAll="0"/>
    <pivotField showAll="0"/>
    <pivotField showAll="0"/>
    <pivotField axis="axisCol" showAll="0">
      <items count="6">
        <item x="1"/>
        <item x="4"/>
        <item x="3"/>
        <item x="0"/>
        <item x="2"/>
        <item t="default"/>
      </items>
    </pivotField>
    <pivotField dataField="1" numFmtId="41" showAll="0"/>
    <pivotField multipleItemSelectionAllowed="1" showAll="0"/>
    <pivotField multipleItemSelectionAllowed="1" showAll="0"/>
    <pivotField axis="axisPage" multipleItemSelectionAllowed="1" showAll="0">
      <items count="3">
        <item x="1"/>
        <item x="0"/>
        <item t="default"/>
      </items>
    </pivotField>
    <pivotField axis="axisPage" multipleItemSelectionAllowed="1" showAll="0">
      <items count="3">
        <item x="1"/>
        <item x="0"/>
        <item t="default"/>
      </items>
    </pivotField>
  </pivotFields>
  <rowFields count="1">
    <field x="2"/>
  </rowFields>
  <rowItems count="19">
    <i>
      <x/>
    </i>
    <i>
      <x v="1"/>
    </i>
    <i>
      <x v="2"/>
    </i>
    <i>
      <x v="3"/>
    </i>
    <i>
      <x v="4"/>
    </i>
    <i>
      <x v="5"/>
    </i>
    <i>
      <x v="6"/>
    </i>
    <i>
      <x v="7"/>
    </i>
    <i>
      <x v="8"/>
    </i>
    <i>
      <x v="9"/>
    </i>
    <i>
      <x v="10"/>
    </i>
    <i>
      <x v="11"/>
    </i>
    <i>
      <x v="12"/>
    </i>
    <i>
      <x v="13"/>
    </i>
    <i>
      <x v="14"/>
    </i>
    <i>
      <x v="15"/>
    </i>
    <i>
      <x v="16"/>
    </i>
    <i>
      <x v="17"/>
    </i>
    <i t="grand">
      <x/>
    </i>
  </rowItems>
  <colFields count="2">
    <field x="-2"/>
    <field x="9"/>
  </colFields>
  <colItems count="12">
    <i>
      <x/>
      <x/>
    </i>
    <i r="1">
      <x v="1"/>
    </i>
    <i r="1">
      <x v="2"/>
    </i>
    <i r="1">
      <x v="3"/>
    </i>
    <i r="1">
      <x v="4"/>
    </i>
    <i i="1">
      <x v="1"/>
      <x/>
    </i>
    <i r="1" i="1">
      <x v="1"/>
    </i>
    <i r="1" i="1">
      <x v="2"/>
    </i>
    <i r="1" i="1">
      <x v="3"/>
    </i>
    <i r="1" i="1">
      <x v="4"/>
    </i>
    <i t="grand">
      <x/>
    </i>
    <i t="grand" i="1">
      <x/>
    </i>
  </colItems>
  <pageFields count="2">
    <pageField fld="13" hier="-1"/>
    <pageField fld="14" hier="-1"/>
  </pageFields>
  <dataFields count="2">
    <dataField name="N° Iniciativas de Inversión" fld="0" subtotal="count" baseField="0" baseItem="0"/>
    <dataField name="     Solicitado Año en M$" fld="10" baseField="2" baseItem="0"/>
  </dataFields>
  <formats count="29">
    <format dxfId="72">
      <pivotArea outline="0" collapsedLevelsAreSubtotals="1" fieldPosition="0"/>
    </format>
    <format dxfId="71">
      <pivotArea dataOnly="0" labelOnly="1" fieldPosition="0">
        <references count="1">
          <reference field="9" count="0"/>
        </references>
      </pivotArea>
    </format>
    <format dxfId="70">
      <pivotArea field="9" type="button" dataOnly="0" labelOnly="1" outline="0" axis="axisCol" fieldPosition="1"/>
    </format>
    <format dxfId="69">
      <pivotArea dataOnly="0" labelOnly="1" outline="0" fieldPosition="0">
        <references count="1">
          <reference field="4294967294" count="1">
            <x v="0"/>
          </reference>
        </references>
      </pivotArea>
    </format>
    <format dxfId="68">
      <pivotArea collapsedLevelsAreSubtotals="1" fieldPosition="0">
        <references count="1">
          <reference field="9" count="0"/>
        </references>
      </pivotArea>
    </format>
    <format dxfId="67">
      <pivotArea dataOnly="0" labelOnly="1" fieldPosition="0">
        <references count="1">
          <reference field="9" count="0"/>
        </references>
      </pivotArea>
    </format>
    <format dxfId="66">
      <pivotArea field="9" type="button" dataOnly="0" labelOnly="1" outline="0" axis="axisCol" fieldPosition="1"/>
    </format>
    <format dxfId="65">
      <pivotArea dataOnly="0" labelOnly="1" outline="0" fieldPosition="0">
        <references count="1">
          <reference field="4294967294" count="1">
            <x v="0"/>
          </reference>
        </references>
      </pivotArea>
    </format>
    <format dxfId="64">
      <pivotArea field="9" type="button" dataOnly="0" labelOnly="1" outline="0" axis="axisCol" fieldPosition="1"/>
    </format>
    <format dxfId="63">
      <pivotArea dataOnly="0" labelOnly="1" outline="0" fieldPosition="0">
        <references count="1">
          <reference field="4294967294" count="1">
            <x v="0"/>
          </reference>
        </references>
      </pivotArea>
    </format>
    <format dxfId="62">
      <pivotArea dataOnly="0" labelOnly="1" outline="0" fieldPosition="0">
        <references count="1">
          <reference field="4294967294" count="1">
            <x v="0"/>
          </reference>
        </references>
      </pivotArea>
    </format>
    <format dxfId="61">
      <pivotArea field="9" dataOnly="0" labelOnly="1" grandCol="1" outline="0" axis="axisCol" fieldPosition="1">
        <references count="1">
          <reference field="4294967294" count="1" selected="0">
            <x v="0"/>
          </reference>
        </references>
      </pivotArea>
    </format>
    <format dxfId="60">
      <pivotArea dataOnly="0" labelOnly="1" outline="0" fieldPosition="0">
        <references count="1">
          <reference field="4294967294" count="1">
            <x v="0"/>
          </reference>
        </references>
      </pivotArea>
    </format>
    <format dxfId="59">
      <pivotArea field="-2" type="button" dataOnly="0" labelOnly="1" outline="0" axis="axisCol" fieldPosition="0"/>
    </format>
    <format dxfId="58">
      <pivotArea field="9" type="button" dataOnly="0" labelOnly="1" outline="0" axis="axisCol" fieldPosition="1"/>
    </format>
    <format dxfId="57">
      <pivotArea type="topRight" dataOnly="0" labelOnly="1" outline="0" offset="A1:B1" fieldPosition="0"/>
    </format>
    <format dxfId="56">
      <pivotArea dataOnly="0" labelOnly="1" outline="0" fieldPosition="0">
        <references count="1">
          <reference field="4294967294" count="1">
            <x v="0"/>
          </reference>
        </references>
      </pivotArea>
    </format>
    <format dxfId="55">
      <pivotArea dataOnly="0" labelOnly="1" outline="0" fieldPosition="0">
        <references count="1">
          <reference field="4294967294" count="2">
            <x v="0"/>
            <x v="1"/>
          </reference>
        </references>
      </pivotArea>
    </format>
    <format dxfId="54">
      <pivotArea field="9" dataOnly="0" labelOnly="1" grandCol="1" outline="0" axis="axisCol" fieldPosition="1">
        <references count="1">
          <reference field="4294967294" count="1" selected="0">
            <x v="0"/>
          </reference>
        </references>
      </pivotArea>
    </format>
    <format dxfId="53">
      <pivotArea field="9" dataOnly="0" labelOnly="1" grandCol="1" outline="0" axis="axisCol" fieldPosition="1">
        <references count="1">
          <reference field="4294967294" count="1" selected="0">
            <x v="1"/>
          </reference>
        </references>
      </pivotArea>
    </format>
    <format dxfId="52">
      <pivotArea outline="0" collapsedLevelsAreSubtotals="1" fieldPosition="0"/>
    </format>
    <format dxfId="51">
      <pivotArea field="-2" type="button" dataOnly="0" labelOnly="1" outline="0" axis="axisCol" fieldPosition="0"/>
    </format>
    <format dxfId="50">
      <pivotArea field="9" type="button" dataOnly="0" labelOnly="1" outline="0" axis="axisCol" fieldPosition="1"/>
    </format>
    <format dxfId="49">
      <pivotArea type="topRight" dataOnly="0" labelOnly="1" outline="0" fieldPosition="0"/>
    </format>
    <format dxfId="48">
      <pivotArea dataOnly="0" labelOnly="1" outline="0" fieldPosition="0">
        <references count="1">
          <reference field="4294967294" count="2">
            <x v="0"/>
            <x v="1"/>
          </reference>
        </references>
      </pivotArea>
    </format>
    <format dxfId="47">
      <pivotArea field="9" dataOnly="0" labelOnly="1" grandCol="1" outline="0" axis="axisCol" fieldPosition="1">
        <references count="1">
          <reference field="4294967294" count="1" selected="0">
            <x v="0"/>
          </reference>
        </references>
      </pivotArea>
    </format>
    <format dxfId="46">
      <pivotArea field="9" dataOnly="0" labelOnly="1" grandCol="1" outline="0" axis="axisCol" fieldPosition="1">
        <references count="1">
          <reference field="4294967294" count="1" selected="0">
            <x v="1"/>
          </reference>
        </references>
      </pivotArea>
    </format>
    <format dxfId="45">
      <pivotArea dataOnly="0" labelOnly="1" fieldPosition="0">
        <references count="2">
          <reference field="4294967294" count="1" selected="0">
            <x v="0"/>
          </reference>
          <reference field="9" count="0"/>
        </references>
      </pivotArea>
    </format>
    <format dxfId="44">
      <pivotArea dataOnly="0" labelOnly="1" fieldPosition="0">
        <references count="2">
          <reference field="4294967294" count="1" selected="0">
            <x v="1"/>
          </reference>
          <reference field="9" count="0"/>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1DF1D693-AE17-4655-AF26-C69455F26DDA}" name="TablaDinámica4" cacheId="46" dataPosition="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rowHeaderCaption="RATE (1)" customListSort="0">
  <location ref="B87:L108" firstHeaderRow="1" firstDataRow="3" firstDataCol="1" rowPageCount="2" colPageCount="1"/>
  <pivotFields count="15">
    <pivotField dataField="1" showAll="0"/>
    <pivotField showAll="0"/>
    <pivotField axis="axisRow" showAll="0">
      <items count="19">
        <item x="13"/>
        <item x="8"/>
        <item x="9"/>
        <item x="16"/>
        <item x="6"/>
        <item x="4"/>
        <item x="14"/>
        <item x="15"/>
        <item x="7"/>
        <item x="2"/>
        <item x="0"/>
        <item x="12"/>
        <item x="3"/>
        <item n="REGION DE AYSÉN DEL GENERAL CARLOS IBAÑEZ DEL CAMPO" x="11"/>
        <item x="1"/>
        <item x="10"/>
        <item x="17"/>
        <item x="5"/>
        <item t="default"/>
      </items>
    </pivotField>
    <pivotField showAll="0"/>
    <pivotField showAll="0"/>
    <pivotField showAll="0"/>
    <pivotField showAll="0"/>
    <pivotField showAll="0"/>
    <pivotField showAll="0"/>
    <pivotField axis="axisCol" showAll="0">
      <items count="6">
        <item x="1"/>
        <item x="4"/>
        <item x="3"/>
        <item x="0"/>
        <item x="2"/>
        <item t="default"/>
      </items>
    </pivotField>
    <pivotField numFmtId="41" showAll="0"/>
    <pivotField dataField="1" multipleItemSelectionAllowed="1" showAll="0"/>
    <pivotField multipleItemSelectionAllowed="1" showAll="0"/>
    <pivotField axis="axisPage" multipleItemSelectionAllowed="1" showAll="0">
      <items count="3">
        <item h="1" x="1"/>
        <item x="0"/>
        <item t="default"/>
      </items>
    </pivotField>
    <pivotField axis="axisPage" showAll="0">
      <items count="3">
        <item x="1"/>
        <item x="0"/>
        <item t="default"/>
      </items>
    </pivotField>
  </pivotFields>
  <rowFields count="1">
    <field x="2"/>
  </rowFields>
  <rowItems count="19">
    <i>
      <x/>
    </i>
    <i>
      <x v="1"/>
    </i>
    <i>
      <x v="2"/>
    </i>
    <i>
      <x v="3"/>
    </i>
    <i>
      <x v="4"/>
    </i>
    <i>
      <x v="5"/>
    </i>
    <i>
      <x v="6"/>
    </i>
    <i>
      <x v="7"/>
    </i>
    <i>
      <x v="8"/>
    </i>
    <i>
      <x v="9"/>
    </i>
    <i>
      <x v="10"/>
    </i>
    <i>
      <x v="11"/>
    </i>
    <i>
      <x v="12"/>
    </i>
    <i>
      <x v="13"/>
    </i>
    <i>
      <x v="14"/>
    </i>
    <i>
      <x v="15"/>
    </i>
    <i>
      <x v="16"/>
    </i>
    <i>
      <x v="17"/>
    </i>
    <i t="grand">
      <x/>
    </i>
  </rowItems>
  <colFields count="2">
    <field x="-2"/>
    <field x="9"/>
  </colFields>
  <colItems count="10">
    <i>
      <x/>
      <x/>
    </i>
    <i r="1">
      <x v="2"/>
    </i>
    <i r="1">
      <x v="3"/>
    </i>
    <i r="1">
      <x v="4"/>
    </i>
    <i i="1">
      <x v="1"/>
      <x/>
    </i>
    <i r="1" i="1">
      <x v="2"/>
    </i>
    <i r="1" i="1">
      <x v="3"/>
    </i>
    <i r="1" i="1">
      <x v="4"/>
    </i>
    <i t="grand">
      <x/>
    </i>
    <i t="grand" i="1">
      <x/>
    </i>
  </colItems>
  <pageFields count="2">
    <pageField fld="13" hier="-1"/>
    <pageField fld="14" hier="-1"/>
  </pageFields>
  <dataFields count="2">
    <dataField name="Cuenta de Codigo BIP" fld="0" subtotal="count" baseField="0" baseItem="0"/>
    <dataField name="Suma de Monto Decretado en M$" fld="11" baseField="0" baseItem="0"/>
  </dataFields>
  <formats count="7">
    <format dxfId="79">
      <pivotArea outline="0" collapsedLevelsAreSubtotals="1" fieldPosition="0"/>
    </format>
    <format dxfId="78">
      <pivotArea field="9" type="button" dataOnly="0" labelOnly="1" outline="0" axis="axisCol" fieldPosition="1"/>
    </format>
    <format dxfId="77">
      <pivotArea field="9" type="button" dataOnly="0" labelOnly="1" outline="0" axis="axisCol" fieldPosition="1"/>
    </format>
    <format dxfId="76">
      <pivotArea field="9" type="button" dataOnly="0" labelOnly="1" outline="0" axis="axisCol" fieldPosition="1"/>
    </format>
    <format dxfId="75">
      <pivotArea field="-2" type="button" dataOnly="0" labelOnly="1" outline="0" axis="axisCol" fieldPosition="0"/>
    </format>
    <format dxfId="74">
      <pivotArea field="9" type="button" dataOnly="0" labelOnly="1" outline="0" axis="axisCol" fieldPosition="1"/>
    </format>
    <format dxfId="73">
      <pivotArea type="topRight" dataOnly="0" labelOnly="1" outline="0" offset="A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1123573-947A-4ED0-97DB-49153F191F76}" name="Tabla3" displayName="Tabla3" ref="A2:O5981" totalsRowShown="0" headerRowDxfId="19" headerRowBorderDxfId="18" tableBorderDxfId="17" headerRowCellStyle="Millares [0]">
  <tableColumns count="15">
    <tableColumn id="1" xr3:uid="{DE445168-3FBA-4B99-B7AB-4781CB44592C}" name="Codigo BIP" dataDxfId="16"/>
    <tableColumn id="2" xr3:uid="{46194DB9-3079-4340-B739-EC14D0F4CCD6}" name="Nombre" dataDxfId="15"/>
    <tableColumn id="3" xr3:uid="{9AE835AE-87D2-4FE7-9F03-9842765BE1E0}" name="Región" dataDxfId="14"/>
    <tableColumn id="4" xr3:uid="{000C8200-C2EB-4AC7-8C61-201DA6AB6076}" name="Provincia" dataDxfId="13"/>
    <tableColumn id="5" xr3:uid="{931240DC-3EE7-45F3-8B4A-A3C131DB53C8}" name="Comuna" dataDxfId="12"/>
    <tableColumn id="6" xr3:uid="{2511D59D-9B68-454C-9E2E-A01880AFD22E}" name="Año de Postulacion" dataDxfId="11"/>
    <tableColumn id="7" xr3:uid="{F3A56452-9C94-4BBF-8173-3DE3AD757BB4}" name="Tipología" dataDxfId="10"/>
    <tableColumn id="8" xr3:uid="{4F4DAAE4-9F95-449A-80BB-866E90A75D7B}" name="Sector" dataDxfId="9"/>
    <tableColumn id="9" xr3:uid="{90B92981-8462-4946-B9D9-D356FCC415EF}" name="SubSector" dataDxfId="8"/>
    <tableColumn id="10" xr3:uid="{C3BE11D0-D268-4BD4-BEF4-9E1C7A555FA7}" name="Rate Actual" dataDxfId="7"/>
    <tableColumn id="11" xr3:uid="{069CFFB6-E004-4D51-BB5E-72F1E8FC7375}" name="Solicitado Año en M$" dataDxfId="6" dataCellStyle="Millares [0]"/>
    <tableColumn id="12" xr3:uid="{3D6AB86A-5880-45C7-BB94-B95F429C12A5}" name="Monto Decretado en M$" dataDxfId="5" dataCellStyle="Millares [0]"/>
    <tableColumn id="13" xr3:uid="{6AD98AF6-926B-4F5B-9A63-FA57530DF22D}" name="Monto Devengado en M$" dataDxfId="4" dataCellStyle="Millares [0]"/>
    <tableColumn id="14" xr3:uid="{C5ECDF2D-6A81-4530-97B6-FCF8A68B4081}" name="decretado si/no" dataDxfId="3">
      <calculatedColumnFormula>IF(Tabla3[[#This Row],[Monto Decretado en M$]]&gt;0,"SI","NO")</calculatedColumnFormula>
    </tableColumn>
    <tableColumn id="15" xr3:uid="{32D3050C-6D50-4386-9118-214192375E34}" name="devengado si/no" dataDxfId="2">
      <calculatedColumnFormula>IF(Tabla3[[#This Row],[Monto Devengado en M$]]&gt;0,"SI","NO")</calculatedColumnFormula>
    </tableColumn>
  </tableColumns>
  <tableStyleInfo name="TableStyleMedium4"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drawing" Target="../drawings/drawing4.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sii.cl/valores_y_fechas/utm/utm2024.htm" TargetMode="External"/><Relationship Id="rId2" Type="http://schemas.openxmlformats.org/officeDocument/2006/relationships/hyperlink" Target="https://si3.bcentral.cl/Siete/ES/Siete/Cuadro/CAP_PRECIOS/MN_CAP_PRECIOS/IPC_EMP_2023/638415285164039007?cbFechaInicio=2023&amp;cbFechaTermino=2025&amp;cbFrecuencia=MONTHLY&amp;cbCalculo=NONE&amp;cbFechaBase=" TargetMode="External"/><Relationship Id="rId1" Type="http://schemas.openxmlformats.org/officeDocument/2006/relationships/hyperlink" Target="https://si3.bcentral.cl/Siete/ES/Siete/Cuadro/CAP_PRECIOS/MN_CAP_PRECIOS/IPC_G_2018/IPC_G_2018" TargetMode="Externa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57BB6-473D-4023-9D0B-F78E587242DE}">
  <sheetPr codeName="Hoja1"/>
  <dimension ref="B1:G19"/>
  <sheetViews>
    <sheetView zoomScale="80" zoomScaleNormal="80" workbookViewId="0">
      <selection activeCell="D26" sqref="D26"/>
    </sheetView>
  </sheetViews>
  <sheetFormatPr baseColWidth="10" defaultColWidth="11" defaultRowHeight="15.5" x14ac:dyDescent="0.35"/>
  <cols>
    <col min="1" max="1" width="18.5" style="56" customWidth="1"/>
    <col min="2" max="2" width="22.58203125" style="55" customWidth="1"/>
    <col min="3" max="3" width="5.83203125" style="55" customWidth="1"/>
    <col min="4" max="4" width="65.58203125" style="55" customWidth="1"/>
    <col min="5" max="5" width="24.5" style="56" customWidth="1"/>
    <col min="6" max="16384" width="11" style="56"/>
  </cols>
  <sheetData>
    <row r="1" spans="4:7" ht="12.75" customHeight="1" x14ac:dyDescent="0.35"/>
    <row r="2" spans="4:7" ht="23.5" x14ac:dyDescent="0.55000000000000004">
      <c r="D2" s="57" t="s">
        <v>0</v>
      </c>
    </row>
    <row r="3" spans="4:7" ht="65.5" x14ac:dyDescent="0.35">
      <c r="D3" s="58" t="s">
        <v>1</v>
      </c>
    </row>
    <row r="6" spans="4:7" ht="26" x14ac:dyDescent="0.35">
      <c r="D6" s="59" t="s">
        <v>2</v>
      </c>
    </row>
    <row r="7" spans="4:7" ht="26" x14ac:dyDescent="0.35">
      <c r="D7" s="59" t="s">
        <v>3</v>
      </c>
    </row>
    <row r="8" spans="4:7" ht="26" x14ac:dyDescent="0.35">
      <c r="D8" s="59" t="s">
        <v>4</v>
      </c>
    </row>
    <row r="9" spans="4:7" ht="26" x14ac:dyDescent="0.35">
      <c r="D9" s="59" t="s">
        <v>5</v>
      </c>
    </row>
    <row r="10" spans="4:7" ht="22.5" customHeight="1" x14ac:dyDescent="0.35"/>
    <row r="11" spans="4:7" ht="26" x14ac:dyDescent="0.6">
      <c r="D11" s="60"/>
    </row>
    <row r="14" spans="4:7" x14ac:dyDescent="0.35">
      <c r="E14" s="61"/>
    </row>
    <row r="15" spans="4:7" x14ac:dyDescent="0.35">
      <c r="E15" s="61"/>
      <c r="G15" s="304" t="s">
        <v>101</v>
      </c>
    </row>
    <row r="16" spans="4:7" x14ac:dyDescent="0.35">
      <c r="D16" s="62"/>
      <c r="E16" s="63"/>
      <c r="G16" s="304" t="s">
        <v>101</v>
      </c>
    </row>
    <row r="17" spans="4:5" x14ac:dyDescent="0.35">
      <c r="D17" s="64"/>
      <c r="E17" s="63"/>
    </row>
    <row r="18" spans="4:5" x14ac:dyDescent="0.35">
      <c r="E18" s="61"/>
    </row>
    <row r="19" spans="4:5" x14ac:dyDescent="0.35">
      <c r="E19" s="61"/>
    </row>
  </sheetData>
  <hyperlinks>
    <hyperlink ref="D6" location="Informe!A1" display="Informe" xr:uid="{12216247-75B1-4C21-AC35-B1B35F903586}"/>
    <hyperlink ref="D7" location="'Cuadros Generales'!A1" display="Cuadros Generales" xr:uid="{3BF0AC4B-9453-4316-96BC-F7034B4C0248}"/>
    <hyperlink ref="D8" location="'Cuadros Desagregación Regional'!A1" display="Iniciativas por Región" xr:uid="{B7F105B4-8339-48F4-AB0B-AB728D3C011A}"/>
    <hyperlink ref="D9" location="'Base Iniciativas de Inversión'!A1" display="Base Iniciativas de Inversión" xr:uid="{9153ADEF-C60B-4021-A9D4-F0688837318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466F4-3BBC-4386-9891-6F26738C9FB1}">
  <sheetPr codeName="Hoja2">
    <tabColor rgb="FF0033CC"/>
  </sheetPr>
  <dimension ref="A1:K11"/>
  <sheetViews>
    <sheetView zoomScale="85" zoomScaleNormal="85" workbookViewId="0">
      <selection activeCell="B9" sqref="B9"/>
    </sheetView>
  </sheetViews>
  <sheetFormatPr baseColWidth="10" defaultColWidth="13.33203125" defaultRowHeight="14.5" x14ac:dyDescent="0.35"/>
  <cols>
    <col min="1" max="1" width="13.33203125" style="9"/>
    <col min="2" max="2" width="117.5" style="9" customWidth="1"/>
    <col min="3" max="3" width="4.83203125" style="9" customWidth="1"/>
    <col min="4" max="16384" width="13.33203125" style="9"/>
  </cols>
  <sheetData>
    <row r="1" spans="1:11" ht="18.5" x14ac:dyDescent="0.45">
      <c r="A1" s="8"/>
    </row>
    <row r="2" spans="1:11" ht="24.75" customHeight="1" x14ac:dyDescent="0.35">
      <c r="B2" s="246" t="s">
        <v>0</v>
      </c>
      <c r="C2" s="10"/>
      <c r="D2" s="10"/>
      <c r="E2" s="10"/>
      <c r="F2" s="10"/>
      <c r="G2" s="10"/>
      <c r="H2" s="10"/>
      <c r="I2" s="10"/>
      <c r="J2" s="10"/>
      <c r="K2" s="10"/>
    </row>
    <row r="3" spans="1:11" ht="41.25" customHeight="1" x14ac:dyDescent="0.35">
      <c r="B3" s="247" t="s">
        <v>6</v>
      </c>
    </row>
    <row r="4" spans="1:11" ht="3.75" customHeight="1" x14ac:dyDescent="0.35">
      <c r="E4" s="11"/>
    </row>
    <row r="5" spans="1:11" ht="70.5" x14ac:dyDescent="0.55000000000000004">
      <c r="B5" s="263" t="str">
        <f>"a. El Ministerio de Desarrollo Social y Familia analizó " &amp; TEXT('Cuadros Generales'!E54,"#.##0") &amp; " iniciativas de inversión que fueron postuladas para el año 2024, totalizando una solicitud para el año de $" &amp; TEXT('Cuadros Generales'!F54,"#.##0") &amp; " millones (moneda al 31 de diciembre de 2024)"</f>
        <v>a. El Ministerio de Desarrollo Social y Familia analizó 5.979 iniciativas de inversión que fueron postuladas para el año 2024, totalizando una solicitud para el año de $4.929.057 millones (moneda al 31 de diciembre de 2024)</v>
      </c>
      <c r="C5" s="260"/>
      <c r="D5" s="260"/>
      <c r="E5" s="260"/>
      <c r="F5" s="260"/>
    </row>
    <row r="6" spans="1:11" ht="57.65" customHeight="1" x14ac:dyDescent="0.55000000000000004">
      <c r="B6" s="263" t="str">
        <f>"b. Del total de iniciativas postuladas para el año 2024, fueron decretadas " &amp; TEXT('Cuadros Generales'!E55,"#.##0") &amp; " por un total de $" &amp; TEXT('Cuadros Generales'!F55,"#.##0") &amp; " millones, lo que representa el " &amp; TEXT('Cuadros Generales'!F56,"0,0%") &amp; " del monto analizado"</f>
        <v>b. Del total de iniciativas postuladas para el año 2024, fueron decretadas 3.939 por un total de $3.478.455 millones, lo que representa el 70,6% del monto analizado</v>
      </c>
      <c r="C6" s="260"/>
      <c r="D6" s="261"/>
      <c r="E6" s="260"/>
      <c r="F6" s="260"/>
    </row>
    <row r="7" spans="1:11" ht="52.5" customHeight="1" x14ac:dyDescent="0.55000000000000004">
      <c r="B7" s="263" t="str">
        <f>"c. Del total de iniciativas decretadas, " &amp; TEXT('Cuadros Generales'!E57,"#.##0") &amp; " registran ejecución, las que alcanzan un monto devengado de $" &amp; TEXT('Cuadros Generales'!F57,"#.##0") &amp; " millones, lo que representa el " &amp; TEXT('Cuadros Generales'!F58,"0,0%") &amp; " del monto decretado"</f>
        <v>c. Del total de iniciativas decretadas, 2.937 registran ejecución, las que alcanzan un monto devengado de $2.398.226 millones, lo que representa el 68,9% del monto decretado</v>
      </c>
      <c r="C7" s="260"/>
      <c r="D7" s="261"/>
      <c r="E7" s="260"/>
      <c r="F7" s="260"/>
    </row>
    <row r="8" spans="1:11" ht="56.5" customHeight="1" x14ac:dyDescent="0.55000000000000004">
      <c r="B8" s="263" t="str">
        <f>"d. Del total de iniciativas ejecutadas, " &amp; TEXT('Cuadros Generales'!E59,"#.##0") &amp; " contaron con rentabilidad social positiva, cuyo monto alcanzó a $" &amp; TEXT('Cuadros Generales'!F59,"#.##0") &amp; " millones, lo que representa el " &amp; TEXT('Cuadros Generales'!F60,"0,0%") &amp; " del monto ejecutado"</f>
        <v>d. Del total de iniciativas ejecutadas, 2.875 contaron con rentabilidad social positiva, cuyo monto alcanzó a $2.312.794 millones, lo que representa el 96,4% del monto ejecutado</v>
      </c>
      <c r="C8" s="260"/>
      <c r="D8" s="262"/>
      <c r="E8" s="260"/>
      <c r="F8" s="260"/>
    </row>
    <row r="9" spans="1:11" ht="55.5" customHeight="1" x14ac:dyDescent="0.55000000000000004">
      <c r="B9" s="263" t="s">
        <v>7</v>
      </c>
      <c r="C9" s="260"/>
      <c r="D9" s="261"/>
      <c r="E9" s="260"/>
      <c r="F9" s="260"/>
    </row>
    <row r="10" spans="1:11" ht="23.5" x14ac:dyDescent="0.55000000000000004">
      <c r="B10" s="260"/>
      <c r="C10" s="260"/>
      <c r="D10" s="261"/>
      <c r="E10" s="260"/>
      <c r="F10" s="260"/>
    </row>
    <row r="11" spans="1:11" ht="23.5" x14ac:dyDescent="0.55000000000000004">
      <c r="B11" s="260"/>
      <c r="C11" s="260"/>
      <c r="D11" s="262"/>
      <c r="E11" s="260"/>
      <c r="F11" s="260"/>
    </row>
  </sheetData>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E21D9-D7F9-4777-9627-1701F7CA61C6}">
  <sheetPr codeName="Hoja3">
    <tabColor rgb="FFFF0000"/>
  </sheetPr>
  <dimension ref="A1:XFA72"/>
  <sheetViews>
    <sheetView showGridLines="0" zoomScale="115" zoomScaleNormal="115" workbookViewId="0"/>
  </sheetViews>
  <sheetFormatPr baseColWidth="10" defaultColWidth="11" defaultRowHeight="15.5" x14ac:dyDescent="0.35"/>
  <cols>
    <col min="1" max="1" width="4.83203125" customWidth="1"/>
    <col min="2" max="2" width="27.08203125" customWidth="1"/>
    <col min="3" max="3" width="16.25" customWidth="1"/>
    <col min="4" max="4" width="16.33203125" customWidth="1"/>
    <col min="5" max="5" width="14.5" bestFit="1" customWidth="1"/>
    <col min="6" max="6" width="14" bestFit="1" customWidth="1"/>
    <col min="7" max="7" width="22.4140625" bestFit="1" customWidth="1"/>
    <col min="8" max="8" width="9.33203125" customWidth="1"/>
    <col min="9" max="9" width="21.75" bestFit="1" customWidth="1"/>
    <col min="10" max="10" width="11.08203125" customWidth="1"/>
    <col min="11" max="11" width="22.08203125" bestFit="1" customWidth="1"/>
    <col min="12" max="13" width="3.5" customWidth="1"/>
    <col min="14" max="24" width="3.83203125" bestFit="1" customWidth="1"/>
    <col min="25" max="95" width="4.75" bestFit="1" customWidth="1"/>
    <col min="96" max="479" width="6.08203125" bestFit="1" customWidth="1"/>
    <col min="480" max="2538" width="7" bestFit="1" customWidth="1"/>
    <col min="2539" max="5493" width="7.83203125" bestFit="1" customWidth="1"/>
    <col min="5494" max="6421" width="9.25" bestFit="1" customWidth="1"/>
    <col min="6422" max="6464" width="10.08203125" bestFit="1" customWidth="1"/>
    <col min="6467" max="6467" width="12.33203125" bestFit="1" customWidth="1"/>
    <col min="6468" max="6468" width="12.25" bestFit="1" customWidth="1"/>
  </cols>
  <sheetData>
    <row r="1" spans="1:16381" s="18" customFormat="1" ht="23" x14ac:dyDescent="0.5">
      <c r="A1" s="12"/>
      <c r="B1" s="13"/>
      <c r="C1" s="13"/>
      <c r="D1" s="13"/>
      <c r="E1" s="13"/>
      <c r="F1" s="13"/>
      <c r="G1" s="13"/>
      <c r="H1" s="13"/>
      <c r="I1" s="13"/>
      <c r="J1" s="13"/>
      <c r="K1" s="318"/>
      <c r="L1" s="318"/>
      <c r="M1" s="318"/>
      <c r="N1" s="318"/>
      <c r="O1" s="317"/>
      <c r="P1" s="317"/>
      <c r="Q1" s="317"/>
      <c r="R1" s="317"/>
      <c r="S1" s="317"/>
      <c r="T1" s="317"/>
      <c r="U1" s="317"/>
      <c r="V1" s="309"/>
      <c r="W1" s="310"/>
      <c r="X1" s="310"/>
      <c r="Y1" s="310"/>
      <c r="Z1" s="310"/>
      <c r="AA1" s="310"/>
      <c r="AB1" s="310"/>
      <c r="AC1" s="310"/>
      <c r="AD1" s="309"/>
      <c r="AE1" s="310"/>
      <c r="AF1" s="310"/>
      <c r="AG1" s="310"/>
      <c r="AH1" s="310"/>
      <c r="AI1" s="310"/>
      <c r="AJ1" s="310"/>
      <c r="AK1" s="310"/>
      <c r="AL1" s="309"/>
      <c r="AM1" s="310"/>
      <c r="AN1" s="310"/>
      <c r="AO1" s="310"/>
      <c r="AP1" s="310"/>
      <c r="AQ1" s="310"/>
      <c r="AR1" s="310"/>
      <c r="AS1" s="310"/>
      <c r="AT1" s="313"/>
      <c r="AU1" s="314"/>
      <c r="AV1" s="314"/>
      <c r="AW1" s="314"/>
      <c r="AX1" s="314"/>
      <c r="AY1" s="314"/>
      <c r="AZ1" s="314"/>
      <c r="BA1" s="314"/>
      <c r="BB1" s="14"/>
      <c r="BC1" s="15"/>
      <c r="BD1" s="15"/>
      <c r="BE1" s="15"/>
      <c r="BF1" s="15"/>
      <c r="BG1" s="15"/>
      <c r="BH1" s="15"/>
      <c r="BI1" s="15"/>
      <c r="BJ1" s="14"/>
      <c r="BK1" s="15"/>
      <c r="BL1" s="15"/>
      <c r="BM1" s="15"/>
      <c r="BN1" s="15"/>
      <c r="BO1" s="15"/>
      <c r="BP1" s="15"/>
      <c r="BQ1" s="15"/>
      <c r="BR1" s="313"/>
      <c r="BS1" s="314"/>
      <c r="BT1" s="314"/>
      <c r="BU1" s="314"/>
      <c r="BV1" s="314"/>
      <c r="BW1" s="314"/>
      <c r="BX1" s="314"/>
      <c r="BY1" s="314"/>
      <c r="BZ1" s="313"/>
      <c r="CA1" s="314"/>
      <c r="CB1" s="314"/>
      <c r="CC1" s="314"/>
      <c r="CD1" s="314"/>
      <c r="CE1" s="314"/>
      <c r="CF1" s="314"/>
      <c r="CG1" s="314"/>
      <c r="CH1" s="313"/>
      <c r="CI1" s="314"/>
      <c r="CJ1" s="314"/>
      <c r="CK1" s="314"/>
      <c r="CL1" s="314"/>
      <c r="CM1" s="314"/>
      <c r="CN1" s="314"/>
      <c r="CO1" s="314"/>
      <c r="CP1" s="309"/>
      <c r="CQ1" s="310"/>
      <c r="CR1" s="310"/>
      <c r="CS1" s="310"/>
      <c r="CT1" s="310"/>
      <c r="CU1" s="310"/>
      <c r="CV1" s="310"/>
      <c r="CW1" s="310"/>
      <c r="CX1" s="309"/>
      <c r="CY1" s="310"/>
      <c r="CZ1" s="310"/>
      <c r="DA1" s="310"/>
      <c r="DB1" s="310"/>
      <c r="DC1" s="310"/>
      <c r="DD1" s="310"/>
      <c r="DE1" s="310"/>
      <c r="DF1" s="309"/>
      <c r="DG1" s="310"/>
      <c r="DH1" s="310"/>
      <c r="DI1" s="310"/>
      <c r="DJ1" s="310"/>
      <c r="DK1" s="310"/>
      <c r="DL1" s="310"/>
      <c r="DM1" s="310"/>
      <c r="DN1" s="309"/>
      <c r="DO1" s="310"/>
      <c r="DP1" s="310"/>
      <c r="DQ1" s="310"/>
      <c r="DR1" s="310"/>
      <c r="DS1" s="310"/>
      <c r="DT1" s="310"/>
      <c r="DU1" s="310"/>
      <c r="DV1" s="309"/>
      <c r="DW1" s="310"/>
      <c r="DX1" s="310"/>
      <c r="DY1" s="310"/>
      <c r="DZ1" s="310"/>
      <c r="EA1" s="310"/>
      <c r="EB1" s="310"/>
      <c r="EC1" s="310"/>
      <c r="ED1" s="309"/>
      <c r="EE1" s="310"/>
      <c r="EF1" s="310"/>
      <c r="EG1" s="310"/>
      <c r="EH1" s="310"/>
      <c r="EI1" s="310"/>
      <c r="EJ1" s="310"/>
      <c r="EK1" s="310"/>
      <c r="EL1" s="309"/>
      <c r="EM1" s="310"/>
      <c r="EN1" s="310"/>
      <c r="EO1" s="310"/>
      <c r="EP1" s="310"/>
      <c r="EQ1" s="310"/>
      <c r="ER1" s="310"/>
      <c r="ES1" s="310"/>
      <c r="ET1" s="309"/>
      <c r="EU1" s="310"/>
      <c r="EV1" s="310"/>
      <c r="EW1" s="310"/>
      <c r="EX1" s="310"/>
      <c r="EY1" s="310"/>
      <c r="EZ1" s="310"/>
      <c r="FA1" s="310"/>
      <c r="FB1" s="309"/>
      <c r="FC1" s="310"/>
      <c r="FD1" s="310"/>
      <c r="FE1" s="310"/>
      <c r="FF1" s="310"/>
      <c r="FG1" s="310"/>
      <c r="FH1" s="310"/>
      <c r="FI1" s="310"/>
      <c r="FJ1" s="309"/>
      <c r="FK1" s="310"/>
      <c r="FL1" s="310"/>
      <c r="FM1" s="310"/>
      <c r="FN1" s="310"/>
      <c r="FO1" s="310"/>
      <c r="FP1" s="310"/>
      <c r="FQ1" s="310"/>
      <c r="FR1" s="309"/>
      <c r="FS1" s="310"/>
      <c r="FT1" s="310"/>
      <c r="FU1" s="310"/>
      <c r="FV1" s="310"/>
      <c r="FW1" s="310"/>
      <c r="FX1" s="310"/>
      <c r="FY1" s="310"/>
      <c r="FZ1" s="309"/>
      <c r="GA1" s="310"/>
      <c r="GB1" s="310"/>
      <c r="GC1" s="310"/>
      <c r="GD1" s="310"/>
      <c r="GE1" s="310"/>
      <c r="GF1" s="310"/>
      <c r="GG1" s="310"/>
      <c r="GH1" s="309"/>
      <c r="GI1" s="310"/>
      <c r="GJ1" s="310"/>
      <c r="GK1" s="310"/>
      <c r="GL1" s="310"/>
      <c r="GM1" s="310"/>
      <c r="GN1" s="310"/>
      <c r="GO1" s="310"/>
      <c r="GP1" s="309"/>
      <c r="GQ1" s="310"/>
      <c r="GR1" s="310"/>
      <c r="GS1" s="310"/>
      <c r="GT1" s="310"/>
      <c r="GU1" s="310"/>
      <c r="GV1" s="310"/>
      <c r="GW1" s="310"/>
      <c r="GX1" s="309"/>
      <c r="GY1" s="310"/>
      <c r="GZ1" s="310"/>
      <c r="HA1" s="310"/>
      <c r="HB1" s="310"/>
      <c r="HC1" s="310"/>
      <c r="HD1" s="310"/>
      <c r="HE1" s="310"/>
      <c r="HF1" s="309"/>
      <c r="HG1" s="310"/>
      <c r="HH1" s="310"/>
      <c r="HI1" s="310"/>
      <c r="HJ1" s="310"/>
      <c r="HK1" s="310"/>
      <c r="HL1" s="310"/>
      <c r="HM1" s="310"/>
      <c r="HN1" s="309"/>
      <c r="HO1" s="310"/>
      <c r="HP1" s="310"/>
      <c r="HQ1" s="310"/>
      <c r="HR1" s="310"/>
      <c r="HS1" s="310"/>
      <c r="HT1" s="310"/>
      <c r="HU1" s="310"/>
      <c r="HV1" s="309"/>
      <c r="HW1" s="310"/>
      <c r="HX1" s="310"/>
      <c r="HY1" s="310"/>
      <c r="HZ1" s="310"/>
      <c r="IA1" s="310"/>
      <c r="IB1" s="310"/>
      <c r="IC1" s="310"/>
      <c r="ID1" s="309"/>
      <c r="IE1" s="310"/>
      <c r="IF1" s="310"/>
      <c r="IG1" s="310"/>
      <c r="IH1" s="310"/>
      <c r="II1" s="310"/>
      <c r="IJ1" s="310"/>
      <c r="IK1" s="310"/>
      <c r="IL1" s="309"/>
      <c r="IM1" s="310"/>
      <c r="IN1" s="310"/>
      <c r="IO1" s="310"/>
      <c r="IP1" s="310"/>
      <c r="IQ1" s="310"/>
      <c r="IR1" s="310"/>
      <c r="IS1" s="310"/>
      <c r="IT1" s="309"/>
      <c r="IU1" s="310"/>
      <c r="IV1" s="310"/>
      <c r="IW1" s="310"/>
      <c r="IX1" s="310"/>
      <c r="IY1" s="310"/>
      <c r="IZ1" s="310"/>
      <c r="JA1" s="310"/>
      <c r="JB1" s="309"/>
      <c r="JC1" s="310"/>
      <c r="JD1" s="310"/>
      <c r="JE1" s="310"/>
      <c r="JF1" s="310"/>
      <c r="JG1" s="310"/>
      <c r="JH1" s="310"/>
      <c r="JI1" s="310"/>
      <c r="JJ1" s="309"/>
      <c r="JK1" s="310"/>
      <c r="JL1" s="310"/>
      <c r="JM1" s="310"/>
      <c r="JN1" s="310"/>
      <c r="JO1" s="310"/>
      <c r="JP1" s="310"/>
      <c r="JQ1" s="310"/>
      <c r="JR1" s="309"/>
      <c r="JS1" s="310"/>
      <c r="JT1" s="310"/>
      <c r="JU1" s="310"/>
      <c r="JV1" s="310"/>
      <c r="JW1" s="310"/>
      <c r="JX1" s="310"/>
      <c r="JY1" s="310"/>
      <c r="JZ1" s="309"/>
      <c r="KA1" s="310"/>
      <c r="KB1" s="310"/>
      <c r="KC1" s="310"/>
      <c r="KD1" s="310"/>
      <c r="KE1" s="310"/>
      <c r="KF1" s="310"/>
      <c r="KG1" s="310"/>
      <c r="KH1" s="309"/>
      <c r="KI1" s="310"/>
      <c r="KJ1" s="310"/>
      <c r="KK1" s="310"/>
      <c r="KL1" s="310"/>
      <c r="KM1" s="310"/>
      <c r="KN1" s="310"/>
      <c r="KO1" s="310"/>
      <c r="KP1" s="309"/>
      <c r="KQ1" s="310"/>
      <c r="KR1" s="310"/>
      <c r="KS1" s="310"/>
      <c r="KT1" s="310"/>
      <c r="KU1" s="310"/>
      <c r="KV1" s="310"/>
      <c r="KW1" s="310"/>
      <c r="KX1" s="309"/>
      <c r="KY1" s="310"/>
      <c r="KZ1" s="310"/>
      <c r="LA1" s="310"/>
      <c r="LB1" s="310"/>
      <c r="LC1" s="310"/>
      <c r="LD1" s="310"/>
      <c r="LE1" s="310"/>
      <c r="LF1" s="309"/>
      <c r="LG1" s="310"/>
      <c r="LH1" s="310"/>
      <c r="LI1" s="310"/>
      <c r="LJ1" s="310"/>
      <c r="LK1" s="310"/>
      <c r="LL1" s="310"/>
      <c r="LM1" s="310"/>
      <c r="LN1" s="309"/>
      <c r="LO1" s="310"/>
      <c r="LP1" s="310"/>
      <c r="LQ1" s="310"/>
      <c r="LR1" s="310"/>
      <c r="LS1" s="310"/>
      <c r="LT1" s="310"/>
      <c r="LU1" s="310"/>
      <c r="LV1" s="309"/>
      <c r="LW1" s="310"/>
      <c r="LX1" s="310"/>
      <c r="LY1" s="310"/>
      <c r="LZ1" s="310"/>
      <c r="MA1" s="310"/>
      <c r="MB1" s="310"/>
      <c r="MC1" s="310"/>
      <c r="MD1" s="309"/>
      <c r="ME1" s="310"/>
      <c r="MF1" s="310"/>
      <c r="MG1" s="310"/>
      <c r="MH1" s="310"/>
      <c r="MI1" s="310"/>
      <c r="MJ1" s="310"/>
      <c r="MK1" s="310"/>
      <c r="ML1" s="309"/>
      <c r="MM1" s="310"/>
      <c r="MN1" s="310"/>
      <c r="MO1" s="310"/>
      <c r="MP1" s="310"/>
      <c r="MQ1" s="310"/>
      <c r="MR1" s="310"/>
      <c r="MS1" s="310"/>
      <c r="MT1" s="309"/>
      <c r="MU1" s="310"/>
      <c r="MV1" s="310"/>
      <c r="MW1" s="310"/>
      <c r="MX1" s="310"/>
      <c r="MY1" s="310"/>
      <c r="MZ1" s="310"/>
      <c r="NA1" s="310"/>
      <c r="NB1" s="309"/>
      <c r="NC1" s="310"/>
      <c r="ND1" s="310"/>
      <c r="NE1" s="310"/>
      <c r="NF1" s="310"/>
      <c r="NG1" s="310"/>
      <c r="NH1" s="310"/>
      <c r="NI1" s="310"/>
      <c r="NJ1" s="309"/>
      <c r="NK1" s="310"/>
      <c r="NL1" s="310"/>
      <c r="NM1" s="310"/>
      <c r="NN1" s="310"/>
      <c r="NO1" s="310"/>
      <c r="NP1" s="310"/>
      <c r="NQ1" s="310"/>
      <c r="NR1" s="309"/>
      <c r="NS1" s="310"/>
      <c r="NT1" s="310"/>
      <c r="NU1" s="310"/>
      <c r="NV1" s="310"/>
      <c r="NW1" s="310"/>
      <c r="NX1" s="310"/>
      <c r="NY1" s="310"/>
      <c r="NZ1" s="309"/>
      <c r="OA1" s="310"/>
      <c r="OB1" s="310"/>
      <c r="OC1" s="310"/>
      <c r="OD1" s="310"/>
      <c r="OE1" s="310"/>
      <c r="OF1" s="310"/>
      <c r="OG1" s="310"/>
      <c r="OH1" s="309"/>
      <c r="OI1" s="310"/>
      <c r="OJ1" s="310"/>
      <c r="OK1" s="310"/>
      <c r="OL1" s="310"/>
      <c r="OM1" s="310"/>
      <c r="ON1" s="310"/>
      <c r="OO1" s="310"/>
      <c r="OP1" s="309"/>
      <c r="OQ1" s="310"/>
      <c r="OR1" s="310"/>
      <c r="OS1" s="310"/>
      <c r="OT1" s="310"/>
      <c r="OU1" s="310"/>
      <c r="OV1" s="310"/>
      <c r="OW1" s="310"/>
      <c r="OX1" s="309"/>
      <c r="OY1" s="310"/>
      <c r="OZ1" s="310"/>
      <c r="PA1" s="310"/>
      <c r="PB1" s="310"/>
      <c r="PC1" s="310"/>
      <c r="PD1" s="310"/>
      <c r="PE1" s="310"/>
      <c r="PF1" s="309"/>
      <c r="PG1" s="310"/>
      <c r="PH1" s="310"/>
      <c r="PI1" s="310"/>
      <c r="PJ1" s="310"/>
      <c r="PK1" s="310"/>
      <c r="PL1" s="310"/>
      <c r="PM1" s="310"/>
      <c r="PN1" s="309"/>
      <c r="PO1" s="310"/>
      <c r="PP1" s="310"/>
      <c r="PQ1" s="310"/>
      <c r="PR1" s="310"/>
      <c r="PS1" s="310"/>
      <c r="PT1" s="310"/>
      <c r="PU1" s="310"/>
      <c r="PV1" s="309"/>
      <c r="PW1" s="310"/>
      <c r="PX1" s="310"/>
      <c r="PY1" s="310"/>
      <c r="PZ1" s="310"/>
      <c r="QA1" s="310"/>
      <c r="QB1" s="310"/>
      <c r="QC1" s="310"/>
      <c r="QD1" s="309"/>
      <c r="QE1" s="310"/>
      <c r="QF1" s="310"/>
      <c r="QG1" s="310"/>
      <c r="QH1" s="310"/>
      <c r="QI1" s="310"/>
      <c r="QJ1" s="310"/>
      <c r="QK1" s="310"/>
      <c r="QL1" s="309"/>
      <c r="QM1" s="310"/>
      <c r="QN1" s="310"/>
      <c r="QO1" s="310"/>
      <c r="QP1" s="310"/>
      <c r="QQ1" s="310"/>
      <c r="QR1" s="310"/>
      <c r="QS1" s="310"/>
      <c r="QT1" s="309"/>
      <c r="QU1" s="310"/>
      <c r="QV1" s="310"/>
      <c r="QW1" s="310"/>
      <c r="QX1" s="310"/>
      <c r="QY1" s="310"/>
      <c r="QZ1" s="310"/>
      <c r="RA1" s="310"/>
      <c r="RB1" s="309"/>
      <c r="RC1" s="310"/>
      <c r="RD1" s="310"/>
      <c r="RE1" s="310"/>
      <c r="RF1" s="310"/>
      <c r="RG1" s="310"/>
      <c r="RH1" s="310"/>
      <c r="RI1" s="310"/>
      <c r="RJ1" s="309"/>
      <c r="RK1" s="310"/>
      <c r="RL1" s="310"/>
      <c r="RM1" s="310"/>
      <c r="RN1" s="310"/>
      <c r="RO1" s="310"/>
      <c r="RP1" s="310"/>
      <c r="RQ1" s="310"/>
      <c r="RR1" s="309"/>
      <c r="RS1" s="310"/>
      <c r="RT1" s="310"/>
      <c r="RU1" s="310"/>
      <c r="RV1" s="310"/>
      <c r="RW1" s="310"/>
      <c r="RX1" s="310"/>
      <c r="RY1" s="310"/>
      <c r="RZ1" s="309"/>
      <c r="SA1" s="310"/>
      <c r="SB1" s="310"/>
      <c r="SC1" s="310"/>
      <c r="SD1" s="310"/>
      <c r="SE1" s="310"/>
      <c r="SF1" s="310"/>
      <c r="SG1" s="310"/>
      <c r="SH1" s="309"/>
      <c r="SI1" s="310"/>
      <c r="SJ1" s="310"/>
      <c r="SK1" s="310"/>
      <c r="SL1" s="310"/>
      <c r="SM1" s="310"/>
      <c r="SN1" s="310"/>
      <c r="SO1" s="310"/>
      <c r="SP1" s="309"/>
      <c r="SQ1" s="310"/>
      <c r="SR1" s="310"/>
      <c r="SS1" s="310"/>
      <c r="ST1" s="310"/>
      <c r="SU1" s="310"/>
      <c r="SV1" s="310"/>
      <c r="SW1" s="310"/>
      <c r="SX1" s="309"/>
      <c r="SY1" s="310"/>
      <c r="SZ1" s="310"/>
      <c r="TA1" s="310"/>
      <c r="TB1" s="310"/>
      <c r="TC1" s="310"/>
      <c r="TD1" s="310"/>
      <c r="TE1" s="310"/>
      <c r="TF1" s="309"/>
      <c r="TG1" s="310"/>
      <c r="TH1" s="310"/>
      <c r="TI1" s="310"/>
      <c r="TJ1" s="310"/>
      <c r="TK1" s="310"/>
      <c r="TL1" s="310"/>
      <c r="TM1" s="310"/>
      <c r="TN1" s="309"/>
      <c r="TO1" s="310"/>
      <c r="TP1" s="310"/>
      <c r="TQ1" s="310"/>
      <c r="TR1" s="310"/>
      <c r="TS1" s="310"/>
      <c r="TT1" s="310"/>
      <c r="TU1" s="310"/>
      <c r="TV1" s="309"/>
      <c r="TW1" s="310"/>
      <c r="TX1" s="310"/>
      <c r="TY1" s="310"/>
      <c r="TZ1" s="310"/>
      <c r="UA1" s="310"/>
      <c r="UB1" s="310"/>
      <c r="UC1" s="310"/>
      <c r="UD1" s="309"/>
      <c r="UE1" s="310"/>
      <c r="UF1" s="310"/>
      <c r="UG1" s="310"/>
      <c r="UH1" s="310"/>
      <c r="UI1" s="310"/>
      <c r="UJ1" s="310"/>
      <c r="UK1" s="310"/>
      <c r="UL1" s="309"/>
      <c r="UM1" s="310"/>
      <c r="UN1" s="310"/>
      <c r="UO1" s="310"/>
      <c r="UP1" s="310"/>
      <c r="UQ1" s="310"/>
      <c r="UR1" s="310"/>
      <c r="US1" s="310"/>
      <c r="UT1" s="309"/>
      <c r="UU1" s="310"/>
      <c r="UV1" s="310"/>
      <c r="UW1" s="310"/>
      <c r="UX1" s="310"/>
      <c r="UY1" s="310"/>
      <c r="UZ1" s="310"/>
      <c r="VA1" s="310"/>
      <c r="VB1" s="309"/>
      <c r="VC1" s="310"/>
      <c r="VD1" s="310"/>
      <c r="VE1" s="310"/>
      <c r="VF1" s="310"/>
      <c r="VG1" s="310"/>
      <c r="VH1" s="310"/>
      <c r="VI1" s="310"/>
      <c r="VJ1" s="309"/>
      <c r="VK1" s="310"/>
      <c r="VL1" s="310"/>
      <c r="VM1" s="310"/>
      <c r="VN1" s="310"/>
      <c r="VO1" s="310"/>
      <c r="VP1" s="310"/>
      <c r="VQ1" s="310"/>
      <c r="VR1" s="309"/>
      <c r="VS1" s="310"/>
      <c r="VT1" s="310"/>
      <c r="VU1" s="310"/>
      <c r="VV1" s="310"/>
      <c r="VW1" s="310"/>
      <c r="VX1" s="310"/>
      <c r="VY1" s="310"/>
      <c r="VZ1" s="309"/>
      <c r="WA1" s="310"/>
      <c r="WB1" s="310"/>
      <c r="WC1" s="310"/>
      <c r="WD1" s="310"/>
      <c r="WE1" s="310"/>
      <c r="WF1" s="310"/>
      <c r="WG1" s="310"/>
      <c r="WH1" s="309"/>
      <c r="WI1" s="310"/>
      <c r="WJ1" s="310"/>
      <c r="WK1" s="310"/>
      <c r="WL1" s="310"/>
      <c r="WM1" s="310"/>
      <c r="WN1" s="310"/>
      <c r="WO1" s="310"/>
      <c r="WP1" s="309"/>
      <c r="WQ1" s="310"/>
      <c r="WR1" s="310"/>
      <c r="WS1" s="310"/>
      <c r="WT1" s="310"/>
      <c r="WU1" s="310"/>
      <c r="WV1" s="310"/>
      <c r="WW1" s="310"/>
      <c r="WX1" s="309"/>
      <c r="WY1" s="310"/>
      <c r="WZ1" s="310"/>
      <c r="XA1" s="310"/>
      <c r="XB1" s="310"/>
      <c r="XC1" s="310"/>
      <c r="XD1" s="310"/>
      <c r="XE1" s="310"/>
      <c r="XF1" s="309"/>
      <c r="XG1" s="310"/>
      <c r="XH1" s="310"/>
      <c r="XI1" s="310"/>
      <c r="XJ1" s="310"/>
      <c r="XK1" s="310"/>
      <c r="XL1" s="310"/>
      <c r="XM1" s="310"/>
      <c r="XN1" s="309"/>
      <c r="XO1" s="310"/>
      <c r="XP1" s="310"/>
      <c r="XQ1" s="310"/>
      <c r="XR1" s="310"/>
      <c r="XS1" s="310"/>
      <c r="XT1" s="310"/>
      <c r="XU1" s="310"/>
      <c r="XV1" s="309"/>
      <c r="XW1" s="310"/>
      <c r="XX1" s="310"/>
      <c r="XY1" s="310"/>
      <c r="XZ1" s="310"/>
      <c r="YA1" s="310"/>
      <c r="YB1" s="310"/>
      <c r="YC1" s="310"/>
      <c r="YD1" s="309"/>
      <c r="YE1" s="310"/>
      <c r="YF1" s="310"/>
      <c r="YG1" s="310"/>
      <c r="YH1" s="310"/>
      <c r="YI1" s="310"/>
      <c r="YJ1" s="310"/>
      <c r="YK1" s="310"/>
      <c r="YL1" s="309"/>
      <c r="YM1" s="310"/>
      <c r="YN1" s="310"/>
      <c r="YO1" s="310"/>
      <c r="YP1" s="310"/>
      <c r="YQ1" s="310"/>
      <c r="YR1" s="310"/>
      <c r="YS1" s="310"/>
      <c r="YT1" s="309"/>
      <c r="YU1" s="310"/>
      <c r="YV1" s="310"/>
      <c r="YW1" s="310"/>
      <c r="YX1" s="310"/>
      <c r="YY1" s="310"/>
      <c r="YZ1" s="310"/>
      <c r="ZA1" s="310"/>
      <c r="ZB1" s="309"/>
      <c r="ZC1" s="310"/>
      <c r="ZD1" s="310"/>
      <c r="ZE1" s="310"/>
      <c r="ZF1" s="310"/>
      <c r="ZG1" s="310"/>
      <c r="ZH1" s="310"/>
      <c r="ZI1" s="310"/>
      <c r="ZJ1" s="309"/>
      <c r="ZK1" s="310"/>
      <c r="ZL1" s="310"/>
      <c r="ZM1" s="310"/>
      <c r="ZN1" s="310"/>
      <c r="ZO1" s="310"/>
      <c r="ZP1" s="310"/>
      <c r="ZQ1" s="310"/>
      <c r="ZR1" s="309"/>
      <c r="ZS1" s="310"/>
      <c r="ZT1" s="310"/>
      <c r="ZU1" s="310"/>
      <c r="ZV1" s="310"/>
      <c r="ZW1" s="310"/>
      <c r="ZX1" s="310"/>
      <c r="ZY1" s="310"/>
      <c r="ZZ1" s="309"/>
      <c r="AAA1" s="310"/>
      <c r="AAB1" s="310"/>
      <c r="AAC1" s="310"/>
      <c r="AAD1" s="310"/>
      <c r="AAE1" s="310"/>
      <c r="AAF1" s="310"/>
      <c r="AAG1" s="310"/>
      <c r="AAH1" s="309"/>
      <c r="AAI1" s="310"/>
      <c r="AAJ1" s="310"/>
      <c r="AAK1" s="310"/>
      <c r="AAL1" s="310"/>
      <c r="AAM1" s="310"/>
      <c r="AAN1" s="310"/>
      <c r="AAO1" s="310"/>
      <c r="AAP1" s="309"/>
      <c r="AAQ1" s="310"/>
      <c r="AAR1" s="310"/>
      <c r="AAS1" s="310"/>
      <c r="AAT1" s="310"/>
      <c r="AAU1" s="310"/>
      <c r="AAV1" s="310"/>
      <c r="AAW1" s="310"/>
      <c r="AAX1" s="309"/>
      <c r="AAY1" s="310"/>
      <c r="AAZ1" s="310"/>
      <c r="ABA1" s="310"/>
      <c r="ABB1" s="310"/>
      <c r="ABC1" s="310"/>
      <c r="ABD1" s="310"/>
      <c r="ABE1" s="310"/>
      <c r="ABF1" s="309"/>
      <c r="ABG1" s="310"/>
      <c r="ABH1" s="310"/>
      <c r="ABI1" s="310"/>
      <c r="ABJ1" s="310"/>
      <c r="ABK1" s="310"/>
      <c r="ABL1" s="310"/>
      <c r="ABM1" s="310"/>
      <c r="ABN1" s="309"/>
      <c r="ABO1" s="310"/>
      <c r="ABP1" s="310"/>
      <c r="ABQ1" s="310"/>
      <c r="ABR1" s="310"/>
      <c r="ABS1" s="310"/>
      <c r="ABT1" s="310"/>
      <c r="ABU1" s="310"/>
      <c r="ABV1" s="309"/>
      <c r="ABW1" s="310"/>
      <c r="ABX1" s="310"/>
      <c r="ABY1" s="310"/>
      <c r="ABZ1" s="310"/>
      <c r="ACA1" s="310"/>
      <c r="ACB1" s="310"/>
      <c r="ACC1" s="310"/>
      <c r="ACD1" s="309"/>
      <c r="ACE1" s="310"/>
      <c r="ACF1" s="310"/>
      <c r="ACG1" s="310"/>
      <c r="ACH1" s="310"/>
      <c r="ACI1" s="310"/>
      <c r="ACJ1" s="310"/>
      <c r="ACK1" s="310"/>
      <c r="ACL1" s="309"/>
      <c r="ACM1" s="310"/>
      <c r="ACN1" s="310"/>
      <c r="ACO1" s="310"/>
      <c r="ACP1" s="310"/>
      <c r="ACQ1" s="310"/>
      <c r="ACR1" s="310"/>
      <c r="ACS1" s="310"/>
      <c r="ACT1" s="309"/>
      <c r="ACU1" s="310"/>
      <c r="ACV1" s="310"/>
      <c r="ACW1" s="310"/>
      <c r="ACX1" s="310"/>
      <c r="ACY1" s="310"/>
      <c r="ACZ1" s="310"/>
      <c r="ADA1" s="310"/>
      <c r="ADB1" s="309"/>
      <c r="ADC1" s="310"/>
      <c r="ADD1" s="310"/>
      <c r="ADE1" s="310"/>
      <c r="ADF1" s="310"/>
      <c r="ADG1" s="310"/>
      <c r="ADH1" s="310"/>
      <c r="ADI1" s="310"/>
      <c r="ADJ1" s="309"/>
      <c r="ADK1" s="310"/>
      <c r="ADL1" s="310"/>
      <c r="ADM1" s="310"/>
      <c r="ADN1" s="310"/>
      <c r="ADO1" s="310"/>
      <c r="ADP1" s="310"/>
      <c r="ADQ1" s="310"/>
      <c r="ADR1" s="309"/>
      <c r="ADS1" s="310"/>
      <c r="ADT1" s="310"/>
      <c r="ADU1" s="310"/>
      <c r="ADV1" s="310"/>
      <c r="ADW1" s="310"/>
      <c r="ADX1" s="310"/>
      <c r="ADY1" s="310"/>
      <c r="ADZ1" s="309"/>
      <c r="AEA1" s="310"/>
      <c r="AEB1" s="310"/>
      <c r="AEC1" s="310"/>
      <c r="AED1" s="310"/>
      <c r="AEE1" s="310"/>
      <c r="AEF1" s="310"/>
      <c r="AEG1" s="310"/>
      <c r="AEH1" s="309"/>
      <c r="AEI1" s="310"/>
      <c r="AEJ1" s="310"/>
      <c r="AEK1" s="310"/>
      <c r="AEL1" s="310"/>
      <c r="AEM1" s="310"/>
      <c r="AEN1" s="310"/>
      <c r="AEO1" s="310"/>
      <c r="AEP1" s="309"/>
      <c r="AEQ1" s="310"/>
      <c r="AER1" s="310"/>
      <c r="AES1" s="310"/>
      <c r="AET1" s="310"/>
      <c r="AEU1" s="310"/>
      <c r="AEV1" s="310"/>
      <c r="AEW1" s="310"/>
      <c r="AEX1" s="309"/>
      <c r="AEY1" s="310"/>
      <c r="AEZ1" s="310"/>
      <c r="AFA1" s="310"/>
      <c r="AFB1" s="310"/>
      <c r="AFC1" s="310"/>
      <c r="AFD1" s="310"/>
      <c r="AFE1" s="310"/>
      <c r="AFF1" s="309"/>
      <c r="AFG1" s="310"/>
      <c r="AFH1" s="310"/>
      <c r="AFI1" s="310"/>
      <c r="AFJ1" s="310"/>
      <c r="AFK1" s="310"/>
      <c r="AFL1" s="310"/>
      <c r="AFM1" s="310"/>
      <c r="AFN1" s="309"/>
      <c r="AFO1" s="310"/>
      <c r="AFP1" s="310"/>
      <c r="AFQ1" s="310"/>
      <c r="AFR1" s="310"/>
      <c r="AFS1" s="310"/>
      <c r="AFT1" s="310"/>
      <c r="AFU1" s="310"/>
      <c r="AFV1" s="309"/>
      <c r="AFW1" s="310"/>
      <c r="AFX1" s="310"/>
      <c r="AFY1" s="310"/>
      <c r="AFZ1" s="310"/>
      <c r="AGA1" s="310"/>
      <c r="AGB1" s="310"/>
      <c r="AGC1" s="310"/>
      <c r="AGD1" s="309"/>
      <c r="AGE1" s="310"/>
      <c r="AGF1" s="310"/>
      <c r="AGG1" s="310"/>
      <c r="AGH1" s="310"/>
      <c r="AGI1" s="310"/>
      <c r="AGJ1" s="310"/>
      <c r="AGK1" s="310"/>
      <c r="AGL1" s="309"/>
      <c r="AGM1" s="310"/>
      <c r="AGN1" s="310"/>
      <c r="AGO1" s="310"/>
      <c r="AGP1" s="310"/>
      <c r="AGQ1" s="310"/>
      <c r="AGR1" s="310"/>
      <c r="AGS1" s="310"/>
      <c r="AGT1" s="309"/>
      <c r="AGU1" s="310"/>
      <c r="AGV1" s="310"/>
      <c r="AGW1" s="310"/>
      <c r="AGX1" s="310"/>
      <c r="AGY1" s="310"/>
      <c r="AGZ1" s="310"/>
      <c r="AHA1" s="310"/>
      <c r="AHB1" s="309"/>
      <c r="AHC1" s="310"/>
      <c r="AHD1" s="310"/>
      <c r="AHE1" s="310"/>
      <c r="AHF1" s="310"/>
      <c r="AHG1" s="310"/>
      <c r="AHH1" s="310"/>
      <c r="AHI1" s="310"/>
      <c r="AHJ1" s="309"/>
      <c r="AHK1" s="310"/>
      <c r="AHL1" s="310"/>
      <c r="AHM1" s="310"/>
      <c r="AHN1" s="310"/>
      <c r="AHO1" s="310"/>
      <c r="AHP1" s="310"/>
      <c r="AHQ1" s="310"/>
      <c r="AHR1" s="309"/>
      <c r="AHS1" s="310"/>
      <c r="AHT1" s="310"/>
      <c r="AHU1" s="310"/>
      <c r="AHV1" s="310"/>
      <c r="AHW1" s="310"/>
      <c r="AHX1" s="310"/>
      <c r="AHY1" s="310"/>
      <c r="AHZ1" s="309"/>
      <c r="AIA1" s="310"/>
      <c r="AIB1" s="310"/>
      <c r="AIC1" s="310"/>
      <c r="AID1" s="310"/>
      <c r="AIE1" s="310"/>
      <c r="AIF1" s="310"/>
      <c r="AIG1" s="310"/>
      <c r="AIH1" s="309"/>
      <c r="AII1" s="310"/>
      <c r="AIJ1" s="310"/>
      <c r="AIK1" s="310"/>
      <c r="AIL1" s="310"/>
      <c r="AIM1" s="310"/>
      <c r="AIN1" s="310"/>
      <c r="AIO1" s="310"/>
      <c r="AIP1" s="309"/>
      <c r="AIQ1" s="310"/>
      <c r="AIR1" s="310"/>
      <c r="AIS1" s="310"/>
      <c r="AIT1" s="310"/>
      <c r="AIU1" s="310"/>
      <c r="AIV1" s="310"/>
      <c r="AIW1" s="310"/>
      <c r="AIX1" s="309"/>
      <c r="AIY1" s="310"/>
      <c r="AIZ1" s="310"/>
      <c r="AJA1" s="310"/>
      <c r="AJB1" s="310"/>
      <c r="AJC1" s="310"/>
      <c r="AJD1" s="310"/>
      <c r="AJE1" s="310"/>
      <c r="AJF1" s="309"/>
      <c r="AJG1" s="310"/>
      <c r="AJH1" s="310"/>
      <c r="AJI1" s="310"/>
      <c r="AJJ1" s="310"/>
      <c r="AJK1" s="310"/>
      <c r="AJL1" s="310"/>
      <c r="AJM1" s="310"/>
      <c r="AJN1" s="309"/>
      <c r="AJO1" s="310"/>
      <c r="AJP1" s="310"/>
      <c r="AJQ1" s="310"/>
      <c r="AJR1" s="310"/>
      <c r="AJS1" s="310"/>
      <c r="AJT1" s="310"/>
      <c r="AJU1" s="310"/>
      <c r="AJV1" s="309"/>
      <c r="AJW1" s="310"/>
      <c r="AJX1" s="310"/>
      <c r="AJY1" s="310"/>
      <c r="AJZ1" s="310"/>
      <c r="AKA1" s="310"/>
      <c r="AKB1" s="310"/>
      <c r="AKC1" s="310"/>
      <c r="AKD1" s="309"/>
      <c r="AKE1" s="310"/>
      <c r="AKF1" s="310"/>
      <c r="AKG1" s="310"/>
      <c r="AKH1" s="310"/>
      <c r="AKI1" s="310"/>
      <c r="AKJ1" s="310"/>
      <c r="AKK1" s="310"/>
      <c r="AKL1" s="309"/>
      <c r="AKM1" s="310"/>
      <c r="AKN1" s="310"/>
      <c r="AKO1" s="310"/>
      <c r="AKP1" s="310"/>
      <c r="AKQ1" s="310"/>
      <c r="AKR1" s="310"/>
      <c r="AKS1" s="310"/>
      <c r="AKT1" s="309"/>
      <c r="AKU1" s="310"/>
      <c r="AKV1" s="310"/>
      <c r="AKW1" s="310"/>
      <c r="AKX1" s="310"/>
      <c r="AKY1" s="310"/>
      <c r="AKZ1" s="310"/>
      <c r="ALA1" s="310"/>
      <c r="ALB1" s="309"/>
      <c r="ALC1" s="310"/>
      <c r="ALD1" s="310"/>
      <c r="ALE1" s="310"/>
      <c r="ALF1" s="310"/>
      <c r="ALG1" s="310"/>
      <c r="ALH1" s="310"/>
      <c r="ALI1" s="310"/>
      <c r="ALJ1" s="309"/>
      <c r="ALK1" s="310"/>
      <c r="ALL1" s="310"/>
      <c r="ALM1" s="310"/>
      <c r="ALN1" s="310"/>
      <c r="ALO1" s="310"/>
      <c r="ALP1" s="310"/>
      <c r="ALQ1" s="310"/>
      <c r="ALR1" s="309"/>
      <c r="ALS1" s="310"/>
      <c r="ALT1" s="310"/>
      <c r="ALU1" s="310"/>
      <c r="ALV1" s="310"/>
      <c r="ALW1" s="310"/>
      <c r="ALX1" s="310"/>
      <c r="ALY1" s="310"/>
      <c r="ALZ1" s="309"/>
      <c r="AMA1" s="310"/>
      <c r="AMB1" s="310"/>
      <c r="AMC1" s="310"/>
      <c r="AMD1" s="310"/>
      <c r="AME1" s="310"/>
      <c r="AMF1" s="310"/>
      <c r="AMG1" s="310"/>
      <c r="AMH1" s="309"/>
      <c r="AMI1" s="310"/>
      <c r="AMJ1" s="310"/>
      <c r="AMK1" s="310"/>
      <c r="AML1" s="310"/>
      <c r="AMM1" s="310"/>
      <c r="AMN1" s="310"/>
      <c r="AMO1" s="310"/>
      <c r="AMP1" s="309"/>
      <c r="AMQ1" s="310"/>
      <c r="AMR1" s="310"/>
      <c r="AMS1" s="310"/>
      <c r="AMT1" s="310"/>
      <c r="AMU1" s="310"/>
      <c r="AMV1" s="310"/>
      <c r="AMW1" s="310"/>
      <c r="AMX1" s="309"/>
      <c r="AMY1" s="310"/>
      <c r="AMZ1" s="310"/>
      <c r="ANA1" s="310"/>
      <c r="ANB1" s="310"/>
      <c r="ANC1" s="310"/>
      <c r="AND1" s="310"/>
      <c r="ANE1" s="310"/>
      <c r="ANF1" s="309"/>
      <c r="ANG1" s="310"/>
      <c r="ANH1" s="310"/>
      <c r="ANI1" s="310"/>
      <c r="ANJ1" s="310"/>
      <c r="ANK1" s="310"/>
      <c r="ANL1" s="310"/>
      <c r="ANM1" s="310"/>
      <c r="ANN1" s="309"/>
      <c r="ANO1" s="310"/>
      <c r="ANP1" s="310"/>
      <c r="ANQ1" s="310"/>
      <c r="ANR1" s="310"/>
      <c r="ANS1" s="310"/>
      <c r="ANT1" s="310"/>
      <c r="ANU1" s="310"/>
      <c r="ANV1" s="309"/>
      <c r="ANW1" s="310"/>
      <c r="ANX1" s="310"/>
      <c r="ANY1" s="310"/>
      <c r="ANZ1" s="310"/>
      <c r="AOA1" s="310"/>
      <c r="AOB1" s="310"/>
      <c r="AOC1" s="310"/>
      <c r="AOD1" s="309"/>
      <c r="AOE1" s="310"/>
      <c r="AOF1" s="310"/>
      <c r="AOG1" s="310"/>
      <c r="AOH1" s="310"/>
      <c r="AOI1" s="310"/>
      <c r="AOJ1" s="310"/>
      <c r="AOK1" s="310"/>
      <c r="AOL1" s="309"/>
      <c r="AOM1" s="310"/>
      <c r="AON1" s="310"/>
      <c r="AOO1" s="310"/>
      <c r="AOP1" s="310"/>
      <c r="AOQ1" s="310"/>
      <c r="AOR1" s="310"/>
      <c r="AOS1" s="310"/>
      <c r="AOT1" s="309"/>
      <c r="AOU1" s="310"/>
      <c r="AOV1" s="310"/>
      <c r="AOW1" s="310"/>
      <c r="AOX1" s="310"/>
      <c r="AOY1" s="310"/>
      <c r="AOZ1" s="310"/>
      <c r="APA1" s="310"/>
      <c r="APB1" s="309"/>
      <c r="APC1" s="310"/>
      <c r="APD1" s="310"/>
      <c r="APE1" s="310"/>
      <c r="APF1" s="310"/>
      <c r="APG1" s="310"/>
      <c r="APH1" s="310"/>
      <c r="API1" s="310"/>
      <c r="APJ1" s="309"/>
      <c r="APK1" s="310"/>
      <c r="APL1" s="310"/>
      <c r="APM1" s="310"/>
      <c r="APN1" s="310"/>
      <c r="APO1" s="310"/>
      <c r="APP1" s="310"/>
      <c r="APQ1" s="310"/>
      <c r="APR1" s="309"/>
      <c r="APS1" s="310"/>
      <c r="APT1" s="310"/>
      <c r="APU1" s="310"/>
      <c r="APV1" s="310"/>
      <c r="APW1" s="310"/>
      <c r="APX1" s="310"/>
      <c r="APY1" s="310"/>
      <c r="APZ1" s="309"/>
      <c r="AQA1" s="310"/>
      <c r="AQB1" s="310"/>
      <c r="AQC1" s="310"/>
      <c r="AQD1" s="310"/>
      <c r="AQE1" s="310"/>
      <c r="AQF1" s="310"/>
      <c r="AQG1" s="310"/>
      <c r="AQH1" s="309"/>
      <c r="AQI1" s="310"/>
      <c r="AQJ1" s="310"/>
      <c r="AQK1" s="310"/>
      <c r="AQL1" s="310"/>
      <c r="AQM1" s="310"/>
      <c r="AQN1" s="310"/>
      <c r="AQO1" s="310"/>
      <c r="AQP1" s="309"/>
      <c r="AQQ1" s="310"/>
      <c r="AQR1" s="310"/>
      <c r="AQS1" s="310"/>
      <c r="AQT1" s="310"/>
      <c r="AQU1" s="310"/>
      <c r="AQV1" s="310"/>
      <c r="AQW1" s="310"/>
      <c r="AQX1" s="309"/>
      <c r="AQY1" s="310"/>
      <c r="AQZ1" s="310"/>
      <c r="ARA1" s="310"/>
      <c r="ARB1" s="310"/>
      <c r="ARC1" s="310"/>
      <c r="ARD1" s="310"/>
      <c r="ARE1" s="310"/>
      <c r="ARF1" s="309"/>
      <c r="ARG1" s="310"/>
      <c r="ARH1" s="310"/>
      <c r="ARI1" s="310"/>
      <c r="ARJ1" s="310"/>
      <c r="ARK1" s="310"/>
      <c r="ARL1" s="310"/>
      <c r="ARM1" s="310"/>
      <c r="ARN1" s="309"/>
      <c r="ARO1" s="310"/>
      <c r="ARP1" s="310"/>
      <c r="ARQ1" s="310"/>
      <c r="ARR1" s="310"/>
      <c r="ARS1" s="310"/>
      <c r="ART1" s="310"/>
      <c r="ARU1" s="310"/>
      <c r="ARV1" s="309"/>
      <c r="ARW1" s="310"/>
      <c r="ARX1" s="310"/>
      <c r="ARY1" s="310"/>
      <c r="ARZ1" s="310"/>
      <c r="ASA1" s="310"/>
      <c r="ASB1" s="310"/>
      <c r="ASC1" s="310"/>
      <c r="ASD1" s="309"/>
      <c r="ASE1" s="310"/>
      <c r="ASF1" s="310"/>
      <c r="ASG1" s="310"/>
      <c r="ASH1" s="310"/>
      <c r="ASI1" s="310"/>
      <c r="ASJ1" s="310"/>
      <c r="ASK1" s="310"/>
      <c r="ASL1" s="309"/>
      <c r="ASM1" s="310"/>
      <c r="ASN1" s="310"/>
      <c r="ASO1" s="310"/>
      <c r="ASP1" s="310"/>
      <c r="ASQ1" s="310"/>
      <c r="ASR1" s="310"/>
      <c r="ASS1" s="310"/>
      <c r="AST1" s="309"/>
      <c r="ASU1" s="310"/>
      <c r="ASV1" s="310"/>
      <c r="ASW1" s="310"/>
      <c r="ASX1" s="310"/>
      <c r="ASY1" s="310"/>
      <c r="ASZ1" s="310"/>
      <c r="ATA1" s="310"/>
      <c r="ATB1" s="309"/>
      <c r="ATC1" s="310"/>
      <c r="ATD1" s="310"/>
      <c r="ATE1" s="310"/>
      <c r="ATF1" s="310"/>
      <c r="ATG1" s="310"/>
      <c r="ATH1" s="310"/>
      <c r="ATI1" s="310"/>
      <c r="ATJ1" s="309"/>
      <c r="ATK1" s="310"/>
      <c r="ATL1" s="310"/>
      <c r="ATM1" s="310"/>
      <c r="ATN1" s="310"/>
      <c r="ATO1" s="310"/>
      <c r="ATP1" s="310"/>
      <c r="ATQ1" s="310"/>
      <c r="ATR1" s="309"/>
      <c r="ATS1" s="310"/>
      <c r="ATT1" s="310"/>
      <c r="ATU1" s="310"/>
      <c r="ATV1" s="310"/>
      <c r="ATW1" s="310"/>
      <c r="ATX1" s="310"/>
      <c r="ATY1" s="310"/>
      <c r="ATZ1" s="309"/>
      <c r="AUA1" s="310"/>
      <c r="AUB1" s="310"/>
      <c r="AUC1" s="310"/>
      <c r="AUD1" s="310"/>
      <c r="AUE1" s="310"/>
      <c r="AUF1" s="310"/>
      <c r="AUG1" s="310"/>
      <c r="AUH1" s="309"/>
      <c r="AUI1" s="310"/>
      <c r="AUJ1" s="310"/>
      <c r="AUK1" s="310"/>
      <c r="AUL1" s="310"/>
      <c r="AUM1" s="310"/>
      <c r="AUN1" s="310"/>
      <c r="AUO1" s="310"/>
      <c r="AUP1" s="309"/>
      <c r="AUQ1" s="310"/>
      <c r="AUR1" s="310"/>
      <c r="AUS1" s="310"/>
      <c r="AUT1" s="310"/>
      <c r="AUU1" s="310"/>
      <c r="AUV1" s="310"/>
      <c r="AUW1" s="310"/>
      <c r="AUX1" s="309"/>
      <c r="AUY1" s="310"/>
      <c r="AUZ1" s="310"/>
      <c r="AVA1" s="310"/>
      <c r="AVB1" s="310"/>
      <c r="AVC1" s="310"/>
      <c r="AVD1" s="310"/>
      <c r="AVE1" s="310"/>
      <c r="AVF1" s="309"/>
      <c r="AVG1" s="310"/>
      <c r="AVH1" s="310"/>
      <c r="AVI1" s="310"/>
      <c r="AVJ1" s="310"/>
      <c r="AVK1" s="310"/>
      <c r="AVL1" s="310"/>
      <c r="AVM1" s="310"/>
      <c r="AVN1" s="309"/>
      <c r="AVO1" s="310"/>
      <c r="AVP1" s="310"/>
      <c r="AVQ1" s="310"/>
      <c r="AVR1" s="310"/>
      <c r="AVS1" s="310"/>
      <c r="AVT1" s="310"/>
      <c r="AVU1" s="310"/>
      <c r="AVV1" s="309"/>
      <c r="AVW1" s="310"/>
      <c r="AVX1" s="310"/>
      <c r="AVY1" s="310"/>
      <c r="AVZ1" s="310"/>
      <c r="AWA1" s="310"/>
      <c r="AWB1" s="310"/>
      <c r="AWC1" s="310"/>
      <c r="AWD1" s="309"/>
      <c r="AWE1" s="310"/>
      <c r="AWF1" s="310"/>
      <c r="AWG1" s="310"/>
      <c r="AWH1" s="310"/>
      <c r="AWI1" s="310"/>
      <c r="AWJ1" s="310"/>
      <c r="AWK1" s="310"/>
      <c r="AWL1" s="309"/>
      <c r="AWM1" s="310"/>
      <c r="AWN1" s="310"/>
      <c r="AWO1" s="310"/>
      <c r="AWP1" s="310"/>
      <c r="AWQ1" s="310"/>
      <c r="AWR1" s="310"/>
      <c r="AWS1" s="310"/>
      <c r="AWT1" s="309"/>
      <c r="AWU1" s="310"/>
      <c r="AWV1" s="310"/>
      <c r="AWW1" s="310"/>
      <c r="AWX1" s="310"/>
      <c r="AWY1" s="310"/>
      <c r="AWZ1" s="310"/>
      <c r="AXA1" s="310"/>
      <c r="AXB1" s="309"/>
      <c r="AXC1" s="310"/>
      <c r="AXD1" s="310"/>
      <c r="AXE1" s="310"/>
      <c r="AXF1" s="310"/>
      <c r="AXG1" s="310"/>
      <c r="AXH1" s="310"/>
      <c r="AXI1" s="310"/>
      <c r="AXJ1" s="309"/>
      <c r="AXK1" s="310"/>
      <c r="AXL1" s="310"/>
      <c r="AXM1" s="310"/>
      <c r="AXN1" s="310"/>
      <c r="AXO1" s="310"/>
      <c r="AXP1" s="310"/>
      <c r="AXQ1" s="310"/>
      <c r="AXR1" s="309"/>
      <c r="AXS1" s="310"/>
      <c r="AXT1" s="310"/>
      <c r="AXU1" s="310"/>
      <c r="AXV1" s="310"/>
      <c r="AXW1" s="310"/>
      <c r="AXX1" s="310"/>
      <c r="AXY1" s="310"/>
      <c r="AXZ1" s="309"/>
      <c r="AYA1" s="310"/>
      <c r="AYB1" s="310"/>
      <c r="AYC1" s="310"/>
      <c r="AYD1" s="310"/>
      <c r="AYE1" s="310"/>
      <c r="AYF1" s="310"/>
      <c r="AYG1" s="310"/>
      <c r="AYH1" s="309"/>
      <c r="AYI1" s="310"/>
      <c r="AYJ1" s="310"/>
      <c r="AYK1" s="310"/>
      <c r="AYL1" s="310"/>
      <c r="AYM1" s="310"/>
      <c r="AYN1" s="310"/>
      <c r="AYO1" s="310"/>
      <c r="AYP1" s="309"/>
      <c r="AYQ1" s="310"/>
      <c r="AYR1" s="310"/>
      <c r="AYS1" s="310"/>
      <c r="AYT1" s="310"/>
      <c r="AYU1" s="310"/>
      <c r="AYV1" s="310"/>
      <c r="AYW1" s="310"/>
      <c r="AYX1" s="309"/>
      <c r="AYY1" s="310"/>
      <c r="AYZ1" s="310"/>
      <c r="AZA1" s="310"/>
      <c r="AZB1" s="310"/>
      <c r="AZC1" s="310"/>
      <c r="AZD1" s="310"/>
      <c r="AZE1" s="310"/>
      <c r="AZF1" s="309"/>
      <c r="AZG1" s="310"/>
      <c r="AZH1" s="310"/>
      <c r="AZI1" s="310"/>
      <c r="AZJ1" s="310"/>
      <c r="AZK1" s="310"/>
      <c r="AZL1" s="310"/>
      <c r="AZM1" s="310"/>
      <c r="AZN1" s="309"/>
      <c r="AZO1" s="310"/>
      <c r="AZP1" s="310"/>
      <c r="AZQ1" s="310"/>
      <c r="AZR1" s="310"/>
      <c r="AZS1" s="310"/>
      <c r="AZT1" s="310"/>
      <c r="AZU1" s="310"/>
      <c r="AZV1" s="309"/>
      <c r="AZW1" s="310"/>
      <c r="AZX1" s="310"/>
      <c r="AZY1" s="310"/>
      <c r="AZZ1" s="310"/>
      <c r="BAA1" s="310"/>
      <c r="BAB1" s="310"/>
      <c r="BAC1" s="310"/>
      <c r="BAD1" s="309"/>
      <c r="BAE1" s="310"/>
      <c r="BAF1" s="310"/>
      <c r="BAG1" s="310"/>
      <c r="BAH1" s="310"/>
      <c r="BAI1" s="310"/>
      <c r="BAJ1" s="310"/>
      <c r="BAK1" s="310"/>
      <c r="BAL1" s="309"/>
      <c r="BAM1" s="310"/>
      <c r="BAN1" s="310"/>
      <c r="BAO1" s="310"/>
      <c r="BAP1" s="310"/>
      <c r="BAQ1" s="310"/>
      <c r="BAR1" s="310"/>
      <c r="BAS1" s="310"/>
      <c r="BAT1" s="309"/>
      <c r="BAU1" s="310"/>
      <c r="BAV1" s="310"/>
      <c r="BAW1" s="310"/>
      <c r="BAX1" s="310"/>
      <c r="BAY1" s="310"/>
      <c r="BAZ1" s="310"/>
      <c r="BBA1" s="310"/>
      <c r="BBB1" s="309"/>
      <c r="BBC1" s="310"/>
      <c r="BBD1" s="310"/>
      <c r="BBE1" s="310"/>
      <c r="BBF1" s="310"/>
      <c r="BBG1" s="310"/>
      <c r="BBH1" s="310"/>
      <c r="BBI1" s="310"/>
      <c r="BBJ1" s="309"/>
      <c r="BBK1" s="310"/>
      <c r="BBL1" s="310"/>
      <c r="BBM1" s="310"/>
      <c r="BBN1" s="310"/>
      <c r="BBO1" s="310"/>
      <c r="BBP1" s="310"/>
      <c r="BBQ1" s="310"/>
      <c r="BBR1" s="309"/>
      <c r="BBS1" s="310"/>
      <c r="BBT1" s="310"/>
      <c r="BBU1" s="310"/>
      <c r="BBV1" s="310"/>
      <c r="BBW1" s="310"/>
      <c r="BBX1" s="310"/>
      <c r="BBY1" s="310"/>
      <c r="BBZ1" s="309"/>
      <c r="BCA1" s="310"/>
      <c r="BCB1" s="310"/>
      <c r="BCC1" s="310"/>
      <c r="BCD1" s="310"/>
      <c r="BCE1" s="310"/>
      <c r="BCF1" s="310"/>
      <c r="BCG1" s="310"/>
      <c r="BCH1" s="309"/>
      <c r="BCI1" s="310"/>
      <c r="BCJ1" s="310"/>
      <c r="BCK1" s="310"/>
      <c r="BCL1" s="310"/>
      <c r="BCM1" s="310"/>
      <c r="BCN1" s="310"/>
      <c r="BCO1" s="310"/>
      <c r="BCP1" s="309"/>
      <c r="BCQ1" s="310"/>
      <c r="BCR1" s="310"/>
      <c r="BCS1" s="310"/>
      <c r="BCT1" s="310"/>
      <c r="BCU1" s="310"/>
      <c r="BCV1" s="310"/>
      <c r="BCW1" s="310"/>
      <c r="BCX1" s="309"/>
      <c r="BCY1" s="310"/>
      <c r="BCZ1" s="310"/>
      <c r="BDA1" s="310"/>
      <c r="BDB1" s="310"/>
      <c r="BDC1" s="310"/>
      <c r="BDD1" s="310"/>
      <c r="BDE1" s="310"/>
      <c r="BDF1" s="309"/>
      <c r="BDG1" s="310"/>
      <c r="BDH1" s="310"/>
      <c r="BDI1" s="310"/>
      <c r="BDJ1" s="310"/>
      <c r="BDK1" s="310"/>
      <c r="BDL1" s="310"/>
      <c r="BDM1" s="310"/>
      <c r="BDN1" s="309"/>
      <c r="BDO1" s="310"/>
      <c r="BDP1" s="310"/>
      <c r="BDQ1" s="310"/>
      <c r="BDR1" s="310"/>
      <c r="BDS1" s="310"/>
      <c r="BDT1" s="310"/>
      <c r="BDU1" s="310"/>
      <c r="BDV1" s="309"/>
      <c r="BDW1" s="310"/>
      <c r="BDX1" s="310"/>
      <c r="BDY1" s="310"/>
      <c r="BDZ1" s="310"/>
      <c r="BEA1" s="310"/>
      <c r="BEB1" s="310"/>
      <c r="BEC1" s="310"/>
      <c r="BED1" s="309"/>
      <c r="BEE1" s="310"/>
      <c r="BEF1" s="310"/>
      <c r="BEG1" s="310"/>
      <c r="BEH1" s="310"/>
      <c r="BEI1" s="310"/>
      <c r="BEJ1" s="310"/>
      <c r="BEK1" s="310"/>
      <c r="BEL1" s="309"/>
      <c r="BEM1" s="310"/>
      <c r="BEN1" s="310"/>
      <c r="BEO1" s="310"/>
      <c r="BEP1" s="310"/>
      <c r="BEQ1" s="310"/>
      <c r="BER1" s="310"/>
      <c r="BES1" s="310"/>
      <c r="BET1" s="309"/>
      <c r="BEU1" s="310"/>
      <c r="BEV1" s="310"/>
      <c r="BEW1" s="310"/>
      <c r="BEX1" s="310"/>
      <c r="BEY1" s="310"/>
      <c r="BEZ1" s="310"/>
      <c r="BFA1" s="310"/>
      <c r="BFB1" s="309"/>
      <c r="BFC1" s="310"/>
      <c r="BFD1" s="310"/>
      <c r="BFE1" s="310"/>
      <c r="BFF1" s="310"/>
      <c r="BFG1" s="310"/>
      <c r="BFH1" s="310"/>
      <c r="BFI1" s="310"/>
      <c r="BFJ1" s="309"/>
      <c r="BFK1" s="310"/>
      <c r="BFL1" s="310"/>
      <c r="BFM1" s="310"/>
      <c r="BFN1" s="310"/>
      <c r="BFO1" s="310"/>
      <c r="BFP1" s="310"/>
      <c r="BFQ1" s="310"/>
      <c r="BFR1" s="309"/>
      <c r="BFS1" s="310"/>
      <c r="BFT1" s="310"/>
      <c r="BFU1" s="310"/>
      <c r="BFV1" s="310"/>
      <c r="BFW1" s="310"/>
      <c r="BFX1" s="310"/>
      <c r="BFY1" s="310"/>
      <c r="BFZ1" s="309"/>
      <c r="BGA1" s="310"/>
      <c r="BGB1" s="310"/>
      <c r="BGC1" s="310"/>
      <c r="BGD1" s="310"/>
      <c r="BGE1" s="310"/>
      <c r="BGF1" s="310"/>
      <c r="BGG1" s="310"/>
      <c r="BGH1" s="309"/>
      <c r="BGI1" s="310"/>
      <c r="BGJ1" s="310"/>
      <c r="BGK1" s="310"/>
      <c r="BGL1" s="310"/>
      <c r="BGM1" s="310"/>
      <c r="BGN1" s="310"/>
      <c r="BGO1" s="310"/>
      <c r="BGP1" s="309"/>
      <c r="BGQ1" s="310"/>
      <c r="BGR1" s="310"/>
      <c r="BGS1" s="310"/>
      <c r="BGT1" s="310"/>
      <c r="BGU1" s="310"/>
      <c r="BGV1" s="310"/>
      <c r="BGW1" s="310"/>
      <c r="BGX1" s="309"/>
      <c r="BGY1" s="310"/>
      <c r="BGZ1" s="310"/>
      <c r="BHA1" s="310"/>
      <c r="BHB1" s="310"/>
      <c r="BHC1" s="310"/>
      <c r="BHD1" s="310"/>
      <c r="BHE1" s="310"/>
      <c r="BHF1" s="309"/>
      <c r="BHG1" s="310"/>
      <c r="BHH1" s="310"/>
      <c r="BHI1" s="310"/>
      <c r="BHJ1" s="310"/>
      <c r="BHK1" s="310"/>
      <c r="BHL1" s="310"/>
      <c r="BHM1" s="310"/>
      <c r="BHN1" s="309"/>
      <c r="BHO1" s="310"/>
      <c r="BHP1" s="310"/>
      <c r="BHQ1" s="310"/>
      <c r="BHR1" s="310"/>
      <c r="BHS1" s="310"/>
      <c r="BHT1" s="310"/>
      <c r="BHU1" s="310"/>
      <c r="BHV1" s="309"/>
      <c r="BHW1" s="310"/>
      <c r="BHX1" s="310"/>
      <c r="BHY1" s="310"/>
      <c r="BHZ1" s="310"/>
      <c r="BIA1" s="310"/>
      <c r="BIB1" s="310"/>
      <c r="BIC1" s="310"/>
      <c r="BID1" s="309"/>
      <c r="BIE1" s="310"/>
      <c r="BIF1" s="310"/>
      <c r="BIG1" s="310"/>
      <c r="BIH1" s="310"/>
      <c r="BII1" s="310"/>
      <c r="BIJ1" s="310"/>
      <c r="BIK1" s="310"/>
      <c r="BIL1" s="309"/>
      <c r="BIM1" s="310"/>
      <c r="BIN1" s="310"/>
      <c r="BIO1" s="310"/>
      <c r="BIP1" s="310"/>
      <c r="BIQ1" s="310"/>
      <c r="BIR1" s="310"/>
      <c r="BIS1" s="310"/>
      <c r="BIT1" s="309"/>
      <c r="BIU1" s="310"/>
      <c r="BIV1" s="310"/>
      <c r="BIW1" s="310"/>
      <c r="BIX1" s="310"/>
      <c r="BIY1" s="310"/>
      <c r="BIZ1" s="310"/>
      <c r="BJA1" s="310"/>
      <c r="BJB1" s="309"/>
      <c r="BJC1" s="310"/>
      <c r="BJD1" s="310"/>
      <c r="BJE1" s="310"/>
      <c r="BJF1" s="310"/>
      <c r="BJG1" s="310"/>
      <c r="BJH1" s="310"/>
      <c r="BJI1" s="310"/>
      <c r="BJJ1" s="309"/>
      <c r="BJK1" s="310"/>
      <c r="BJL1" s="310"/>
      <c r="BJM1" s="310"/>
      <c r="BJN1" s="310"/>
      <c r="BJO1" s="310"/>
      <c r="BJP1" s="310"/>
      <c r="BJQ1" s="310"/>
      <c r="BJR1" s="309"/>
      <c r="BJS1" s="310"/>
      <c r="BJT1" s="310"/>
      <c r="BJU1" s="310"/>
      <c r="BJV1" s="310"/>
      <c r="BJW1" s="310"/>
      <c r="BJX1" s="310"/>
      <c r="BJY1" s="310"/>
      <c r="BJZ1" s="309"/>
      <c r="BKA1" s="310"/>
      <c r="BKB1" s="310"/>
      <c r="BKC1" s="310"/>
      <c r="BKD1" s="310"/>
      <c r="BKE1" s="310"/>
      <c r="BKF1" s="310"/>
      <c r="BKG1" s="310"/>
      <c r="BKH1" s="309"/>
      <c r="BKI1" s="310"/>
      <c r="BKJ1" s="310"/>
      <c r="BKK1" s="310"/>
      <c r="BKL1" s="310"/>
      <c r="BKM1" s="310"/>
      <c r="BKN1" s="310"/>
      <c r="BKO1" s="310"/>
      <c r="BKP1" s="309"/>
      <c r="BKQ1" s="310"/>
      <c r="BKR1" s="310"/>
      <c r="BKS1" s="310"/>
      <c r="BKT1" s="310"/>
      <c r="BKU1" s="310"/>
      <c r="BKV1" s="310"/>
      <c r="BKW1" s="310"/>
      <c r="BKX1" s="309"/>
      <c r="BKY1" s="310"/>
      <c r="BKZ1" s="310"/>
      <c r="BLA1" s="310"/>
      <c r="BLB1" s="310"/>
      <c r="BLC1" s="310"/>
      <c r="BLD1" s="310"/>
      <c r="BLE1" s="310"/>
      <c r="BLF1" s="309"/>
      <c r="BLG1" s="310"/>
      <c r="BLH1" s="310"/>
      <c r="BLI1" s="310"/>
      <c r="BLJ1" s="310"/>
      <c r="BLK1" s="310"/>
      <c r="BLL1" s="310"/>
      <c r="BLM1" s="310"/>
      <c r="BLN1" s="309"/>
      <c r="BLO1" s="310"/>
      <c r="BLP1" s="310"/>
      <c r="BLQ1" s="310"/>
      <c r="BLR1" s="310"/>
      <c r="BLS1" s="310"/>
      <c r="BLT1" s="310"/>
      <c r="BLU1" s="310"/>
      <c r="BLV1" s="309"/>
      <c r="BLW1" s="310"/>
      <c r="BLX1" s="310"/>
      <c r="BLY1" s="310"/>
      <c r="BLZ1" s="310"/>
      <c r="BMA1" s="310"/>
      <c r="BMB1" s="310"/>
      <c r="BMC1" s="310"/>
      <c r="BMD1" s="309"/>
      <c r="BME1" s="310"/>
      <c r="BMF1" s="310"/>
      <c r="BMG1" s="310"/>
      <c r="BMH1" s="310"/>
      <c r="BMI1" s="310"/>
      <c r="BMJ1" s="310"/>
      <c r="BMK1" s="310"/>
      <c r="BML1" s="309"/>
      <c r="BMM1" s="310"/>
      <c r="BMN1" s="310"/>
      <c r="BMO1" s="310"/>
      <c r="BMP1" s="310"/>
      <c r="BMQ1" s="310"/>
      <c r="BMR1" s="310"/>
      <c r="BMS1" s="310"/>
      <c r="BMT1" s="309"/>
      <c r="BMU1" s="310"/>
      <c r="BMV1" s="310"/>
      <c r="BMW1" s="310"/>
      <c r="BMX1" s="310"/>
      <c r="BMY1" s="310"/>
      <c r="BMZ1" s="310"/>
      <c r="BNA1" s="310"/>
      <c r="BNB1" s="309"/>
      <c r="BNC1" s="310"/>
      <c r="BND1" s="310"/>
      <c r="BNE1" s="310"/>
      <c r="BNF1" s="310"/>
      <c r="BNG1" s="310"/>
      <c r="BNH1" s="310"/>
      <c r="BNI1" s="310"/>
      <c r="BNJ1" s="309"/>
      <c r="BNK1" s="310"/>
      <c r="BNL1" s="310"/>
      <c r="BNM1" s="310"/>
      <c r="BNN1" s="310"/>
      <c r="BNO1" s="310"/>
      <c r="BNP1" s="310"/>
      <c r="BNQ1" s="310"/>
      <c r="BNR1" s="309"/>
      <c r="BNS1" s="310"/>
      <c r="BNT1" s="310"/>
      <c r="BNU1" s="310"/>
      <c r="BNV1" s="310"/>
      <c r="BNW1" s="310"/>
      <c r="BNX1" s="310"/>
      <c r="BNY1" s="310"/>
      <c r="BNZ1" s="309"/>
      <c r="BOA1" s="310"/>
      <c r="BOB1" s="310"/>
      <c r="BOC1" s="310"/>
      <c r="BOD1" s="310"/>
      <c r="BOE1" s="310"/>
      <c r="BOF1" s="310"/>
      <c r="BOG1" s="310"/>
      <c r="BOH1" s="309"/>
      <c r="BOI1" s="310"/>
      <c r="BOJ1" s="310"/>
      <c r="BOK1" s="310"/>
      <c r="BOL1" s="310"/>
      <c r="BOM1" s="310"/>
      <c r="BON1" s="310"/>
      <c r="BOO1" s="310"/>
      <c r="BOP1" s="309"/>
      <c r="BOQ1" s="310"/>
      <c r="BOR1" s="310"/>
      <c r="BOS1" s="310"/>
      <c r="BOT1" s="310"/>
      <c r="BOU1" s="310"/>
      <c r="BOV1" s="310"/>
      <c r="BOW1" s="310"/>
      <c r="BOX1" s="309"/>
      <c r="BOY1" s="310"/>
      <c r="BOZ1" s="310"/>
      <c r="BPA1" s="310"/>
      <c r="BPB1" s="310"/>
      <c r="BPC1" s="310"/>
      <c r="BPD1" s="310"/>
      <c r="BPE1" s="310"/>
      <c r="BPF1" s="309"/>
      <c r="BPG1" s="310"/>
      <c r="BPH1" s="310"/>
      <c r="BPI1" s="310"/>
      <c r="BPJ1" s="310"/>
      <c r="BPK1" s="310"/>
      <c r="BPL1" s="310"/>
      <c r="BPM1" s="310"/>
      <c r="BPN1" s="309"/>
      <c r="BPO1" s="310"/>
      <c r="BPP1" s="310"/>
      <c r="BPQ1" s="310"/>
      <c r="BPR1" s="310"/>
      <c r="BPS1" s="310"/>
      <c r="BPT1" s="310"/>
      <c r="BPU1" s="310"/>
      <c r="BPV1" s="309"/>
      <c r="BPW1" s="310"/>
      <c r="BPX1" s="310"/>
      <c r="BPY1" s="310"/>
      <c r="BPZ1" s="310"/>
      <c r="BQA1" s="310"/>
      <c r="BQB1" s="310"/>
      <c r="BQC1" s="310"/>
      <c r="BQD1" s="309"/>
      <c r="BQE1" s="310"/>
      <c r="BQF1" s="310"/>
      <c r="BQG1" s="310"/>
      <c r="BQH1" s="310"/>
      <c r="BQI1" s="310"/>
      <c r="BQJ1" s="310"/>
      <c r="BQK1" s="310"/>
      <c r="BQL1" s="309"/>
      <c r="BQM1" s="310"/>
      <c r="BQN1" s="310"/>
      <c r="BQO1" s="310"/>
      <c r="BQP1" s="310"/>
      <c r="BQQ1" s="310"/>
      <c r="BQR1" s="310"/>
      <c r="BQS1" s="310"/>
      <c r="BQT1" s="309"/>
      <c r="BQU1" s="310"/>
      <c r="BQV1" s="310"/>
      <c r="BQW1" s="310"/>
      <c r="BQX1" s="310"/>
      <c r="BQY1" s="310"/>
      <c r="BQZ1" s="310"/>
      <c r="BRA1" s="310"/>
      <c r="BRB1" s="309"/>
      <c r="BRC1" s="310"/>
      <c r="BRD1" s="310"/>
      <c r="BRE1" s="310"/>
      <c r="BRF1" s="310"/>
      <c r="BRG1" s="310"/>
      <c r="BRH1" s="310"/>
      <c r="BRI1" s="310"/>
      <c r="BRJ1" s="309"/>
      <c r="BRK1" s="310"/>
      <c r="BRL1" s="310"/>
      <c r="BRM1" s="310"/>
      <c r="BRN1" s="310"/>
      <c r="BRO1" s="310"/>
      <c r="BRP1" s="310"/>
      <c r="BRQ1" s="310"/>
      <c r="BRR1" s="309"/>
      <c r="BRS1" s="310"/>
      <c r="BRT1" s="310"/>
      <c r="BRU1" s="310"/>
      <c r="BRV1" s="310"/>
      <c r="BRW1" s="310"/>
      <c r="BRX1" s="310"/>
      <c r="BRY1" s="310"/>
      <c r="BRZ1" s="309"/>
      <c r="BSA1" s="310"/>
      <c r="BSB1" s="310"/>
      <c r="BSC1" s="310"/>
      <c r="BSD1" s="310"/>
      <c r="BSE1" s="310"/>
      <c r="BSF1" s="310"/>
      <c r="BSG1" s="310"/>
      <c r="BSH1" s="309"/>
      <c r="BSI1" s="310"/>
      <c r="BSJ1" s="310"/>
      <c r="BSK1" s="310"/>
      <c r="BSL1" s="310"/>
      <c r="BSM1" s="310"/>
      <c r="BSN1" s="310"/>
      <c r="BSO1" s="310"/>
      <c r="BSP1" s="309"/>
      <c r="BSQ1" s="310"/>
      <c r="BSR1" s="310"/>
      <c r="BSS1" s="310"/>
      <c r="BST1" s="310"/>
      <c r="BSU1" s="310"/>
      <c r="BSV1" s="310"/>
      <c r="BSW1" s="310"/>
      <c r="BSX1" s="309"/>
      <c r="BSY1" s="310"/>
      <c r="BSZ1" s="310"/>
      <c r="BTA1" s="310"/>
      <c r="BTB1" s="310"/>
      <c r="BTC1" s="310"/>
      <c r="BTD1" s="310"/>
      <c r="BTE1" s="310"/>
      <c r="BTF1" s="309"/>
      <c r="BTG1" s="310"/>
      <c r="BTH1" s="310"/>
      <c r="BTI1" s="310"/>
      <c r="BTJ1" s="310"/>
      <c r="BTK1" s="310"/>
      <c r="BTL1" s="310"/>
      <c r="BTM1" s="310"/>
      <c r="BTN1" s="309"/>
      <c r="BTO1" s="310"/>
      <c r="BTP1" s="310"/>
      <c r="BTQ1" s="310"/>
      <c r="BTR1" s="310"/>
      <c r="BTS1" s="310"/>
      <c r="BTT1" s="310"/>
      <c r="BTU1" s="310"/>
      <c r="BTV1" s="309"/>
      <c r="BTW1" s="310"/>
      <c r="BTX1" s="310"/>
      <c r="BTY1" s="310"/>
      <c r="BTZ1" s="310"/>
      <c r="BUA1" s="310"/>
      <c r="BUB1" s="310"/>
      <c r="BUC1" s="310"/>
      <c r="BUD1" s="309"/>
      <c r="BUE1" s="310"/>
      <c r="BUF1" s="310"/>
      <c r="BUG1" s="310"/>
      <c r="BUH1" s="310"/>
      <c r="BUI1" s="310"/>
      <c r="BUJ1" s="310"/>
      <c r="BUK1" s="310"/>
      <c r="BUL1" s="309"/>
      <c r="BUM1" s="310"/>
      <c r="BUN1" s="310"/>
      <c r="BUO1" s="310"/>
      <c r="BUP1" s="310"/>
      <c r="BUQ1" s="310"/>
      <c r="BUR1" s="310"/>
      <c r="BUS1" s="310"/>
      <c r="BUT1" s="309"/>
      <c r="BUU1" s="310"/>
      <c r="BUV1" s="310"/>
      <c r="BUW1" s="310"/>
      <c r="BUX1" s="310"/>
      <c r="BUY1" s="310"/>
      <c r="BUZ1" s="310"/>
      <c r="BVA1" s="310"/>
      <c r="BVB1" s="309"/>
      <c r="BVC1" s="310"/>
      <c r="BVD1" s="310"/>
      <c r="BVE1" s="310"/>
      <c r="BVF1" s="310"/>
      <c r="BVG1" s="310"/>
      <c r="BVH1" s="310"/>
      <c r="BVI1" s="310"/>
      <c r="BVJ1" s="309"/>
      <c r="BVK1" s="310"/>
      <c r="BVL1" s="310"/>
      <c r="BVM1" s="310"/>
      <c r="BVN1" s="310"/>
      <c r="BVO1" s="310"/>
      <c r="BVP1" s="310"/>
      <c r="BVQ1" s="310"/>
      <c r="BVR1" s="309"/>
      <c r="BVS1" s="310"/>
      <c r="BVT1" s="310"/>
      <c r="BVU1" s="310"/>
      <c r="BVV1" s="310"/>
      <c r="BVW1" s="310"/>
      <c r="BVX1" s="310"/>
      <c r="BVY1" s="310"/>
      <c r="BVZ1" s="309"/>
      <c r="BWA1" s="310"/>
      <c r="BWB1" s="310"/>
      <c r="BWC1" s="310"/>
      <c r="BWD1" s="310"/>
      <c r="BWE1" s="310"/>
      <c r="BWF1" s="310"/>
      <c r="BWG1" s="310"/>
      <c r="BWH1" s="309"/>
      <c r="BWI1" s="310"/>
      <c r="BWJ1" s="310"/>
      <c r="BWK1" s="310"/>
      <c r="BWL1" s="310"/>
      <c r="BWM1" s="310"/>
      <c r="BWN1" s="310"/>
      <c r="BWO1" s="310"/>
      <c r="BWP1" s="309"/>
      <c r="BWQ1" s="310"/>
      <c r="BWR1" s="310"/>
      <c r="BWS1" s="310"/>
      <c r="BWT1" s="310"/>
      <c r="BWU1" s="310"/>
      <c r="BWV1" s="310"/>
      <c r="BWW1" s="310"/>
      <c r="BWX1" s="309"/>
      <c r="BWY1" s="310"/>
      <c r="BWZ1" s="310"/>
      <c r="BXA1" s="310"/>
      <c r="BXB1" s="310"/>
      <c r="BXC1" s="310"/>
      <c r="BXD1" s="310"/>
      <c r="BXE1" s="310"/>
      <c r="BXF1" s="309"/>
      <c r="BXG1" s="310"/>
      <c r="BXH1" s="310"/>
      <c r="BXI1" s="310"/>
      <c r="BXJ1" s="310"/>
      <c r="BXK1" s="310"/>
      <c r="BXL1" s="310"/>
      <c r="BXM1" s="310"/>
      <c r="BXN1" s="309"/>
      <c r="BXO1" s="310"/>
      <c r="BXP1" s="310"/>
      <c r="BXQ1" s="310"/>
      <c r="BXR1" s="310"/>
      <c r="BXS1" s="310"/>
      <c r="BXT1" s="310"/>
      <c r="BXU1" s="310"/>
      <c r="BXV1" s="309"/>
      <c r="BXW1" s="310"/>
      <c r="BXX1" s="310"/>
      <c r="BXY1" s="310"/>
      <c r="BXZ1" s="310"/>
      <c r="BYA1" s="310"/>
      <c r="BYB1" s="310"/>
      <c r="BYC1" s="310"/>
      <c r="BYD1" s="309"/>
      <c r="BYE1" s="310"/>
      <c r="BYF1" s="310"/>
      <c r="BYG1" s="310"/>
      <c r="BYH1" s="310"/>
      <c r="BYI1" s="310"/>
      <c r="BYJ1" s="310"/>
      <c r="BYK1" s="310"/>
      <c r="BYL1" s="309"/>
      <c r="BYM1" s="310"/>
      <c r="BYN1" s="310"/>
      <c r="BYO1" s="310"/>
      <c r="BYP1" s="310"/>
      <c r="BYQ1" s="310"/>
      <c r="BYR1" s="310"/>
      <c r="BYS1" s="310"/>
      <c r="BYT1" s="309"/>
      <c r="BYU1" s="310"/>
      <c r="BYV1" s="310"/>
      <c r="BYW1" s="310"/>
      <c r="BYX1" s="310"/>
      <c r="BYY1" s="310"/>
      <c r="BYZ1" s="310"/>
      <c r="BZA1" s="310"/>
      <c r="BZB1" s="309"/>
      <c r="BZC1" s="310"/>
      <c r="BZD1" s="310"/>
      <c r="BZE1" s="310"/>
      <c r="BZF1" s="310"/>
      <c r="BZG1" s="310"/>
      <c r="BZH1" s="310"/>
      <c r="BZI1" s="310"/>
      <c r="BZJ1" s="309"/>
      <c r="BZK1" s="310"/>
      <c r="BZL1" s="310"/>
      <c r="BZM1" s="310"/>
      <c r="BZN1" s="310"/>
      <c r="BZO1" s="310"/>
      <c r="BZP1" s="310"/>
      <c r="BZQ1" s="310"/>
      <c r="BZR1" s="309"/>
      <c r="BZS1" s="310"/>
      <c r="BZT1" s="310"/>
      <c r="BZU1" s="310"/>
      <c r="BZV1" s="310"/>
      <c r="BZW1" s="310"/>
      <c r="BZX1" s="310"/>
      <c r="BZY1" s="310"/>
      <c r="BZZ1" s="309"/>
      <c r="CAA1" s="310"/>
      <c r="CAB1" s="310"/>
      <c r="CAC1" s="310"/>
      <c r="CAD1" s="310"/>
      <c r="CAE1" s="310"/>
      <c r="CAF1" s="310"/>
      <c r="CAG1" s="310"/>
      <c r="CAH1" s="309"/>
      <c r="CAI1" s="310"/>
      <c r="CAJ1" s="310"/>
      <c r="CAK1" s="310"/>
      <c r="CAL1" s="310"/>
      <c r="CAM1" s="310"/>
      <c r="CAN1" s="310"/>
      <c r="CAO1" s="310"/>
      <c r="CAP1" s="309"/>
      <c r="CAQ1" s="310"/>
      <c r="CAR1" s="310"/>
      <c r="CAS1" s="310"/>
      <c r="CAT1" s="310"/>
      <c r="CAU1" s="310"/>
      <c r="CAV1" s="310"/>
      <c r="CAW1" s="310"/>
      <c r="CAX1" s="309"/>
      <c r="CAY1" s="310"/>
      <c r="CAZ1" s="310"/>
      <c r="CBA1" s="310"/>
      <c r="CBB1" s="310"/>
      <c r="CBC1" s="310"/>
      <c r="CBD1" s="310"/>
      <c r="CBE1" s="310"/>
      <c r="CBF1" s="309"/>
      <c r="CBG1" s="310"/>
      <c r="CBH1" s="310"/>
      <c r="CBI1" s="310"/>
      <c r="CBJ1" s="310"/>
      <c r="CBK1" s="310"/>
      <c r="CBL1" s="310"/>
      <c r="CBM1" s="310"/>
      <c r="CBN1" s="309"/>
      <c r="CBO1" s="310"/>
      <c r="CBP1" s="310"/>
      <c r="CBQ1" s="310"/>
      <c r="CBR1" s="310"/>
      <c r="CBS1" s="310"/>
      <c r="CBT1" s="310"/>
      <c r="CBU1" s="310"/>
      <c r="CBV1" s="309"/>
      <c r="CBW1" s="310"/>
      <c r="CBX1" s="310"/>
      <c r="CBY1" s="310"/>
      <c r="CBZ1" s="310"/>
      <c r="CCA1" s="310"/>
      <c r="CCB1" s="310"/>
      <c r="CCC1" s="310"/>
      <c r="CCD1" s="309"/>
      <c r="CCE1" s="310"/>
      <c r="CCF1" s="310"/>
      <c r="CCG1" s="310"/>
      <c r="CCH1" s="310"/>
      <c r="CCI1" s="310"/>
      <c r="CCJ1" s="310"/>
      <c r="CCK1" s="310"/>
      <c r="CCL1" s="309"/>
      <c r="CCM1" s="310"/>
      <c r="CCN1" s="310"/>
      <c r="CCO1" s="310"/>
      <c r="CCP1" s="310"/>
      <c r="CCQ1" s="310"/>
      <c r="CCR1" s="310"/>
      <c r="CCS1" s="310"/>
      <c r="CCT1" s="309"/>
      <c r="CCU1" s="310"/>
      <c r="CCV1" s="310"/>
      <c r="CCW1" s="310"/>
      <c r="CCX1" s="310"/>
      <c r="CCY1" s="310"/>
      <c r="CCZ1" s="310"/>
      <c r="CDA1" s="310"/>
      <c r="CDB1" s="309"/>
      <c r="CDC1" s="310"/>
      <c r="CDD1" s="310"/>
      <c r="CDE1" s="310"/>
      <c r="CDF1" s="310"/>
      <c r="CDG1" s="310"/>
      <c r="CDH1" s="310"/>
      <c r="CDI1" s="310"/>
      <c r="CDJ1" s="309"/>
      <c r="CDK1" s="310"/>
      <c r="CDL1" s="310"/>
      <c r="CDM1" s="310"/>
      <c r="CDN1" s="310"/>
      <c r="CDO1" s="310"/>
      <c r="CDP1" s="310"/>
      <c r="CDQ1" s="310"/>
      <c r="CDR1" s="309"/>
      <c r="CDS1" s="310"/>
      <c r="CDT1" s="310"/>
      <c r="CDU1" s="310"/>
      <c r="CDV1" s="310"/>
      <c r="CDW1" s="310"/>
      <c r="CDX1" s="310"/>
      <c r="CDY1" s="310"/>
      <c r="CDZ1" s="309"/>
      <c r="CEA1" s="310"/>
      <c r="CEB1" s="310"/>
      <c r="CEC1" s="310"/>
      <c r="CED1" s="310"/>
      <c r="CEE1" s="310"/>
      <c r="CEF1" s="310"/>
      <c r="CEG1" s="310"/>
      <c r="CEH1" s="309"/>
      <c r="CEI1" s="310"/>
      <c r="CEJ1" s="310"/>
      <c r="CEK1" s="310"/>
      <c r="CEL1" s="310"/>
      <c r="CEM1" s="310"/>
      <c r="CEN1" s="310"/>
      <c r="CEO1" s="310"/>
      <c r="CEP1" s="309"/>
      <c r="CEQ1" s="310"/>
      <c r="CER1" s="310"/>
      <c r="CES1" s="310"/>
      <c r="CET1" s="310"/>
      <c r="CEU1" s="310"/>
      <c r="CEV1" s="310"/>
      <c r="CEW1" s="310"/>
      <c r="CEX1" s="309"/>
      <c r="CEY1" s="310"/>
      <c r="CEZ1" s="310"/>
      <c r="CFA1" s="310"/>
      <c r="CFB1" s="310"/>
      <c r="CFC1" s="310"/>
      <c r="CFD1" s="310"/>
      <c r="CFE1" s="310"/>
      <c r="CFF1" s="309"/>
      <c r="CFG1" s="310"/>
      <c r="CFH1" s="310"/>
      <c r="CFI1" s="310"/>
      <c r="CFJ1" s="310"/>
      <c r="CFK1" s="310"/>
      <c r="CFL1" s="310"/>
      <c r="CFM1" s="310"/>
      <c r="CFN1" s="309"/>
      <c r="CFO1" s="310"/>
      <c r="CFP1" s="310"/>
      <c r="CFQ1" s="310"/>
      <c r="CFR1" s="310"/>
      <c r="CFS1" s="310"/>
      <c r="CFT1" s="310"/>
      <c r="CFU1" s="310"/>
      <c r="CFV1" s="309"/>
      <c r="CFW1" s="310"/>
      <c r="CFX1" s="310"/>
      <c r="CFY1" s="310"/>
      <c r="CFZ1" s="310"/>
      <c r="CGA1" s="310"/>
      <c r="CGB1" s="310"/>
      <c r="CGC1" s="310"/>
      <c r="CGD1" s="309"/>
      <c r="CGE1" s="310"/>
      <c r="CGF1" s="310"/>
      <c r="CGG1" s="310"/>
      <c r="CGH1" s="310"/>
      <c r="CGI1" s="310"/>
      <c r="CGJ1" s="310"/>
      <c r="CGK1" s="310"/>
      <c r="CGL1" s="309"/>
      <c r="CGM1" s="310"/>
      <c r="CGN1" s="310"/>
      <c r="CGO1" s="310"/>
      <c r="CGP1" s="310"/>
      <c r="CGQ1" s="310"/>
      <c r="CGR1" s="310"/>
      <c r="CGS1" s="310"/>
      <c r="CGT1" s="309"/>
      <c r="CGU1" s="310"/>
      <c r="CGV1" s="310"/>
      <c r="CGW1" s="310"/>
      <c r="CGX1" s="310"/>
      <c r="CGY1" s="310"/>
      <c r="CGZ1" s="310"/>
      <c r="CHA1" s="310"/>
      <c r="CHB1" s="309"/>
      <c r="CHC1" s="310"/>
      <c r="CHD1" s="310"/>
      <c r="CHE1" s="310"/>
      <c r="CHF1" s="310"/>
      <c r="CHG1" s="310"/>
      <c r="CHH1" s="310"/>
      <c r="CHI1" s="310"/>
      <c r="CHJ1" s="309"/>
      <c r="CHK1" s="310"/>
      <c r="CHL1" s="310"/>
      <c r="CHM1" s="310"/>
      <c r="CHN1" s="310"/>
      <c r="CHO1" s="310"/>
      <c r="CHP1" s="310"/>
      <c r="CHQ1" s="310"/>
      <c r="CHR1" s="309"/>
      <c r="CHS1" s="310"/>
      <c r="CHT1" s="310"/>
      <c r="CHU1" s="310"/>
      <c r="CHV1" s="310"/>
      <c r="CHW1" s="310"/>
      <c r="CHX1" s="310"/>
      <c r="CHY1" s="310"/>
      <c r="CHZ1" s="309"/>
      <c r="CIA1" s="310"/>
      <c r="CIB1" s="310"/>
      <c r="CIC1" s="310"/>
      <c r="CID1" s="310"/>
      <c r="CIE1" s="310"/>
      <c r="CIF1" s="310"/>
      <c r="CIG1" s="310"/>
      <c r="CIH1" s="309"/>
      <c r="CII1" s="310"/>
      <c r="CIJ1" s="310"/>
      <c r="CIK1" s="310"/>
      <c r="CIL1" s="310"/>
      <c r="CIM1" s="310"/>
      <c r="CIN1" s="310"/>
      <c r="CIO1" s="310"/>
      <c r="CIP1" s="309"/>
      <c r="CIQ1" s="310"/>
      <c r="CIR1" s="310"/>
      <c r="CIS1" s="310"/>
      <c r="CIT1" s="310"/>
      <c r="CIU1" s="310"/>
      <c r="CIV1" s="310"/>
      <c r="CIW1" s="310"/>
      <c r="CIX1" s="309"/>
      <c r="CIY1" s="310"/>
      <c r="CIZ1" s="310"/>
      <c r="CJA1" s="310"/>
      <c r="CJB1" s="310"/>
      <c r="CJC1" s="310"/>
      <c r="CJD1" s="310"/>
      <c r="CJE1" s="310"/>
      <c r="CJF1" s="309"/>
      <c r="CJG1" s="310"/>
      <c r="CJH1" s="310"/>
      <c r="CJI1" s="310"/>
      <c r="CJJ1" s="310"/>
      <c r="CJK1" s="310"/>
      <c r="CJL1" s="310"/>
      <c r="CJM1" s="310"/>
      <c r="CJN1" s="309"/>
      <c r="CJO1" s="310"/>
      <c r="CJP1" s="310"/>
      <c r="CJQ1" s="310"/>
      <c r="CJR1" s="310"/>
      <c r="CJS1" s="310"/>
      <c r="CJT1" s="310"/>
      <c r="CJU1" s="310"/>
      <c r="CJV1" s="309"/>
      <c r="CJW1" s="310"/>
      <c r="CJX1" s="310"/>
      <c r="CJY1" s="310"/>
      <c r="CJZ1" s="310"/>
      <c r="CKA1" s="310"/>
      <c r="CKB1" s="310"/>
      <c r="CKC1" s="310"/>
      <c r="CKD1" s="309"/>
      <c r="CKE1" s="310"/>
      <c r="CKF1" s="310"/>
      <c r="CKG1" s="310"/>
      <c r="CKH1" s="310"/>
      <c r="CKI1" s="310"/>
      <c r="CKJ1" s="310"/>
      <c r="CKK1" s="310"/>
      <c r="CKL1" s="309"/>
      <c r="CKM1" s="310"/>
      <c r="CKN1" s="310"/>
      <c r="CKO1" s="310"/>
      <c r="CKP1" s="310"/>
      <c r="CKQ1" s="310"/>
      <c r="CKR1" s="310"/>
      <c r="CKS1" s="310"/>
      <c r="CKT1" s="309"/>
      <c r="CKU1" s="310"/>
      <c r="CKV1" s="310"/>
      <c r="CKW1" s="310"/>
      <c r="CKX1" s="310"/>
      <c r="CKY1" s="310"/>
      <c r="CKZ1" s="310"/>
      <c r="CLA1" s="310"/>
      <c r="CLB1" s="309"/>
      <c r="CLC1" s="310"/>
      <c r="CLD1" s="310"/>
      <c r="CLE1" s="310"/>
      <c r="CLF1" s="310"/>
      <c r="CLG1" s="310"/>
      <c r="CLH1" s="310"/>
      <c r="CLI1" s="310"/>
      <c r="CLJ1" s="309"/>
      <c r="CLK1" s="310"/>
      <c r="CLL1" s="310"/>
      <c r="CLM1" s="310"/>
      <c r="CLN1" s="310"/>
      <c r="CLO1" s="310"/>
      <c r="CLP1" s="310"/>
      <c r="CLQ1" s="310"/>
      <c r="CLR1" s="309"/>
      <c r="CLS1" s="310"/>
      <c r="CLT1" s="310"/>
      <c r="CLU1" s="310"/>
      <c r="CLV1" s="310"/>
      <c r="CLW1" s="310"/>
      <c r="CLX1" s="310"/>
      <c r="CLY1" s="310"/>
      <c r="CLZ1" s="309"/>
      <c r="CMA1" s="310"/>
      <c r="CMB1" s="310"/>
      <c r="CMC1" s="310"/>
      <c r="CMD1" s="310"/>
      <c r="CME1" s="310"/>
      <c r="CMF1" s="310"/>
      <c r="CMG1" s="310"/>
      <c r="CMH1" s="309"/>
      <c r="CMI1" s="310"/>
      <c r="CMJ1" s="310"/>
      <c r="CMK1" s="310"/>
      <c r="CML1" s="310"/>
      <c r="CMM1" s="310"/>
      <c r="CMN1" s="310"/>
      <c r="CMO1" s="310"/>
      <c r="CMP1" s="309"/>
      <c r="CMQ1" s="310"/>
      <c r="CMR1" s="310"/>
      <c r="CMS1" s="310"/>
      <c r="CMT1" s="310"/>
      <c r="CMU1" s="310"/>
      <c r="CMV1" s="310"/>
      <c r="CMW1" s="310"/>
      <c r="CMX1" s="309"/>
      <c r="CMY1" s="310"/>
      <c r="CMZ1" s="310"/>
      <c r="CNA1" s="310"/>
      <c r="CNB1" s="310"/>
      <c r="CNC1" s="310"/>
      <c r="CND1" s="310"/>
      <c r="CNE1" s="310"/>
      <c r="CNF1" s="309"/>
      <c r="CNG1" s="310"/>
      <c r="CNH1" s="310"/>
      <c r="CNI1" s="310"/>
      <c r="CNJ1" s="310"/>
      <c r="CNK1" s="310"/>
      <c r="CNL1" s="310"/>
      <c r="CNM1" s="310"/>
      <c r="CNN1" s="309"/>
      <c r="CNO1" s="310"/>
      <c r="CNP1" s="310"/>
      <c r="CNQ1" s="310"/>
      <c r="CNR1" s="310"/>
      <c r="CNS1" s="310"/>
      <c r="CNT1" s="310"/>
      <c r="CNU1" s="310"/>
      <c r="CNV1" s="309"/>
      <c r="CNW1" s="310"/>
      <c r="CNX1" s="310"/>
      <c r="CNY1" s="310"/>
      <c r="CNZ1" s="310"/>
      <c r="COA1" s="310"/>
      <c r="COB1" s="310"/>
      <c r="COC1" s="310"/>
      <c r="COD1" s="309"/>
      <c r="COE1" s="310"/>
      <c r="COF1" s="310"/>
      <c r="COG1" s="310"/>
      <c r="COH1" s="310"/>
      <c r="COI1" s="310"/>
      <c r="COJ1" s="310"/>
      <c r="COK1" s="310"/>
      <c r="COL1" s="309"/>
      <c r="COM1" s="310"/>
      <c r="CON1" s="310"/>
      <c r="COO1" s="310"/>
      <c r="COP1" s="310"/>
      <c r="COQ1" s="310"/>
      <c r="COR1" s="310"/>
      <c r="COS1" s="310"/>
      <c r="COT1" s="309"/>
      <c r="COU1" s="310"/>
      <c r="COV1" s="310"/>
      <c r="COW1" s="310"/>
      <c r="COX1" s="310"/>
      <c r="COY1" s="310"/>
      <c r="COZ1" s="310"/>
      <c r="CPA1" s="310"/>
      <c r="CPB1" s="309"/>
      <c r="CPC1" s="310"/>
      <c r="CPD1" s="310"/>
      <c r="CPE1" s="310"/>
      <c r="CPF1" s="310"/>
      <c r="CPG1" s="310"/>
      <c r="CPH1" s="310"/>
      <c r="CPI1" s="310"/>
      <c r="CPJ1" s="309"/>
      <c r="CPK1" s="310"/>
      <c r="CPL1" s="310"/>
      <c r="CPM1" s="310"/>
      <c r="CPN1" s="310"/>
      <c r="CPO1" s="310"/>
      <c r="CPP1" s="310"/>
      <c r="CPQ1" s="310"/>
      <c r="CPR1" s="309"/>
      <c r="CPS1" s="310"/>
      <c r="CPT1" s="310"/>
      <c r="CPU1" s="310"/>
      <c r="CPV1" s="310"/>
      <c r="CPW1" s="310"/>
      <c r="CPX1" s="310"/>
      <c r="CPY1" s="310"/>
      <c r="CPZ1" s="309"/>
      <c r="CQA1" s="310"/>
      <c r="CQB1" s="310"/>
      <c r="CQC1" s="310"/>
      <c r="CQD1" s="310"/>
      <c r="CQE1" s="310"/>
      <c r="CQF1" s="310"/>
      <c r="CQG1" s="310"/>
      <c r="CQH1" s="309"/>
      <c r="CQI1" s="310"/>
      <c r="CQJ1" s="310"/>
      <c r="CQK1" s="310"/>
      <c r="CQL1" s="310"/>
      <c r="CQM1" s="310"/>
      <c r="CQN1" s="310"/>
      <c r="CQO1" s="310"/>
      <c r="CQP1" s="309"/>
      <c r="CQQ1" s="310"/>
      <c r="CQR1" s="310"/>
      <c r="CQS1" s="310"/>
      <c r="CQT1" s="310"/>
      <c r="CQU1" s="310"/>
      <c r="CQV1" s="310"/>
      <c r="CQW1" s="310"/>
      <c r="CQX1" s="309"/>
      <c r="CQY1" s="310"/>
      <c r="CQZ1" s="310"/>
      <c r="CRA1" s="310"/>
      <c r="CRB1" s="310"/>
      <c r="CRC1" s="310"/>
      <c r="CRD1" s="310"/>
      <c r="CRE1" s="310"/>
      <c r="CRF1" s="309"/>
      <c r="CRG1" s="310"/>
      <c r="CRH1" s="310"/>
      <c r="CRI1" s="310"/>
      <c r="CRJ1" s="310"/>
      <c r="CRK1" s="310"/>
      <c r="CRL1" s="310"/>
      <c r="CRM1" s="310"/>
      <c r="CRN1" s="309"/>
      <c r="CRO1" s="310"/>
      <c r="CRP1" s="310"/>
      <c r="CRQ1" s="310"/>
      <c r="CRR1" s="310"/>
      <c r="CRS1" s="310"/>
      <c r="CRT1" s="310"/>
      <c r="CRU1" s="310"/>
      <c r="CRV1" s="309"/>
      <c r="CRW1" s="310"/>
      <c r="CRX1" s="310"/>
      <c r="CRY1" s="310"/>
      <c r="CRZ1" s="310"/>
      <c r="CSA1" s="310"/>
      <c r="CSB1" s="310"/>
      <c r="CSC1" s="310"/>
      <c r="CSD1" s="309"/>
      <c r="CSE1" s="310"/>
      <c r="CSF1" s="310"/>
      <c r="CSG1" s="310"/>
      <c r="CSH1" s="310"/>
      <c r="CSI1" s="310"/>
      <c r="CSJ1" s="310"/>
      <c r="CSK1" s="310"/>
      <c r="CSL1" s="309"/>
      <c r="CSM1" s="310"/>
      <c r="CSN1" s="310"/>
      <c r="CSO1" s="310"/>
      <c r="CSP1" s="310"/>
      <c r="CSQ1" s="310"/>
      <c r="CSR1" s="310"/>
      <c r="CSS1" s="310"/>
      <c r="CST1" s="309"/>
      <c r="CSU1" s="310"/>
      <c r="CSV1" s="310"/>
      <c r="CSW1" s="310"/>
      <c r="CSX1" s="310"/>
      <c r="CSY1" s="310"/>
      <c r="CSZ1" s="310"/>
      <c r="CTA1" s="310"/>
      <c r="CTB1" s="309"/>
      <c r="CTC1" s="310"/>
      <c r="CTD1" s="310"/>
      <c r="CTE1" s="310"/>
      <c r="CTF1" s="310"/>
      <c r="CTG1" s="310"/>
      <c r="CTH1" s="310"/>
      <c r="CTI1" s="310"/>
      <c r="CTJ1" s="309"/>
      <c r="CTK1" s="310"/>
      <c r="CTL1" s="310"/>
      <c r="CTM1" s="310"/>
      <c r="CTN1" s="310"/>
      <c r="CTO1" s="310"/>
      <c r="CTP1" s="310"/>
      <c r="CTQ1" s="310"/>
      <c r="CTR1" s="309"/>
      <c r="CTS1" s="310"/>
      <c r="CTT1" s="310"/>
      <c r="CTU1" s="310"/>
      <c r="CTV1" s="310"/>
      <c r="CTW1" s="310"/>
      <c r="CTX1" s="310"/>
      <c r="CTY1" s="310"/>
      <c r="CTZ1" s="309"/>
      <c r="CUA1" s="310"/>
      <c r="CUB1" s="310"/>
      <c r="CUC1" s="310"/>
      <c r="CUD1" s="310"/>
      <c r="CUE1" s="310"/>
      <c r="CUF1" s="310"/>
      <c r="CUG1" s="310"/>
      <c r="CUH1" s="309"/>
      <c r="CUI1" s="310"/>
      <c r="CUJ1" s="310"/>
      <c r="CUK1" s="310"/>
      <c r="CUL1" s="310"/>
      <c r="CUM1" s="310"/>
      <c r="CUN1" s="310"/>
      <c r="CUO1" s="310"/>
      <c r="CUP1" s="309"/>
      <c r="CUQ1" s="310"/>
      <c r="CUR1" s="310"/>
      <c r="CUS1" s="310"/>
      <c r="CUT1" s="310"/>
      <c r="CUU1" s="310"/>
      <c r="CUV1" s="310"/>
      <c r="CUW1" s="310"/>
      <c r="CUX1" s="309"/>
      <c r="CUY1" s="310"/>
      <c r="CUZ1" s="310"/>
      <c r="CVA1" s="310"/>
      <c r="CVB1" s="310"/>
      <c r="CVC1" s="310"/>
      <c r="CVD1" s="310"/>
      <c r="CVE1" s="310"/>
      <c r="CVF1" s="309"/>
      <c r="CVG1" s="310"/>
      <c r="CVH1" s="310"/>
      <c r="CVI1" s="310"/>
      <c r="CVJ1" s="310"/>
      <c r="CVK1" s="310"/>
      <c r="CVL1" s="310"/>
      <c r="CVM1" s="310"/>
      <c r="CVN1" s="309"/>
      <c r="CVO1" s="310"/>
      <c r="CVP1" s="310"/>
      <c r="CVQ1" s="310"/>
      <c r="CVR1" s="310"/>
      <c r="CVS1" s="310"/>
      <c r="CVT1" s="310"/>
      <c r="CVU1" s="310"/>
      <c r="CVV1" s="309"/>
      <c r="CVW1" s="310"/>
      <c r="CVX1" s="310"/>
      <c r="CVY1" s="310"/>
      <c r="CVZ1" s="310"/>
      <c r="CWA1" s="310"/>
      <c r="CWB1" s="310"/>
      <c r="CWC1" s="310"/>
      <c r="CWD1" s="309"/>
      <c r="CWE1" s="310"/>
      <c r="CWF1" s="310"/>
      <c r="CWG1" s="310"/>
      <c r="CWH1" s="310"/>
      <c r="CWI1" s="310"/>
      <c r="CWJ1" s="310"/>
      <c r="CWK1" s="310"/>
      <c r="CWL1" s="309"/>
      <c r="CWM1" s="310"/>
      <c r="CWN1" s="310"/>
      <c r="CWO1" s="310"/>
      <c r="CWP1" s="310"/>
      <c r="CWQ1" s="310"/>
      <c r="CWR1" s="310"/>
      <c r="CWS1" s="310"/>
      <c r="CWT1" s="309"/>
      <c r="CWU1" s="310"/>
      <c r="CWV1" s="310"/>
      <c r="CWW1" s="310"/>
      <c r="CWX1" s="310"/>
      <c r="CWY1" s="310"/>
      <c r="CWZ1" s="310"/>
      <c r="CXA1" s="310"/>
      <c r="CXB1" s="309"/>
      <c r="CXC1" s="310"/>
      <c r="CXD1" s="310"/>
      <c r="CXE1" s="310"/>
      <c r="CXF1" s="310"/>
      <c r="CXG1" s="310"/>
      <c r="CXH1" s="310"/>
      <c r="CXI1" s="310"/>
      <c r="CXJ1" s="309"/>
      <c r="CXK1" s="310"/>
      <c r="CXL1" s="310"/>
      <c r="CXM1" s="310"/>
      <c r="CXN1" s="310"/>
      <c r="CXO1" s="310"/>
      <c r="CXP1" s="310"/>
      <c r="CXQ1" s="310"/>
      <c r="CXR1" s="309"/>
      <c r="CXS1" s="310"/>
      <c r="CXT1" s="310"/>
      <c r="CXU1" s="310"/>
      <c r="CXV1" s="310"/>
      <c r="CXW1" s="310"/>
      <c r="CXX1" s="310"/>
      <c r="CXY1" s="310"/>
      <c r="CXZ1" s="309"/>
      <c r="CYA1" s="310"/>
      <c r="CYB1" s="310"/>
      <c r="CYC1" s="310"/>
      <c r="CYD1" s="310"/>
      <c r="CYE1" s="310"/>
      <c r="CYF1" s="310"/>
      <c r="CYG1" s="310"/>
      <c r="CYH1" s="309"/>
      <c r="CYI1" s="310"/>
      <c r="CYJ1" s="310"/>
      <c r="CYK1" s="310"/>
      <c r="CYL1" s="310"/>
      <c r="CYM1" s="310"/>
      <c r="CYN1" s="310"/>
      <c r="CYO1" s="310"/>
      <c r="CYP1" s="309"/>
      <c r="CYQ1" s="310"/>
      <c r="CYR1" s="310"/>
      <c r="CYS1" s="310"/>
      <c r="CYT1" s="310"/>
      <c r="CYU1" s="310"/>
      <c r="CYV1" s="310"/>
      <c r="CYW1" s="310"/>
      <c r="CYX1" s="309"/>
      <c r="CYY1" s="310"/>
      <c r="CYZ1" s="310"/>
      <c r="CZA1" s="310"/>
      <c r="CZB1" s="310"/>
      <c r="CZC1" s="310"/>
      <c r="CZD1" s="310"/>
      <c r="CZE1" s="310"/>
      <c r="CZF1" s="309"/>
      <c r="CZG1" s="310"/>
      <c r="CZH1" s="310"/>
      <c r="CZI1" s="310"/>
      <c r="CZJ1" s="310"/>
      <c r="CZK1" s="310"/>
      <c r="CZL1" s="310"/>
      <c r="CZM1" s="310"/>
      <c r="CZN1" s="309"/>
      <c r="CZO1" s="310"/>
      <c r="CZP1" s="310"/>
      <c r="CZQ1" s="310"/>
      <c r="CZR1" s="310"/>
      <c r="CZS1" s="310"/>
      <c r="CZT1" s="310"/>
      <c r="CZU1" s="310"/>
      <c r="CZV1" s="309"/>
      <c r="CZW1" s="310"/>
      <c r="CZX1" s="310"/>
      <c r="CZY1" s="310"/>
      <c r="CZZ1" s="310"/>
      <c r="DAA1" s="310"/>
      <c r="DAB1" s="310"/>
      <c r="DAC1" s="310"/>
      <c r="DAD1" s="309"/>
      <c r="DAE1" s="310"/>
      <c r="DAF1" s="310"/>
      <c r="DAG1" s="310"/>
      <c r="DAH1" s="310"/>
      <c r="DAI1" s="310"/>
      <c r="DAJ1" s="310"/>
      <c r="DAK1" s="310"/>
      <c r="DAL1" s="309"/>
      <c r="DAM1" s="310"/>
      <c r="DAN1" s="310"/>
      <c r="DAO1" s="310"/>
      <c r="DAP1" s="310"/>
      <c r="DAQ1" s="310"/>
      <c r="DAR1" s="310"/>
      <c r="DAS1" s="310"/>
      <c r="DAT1" s="309"/>
      <c r="DAU1" s="310"/>
      <c r="DAV1" s="310"/>
      <c r="DAW1" s="310"/>
      <c r="DAX1" s="310"/>
      <c r="DAY1" s="310"/>
      <c r="DAZ1" s="310"/>
      <c r="DBA1" s="310"/>
      <c r="DBB1" s="309"/>
      <c r="DBC1" s="310"/>
      <c r="DBD1" s="310"/>
      <c r="DBE1" s="310"/>
      <c r="DBF1" s="310"/>
      <c r="DBG1" s="310"/>
      <c r="DBH1" s="310"/>
      <c r="DBI1" s="310"/>
      <c r="DBJ1" s="309"/>
      <c r="DBK1" s="310"/>
      <c r="DBL1" s="310"/>
      <c r="DBM1" s="310"/>
      <c r="DBN1" s="310"/>
      <c r="DBO1" s="310"/>
      <c r="DBP1" s="310"/>
      <c r="DBQ1" s="310"/>
      <c r="DBR1" s="309"/>
      <c r="DBS1" s="310"/>
      <c r="DBT1" s="310"/>
      <c r="DBU1" s="310"/>
      <c r="DBV1" s="310"/>
      <c r="DBW1" s="310"/>
      <c r="DBX1" s="310"/>
      <c r="DBY1" s="310"/>
      <c r="DBZ1" s="309"/>
      <c r="DCA1" s="310"/>
      <c r="DCB1" s="310"/>
      <c r="DCC1" s="310"/>
      <c r="DCD1" s="310"/>
      <c r="DCE1" s="310"/>
      <c r="DCF1" s="310"/>
      <c r="DCG1" s="310"/>
      <c r="DCH1" s="309"/>
      <c r="DCI1" s="310"/>
      <c r="DCJ1" s="310"/>
      <c r="DCK1" s="310"/>
      <c r="DCL1" s="310"/>
      <c r="DCM1" s="310"/>
      <c r="DCN1" s="310"/>
      <c r="DCO1" s="310"/>
      <c r="DCP1" s="309"/>
      <c r="DCQ1" s="310"/>
      <c r="DCR1" s="310"/>
      <c r="DCS1" s="310"/>
      <c r="DCT1" s="310"/>
      <c r="DCU1" s="310"/>
      <c r="DCV1" s="310"/>
      <c r="DCW1" s="310"/>
      <c r="DCX1" s="309"/>
      <c r="DCY1" s="310"/>
      <c r="DCZ1" s="310"/>
      <c r="DDA1" s="310"/>
      <c r="DDB1" s="310"/>
      <c r="DDC1" s="310"/>
      <c r="DDD1" s="310"/>
      <c r="DDE1" s="310"/>
      <c r="DDF1" s="309"/>
      <c r="DDG1" s="310"/>
      <c r="DDH1" s="310"/>
      <c r="DDI1" s="310"/>
      <c r="DDJ1" s="310"/>
      <c r="DDK1" s="310"/>
      <c r="DDL1" s="310"/>
      <c r="DDM1" s="310"/>
      <c r="DDN1" s="309"/>
      <c r="DDO1" s="310"/>
      <c r="DDP1" s="310"/>
      <c r="DDQ1" s="310"/>
      <c r="DDR1" s="310"/>
      <c r="DDS1" s="310"/>
      <c r="DDT1" s="310"/>
      <c r="DDU1" s="310"/>
      <c r="DDV1" s="309"/>
      <c r="DDW1" s="310"/>
      <c r="DDX1" s="310"/>
      <c r="DDY1" s="310"/>
      <c r="DDZ1" s="310"/>
      <c r="DEA1" s="310"/>
      <c r="DEB1" s="310"/>
      <c r="DEC1" s="310"/>
      <c r="DED1" s="309"/>
      <c r="DEE1" s="310"/>
      <c r="DEF1" s="310"/>
      <c r="DEG1" s="310"/>
      <c r="DEH1" s="310"/>
      <c r="DEI1" s="310"/>
      <c r="DEJ1" s="310"/>
      <c r="DEK1" s="310"/>
      <c r="DEL1" s="309"/>
      <c r="DEM1" s="310"/>
      <c r="DEN1" s="310"/>
      <c r="DEO1" s="310"/>
      <c r="DEP1" s="310"/>
      <c r="DEQ1" s="310"/>
      <c r="DER1" s="310"/>
      <c r="DES1" s="310"/>
      <c r="DET1" s="309"/>
      <c r="DEU1" s="310"/>
      <c r="DEV1" s="310"/>
      <c r="DEW1" s="310"/>
      <c r="DEX1" s="310"/>
      <c r="DEY1" s="310"/>
      <c r="DEZ1" s="310"/>
      <c r="DFA1" s="310"/>
      <c r="DFB1" s="309"/>
      <c r="DFC1" s="310"/>
      <c r="DFD1" s="310"/>
      <c r="DFE1" s="310"/>
      <c r="DFF1" s="310"/>
      <c r="DFG1" s="310"/>
      <c r="DFH1" s="310"/>
      <c r="DFI1" s="310"/>
      <c r="DFJ1" s="309"/>
      <c r="DFK1" s="310"/>
      <c r="DFL1" s="310"/>
      <c r="DFM1" s="310"/>
      <c r="DFN1" s="310"/>
      <c r="DFO1" s="310"/>
      <c r="DFP1" s="310"/>
      <c r="DFQ1" s="310"/>
      <c r="DFR1" s="309"/>
      <c r="DFS1" s="310"/>
      <c r="DFT1" s="310"/>
      <c r="DFU1" s="310"/>
      <c r="DFV1" s="310"/>
      <c r="DFW1" s="310"/>
      <c r="DFX1" s="310"/>
      <c r="DFY1" s="310"/>
      <c r="DFZ1" s="309"/>
      <c r="DGA1" s="310"/>
      <c r="DGB1" s="310"/>
      <c r="DGC1" s="310"/>
      <c r="DGD1" s="310"/>
      <c r="DGE1" s="310"/>
      <c r="DGF1" s="310"/>
      <c r="DGG1" s="310"/>
      <c r="DGH1" s="309"/>
      <c r="DGI1" s="310"/>
      <c r="DGJ1" s="310"/>
      <c r="DGK1" s="310"/>
      <c r="DGL1" s="310"/>
      <c r="DGM1" s="310"/>
      <c r="DGN1" s="310"/>
      <c r="DGO1" s="310"/>
      <c r="DGP1" s="309"/>
      <c r="DGQ1" s="310"/>
      <c r="DGR1" s="310"/>
      <c r="DGS1" s="310"/>
      <c r="DGT1" s="310"/>
      <c r="DGU1" s="310"/>
      <c r="DGV1" s="310"/>
      <c r="DGW1" s="310"/>
      <c r="DGX1" s="309"/>
      <c r="DGY1" s="310"/>
      <c r="DGZ1" s="310"/>
      <c r="DHA1" s="310"/>
      <c r="DHB1" s="310"/>
      <c r="DHC1" s="310"/>
      <c r="DHD1" s="310"/>
      <c r="DHE1" s="310"/>
      <c r="DHF1" s="309"/>
      <c r="DHG1" s="310"/>
      <c r="DHH1" s="310"/>
      <c r="DHI1" s="310"/>
      <c r="DHJ1" s="310"/>
      <c r="DHK1" s="310"/>
      <c r="DHL1" s="310"/>
      <c r="DHM1" s="310"/>
      <c r="DHN1" s="309"/>
      <c r="DHO1" s="310"/>
      <c r="DHP1" s="310"/>
      <c r="DHQ1" s="310"/>
      <c r="DHR1" s="310"/>
      <c r="DHS1" s="310"/>
      <c r="DHT1" s="310"/>
      <c r="DHU1" s="310"/>
      <c r="DHV1" s="309"/>
      <c r="DHW1" s="310"/>
      <c r="DHX1" s="310"/>
      <c r="DHY1" s="310"/>
      <c r="DHZ1" s="310"/>
      <c r="DIA1" s="310"/>
      <c r="DIB1" s="310"/>
      <c r="DIC1" s="310"/>
      <c r="DID1" s="309"/>
      <c r="DIE1" s="310"/>
      <c r="DIF1" s="310"/>
      <c r="DIG1" s="310"/>
      <c r="DIH1" s="310"/>
      <c r="DII1" s="310"/>
      <c r="DIJ1" s="310"/>
      <c r="DIK1" s="310"/>
      <c r="DIL1" s="309"/>
      <c r="DIM1" s="310"/>
      <c r="DIN1" s="310"/>
      <c r="DIO1" s="310"/>
      <c r="DIP1" s="310"/>
      <c r="DIQ1" s="310"/>
      <c r="DIR1" s="310"/>
      <c r="DIS1" s="310"/>
      <c r="DIT1" s="309"/>
      <c r="DIU1" s="310"/>
      <c r="DIV1" s="310"/>
      <c r="DIW1" s="310"/>
      <c r="DIX1" s="310"/>
      <c r="DIY1" s="310"/>
      <c r="DIZ1" s="310"/>
      <c r="DJA1" s="310"/>
      <c r="DJB1" s="309"/>
      <c r="DJC1" s="310"/>
      <c r="DJD1" s="310"/>
      <c r="DJE1" s="310"/>
      <c r="DJF1" s="310"/>
      <c r="DJG1" s="310"/>
      <c r="DJH1" s="310"/>
      <c r="DJI1" s="310"/>
      <c r="DJJ1" s="309"/>
      <c r="DJK1" s="310"/>
      <c r="DJL1" s="310"/>
      <c r="DJM1" s="310"/>
      <c r="DJN1" s="310"/>
      <c r="DJO1" s="310"/>
      <c r="DJP1" s="310"/>
      <c r="DJQ1" s="310"/>
      <c r="DJR1" s="309"/>
      <c r="DJS1" s="310"/>
      <c r="DJT1" s="310"/>
      <c r="DJU1" s="310"/>
      <c r="DJV1" s="310"/>
      <c r="DJW1" s="310"/>
      <c r="DJX1" s="310"/>
      <c r="DJY1" s="310"/>
      <c r="DJZ1" s="309"/>
      <c r="DKA1" s="310"/>
      <c r="DKB1" s="310"/>
      <c r="DKC1" s="310"/>
      <c r="DKD1" s="310"/>
      <c r="DKE1" s="310"/>
      <c r="DKF1" s="310"/>
      <c r="DKG1" s="310"/>
      <c r="DKH1" s="309"/>
      <c r="DKI1" s="310"/>
      <c r="DKJ1" s="310"/>
      <c r="DKK1" s="310"/>
      <c r="DKL1" s="310"/>
      <c r="DKM1" s="310"/>
      <c r="DKN1" s="310"/>
      <c r="DKO1" s="310"/>
      <c r="DKP1" s="309"/>
      <c r="DKQ1" s="310"/>
      <c r="DKR1" s="310"/>
      <c r="DKS1" s="310"/>
      <c r="DKT1" s="310"/>
      <c r="DKU1" s="310"/>
      <c r="DKV1" s="310"/>
      <c r="DKW1" s="310"/>
      <c r="DKX1" s="309"/>
      <c r="DKY1" s="310"/>
      <c r="DKZ1" s="310"/>
      <c r="DLA1" s="310"/>
      <c r="DLB1" s="310"/>
      <c r="DLC1" s="310"/>
      <c r="DLD1" s="310"/>
      <c r="DLE1" s="310"/>
      <c r="DLF1" s="309"/>
      <c r="DLG1" s="310"/>
      <c r="DLH1" s="310"/>
      <c r="DLI1" s="310"/>
      <c r="DLJ1" s="310"/>
      <c r="DLK1" s="310"/>
      <c r="DLL1" s="310"/>
      <c r="DLM1" s="310"/>
      <c r="DLN1" s="309"/>
      <c r="DLO1" s="310"/>
      <c r="DLP1" s="310"/>
      <c r="DLQ1" s="310"/>
      <c r="DLR1" s="310"/>
      <c r="DLS1" s="310"/>
      <c r="DLT1" s="310"/>
      <c r="DLU1" s="310"/>
      <c r="DLV1" s="309"/>
      <c r="DLW1" s="310"/>
      <c r="DLX1" s="310"/>
      <c r="DLY1" s="310"/>
      <c r="DLZ1" s="310"/>
      <c r="DMA1" s="310"/>
      <c r="DMB1" s="310"/>
      <c r="DMC1" s="310"/>
      <c r="DMD1" s="309"/>
      <c r="DME1" s="310"/>
      <c r="DMF1" s="310"/>
      <c r="DMG1" s="310"/>
      <c r="DMH1" s="310"/>
      <c r="DMI1" s="310"/>
      <c r="DMJ1" s="310"/>
      <c r="DMK1" s="310"/>
      <c r="DML1" s="309"/>
      <c r="DMM1" s="310"/>
      <c r="DMN1" s="310"/>
      <c r="DMO1" s="310"/>
      <c r="DMP1" s="310"/>
      <c r="DMQ1" s="310"/>
      <c r="DMR1" s="310"/>
      <c r="DMS1" s="310"/>
      <c r="DMT1" s="309"/>
      <c r="DMU1" s="310"/>
      <c r="DMV1" s="310"/>
      <c r="DMW1" s="310"/>
      <c r="DMX1" s="310"/>
      <c r="DMY1" s="310"/>
      <c r="DMZ1" s="310"/>
      <c r="DNA1" s="310"/>
      <c r="DNB1" s="309"/>
      <c r="DNC1" s="310"/>
      <c r="DND1" s="310"/>
      <c r="DNE1" s="310"/>
      <c r="DNF1" s="310"/>
      <c r="DNG1" s="310"/>
      <c r="DNH1" s="310"/>
      <c r="DNI1" s="310"/>
      <c r="DNJ1" s="309"/>
      <c r="DNK1" s="310"/>
      <c r="DNL1" s="310"/>
      <c r="DNM1" s="310"/>
      <c r="DNN1" s="310"/>
      <c r="DNO1" s="310"/>
      <c r="DNP1" s="310"/>
      <c r="DNQ1" s="310"/>
      <c r="DNR1" s="309"/>
      <c r="DNS1" s="310"/>
      <c r="DNT1" s="310"/>
      <c r="DNU1" s="310"/>
      <c r="DNV1" s="310"/>
      <c r="DNW1" s="310"/>
      <c r="DNX1" s="310"/>
      <c r="DNY1" s="310"/>
      <c r="DNZ1" s="309"/>
      <c r="DOA1" s="310"/>
      <c r="DOB1" s="310"/>
      <c r="DOC1" s="310"/>
      <c r="DOD1" s="310"/>
      <c r="DOE1" s="310"/>
      <c r="DOF1" s="310"/>
      <c r="DOG1" s="310"/>
      <c r="DOH1" s="309"/>
      <c r="DOI1" s="310"/>
      <c r="DOJ1" s="310"/>
      <c r="DOK1" s="310"/>
      <c r="DOL1" s="310"/>
      <c r="DOM1" s="310"/>
      <c r="DON1" s="310"/>
      <c r="DOO1" s="310"/>
      <c r="DOP1" s="309"/>
      <c r="DOQ1" s="310"/>
      <c r="DOR1" s="310"/>
      <c r="DOS1" s="310"/>
      <c r="DOT1" s="310"/>
      <c r="DOU1" s="310"/>
      <c r="DOV1" s="310"/>
      <c r="DOW1" s="310"/>
      <c r="DOX1" s="309"/>
      <c r="DOY1" s="310"/>
      <c r="DOZ1" s="310"/>
      <c r="DPA1" s="310"/>
      <c r="DPB1" s="310"/>
      <c r="DPC1" s="310"/>
      <c r="DPD1" s="310"/>
      <c r="DPE1" s="310"/>
      <c r="DPF1" s="309"/>
      <c r="DPG1" s="310"/>
      <c r="DPH1" s="310"/>
      <c r="DPI1" s="310"/>
      <c r="DPJ1" s="310"/>
      <c r="DPK1" s="310"/>
      <c r="DPL1" s="310"/>
      <c r="DPM1" s="310"/>
      <c r="DPN1" s="309"/>
      <c r="DPO1" s="310"/>
      <c r="DPP1" s="310"/>
      <c r="DPQ1" s="310"/>
      <c r="DPR1" s="310"/>
      <c r="DPS1" s="310"/>
      <c r="DPT1" s="310"/>
      <c r="DPU1" s="310"/>
      <c r="DPV1" s="309"/>
      <c r="DPW1" s="310"/>
      <c r="DPX1" s="310"/>
      <c r="DPY1" s="310"/>
      <c r="DPZ1" s="310"/>
      <c r="DQA1" s="310"/>
      <c r="DQB1" s="310"/>
      <c r="DQC1" s="310"/>
      <c r="DQD1" s="309"/>
      <c r="DQE1" s="310"/>
      <c r="DQF1" s="310"/>
      <c r="DQG1" s="310"/>
      <c r="DQH1" s="310"/>
      <c r="DQI1" s="310"/>
      <c r="DQJ1" s="310"/>
      <c r="DQK1" s="310"/>
      <c r="DQL1" s="309"/>
      <c r="DQM1" s="310"/>
      <c r="DQN1" s="310"/>
      <c r="DQO1" s="310"/>
      <c r="DQP1" s="310"/>
      <c r="DQQ1" s="310"/>
      <c r="DQR1" s="310"/>
      <c r="DQS1" s="310"/>
      <c r="DQT1" s="309"/>
      <c r="DQU1" s="310"/>
      <c r="DQV1" s="310"/>
      <c r="DQW1" s="310"/>
      <c r="DQX1" s="310"/>
      <c r="DQY1" s="310"/>
      <c r="DQZ1" s="310"/>
      <c r="DRA1" s="310"/>
      <c r="DRB1" s="309"/>
      <c r="DRC1" s="310"/>
      <c r="DRD1" s="310"/>
      <c r="DRE1" s="310"/>
      <c r="DRF1" s="310"/>
      <c r="DRG1" s="310"/>
      <c r="DRH1" s="310"/>
      <c r="DRI1" s="310"/>
      <c r="DRJ1" s="309"/>
      <c r="DRK1" s="310"/>
      <c r="DRL1" s="310"/>
      <c r="DRM1" s="310"/>
      <c r="DRN1" s="310"/>
      <c r="DRO1" s="310"/>
      <c r="DRP1" s="310"/>
      <c r="DRQ1" s="310"/>
      <c r="DRR1" s="309"/>
      <c r="DRS1" s="310"/>
      <c r="DRT1" s="310"/>
      <c r="DRU1" s="310"/>
      <c r="DRV1" s="310"/>
      <c r="DRW1" s="310"/>
      <c r="DRX1" s="310"/>
      <c r="DRY1" s="310"/>
      <c r="DRZ1" s="309"/>
      <c r="DSA1" s="310"/>
      <c r="DSB1" s="310"/>
      <c r="DSC1" s="310"/>
      <c r="DSD1" s="310"/>
      <c r="DSE1" s="310"/>
      <c r="DSF1" s="310"/>
      <c r="DSG1" s="310"/>
      <c r="DSH1" s="309"/>
      <c r="DSI1" s="310"/>
      <c r="DSJ1" s="310"/>
      <c r="DSK1" s="310"/>
      <c r="DSL1" s="310"/>
      <c r="DSM1" s="310"/>
      <c r="DSN1" s="310"/>
      <c r="DSO1" s="310"/>
      <c r="DSP1" s="309"/>
      <c r="DSQ1" s="310"/>
      <c r="DSR1" s="310"/>
      <c r="DSS1" s="310"/>
      <c r="DST1" s="310"/>
      <c r="DSU1" s="310"/>
      <c r="DSV1" s="310"/>
      <c r="DSW1" s="310"/>
      <c r="DSX1" s="309"/>
      <c r="DSY1" s="310"/>
      <c r="DSZ1" s="310"/>
      <c r="DTA1" s="310"/>
      <c r="DTB1" s="310"/>
      <c r="DTC1" s="310"/>
      <c r="DTD1" s="310"/>
      <c r="DTE1" s="310"/>
      <c r="DTF1" s="309"/>
      <c r="DTG1" s="310"/>
      <c r="DTH1" s="310"/>
      <c r="DTI1" s="310"/>
      <c r="DTJ1" s="310"/>
      <c r="DTK1" s="310"/>
      <c r="DTL1" s="310"/>
      <c r="DTM1" s="310"/>
      <c r="DTN1" s="309"/>
      <c r="DTO1" s="310"/>
      <c r="DTP1" s="310"/>
      <c r="DTQ1" s="310"/>
      <c r="DTR1" s="310"/>
      <c r="DTS1" s="310"/>
      <c r="DTT1" s="310"/>
      <c r="DTU1" s="310"/>
      <c r="DTV1" s="309"/>
      <c r="DTW1" s="310"/>
      <c r="DTX1" s="310"/>
      <c r="DTY1" s="310"/>
      <c r="DTZ1" s="310"/>
      <c r="DUA1" s="310"/>
      <c r="DUB1" s="310"/>
      <c r="DUC1" s="310"/>
      <c r="DUD1" s="309"/>
      <c r="DUE1" s="310"/>
      <c r="DUF1" s="310"/>
      <c r="DUG1" s="310"/>
      <c r="DUH1" s="310"/>
      <c r="DUI1" s="310"/>
      <c r="DUJ1" s="310"/>
      <c r="DUK1" s="310"/>
      <c r="DUL1" s="309"/>
      <c r="DUM1" s="310"/>
      <c r="DUN1" s="310"/>
      <c r="DUO1" s="310"/>
      <c r="DUP1" s="310"/>
      <c r="DUQ1" s="310"/>
      <c r="DUR1" s="310"/>
      <c r="DUS1" s="310"/>
      <c r="DUT1" s="309"/>
      <c r="DUU1" s="310"/>
      <c r="DUV1" s="310"/>
      <c r="DUW1" s="310"/>
      <c r="DUX1" s="310"/>
      <c r="DUY1" s="310"/>
      <c r="DUZ1" s="310"/>
      <c r="DVA1" s="310"/>
      <c r="DVB1" s="309"/>
      <c r="DVC1" s="310"/>
      <c r="DVD1" s="310"/>
      <c r="DVE1" s="310"/>
      <c r="DVF1" s="310"/>
      <c r="DVG1" s="310"/>
      <c r="DVH1" s="310"/>
      <c r="DVI1" s="310"/>
      <c r="DVJ1" s="309"/>
      <c r="DVK1" s="310"/>
      <c r="DVL1" s="310"/>
      <c r="DVM1" s="310"/>
      <c r="DVN1" s="310"/>
      <c r="DVO1" s="310"/>
      <c r="DVP1" s="310"/>
      <c r="DVQ1" s="310"/>
      <c r="DVR1" s="309"/>
      <c r="DVS1" s="310"/>
      <c r="DVT1" s="310"/>
      <c r="DVU1" s="310"/>
      <c r="DVV1" s="310"/>
      <c r="DVW1" s="310"/>
      <c r="DVX1" s="310"/>
      <c r="DVY1" s="310"/>
      <c r="DVZ1" s="309"/>
      <c r="DWA1" s="310"/>
      <c r="DWB1" s="310"/>
      <c r="DWC1" s="310"/>
      <c r="DWD1" s="310"/>
      <c r="DWE1" s="310"/>
      <c r="DWF1" s="310"/>
      <c r="DWG1" s="310"/>
      <c r="DWH1" s="309"/>
      <c r="DWI1" s="310"/>
      <c r="DWJ1" s="310"/>
      <c r="DWK1" s="310"/>
      <c r="DWL1" s="310"/>
      <c r="DWM1" s="310"/>
      <c r="DWN1" s="310"/>
      <c r="DWO1" s="310"/>
      <c r="DWP1" s="309"/>
      <c r="DWQ1" s="310"/>
      <c r="DWR1" s="310"/>
      <c r="DWS1" s="310"/>
      <c r="DWT1" s="310"/>
      <c r="DWU1" s="310"/>
      <c r="DWV1" s="310"/>
      <c r="DWW1" s="310"/>
      <c r="DWX1" s="309"/>
      <c r="DWY1" s="310"/>
      <c r="DWZ1" s="310"/>
      <c r="DXA1" s="310"/>
      <c r="DXB1" s="310"/>
      <c r="DXC1" s="310"/>
      <c r="DXD1" s="310"/>
      <c r="DXE1" s="310"/>
      <c r="DXF1" s="309"/>
      <c r="DXG1" s="310"/>
      <c r="DXH1" s="310"/>
      <c r="DXI1" s="310"/>
      <c r="DXJ1" s="310"/>
      <c r="DXK1" s="310"/>
      <c r="DXL1" s="310"/>
      <c r="DXM1" s="310"/>
      <c r="DXN1" s="309"/>
      <c r="DXO1" s="310"/>
      <c r="DXP1" s="310"/>
      <c r="DXQ1" s="310"/>
      <c r="DXR1" s="310"/>
      <c r="DXS1" s="310"/>
      <c r="DXT1" s="310"/>
      <c r="DXU1" s="310"/>
      <c r="DXV1" s="309"/>
      <c r="DXW1" s="310"/>
      <c r="DXX1" s="310"/>
      <c r="DXY1" s="310"/>
      <c r="DXZ1" s="310"/>
      <c r="DYA1" s="310"/>
      <c r="DYB1" s="310"/>
      <c r="DYC1" s="310"/>
      <c r="DYD1" s="309"/>
      <c r="DYE1" s="310"/>
      <c r="DYF1" s="310"/>
      <c r="DYG1" s="310"/>
      <c r="DYH1" s="310"/>
      <c r="DYI1" s="310"/>
      <c r="DYJ1" s="310"/>
      <c r="DYK1" s="310"/>
      <c r="DYL1" s="309"/>
      <c r="DYM1" s="310"/>
      <c r="DYN1" s="310"/>
      <c r="DYO1" s="310"/>
      <c r="DYP1" s="310"/>
      <c r="DYQ1" s="310"/>
      <c r="DYR1" s="310"/>
      <c r="DYS1" s="310"/>
      <c r="DYT1" s="309"/>
      <c r="DYU1" s="310"/>
      <c r="DYV1" s="310"/>
      <c r="DYW1" s="310"/>
      <c r="DYX1" s="310"/>
      <c r="DYY1" s="310"/>
      <c r="DYZ1" s="310"/>
      <c r="DZA1" s="310"/>
      <c r="DZB1" s="309"/>
      <c r="DZC1" s="310"/>
      <c r="DZD1" s="310"/>
      <c r="DZE1" s="310"/>
      <c r="DZF1" s="310"/>
      <c r="DZG1" s="310"/>
      <c r="DZH1" s="310"/>
      <c r="DZI1" s="310"/>
      <c r="DZJ1" s="309"/>
      <c r="DZK1" s="310"/>
      <c r="DZL1" s="310"/>
      <c r="DZM1" s="310"/>
      <c r="DZN1" s="310"/>
      <c r="DZO1" s="310"/>
      <c r="DZP1" s="310"/>
      <c r="DZQ1" s="310"/>
      <c r="DZR1" s="309"/>
      <c r="DZS1" s="310"/>
      <c r="DZT1" s="310"/>
      <c r="DZU1" s="310"/>
      <c r="DZV1" s="310"/>
      <c r="DZW1" s="310"/>
      <c r="DZX1" s="310"/>
      <c r="DZY1" s="310"/>
      <c r="DZZ1" s="309"/>
      <c r="EAA1" s="310"/>
      <c r="EAB1" s="310"/>
      <c r="EAC1" s="310"/>
      <c r="EAD1" s="310"/>
      <c r="EAE1" s="310"/>
      <c r="EAF1" s="310"/>
      <c r="EAG1" s="310"/>
      <c r="EAH1" s="309"/>
      <c r="EAI1" s="310"/>
      <c r="EAJ1" s="310"/>
      <c r="EAK1" s="310"/>
      <c r="EAL1" s="310"/>
      <c r="EAM1" s="310"/>
      <c r="EAN1" s="310"/>
      <c r="EAO1" s="310"/>
      <c r="EAP1" s="309"/>
      <c r="EAQ1" s="310"/>
      <c r="EAR1" s="310"/>
      <c r="EAS1" s="310"/>
      <c r="EAT1" s="310"/>
      <c r="EAU1" s="310"/>
      <c r="EAV1" s="310"/>
      <c r="EAW1" s="310"/>
      <c r="EAX1" s="309"/>
      <c r="EAY1" s="310"/>
      <c r="EAZ1" s="310"/>
      <c r="EBA1" s="310"/>
      <c r="EBB1" s="310"/>
      <c r="EBC1" s="310"/>
      <c r="EBD1" s="310"/>
      <c r="EBE1" s="310"/>
      <c r="EBF1" s="309"/>
      <c r="EBG1" s="310"/>
      <c r="EBH1" s="310"/>
      <c r="EBI1" s="310"/>
      <c r="EBJ1" s="310"/>
      <c r="EBK1" s="310"/>
      <c r="EBL1" s="310"/>
      <c r="EBM1" s="310"/>
      <c r="EBN1" s="309"/>
      <c r="EBO1" s="310"/>
      <c r="EBP1" s="310"/>
      <c r="EBQ1" s="310"/>
      <c r="EBR1" s="310"/>
      <c r="EBS1" s="310"/>
      <c r="EBT1" s="310"/>
      <c r="EBU1" s="310"/>
      <c r="EBV1" s="309"/>
      <c r="EBW1" s="310"/>
      <c r="EBX1" s="310"/>
      <c r="EBY1" s="310"/>
      <c r="EBZ1" s="310"/>
      <c r="ECA1" s="310"/>
      <c r="ECB1" s="310"/>
      <c r="ECC1" s="310"/>
      <c r="ECD1" s="309"/>
      <c r="ECE1" s="310"/>
      <c r="ECF1" s="310"/>
      <c r="ECG1" s="310"/>
      <c r="ECH1" s="310"/>
      <c r="ECI1" s="310"/>
      <c r="ECJ1" s="310"/>
      <c r="ECK1" s="310"/>
      <c r="ECL1" s="309"/>
      <c r="ECM1" s="310"/>
      <c r="ECN1" s="310"/>
      <c r="ECO1" s="310"/>
      <c r="ECP1" s="310"/>
      <c r="ECQ1" s="310"/>
      <c r="ECR1" s="310"/>
      <c r="ECS1" s="310"/>
      <c r="ECT1" s="309"/>
      <c r="ECU1" s="310"/>
      <c r="ECV1" s="310"/>
      <c r="ECW1" s="310"/>
      <c r="ECX1" s="310"/>
      <c r="ECY1" s="310"/>
      <c r="ECZ1" s="310"/>
      <c r="EDA1" s="310"/>
      <c r="EDB1" s="309"/>
      <c r="EDC1" s="310"/>
      <c r="EDD1" s="310"/>
      <c r="EDE1" s="310"/>
      <c r="EDF1" s="310"/>
      <c r="EDG1" s="310"/>
      <c r="EDH1" s="310"/>
      <c r="EDI1" s="310"/>
      <c r="EDJ1" s="309"/>
      <c r="EDK1" s="310"/>
      <c r="EDL1" s="310"/>
      <c r="EDM1" s="310"/>
      <c r="EDN1" s="310"/>
      <c r="EDO1" s="310"/>
      <c r="EDP1" s="310"/>
      <c r="EDQ1" s="310"/>
      <c r="EDR1" s="309"/>
      <c r="EDS1" s="310"/>
      <c r="EDT1" s="310"/>
      <c r="EDU1" s="310"/>
      <c r="EDV1" s="310"/>
      <c r="EDW1" s="310"/>
      <c r="EDX1" s="310"/>
      <c r="EDY1" s="310"/>
      <c r="EDZ1" s="309"/>
      <c r="EEA1" s="310"/>
      <c r="EEB1" s="310"/>
      <c r="EEC1" s="310"/>
      <c r="EED1" s="310"/>
      <c r="EEE1" s="310"/>
      <c r="EEF1" s="310"/>
      <c r="EEG1" s="310"/>
      <c r="EEH1" s="309"/>
      <c r="EEI1" s="310"/>
      <c r="EEJ1" s="310"/>
      <c r="EEK1" s="310"/>
      <c r="EEL1" s="310"/>
      <c r="EEM1" s="310"/>
      <c r="EEN1" s="310"/>
      <c r="EEO1" s="310"/>
      <c r="EEP1" s="309"/>
      <c r="EEQ1" s="310"/>
      <c r="EER1" s="310"/>
      <c r="EES1" s="310"/>
      <c r="EET1" s="310"/>
      <c r="EEU1" s="310"/>
      <c r="EEV1" s="310"/>
      <c r="EEW1" s="310"/>
      <c r="EEX1" s="309"/>
      <c r="EEY1" s="310"/>
      <c r="EEZ1" s="310"/>
      <c r="EFA1" s="310"/>
      <c r="EFB1" s="310"/>
      <c r="EFC1" s="310"/>
      <c r="EFD1" s="310"/>
      <c r="EFE1" s="310"/>
      <c r="EFF1" s="309"/>
      <c r="EFG1" s="310"/>
      <c r="EFH1" s="310"/>
      <c r="EFI1" s="310"/>
      <c r="EFJ1" s="310"/>
      <c r="EFK1" s="310"/>
      <c r="EFL1" s="310"/>
      <c r="EFM1" s="310"/>
      <c r="EFN1" s="309"/>
      <c r="EFO1" s="310"/>
      <c r="EFP1" s="310"/>
      <c r="EFQ1" s="310"/>
      <c r="EFR1" s="310"/>
      <c r="EFS1" s="310"/>
      <c r="EFT1" s="310"/>
      <c r="EFU1" s="310"/>
      <c r="EFV1" s="309"/>
      <c r="EFW1" s="310"/>
      <c r="EFX1" s="310"/>
      <c r="EFY1" s="310"/>
      <c r="EFZ1" s="310"/>
      <c r="EGA1" s="310"/>
      <c r="EGB1" s="310"/>
      <c r="EGC1" s="310"/>
      <c r="EGD1" s="309"/>
      <c r="EGE1" s="310"/>
      <c r="EGF1" s="310"/>
      <c r="EGG1" s="310"/>
      <c r="EGH1" s="310"/>
      <c r="EGI1" s="310"/>
      <c r="EGJ1" s="310"/>
      <c r="EGK1" s="310"/>
      <c r="EGL1" s="309"/>
      <c r="EGM1" s="310"/>
      <c r="EGN1" s="310"/>
      <c r="EGO1" s="310"/>
      <c r="EGP1" s="310"/>
      <c r="EGQ1" s="310"/>
      <c r="EGR1" s="310"/>
      <c r="EGS1" s="310"/>
      <c r="EGT1" s="309"/>
      <c r="EGU1" s="310"/>
      <c r="EGV1" s="310"/>
      <c r="EGW1" s="310"/>
      <c r="EGX1" s="310"/>
      <c r="EGY1" s="310"/>
      <c r="EGZ1" s="310"/>
      <c r="EHA1" s="310"/>
      <c r="EHB1" s="309"/>
      <c r="EHC1" s="310"/>
      <c r="EHD1" s="310"/>
      <c r="EHE1" s="310"/>
      <c r="EHF1" s="310"/>
      <c r="EHG1" s="310"/>
      <c r="EHH1" s="310"/>
      <c r="EHI1" s="310"/>
      <c r="EHJ1" s="309"/>
      <c r="EHK1" s="310"/>
      <c r="EHL1" s="310"/>
      <c r="EHM1" s="310"/>
      <c r="EHN1" s="310"/>
      <c r="EHO1" s="310"/>
      <c r="EHP1" s="310"/>
      <c r="EHQ1" s="310"/>
      <c r="EHR1" s="309"/>
      <c r="EHS1" s="310"/>
      <c r="EHT1" s="310"/>
      <c r="EHU1" s="310"/>
      <c r="EHV1" s="310"/>
      <c r="EHW1" s="310"/>
      <c r="EHX1" s="310"/>
      <c r="EHY1" s="310"/>
      <c r="EHZ1" s="309"/>
      <c r="EIA1" s="310"/>
      <c r="EIB1" s="310"/>
      <c r="EIC1" s="310"/>
      <c r="EID1" s="310"/>
      <c r="EIE1" s="310"/>
      <c r="EIF1" s="310"/>
      <c r="EIG1" s="310"/>
      <c r="EIH1" s="309"/>
      <c r="EII1" s="310"/>
      <c r="EIJ1" s="310"/>
      <c r="EIK1" s="310"/>
      <c r="EIL1" s="310"/>
      <c r="EIM1" s="310"/>
      <c r="EIN1" s="310"/>
      <c r="EIO1" s="310"/>
      <c r="EIP1" s="309"/>
      <c r="EIQ1" s="310"/>
      <c r="EIR1" s="310"/>
      <c r="EIS1" s="310"/>
      <c r="EIT1" s="310"/>
      <c r="EIU1" s="310"/>
      <c r="EIV1" s="310"/>
      <c r="EIW1" s="310"/>
      <c r="EIX1" s="309"/>
      <c r="EIY1" s="310"/>
      <c r="EIZ1" s="310"/>
      <c r="EJA1" s="310"/>
      <c r="EJB1" s="310"/>
      <c r="EJC1" s="310"/>
      <c r="EJD1" s="310"/>
      <c r="EJE1" s="310"/>
      <c r="EJF1" s="309"/>
      <c r="EJG1" s="310"/>
      <c r="EJH1" s="310"/>
      <c r="EJI1" s="310"/>
      <c r="EJJ1" s="310"/>
      <c r="EJK1" s="310"/>
      <c r="EJL1" s="310"/>
      <c r="EJM1" s="310"/>
      <c r="EJN1" s="309"/>
      <c r="EJO1" s="310"/>
      <c r="EJP1" s="310"/>
      <c r="EJQ1" s="310"/>
      <c r="EJR1" s="310"/>
      <c r="EJS1" s="310"/>
      <c r="EJT1" s="310"/>
      <c r="EJU1" s="310"/>
      <c r="EJV1" s="309"/>
      <c r="EJW1" s="310"/>
      <c r="EJX1" s="310"/>
      <c r="EJY1" s="310"/>
      <c r="EJZ1" s="310"/>
      <c r="EKA1" s="310"/>
      <c r="EKB1" s="310"/>
      <c r="EKC1" s="310"/>
      <c r="EKD1" s="309"/>
      <c r="EKE1" s="310"/>
      <c r="EKF1" s="310"/>
      <c r="EKG1" s="310"/>
      <c r="EKH1" s="310"/>
      <c r="EKI1" s="310"/>
      <c r="EKJ1" s="310"/>
      <c r="EKK1" s="310"/>
      <c r="EKL1" s="309"/>
      <c r="EKM1" s="310"/>
      <c r="EKN1" s="310"/>
      <c r="EKO1" s="310"/>
      <c r="EKP1" s="310"/>
      <c r="EKQ1" s="310"/>
      <c r="EKR1" s="310"/>
      <c r="EKS1" s="310"/>
      <c r="EKT1" s="309"/>
      <c r="EKU1" s="310"/>
      <c r="EKV1" s="310"/>
      <c r="EKW1" s="310"/>
      <c r="EKX1" s="310"/>
      <c r="EKY1" s="310"/>
      <c r="EKZ1" s="310"/>
      <c r="ELA1" s="310"/>
      <c r="ELB1" s="309"/>
      <c r="ELC1" s="310"/>
      <c r="ELD1" s="310"/>
      <c r="ELE1" s="310"/>
      <c r="ELF1" s="310"/>
      <c r="ELG1" s="310"/>
      <c r="ELH1" s="310"/>
      <c r="ELI1" s="310"/>
      <c r="ELJ1" s="309"/>
      <c r="ELK1" s="310"/>
      <c r="ELL1" s="310"/>
      <c r="ELM1" s="310"/>
      <c r="ELN1" s="310"/>
      <c r="ELO1" s="310"/>
      <c r="ELP1" s="310"/>
      <c r="ELQ1" s="310"/>
      <c r="ELR1" s="309"/>
      <c r="ELS1" s="310"/>
      <c r="ELT1" s="310"/>
      <c r="ELU1" s="310"/>
      <c r="ELV1" s="310"/>
      <c r="ELW1" s="310"/>
      <c r="ELX1" s="310"/>
      <c r="ELY1" s="310"/>
      <c r="ELZ1" s="309"/>
      <c r="EMA1" s="310"/>
      <c r="EMB1" s="310"/>
      <c r="EMC1" s="310"/>
      <c r="EMD1" s="310"/>
      <c r="EME1" s="310"/>
      <c r="EMF1" s="310"/>
      <c r="EMG1" s="310"/>
      <c r="EMH1" s="309"/>
      <c r="EMI1" s="310"/>
      <c r="EMJ1" s="310"/>
      <c r="EMK1" s="310"/>
      <c r="EML1" s="310"/>
      <c r="EMM1" s="310"/>
      <c r="EMN1" s="310"/>
      <c r="EMO1" s="310"/>
      <c r="EMP1" s="309"/>
      <c r="EMQ1" s="310"/>
      <c r="EMR1" s="310"/>
      <c r="EMS1" s="310"/>
      <c r="EMT1" s="310"/>
      <c r="EMU1" s="310"/>
      <c r="EMV1" s="310"/>
      <c r="EMW1" s="310"/>
      <c r="EMX1" s="309"/>
      <c r="EMY1" s="310"/>
      <c r="EMZ1" s="310"/>
      <c r="ENA1" s="310"/>
      <c r="ENB1" s="310"/>
      <c r="ENC1" s="310"/>
      <c r="END1" s="310"/>
      <c r="ENE1" s="310"/>
      <c r="ENF1" s="309"/>
      <c r="ENG1" s="310"/>
      <c r="ENH1" s="310"/>
      <c r="ENI1" s="310"/>
      <c r="ENJ1" s="310"/>
      <c r="ENK1" s="310"/>
      <c r="ENL1" s="310"/>
      <c r="ENM1" s="310"/>
      <c r="ENN1" s="309"/>
      <c r="ENO1" s="310"/>
      <c r="ENP1" s="310"/>
      <c r="ENQ1" s="310"/>
      <c r="ENR1" s="310"/>
      <c r="ENS1" s="310"/>
      <c r="ENT1" s="310"/>
      <c r="ENU1" s="310"/>
      <c r="ENV1" s="309"/>
      <c r="ENW1" s="310"/>
      <c r="ENX1" s="310"/>
      <c r="ENY1" s="310"/>
      <c r="ENZ1" s="310"/>
      <c r="EOA1" s="310"/>
      <c r="EOB1" s="310"/>
      <c r="EOC1" s="310"/>
      <c r="EOD1" s="309"/>
      <c r="EOE1" s="310"/>
      <c r="EOF1" s="310"/>
      <c r="EOG1" s="310"/>
      <c r="EOH1" s="310"/>
      <c r="EOI1" s="310"/>
      <c r="EOJ1" s="310"/>
      <c r="EOK1" s="310"/>
      <c r="EOL1" s="309"/>
      <c r="EOM1" s="310"/>
      <c r="EON1" s="310"/>
      <c r="EOO1" s="310"/>
      <c r="EOP1" s="310"/>
      <c r="EOQ1" s="310"/>
      <c r="EOR1" s="310"/>
      <c r="EOS1" s="310"/>
      <c r="EOT1" s="309"/>
      <c r="EOU1" s="310"/>
      <c r="EOV1" s="310"/>
      <c r="EOW1" s="310"/>
      <c r="EOX1" s="310"/>
      <c r="EOY1" s="310"/>
      <c r="EOZ1" s="310"/>
      <c r="EPA1" s="310"/>
      <c r="EPB1" s="309"/>
      <c r="EPC1" s="310"/>
      <c r="EPD1" s="310"/>
      <c r="EPE1" s="310"/>
      <c r="EPF1" s="310"/>
      <c r="EPG1" s="310"/>
      <c r="EPH1" s="310"/>
      <c r="EPI1" s="310"/>
      <c r="EPJ1" s="309"/>
      <c r="EPK1" s="310"/>
      <c r="EPL1" s="310"/>
      <c r="EPM1" s="310"/>
      <c r="EPN1" s="310"/>
      <c r="EPO1" s="310"/>
      <c r="EPP1" s="310"/>
      <c r="EPQ1" s="310"/>
      <c r="EPR1" s="309"/>
      <c r="EPS1" s="310"/>
      <c r="EPT1" s="310"/>
      <c r="EPU1" s="310"/>
      <c r="EPV1" s="310"/>
      <c r="EPW1" s="310"/>
      <c r="EPX1" s="310"/>
      <c r="EPY1" s="310"/>
      <c r="EPZ1" s="309"/>
      <c r="EQA1" s="310"/>
      <c r="EQB1" s="310"/>
      <c r="EQC1" s="310"/>
      <c r="EQD1" s="310"/>
      <c r="EQE1" s="310"/>
      <c r="EQF1" s="310"/>
      <c r="EQG1" s="310"/>
      <c r="EQH1" s="309"/>
      <c r="EQI1" s="310"/>
      <c r="EQJ1" s="310"/>
      <c r="EQK1" s="310"/>
      <c r="EQL1" s="310"/>
      <c r="EQM1" s="310"/>
      <c r="EQN1" s="310"/>
      <c r="EQO1" s="310"/>
      <c r="EQP1" s="309"/>
      <c r="EQQ1" s="310"/>
      <c r="EQR1" s="310"/>
      <c r="EQS1" s="310"/>
      <c r="EQT1" s="310"/>
      <c r="EQU1" s="310"/>
      <c r="EQV1" s="310"/>
      <c r="EQW1" s="310"/>
      <c r="EQX1" s="309"/>
      <c r="EQY1" s="310"/>
      <c r="EQZ1" s="310"/>
      <c r="ERA1" s="310"/>
      <c r="ERB1" s="310"/>
      <c r="ERC1" s="310"/>
      <c r="ERD1" s="310"/>
      <c r="ERE1" s="310"/>
      <c r="ERF1" s="309"/>
      <c r="ERG1" s="310"/>
      <c r="ERH1" s="310"/>
      <c r="ERI1" s="310"/>
      <c r="ERJ1" s="310"/>
      <c r="ERK1" s="310"/>
      <c r="ERL1" s="310"/>
      <c r="ERM1" s="310"/>
      <c r="ERN1" s="309"/>
      <c r="ERO1" s="310"/>
      <c r="ERP1" s="310"/>
      <c r="ERQ1" s="310"/>
      <c r="ERR1" s="310"/>
      <c r="ERS1" s="310"/>
      <c r="ERT1" s="310"/>
      <c r="ERU1" s="310"/>
      <c r="ERV1" s="309"/>
      <c r="ERW1" s="310"/>
      <c r="ERX1" s="310"/>
      <c r="ERY1" s="310"/>
      <c r="ERZ1" s="310"/>
      <c r="ESA1" s="310"/>
      <c r="ESB1" s="310"/>
      <c r="ESC1" s="310"/>
      <c r="ESD1" s="309"/>
      <c r="ESE1" s="310"/>
      <c r="ESF1" s="310"/>
      <c r="ESG1" s="310"/>
      <c r="ESH1" s="310"/>
      <c r="ESI1" s="310"/>
      <c r="ESJ1" s="310"/>
      <c r="ESK1" s="310"/>
      <c r="ESL1" s="309"/>
      <c r="ESM1" s="310"/>
      <c r="ESN1" s="310"/>
      <c r="ESO1" s="310"/>
      <c r="ESP1" s="310"/>
      <c r="ESQ1" s="310"/>
      <c r="ESR1" s="310"/>
      <c r="ESS1" s="310"/>
      <c r="EST1" s="309"/>
      <c r="ESU1" s="310"/>
      <c r="ESV1" s="310"/>
      <c r="ESW1" s="310"/>
      <c r="ESX1" s="310"/>
      <c r="ESY1" s="310"/>
      <c r="ESZ1" s="310"/>
      <c r="ETA1" s="310"/>
      <c r="ETB1" s="309"/>
      <c r="ETC1" s="310"/>
      <c r="ETD1" s="310"/>
      <c r="ETE1" s="310"/>
      <c r="ETF1" s="310"/>
      <c r="ETG1" s="310"/>
      <c r="ETH1" s="310"/>
      <c r="ETI1" s="310"/>
      <c r="ETJ1" s="309"/>
      <c r="ETK1" s="310"/>
      <c r="ETL1" s="310"/>
      <c r="ETM1" s="310"/>
      <c r="ETN1" s="310"/>
      <c r="ETO1" s="310"/>
      <c r="ETP1" s="310"/>
      <c r="ETQ1" s="310"/>
      <c r="ETR1" s="309"/>
      <c r="ETS1" s="310"/>
      <c r="ETT1" s="310"/>
      <c r="ETU1" s="310"/>
      <c r="ETV1" s="310"/>
      <c r="ETW1" s="310"/>
      <c r="ETX1" s="310"/>
      <c r="ETY1" s="310"/>
      <c r="ETZ1" s="309"/>
      <c r="EUA1" s="310"/>
      <c r="EUB1" s="310"/>
      <c r="EUC1" s="310"/>
      <c r="EUD1" s="310"/>
      <c r="EUE1" s="310"/>
      <c r="EUF1" s="310"/>
      <c r="EUG1" s="310"/>
      <c r="EUH1" s="309"/>
      <c r="EUI1" s="310"/>
      <c r="EUJ1" s="310"/>
      <c r="EUK1" s="310"/>
      <c r="EUL1" s="310"/>
      <c r="EUM1" s="310"/>
      <c r="EUN1" s="310"/>
      <c r="EUO1" s="310"/>
      <c r="EUP1" s="309"/>
      <c r="EUQ1" s="310"/>
      <c r="EUR1" s="310"/>
      <c r="EUS1" s="310"/>
      <c r="EUT1" s="310"/>
      <c r="EUU1" s="310"/>
      <c r="EUV1" s="310"/>
      <c r="EUW1" s="310"/>
      <c r="EUX1" s="309"/>
      <c r="EUY1" s="310"/>
      <c r="EUZ1" s="310"/>
      <c r="EVA1" s="310"/>
      <c r="EVB1" s="310"/>
      <c r="EVC1" s="310"/>
      <c r="EVD1" s="310"/>
      <c r="EVE1" s="310"/>
      <c r="EVF1" s="309"/>
      <c r="EVG1" s="310"/>
      <c r="EVH1" s="310"/>
      <c r="EVI1" s="310"/>
      <c r="EVJ1" s="310"/>
      <c r="EVK1" s="310"/>
      <c r="EVL1" s="310"/>
      <c r="EVM1" s="310"/>
      <c r="EVN1" s="309"/>
      <c r="EVO1" s="310"/>
      <c r="EVP1" s="310"/>
      <c r="EVQ1" s="310"/>
      <c r="EVR1" s="310"/>
      <c r="EVS1" s="310"/>
      <c r="EVT1" s="310"/>
      <c r="EVU1" s="310"/>
      <c r="EVV1" s="309"/>
      <c r="EVW1" s="310"/>
      <c r="EVX1" s="310"/>
      <c r="EVY1" s="310"/>
      <c r="EVZ1" s="310"/>
      <c r="EWA1" s="310"/>
      <c r="EWB1" s="310"/>
      <c r="EWC1" s="310"/>
      <c r="EWD1" s="309"/>
      <c r="EWE1" s="310"/>
      <c r="EWF1" s="310"/>
      <c r="EWG1" s="310"/>
      <c r="EWH1" s="310"/>
      <c r="EWI1" s="310"/>
      <c r="EWJ1" s="310"/>
      <c r="EWK1" s="310"/>
      <c r="EWL1" s="309"/>
      <c r="EWM1" s="310"/>
      <c r="EWN1" s="310"/>
      <c r="EWO1" s="310"/>
      <c r="EWP1" s="310"/>
      <c r="EWQ1" s="310"/>
      <c r="EWR1" s="310"/>
      <c r="EWS1" s="310"/>
      <c r="EWT1" s="309"/>
      <c r="EWU1" s="310"/>
      <c r="EWV1" s="310"/>
      <c r="EWW1" s="310"/>
      <c r="EWX1" s="310"/>
      <c r="EWY1" s="310"/>
      <c r="EWZ1" s="310"/>
      <c r="EXA1" s="310"/>
      <c r="EXB1" s="309"/>
      <c r="EXC1" s="310"/>
      <c r="EXD1" s="310"/>
      <c r="EXE1" s="310"/>
      <c r="EXF1" s="310"/>
      <c r="EXG1" s="310"/>
      <c r="EXH1" s="310"/>
      <c r="EXI1" s="310"/>
      <c r="EXJ1" s="309"/>
      <c r="EXK1" s="310"/>
      <c r="EXL1" s="310"/>
      <c r="EXM1" s="310"/>
      <c r="EXN1" s="310"/>
      <c r="EXO1" s="310"/>
      <c r="EXP1" s="310"/>
      <c r="EXQ1" s="310"/>
      <c r="EXR1" s="309"/>
      <c r="EXS1" s="310"/>
      <c r="EXT1" s="310"/>
      <c r="EXU1" s="310"/>
      <c r="EXV1" s="310"/>
      <c r="EXW1" s="310"/>
      <c r="EXX1" s="310"/>
      <c r="EXY1" s="310"/>
      <c r="EXZ1" s="309"/>
      <c r="EYA1" s="310"/>
      <c r="EYB1" s="310"/>
      <c r="EYC1" s="310"/>
      <c r="EYD1" s="310"/>
      <c r="EYE1" s="310"/>
      <c r="EYF1" s="310"/>
      <c r="EYG1" s="310"/>
      <c r="EYH1" s="309"/>
      <c r="EYI1" s="310"/>
      <c r="EYJ1" s="310"/>
      <c r="EYK1" s="310"/>
      <c r="EYL1" s="310"/>
      <c r="EYM1" s="310"/>
      <c r="EYN1" s="310"/>
      <c r="EYO1" s="310"/>
      <c r="EYP1" s="309"/>
      <c r="EYQ1" s="310"/>
      <c r="EYR1" s="310"/>
      <c r="EYS1" s="310"/>
      <c r="EYT1" s="310"/>
      <c r="EYU1" s="310"/>
      <c r="EYV1" s="310"/>
      <c r="EYW1" s="310"/>
      <c r="EYX1" s="309"/>
      <c r="EYY1" s="310"/>
      <c r="EYZ1" s="310"/>
      <c r="EZA1" s="310"/>
      <c r="EZB1" s="310"/>
      <c r="EZC1" s="310"/>
      <c r="EZD1" s="310"/>
      <c r="EZE1" s="310"/>
      <c r="EZF1" s="309"/>
      <c r="EZG1" s="310"/>
      <c r="EZH1" s="310"/>
      <c r="EZI1" s="310"/>
      <c r="EZJ1" s="310"/>
      <c r="EZK1" s="310"/>
      <c r="EZL1" s="310"/>
      <c r="EZM1" s="310"/>
      <c r="EZN1" s="309"/>
      <c r="EZO1" s="310"/>
      <c r="EZP1" s="310"/>
      <c r="EZQ1" s="310"/>
      <c r="EZR1" s="310"/>
      <c r="EZS1" s="310"/>
      <c r="EZT1" s="310"/>
      <c r="EZU1" s="310"/>
      <c r="EZV1" s="309"/>
      <c r="EZW1" s="310"/>
      <c r="EZX1" s="310"/>
      <c r="EZY1" s="310"/>
      <c r="EZZ1" s="310"/>
      <c r="FAA1" s="310"/>
      <c r="FAB1" s="310"/>
      <c r="FAC1" s="310"/>
      <c r="FAD1" s="309"/>
      <c r="FAE1" s="310"/>
      <c r="FAF1" s="310"/>
      <c r="FAG1" s="310"/>
      <c r="FAH1" s="310"/>
      <c r="FAI1" s="310"/>
      <c r="FAJ1" s="310"/>
      <c r="FAK1" s="310"/>
      <c r="FAL1" s="309"/>
      <c r="FAM1" s="310"/>
      <c r="FAN1" s="310"/>
      <c r="FAO1" s="310"/>
      <c r="FAP1" s="310"/>
      <c r="FAQ1" s="310"/>
      <c r="FAR1" s="310"/>
      <c r="FAS1" s="310"/>
      <c r="FAT1" s="309"/>
      <c r="FAU1" s="310"/>
      <c r="FAV1" s="310"/>
      <c r="FAW1" s="310"/>
      <c r="FAX1" s="310"/>
      <c r="FAY1" s="310"/>
      <c r="FAZ1" s="310"/>
      <c r="FBA1" s="310"/>
      <c r="FBB1" s="309"/>
      <c r="FBC1" s="310"/>
      <c r="FBD1" s="310"/>
      <c r="FBE1" s="310"/>
      <c r="FBF1" s="310"/>
      <c r="FBG1" s="310"/>
      <c r="FBH1" s="310"/>
      <c r="FBI1" s="310"/>
      <c r="FBJ1" s="309"/>
      <c r="FBK1" s="310"/>
      <c r="FBL1" s="310"/>
      <c r="FBM1" s="310"/>
      <c r="FBN1" s="310"/>
      <c r="FBO1" s="310"/>
      <c r="FBP1" s="310"/>
      <c r="FBQ1" s="310"/>
      <c r="FBR1" s="309"/>
      <c r="FBS1" s="310"/>
      <c r="FBT1" s="310"/>
      <c r="FBU1" s="310"/>
      <c r="FBV1" s="310"/>
      <c r="FBW1" s="310"/>
      <c r="FBX1" s="310"/>
      <c r="FBY1" s="310"/>
      <c r="FBZ1" s="309"/>
      <c r="FCA1" s="310"/>
      <c r="FCB1" s="310"/>
      <c r="FCC1" s="310"/>
      <c r="FCD1" s="310"/>
      <c r="FCE1" s="310"/>
      <c r="FCF1" s="310"/>
      <c r="FCG1" s="310"/>
      <c r="FCH1" s="309"/>
      <c r="FCI1" s="310"/>
      <c r="FCJ1" s="310"/>
      <c r="FCK1" s="310"/>
      <c r="FCL1" s="310"/>
      <c r="FCM1" s="310"/>
      <c r="FCN1" s="310"/>
      <c r="FCO1" s="310"/>
      <c r="FCP1" s="309"/>
      <c r="FCQ1" s="310"/>
      <c r="FCR1" s="310"/>
      <c r="FCS1" s="310"/>
      <c r="FCT1" s="310"/>
      <c r="FCU1" s="310"/>
      <c r="FCV1" s="310"/>
      <c r="FCW1" s="310"/>
      <c r="FCX1" s="309"/>
      <c r="FCY1" s="310"/>
      <c r="FCZ1" s="310"/>
      <c r="FDA1" s="310"/>
      <c r="FDB1" s="310"/>
      <c r="FDC1" s="310"/>
      <c r="FDD1" s="310"/>
      <c r="FDE1" s="310"/>
      <c r="FDF1" s="309"/>
      <c r="FDG1" s="310"/>
      <c r="FDH1" s="310"/>
      <c r="FDI1" s="310"/>
      <c r="FDJ1" s="310"/>
      <c r="FDK1" s="310"/>
      <c r="FDL1" s="310"/>
      <c r="FDM1" s="310"/>
      <c r="FDN1" s="309"/>
      <c r="FDO1" s="310"/>
      <c r="FDP1" s="310"/>
      <c r="FDQ1" s="310"/>
      <c r="FDR1" s="310"/>
      <c r="FDS1" s="310"/>
      <c r="FDT1" s="310"/>
      <c r="FDU1" s="310"/>
      <c r="FDV1" s="309"/>
      <c r="FDW1" s="310"/>
      <c r="FDX1" s="310"/>
      <c r="FDY1" s="310"/>
      <c r="FDZ1" s="310"/>
      <c r="FEA1" s="310"/>
      <c r="FEB1" s="310"/>
      <c r="FEC1" s="310"/>
      <c r="FED1" s="309"/>
      <c r="FEE1" s="310"/>
      <c r="FEF1" s="310"/>
      <c r="FEG1" s="310"/>
      <c r="FEH1" s="310"/>
      <c r="FEI1" s="310"/>
      <c r="FEJ1" s="310"/>
      <c r="FEK1" s="310"/>
      <c r="FEL1" s="309"/>
      <c r="FEM1" s="310"/>
      <c r="FEN1" s="310"/>
      <c r="FEO1" s="310"/>
      <c r="FEP1" s="310"/>
      <c r="FEQ1" s="310"/>
      <c r="FER1" s="310"/>
      <c r="FES1" s="310"/>
      <c r="FET1" s="309"/>
      <c r="FEU1" s="310"/>
      <c r="FEV1" s="310"/>
      <c r="FEW1" s="310"/>
      <c r="FEX1" s="310"/>
      <c r="FEY1" s="310"/>
      <c r="FEZ1" s="310"/>
      <c r="FFA1" s="310"/>
      <c r="FFB1" s="309"/>
      <c r="FFC1" s="310"/>
      <c r="FFD1" s="310"/>
      <c r="FFE1" s="310"/>
      <c r="FFF1" s="310"/>
      <c r="FFG1" s="310"/>
      <c r="FFH1" s="310"/>
      <c r="FFI1" s="310"/>
      <c r="FFJ1" s="309"/>
      <c r="FFK1" s="310"/>
      <c r="FFL1" s="310"/>
      <c r="FFM1" s="310"/>
      <c r="FFN1" s="310"/>
      <c r="FFO1" s="310"/>
      <c r="FFP1" s="310"/>
      <c r="FFQ1" s="310"/>
      <c r="FFR1" s="309"/>
      <c r="FFS1" s="310"/>
      <c r="FFT1" s="310"/>
      <c r="FFU1" s="310"/>
      <c r="FFV1" s="310"/>
      <c r="FFW1" s="310"/>
      <c r="FFX1" s="310"/>
      <c r="FFY1" s="310"/>
      <c r="FFZ1" s="309"/>
      <c r="FGA1" s="310"/>
      <c r="FGB1" s="310"/>
      <c r="FGC1" s="310"/>
      <c r="FGD1" s="310"/>
      <c r="FGE1" s="310"/>
      <c r="FGF1" s="310"/>
      <c r="FGG1" s="310"/>
      <c r="FGH1" s="309"/>
      <c r="FGI1" s="310"/>
      <c r="FGJ1" s="310"/>
      <c r="FGK1" s="310"/>
      <c r="FGL1" s="310"/>
      <c r="FGM1" s="310"/>
      <c r="FGN1" s="310"/>
      <c r="FGO1" s="310"/>
      <c r="FGP1" s="309"/>
      <c r="FGQ1" s="310"/>
      <c r="FGR1" s="310"/>
      <c r="FGS1" s="310"/>
      <c r="FGT1" s="310"/>
      <c r="FGU1" s="310"/>
      <c r="FGV1" s="310"/>
      <c r="FGW1" s="310"/>
      <c r="FGX1" s="309"/>
      <c r="FGY1" s="310"/>
      <c r="FGZ1" s="310"/>
      <c r="FHA1" s="310"/>
      <c r="FHB1" s="310"/>
      <c r="FHC1" s="310"/>
      <c r="FHD1" s="310"/>
      <c r="FHE1" s="310"/>
      <c r="FHF1" s="309"/>
      <c r="FHG1" s="310"/>
      <c r="FHH1" s="310"/>
      <c r="FHI1" s="310"/>
      <c r="FHJ1" s="310"/>
      <c r="FHK1" s="310"/>
      <c r="FHL1" s="310"/>
      <c r="FHM1" s="310"/>
      <c r="FHN1" s="309"/>
      <c r="FHO1" s="310"/>
      <c r="FHP1" s="310"/>
      <c r="FHQ1" s="310"/>
      <c r="FHR1" s="310"/>
      <c r="FHS1" s="310"/>
      <c r="FHT1" s="310"/>
      <c r="FHU1" s="310"/>
      <c r="FHV1" s="309"/>
      <c r="FHW1" s="310"/>
      <c r="FHX1" s="310"/>
      <c r="FHY1" s="310"/>
      <c r="FHZ1" s="310"/>
      <c r="FIA1" s="310"/>
      <c r="FIB1" s="310"/>
      <c r="FIC1" s="310"/>
      <c r="FID1" s="309"/>
      <c r="FIE1" s="310"/>
      <c r="FIF1" s="310"/>
      <c r="FIG1" s="310"/>
      <c r="FIH1" s="310"/>
      <c r="FII1" s="310"/>
      <c r="FIJ1" s="310"/>
      <c r="FIK1" s="310"/>
      <c r="FIL1" s="309"/>
      <c r="FIM1" s="310"/>
      <c r="FIN1" s="310"/>
      <c r="FIO1" s="310"/>
      <c r="FIP1" s="310"/>
      <c r="FIQ1" s="310"/>
      <c r="FIR1" s="310"/>
      <c r="FIS1" s="310"/>
      <c r="FIT1" s="309"/>
      <c r="FIU1" s="310"/>
      <c r="FIV1" s="310"/>
      <c r="FIW1" s="310"/>
      <c r="FIX1" s="310"/>
      <c r="FIY1" s="310"/>
      <c r="FIZ1" s="310"/>
      <c r="FJA1" s="310"/>
      <c r="FJB1" s="309"/>
      <c r="FJC1" s="310"/>
      <c r="FJD1" s="310"/>
      <c r="FJE1" s="310"/>
      <c r="FJF1" s="310"/>
      <c r="FJG1" s="310"/>
      <c r="FJH1" s="310"/>
      <c r="FJI1" s="310"/>
      <c r="FJJ1" s="309"/>
      <c r="FJK1" s="310"/>
      <c r="FJL1" s="310"/>
      <c r="FJM1" s="310"/>
      <c r="FJN1" s="310"/>
      <c r="FJO1" s="310"/>
      <c r="FJP1" s="310"/>
      <c r="FJQ1" s="310"/>
      <c r="FJR1" s="309"/>
      <c r="FJS1" s="310"/>
      <c r="FJT1" s="310"/>
      <c r="FJU1" s="310"/>
      <c r="FJV1" s="310"/>
      <c r="FJW1" s="310"/>
      <c r="FJX1" s="310"/>
      <c r="FJY1" s="310"/>
      <c r="FJZ1" s="309"/>
      <c r="FKA1" s="310"/>
      <c r="FKB1" s="310"/>
      <c r="FKC1" s="310"/>
      <c r="FKD1" s="310"/>
      <c r="FKE1" s="310"/>
      <c r="FKF1" s="310"/>
      <c r="FKG1" s="310"/>
      <c r="FKH1" s="309"/>
      <c r="FKI1" s="310"/>
      <c r="FKJ1" s="310"/>
      <c r="FKK1" s="310"/>
      <c r="FKL1" s="310"/>
      <c r="FKM1" s="310"/>
      <c r="FKN1" s="310"/>
      <c r="FKO1" s="310"/>
      <c r="FKP1" s="309"/>
      <c r="FKQ1" s="310"/>
      <c r="FKR1" s="310"/>
      <c r="FKS1" s="310"/>
      <c r="FKT1" s="310"/>
      <c r="FKU1" s="310"/>
      <c r="FKV1" s="310"/>
      <c r="FKW1" s="310"/>
      <c r="FKX1" s="309"/>
      <c r="FKY1" s="310"/>
      <c r="FKZ1" s="310"/>
      <c r="FLA1" s="310"/>
      <c r="FLB1" s="310"/>
      <c r="FLC1" s="310"/>
      <c r="FLD1" s="310"/>
      <c r="FLE1" s="310"/>
      <c r="FLF1" s="309"/>
      <c r="FLG1" s="310"/>
      <c r="FLH1" s="310"/>
      <c r="FLI1" s="310"/>
      <c r="FLJ1" s="310"/>
      <c r="FLK1" s="310"/>
      <c r="FLL1" s="310"/>
      <c r="FLM1" s="310"/>
      <c r="FLN1" s="309"/>
      <c r="FLO1" s="310"/>
      <c r="FLP1" s="310"/>
      <c r="FLQ1" s="310"/>
      <c r="FLR1" s="310"/>
      <c r="FLS1" s="310"/>
      <c r="FLT1" s="310"/>
      <c r="FLU1" s="310"/>
      <c r="FLV1" s="309"/>
      <c r="FLW1" s="310"/>
      <c r="FLX1" s="310"/>
      <c r="FLY1" s="310"/>
      <c r="FLZ1" s="310"/>
      <c r="FMA1" s="310"/>
      <c r="FMB1" s="310"/>
      <c r="FMC1" s="310"/>
      <c r="FMD1" s="309"/>
      <c r="FME1" s="310"/>
      <c r="FMF1" s="310"/>
      <c r="FMG1" s="310"/>
      <c r="FMH1" s="310"/>
      <c r="FMI1" s="310"/>
      <c r="FMJ1" s="310"/>
      <c r="FMK1" s="310"/>
      <c r="FML1" s="309"/>
      <c r="FMM1" s="310"/>
      <c r="FMN1" s="310"/>
      <c r="FMO1" s="310"/>
      <c r="FMP1" s="310"/>
      <c r="FMQ1" s="310"/>
      <c r="FMR1" s="310"/>
      <c r="FMS1" s="310"/>
      <c r="FMT1" s="309"/>
      <c r="FMU1" s="310"/>
      <c r="FMV1" s="310"/>
      <c r="FMW1" s="310"/>
      <c r="FMX1" s="310"/>
      <c r="FMY1" s="310"/>
      <c r="FMZ1" s="310"/>
      <c r="FNA1" s="310"/>
      <c r="FNB1" s="309"/>
      <c r="FNC1" s="310"/>
      <c r="FND1" s="310"/>
      <c r="FNE1" s="310"/>
      <c r="FNF1" s="310"/>
      <c r="FNG1" s="310"/>
      <c r="FNH1" s="310"/>
      <c r="FNI1" s="310"/>
      <c r="FNJ1" s="309"/>
      <c r="FNK1" s="310"/>
      <c r="FNL1" s="310"/>
      <c r="FNM1" s="310"/>
      <c r="FNN1" s="310"/>
      <c r="FNO1" s="310"/>
      <c r="FNP1" s="310"/>
      <c r="FNQ1" s="310"/>
      <c r="FNR1" s="309"/>
      <c r="FNS1" s="310"/>
      <c r="FNT1" s="310"/>
      <c r="FNU1" s="310"/>
      <c r="FNV1" s="310"/>
      <c r="FNW1" s="310"/>
      <c r="FNX1" s="310"/>
      <c r="FNY1" s="310"/>
      <c r="FNZ1" s="309"/>
      <c r="FOA1" s="310"/>
      <c r="FOB1" s="310"/>
      <c r="FOC1" s="310"/>
      <c r="FOD1" s="310"/>
      <c r="FOE1" s="310"/>
      <c r="FOF1" s="310"/>
      <c r="FOG1" s="310"/>
      <c r="FOH1" s="309"/>
      <c r="FOI1" s="310"/>
      <c r="FOJ1" s="310"/>
      <c r="FOK1" s="310"/>
      <c r="FOL1" s="310"/>
      <c r="FOM1" s="310"/>
      <c r="FON1" s="310"/>
      <c r="FOO1" s="310"/>
      <c r="FOP1" s="309"/>
      <c r="FOQ1" s="310"/>
      <c r="FOR1" s="310"/>
      <c r="FOS1" s="310"/>
      <c r="FOT1" s="310"/>
      <c r="FOU1" s="310"/>
      <c r="FOV1" s="310"/>
      <c r="FOW1" s="310"/>
      <c r="FOX1" s="309"/>
      <c r="FOY1" s="310"/>
      <c r="FOZ1" s="310"/>
      <c r="FPA1" s="310"/>
      <c r="FPB1" s="310"/>
      <c r="FPC1" s="310"/>
      <c r="FPD1" s="310"/>
      <c r="FPE1" s="310"/>
      <c r="FPF1" s="309"/>
      <c r="FPG1" s="310"/>
      <c r="FPH1" s="310"/>
      <c r="FPI1" s="310"/>
      <c r="FPJ1" s="310"/>
      <c r="FPK1" s="310"/>
      <c r="FPL1" s="310"/>
      <c r="FPM1" s="310"/>
      <c r="FPN1" s="309"/>
      <c r="FPO1" s="310"/>
      <c r="FPP1" s="310"/>
      <c r="FPQ1" s="310"/>
      <c r="FPR1" s="310"/>
      <c r="FPS1" s="310"/>
      <c r="FPT1" s="310"/>
      <c r="FPU1" s="310"/>
      <c r="FPV1" s="309"/>
      <c r="FPW1" s="310"/>
      <c r="FPX1" s="310"/>
      <c r="FPY1" s="310"/>
      <c r="FPZ1" s="310"/>
      <c r="FQA1" s="310"/>
      <c r="FQB1" s="310"/>
      <c r="FQC1" s="310"/>
      <c r="FQD1" s="309"/>
      <c r="FQE1" s="310"/>
      <c r="FQF1" s="310"/>
      <c r="FQG1" s="310"/>
      <c r="FQH1" s="310"/>
      <c r="FQI1" s="310"/>
      <c r="FQJ1" s="310"/>
      <c r="FQK1" s="310"/>
      <c r="FQL1" s="309"/>
      <c r="FQM1" s="310"/>
      <c r="FQN1" s="310"/>
      <c r="FQO1" s="310"/>
      <c r="FQP1" s="310"/>
      <c r="FQQ1" s="310"/>
      <c r="FQR1" s="310"/>
      <c r="FQS1" s="310"/>
      <c r="FQT1" s="309"/>
      <c r="FQU1" s="310"/>
      <c r="FQV1" s="310"/>
      <c r="FQW1" s="310"/>
      <c r="FQX1" s="310"/>
      <c r="FQY1" s="310"/>
      <c r="FQZ1" s="310"/>
      <c r="FRA1" s="310"/>
      <c r="FRB1" s="309"/>
      <c r="FRC1" s="310"/>
      <c r="FRD1" s="310"/>
      <c r="FRE1" s="310"/>
      <c r="FRF1" s="310"/>
      <c r="FRG1" s="310"/>
      <c r="FRH1" s="310"/>
      <c r="FRI1" s="310"/>
      <c r="FRJ1" s="309"/>
      <c r="FRK1" s="310"/>
      <c r="FRL1" s="310"/>
      <c r="FRM1" s="310"/>
      <c r="FRN1" s="310"/>
      <c r="FRO1" s="310"/>
      <c r="FRP1" s="310"/>
      <c r="FRQ1" s="310"/>
      <c r="FRR1" s="309"/>
      <c r="FRS1" s="310"/>
      <c r="FRT1" s="310"/>
      <c r="FRU1" s="310"/>
      <c r="FRV1" s="310"/>
      <c r="FRW1" s="310"/>
      <c r="FRX1" s="310"/>
      <c r="FRY1" s="310"/>
      <c r="FRZ1" s="309"/>
      <c r="FSA1" s="310"/>
      <c r="FSB1" s="310"/>
      <c r="FSC1" s="310"/>
      <c r="FSD1" s="310"/>
      <c r="FSE1" s="310"/>
      <c r="FSF1" s="310"/>
      <c r="FSG1" s="310"/>
      <c r="FSH1" s="309"/>
      <c r="FSI1" s="310"/>
      <c r="FSJ1" s="310"/>
      <c r="FSK1" s="310"/>
      <c r="FSL1" s="310"/>
      <c r="FSM1" s="310"/>
      <c r="FSN1" s="310"/>
      <c r="FSO1" s="310"/>
      <c r="FSP1" s="309"/>
      <c r="FSQ1" s="310"/>
      <c r="FSR1" s="310"/>
      <c r="FSS1" s="310"/>
      <c r="FST1" s="310"/>
      <c r="FSU1" s="310"/>
      <c r="FSV1" s="310"/>
      <c r="FSW1" s="310"/>
      <c r="FSX1" s="309"/>
      <c r="FSY1" s="310"/>
      <c r="FSZ1" s="310"/>
      <c r="FTA1" s="310"/>
      <c r="FTB1" s="310"/>
      <c r="FTC1" s="310"/>
      <c r="FTD1" s="310"/>
      <c r="FTE1" s="310"/>
      <c r="FTF1" s="309"/>
      <c r="FTG1" s="310"/>
      <c r="FTH1" s="310"/>
      <c r="FTI1" s="310"/>
      <c r="FTJ1" s="310"/>
      <c r="FTK1" s="310"/>
      <c r="FTL1" s="310"/>
      <c r="FTM1" s="310"/>
      <c r="FTN1" s="309"/>
      <c r="FTO1" s="310"/>
      <c r="FTP1" s="310"/>
      <c r="FTQ1" s="310"/>
      <c r="FTR1" s="310"/>
      <c r="FTS1" s="310"/>
      <c r="FTT1" s="310"/>
      <c r="FTU1" s="310"/>
      <c r="FTV1" s="309"/>
      <c r="FTW1" s="310"/>
      <c r="FTX1" s="310"/>
      <c r="FTY1" s="310"/>
      <c r="FTZ1" s="310"/>
      <c r="FUA1" s="310"/>
      <c r="FUB1" s="310"/>
      <c r="FUC1" s="310"/>
      <c r="FUD1" s="309"/>
      <c r="FUE1" s="310"/>
      <c r="FUF1" s="310"/>
      <c r="FUG1" s="310"/>
      <c r="FUH1" s="310"/>
      <c r="FUI1" s="310"/>
      <c r="FUJ1" s="310"/>
      <c r="FUK1" s="310"/>
      <c r="FUL1" s="309"/>
      <c r="FUM1" s="310"/>
      <c r="FUN1" s="310"/>
      <c r="FUO1" s="310"/>
      <c r="FUP1" s="310"/>
      <c r="FUQ1" s="310"/>
      <c r="FUR1" s="310"/>
      <c r="FUS1" s="310"/>
      <c r="FUT1" s="309"/>
      <c r="FUU1" s="310"/>
      <c r="FUV1" s="310"/>
      <c r="FUW1" s="310"/>
      <c r="FUX1" s="310"/>
      <c r="FUY1" s="310"/>
      <c r="FUZ1" s="310"/>
      <c r="FVA1" s="310"/>
      <c r="FVB1" s="309"/>
      <c r="FVC1" s="310"/>
      <c r="FVD1" s="310"/>
      <c r="FVE1" s="310"/>
      <c r="FVF1" s="310"/>
      <c r="FVG1" s="310"/>
      <c r="FVH1" s="310"/>
      <c r="FVI1" s="310"/>
      <c r="FVJ1" s="309"/>
      <c r="FVK1" s="310"/>
      <c r="FVL1" s="310"/>
      <c r="FVM1" s="310"/>
      <c r="FVN1" s="310"/>
      <c r="FVO1" s="310"/>
      <c r="FVP1" s="310"/>
      <c r="FVQ1" s="310"/>
      <c r="FVR1" s="309"/>
      <c r="FVS1" s="310"/>
      <c r="FVT1" s="310"/>
      <c r="FVU1" s="310"/>
      <c r="FVV1" s="310"/>
      <c r="FVW1" s="310"/>
      <c r="FVX1" s="310"/>
      <c r="FVY1" s="310"/>
      <c r="FVZ1" s="309"/>
      <c r="FWA1" s="310"/>
      <c r="FWB1" s="310"/>
      <c r="FWC1" s="310"/>
      <c r="FWD1" s="310"/>
      <c r="FWE1" s="310"/>
      <c r="FWF1" s="310"/>
      <c r="FWG1" s="310"/>
      <c r="FWH1" s="309"/>
      <c r="FWI1" s="310"/>
      <c r="FWJ1" s="310"/>
      <c r="FWK1" s="310"/>
      <c r="FWL1" s="310"/>
      <c r="FWM1" s="310"/>
      <c r="FWN1" s="310"/>
      <c r="FWO1" s="310"/>
      <c r="FWP1" s="309"/>
      <c r="FWQ1" s="310"/>
      <c r="FWR1" s="310"/>
      <c r="FWS1" s="310"/>
      <c r="FWT1" s="310"/>
      <c r="FWU1" s="310"/>
      <c r="FWV1" s="310"/>
      <c r="FWW1" s="310"/>
      <c r="FWX1" s="309"/>
      <c r="FWY1" s="310"/>
      <c r="FWZ1" s="310"/>
      <c r="FXA1" s="310"/>
      <c r="FXB1" s="310"/>
      <c r="FXC1" s="310"/>
      <c r="FXD1" s="310"/>
      <c r="FXE1" s="310"/>
      <c r="FXF1" s="309"/>
      <c r="FXG1" s="310"/>
      <c r="FXH1" s="310"/>
      <c r="FXI1" s="310"/>
      <c r="FXJ1" s="310"/>
      <c r="FXK1" s="310"/>
      <c r="FXL1" s="310"/>
      <c r="FXM1" s="310"/>
      <c r="FXN1" s="309"/>
      <c r="FXO1" s="310"/>
      <c r="FXP1" s="310"/>
      <c r="FXQ1" s="310"/>
      <c r="FXR1" s="310"/>
      <c r="FXS1" s="310"/>
      <c r="FXT1" s="310"/>
      <c r="FXU1" s="310"/>
      <c r="FXV1" s="309"/>
      <c r="FXW1" s="310"/>
      <c r="FXX1" s="310"/>
      <c r="FXY1" s="310"/>
      <c r="FXZ1" s="310"/>
      <c r="FYA1" s="310"/>
      <c r="FYB1" s="310"/>
      <c r="FYC1" s="310"/>
      <c r="FYD1" s="309"/>
      <c r="FYE1" s="310"/>
      <c r="FYF1" s="310"/>
      <c r="FYG1" s="310"/>
      <c r="FYH1" s="310"/>
      <c r="FYI1" s="310"/>
      <c r="FYJ1" s="310"/>
      <c r="FYK1" s="310"/>
      <c r="FYL1" s="309"/>
      <c r="FYM1" s="310"/>
      <c r="FYN1" s="310"/>
      <c r="FYO1" s="310"/>
      <c r="FYP1" s="310"/>
      <c r="FYQ1" s="310"/>
      <c r="FYR1" s="310"/>
      <c r="FYS1" s="310"/>
      <c r="FYT1" s="309"/>
      <c r="FYU1" s="310"/>
      <c r="FYV1" s="310"/>
      <c r="FYW1" s="310"/>
      <c r="FYX1" s="310"/>
      <c r="FYY1" s="310"/>
      <c r="FYZ1" s="310"/>
      <c r="FZA1" s="310"/>
      <c r="FZB1" s="309"/>
      <c r="FZC1" s="310"/>
      <c r="FZD1" s="310"/>
      <c r="FZE1" s="310"/>
      <c r="FZF1" s="310"/>
      <c r="FZG1" s="310"/>
      <c r="FZH1" s="310"/>
      <c r="FZI1" s="310"/>
      <c r="FZJ1" s="309"/>
      <c r="FZK1" s="310"/>
      <c r="FZL1" s="310"/>
      <c r="FZM1" s="310"/>
      <c r="FZN1" s="310"/>
      <c r="FZO1" s="310"/>
      <c r="FZP1" s="310"/>
      <c r="FZQ1" s="310"/>
      <c r="FZR1" s="309"/>
      <c r="FZS1" s="310"/>
      <c r="FZT1" s="310"/>
      <c r="FZU1" s="310"/>
      <c r="FZV1" s="310"/>
      <c r="FZW1" s="310"/>
      <c r="FZX1" s="310"/>
      <c r="FZY1" s="310"/>
      <c r="FZZ1" s="309"/>
      <c r="GAA1" s="310"/>
      <c r="GAB1" s="310"/>
      <c r="GAC1" s="310"/>
      <c r="GAD1" s="310"/>
      <c r="GAE1" s="310"/>
      <c r="GAF1" s="310"/>
      <c r="GAG1" s="310"/>
      <c r="GAH1" s="309"/>
      <c r="GAI1" s="310"/>
      <c r="GAJ1" s="310"/>
      <c r="GAK1" s="310"/>
      <c r="GAL1" s="310"/>
      <c r="GAM1" s="310"/>
      <c r="GAN1" s="310"/>
      <c r="GAO1" s="310"/>
      <c r="GAP1" s="309"/>
      <c r="GAQ1" s="310"/>
      <c r="GAR1" s="310"/>
      <c r="GAS1" s="310"/>
      <c r="GAT1" s="310"/>
      <c r="GAU1" s="310"/>
      <c r="GAV1" s="310"/>
      <c r="GAW1" s="310"/>
      <c r="GAX1" s="309"/>
      <c r="GAY1" s="310"/>
      <c r="GAZ1" s="310"/>
      <c r="GBA1" s="310"/>
      <c r="GBB1" s="310"/>
      <c r="GBC1" s="310"/>
      <c r="GBD1" s="310"/>
      <c r="GBE1" s="310"/>
      <c r="GBF1" s="309"/>
      <c r="GBG1" s="310"/>
      <c r="GBH1" s="310"/>
      <c r="GBI1" s="310"/>
      <c r="GBJ1" s="310"/>
      <c r="GBK1" s="310"/>
      <c r="GBL1" s="310"/>
      <c r="GBM1" s="310"/>
      <c r="GBN1" s="309"/>
      <c r="GBO1" s="310"/>
      <c r="GBP1" s="310"/>
      <c r="GBQ1" s="310"/>
      <c r="GBR1" s="310"/>
      <c r="GBS1" s="310"/>
      <c r="GBT1" s="310"/>
      <c r="GBU1" s="310"/>
      <c r="GBV1" s="309"/>
      <c r="GBW1" s="310"/>
      <c r="GBX1" s="310"/>
      <c r="GBY1" s="310"/>
      <c r="GBZ1" s="310"/>
      <c r="GCA1" s="310"/>
      <c r="GCB1" s="310"/>
      <c r="GCC1" s="310"/>
      <c r="GCD1" s="309"/>
      <c r="GCE1" s="310"/>
      <c r="GCF1" s="310"/>
      <c r="GCG1" s="310"/>
      <c r="GCH1" s="310"/>
      <c r="GCI1" s="310"/>
      <c r="GCJ1" s="310"/>
      <c r="GCK1" s="310"/>
      <c r="GCL1" s="309"/>
      <c r="GCM1" s="310"/>
      <c r="GCN1" s="310"/>
      <c r="GCO1" s="310"/>
      <c r="GCP1" s="310"/>
      <c r="GCQ1" s="310"/>
      <c r="GCR1" s="310"/>
      <c r="GCS1" s="310"/>
      <c r="GCT1" s="309"/>
      <c r="GCU1" s="310"/>
      <c r="GCV1" s="310"/>
      <c r="GCW1" s="310"/>
      <c r="GCX1" s="310"/>
      <c r="GCY1" s="310"/>
      <c r="GCZ1" s="310"/>
      <c r="GDA1" s="310"/>
      <c r="GDB1" s="309"/>
      <c r="GDC1" s="310"/>
      <c r="GDD1" s="310"/>
      <c r="GDE1" s="310"/>
      <c r="GDF1" s="310"/>
      <c r="GDG1" s="310"/>
      <c r="GDH1" s="310"/>
      <c r="GDI1" s="310"/>
      <c r="GDJ1" s="309"/>
      <c r="GDK1" s="310"/>
      <c r="GDL1" s="310"/>
      <c r="GDM1" s="310"/>
      <c r="GDN1" s="310"/>
      <c r="GDO1" s="310"/>
      <c r="GDP1" s="310"/>
      <c r="GDQ1" s="310"/>
      <c r="GDR1" s="309"/>
      <c r="GDS1" s="310"/>
      <c r="GDT1" s="310"/>
      <c r="GDU1" s="310"/>
      <c r="GDV1" s="310"/>
      <c r="GDW1" s="310"/>
      <c r="GDX1" s="310"/>
      <c r="GDY1" s="310"/>
      <c r="GDZ1" s="309"/>
      <c r="GEA1" s="310"/>
      <c r="GEB1" s="310"/>
      <c r="GEC1" s="310"/>
      <c r="GED1" s="310"/>
      <c r="GEE1" s="310"/>
      <c r="GEF1" s="310"/>
      <c r="GEG1" s="310"/>
      <c r="GEH1" s="309"/>
      <c r="GEI1" s="310"/>
      <c r="GEJ1" s="310"/>
      <c r="GEK1" s="310"/>
      <c r="GEL1" s="310"/>
      <c r="GEM1" s="310"/>
      <c r="GEN1" s="310"/>
      <c r="GEO1" s="310"/>
      <c r="GEP1" s="309"/>
      <c r="GEQ1" s="310"/>
      <c r="GER1" s="310"/>
      <c r="GES1" s="310"/>
      <c r="GET1" s="310"/>
      <c r="GEU1" s="310"/>
      <c r="GEV1" s="310"/>
      <c r="GEW1" s="310"/>
      <c r="GEX1" s="309"/>
      <c r="GEY1" s="310"/>
      <c r="GEZ1" s="310"/>
      <c r="GFA1" s="310"/>
      <c r="GFB1" s="310"/>
      <c r="GFC1" s="310"/>
      <c r="GFD1" s="310"/>
      <c r="GFE1" s="310"/>
      <c r="GFF1" s="309"/>
      <c r="GFG1" s="310"/>
      <c r="GFH1" s="310"/>
      <c r="GFI1" s="310"/>
      <c r="GFJ1" s="310"/>
      <c r="GFK1" s="310"/>
      <c r="GFL1" s="310"/>
      <c r="GFM1" s="310"/>
      <c r="GFN1" s="309"/>
      <c r="GFO1" s="310"/>
      <c r="GFP1" s="310"/>
      <c r="GFQ1" s="310"/>
      <c r="GFR1" s="310"/>
      <c r="GFS1" s="310"/>
      <c r="GFT1" s="310"/>
      <c r="GFU1" s="310"/>
      <c r="GFV1" s="309"/>
      <c r="GFW1" s="310"/>
      <c r="GFX1" s="310"/>
      <c r="GFY1" s="310"/>
      <c r="GFZ1" s="310"/>
      <c r="GGA1" s="310"/>
      <c r="GGB1" s="310"/>
      <c r="GGC1" s="310"/>
      <c r="GGD1" s="309"/>
      <c r="GGE1" s="310"/>
      <c r="GGF1" s="310"/>
      <c r="GGG1" s="310"/>
      <c r="GGH1" s="310"/>
      <c r="GGI1" s="310"/>
      <c r="GGJ1" s="310"/>
      <c r="GGK1" s="310"/>
      <c r="GGL1" s="309"/>
      <c r="GGM1" s="310"/>
      <c r="GGN1" s="310"/>
      <c r="GGO1" s="310"/>
      <c r="GGP1" s="310"/>
      <c r="GGQ1" s="310"/>
      <c r="GGR1" s="310"/>
      <c r="GGS1" s="310"/>
      <c r="GGT1" s="309"/>
      <c r="GGU1" s="310"/>
      <c r="GGV1" s="310"/>
      <c r="GGW1" s="310"/>
      <c r="GGX1" s="310"/>
      <c r="GGY1" s="310"/>
      <c r="GGZ1" s="310"/>
      <c r="GHA1" s="310"/>
      <c r="GHB1" s="309"/>
      <c r="GHC1" s="310"/>
      <c r="GHD1" s="310"/>
      <c r="GHE1" s="310"/>
      <c r="GHF1" s="310"/>
      <c r="GHG1" s="310"/>
      <c r="GHH1" s="310"/>
      <c r="GHI1" s="310"/>
      <c r="GHJ1" s="309"/>
      <c r="GHK1" s="310"/>
      <c r="GHL1" s="310"/>
      <c r="GHM1" s="310"/>
      <c r="GHN1" s="310"/>
      <c r="GHO1" s="310"/>
      <c r="GHP1" s="310"/>
      <c r="GHQ1" s="310"/>
      <c r="GHR1" s="309"/>
      <c r="GHS1" s="310"/>
      <c r="GHT1" s="310"/>
      <c r="GHU1" s="310"/>
      <c r="GHV1" s="310"/>
      <c r="GHW1" s="310"/>
      <c r="GHX1" s="310"/>
      <c r="GHY1" s="310"/>
      <c r="GHZ1" s="309"/>
      <c r="GIA1" s="310"/>
      <c r="GIB1" s="310"/>
      <c r="GIC1" s="310"/>
      <c r="GID1" s="310"/>
      <c r="GIE1" s="310"/>
      <c r="GIF1" s="310"/>
      <c r="GIG1" s="310"/>
      <c r="GIH1" s="309"/>
      <c r="GII1" s="310"/>
      <c r="GIJ1" s="310"/>
      <c r="GIK1" s="310"/>
      <c r="GIL1" s="310"/>
      <c r="GIM1" s="310"/>
      <c r="GIN1" s="310"/>
      <c r="GIO1" s="310"/>
      <c r="GIP1" s="309"/>
      <c r="GIQ1" s="310"/>
      <c r="GIR1" s="310"/>
      <c r="GIS1" s="310"/>
      <c r="GIT1" s="310"/>
      <c r="GIU1" s="310"/>
      <c r="GIV1" s="310"/>
      <c r="GIW1" s="310"/>
      <c r="GIX1" s="309"/>
      <c r="GIY1" s="310"/>
      <c r="GIZ1" s="310"/>
      <c r="GJA1" s="310"/>
      <c r="GJB1" s="310"/>
      <c r="GJC1" s="310"/>
      <c r="GJD1" s="310"/>
      <c r="GJE1" s="310"/>
      <c r="GJF1" s="309"/>
      <c r="GJG1" s="310"/>
      <c r="GJH1" s="310"/>
      <c r="GJI1" s="310"/>
      <c r="GJJ1" s="310"/>
      <c r="GJK1" s="310"/>
      <c r="GJL1" s="310"/>
      <c r="GJM1" s="310"/>
      <c r="GJN1" s="309"/>
      <c r="GJO1" s="310"/>
      <c r="GJP1" s="310"/>
      <c r="GJQ1" s="310"/>
      <c r="GJR1" s="310"/>
      <c r="GJS1" s="310"/>
      <c r="GJT1" s="310"/>
      <c r="GJU1" s="310"/>
      <c r="GJV1" s="309"/>
      <c r="GJW1" s="310"/>
      <c r="GJX1" s="310"/>
      <c r="GJY1" s="310"/>
      <c r="GJZ1" s="310"/>
      <c r="GKA1" s="310"/>
      <c r="GKB1" s="310"/>
      <c r="GKC1" s="310"/>
      <c r="GKD1" s="309"/>
      <c r="GKE1" s="310"/>
      <c r="GKF1" s="310"/>
      <c r="GKG1" s="310"/>
      <c r="GKH1" s="310"/>
      <c r="GKI1" s="310"/>
      <c r="GKJ1" s="310"/>
      <c r="GKK1" s="310"/>
      <c r="GKL1" s="309"/>
      <c r="GKM1" s="310"/>
      <c r="GKN1" s="310"/>
      <c r="GKO1" s="310"/>
      <c r="GKP1" s="310"/>
      <c r="GKQ1" s="310"/>
      <c r="GKR1" s="310"/>
      <c r="GKS1" s="310"/>
      <c r="GKT1" s="309"/>
      <c r="GKU1" s="310"/>
      <c r="GKV1" s="310"/>
      <c r="GKW1" s="310"/>
      <c r="GKX1" s="310"/>
      <c r="GKY1" s="310"/>
      <c r="GKZ1" s="310"/>
      <c r="GLA1" s="310"/>
      <c r="GLB1" s="309"/>
      <c r="GLC1" s="310"/>
      <c r="GLD1" s="310"/>
      <c r="GLE1" s="310"/>
      <c r="GLF1" s="310"/>
      <c r="GLG1" s="310"/>
      <c r="GLH1" s="310"/>
      <c r="GLI1" s="310"/>
      <c r="GLJ1" s="309"/>
      <c r="GLK1" s="310"/>
      <c r="GLL1" s="310"/>
      <c r="GLM1" s="310"/>
      <c r="GLN1" s="310"/>
      <c r="GLO1" s="310"/>
      <c r="GLP1" s="310"/>
      <c r="GLQ1" s="310"/>
      <c r="GLR1" s="309"/>
      <c r="GLS1" s="310"/>
      <c r="GLT1" s="310"/>
      <c r="GLU1" s="310"/>
      <c r="GLV1" s="310"/>
      <c r="GLW1" s="310"/>
      <c r="GLX1" s="310"/>
      <c r="GLY1" s="310"/>
      <c r="GLZ1" s="309"/>
      <c r="GMA1" s="310"/>
      <c r="GMB1" s="310"/>
      <c r="GMC1" s="310"/>
      <c r="GMD1" s="310"/>
      <c r="GME1" s="310"/>
      <c r="GMF1" s="310"/>
      <c r="GMG1" s="310"/>
      <c r="GMH1" s="309"/>
      <c r="GMI1" s="310"/>
      <c r="GMJ1" s="310"/>
      <c r="GMK1" s="310"/>
      <c r="GML1" s="310"/>
      <c r="GMM1" s="310"/>
      <c r="GMN1" s="310"/>
      <c r="GMO1" s="310"/>
      <c r="GMP1" s="309"/>
      <c r="GMQ1" s="310"/>
      <c r="GMR1" s="310"/>
      <c r="GMS1" s="310"/>
      <c r="GMT1" s="310"/>
      <c r="GMU1" s="310"/>
      <c r="GMV1" s="310"/>
      <c r="GMW1" s="310"/>
      <c r="GMX1" s="309"/>
      <c r="GMY1" s="310"/>
      <c r="GMZ1" s="310"/>
      <c r="GNA1" s="310"/>
      <c r="GNB1" s="310"/>
      <c r="GNC1" s="310"/>
      <c r="GND1" s="310"/>
      <c r="GNE1" s="310"/>
      <c r="GNF1" s="309"/>
      <c r="GNG1" s="310"/>
      <c r="GNH1" s="310"/>
      <c r="GNI1" s="310"/>
      <c r="GNJ1" s="310"/>
      <c r="GNK1" s="310"/>
      <c r="GNL1" s="310"/>
      <c r="GNM1" s="310"/>
      <c r="GNN1" s="309"/>
      <c r="GNO1" s="310"/>
      <c r="GNP1" s="310"/>
      <c r="GNQ1" s="310"/>
      <c r="GNR1" s="310"/>
      <c r="GNS1" s="310"/>
      <c r="GNT1" s="310"/>
      <c r="GNU1" s="310"/>
      <c r="GNV1" s="309"/>
      <c r="GNW1" s="310"/>
      <c r="GNX1" s="310"/>
      <c r="GNY1" s="310"/>
      <c r="GNZ1" s="310"/>
      <c r="GOA1" s="310"/>
      <c r="GOB1" s="310"/>
      <c r="GOC1" s="310"/>
      <c r="GOD1" s="309"/>
      <c r="GOE1" s="310"/>
      <c r="GOF1" s="310"/>
      <c r="GOG1" s="310"/>
      <c r="GOH1" s="310"/>
      <c r="GOI1" s="310"/>
      <c r="GOJ1" s="310"/>
      <c r="GOK1" s="310"/>
      <c r="GOL1" s="309"/>
      <c r="GOM1" s="310"/>
      <c r="GON1" s="310"/>
      <c r="GOO1" s="310"/>
      <c r="GOP1" s="310"/>
      <c r="GOQ1" s="310"/>
      <c r="GOR1" s="310"/>
      <c r="GOS1" s="310"/>
      <c r="GOT1" s="309"/>
      <c r="GOU1" s="310"/>
      <c r="GOV1" s="310"/>
      <c r="GOW1" s="310"/>
      <c r="GOX1" s="310"/>
      <c r="GOY1" s="310"/>
      <c r="GOZ1" s="310"/>
      <c r="GPA1" s="310"/>
      <c r="GPB1" s="309"/>
      <c r="GPC1" s="310"/>
      <c r="GPD1" s="310"/>
      <c r="GPE1" s="310"/>
      <c r="GPF1" s="310"/>
      <c r="GPG1" s="310"/>
      <c r="GPH1" s="310"/>
      <c r="GPI1" s="310"/>
      <c r="GPJ1" s="309"/>
      <c r="GPK1" s="310"/>
      <c r="GPL1" s="310"/>
      <c r="GPM1" s="310"/>
      <c r="GPN1" s="310"/>
      <c r="GPO1" s="310"/>
      <c r="GPP1" s="310"/>
      <c r="GPQ1" s="310"/>
      <c r="GPR1" s="309"/>
      <c r="GPS1" s="310"/>
      <c r="GPT1" s="310"/>
      <c r="GPU1" s="310"/>
      <c r="GPV1" s="310"/>
      <c r="GPW1" s="310"/>
      <c r="GPX1" s="310"/>
      <c r="GPY1" s="310"/>
      <c r="GPZ1" s="309"/>
      <c r="GQA1" s="310"/>
      <c r="GQB1" s="310"/>
      <c r="GQC1" s="310"/>
      <c r="GQD1" s="310"/>
      <c r="GQE1" s="310"/>
      <c r="GQF1" s="310"/>
      <c r="GQG1" s="310"/>
      <c r="GQH1" s="309"/>
      <c r="GQI1" s="310"/>
      <c r="GQJ1" s="310"/>
      <c r="GQK1" s="310"/>
      <c r="GQL1" s="310"/>
      <c r="GQM1" s="310"/>
      <c r="GQN1" s="310"/>
      <c r="GQO1" s="310"/>
      <c r="GQP1" s="309"/>
      <c r="GQQ1" s="310"/>
      <c r="GQR1" s="310"/>
      <c r="GQS1" s="310"/>
      <c r="GQT1" s="310"/>
      <c r="GQU1" s="310"/>
      <c r="GQV1" s="310"/>
      <c r="GQW1" s="310"/>
      <c r="GQX1" s="309"/>
      <c r="GQY1" s="310"/>
      <c r="GQZ1" s="310"/>
      <c r="GRA1" s="310"/>
      <c r="GRB1" s="310"/>
      <c r="GRC1" s="310"/>
      <c r="GRD1" s="310"/>
      <c r="GRE1" s="310"/>
      <c r="GRF1" s="309"/>
      <c r="GRG1" s="310"/>
      <c r="GRH1" s="310"/>
      <c r="GRI1" s="310"/>
      <c r="GRJ1" s="310"/>
      <c r="GRK1" s="310"/>
      <c r="GRL1" s="310"/>
      <c r="GRM1" s="310"/>
      <c r="GRN1" s="309"/>
      <c r="GRO1" s="310"/>
      <c r="GRP1" s="310"/>
      <c r="GRQ1" s="310"/>
      <c r="GRR1" s="310"/>
      <c r="GRS1" s="310"/>
      <c r="GRT1" s="310"/>
      <c r="GRU1" s="310"/>
      <c r="GRV1" s="309"/>
      <c r="GRW1" s="310"/>
      <c r="GRX1" s="310"/>
      <c r="GRY1" s="310"/>
      <c r="GRZ1" s="310"/>
      <c r="GSA1" s="310"/>
      <c r="GSB1" s="310"/>
      <c r="GSC1" s="310"/>
      <c r="GSD1" s="309"/>
      <c r="GSE1" s="310"/>
      <c r="GSF1" s="310"/>
      <c r="GSG1" s="310"/>
      <c r="GSH1" s="310"/>
      <c r="GSI1" s="310"/>
      <c r="GSJ1" s="310"/>
      <c r="GSK1" s="310"/>
      <c r="GSL1" s="309"/>
      <c r="GSM1" s="310"/>
      <c r="GSN1" s="310"/>
      <c r="GSO1" s="310"/>
      <c r="GSP1" s="310"/>
      <c r="GSQ1" s="310"/>
      <c r="GSR1" s="310"/>
      <c r="GSS1" s="310"/>
      <c r="GST1" s="309"/>
      <c r="GSU1" s="310"/>
      <c r="GSV1" s="310"/>
      <c r="GSW1" s="310"/>
      <c r="GSX1" s="310"/>
      <c r="GSY1" s="310"/>
      <c r="GSZ1" s="310"/>
      <c r="GTA1" s="310"/>
      <c r="GTB1" s="309"/>
      <c r="GTC1" s="310"/>
      <c r="GTD1" s="310"/>
      <c r="GTE1" s="310"/>
      <c r="GTF1" s="310"/>
      <c r="GTG1" s="310"/>
      <c r="GTH1" s="310"/>
      <c r="GTI1" s="310"/>
      <c r="GTJ1" s="309"/>
      <c r="GTK1" s="310"/>
      <c r="GTL1" s="310"/>
      <c r="GTM1" s="310"/>
      <c r="GTN1" s="310"/>
      <c r="GTO1" s="310"/>
      <c r="GTP1" s="310"/>
      <c r="GTQ1" s="310"/>
      <c r="GTR1" s="309"/>
      <c r="GTS1" s="310"/>
      <c r="GTT1" s="310"/>
      <c r="GTU1" s="310"/>
      <c r="GTV1" s="310"/>
      <c r="GTW1" s="310"/>
      <c r="GTX1" s="310"/>
      <c r="GTY1" s="310"/>
      <c r="GTZ1" s="309"/>
      <c r="GUA1" s="310"/>
      <c r="GUB1" s="310"/>
      <c r="GUC1" s="310"/>
      <c r="GUD1" s="310"/>
      <c r="GUE1" s="310"/>
      <c r="GUF1" s="310"/>
      <c r="GUG1" s="310"/>
      <c r="GUH1" s="309"/>
      <c r="GUI1" s="310"/>
      <c r="GUJ1" s="310"/>
      <c r="GUK1" s="310"/>
      <c r="GUL1" s="310"/>
      <c r="GUM1" s="310"/>
      <c r="GUN1" s="310"/>
      <c r="GUO1" s="310"/>
      <c r="GUP1" s="309"/>
      <c r="GUQ1" s="310"/>
      <c r="GUR1" s="310"/>
      <c r="GUS1" s="310"/>
      <c r="GUT1" s="310"/>
      <c r="GUU1" s="310"/>
      <c r="GUV1" s="310"/>
      <c r="GUW1" s="310"/>
      <c r="GUX1" s="309"/>
      <c r="GUY1" s="310"/>
      <c r="GUZ1" s="310"/>
      <c r="GVA1" s="310"/>
      <c r="GVB1" s="310"/>
      <c r="GVC1" s="310"/>
      <c r="GVD1" s="310"/>
      <c r="GVE1" s="310"/>
      <c r="GVF1" s="309"/>
      <c r="GVG1" s="310"/>
      <c r="GVH1" s="310"/>
      <c r="GVI1" s="310"/>
      <c r="GVJ1" s="310"/>
      <c r="GVK1" s="310"/>
      <c r="GVL1" s="310"/>
      <c r="GVM1" s="310"/>
      <c r="GVN1" s="309"/>
      <c r="GVO1" s="310"/>
      <c r="GVP1" s="310"/>
      <c r="GVQ1" s="310"/>
      <c r="GVR1" s="310"/>
      <c r="GVS1" s="310"/>
      <c r="GVT1" s="310"/>
      <c r="GVU1" s="310"/>
      <c r="GVV1" s="309"/>
      <c r="GVW1" s="310"/>
      <c r="GVX1" s="310"/>
      <c r="GVY1" s="310"/>
      <c r="GVZ1" s="310"/>
      <c r="GWA1" s="310"/>
      <c r="GWB1" s="310"/>
      <c r="GWC1" s="310"/>
      <c r="GWD1" s="309"/>
      <c r="GWE1" s="310"/>
      <c r="GWF1" s="310"/>
      <c r="GWG1" s="310"/>
      <c r="GWH1" s="310"/>
      <c r="GWI1" s="310"/>
      <c r="GWJ1" s="310"/>
      <c r="GWK1" s="310"/>
      <c r="GWL1" s="309"/>
      <c r="GWM1" s="310"/>
      <c r="GWN1" s="310"/>
      <c r="GWO1" s="310"/>
      <c r="GWP1" s="310"/>
      <c r="GWQ1" s="310"/>
      <c r="GWR1" s="310"/>
      <c r="GWS1" s="310"/>
      <c r="GWT1" s="309"/>
      <c r="GWU1" s="310"/>
      <c r="GWV1" s="310"/>
      <c r="GWW1" s="310"/>
      <c r="GWX1" s="310"/>
      <c r="GWY1" s="310"/>
      <c r="GWZ1" s="310"/>
      <c r="GXA1" s="310"/>
      <c r="GXB1" s="309"/>
      <c r="GXC1" s="310"/>
      <c r="GXD1" s="310"/>
      <c r="GXE1" s="310"/>
      <c r="GXF1" s="310"/>
      <c r="GXG1" s="310"/>
      <c r="GXH1" s="310"/>
      <c r="GXI1" s="310"/>
      <c r="GXJ1" s="309"/>
      <c r="GXK1" s="310"/>
      <c r="GXL1" s="310"/>
      <c r="GXM1" s="310"/>
      <c r="GXN1" s="310"/>
      <c r="GXO1" s="310"/>
      <c r="GXP1" s="310"/>
      <c r="GXQ1" s="310"/>
      <c r="GXR1" s="309"/>
      <c r="GXS1" s="310"/>
      <c r="GXT1" s="310"/>
      <c r="GXU1" s="310"/>
      <c r="GXV1" s="310"/>
      <c r="GXW1" s="310"/>
      <c r="GXX1" s="310"/>
      <c r="GXY1" s="310"/>
      <c r="GXZ1" s="309"/>
      <c r="GYA1" s="310"/>
      <c r="GYB1" s="310"/>
      <c r="GYC1" s="310"/>
      <c r="GYD1" s="310"/>
      <c r="GYE1" s="310"/>
      <c r="GYF1" s="310"/>
      <c r="GYG1" s="310"/>
      <c r="GYH1" s="309"/>
      <c r="GYI1" s="310"/>
      <c r="GYJ1" s="310"/>
      <c r="GYK1" s="310"/>
      <c r="GYL1" s="310"/>
      <c r="GYM1" s="310"/>
      <c r="GYN1" s="310"/>
      <c r="GYO1" s="310"/>
      <c r="GYP1" s="309"/>
      <c r="GYQ1" s="310"/>
      <c r="GYR1" s="310"/>
      <c r="GYS1" s="310"/>
      <c r="GYT1" s="310"/>
      <c r="GYU1" s="310"/>
      <c r="GYV1" s="310"/>
      <c r="GYW1" s="310"/>
      <c r="GYX1" s="309"/>
      <c r="GYY1" s="310"/>
      <c r="GYZ1" s="310"/>
      <c r="GZA1" s="310"/>
      <c r="GZB1" s="310"/>
      <c r="GZC1" s="310"/>
      <c r="GZD1" s="310"/>
      <c r="GZE1" s="310"/>
      <c r="GZF1" s="309"/>
      <c r="GZG1" s="310"/>
      <c r="GZH1" s="310"/>
      <c r="GZI1" s="310"/>
      <c r="GZJ1" s="310"/>
      <c r="GZK1" s="310"/>
      <c r="GZL1" s="310"/>
      <c r="GZM1" s="310"/>
      <c r="GZN1" s="309"/>
      <c r="GZO1" s="310"/>
      <c r="GZP1" s="310"/>
      <c r="GZQ1" s="310"/>
      <c r="GZR1" s="310"/>
      <c r="GZS1" s="310"/>
      <c r="GZT1" s="310"/>
      <c r="GZU1" s="310"/>
      <c r="GZV1" s="309"/>
      <c r="GZW1" s="310"/>
      <c r="GZX1" s="310"/>
      <c r="GZY1" s="310"/>
      <c r="GZZ1" s="310"/>
      <c r="HAA1" s="310"/>
      <c r="HAB1" s="310"/>
      <c r="HAC1" s="310"/>
      <c r="HAD1" s="309"/>
      <c r="HAE1" s="310"/>
      <c r="HAF1" s="310"/>
      <c r="HAG1" s="310"/>
      <c r="HAH1" s="310"/>
      <c r="HAI1" s="310"/>
      <c r="HAJ1" s="310"/>
      <c r="HAK1" s="310"/>
      <c r="HAL1" s="309"/>
      <c r="HAM1" s="310"/>
      <c r="HAN1" s="310"/>
      <c r="HAO1" s="310"/>
      <c r="HAP1" s="310"/>
      <c r="HAQ1" s="310"/>
      <c r="HAR1" s="310"/>
      <c r="HAS1" s="310"/>
      <c r="HAT1" s="309"/>
      <c r="HAU1" s="310"/>
      <c r="HAV1" s="310"/>
      <c r="HAW1" s="310"/>
      <c r="HAX1" s="310"/>
      <c r="HAY1" s="310"/>
      <c r="HAZ1" s="310"/>
      <c r="HBA1" s="310"/>
      <c r="HBB1" s="309"/>
      <c r="HBC1" s="310"/>
      <c r="HBD1" s="310"/>
      <c r="HBE1" s="310"/>
      <c r="HBF1" s="310"/>
      <c r="HBG1" s="310"/>
      <c r="HBH1" s="310"/>
      <c r="HBI1" s="310"/>
      <c r="HBJ1" s="309"/>
      <c r="HBK1" s="310"/>
      <c r="HBL1" s="310"/>
      <c r="HBM1" s="310"/>
      <c r="HBN1" s="310"/>
      <c r="HBO1" s="310"/>
      <c r="HBP1" s="310"/>
      <c r="HBQ1" s="310"/>
      <c r="HBR1" s="309"/>
      <c r="HBS1" s="310"/>
      <c r="HBT1" s="310"/>
      <c r="HBU1" s="310"/>
      <c r="HBV1" s="310"/>
      <c r="HBW1" s="310"/>
      <c r="HBX1" s="310"/>
      <c r="HBY1" s="310"/>
      <c r="HBZ1" s="309"/>
      <c r="HCA1" s="310"/>
      <c r="HCB1" s="310"/>
      <c r="HCC1" s="310"/>
      <c r="HCD1" s="310"/>
      <c r="HCE1" s="310"/>
      <c r="HCF1" s="310"/>
      <c r="HCG1" s="310"/>
      <c r="HCH1" s="309"/>
      <c r="HCI1" s="310"/>
      <c r="HCJ1" s="310"/>
      <c r="HCK1" s="310"/>
      <c r="HCL1" s="310"/>
      <c r="HCM1" s="310"/>
      <c r="HCN1" s="310"/>
      <c r="HCO1" s="310"/>
      <c r="HCP1" s="309"/>
      <c r="HCQ1" s="310"/>
      <c r="HCR1" s="310"/>
      <c r="HCS1" s="310"/>
      <c r="HCT1" s="310"/>
      <c r="HCU1" s="310"/>
      <c r="HCV1" s="310"/>
      <c r="HCW1" s="310"/>
      <c r="HCX1" s="309"/>
      <c r="HCY1" s="310"/>
      <c r="HCZ1" s="310"/>
      <c r="HDA1" s="310"/>
      <c r="HDB1" s="310"/>
      <c r="HDC1" s="310"/>
      <c r="HDD1" s="310"/>
      <c r="HDE1" s="310"/>
      <c r="HDF1" s="309"/>
      <c r="HDG1" s="310"/>
      <c r="HDH1" s="310"/>
      <c r="HDI1" s="310"/>
      <c r="HDJ1" s="310"/>
      <c r="HDK1" s="310"/>
      <c r="HDL1" s="310"/>
      <c r="HDM1" s="310"/>
      <c r="HDN1" s="309"/>
      <c r="HDO1" s="310"/>
      <c r="HDP1" s="310"/>
      <c r="HDQ1" s="310"/>
      <c r="HDR1" s="310"/>
      <c r="HDS1" s="310"/>
      <c r="HDT1" s="310"/>
      <c r="HDU1" s="310"/>
      <c r="HDV1" s="309"/>
      <c r="HDW1" s="310"/>
      <c r="HDX1" s="310"/>
      <c r="HDY1" s="310"/>
      <c r="HDZ1" s="310"/>
      <c r="HEA1" s="310"/>
      <c r="HEB1" s="310"/>
      <c r="HEC1" s="310"/>
      <c r="HED1" s="309"/>
      <c r="HEE1" s="310"/>
      <c r="HEF1" s="310"/>
      <c r="HEG1" s="310"/>
      <c r="HEH1" s="310"/>
      <c r="HEI1" s="310"/>
      <c r="HEJ1" s="310"/>
      <c r="HEK1" s="310"/>
      <c r="HEL1" s="309"/>
      <c r="HEM1" s="310"/>
      <c r="HEN1" s="310"/>
      <c r="HEO1" s="310"/>
      <c r="HEP1" s="310"/>
      <c r="HEQ1" s="310"/>
      <c r="HER1" s="310"/>
      <c r="HES1" s="310"/>
      <c r="HET1" s="309"/>
      <c r="HEU1" s="310"/>
      <c r="HEV1" s="310"/>
      <c r="HEW1" s="310"/>
      <c r="HEX1" s="310"/>
      <c r="HEY1" s="310"/>
      <c r="HEZ1" s="310"/>
      <c r="HFA1" s="310"/>
      <c r="HFB1" s="309"/>
      <c r="HFC1" s="310"/>
      <c r="HFD1" s="310"/>
      <c r="HFE1" s="310"/>
      <c r="HFF1" s="310"/>
      <c r="HFG1" s="310"/>
      <c r="HFH1" s="310"/>
      <c r="HFI1" s="310"/>
      <c r="HFJ1" s="309"/>
      <c r="HFK1" s="310"/>
      <c r="HFL1" s="310"/>
      <c r="HFM1" s="310"/>
      <c r="HFN1" s="310"/>
      <c r="HFO1" s="310"/>
      <c r="HFP1" s="310"/>
      <c r="HFQ1" s="310"/>
      <c r="HFR1" s="309"/>
      <c r="HFS1" s="310"/>
      <c r="HFT1" s="310"/>
      <c r="HFU1" s="310"/>
      <c r="HFV1" s="310"/>
      <c r="HFW1" s="310"/>
      <c r="HFX1" s="310"/>
      <c r="HFY1" s="310"/>
      <c r="HFZ1" s="309"/>
      <c r="HGA1" s="310"/>
      <c r="HGB1" s="310"/>
      <c r="HGC1" s="310"/>
      <c r="HGD1" s="310"/>
      <c r="HGE1" s="310"/>
      <c r="HGF1" s="310"/>
      <c r="HGG1" s="310"/>
      <c r="HGH1" s="309"/>
      <c r="HGI1" s="310"/>
      <c r="HGJ1" s="310"/>
      <c r="HGK1" s="310"/>
      <c r="HGL1" s="310"/>
      <c r="HGM1" s="310"/>
      <c r="HGN1" s="310"/>
      <c r="HGO1" s="310"/>
      <c r="HGP1" s="309"/>
      <c r="HGQ1" s="310"/>
      <c r="HGR1" s="310"/>
      <c r="HGS1" s="310"/>
      <c r="HGT1" s="310"/>
      <c r="HGU1" s="310"/>
      <c r="HGV1" s="310"/>
      <c r="HGW1" s="310"/>
      <c r="HGX1" s="309"/>
      <c r="HGY1" s="310"/>
      <c r="HGZ1" s="310"/>
      <c r="HHA1" s="310"/>
      <c r="HHB1" s="310"/>
      <c r="HHC1" s="310"/>
      <c r="HHD1" s="310"/>
      <c r="HHE1" s="310"/>
      <c r="HHF1" s="309"/>
      <c r="HHG1" s="310"/>
      <c r="HHH1" s="310"/>
      <c r="HHI1" s="310"/>
      <c r="HHJ1" s="310"/>
      <c r="HHK1" s="310"/>
      <c r="HHL1" s="310"/>
      <c r="HHM1" s="310"/>
      <c r="HHN1" s="309"/>
      <c r="HHO1" s="310"/>
      <c r="HHP1" s="310"/>
      <c r="HHQ1" s="310"/>
      <c r="HHR1" s="310"/>
      <c r="HHS1" s="310"/>
      <c r="HHT1" s="310"/>
      <c r="HHU1" s="310"/>
      <c r="HHV1" s="309"/>
      <c r="HHW1" s="310"/>
      <c r="HHX1" s="310"/>
      <c r="HHY1" s="310"/>
      <c r="HHZ1" s="310"/>
      <c r="HIA1" s="310"/>
      <c r="HIB1" s="310"/>
      <c r="HIC1" s="310"/>
      <c r="HID1" s="309"/>
      <c r="HIE1" s="310"/>
      <c r="HIF1" s="310"/>
      <c r="HIG1" s="310"/>
      <c r="HIH1" s="310"/>
      <c r="HII1" s="310"/>
      <c r="HIJ1" s="310"/>
      <c r="HIK1" s="310"/>
      <c r="HIL1" s="309"/>
      <c r="HIM1" s="310"/>
      <c r="HIN1" s="310"/>
      <c r="HIO1" s="310"/>
      <c r="HIP1" s="310"/>
      <c r="HIQ1" s="310"/>
      <c r="HIR1" s="310"/>
      <c r="HIS1" s="310"/>
      <c r="HIT1" s="309"/>
      <c r="HIU1" s="310"/>
      <c r="HIV1" s="310"/>
      <c r="HIW1" s="310"/>
      <c r="HIX1" s="310"/>
      <c r="HIY1" s="310"/>
      <c r="HIZ1" s="310"/>
      <c r="HJA1" s="310"/>
      <c r="HJB1" s="309"/>
      <c r="HJC1" s="310"/>
      <c r="HJD1" s="310"/>
      <c r="HJE1" s="310"/>
      <c r="HJF1" s="310"/>
      <c r="HJG1" s="310"/>
      <c r="HJH1" s="310"/>
      <c r="HJI1" s="310"/>
      <c r="HJJ1" s="309"/>
      <c r="HJK1" s="310"/>
      <c r="HJL1" s="310"/>
      <c r="HJM1" s="310"/>
      <c r="HJN1" s="310"/>
      <c r="HJO1" s="310"/>
      <c r="HJP1" s="310"/>
      <c r="HJQ1" s="310"/>
      <c r="HJR1" s="309"/>
      <c r="HJS1" s="310"/>
      <c r="HJT1" s="310"/>
      <c r="HJU1" s="310"/>
      <c r="HJV1" s="310"/>
      <c r="HJW1" s="310"/>
      <c r="HJX1" s="310"/>
      <c r="HJY1" s="310"/>
      <c r="HJZ1" s="309"/>
      <c r="HKA1" s="310"/>
      <c r="HKB1" s="310"/>
      <c r="HKC1" s="310"/>
      <c r="HKD1" s="310"/>
      <c r="HKE1" s="310"/>
      <c r="HKF1" s="310"/>
      <c r="HKG1" s="310"/>
      <c r="HKH1" s="309"/>
      <c r="HKI1" s="310"/>
      <c r="HKJ1" s="310"/>
      <c r="HKK1" s="310"/>
      <c r="HKL1" s="310"/>
      <c r="HKM1" s="310"/>
      <c r="HKN1" s="310"/>
      <c r="HKO1" s="310"/>
      <c r="HKP1" s="309"/>
      <c r="HKQ1" s="310"/>
      <c r="HKR1" s="310"/>
      <c r="HKS1" s="310"/>
      <c r="HKT1" s="310"/>
      <c r="HKU1" s="310"/>
      <c r="HKV1" s="310"/>
      <c r="HKW1" s="310"/>
      <c r="HKX1" s="309"/>
      <c r="HKY1" s="310"/>
      <c r="HKZ1" s="310"/>
      <c r="HLA1" s="310"/>
      <c r="HLB1" s="310"/>
      <c r="HLC1" s="310"/>
      <c r="HLD1" s="310"/>
      <c r="HLE1" s="310"/>
      <c r="HLF1" s="309"/>
      <c r="HLG1" s="310"/>
      <c r="HLH1" s="310"/>
      <c r="HLI1" s="310"/>
      <c r="HLJ1" s="310"/>
      <c r="HLK1" s="310"/>
      <c r="HLL1" s="310"/>
      <c r="HLM1" s="310"/>
      <c r="HLN1" s="309"/>
      <c r="HLO1" s="310"/>
      <c r="HLP1" s="310"/>
      <c r="HLQ1" s="310"/>
      <c r="HLR1" s="310"/>
      <c r="HLS1" s="310"/>
      <c r="HLT1" s="310"/>
      <c r="HLU1" s="310"/>
      <c r="HLV1" s="309"/>
      <c r="HLW1" s="310"/>
      <c r="HLX1" s="310"/>
      <c r="HLY1" s="310"/>
      <c r="HLZ1" s="310"/>
      <c r="HMA1" s="310"/>
      <c r="HMB1" s="310"/>
      <c r="HMC1" s="310"/>
      <c r="HMD1" s="309"/>
      <c r="HME1" s="310"/>
      <c r="HMF1" s="310"/>
      <c r="HMG1" s="310"/>
      <c r="HMH1" s="310"/>
      <c r="HMI1" s="310"/>
      <c r="HMJ1" s="310"/>
      <c r="HMK1" s="310"/>
      <c r="HML1" s="309"/>
      <c r="HMM1" s="310"/>
      <c r="HMN1" s="310"/>
      <c r="HMO1" s="310"/>
      <c r="HMP1" s="310"/>
      <c r="HMQ1" s="310"/>
      <c r="HMR1" s="310"/>
      <c r="HMS1" s="310"/>
      <c r="HMT1" s="309"/>
      <c r="HMU1" s="310"/>
      <c r="HMV1" s="310"/>
      <c r="HMW1" s="310"/>
      <c r="HMX1" s="310"/>
      <c r="HMY1" s="310"/>
      <c r="HMZ1" s="310"/>
      <c r="HNA1" s="310"/>
      <c r="HNB1" s="309"/>
      <c r="HNC1" s="310"/>
      <c r="HND1" s="310"/>
      <c r="HNE1" s="310"/>
      <c r="HNF1" s="310"/>
      <c r="HNG1" s="310"/>
      <c r="HNH1" s="310"/>
      <c r="HNI1" s="310"/>
      <c r="HNJ1" s="309"/>
      <c r="HNK1" s="310"/>
      <c r="HNL1" s="310"/>
      <c r="HNM1" s="310"/>
      <c r="HNN1" s="310"/>
      <c r="HNO1" s="310"/>
      <c r="HNP1" s="310"/>
      <c r="HNQ1" s="310"/>
      <c r="HNR1" s="309"/>
      <c r="HNS1" s="310"/>
      <c r="HNT1" s="310"/>
      <c r="HNU1" s="310"/>
      <c r="HNV1" s="310"/>
      <c r="HNW1" s="310"/>
      <c r="HNX1" s="310"/>
      <c r="HNY1" s="310"/>
      <c r="HNZ1" s="309"/>
      <c r="HOA1" s="310"/>
      <c r="HOB1" s="310"/>
      <c r="HOC1" s="310"/>
      <c r="HOD1" s="310"/>
      <c r="HOE1" s="310"/>
      <c r="HOF1" s="310"/>
      <c r="HOG1" s="310"/>
      <c r="HOH1" s="309"/>
      <c r="HOI1" s="310"/>
      <c r="HOJ1" s="310"/>
      <c r="HOK1" s="310"/>
      <c r="HOL1" s="310"/>
      <c r="HOM1" s="310"/>
      <c r="HON1" s="310"/>
      <c r="HOO1" s="310"/>
      <c r="HOP1" s="309"/>
      <c r="HOQ1" s="310"/>
      <c r="HOR1" s="310"/>
      <c r="HOS1" s="310"/>
      <c r="HOT1" s="310"/>
      <c r="HOU1" s="310"/>
      <c r="HOV1" s="310"/>
      <c r="HOW1" s="310"/>
      <c r="HOX1" s="309"/>
      <c r="HOY1" s="310"/>
      <c r="HOZ1" s="310"/>
      <c r="HPA1" s="310"/>
      <c r="HPB1" s="310"/>
      <c r="HPC1" s="310"/>
      <c r="HPD1" s="310"/>
      <c r="HPE1" s="310"/>
      <c r="HPF1" s="309"/>
      <c r="HPG1" s="310"/>
      <c r="HPH1" s="310"/>
      <c r="HPI1" s="310"/>
      <c r="HPJ1" s="310"/>
      <c r="HPK1" s="310"/>
      <c r="HPL1" s="310"/>
      <c r="HPM1" s="310"/>
      <c r="HPN1" s="309"/>
      <c r="HPO1" s="310"/>
      <c r="HPP1" s="310"/>
      <c r="HPQ1" s="310"/>
      <c r="HPR1" s="310"/>
      <c r="HPS1" s="310"/>
      <c r="HPT1" s="310"/>
      <c r="HPU1" s="310"/>
      <c r="HPV1" s="309"/>
      <c r="HPW1" s="310"/>
      <c r="HPX1" s="310"/>
      <c r="HPY1" s="310"/>
      <c r="HPZ1" s="310"/>
      <c r="HQA1" s="310"/>
      <c r="HQB1" s="310"/>
      <c r="HQC1" s="310"/>
      <c r="HQD1" s="309"/>
      <c r="HQE1" s="310"/>
      <c r="HQF1" s="310"/>
      <c r="HQG1" s="310"/>
      <c r="HQH1" s="310"/>
      <c r="HQI1" s="310"/>
      <c r="HQJ1" s="310"/>
      <c r="HQK1" s="310"/>
      <c r="HQL1" s="309"/>
      <c r="HQM1" s="310"/>
      <c r="HQN1" s="310"/>
      <c r="HQO1" s="310"/>
      <c r="HQP1" s="310"/>
      <c r="HQQ1" s="310"/>
      <c r="HQR1" s="310"/>
      <c r="HQS1" s="310"/>
      <c r="HQT1" s="309"/>
      <c r="HQU1" s="310"/>
      <c r="HQV1" s="310"/>
      <c r="HQW1" s="310"/>
      <c r="HQX1" s="310"/>
      <c r="HQY1" s="310"/>
      <c r="HQZ1" s="310"/>
      <c r="HRA1" s="310"/>
      <c r="HRB1" s="309"/>
      <c r="HRC1" s="310"/>
      <c r="HRD1" s="310"/>
      <c r="HRE1" s="310"/>
      <c r="HRF1" s="310"/>
      <c r="HRG1" s="310"/>
      <c r="HRH1" s="310"/>
      <c r="HRI1" s="310"/>
      <c r="HRJ1" s="309"/>
      <c r="HRK1" s="310"/>
      <c r="HRL1" s="310"/>
      <c r="HRM1" s="310"/>
      <c r="HRN1" s="310"/>
      <c r="HRO1" s="310"/>
      <c r="HRP1" s="310"/>
      <c r="HRQ1" s="310"/>
      <c r="HRR1" s="309"/>
      <c r="HRS1" s="310"/>
      <c r="HRT1" s="310"/>
      <c r="HRU1" s="310"/>
      <c r="HRV1" s="310"/>
      <c r="HRW1" s="310"/>
      <c r="HRX1" s="310"/>
      <c r="HRY1" s="310"/>
      <c r="HRZ1" s="309"/>
      <c r="HSA1" s="310"/>
      <c r="HSB1" s="310"/>
      <c r="HSC1" s="310"/>
      <c r="HSD1" s="310"/>
      <c r="HSE1" s="310"/>
      <c r="HSF1" s="310"/>
      <c r="HSG1" s="310"/>
      <c r="HSH1" s="309"/>
      <c r="HSI1" s="310"/>
      <c r="HSJ1" s="310"/>
      <c r="HSK1" s="310"/>
      <c r="HSL1" s="310"/>
      <c r="HSM1" s="310"/>
      <c r="HSN1" s="310"/>
      <c r="HSO1" s="310"/>
      <c r="HSP1" s="309"/>
      <c r="HSQ1" s="310"/>
      <c r="HSR1" s="310"/>
      <c r="HSS1" s="310"/>
      <c r="HST1" s="310"/>
      <c r="HSU1" s="310"/>
      <c r="HSV1" s="310"/>
      <c r="HSW1" s="310"/>
      <c r="HSX1" s="309"/>
      <c r="HSY1" s="310"/>
      <c r="HSZ1" s="310"/>
      <c r="HTA1" s="310"/>
      <c r="HTB1" s="310"/>
      <c r="HTC1" s="310"/>
      <c r="HTD1" s="310"/>
      <c r="HTE1" s="310"/>
      <c r="HTF1" s="309"/>
      <c r="HTG1" s="310"/>
      <c r="HTH1" s="310"/>
      <c r="HTI1" s="310"/>
      <c r="HTJ1" s="310"/>
      <c r="HTK1" s="310"/>
      <c r="HTL1" s="310"/>
      <c r="HTM1" s="310"/>
      <c r="HTN1" s="309"/>
      <c r="HTO1" s="310"/>
      <c r="HTP1" s="310"/>
      <c r="HTQ1" s="310"/>
      <c r="HTR1" s="310"/>
      <c r="HTS1" s="310"/>
      <c r="HTT1" s="310"/>
      <c r="HTU1" s="310"/>
      <c r="HTV1" s="309"/>
      <c r="HTW1" s="310"/>
      <c r="HTX1" s="310"/>
      <c r="HTY1" s="310"/>
      <c r="HTZ1" s="310"/>
      <c r="HUA1" s="310"/>
      <c r="HUB1" s="310"/>
      <c r="HUC1" s="310"/>
      <c r="HUD1" s="309"/>
      <c r="HUE1" s="310"/>
      <c r="HUF1" s="310"/>
      <c r="HUG1" s="310"/>
      <c r="HUH1" s="310"/>
      <c r="HUI1" s="310"/>
      <c r="HUJ1" s="310"/>
      <c r="HUK1" s="310"/>
      <c r="HUL1" s="309"/>
      <c r="HUM1" s="310"/>
      <c r="HUN1" s="310"/>
      <c r="HUO1" s="310"/>
      <c r="HUP1" s="310"/>
      <c r="HUQ1" s="310"/>
      <c r="HUR1" s="310"/>
      <c r="HUS1" s="310"/>
      <c r="HUT1" s="309"/>
      <c r="HUU1" s="310"/>
      <c r="HUV1" s="310"/>
      <c r="HUW1" s="310"/>
      <c r="HUX1" s="310"/>
      <c r="HUY1" s="310"/>
      <c r="HUZ1" s="310"/>
      <c r="HVA1" s="310"/>
      <c r="HVB1" s="309"/>
      <c r="HVC1" s="310"/>
      <c r="HVD1" s="310"/>
      <c r="HVE1" s="310"/>
      <c r="HVF1" s="310"/>
      <c r="HVG1" s="310"/>
      <c r="HVH1" s="310"/>
      <c r="HVI1" s="310"/>
      <c r="HVJ1" s="309"/>
      <c r="HVK1" s="310"/>
      <c r="HVL1" s="310"/>
      <c r="HVM1" s="310"/>
      <c r="HVN1" s="310"/>
      <c r="HVO1" s="310"/>
      <c r="HVP1" s="310"/>
      <c r="HVQ1" s="310"/>
      <c r="HVR1" s="309"/>
      <c r="HVS1" s="310"/>
      <c r="HVT1" s="310"/>
      <c r="HVU1" s="310"/>
      <c r="HVV1" s="310"/>
      <c r="HVW1" s="310"/>
      <c r="HVX1" s="310"/>
      <c r="HVY1" s="310"/>
      <c r="HVZ1" s="309"/>
      <c r="HWA1" s="310"/>
      <c r="HWB1" s="310"/>
      <c r="HWC1" s="310"/>
      <c r="HWD1" s="310"/>
      <c r="HWE1" s="310"/>
      <c r="HWF1" s="310"/>
      <c r="HWG1" s="310"/>
      <c r="HWH1" s="309"/>
      <c r="HWI1" s="310"/>
      <c r="HWJ1" s="310"/>
      <c r="HWK1" s="310"/>
      <c r="HWL1" s="310"/>
      <c r="HWM1" s="310"/>
      <c r="HWN1" s="310"/>
      <c r="HWO1" s="310"/>
      <c r="HWP1" s="309"/>
      <c r="HWQ1" s="310"/>
      <c r="HWR1" s="310"/>
      <c r="HWS1" s="310"/>
      <c r="HWT1" s="310"/>
      <c r="HWU1" s="310"/>
      <c r="HWV1" s="310"/>
      <c r="HWW1" s="310"/>
      <c r="HWX1" s="309"/>
      <c r="HWY1" s="310"/>
      <c r="HWZ1" s="310"/>
      <c r="HXA1" s="310"/>
      <c r="HXB1" s="310"/>
      <c r="HXC1" s="310"/>
      <c r="HXD1" s="310"/>
      <c r="HXE1" s="310"/>
      <c r="HXF1" s="309"/>
      <c r="HXG1" s="310"/>
      <c r="HXH1" s="310"/>
      <c r="HXI1" s="310"/>
      <c r="HXJ1" s="310"/>
      <c r="HXK1" s="310"/>
      <c r="HXL1" s="310"/>
      <c r="HXM1" s="310"/>
      <c r="HXN1" s="309"/>
      <c r="HXO1" s="310"/>
      <c r="HXP1" s="310"/>
      <c r="HXQ1" s="310"/>
      <c r="HXR1" s="310"/>
      <c r="HXS1" s="310"/>
      <c r="HXT1" s="310"/>
      <c r="HXU1" s="310"/>
      <c r="HXV1" s="309"/>
      <c r="HXW1" s="310"/>
      <c r="HXX1" s="310"/>
      <c r="HXY1" s="310"/>
      <c r="HXZ1" s="310"/>
      <c r="HYA1" s="310"/>
      <c r="HYB1" s="310"/>
      <c r="HYC1" s="310"/>
      <c r="HYD1" s="309"/>
      <c r="HYE1" s="310"/>
      <c r="HYF1" s="310"/>
      <c r="HYG1" s="310"/>
      <c r="HYH1" s="310"/>
      <c r="HYI1" s="310"/>
      <c r="HYJ1" s="310"/>
      <c r="HYK1" s="310"/>
      <c r="HYL1" s="309"/>
      <c r="HYM1" s="310"/>
      <c r="HYN1" s="310"/>
      <c r="HYO1" s="310"/>
      <c r="HYP1" s="310"/>
      <c r="HYQ1" s="310"/>
      <c r="HYR1" s="310"/>
      <c r="HYS1" s="310"/>
      <c r="HYT1" s="309"/>
      <c r="HYU1" s="310"/>
      <c r="HYV1" s="310"/>
      <c r="HYW1" s="310"/>
      <c r="HYX1" s="310"/>
      <c r="HYY1" s="310"/>
      <c r="HYZ1" s="310"/>
      <c r="HZA1" s="310"/>
      <c r="HZB1" s="309"/>
      <c r="HZC1" s="310"/>
      <c r="HZD1" s="310"/>
      <c r="HZE1" s="310"/>
      <c r="HZF1" s="310"/>
      <c r="HZG1" s="310"/>
      <c r="HZH1" s="310"/>
      <c r="HZI1" s="310"/>
      <c r="HZJ1" s="309"/>
      <c r="HZK1" s="310"/>
      <c r="HZL1" s="310"/>
      <c r="HZM1" s="310"/>
      <c r="HZN1" s="310"/>
      <c r="HZO1" s="310"/>
      <c r="HZP1" s="310"/>
      <c r="HZQ1" s="310"/>
      <c r="HZR1" s="309"/>
      <c r="HZS1" s="310"/>
      <c r="HZT1" s="310"/>
      <c r="HZU1" s="310"/>
      <c r="HZV1" s="310"/>
      <c r="HZW1" s="310"/>
      <c r="HZX1" s="310"/>
      <c r="HZY1" s="310"/>
      <c r="HZZ1" s="309"/>
      <c r="IAA1" s="310"/>
      <c r="IAB1" s="310"/>
      <c r="IAC1" s="310"/>
      <c r="IAD1" s="310"/>
      <c r="IAE1" s="310"/>
      <c r="IAF1" s="310"/>
      <c r="IAG1" s="310"/>
      <c r="IAH1" s="309"/>
      <c r="IAI1" s="310"/>
      <c r="IAJ1" s="310"/>
      <c r="IAK1" s="310"/>
      <c r="IAL1" s="310"/>
      <c r="IAM1" s="310"/>
      <c r="IAN1" s="310"/>
      <c r="IAO1" s="310"/>
      <c r="IAP1" s="309"/>
      <c r="IAQ1" s="310"/>
      <c r="IAR1" s="310"/>
      <c r="IAS1" s="310"/>
      <c r="IAT1" s="310"/>
      <c r="IAU1" s="310"/>
      <c r="IAV1" s="310"/>
      <c r="IAW1" s="310"/>
      <c r="IAX1" s="309"/>
      <c r="IAY1" s="310"/>
      <c r="IAZ1" s="310"/>
      <c r="IBA1" s="310"/>
      <c r="IBB1" s="310"/>
      <c r="IBC1" s="310"/>
      <c r="IBD1" s="310"/>
      <c r="IBE1" s="310"/>
      <c r="IBF1" s="309"/>
      <c r="IBG1" s="310"/>
      <c r="IBH1" s="310"/>
      <c r="IBI1" s="310"/>
      <c r="IBJ1" s="310"/>
      <c r="IBK1" s="310"/>
      <c r="IBL1" s="310"/>
      <c r="IBM1" s="310"/>
      <c r="IBN1" s="309"/>
      <c r="IBO1" s="310"/>
      <c r="IBP1" s="310"/>
      <c r="IBQ1" s="310"/>
      <c r="IBR1" s="310"/>
      <c r="IBS1" s="310"/>
      <c r="IBT1" s="310"/>
      <c r="IBU1" s="310"/>
      <c r="IBV1" s="309"/>
      <c r="IBW1" s="310"/>
      <c r="IBX1" s="310"/>
      <c r="IBY1" s="310"/>
      <c r="IBZ1" s="310"/>
      <c r="ICA1" s="310"/>
      <c r="ICB1" s="310"/>
      <c r="ICC1" s="310"/>
      <c r="ICD1" s="309"/>
      <c r="ICE1" s="310"/>
      <c r="ICF1" s="310"/>
      <c r="ICG1" s="310"/>
      <c r="ICH1" s="310"/>
      <c r="ICI1" s="310"/>
      <c r="ICJ1" s="310"/>
      <c r="ICK1" s="310"/>
      <c r="ICL1" s="309"/>
      <c r="ICM1" s="310"/>
      <c r="ICN1" s="310"/>
      <c r="ICO1" s="310"/>
      <c r="ICP1" s="310"/>
      <c r="ICQ1" s="310"/>
      <c r="ICR1" s="310"/>
      <c r="ICS1" s="310"/>
      <c r="ICT1" s="309"/>
      <c r="ICU1" s="310"/>
      <c r="ICV1" s="310"/>
      <c r="ICW1" s="310"/>
      <c r="ICX1" s="310"/>
      <c r="ICY1" s="310"/>
      <c r="ICZ1" s="310"/>
      <c r="IDA1" s="310"/>
      <c r="IDB1" s="309"/>
      <c r="IDC1" s="310"/>
      <c r="IDD1" s="310"/>
      <c r="IDE1" s="310"/>
      <c r="IDF1" s="310"/>
      <c r="IDG1" s="310"/>
      <c r="IDH1" s="310"/>
      <c r="IDI1" s="310"/>
      <c r="IDJ1" s="309"/>
      <c r="IDK1" s="310"/>
      <c r="IDL1" s="310"/>
      <c r="IDM1" s="310"/>
      <c r="IDN1" s="310"/>
      <c r="IDO1" s="310"/>
      <c r="IDP1" s="310"/>
      <c r="IDQ1" s="310"/>
      <c r="IDR1" s="309"/>
      <c r="IDS1" s="310"/>
      <c r="IDT1" s="310"/>
      <c r="IDU1" s="310"/>
      <c r="IDV1" s="310"/>
      <c r="IDW1" s="310"/>
      <c r="IDX1" s="310"/>
      <c r="IDY1" s="310"/>
      <c r="IDZ1" s="309"/>
      <c r="IEA1" s="310"/>
      <c r="IEB1" s="310"/>
      <c r="IEC1" s="310"/>
      <c r="IED1" s="310"/>
      <c r="IEE1" s="310"/>
      <c r="IEF1" s="310"/>
      <c r="IEG1" s="310"/>
      <c r="IEH1" s="309"/>
      <c r="IEI1" s="310"/>
      <c r="IEJ1" s="310"/>
      <c r="IEK1" s="310"/>
      <c r="IEL1" s="310"/>
      <c r="IEM1" s="310"/>
      <c r="IEN1" s="310"/>
      <c r="IEO1" s="310"/>
      <c r="IEP1" s="309"/>
      <c r="IEQ1" s="310"/>
      <c r="IER1" s="310"/>
      <c r="IES1" s="310"/>
      <c r="IET1" s="310"/>
      <c r="IEU1" s="310"/>
      <c r="IEV1" s="310"/>
      <c r="IEW1" s="310"/>
      <c r="IEX1" s="309"/>
      <c r="IEY1" s="310"/>
      <c r="IEZ1" s="310"/>
      <c r="IFA1" s="310"/>
      <c r="IFB1" s="310"/>
      <c r="IFC1" s="310"/>
      <c r="IFD1" s="310"/>
      <c r="IFE1" s="310"/>
      <c r="IFF1" s="309"/>
      <c r="IFG1" s="310"/>
      <c r="IFH1" s="310"/>
      <c r="IFI1" s="310"/>
      <c r="IFJ1" s="310"/>
      <c r="IFK1" s="310"/>
      <c r="IFL1" s="310"/>
      <c r="IFM1" s="310"/>
      <c r="IFN1" s="309"/>
      <c r="IFO1" s="310"/>
      <c r="IFP1" s="310"/>
      <c r="IFQ1" s="310"/>
      <c r="IFR1" s="310"/>
      <c r="IFS1" s="310"/>
      <c r="IFT1" s="310"/>
      <c r="IFU1" s="310"/>
      <c r="IFV1" s="309"/>
      <c r="IFW1" s="310"/>
      <c r="IFX1" s="310"/>
      <c r="IFY1" s="310"/>
      <c r="IFZ1" s="310"/>
      <c r="IGA1" s="310"/>
      <c r="IGB1" s="310"/>
      <c r="IGC1" s="310"/>
      <c r="IGD1" s="309"/>
      <c r="IGE1" s="310"/>
      <c r="IGF1" s="310"/>
      <c r="IGG1" s="310"/>
      <c r="IGH1" s="310"/>
      <c r="IGI1" s="310"/>
      <c r="IGJ1" s="310"/>
      <c r="IGK1" s="310"/>
      <c r="IGL1" s="309"/>
      <c r="IGM1" s="310"/>
      <c r="IGN1" s="310"/>
      <c r="IGO1" s="310"/>
      <c r="IGP1" s="310"/>
      <c r="IGQ1" s="310"/>
      <c r="IGR1" s="310"/>
      <c r="IGS1" s="310"/>
      <c r="IGT1" s="309"/>
      <c r="IGU1" s="310"/>
      <c r="IGV1" s="310"/>
      <c r="IGW1" s="310"/>
      <c r="IGX1" s="310"/>
      <c r="IGY1" s="310"/>
      <c r="IGZ1" s="310"/>
      <c r="IHA1" s="310"/>
      <c r="IHB1" s="309"/>
      <c r="IHC1" s="310"/>
      <c r="IHD1" s="310"/>
      <c r="IHE1" s="310"/>
      <c r="IHF1" s="310"/>
      <c r="IHG1" s="310"/>
      <c r="IHH1" s="310"/>
      <c r="IHI1" s="310"/>
      <c r="IHJ1" s="309"/>
      <c r="IHK1" s="310"/>
      <c r="IHL1" s="310"/>
      <c r="IHM1" s="310"/>
      <c r="IHN1" s="310"/>
      <c r="IHO1" s="310"/>
      <c r="IHP1" s="310"/>
      <c r="IHQ1" s="310"/>
      <c r="IHR1" s="309"/>
      <c r="IHS1" s="310"/>
      <c r="IHT1" s="310"/>
      <c r="IHU1" s="310"/>
      <c r="IHV1" s="310"/>
      <c r="IHW1" s="310"/>
      <c r="IHX1" s="310"/>
      <c r="IHY1" s="310"/>
      <c r="IHZ1" s="309"/>
      <c r="IIA1" s="310"/>
      <c r="IIB1" s="310"/>
      <c r="IIC1" s="310"/>
      <c r="IID1" s="310"/>
      <c r="IIE1" s="310"/>
      <c r="IIF1" s="310"/>
      <c r="IIG1" s="310"/>
      <c r="IIH1" s="309"/>
      <c r="III1" s="310"/>
      <c r="IIJ1" s="310"/>
      <c r="IIK1" s="310"/>
      <c r="IIL1" s="310"/>
      <c r="IIM1" s="310"/>
      <c r="IIN1" s="310"/>
      <c r="IIO1" s="310"/>
      <c r="IIP1" s="309"/>
      <c r="IIQ1" s="310"/>
      <c r="IIR1" s="310"/>
      <c r="IIS1" s="310"/>
      <c r="IIT1" s="310"/>
      <c r="IIU1" s="310"/>
      <c r="IIV1" s="310"/>
      <c r="IIW1" s="310"/>
      <c r="IIX1" s="309"/>
      <c r="IIY1" s="310"/>
      <c r="IIZ1" s="310"/>
      <c r="IJA1" s="310"/>
      <c r="IJB1" s="310"/>
      <c r="IJC1" s="310"/>
      <c r="IJD1" s="310"/>
      <c r="IJE1" s="310"/>
      <c r="IJF1" s="309"/>
      <c r="IJG1" s="310"/>
      <c r="IJH1" s="310"/>
      <c r="IJI1" s="310"/>
      <c r="IJJ1" s="310"/>
      <c r="IJK1" s="310"/>
      <c r="IJL1" s="310"/>
      <c r="IJM1" s="310"/>
      <c r="IJN1" s="309"/>
      <c r="IJO1" s="310"/>
      <c r="IJP1" s="310"/>
      <c r="IJQ1" s="310"/>
      <c r="IJR1" s="310"/>
      <c r="IJS1" s="310"/>
      <c r="IJT1" s="310"/>
      <c r="IJU1" s="310"/>
      <c r="IJV1" s="309"/>
      <c r="IJW1" s="310"/>
      <c r="IJX1" s="310"/>
      <c r="IJY1" s="310"/>
      <c r="IJZ1" s="310"/>
      <c r="IKA1" s="310"/>
      <c r="IKB1" s="310"/>
      <c r="IKC1" s="310"/>
      <c r="IKD1" s="309"/>
      <c r="IKE1" s="310"/>
      <c r="IKF1" s="310"/>
      <c r="IKG1" s="310"/>
      <c r="IKH1" s="310"/>
      <c r="IKI1" s="310"/>
      <c r="IKJ1" s="310"/>
      <c r="IKK1" s="310"/>
      <c r="IKL1" s="309"/>
      <c r="IKM1" s="310"/>
      <c r="IKN1" s="310"/>
      <c r="IKO1" s="310"/>
      <c r="IKP1" s="310"/>
      <c r="IKQ1" s="310"/>
      <c r="IKR1" s="310"/>
      <c r="IKS1" s="310"/>
      <c r="IKT1" s="309"/>
      <c r="IKU1" s="310"/>
      <c r="IKV1" s="310"/>
      <c r="IKW1" s="310"/>
      <c r="IKX1" s="310"/>
      <c r="IKY1" s="310"/>
      <c r="IKZ1" s="310"/>
      <c r="ILA1" s="310"/>
      <c r="ILB1" s="309"/>
      <c r="ILC1" s="310"/>
      <c r="ILD1" s="310"/>
      <c r="ILE1" s="310"/>
      <c r="ILF1" s="310"/>
      <c r="ILG1" s="310"/>
      <c r="ILH1" s="310"/>
      <c r="ILI1" s="310"/>
      <c r="ILJ1" s="309"/>
      <c r="ILK1" s="310"/>
      <c r="ILL1" s="310"/>
      <c r="ILM1" s="310"/>
      <c r="ILN1" s="310"/>
      <c r="ILO1" s="310"/>
      <c r="ILP1" s="310"/>
      <c r="ILQ1" s="310"/>
      <c r="ILR1" s="309"/>
      <c r="ILS1" s="310"/>
      <c r="ILT1" s="310"/>
      <c r="ILU1" s="310"/>
      <c r="ILV1" s="310"/>
      <c r="ILW1" s="310"/>
      <c r="ILX1" s="310"/>
      <c r="ILY1" s="310"/>
      <c r="ILZ1" s="309"/>
      <c r="IMA1" s="310"/>
      <c r="IMB1" s="310"/>
      <c r="IMC1" s="310"/>
      <c r="IMD1" s="310"/>
      <c r="IME1" s="310"/>
      <c r="IMF1" s="310"/>
      <c r="IMG1" s="310"/>
      <c r="IMH1" s="309"/>
      <c r="IMI1" s="310"/>
      <c r="IMJ1" s="310"/>
      <c r="IMK1" s="310"/>
      <c r="IML1" s="310"/>
      <c r="IMM1" s="310"/>
      <c r="IMN1" s="310"/>
      <c r="IMO1" s="310"/>
      <c r="IMP1" s="309"/>
      <c r="IMQ1" s="310"/>
      <c r="IMR1" s="310"/>
      <c r="IMS1" s="310"/>
      <c r="IMT1" s="310"/>
      <c r="IMU1" s="310"/>
      <c r="IMV1" s="310"/>
      <c r="IMW1" s="310"/>
      <c r="IMX1" s="309"/>
      <c r="IMY1" s="310"/>
      <c r="IMZ1" s="310"/>
      <c r="INA1" s="310"/>
      <c r="INB1" s="310"/>
      <c r="INC1" s="310"/>
      <c r="IND1" s="310"/>
      <c r="INE1" s="310"/>
      <c r="INF1" s="309"/>
      <c r="ING1" s="310"/>
      <c r="INH1" s="310"/>
      <c r="INI1" s="310"/>
      <c r="INJ1" s="310"/>
      <c r="INK1" s="310"/>
      <c r="INL1" s="310"/>
      <c r="INM1" s="310"/>
      <c r="INN1" s="309"/>
      <c r="INO1" s="310"/>
      <c r="INP1" s="310"/>
      <c r="INQ1" s="310"/>
      <c r="INR1" s="310"/>
      <c r="INS1" s="310"/>
      <c r="INT1" s="310"/>
      <c r="INU1" s="310"/>
      <c r="INV1" s="309"/>
      <c r="INW1" s="310"/>
      <c r="INX1" s="310"/>
      <c r="INY1" s="310"/>
      <c r="INZ1" s="310"/>
      <c r="IOA1" s="310"/>
      <c r="IOB1" s="310"/>
      <c r="IOC1" s="310"/>
      <c r="IOD1" s="309"/>
      <c r="IOE1" s="310"/>
      <c r="IOF1" s="310"/>
      <c r="IOG1" s="310"/>
      <c r="IOH1" s="310"/>
      <c r="IOI1" s="310"/>
      <c r="IOJ1" s="310"/>
      <c r="IOK1" s="310"/>
      <c r="IOL1" s="309"/>
      <c r="IOM1" s="310"/>
      <c r="ION1" s="310"/>
      <c r="IOO1" s="310"/>
      <c r="IOP1" s="310"/>
      <c r="IOQ1" s="310"/>
      <c r="IOR1" s="310"/>
      <c r="IOS1" s="310"/>
      <c r="IOT1" s="309"/>
      <c r="IOU1" s="310"/>
      <c r="IOV1" s="310"/>
      <c r="IOW1" s="310"/>
      <c r="IOX1" s="310"/>
      <c r="IOY1" s="310"/>
      <c r="IOZ1" s="310"/>
      <c r="IPA1" s="310"/>
      <c r="IPB1" s="309"/>
      <c r="IPC1" s="310"/>
      <c r="IPD1" s="310"/>
      <c r="IPE1" s="310"/>
      <c r="IPF1" s="310"/>
      <c r="IPG1" s="310"/>
      <c r="IPH1" s="310"/>
      <c r="IPI1" s="310"/>
      <c r="IPJ1" s="309"/>
      <c r="IPK1" s="310"/>
      <c r="IPL1" s="310"/>
      <c r="IPM1" s="310"/>
      <c r="IPN1" s="310"/>
      <c r="IPO1" s="310"/>
      <c r="IPP1" s="310"/>
      <c r="IPQ1" s="310"/>
      <c r="IPR1" s="309"/>
      <c r="IPS1" s="310"/>
      <c r="IPT1" s="310"/>
      <c r="IPU1" s="310"/>
      <c r="IPV1" s="310"/>
      <c r="IPW1" s="310"/>
      <c r="IPX1" s="310"/>
      <c r="IPY1" s="310"/>
      <c r="IPZ1" s="309"/>
      <c r="IQA1" s="310"/>
      <c r="IQB1" s="310"/>
      <c r="IQC1" s="310"/>
      <c r="IQD1" s="310"/>
      <c r="IQE1" s="310"/>
      <c r="IQF1" s="310"/>
      <c r="IQG1" s="310"/>
      <c r="IQH1" s="309"/>
      <c r="IQI1" s="310"/>
      <c r="IQJ1" s="310"/>
      <c r="IQK1" s="310"/>
      <c r="IQL1" s="310"/>
      <c r="IQM1" s="310"/>
      <c r="IQN1" s="310"/>
      <c r="IQO1" s="310"/>
      <c r="IQP1" s="309"/>
      <c r="IQQ1" s="310"/>
      <c r="IQR1" s="310"/>
      <c r="IQS1" s="310"/>
      <c r="IQT1" s="310"/>
      <c r="IQU1" s="310"/>
      <c r="IQV1" s="310"/>
      <c r="IQW1" s="310"/>
      <c r="IQX1" s="309"/>
      <c r="IQY1" s="310"/>
      <c r="IQZ1" s="310"/>
      <c r="IRA1" s="310"/>
      <c r="IRB1" s="310"/>
      <c r="IRC1" s="310"/>
      <c r="IRD1" s="310"/>
      <c r="IRE1" s="310"/>
      <c r="IRF1" s="309"/>
      <c r="IRG1" s="310"/>
      <c r="IRH1" s="310"/>
      <c r="IRI1" s="310"/>
      <c r="IRJ1" s="310"/>
      <c r="IRK1" s="310"/>
      <c r="IRL1" s="310"/>
      <c r="IRM1" s="310"/>
      <c r="IRN1" s="309"/>
      <c r="IRO1" s="310"/>
      <c r="IRP1" s="310"/>
      <c r="IRQ1" s="310"/>
      <c r="IRR1" s="310"/>
      <c r="IRS1" s="310"/>
      <c r="IRT1" s="310"/>
      <c r="IRU1" s="310"/>
      <c r="IRV1" s="309"/>
      <c r="IRW1" s="310"/>
      <c r="IRX1" s="310"/>
      <c r="IRY1" s="310"/>
      <c r="IRZ1" s="310"/>
      <c r="ISA1" s="310"/>
      <c r="ISB1" s="310"/>
      <c r="ISC1" s="310"/>
      <c r="ISD1" s="309"/>
      <c r="ISE1" s="310"/>
      <c r="ISF1" s="310"/>
      <c r="ISG1" s="310"/>
      <c r="ISH1" s="310"/>
      <c r="ISI1" s="310"/>
      <c r="ISJ1" s="310"/>
      <c r="ISK1" s="310"/>
      <c r="ISL1" s="309"/>
      <c r="ISM1" s="310"/>
      <c r="ISN1" s="310"/>
      <c r="ISO1" s="310"/>
      <c r="ISP1" s="310"/>
      <c r="ISQ1" s="310"/>
      <c r="ISR1" s="310"/>
      <c r="ISS1" s="310"/>
      <c r="IST1" s="309"/>
      <c r="ISU1" s="310"/>
      <c r="ISV1" s="310"/>
      <c r="ISW1" s="310"/>
      <c r="ISX1" s="310"/>
      <c r="ISY1" s="310"/>
      <c r="ISZ1" s="310"/>
      <c r="ITA1" s="310"/>
      <c r="ITB1" s="309"/>
      <c r="ITC1" s="310"/>
      <c r="ITD1" s="310"/>
      <c r="ITE1" s="310"/>
      <c r="ITF1" s="310"/>
      <c r="ITG1" s="310"/>
      <c r="ITH1" s="310"/>
      <c r="ITI1" s="310"/>
      <c r="ITJ1" s="309"/>
      <c r="ITK1" s="310"/>
      <c r="ITL1" s="310"/>
      <c r="ITM1" s="310"/>
      <c r="ITN1" s="310"/>
      <c r="ITO1" s="310"/>
      <c r="ITP1" s="310"/>
      <c r="ITQ1" s="310"/>
      <c r="ITR1" s="309"/>
      <c r="ITS1" s="310"/>
      <c r="ITT1" s="310"/>
      <c r="ITU1" s="310"/>
      <c r="ITV1" s="310"/>
      <c r="ITW1" s="310"/>
      <c r="ITX1" s="310"/>
      <c r="ITY1" s="310"/>
      <c r="ITZ1" s="309"/>
      <c r="IUA1" s="310"/>
      <c r="IUB1" s="310"/>
      <c r="IUC1" s="310"/>
      <c r="IUD1" s="310"/>
      <c r="IUE1" s="310"/>
      <c r="IUF1" s="310"/>
      <c r="IUG1" s="310"/>
      <c r="IUH1" s="309"/>
      <c r="IUI1" s="310"/>
      <c r="IUJ1" s="310"/>
      <c r="IUK1" s="310"/>
      <c r="IUL1" s="310"/>
      <c r="IUM1" s="310"/>
      <c r="IUN1" s="310"/>
      <c r="IUO1" s="310"/>
      <c r="IUP1" s="309"/>
      <c r="IUQ1" s="310"/>
      <c r="IUR1" s="310"/>
      <c r="IUS1" s="310"/>
      <c r="IUT1" s="310"/>
      <c r="IUU1" s="310"/>
      <c r="IUV1" s="310"/>
      <c r="IUW1" s="310"/>
      <c r="IUX1" s="309"/>
      <c r="IUY1" s="310"/>
      <c r="IUZ1" s="310"/>
      <c r="IVA1" s="310"/>
      <c r="IVB1" s="310"/>
      <c r="IVC1" s="310"/>
      <c r="IVD1" s="310"/>
      <c r="IVE1" s="310"/>
      <c r="IVF1" s="309"/>
      <c r="IVG1" s="310"/>
      <c r="IVH1" s="310"/>
      <c r="IVI1" s="310"/>
      <c r="IVJ1" s="310"/>
      <c r="IVK1" s="310"/>
      <c r="IVL1" s="310"/>
      <c r="IVM1" s="310"/>
      <c r="IVN1" s="309"/>
      <c r="IVO1" s="310"/>
      <c r="IVP1" s="310"/>
      <c r="IVQ1" s="310"/>
      <c r="IVR1" s="310"/>
      <c r="IVS1" s="310"/>
      <c r="IVT1" s="310"/>
      <c r="IVU1" s="310"/>
      <c r="IVV1" s="309"/>
      <c r="IVW1" s="310"/>
      <c r="IVX1" s="310"/>
      <c r="IVY1" s="310"/>
      <c r="IVZ1" s="310"/>
      <c r="IWA1" s="310"/>
      <c r="IWB1" s="310"/>
      <c r="IWC1" s="310"/>
      <c r="IWD1" s="309"/>
      <c r="IWE1" s="310"/>
      <c r="IWF1" s="310"/>
      <c r="IWG1" s="310"/>
      <c r="IWH1" s="310"/>
      <c r="IWI1" s="310"/>
      <c r="IWJ1" s="310"/>
      <c r="IWK1" s="310"/>
      <c r="IWL1" s="309"/>
      <c r="IWM1" s="310"/>
      <c r="IWN1" s="310"/>
      <c r="IWO1" s="310"/>
      <c r="IWP1" s="310"/>
      <c r="IWQ1" s="310"/>
      <c r="IWR1" s="310"/>
      <c r="IWS1" s="310"/>
      <c r="IWT1" s="309"/>
      <c r="IWU1" s="310"/>
      <c r="IWV1" s="310"/>
      <c r="IWW1" s="310"/>
      <c r="IWX1" s="310"/>
      <c r="IWY1" s="310"/>
      <c r="IWZ1" s="310"/>
      <c r="IXA1" s="310"/>
      <c r="IXB1" s="309"/>
      <c r="IXC1" s="310"/>
      <c r="IXD1" s="310"/>
      <c r="IXE1" s="310"/>
      <c r="IXF1" s="310"/>
      <c r="IXG1" s="310"/>
      <c r="IXH1" s="310"/>
      <c r="IXI1" s="310"/>
      <c r="IXJ1" s="309"/>
      <c r="IXK1" s="310"/>
      <c r="IXL1" s="310"/>
      <c r="IXM1" s="310"/>
      <c r="IXN1" s="310"/>
      <c r="IXO1" s="310"/>
      <c r="IXP1" s="310"/>
      <c r="IXQ1" s="310"/>
      <c r="IXR1" s="309"/>
      <c r="IXS1" s="310"/>
      <c r="IXT1" s="310"/>
      <c r="IXU1" s="310"/>
      <c r="IXV1" s="310"/>
      <c r="IXW1" s="310"/>
      <c r="IXX1" s="310"/>
      <c r="IXY1" s="310"/>
      <c r="IXZ1" s="309"/>
      <c r="IYA1" s="310"/>
      <c r="IYB1" s="310"/>
      <c r="IYC1" s="310"/>
      <c r="IYD1" s="310"/>
      <c r="IYE1" s="310"/>
      <c r="IYF1" s="310"/>
      <c r="IYG1" s="310"/>
      <c r="IYH1" s="309"/>
      <c r="IYI1" s="310"/>
      <c r="IYJ1" s="310"/>
      <c r="IYK1" s="310"/>
      <c r="IYL1" s="310"/>
      <c r="IYM1" s="310"/>
      <c r="IYN1" s="310"/>
      <c r="IYO1" s="310"/>
      <c r="IYP1" s="309"/>
      <c r="IYQ1" s="310"/>
      <c r="IYR1" s="310"/>
      <c r="IYS1" s="310"/>
      <c r="IYT1" s="310"/>
      <c r="IYU1" s="310"/>
      <c r="IYV1" s="310"/>
      <c r="IYW1" s="310"/>
      <c r="IYX1" s="309"/>
      <c r="IYY1" s="310"/>
      <c r="IYZ1" s="310"/>
      <c r="IZA1" s="310"/>
      <c r="IZB1" s="310"/>
      <c r="IZC1" s="310"/>
      <c r="IZD1" s="310"/>
      <c r="IZE1" s="310"/>
      <c r="IZF1" s="309"/>
      <c r="IZG1" s="310"/>
      <c r="IZH1" s="310"/>
      <c r="IZI1" s="310"/>
      <c r="IZJ1" s="310"/>
      <c r="IZK1" s="310"/>
      <c r="IZL1" s="310"/>
      <c r="IZM1" s="310"/>
      <c r="IZN1" s="309"/>
      <c r="IZO1" s="310"/>
      <c r="IZP1" s="310"/>
      <c r="IZQ1" s="310"/>
      <c r="IZR1" s="310"/>
      <c r="IZS1" s="310"/>
      <c r="IZT1" s="310"/>
      <c r="IZU1" s="310"/>
      <c r="IZV1" s="309"/>
      <c r="IZW1" s="310"/>
      <c r="IZX1" s="310"/>
      <c r="IZY1" s="310"/>
      <c r="IZZ1" s="310"/>
      <c r="JAA1" s="310"/>
      <c r="JAB1" s="310"/>
      <c r="JAC1" s="310"/>
      <c r="JAD1" s="309"/>
      <c r="JAE1" s="310"/>
      <c r="JAF1" s="310"/>
      <c r="JAG1" s="310"/>
      <c r="JAH1" s="310"/>
      <c r="JAI1" s="310"/>
      <c r="JAJ1" s="310"/>
      <c r="JAK1" s="310"/>
      <c r="JAL1" s="309"/>
      <c r="JAM1" s="310"/>
      <c r="JAN1" s="310"/>
      <c r="JAO1" s="310"/>
      <c r="JAP1" s="310"/>
      <c r="JAQ1" s="310"/>
      <c r="JAR1" s="310"/>
      <c r="JAS1" s="310"/>
      <c r="JAT1" s="309"/>
      <c r="JAU1" s="310"/>
      <c r="JAV1" s="310"/>
      <c r="JAW1" s="310"/>
      <c r="JAX1" s="310"/>
      <c r="JAY1" s="310"/>
      <c r="JAZ1" s="310"/>
      <c r="JBA1" s="310"/>
      <c r="JBB1" s="309"/>
      <c r="JBC1" s="310"/>
      <c r="JBD1" s="310"/>
      <c r="JBE1" s="310"/>
      <c r="JBF1" s="310"/>
      <c r="JBG1" s="310"/>
      <c r="JBH1" s="310"/>
      <c r="JBI1" s="310"/>
      <c r="JBJ1" s="309"/>
      <c r="JBK1" s="310"/>
      <c r="JBL1" s="310"/>
      <c r="JBM1" s="310"/>
      <c r="JBN1" s="310"/>
      <c r="JBO1" s="310"/>
      <c r="JBP1" s="310"/>
      <c r="JBQ1" s="310"/>
      <c r="JBR1" s="309"/>
      <c r="JBS1" s="310"/>
      <c r="JBT1" s="310"/>
      <c r="JBU1" s="310"/>
      <c r="JBV1" s="310"/>
      <c r="JBW1" s="310"/>
      <c r="JBX1" s="310"/>
      <c r="JBY1" s="310"/>
      <c r="JBZ1" s="309"/>
      <c r="JCA1" s="310"/>
      <c r="JCB1" s="310"/>
      <c r="JCC1" s="310"/>
      <c r="JCD1" s="310"/>
      <c r="JCE1" s="310"/>
      <c r="JCF1" s="310"/>
      <c r="JCG1" s="310"/>
      <c r="JCH1" s="309"/>
      <c r="JCI1" s="310"/>
      <c r="JCJ1" s="310"/>
      <c r="JCK1" s="310"/>
      <c r="JCL1" s="310"/>
      <c r="JCM1" s="310"/>
      <c r="JCN1" s="310"/>
      <c r="JCO1" s="310"/>
      <c r="JCP1" s="309"/>
      <c r="JCQ1" s="310"/>
      <c r="JCR1" s="310"/>
      <c r="JCS1" s="310"/>
      <c r="JCT1" s="310"/>
      <c r="JCU1" s="310"/>
      <c r="JCV1" s="310"/>
      <c r="JCW1" s="310"/>
      <c r="JCX1" s="309"/>
      <c r="JCY1" s="310"/>
      <c r="JCZ1" s="310"/>
      <c r="JDA1" s="310"/>
      <c r="JDB1" s="310"/>
      <c r="JDC1" s="310"/>
      <c r="JDD1" s="310"/>
      <c r="JDE1" s="310"/>
      <c r="JDF1" s="309"/>
      <c r="JDG1" s="310"/>
      <c r="JDH1" s="310"/>
      <c r="JDI1" s="310"/>
      <c r="JDJ1" s="310"/>
      <c r="JDK1" s="310"/>
      <c r="JDL1" s="310"/>
      <c r="JDM1" s="310"/>
      <c r="JDN1" s="309"/>
      <c r="JDO1" s="310"/>
      <c r="JDP1" s="310"/>
      <c r="JDQ1" s="310"/>
      <c r="JDR1" s="310"/>
      <c r="JDS1" s="310"/>
      <c r="JDT1" s="310"/>
      <c r="JDU1" s="310"/>
      <c r="JDV1" s="309"/>
      <c r="JDW1" s="310"/>
      <c r="JDX1" s="310"/>
      <c r="JDY1" s="310"/>
      <c r="JDZ1" s="310"/>
      <c r="JEA1" s="310"/>
      <c r="JEB1" s="310"/>
      <c r="JEC1" s="310"/>
      <c r="JED1" s="309"/>
      <c r="JEE1" s="310"/>
      <c r="JEF1" s="310"/>
      <c r="JEG1" s="310"/>
      <c r="JEH1" s="310"/>
      <c r="JEI1" s="310"/>
      <c r="JEJ1" s="310"/>
      <c r="JEK1" s="310"/>
      <c r="JEL1" s="309"/>
      <c r="JEM1" s="310"/>
      <c r="JEN1" s="310"/>
      <c r="JEO1" s="310"/>
      <c r="JEP1" s="310"/>
      <c r="JEQ1" s="310"/>
      <c r="JER1" s="310"/>
      <c r="JES1" s="310"/>
      <c r="JET1" s="309"/>
      <c r="JEU1" s="310"/>
      <c r="JEV1" s="310"/>
      <c r="JEW1" s="310"/>
      <c r="JEX1" s="310"/>
      <c r="JEY1" s="310"/>
      <c r="JEZ1" s="310"/>
      <c r="JFA1" s="310"/>
      <c r="JFB1" s="309"/>
      <c r="JFC1" s="310"/>
      <c r="JFD1" s="310"/>
      <c r="JFE1" s="310"/>
      <c r="JFF1" s="310"/>
      <c r="JFG1" s="310"/>
      <c r="JFH1" s="310"/>
      <c r="JFI1" s="310"/>
      <c r="JFJ1" s="309"/>
      <c r="JFK1" s="310"/>
      <c r="JFL1" s="310"/>
      <c r="JFM1" s="310"/>
      <c r="JFN1" s="310"/>
      <c r="JFO1" s="310"/>
      <c r="JFP1" s="310"/>
      <c r="JFQ1" s="310"/>
      <c r="JFR1" s="309"/>
      <c r="JFS1" s="310"/>
      <c r="JFT1" s="310"/>
      <c r="JFU1" s="310"/>
      <c r="JFV1" s="310"/>
      <c r="JFW1" s="310"/>
      <c r="JFX1" s="310"/>
      <c r="JFY1" s="310"/>
      <c r="JFZ1" s="309"/>
      <c r="JGA1" s="310"/>
      <c r="JGB1" s="310"/>
      <c r="JGC1" s="310"/>
      <c r="JGD1" s="310"/>
      <c r="JGE1" s="310"/>
      <c r="JGF1" s="310"/>
      <c r="JGG1" s="310"/>
      <c r="JGH1" s="309"/>
      <c r="JGI1" s="310"/>
      <c r="JGJ1" s="310"/>
      <c r="JGK1" s="310"/>
      <c r="JGL1" s="310"/>
      <c r="JGM1" s="310"/>
      <c r="JGN1" s="310"/>
      <c r="JGO1" s="310"/>
      <c r="JGP1" s="309"/>
      <c r="JGQ1" s="310"/>
      <c r="JGR1" s="310"/>
      <c r="JGS1" s="310"/>
      <c r="JGT1" s="310"/>
      <c r="JGU1" s="310"/>
      <c r="JGV1" s="310"/>
      <c r="JGW1" s="310"/>
      <c r="JGX1" s="309"/>
      <c r="JGY1" s="310"/>
      <c r="JGZ1" s="310"/>
      <c r="JHA1" s="310"/>
      <c r="JHB1" s="310"/>
      <c r="JHC1" s="310"/>
      <c r="JHD1" s="310"/>
      <c r="JHE1" s="310"/>
      <c r="JHF1" s="309"/>
      <c r="JHG1" s="310"/>
      <c r="JHH1" s="310"/>
      <c r="JHI1" s="310"/>
      <c r="JHJ1" s="310"/>
      <c r="JHK1" s="310"/>
      <c r="JHL1" s="310"/>
      <c r="JHM1" s="310"/>
      <c r="JHN1" s="309"/>
      <c r="JHO1" s="310"/>
      <c r="JHP1" s="310"/>
      <c r="JHQ1" s="310"/>
      <c r="JHR1" s="310"/>
      <c r="JHS1" s="310"/>
      <c r="JHT1" s="310"/>
      <c r="JHU1" s="310"/>
      <c r="JHV1" s="309"/>
      <c r="JHW1" s="310"/>
      <c r="JHX1" s="310"/>
      <c r="JHY1" s="310"/>
      <c r="JHZ1" s="310"/>
      <c r="JIA1" s="310"/>
      <c r="JIB1" s="310"/>
      <c r="JIC1" s="310"/>
      <c r="JID1" s="309"/>
      <c r="JIE1" s="310"/>
      <c r="JIF1" s="310"/>
      <c r="JIG1" s="310"/>
      <c r="JIH1" s="310"/>
      <c r="JII1" s="310"/>
      <c r="JIJ1" s="310"/>
      <c r="JIK1" s="310"/>
      <c r="JIL1" s="309"/>
      <c r="JIM1" s="310"/>
      <c r="JIN1" s="310"/>
      <c r="JIO1" s="310"/>
      <c r="JIP1" s="310"/>
      <c r="JIQ1" s="310"/>
      <c r="JIR1" s="310"/>
      <c r="JIS1" s="310"/>
      <c r="JIT1" s="309"/>
      <c r="JIU1" s="310"/>
      <c r="JIV1" s="310"/>
      <c r="JIW1" s="310"/>
      <c r="JIX1" s="310"/>
      <c r="JIY1" s="310"/>
      <c r="JIZ1" s="310"/>
      <c r="JJA1" s="310"/>
      <c r="JJB1" s="309"/>
      <c r="JJC1" s="310"/>
      <c r="JJD1" s="310"/>
      <c r="JJE1" s="310"/>
      <c r="JJF1" s="310"/>
      <c r="JJG1" s="310"/>
      <c r="JJH1" s="310"/>
      <c r="JJI1" s="310"/>
      <c r="JJJ1" s="309"/>
      <c r="JJK1" s="310"/>
      <c r="JJL1" s="310"/>
      <c r="JJM1" s="310"/>
      <c r="JJN1" s="310"/>
      <c r="JJO1" s="310"/>
      <c r="JJP1" s="310"/>
      <c r="JJQ1" s="310"/>
      <c r="JJR1" s="309"/>
      <c r="JJS1" s="310"/>
      <c r="JJT1" s="310"/>
      <c r="JJU1" s="310"/>
      <c r="JJV1" s="310"/>
      <c r="JJW1" s="310"/>
      <c r="JJX1" s="310"/>
      <c r="JJY1" s="310"/>
      <c r="JJZ1" s="309"/>
      <c r="JKA1" s="310"/>
      <c r="JKB1" s="310"/>
      <c r="JKC1" s="310"/>
      <c r="JKD1" s="310"/>
      <c r="JKE1" s="310"/>
      <c r="JKF1" s="310"/>
      <c r="JKG1" s="310"/>
      <c r="JKH1" s="309"/>
      <c r="JKI1" s="310"/>
      <c r="JKJ1" s="310"/>
      <c r="JKK1" s="310"/>
      <c r="JKL1" s="310"/>
      <c r="JKM1" s="310"/>
      <c r="JKN1" s="310"/>
      <c r="JKO1" s="310"/>
      <c r="JKP1" s="309"/>
      <c r="JKQ1" s="310"/>
      <c r="JKR1" s="310"/>
      <c r="JKS1" s="310"/>
      <c r="JKT1" s="310"/>
      <c r="JKU1" s="310"/>
      <c r="JKV1" s="310"/>
      <c r="JKW1" s="310"/>
      <c r="JKX1" s="309"/>
      <c r="JKY1" s="310"/>
      <c r="JKZ1" s="310"/>
      <c r="JLA1" s="310"/>
      <c r="JLB1" s="310"/>
      <c r="JLC1" s="310"/>
      <c r="JLD1" s="310"/>
      <c r="JLE1" s="310"/>
      <c r="JLF1" s="309"/>
      <c r="JLG1" s="310"/>
      <c r="JLH1" s="310"/>
      <c r="JLI1" s="310"/>
      <c r="JLJ1" s="310"/>
      <c r="JLK1" s="310"/>
      <c r="JLL1" s="310"/>
      <c r="JLM1" s="310"/>
      <c r="JLN1" s="309"/>
      <c r="JLO1" s="310"/>
      <c r="JLP1" s="310"/>
      <c r="JLQ1" s="310"/>
      <c r="JLR1" s="310"/>
      <c r="JLS1" s="310"/>
      <c r="JLT1" s="310"/>
      <c r="JLU1" s="310"/>
      <c r="JLV1" s="309"/>
      <c r="JLW1" s="310"/>
      <c r="JLX1" s="310"/>
      <c r="JLY1" s="310"/>
      <c r="JLZ1" s="310"/>
      <c r="JMA1" s="310"/>
      <c r="JMB1" s="310"/>
      <c r="JMC1" s="310"/>
      <c r="JMD1" s="309"/>
      <c r="JME1" s="310"/>
      <c r="JMF1" s="310"/>
      <c r="JMG1" s="310"/>
      <c r="JMH1" s="310"/>
      <c r="JMI1" s="310"/>
      <c r="JMJ1" s="310"/>
      <c r="JMK1" s="310"/>
      <c r="JML1" s="309"/>
      <c r="JMM1" s="310"/>
      <c r="JMN1" s="310"/>
      <c r="JMO1" s="310"/>
      <c r="JMP1" s="310"/>
      <c r="JMQ1" s="310"/>
      <c r="JMR1" s="310"/>
      <c r="JMS1" s="310"/>
      <c r="JMT1" s="309"/>
      <c r="JMU1" s="310"/>
      <c r="JMV1" s="310"/>
      <c r="JMW1" s="310"/>
      <c r="JMX1" s="310"/>
      <c r="JMY1" s="310"/>
      <c r="JMZ1" s="310"/>
      <c r="JNA1" s="310"/>
      <c r="JNB1" s="309"/>
      <c r="JNC1" s="310"/>
      <c r="JND1" s="310"/>
      <c r="JNE1" s="310"/>
      <c r="JNF1" s="310"/>
      <c r="JNG1" s="310"/>
      <c r="JNH1" s="310"/>
      <c r="JNI1" s="310"/>
      <c r="JNJ1" s="309"/>
      <c r="JNK1" s="310"/>
      <c r="JNL1" s="310"/>
      <c r="JNM1" s="310"/>
      <c r="JNN1" s="310"/>
      <c r="JNO1" s="310"/>
      <c r="JNP1" s="310"/>
      <c r="JNQ1" s="310"/>
      <c r="JNR1" s="309"/>
      <c r="JNS1" s="310"/>
      <c r="JNT1" s="310"/>
      <c r="JNU1" s="310"/>
      <c r="JNV1" s="310"/>
      <c r="JNW1" s="310"/>
      <c r="JNX1" s="310"/>
      <c r="JNY1" s="310"/>
      <c r="JNZ1" s="309"/>
      <c r="JOA1" s="310"/>
      <c r="JOB1" s="310"/>
      <c r="JOC1" s="310"/>
      <c r="JOD1" s="310"/>
      <c r="JOE1" s="310"/>
      <c r="JOF1" s="310"/>
      <c r="JOG1" s="310"/>
      <c r="JOH1" s="309"/>
      <c r="JOI1" s="310"/>
      <c r="JOJ1" s="310"/>
      <c r="JOK1" s="310"/>
      <c r="JOL1" s="310"/>
      <c r="JOM1" s="310"/>
      <c r="JON1" s="310"/>
      <c r="JOO1" s="310"/>
      <c r="JOP1" s="309"/>
      <c r="JOQ1" s="310"/>
      <c r="JOR1" s="310"/>
      <c r="JOS1" s="310"/>
      <c r="JOT1" s="310"/>
      <c r="JOU1" s="310"/>
      <c r="JOV1" s="310"/>
      <c r="JOW1" s="310"/>
      <c r="JOX1" s="309"/>
      <c r="JOY1" s="310"/>
      <c r="JOZ1" s="310"/>
      <c r="JPA1" s="310"/>
      <c r="JPB1" s="310"/>
      <c r="JPC1" s="310"/>
      <c r="JPD1" s="310"/>
      <c r="JPE1" s="310"/>
      <c r="JPF1" s="309"/>
      <c r="JPG1" s="310"/>
      <c r="JPH1" s="310"/>
      <c r="JPI1" s="310"/>
      <c r="JPJ1" s="310"/>
      <c r="JPK1" s="310"/>
      <c r="JPL1" s="310"/>
      <c r="JPM1" s="310"/>
      <c r="JPN1" s="309"/>
      <c r="JPO1" s="310"/>
      <c r="JPP1" s="310"/>
      <c r="JPQ1" s="310"/>
      <c r="JPR1" s="310"/>
      <c r="JPS1" s="310"/>
      <c r="JPT1" s="310"/>
      <c r="JPU1" s="310"/>
      <c r="JPV1" s="309"/>
      <c r="JPW1" s="310"/>
      <c r="JPX1" s="310"/>
      <c r="JPY1" s="310"/>
      <c r="JPZ1" s="310"/>
      <c r="JQA1" s="310"/>
      <c r="JQB1" s="310"/>
      <c r="JQC1" s="310"/>
      <c r="JQD1" s="309"/>
      <c r="JQE1" s="310"/>
      <c r="JQF1" s="310"/>
      <c r="JQG1" s="310"/>
      <c r="JQH1" s="310"/>
      <c r="JQI1" s="310"/>
      <c r="JQJ1" s="310"/>
      <c r="JQK1" s="310"/>
      <c r="JQL1" s="309"/>
      <c r="JQM1" s="310"/>
      <c r="JQN1" s="310"/>
      <c r="JQO1" s="310"/>
      <c r="JQP1" s="310"/>
      <c r="JQQ1" s="310"/>
      <c r="JQR1" s="310"/>
      <c r="JQS1" s="310"/>
      <c r="JQT1" s="309"/>
      <c r="JQU1" s="310"/>
      <c r="JQV1" s="310"/>
      <c r="JQW1" s="310"/>
      <c r="JQX1" s="310"/>
      <c r="JQY1" s="310"/>
      <c r="JQZ1" s="310"/>
      <c r="JRA1" s="310"/>
      <c r="JRB1" s="309"/>
      <c r="JRC1" s="310"/>
      <c r="JRD1" s="310"/>
      <c r="JRE1" s="310"/>
      <c r="JRF1" s="310"/>
      <c r="JRG1" s="310"/>
      <c r="JRH1" s="310"/>
      <c r="JRI1" s="310"/>
      <c r="JRJ1" s="309"/>
      <c r="JRK1" s="310"/>
      <c r="JRL1" s="310"/>
      <c r="JRM1" s="310"/>
      <c r="JRN1" s="310"/>
      <c r="JRO1" s="310"/>
      <c r="JRP1" s="310"/>
      <c r="JRQ1" s="310"/>
      <c r="JRR1" s="309"/>
      <c r="JRS1" s="310"/>
      <c r="JRT1" s="310"/>
      <c r="JRU1" s="310"/>
      <c r="JRV1" s="310"/>
      <c r="JRW1" s="310"/>
      <c r="JRX1" s="310"/>
      <c r="JRY1" s="310"/>
      <c r="JRZ1" s="309"/>
      <c r="JSA1" s="310"/>
      <c r="JSB1" s="310"/>
      <c r="JSC1" s="310"/>
      <c r="JSD1" s="310"/>
      <c r="JSE1" s="310"/>
      <c r="JSF1" s="310"/>
      <c r="JSG1" s="310"/>
      <c r="JSH1" s="309"/>
      <c r="JSI1" s="310"/>
      <c r="JSJ1" s="310"/>
      <c r="JSK1" s="310"/>
      <c r="JSL1" s="310"/>
      <c r="JSM1" s="310"/>
      <c r="JSN1" s="310"/>
      <c r="JSO1" s="310"/>
      <c r="JSP1" s="309"/>
      <c r="JSQ1" s="310"/>
      <c r="JSR1" s="310"/>
      <c r="JSS1" s="310"/>
      <c r="JST1" s="310"/>
      <c r="JSU1" s="310"/>
      <c r="JSV1" s="310"/>
      <c r="JSW1" s="310"/>
      <c r="JSX1" s="309"/>
      <c r="JSY1" s="310"/>
      <c r="JSZ1" s="310"/>
      <c r="JTA1" s="310"/>
      <c r="JTB1" s="310"/>
      <c r="JTC1" s="310"/>
      <c r="JTD1" s="310"/>
      <c r="JTE1" s="310"/>
      <c r="JTF1" s="309"/>
      <c r="JTG1" s="310"/>
      <c r="JTH1" s="310"/>
      <c r="JTI1" s="310"/>
      <c r="JTJ1" s="310"/>
      <c r="JTK1" s="310"/>
      <c r="JTL1" s="310"/>
      <c r="JTM1" s="310"/>
      <c r="JTN1" s="309"/>
      <c r="JTO1" s="310"/>
      <c r="JTP1" s="310"/>
      <c r="JTQ1" s="310"/>
      <c r="JTR1" s="310"/>
      <c r="JTS1" s="310"/>
      <c r="JTT1" s="310"/>
      <c r="JTU1" s="310"/>
      <c r="JTV1" s="309"/>
      <c r="JTW1" s="310"/>
      <c r="JTX1" s="310"/>
      <c r="JTY1" s="310"/>
      <c r="JTZ1" s="310"/>
      <c r="JUA1" s="310"/>
      <c r="JUB1" s="310"/>
      <c r="JUC1" s="310"/>
      <c r="JUD1" s="309"/>
      <c r="JUE1" s="310"/>
      <c r="JUF1" s="310"/>
      <c r="JUG1" s="310"/>
      <c r="JUH1" s="310"/>
      <c r="JUI1" s="310"/>
      <c r="JUJ1" s="310"/>
      <c r="JUK1" s="310"/>
      <c r="JUL1" s="309"/>
      <c r="JUM1" s="310"/>
      <c r="JUN1" s="310"/>
      <c r="JUO1" s="310"/>
      <c r="JUP1" s="310"/>
      <c r="JUQ1" s="310"/>
      <c r="JUR1" s="310"/>
      <c r="JUS1" s="310"/>
      <c r="JUT1" s="309"/>
      <c r="JUU1" s="310"/>
      <c r="JUV1" s="310"/>
      <c r="JUW1" s="310"/>
      <c r="JUX1" s="310"/>
      <c r="JUY1" s="310"/>
      <c r="JUZ1" s="310"/>
      <c r="JVA1" s="310"/>
      <c r="JVB1" s="309"/>
      <c r="JVC1" s="310"/>
      <c r="JVD1" s="310"/>
      <c r="JVE1" s="310"/>
      <c r="JVF1" s="310"/>
      <c r="JVG1" s="310"/>
      <c r="JVH1" s="310"/>
      <c r="JVI1" s="310"/>
      <c r="JVJ1" s="309"/>
      <c r="JVK1" s="310"/>
      <c r="JVL1" s="310"/>
      <c r="JVM1" s="310"/>
      <c r="JVN1" s="310"/>
      <c r="JVO1" s="310"/>
      <c r="JVP1" s="310"/>
      <c r="JVQ1" s="310"/>
      <c r="JVR1" s="309"/>
      <c r="JVS1" s="310"/>
      <c r="JVT1" s="310"/>
      <c r="JVU1" s="310"/>
      <c r="JVV1" s="310"/>
      <c r="JVW1" s="310"/>
      <c r="JVX1" s="310"/>
      <c r="JVY1" s="310"/>
      <c r="JVZ1" s="309"/>
      <c r="JWA1" s="310"/>
      <c r="JWB1" s="310"/>
      <c r="JWC1" s="310"/>
      <c r="JWD1" s="310"/>
      <c r="JWE1" s="310"/>
      <c r="JWF1" s="310"/>
      <c r="JWG1" s="310"/>
      <c r="JWH1" s="309"/>
      <c r="JWI1" s="310"/>
      <c r="JWJ1" s="310"/>
      <c r="JWK1" s="310"/>
      <c r="JWL1" s="310"/>
      <c r="JWM1" s="310"/>
      <c r="JWN1" s="310"/>
      <c r="JWO1" s="310"/>
      <c r="JWP1" s="309"/>
      <c r="JWQ1" s="310"/>
      <c r="JWR1" s="310"/>
      <c r="JWS1" s="310"/>
      <c r="JWT1" s="310"/>
      <c r="JWU1" s="310"/>
      <c r="JWV1" s="310"/>
      <c r="JWW1" s="310"/>
      <c r="JWX1" s="309"/>
      <c r="JWY1" s="310"/>
      <c r="JWZ1" s="310"/>
      <c r="JXA1" s="310"/>
      <c r="JXB1" s="310"/>
      <c r="JXC1" s="310"/>
      <c r="JXD1" s="310"/>
      <c r="JXE1" s="310"/>
      <c r="JXF1" s="309"/>
      <c r="JXG1" s="310"/>
      <c r="JXH1" s="310"/>
      <c r="JXI1" s="310"/>
      <c r="JXJ1" s="310"/>
      <c r="JXK1" s="310"/>
      <c r="JXL1" s="310"/>
      <c r="JXM1" s="310"/>
      <c r="JXN1" s="309"/>
      <c r="JXO1" s="310"/>
      <c r="JXP1" s="310"/>
      <c r="JXQ1" s="310"/>
      <c r="JXR1" s="310"/>
      <c r="JXS1" s="310"/>
      <c r="JXT1" s="310"/>
      <c r="JXU1" s="310"/>
      <c r="JXV1" s="309"/>
      <c r="JXW1" s="310"/>
      <c r="JXX1" s="310"/>
      <c r="JXY1" s="310"/>
      <c r="JXZ1" s="310"/>
      <c r="JYA1" s="310"/>
      <c r="JYB1" s="310"/>
      <c r="JYC1" s="310"/>
      <c r="JYD1" s="309"/>
      <c r="JYE1" s="310"/>
      <c r="JYF1" s="310"/>
      <c r="JYG1" s="310"/>
      <c r="JYH1" s="310"/>
      <c r="JYI1" s="310"/>
      <c r="JYJ1" s="310"/>
      <c r="JYK1" s="310"/>
      <c r="JYL1" s="309"/>
      <c r="JYM1" s="310"/>
      <c r="JYN1" s="310"/>
      <c r="JYO1" s="310"/>
      <c r="JYP1" s="310"/>
      <c r="JYQ1" s="310"/>
      <c r="JYR1" s="310"/>
      <c r="JYS1" s="310"/>
      <c r="JYT1" s="309"/>
      <c r="JYU1" s="310"/>
      <c r="JYV1" s="310"/>
      <c r="JYW1" s="310"/>
      <c r="JYX1" s="310"/>
      <c r="JYY1" s="310"/>
      <c r="JYZ1" s="310"/>
      <c r="JZA1" s="310"/>
      <c r="JZB1" s="309"/>
      <c r="JZC1" s="310"/>
      <c r="JZD1" s="310"/>
      <c r="JZE1" s="310"/>
      <c r="JZF1" s="310"/>
      <c r="JZG1" s="310"/>
      <c r="JZH1" s="310"/>
      <c r="JZI1" s="310"/>
      <c r="JZJ1" s="309"/>
      <c r="JZK1" s="310"/>
      <c r="JZL1" s="310"/>
      <c r="JZM1" s="310"/>
      <c r="JZN1" s="310"/>
      <c r="JZO1" s="310"/>
      <c r="JZP1" s="310"/>
      <c r="JZQ1" s="310"/>
      <c r="JZR1" s="309"/>
      <c r="JZS1" s="310"/>
      <c r="JZT1" s="310"/>
      <c r="JZU1" s="310"/>
      <c r="JZV1" s="310"/>
      <c r="JZW1" s="310"/>
      <c r="JZX1" s="310"/>
      <c r="JZY1" s="310"/>
      <c r="JZZ1" s="309"/>
      <c r="KAA1" s="310"/>
      <c r="KAB1" s="310"/>
      <c r="KAC1" s="310"/>
      <c r="KAD1" s="310"/>
      <c r="KAE1" s="310"/>
      <c r="KAF1" s="310"/>
      <c r="KAG1" s="310"/>
      <c r="KAH1" s="309"/>
      <c r="KAI1" s="310"/>
      <c r="KAJ1" s="310"/>
      <c r="KAK1" s="310"/>
      <c r="KAL1" s="310"/>
      <c r="KAM1" s="310"/>
      <c r="KAN1" s="310"/>
      <c r="KAO1" s="310"/>
      <c r="KAP1" s="309"/>
      <c r="KAQ1" s="310"/>
      <c r="KAR1" s="310"/>
      <c r="KAS1" s="310"/>
      <c r="KAT1" s="310"/>
      <c r="KAU1" s="310"/>
      <c r="KAV1" s="310"/>
      <c r="KAW1" s="310"/>
      <c r="KAX1" s="309"/>
      <c r="KAY1" s="310"/>
      <c r="KAZ1" s="310"/>
      <c r="KBA1" s="310"/>
      <c r="KBB1" s="310"/>
      <c r="KBC1" s="310"/>
      <c r="KBD1" s="310"/>
      <c r="KBE1" s="310"/>
      <c r="KBF1" s="309"/>
      <c r="KBG1" s="310"/>
      <c r="KBH1" s="310"/>
      <c r="KBI1" s="310"/>
      <c r="KBJ1" s="310"/>
      <c r="KBK1" s="310"/>
      <c r="KBL1" s="310"/>
      <c r="KBM1" s="310"/>
      <c r="KBN1" s="309"/>
      <c r="KBO1" s="310"/>
      <c r="KBP1" s="310"/>
      <c r="KBQ1" s="310"/>
      <c r="KBR1" s="310"/>
      <c r="KBS1" s="310"/>
      <c r="KBT1" s="310"/>
      <c r="KBU1" s="310"/>
      <c r="KBV1" s="309"/>
      <c r="KBW1" s="310"/>
      <c r="KBX1" s="310"/>
      <c r="KBY1" s="310"/>
      <c r="KBZ1" s="310"/>
      <c r="KCA1" s="310"/>
      <c r="KCB1" s="310"/>
      <c r="KCC1" s="310"/>
      <c r="KCD1" s="309"/>
      <c r="KCE1" s="310"/>
      <c r="KCF1" s="310"/>
      <c r="KCG1" s="310"/>
      <c r="KCH1" s="310"/>
      <c r="KCI1" s="310"/>
      <c r="KCJ1" s="310"/>
      <c r="KCK1" s="310"/>
      <c r="KCL1" s="309"/>
      <c r="KCM1" s="310"/>
      <c r="KCN1" s="310"/>
      <c r="KCO1" s="310"/>
      <c r="KCP1" s="310"/>
      <c r="KCQ1" s="310"/>
      <c r="KCR1" s="310"/>
      <c r="KCS1" s="310"/>
      <c r="KCT1" s="309"/>
      <c r="KCU1" s="310"/>
      <c r="KCV1" s="310"/>
      <c r="KCW1" s="310"/>
      <c r="KCX1" s="310"/>
      <c r="KCY1" s="310"/>
      <c r="KCZ1" s="310"/>
      <c r="KDA1" s="310"/>
      <c r="KDB1" s="309"/>
      <c r="KDC1" s="310"/>
      <c r="KDD1" s="310"/>
      <c r="KDE1" s="310"/>
      <c r="KDF1" s="310"/>
      <c r="KDG1" s="310"/>
      <c r="KDH1" s="310"/>
      <c r="KDI1" s="310"/>
      <c r="KDJ1" s="309"/>
      <c r="KDK1" s="310"/>
      <c r="KDL1" s="310"/>
      <c r="KDM1" s="310"/>
      <c r="KDN1" s="310"/>
      <c r="KDO1" s="310"/>
      <c r="KDP1" s="310"/>
      <c r="KDQ1" s="310"/>
      <c r="KDR1" s="309"/>
      <c r="KDS1" s="310"/>
      <c r="KDT1" s="310"/>
      <c r="KDU1" s="310"/>
      <c r="KDV1" s="310"/>
      <c r="KDW1" s="310"/>
      <c r="KDX1" s="310"/>
      <c r="KDY1" s="310"/>
      <c r="KDZ1" s="309"/>
      <c r="KEA1" s="310"/>
      <c r="KEB1" s="310"/>
      <c r="KEC1" s="310"/>
      <c r="KED1" s="310"/>
      <c r="KEE1" s="310"/>
      <c r="KEF1" s="310"/>
      <c r="KEG1" s="310"/>
      <c r="KEH1" s="309"/>
      <c r="KEI1" s="310"/>
      <c r="KEJ1" s="310"/>
      <c r="KEK1" s="310"/>
      <c r="KEL1" s="310"/>
      <c r="KEM1" s="310"/>
      <c r="KEN1" s="310"/>
      <c r="KEO1" s="310"/>
      <c r="KEP1" s="309"/>
      <c r="KEQ1" s="310"/>
      <c r="KER1" s="310"/>
      <c r="KES1" s="310"/>
      <c r="KET1" s="310"/>
      <c r="KEU1" s="310"/>
      <c r="KEV1" s="310"/>
      <c r="KEW1" s="310"/>
      <c r="KEX1" s="309"/>
      <c r="KEY1" s="310"/>
      <c r="KEZ1" s="310"/>
      <c r="KFA1" s="310"/>
      <c r="KFB1" s="310"/>
      <c r="KFC1" s="310"/>
      <c r="KFD1" s="310"/>
      <c r="KFE1" s="310"/>
      <c r="KFF1" s="309"/>
      <c r="KFG1" s="310"/>
      <c r="KFH1" s="310"/>
      <c r="KFI1" s="310"/>
      <c r="KFJ1" s="310"/>
      <c r="KFK1" s="310"/>
      <c r="KFL1" s="310"/>
      <c r="KFM1" s="310"/>
      <c r="KFN1" s="309"/>
      <c r="KFO1" s="310"/>
      <c r="KFP1" s="310"/>
      <c r="KFQ1" s="310"/>
      <c r="KFR1" s="310"/>
      <c r="KFS1" s="310"/>
      <c r="KFT1" s="310"/>
      <c r="KFU1" s="310"/>
      <c r="KFV1" s="309"/>
      <c r="KFW1" s="310"/>
      <c r="KFX1" s="310"/>
      <c r="KFY1" s="310"/>
      <c r="KFZ1" s="310"/>
      <c r="KGA1" s="310"/>
      <c r="KGB1" s="310"/>
      <c r="KGC1" s="310"/>
      <c r="KGD1" s="309"/>
      <c r="KGE1" s="310"/>
      <c r="KGF1" s="310"/>
      <c r="KGG1" s="310"/>
      <c r="KGH1" s="310"/>
      <c r="KGI1" s="310"/>
      <c r="KGJ1" s="310"/>
      <c r="KGK1" s="310"/>
      <c r="KGL1" s="309"/>
      <c r="KGM1" s="310"/>
      <c r="KGN1" s="310"/>
      <c r="KGO1" s="310"/>
      <c r="KGP1" s="310"/>
      <c r="KGQ1" s="310"/>
      <c r="KGR1" s="310"/>
      <c r="KGS1" s="310"/>
      <c r="KGT1" s="309"/>
      <c r="KGU1" s="310"/>
      <c r="KGV1" s="310"/>
      <c r="KGW1" s="310"/>
      <c r="KGX1" s="310"/>
      <c r="KGY1" s="310"/>
      <c r="KGZ1" s="310"/>
      <c r="KHA1" s="310"/>
      <c r="KHB1" s="309"/>
      <c r="KHC1" s="310"/>
      <c r="KHD1" s="310"/>
      <c r="KHE1" s="310"/>
      <c r="KHF1" s="310"/>
      <c r="KHG1" s="310"/>
      <c r="KHH1" s="310"/>
      <c r="KHI1" s="310"/>
      <c r="KHJ1" s="309"/>
      <c r="KHK1" s="310"/>
      <c r="KHL1" s="310"/>
      <c r="KHM1" s="310"/>
      <c r="KHN1" s="310"/>
      <c r="KHO1" s="310"/>
      <c r="KHP1" s="310"/>
      <c r="KHQ1" s="310"/>
      <c r="KHR1" s="309"/>
      <c r="KHS1" s="310"/>
      <c r="KHT1" s="310"/>
      <c r="KHU1" s="310"/>
      <c r="KHV1" s="310"/>
      <c r="KHW1" s="310"/>
      <c r="KHX1" s="310"/>
      <c r="KHY1" s="310"/>
      <c r="KHZ1" s="309"/>
      <c r="KIA1" s="310"/>
      <c r="KIB1" s="310"/>
      <c r="KIC1" s="310"/>
      <c r="KID1" s="310"/>
      <c r="KIE1" s="310"/>
      <c r="KIF1" s="310"/>
      <c r="KIG1" s="310"/>
      <c r="KIH1" s="309"/>
      <c r="KII1" s="310"/>
      <c r="KIJ1" s="310"/>
      <c r="KIK1" s="310"/>
      <c r="KIL1" s="310"/>
      <c r="KIM1" s="310"/>
      <c r="KIN1" s="310"/>
      <c r="KIO1" s="310"/>
      <c r="KIP1" s="309"/>
      <c r="KIQ1" s="310"/>
      <c r="KIR1" s="310"/>
      <c r="KIS1" s="310"/>
      <c r="KIT1" s="310"/>
      <c r="KIU1" s="310"/>
      <c r="KIV1" s="310"/>
      <c r="KIW1" s="310"/>
      <c r="KIX1" s="309"/>
      <c r="KIY1" s="310"/>
      <c r="KIZ1" s="310"/>
      <c r="KJA1" s="310"/>
      <c r="KJB1" s="310"/>
      <c r="KJC1" s="310"/>
      <c r="KJD1" s="310"/>
      <c r="KJE1" s="310"/>
      <c r="KJF1" s="309"/>
      <c r="KJG1" s="310"/>
      <c r="KJH1" s="310"/>
      <c r="KJI1" s="310"/>
      <c r="KJJ1" s="310"/>
      <c r="KJK1" s="310"/>
      <c r="KJL1" s="310"/>
      <c r="KJM1" s="310"/>
      <c r="KJN1" s="309"/>
      <c r="KJO1" s="310"/>
      <c r="KJP1" s="310"/>
      <c r="KJQ1" s="310"/>
      <c r="KJR1" s="310"/>
      <c r="KJS1" s="310"/>
      <c r="KJT1" s="310"/>
      <c r="KJU1" s="310"/>
      <c r="KJV1" s="309"/>
      <c r="KJW1" s="310"/>
      <c r="KJX1" s="310"/>
      <c r="KJY1" s="310"/>
      <c r="KJZ1" s="310"/>
      <c r="KKA1" s="310"/>
      <c r="KKB1" s="310"/>
      <c r="KKC1" s="310"/>
      <c r="KKD1" s="309"/>
      <c r="KKE1" s="310"/>
      <c r="KKF1" s="310"/>
      <c r="KKG1" s="310"/>
      <c r="KKH1" s="310"/>
      <c r="KKI1" s="310"/>
      <c r="KKJ1" s="310"/>
      <c r="KKK1" s="310"/>
      <c r="KKL1" s="309"/>
      <c r="KKM1" s="310"/>
      <c r="KKN1" s="310"/>
      <c r="KKO1" s="310"/>
      <c r="KKP1" s="310"/>
      <c r="KKQ1" s="310"/>
      <c r="KKR1" s="310"/>
      <c r="KKS1" s="310"/>
      <c r="KKT1" s="309"/>
      <c r="KKU1" s="310"/>
      <c r="KKV1" s="310"/>
      <c r="KKW1" s="310"/>
      <c r="KKX1" s="310"/>
      <c r="KKY1" s="310"/>
      <c r="KKZ1" s="310"/>
      <c r="KLA1" s="310"/>
      <c r="KLB1" s="309"/>
      <c r="KLC1" s="310"/>
      <c r="KLD1" s="310"/>
      <c r="KLE1" s="310"/>
      <c r="KLF1" s="310"/>
      <c r="KLG1" s="310"/>
      <c r="KLH1" s="310"/>
      <c r="KLI1" s="310"/>
      <c r="KLJ1" s="309"/>
      <c r="KLK1" s="310"/>
      <c r="KLL1" s="310"/>
      <c r="KLM1" s="310"/>
      <c r="KLN1" s="310"/>
      <c r="KLO1" s="310"/>
      <c r="KLP1" s="310"/>
      <c r="KLQ1" s="310"/>
      <c r="KLR1" s="309"/>
      <c r="KLS1" s="310"/>
      <c r="KLT1" s="310"/>
      <c r="KLU1" s="310"/>
      <c r="KLV1" s="310"/>
      <c r="KLW1" s="310"/>
      <c r="KLX1" s="310"/>
      <c r="KLY1" s="310"/>
      <c r="KLZ1" s="309"/>
      <c r="KMA1" s="310"/>
      <c r="KMB1" s="310"/>
      <c r="KMC1" s="310"/>
      <c r="KMD1" s="310"/>
      <c r="KME1" s="310"/>
      <c r="KMF1" s="310"/>
      <c r="KMG1" s="310"/>
      <c r="KMH1" s="309"/>
      <c r="KMI1" s="310"/>
      <c r="KMJ1" s="310"/>
      <c r="KMK1" s="310"/>
      <c r="KML1" s="310"/>
      <c r="KMM1" s="310"/>
      <c r="KMN1" s="310"/>
      <c r="KMO1" s="310"/>
      <c r="KMP1" s="309"/>
      <c r="KMQ1" s="310"/>
      <c r="KMR1" s="310"/>
      <c r="KMS1" s="310"/>
      <c r="KMT1" s="310"/>
      <c r="KMU1" s="310"/>
      <c r="KMV1" s="310"/>
      <c r="KMW1" s="310"/>
      <c r="KMX1" s="309"/>
      <c r="KMY1" s="310"/>
      <c r="KMZ1" s="310"/>
      <c r="KNA1" s="310"/>
      <c r="KNB1" s="310"/>
      <c r="KNC1" s="310"/>
      <c r="KND1" s="310"/>
      <c r="KNE1" s="310"/>
      <c r="KNF1" s="309"/>
      <c r="KNG1" s="310"/>
      <c r="KNH1" s="310"/>
      <c r="KNI1" s="310"/>
      <c r="KNJ1" s="310"/>
      <c r="KNK1" s="310"/>
      <c r="KNL1" s="310"/>
      <c r="KNM1" s="310"/>
      <c r="KNN1" s="309"/>
      <c r="KNO1" s="310"/>
      <c r="KNP1" s="310"/>
      <c r="KNQ1" s="310"/>
      <c r="KNR1" s="310"/>
      <c r="KNS1" s="310"/>
      <c r="KNT1" s="310"/>
      <c r="KNU1" s="310"/>
      <c r="KNV1" s="309"/>
      <c r="KNW1" s="310"/>
      <c r="KNX1" s="310"/>
      <c r="KNY1" s="310"/>
      <c r="KNZ1" s="310"/>
      <c r="KOA1" s="310"/>
      <c r="KOB1" s="310"/>
      <c r="KOC1" s="310"/>
      <c r="KOD1" s="309"/>
      <c r="KOE1" s="310"/>
      <c r="KOF1" s="310"/>
      <c r="KOG1" s="310"/>
      <c r="KOH1" s="310"/>
      <c r="KOI1" s="310"/>
      <c r="KOJ1" s="310"/>
      <c r="KOK1" s="310"/>
      <c r="KOL1" s="309"/>
      <c r="KOM1" s="310"/>
      <c r="KON1" s="310"/>
      <c r="KOO1" s="310"/>
      <c r="KOP1" s="310"/>
      <c r="KOQ1" s="310"/>
      <c r="KOR1" s="310"/>
      <c r="KOS1" s="310"/>
      <c r="KOT1" s="309"/>
      <c r="KOU1" s="310"/>
      <c r="KOV1" s="310"/>
      <c r="KOW1" s="310"/>
      <c r="KOX1" s="310"/>
      <c r="KOY1" s="310"/>
      <c r="KOZ1" s="310"/>
      <c r="KPA1" s="310"/>
      <c r="KPB1" s="309"/>
      <c r="KPC1" s="310"/>
      <c r="KPD1" s="310"/>
      <c r="KPE1" s="310"/>
      <c r="KPF1" s="310"/>
      <c r="KPG1" s="310"/>
      <c r="KPH1" s="310"/>
      <c r="KPI1" s="310"/>
      <c r="KPJ1" s="309"/>
      <c r="KPK1" s="310"/>
      <c r="KPL1" s="310"/>
      <c r="KPM1" s="310"/>
      <c r="KPN1" s="310"/>
      <c r="KPO1" s="310"/>
      <c r="KPP1" s="310"/>
      <c r="KPQ1" s="310"/>
      <c r="KPR1" s="309"/>
      <c r="KPS1" s="310"/>
      <c r="KPT1" s="310"/>
      <c r="KPU1" s="310"/>
      <c r="KPV1" s="310"/>
      <c r="KPW1" s="310"/>
      <c r="KPX1" s="310"/>
      <c r="KPY1" s="310"/>
      <c r="KPZ1" s="309"/>
      <c r="KQA1" s="310"/>
      <c r="KQB1" s="310"/>
      <c r="KQC1" s="310"/>
      <c r="KQD1" s="310"/>
      <c r="KQE1" s="310"/>
      <c r="KQF1" s="310"/>
      <c r="KQG1" s="310"/>
      <c r="KQH1" s="309"/>
      <c r="KQI1" s="310"/>
      <c r="KQJ1" s="310"/>
      <c r="KQK1" s="310"/>
      <c r="KQL1" s="310"/>
      <c r="KQM1" s="310"/>
      <c r="KQN1" s="310"/>
      <c r="KQO1" s="310"/>
      <c r="KQP1" s="309"/>
      <c r="KQQ1" s="310"/>
      <c r="KQR1" s="310"/>
      <c r="KQS1" s="310"/>
      <c r="KQT1" s="310"/>
      <c r="KQU1" s="310"/>
      <c r="KQV1" s="310"/>
      <c r="KQW1" s="310"/>
      <c r="KQX1" s="309"/>
      <c r="KQY1" s="310"/>
      <c r="KQZ1" s="310"/>
      <c r="KRA1" s="310"/>
      <c r="KRB1" s="310"/>
      <c r="KRC1" s="310"/>
      <c r="KRD1" s="310"/>
      <c r="KRE1" s="310"/>
      <c r="KRF1" s="309"/>
      <c r="KRG1" s="310"/>
      <c r="KRH1" s="310"/>
      <c r="KRI1" s="310"/>
      <c r="KRJ1" s="310"/>
      <c r="KRK1" s="310"/>
      <c r="KRL1" s="310"/>
      <c r="KRM1" s="310"/>
      <c r="KRN1" s="309"/>
      <c r="KRO1" s="310"/>
      <c r="KRP1" s="310"/>
      <c r="KRQ1" s="310"/>
      <c r="KRR1" s="310"/>
      <c r="KRS1" s="310"/>
      <c r="KRT1" s="310"/>
      <c r="KRU1" s="310"/>
      <c r="KRV1" s="309"/>
      <c r="KRW1" s="310"/>
      <c r="KRX1" s="310"/>
      <c r="KRY1" s="310"/>
      <c r="KRZ1" s="310"/>
      <c r="KSA1" s="310"/>
      <c r="KSB1" s="310"/>
      <c r="KSC1" s="310"/>
      <c r="KSD1" s="309"/>
      <c r="KSE1" s="310"/>
      <c r="KSF1" s="310"/>
      <c r="KSG1" s="310"/>
      <c r="KSH1" s="310"/>
      <c r="KSI1" s="310"/>
      <c r="KSJ1" s="310"/>
      <c r="KSK1" s="310"/>
      <c r="KSL1" s="309"/>
      <c r="KSM1" s="310"/>
      <c r="KSN1" s="310"/>
      <c r="KSO1" s="310"/>
      <c r="KSP1" s="310"/>
      <c r="KSQ1" s="310"/>
      <c r="KSR1" s="310"/>
      <c r="KSS1" s="310"/>
      <c r="KST1" s="309"/>
      <c r="KSU1" s="310"/>
      <c r="KSV1" s="310"/>
      <c r="KSW1" s="310"/>
      <c r="KSX1" s="310"/>
      <c r="KSY1" s="310"/>
      <c r="KSZ1" s="310"/>
      <c r="KTA1" s="310"/>
      <c r="KTB1" s="309"/>
      <c r="KTC1" s="310"/>
      <c r="KTD1" s="310"/>
      <c r="KTE1" s="310"/>
      <c r="KTF1" s="310"/>
      <c r="KTG1" s="310"/>
      <c r="KTH1" s="310"/>
      <c r="KTI1" s="310"/>
      <c r="KTJ1" s="309"/>
      <c r="KTK1" s="310"/>
      <c r="KTL1" s="310"/>
      <c r="KTM1" s="310"/>
      <c r="KTN1" s="310"/>
      <c r="KTO1" s="310"/>
      <c r="KTP1" s="310"/>
      <c r="KTQ1" s="310"/>
      <c r="KTR1" s="309"/>
      <c r="KTS1" s="310"/>
      <c r="KTT1" s="310"/>
      <c r="KTU1" s="310"/>
      <c r="KTV1" s="310"/>
      <c r="KTW1" s="310"/>
      <c r="KTX1" s="310"/>
      <c r="KTY1" s="310"/>
      <c r="KTZ1" s="309"/>
      <c r="KUA1" s="310"/>
      <c r="KUB1" s="310"/>
      <c r="KUC1" s="310"/>
      <c r="KUD1" s="310"/>
      <c r="KUE1" s="310"/>
      <c r="KUF1" s="310"/>
      <c r="KUG1" s="310"/>
      <c r="KUH1" s="309"/>
      <c r="KUI1" s="310"/>
      <c r="KUJ1" s="310"/>
      <c r="KUK1" s="310"/>
      <c r="KUL1" s="310"/>
      <c r="KUM1" s="310"/>
      <c r="KUN1" s="310"/>
      <c r="KUO1" s="310"/>
      <c r="KUP1" s="309"/>
      <c r="KUQ1" s="310"/>
      <c r="KUR1" s="310"/>
      <c r="KUS1" s="310"/>
      <c r="KUT1" s="310"/>
      <c r="KUU1" s="310"/>
      <c r="KUV1" s="310"/>
      <c r="KUW1" s="310"/>
      <c r="KUX1" s="309"/>
      <c r="KUY1" s="310"/>
      <c r="KUZ1" s="310"/>
      <c r="KVA1" s="310"/>
      <c r="KVB1" s="310"/>
      <c r="KVC1" s="310"/>
      <c r="KVD1" s="310"/>
      <c r="KVE1" s="310"/>
      <c r="KVF1" s="309"/>
      <c r="KVG1" s="310"/>
      <c r="KVH1" s="310"/>
      <c r="KVI1" s="310"/>
      <c r="KVJ1" s="310"/>
      <c r="KVK1" s="310"/>
      <c r="KVL1" s="310"/>
      <c r="KVM1" s="310"/>
      <c r="KVN1" s="309"/>
      <c r="KVO1" s="310"/>
      <c r="KVP1" s="310"/>
      <c r="KVQ1" s="310"/>
      <c r="KVR1" s="310"/>
      <c r="KVS1" s="310"/>
      <c r="KVT1" s="310"/>
      <c r="KVU1" s="310"/>
      <c r="KVV1" s="309"/>
      <c r="KVW1" s="310"/>
      <c r="KVX1" s="310"/>
      <c r="KVY1" s="310"/>
      <c r="KVZ1" s="310"/>
      <c r="KWA1" s="310"/>
      <c r="KWB1" s="310"/>
      <c r="KWC1" s="310"/>
      <c r="KWD1" s="309"/>
      <c r="KWE1" s="310"/>
      <c r="KWF1" s="310"/>
      <c r="KWG1" s="310"/>
      <c r="KWH1" s="310"/>
      <c r="KWI1" s="310"/>
      <c r="KWJ1" s="310"/>
      <c r="KWK1" s="310"/>
      <c r="KWL1" s="309"/>
      <c r="KWM1" s="310"/>
      <c r="KWN1" s="310"/>
      <c r="KWO1" s="310"/>
      <c r="KWP1" s="310"/>
      <c r="KWQ1" s="310"/>
      <c r="KWR1" s="310"/>
      <c r="KWS1" s="310"/>
      <c r="KWT1" s="309"/>
      <c r="KWU1" s="310"/>
      <c r="KWV1" s="310"/>
      <c r="KWW1" s="310"/>
      <c r="KWX1" s="310"/>
      <c r="KWY1" s="310"/>
      <c r="KWZ1" s="310"/>
      <c r="KXA1" s="310"/>
      <c r="KXB1" s="309"/>
      <c r="KXC1" s="310"/>
      <c r="KXD1" s="310"/>
      <c r="KXE1" s="310"/>
      <c r="KXF1" s="310"/>
      <c r="KXG1" s="310"/>
      <c r="KXH1" s="310"/>
      <c r="KXI1" s="310"/>
      <c r="KXJ1" s="309"/>
      <c r="KXK1" s="310"/>
      <c r="KXL1" s="310"/>
      <c r="KXM1" s="310"/>
      <c r="KXN1" s="310"/>
      <c r="KXO1" s="310"/>
      <c r="KXP1" s="310"/>
      <c r="KXQ1" s="310"/>
      <c r="KXR1" s="309"/>
      <c r="KXS1" s="310"/>
      <c r="KXT1" s="310"/>
      <c r="KXU1" s="310"/>
      <c r="KXV1" s="310"/>
      <c r="KXW1" s="310"/>
      <c r="KXX1" s="310"/>
      <c r="KXY1" s="310"/>
      <c r="KXZ1" s="309"/>
      <c r="KYA1" s="310"/>
      <c r="KYB1" s="310"/>
      <c r="KYC1" s="310"/>
      <c r="KYD1" s="310"/>
      <c r="KYE1" s="310"/>
      <c r="KYF1" s="310"/>
      <c r="KYG1" s="310"/>
      <c r="KYH1" s="309"/>
      <c r="KYI1" s="310"/>
      <c r="KYJ1" s="310"/>
      <c r="KYK1" s="310"/>
      <c r="KYL1" s="310"/>
      <c r="KYM1" s="310"/>
      <c r="KYN1" s="310"/>
      <c r="KYO1" s="310"/>
      <c r="KYP1" s="309"/>
      <c r="KYQ1" s="310"/>
      <c r="KYR1" s="310"/>
      <c r="KYS1" s="310"/>
      <c r="KYT1" s="310"/>
      <c r="KYU1" s="310"/>
      <c r="KYV1" s="310"/>
      <c r="KYW1" s="310"/>
      <c r="KYX1" s="309"/>
      <c r="KYY1" s="310"/>
      <c r="KYZ1" s="310"/>
      <c r="KZA1" s="310"/>
      <c r="KZB1" s="310"/>
      <c r="KZC1" s="310"/>
      <c r="KZD1" s="310"/>
      <c r="KZE1" s="310"/>
      <c r="KZF1" s="309"/>
      <c r="KZG1" s="310"/>
      <c r="KZH1" s="310"/>
      <c r="KZI1" s="310"/>
      <c r="KZJ1" s="310"/>
      <c r="KZK1" s="310"/>
      <c r="KZL1" s="310"/>
      <c r="KZM1" s="310"/>
      <c r="KZN1" s="309"/>
      <c r="KZO1" s="310"/>
      <c r="KZP1" s="310"/>
      <c r="KZQ1" s="310"/>
      <c r="KZR1" s="310"/>
      <c r="KZS1" s="310"/>
      <c r="KZT1" s="310"/>
      <c r="KZU1" s="310"/>
      <c r="KZV1" s="309"/>
      <c r="KZW1" s="310"/>
      <c r="KZX1" s="310"/>
      <c r="KZY1" s="310"/>
      <c r="KZZ1" s="310"/>
      <c r="LAA1" s="310"/>
      <c r="LAB1" s="310"/>
      <c r="LAC1" s="310"/>
      <c r="LAD1" s="309"/>
      <c r="LAE1" s="310"/>
      <c r="LAF1" s="310"/>
      <c r="LAG1" s="310"/>
      <c r="LAH1" s="310"/>
      <c r="LAI1" s="310"/>
      <c r="LAJ1" s="310"/>
      <c r="LAK1" s="310"/>
      <c r="LAL1" s="309"/>
      <c r="LAM1" s="310"/>
      <c r="LAN1" s="310"/>
      <c r="LAO1" s="310"/>
      <c r="LAP1" s="310"/>
      <c r="LAQ1" s="310"/>
      <c r="LAR1" s="310"/>
      <c r="LAS1" s="310"/>
      <c r="LAT1" s="309"/>
      <c r="LAU1" s="310"/>
      <c r="LAV1" s="310"/>
      <c r="LAW1" s="310"/>
      <c r="LAX1" s="310"/>
      <c r="LAY1" s="310"/>
      <c r="LAZ1" s="310"/>
      <c r="LBA1" s="310"/>
      <c r="LBB1" s="309"/>
      <c r="LBC1" s="310"/>
      <c r="LBD1" s="310"/>
      <c r="LBE1" s="310"/>
      <c r="LBF1" s="310"/>
      <c r="LBG1" s="310"/>
      <c r="LBH1" s="310"/>
      <c r="LBI1" s="310"/>
      <c r="LBJ1" s="309"/>
      <c r="LBK1" s="310"/>
      <c r="LBL1" s="310"/>
      <c r="LBM1" s="310"/>
      <c r="LBN1" s="310"/>
      <c r="LBO1" s="310"/>
      <c r="LBP1" s="310"/>
      <c r="LBQ1" s="310"/>
      <c r="LBR1" s="309"/>
      <c r="LBS1" s="310"/>
      <c r="LBT1" s="310"/>
      <c r="LBU1" s="310"/>
      <c r="LBV1" s="310"/>
      <c r="LBW1" s="310"/>
      <c r="LBX1" s="310"/>
      <c r="LBY1" s="310"/>
      <c r="LBZ1" s="309"/>
      <c r="LCA1" s="310"/>
      <c r="LCB1" s="310"/>
      <c r="LCC1" s="310"/>
      <c r="LCD1" s="310"/>
      <c r="LCE1" s="310"/>
      <c r="LCF1" s="310"/>
      <c r="LCG1" s="310"/>
      <c r="LCH1" s="309"/>
      <c r="LCI1" s="310"/>
      <c r="LCJ1" s="310"/>
      <c r="LCK1" s="310"/>
      <c r="LCL1" s="310"/>
      <c r="LCM1" s="310"/>
      <c r="LCN1" s="310"/>
      <c r="LCO1" s="310"/>
      <c r="LCP1" s="309"/>
      <c r="LCQ1" s="310"/>
      <c r="LCR1" s="310"/>
      <c r="LCS1" s="310"/>
      <c r="LCT1" s="310"/>
      <c r="LCU1" s="310"/>
      <c r="LCV1" s="310"/>
      <c r="LCW1" s="310"/>
      <c r="LCX1" s="309"/>
      <c r="LCY1" s="310"/>
      <c r="LCZ1" s="310"/>
      <c r="LDA1" s="310"/>
      <c r="LDB1" s="310"/>
      <c r="LDC1" s="310"/>
      <c r="LDD1" s="310"/>
      <c r="LDE1" s="310"/>
      <c r="LDF1" s="309"/>
      <c r="LDG1" s="310"/>
      <c r="LDH1" s="310"/>
      <c r="LDI1" s="310"/>
      <c r="LDJ1" s="310"/>
      <c r="LDK1" s="310"/>
      <c r="LDL1" s="310"/>
      <c r="LDM1" s="310"/>
      <c r="LDN1" s="309"/>
      <c r="LDO1" s="310"/>
      <c r="LDP1" s="310"/>
      <c r="LDQ1" s="310"/>
      <c r="LDR1" s="310"/>
      <c r="LDS1" s="310"/>
      <c r="LDT1" s="310"/>
      <c r="LDU1" s="310"/>
      <c r="LDV1" s="309"/>
      <c r="LDW1" s="310"/>
      <c r="LDX1" s="310"/>
      <c r="LDY1" s="310"/>
      <c r="LDZ1" s="310"/>
      <c r="LEA1" s="310"/>
      <c r="LEB1" s="310"/>
      <c r="LEC1" s="310"/>
      <c r="LED1" s="309"/>
      <c r="LEE1" s="310"/>
      <c r="LEF1" s="310"/>
      <c r="LEG1" s="310"/>
      <c r="LEH1" s="310"/>
      <c r="LEI1" s="310"/>
      <c r="LEJ1" s="310"/>
      <c r="LEK1" s="310"/>
      <c r="LEL1" s="309"/>
      <c r="LEM1" s="310"/>
      <c r="LEN1" s="310"/>
      <c r="LEO1" s="310"/>
      <c r="LEP1" s="310"/>
      <c r="LEQ1" s="310"/>
      <c r="LER1" s="310"/>
      <c r="LES1" s="310"/>
      <c r="LET1" s="309"/>
      <c r="LEU1" s="310"/>
      <c r="LEV1" s="310"/>
      <c r="LEW1" s="310"/>
      <c r="LEX1" s="310"/>
      <c r="LEY1" s="310"/>
      <c r="LEZ1" s="310"/>
      <c r="LFA1" s="310"/>
      <c r="LFB1" s="309"/>
      <c r="LFC1" s="310"/>
      <c r="LFD1" s="310"/>
      <c r="LFE1" s="310"/>
      <c r="LFF1" s="310"/>
      <c r="LFG1" s="310"/>
      <c r="LFH1" s="310"/>
      <c r="LFI1" s="310"/>
      <c r="LFJ1" s="309"/>
      <c r="LFK1" s="310"/>
      <c r="LFL1" s="310"/>
      <c r="LFM1" s="310"/>
      <c r="LFN1" s="310"/>
      <c r="LFO1" s="310"/>
      <c r="LFP1" s="310"/>
      <c r="LFQ1" s="310"/>
      <c r="LFR1" s="309"/>
      <c r="LFS1" s="310"/>
      <c r="LFT1" s="310"/>
      <c r="LFU1" s="310"/>
      <c r="LFV1" s="310"/>
      <c r="LFW1" s="310"/>
      <c r="LFX1" s="310"/>
      <c r="LFY1" s="310"/>
      <c r="LFZ1" s="309"/>
      <c r="LGA1" s="310"/>
      <c r="LGB1" s="310"/>
      <c r="LGC1" s="310"/>
      <c r="LGD1" s="310"/>
      <c r="LGE1" s="310"/>
      <c r="LGF1" s="310"/>
      <c r="LGG1" s="310"/>
      <c r="LGH1" s="309"/>
      <c r="LGI1" s="310"/>
      <c r="LGJ1" s="310"/>
      <c r="LGK1" s="310"/>
      <c r="LGL1" s="310"/>
      <c r="LGM1" s="310"/>
      <c r="LGN1" s="310"/>
      <c r="LGO1" s="310"/>
      <c r="LGP1" s="309"/>
      <c r="LGQ1" s="310"/>
      <c r="LGR1" s="310"/>
      <c r="LGS1" s="310"/>
      <c r="LGT1" s="310"/>
      <c r="LGU1" s="310"/>
      <c r="LGV1" s="310"/>
      <c r="LGW1" s="310"/>
      <c r="LGX1" s="309"/>
      <c r="LGY1" s="310"/>
      <c r="LGZ1" s="310"/>
      <c r="LHA1" s="310"/>
      <c r="LHB1" s="310"/>
      <c r="LHC1" s="310"/>
      <c r="LHD1" s="310"/>
      <c r="LHE1" s="310"/>
      <c r="LHF1" s="309"/>
      <c r="LHG1" s="310"/>
      <c r="LHH1" s="310"/>
      <c r="LHI1" s="310"/>
      <c r="LHJ1" s="310"/>
      <c r="LHK1" s="310"/>
      <c r="LHL1" s="310"/>
      <c r="LHM1" s="310"/>
      <c r="LHN1" s="309"/>
      <c r="LHO1" s="310"/>
      <c r="LHP1" s="310"/>
      <c r="LHQ1" s="310"/>
      <c r="LHR1" s="310"/>
      <c r="LHS1" s="310"/>
      <c r="LHT1" s="310"/>
      <c r="LHU1" s="310"/>
      <c r="LHV1" s="309"/>
      <c r="LHW1" s="310"/>
      <c r="LHX1" s="310"/>
      <c r="LHY1" s="310"/>
      <c r="LHZ1" s="310"/>
      <c r="LIA1" s="310"/>
      <c r="LIB1" s="310"/>
      <c r="LIC1" s="310"/>
      <c r="LID1" s="309"/>
      <c r="LIE1" s="310"/>
      <c r="LIF1" s="310"/>
      <c r="LIG1" s="310"/>
      <c r="LIH1" s="310"/>
      <c r="LII1" s="310"/>
      <c r="LIJ1" s="310"/>
      <c r="LIK1" s="310"/>
      <c r="LIL1" s="309"/>
      <c r="LIM1" s="310"/>
      <c r="LIN1" s="310"/>
      <c r="LIO1" s="310"/>
      <c r="LIP1" s="310"/>
      <c r="LIQ1" s="310"/>
      <c r="LIR1" s="310"/>
      <c r="LIS1" s="310"/>
      <c r="LIT1" s="309"/>
      <c r="LIU1" s="310"/>
      <c r="LIV1" s="310"/>
      <c r="LIW1" s="310"/>
      <c r="LIX1" s="310"/>
      <c r="LIY1" s="310"/>
      <c r="LIZ1" s="310"/>
      <c r="LJA1" s="310"/>
      <c r="LJB1" s="309"/>
      <c r="LJC1" s="310"/>
      <c r="LJD1" s="310"/>
      <c r="LJE1" s="310"/>
      <c r="LJF1" s="310"/>
      <c r="LJG1" s="310"/>
      <c r="LJH1" s="310"/>
      <c r="LJI1" s="310"/>
      <c r="LJJ1" s="309"/>
      <c r="LJK1" s="310"/>
      <c r="LJL1" s="310"/>
      <c r="LJM1" s="310"/>
      <c r="LJN1" s="310"/>
      <c r="LJO1" s="310"/>
      <c r="LJP1" s="310"/>
      <c r="LJQ1" s="310"/>
      <c r="LJR1" s="309"/>
      <c r="LJS1" s="310"/>
      <c r="LJT1" s="310"/>
      <c r="LJU1" s="310"/>
      <c r="LJV1" s="310"/>
      <c r="LJW1" s="310"/>
      <c r="LJX1" s="310"/>
      <c r="LJY1" s="310"/>
      <c r="LJZ1" s="309"/>
      <c r="LKA1" s="310"/>
      <c r="LKB1" s="310"/>
      <c r="LKC1" s="310"/>
      <c r="LKD1" s="310"/>
      <c r="LKE1" s="310"/>
      <c r="LKF1" s="310"/>
      <c r="LKG1" s="310"/>
      <c r="LKH1" s="309"/>
      <c r="LKI1" s="310"/>
      <c r="LKJ1" s="310"/>
      <c r="LKK1" s="310"/>
      <c r="LKL1" s="310"/>
      <c r="LKM1" s="310"/>
      <c r="LKN1" s="310"/>
      <c r="LKO1" s="310"/>
      <c r="LKP1" s="309"/>
      <c r="LKQ1" s="310"/>
      <c r="LKR1" s="310"/>
      <c r="LKS1" s="310"/>
      <c r="LKT1" s="310"/>
      <c r="LKU1" s="310"/>
      <c r="LKV1" s="310"/>
      <c r="LKW1" s="310"/>
      <c r="LKX1" s="309"/>
      <c r="LKY1" s="310"/>
      <c r="LKZ1" s="310"/>
      <c r="LLA1" s="310"/>
      <c r="LLB1" s="310"/>
      <c r="LLC1" s="310"/>
      <c r="LLD1" s="310"/>
      <c r="LLE1" s="310"/>
      <c r="LLF1" s="309"/>
      <c r="LLG1" s="310"/>
      <c r="LLH1" s="310"/>
      <c r="LLI1" s="310"/>
      <c r="LLJ1" s="310"/>
      <c r="LLK1" s="310"/>
      <c r="LLL1" s="310"/>
      <c r="LLM1" s="310"/>
      <c r="LLN1" s="309"/>
      <c r="LLO1" s="310"/>
      <c r="LLP1" s="310"/>
      <c r="LLQ1" s="310"/>
      <c r="LLR1" s="310"/>
      <c r="LLS1" s="310"/>
      <c r="LLT1" s="310"/>
      <c r="LLU1" s="310"/>
      <c r="LLV1" s="309"/>
      <c r="LLW1" s="310"/>
      <c r="LLX1" s="310"/>
      <c r="LLY1" s="310"/>
      <c r="LLZ1" s="310"/>
      <c r="LMA1" s="310"/>
      <c r="LMB1" s="310"/>
      <c r="LMC1" s="310"/>
      <c r="LMD1" s="309"/>
      <c r="LME1" s="310"/>
      <c r="LMF1" s="310"/>
      <c r="LMG1" s="310"/>
      <c r="LMH1" s="310"/>
      <c r="LMI1" s="310"/>
      <c r="LMJ1" s="310"/>
      <c r="LMK1" s="310"/>
      <c r="LML1" s="309"/>
      <c r="LMM1" s="310"/>
      <c r="LMN1" s="310"/>
      <c r="LMO1" s="310"/>
      <c r="LMP1" s="310"/>
      <c r="LMQ1" s="310"/>
      <c r="LMR1" s="310"/>
      <c r="LMS1" s="310"/>
      <c r="LMT1" s="309"/>
      <c r="LMU1" s="310"/>
      <c r="LMV1" s="310"/>
      <c r="LMW1" s="310"/>
      <c r="LMX1" s="310"/>
      <c r="LMY1" s="310"/>
      <c r="LMZ1" s="310"/>
      <c r="LNA1" s="310"/>
      <c r="LNB1" s="309"/>
      <c r="LNC1" s="310"/>
      <c r="LND1" s="310"/>
      <c r="LNE1" s="310"/>
      <c r="LNF1" s="310"/>
      <c r="LNG1" s="310"/>
      <c r="LNH1" s="310"/>
      <c r="LNI1" s="310"/>
      <c r="LNJ1" s="309"/>
      <c r="LNK1" s="310"/>
      <c r="LNL1" s="310"/>
      <c r="LNM1" s="310"/>
      <c r="LNN1" s="310"/>
      <c r="LNO1" s="310"/>
      <c r="LNP1" s="310"/>
      <c r="LNQ1" s="310"/>
      <c r="LNR1" s="309"/>
      <c r="LNS1" s="310"/>
      <c r="LNT1" s="310"/>
      <c r="LNU1" s="310"/>
      <c r="LNV1" s="310"/>
      <c r="LNW1" s="310"/>
      <c r="LNX1" s="310"/>
      <c r="LNY1" s="310"/>
      <c r="LNZ1" s="309"/>
      <c r="LOA1" s="310"/>
      <c r="LOB1" s="310"/>
      <c r="LOC1" s="310"/>
      <c r="LOD1" s="310"/>
      <c r="LOE1" s="310"/>
      <c r="LOF1" s="310"/>
      <c r="LOG1" s="310"/>
      <c r="LOH1" s="309"/>
      <c r="LOI1" s="310"/>
      <c r="LOJ1" s="310"/>
      <c r="LOK1" s="310"/>
      <c r="LOL1" s="310"/>
      <c r="LOM1" s="310"/>
      <c r="LON1" s="310"/>
      <c r="LOO1" s="310"/>
      <c r="LOP1" s="309"/>
      <c r="LOQ1" s="310"/>
      <c r="LOR1" s="310"/>
      <c r="LOS1" s="310"/>
      <c r="LOT1" s="310"/>
      <c r="LOU1" s="310"/>
      <c r="LOV1" s="310"/>
      <c r="LOW1" s="310"/>
      <c r="LOX1" s="309"/>
      <c r="LOY1" s="310"/>
      <c r="LOZ1" s="310"/>
      <c r="LPA1" s="310"/>
      <c r="LPB1" s="310"/>
      <c r="LPC1" s="310"/>
      <c r="LPD1" s="310"/>
      <c r="LPE1" s="310"/>
      <c r="LPF1" s="309"/>
      <c r="LPG1" s="310"/>
      <c r="LPH1" s="310"/>
      <c r="LPI1" s="310"/>
      <c r="LPJ1" s="310"/>
      <c r="LPK1" s="310"/>
      <c r="LPL1" s="310"/>
      <c r="LPM1" s="310"/>
      <c r="LPN1" s="309"/>
      <c r="LPO1" s="310"/>
      <c r="LPP1" s="310"/>
      <c r="LPQ1" s="310"/>
      <c r="LPR1" s="310"/>
      <c r="LPS1" s="310"/>
      <c r="LPT1" s="310"/>
      <c r="LPU1" s="310"/>
      <c r="LPV1" s="309"/>
      <c r="LPW1" s="310"/>
      <c r="LPX1" s="310"/>
      <c r="LPY1" s="310"/>
      <c r="LPZ1" s="310"/>
      <c r="LQA1" s="310"/>
      <c r="LQB1" s="310"/>
      <c r="LQC1" s="310"/>
      <c r="LQD1" s="309"/>
      <c r="LQE1" s="310"/>
      <c r="LQF1" s="310"/>
      <c r="LQG1" s="310"/>
      <c r="LQH1" s="310"/>
      <c r="LQI1" s="310"/>
      <c r="LQJ1" s="310"/>
      <c r="LQK1" s="310"/>
      <c r="LQL1" s="309"/>
      <c r="LQM1" s="310"/>
      <c r="LQN1" s="310"/>
      <c r="LQO1" s="310"/>
      <c r="LQP1" s="310"/>
      <c r="LQQ1" s="310"/>
      <c r="LQR1" s="310"/>
      <c r="LQS1" s="310"/>
      <c r="LQT1" s="309"/>
      <c r="LQU1" s="310"/>
      <c r="LQV1" s="310"/>
      <c r="LQW1" s="310"/>
      <c r="LQX1" s="310"/>
      <c r="LQY1" s="310"/>
      <c r="LQZ1" s="310"/>
      <c r="LRA1" s="310"/>
      <c r="LRB1" s="309"/>
      <c r="LRC1" s="310"/>
      <c r="LRD1" s="310"/>
      <c r="LRE1" s="310"/>
      <c r="LRF1" s="310"/>
      <c r="LRG1" s="310"/>
      <c r="LRH1" s="310"/>
      <c r="LRI1" s="310"/>
      <c r="LRJ1" s="309"/>
      <c r="LRK1" s="310"/>
      <c r="LRL1" s="310"/>
      <c r="LRM1" s="310"/>
      <c r="LRN1" s="310"/>
      <c r="LRO1" s="310"/>
      <c r="LRP1" s="310"/>
      <c r="LRQ1" s="310"/>
      <c r="LRR1" s="309"/>
      <c r="LRS1" s="310"/>
      <c r="LRT1" s="310"/>
      <c r="LRU1" s="310"/>
      <c r="LRV1" s="310"/>
      <c r="LRW1" s="310"/>
      <c r="LRX1" s="310"/>
      <c r="LRY1" s="310"/>
      <c r="LRZ1" s="309"/>
      <c r="LSA1" s="310"/>
      <c r="LSB1" s="310"/>
      <c r="LSC1" s="310"/>
      <c r="LSD1" s="310"/>
      <c r="LSE1" s="310"/>
      <c r="LSF1" s="310"/>
      <c r="LSG1" s="310"/>
      <c r="LSH1" s="309"/>
      <c r="LSI1" s="310"/>
      <c r="LSJ1" s="310"/>
      <c r="LSK1" s="310"/>
      <c r="LSL1" s="310"/>
      <c r="LSM1" s="310"/>
      <c r="LSN1" s="310"/>
      <c r="LSO1" s="310"/>
      <c r="LSP1" s="309"/>
      <c r="LSQ1" s="310"/>
      <c r="LSR1" s="310"/>
      <c r="LSS1" s="310"/>
      <c r="LST1" s="310"/>
      <c r="LSU1" s="310"/>
      <c r="LSV1" s="310"/>
      <c r="LSW1" s="310"/>
      <c r="LSX1" s="309"/>
      <c r="LSY1" s="310"/>
      <c r="LSZ1" s="310"/>
      <c r="LTA1" s="310"/>
      <c r="LTB1" s="310"/>
      <c r="LTC1" s="310"/>
      <c r="LTD1" s="310"/>
      <c r="LTE1" s="310"/>
      <c r="LTF1" s="309"/>
      <c r="LTG1" s="310"/>
      <c r="LTH1" s="310"/>
      <c r="LTI1" s="310"/>
      <c r="LTJ1" s="310"/>
      <c r="LTK1" s="310"/>
      <c r="LTL1" s="310"/>
      <c r="LTM1" s="310"/>
      <c r="LTN1" s="309"/>
      <c r="LTO1" s="310"/>
      <c r="LTP1" s="310"/>
      <c r="LTQ1" s="310"/>
      <c r="LTR1" s="310"/>
      <c r="LTS1" s="310"/>
      <c r="LTT1" s="310"/>
      <c r="LTU1" s="310"/>
      <c r="LTV1" s="309"/>
      <c r="LTW1" s="310"/>
      <c r="LTX1" s="310"/>
      <c r="LTY1" s="310"/>
      <c r="LTZ1" s="310"/>
      <c r="LUA1" s="310"/>
      <c r="LUB1" s="310"/>
      <c r="LUC1" s="310"/>
      <c r="LUD1" s="309"/>
      <c r="LUE1" s="310"/>
      <c r="LUF1" s="310"/>
      <c r="LUG1" s="310"/>
      <c r="LUH1" s="310"/>
      <c r="LUI1" s="310"/>
      <c r="LUJ1" s="310"/>
      <c r="LUK1" s="310"/>
      <c r="LUL1" s="309"/>
      <c r="LUM1" s="310"/>
      <c r="LUN1" s="310"/>
      <c r="LUO1" s="310"/>
      <c r="LUP1" s="310"/>
      <c r="LUQ1" s="310"/>
      <c r="LUR1" s="310"/>
      <c r="LUS1" s="310"/>
      <c r="LUT1" s="309"/>
      <c r="LUU1" s="310"/>
      <c r="LUV1" s="310"/>
      <c r="LUW1" s="310"/>
      <c r="LUX1" s="310"/>
      <c r="LUY1" s="310"/>
      <c r="LUZ1" s="310"/>
      <c r="LVA1" s="310"/>
      <c r="LVB1" s="309"/>
      <c r="LVC1" s="310"/>
      <c r="LVD1" s="310"/>
      <c r="LVE1" s="310"/>
      <c r="LVF1" s="310"/>
      <c r="LVG1" s="310"/>
      <c r="LVH1" s="310"/>
      <c r="LVI1" s="310"/>
      <c r="LVJ1" s="309"/>
      <c r="LVK1" s="310"/>
      <c r="LVL1" s="310"/>
      <c r="LVM1" s="310"/>
      <c r="LVN1" s="310"/>
      <c r="LVO1" s="310"/>
      <c r="LVP1" s="310"/>
      <c r="LVQ1" s="310"/>
      <c r="LVR1" s="309"/>
      <c r="LVS1" s="310"/>
      <c r="LVT1" s="310"/>
      <c r="LVU1" s="310"/>
      <c r="LVV1" s="310"/>
      <c r="LVW1" s="310"/>
      <c r="LVX1" s="310"/>
      <c r="LVY1" s="310"/>
      <c r="LVZ1" s="309"/>
      <c r="LWA1" s="310"/>
      <c r="LWB1" s="310"/>
      <c r="LWC1" s="310"/>
      <c r="LWD1" s="310"/>
      <c r="LWE1" s="310"/>
      <c r="LWF1" s="310"/>
      <c r="LWG1" s="310"/>
      <c r="LWH1" s="309"/>
      <c r="LWI1" s="310"/>
      <c r="LWJ1" s="310"/>
      <c r="LWK1" s="310"/>
      <c r="LWL1" s="310"/>
      <c r="LWM1" s="310"/>
      <c r="LWN1" s="310"/>
      <c r="LWO1" s="310"/>
      <c r="LWP1" s="309"/>
      <c r="LWQ1" s="310"/>
      <c r="LWR1" s="310"/>
      <c r="LWS1" s="310"/>
      <c r="LWT1" s="310"/>
      <c r="LWU1" s="310"/>
      <c r="LWV1" s="310"/>
      <c r="LWW1" s="310"/>
      <c r="LWX1" s="309"/>
      <c r="LWY1" s="310"/>
      <c r="LWZ1" s="310"/>
      <c r="LXA1" s="310"/>
      <c r="LXB1" s="310"/>
      <c r="LXC1" s="310"/>
      <c r="LXD1" s="310"/>
      <c r="LXE1" s="310"/>
      <c r="LXF1" s="309"/>
      <c r="LXG1" s="310"/>
      <c r="LXH1" s="310"/>
      <c r="LXI1" s="310"/>
      <c r="LXJ1" s="310"/>
      <c r="LXK1" s="310"/>
      <c r="LXL1" s="310"/>
      <c r="LXM1" s="310"/>
      <c r="LXN1" s="309"/>
      <c r="LXO1" s="310"/>
      <c r="LXP1" s="310"/>
      <c r="LXQ1" s="310"/>
      <c r="LXR1" s="310"/>
      <c r="LXS1" s="310"/>
      <c r="LXT1" s="310"/>
      <c r="LXU1" s="310"/>
      <c r="LXV1" s="309"/>
      <c r="LXW1" s="310"/>
      <c r="LXX1" s="310"/>
      <c r="LXY1" s="310"/>
      <c r="LXZ1" s="310"/>
      <c r="LYA1" s="310"/>
      <c r="LYB1" s="310"/>
      <c r="LYC1" s="310"/>
      <c r="LYD1" s="309"/>
      <c r="LYE1" s="310"/>
      <c r="LYF1" s="310"/>
      <c r="LYG1" s="310"/>
      <c r="LYH1" s="310"/>
      <c r="LYI1" s="310"/>
      <c r="LYJ1" s="310"/>
      <c r="LYK1" s="310"/>
      <c r="LYL1" s="309"/>
      <c r="LYM1" s="310"/>
      <c r="LYN1" s="310"/>
      <c r="LYO1" s="310"/>
      <c r="LYP1" s="310"/>
      <c r="LYQ1" s="310"/>
      <c r="LYR1" s="310"/>
      <c r="LYS1" s="310"/>
      <c r="LYT1" s="309"/>
      <c r="LYU1" s="310"/>
      <c r="LYV1" s="310"/>
      <c r="LYW1" s="310"/>
      <c r="LYX1" s="310"/>
      <c r="LYY1" s="310"/>
      <c r="LYZ1" s="310"/>
      <c r="LZA1" s="310"/>
      <c r="LZB1" s="309"/>
      <c r="LZC1" s="310"/>
      <c r="LZD1" s="310"/>
      <c r="LZE1" s="310"/>
      <c r="LZF1" s="310"/>
      <c r="LZG1" s="310"/>
      <c r="LZH1" s="310"/>
      <c r="LZI1" s="310"/>
      <c r="LZJ1" s="309"/>
      <c r="LZK1" s="310"/>
      <c r="LZL1" s="310"/>
      <c r="LZM1" s="310"/>
      <c r="LZN1" s="310"/>
      <c r="LZO1" s="310"/>
      <c r="LZP1" s="310"/>
      <c r="LZQ1" s="310"/>
      <c r="LZR1" s="309"/>
      <c r="LZS1" s="310"/>
      <c r="LZT1" s="310"/>
      <c r="LZU1" s="310"/>
      <c r="LZV1" s="310"/>
      <c r="LZW1" s="310"/>
      <c r="LZX1" s="310"/>
      <c r="LZY1" s="310"/>
      <c r="LZZ1" s="309"/>
      <c r="MAA1" s="310"/>
      <c r="MAB1" s="310"/>
      <c r="MAC1" s="310"/>
      <c r="MAD1" s="310"/>
      <c r="MAE1" s="310"/>
      <c r="MAF1" s="310"/>
      <c r="MAG1" s="310"/>
      <c r="MAH1" s="309"/>
      <c r="MAI1" s="310"/>
      <c r="MAJ1" s="310"/>
      <c r="MAK1" s="310"/>
      <c r="MAL1" s="310"/>
      <c r="MAM1" s="310"/>
      <c r="MAN1" s="310"/>
      <c r="MAO1" s="310"/>
      <c r="MAP1" s="309"/>
      <c r="MAQ1" s="310"/>
      <c r="MAR1" s="310"/>
      <c r="MAS1" s="310"/>
      <c r="MAT1" s="310"/>
      <c r="MAU1" s="310"/>
      <c r="MAV1" s="310"/>
      <c r="MAW1" s="310"/>
      <c r="MAX1" s="309"/>
      <c r="MAY1" s="310"/>
      <c r="MAZ1" s="310"/>
      <c r="MBA1" s="310"/>
      <c r="MBB1" s="310"/>
      <c r="MBC1" s="310"/>
      <c r="MBD1" s="310"/>
      <c r="MBE1" s="310"/>
      <c r="MBF1" s="309"/>
      <c r="MBG1" s="310"/>
      <c r="MBH1" s="310"/>
      <c r="MBI1" s="310"/>
      <c r="MBJ1" s="310"/>
      <c r="MBK1" s="310"/>
      <c r="MBL1" s="310"/>
      <c r="MBM1" s="310"/>
      <c r="MBN1" s="309"/>
      <c r="MBO1" s="310"/>
      <c r="MBP1" s="310"/>
      <c r="MBQ1" s="310"/>
      <c r="MBR1" s="310"/>
      <c r="MBS1" s="310"/>
      <c r="MBT1" s="310"/>
      <c r="MBU1" s="310"/>
      <c r="MBV1" s="309"/>
      <c r="MBW1" s="310"/>
      <c r="MBX1" s="310"/>
      <c r="MBY1" s="310"/>
      <c r="MBZ1" s="310"/>
      <c r="MCA1" s="310"/>
      <c r="MCB1" s="310"/>
      <c r="MCC1" s="310"/>
      <c r="MCD1" s="309"/>
      <c r="MCE1" s="310"/>
      <c r="MCF1" s="310"/>
      <c r="MCG1" s="310"/>
      <c r="MCH1" s="310"/>
      <c r="MCI1" s="310"/>
      <c r="MCJ1" s="310"/>
      <c r="MCK1" s="310"/>
      <c r="MCL1" s="309"/>
      <c r="MCM1" s="310"/>
      <c r="MCN1" s="310"/>
      <c r="MCO1" s="310"/>
      <c r="MCP1" s="310"/>
      <c r="MCQ1" s="310"/>
      <c r="MCR1" s="310"/>
      <c r="MCS1" s="310"/>
      <c r="MCT1" s="309"/>
      <c r="MCU1" s="310"/>
      <c r="MCV1" s="310"/>
      <c r="MCW1" s="310"/>
      <c r="MCX1" s="310"/>
      <c r="MCY1" s="310"/>
      <c r="MCZ1" s="310"/>
      <c r="MDA1" s="310"/>
      <c r="MDB1" s="309"/>
      <c r="MDC1" s="310"/>
      <c r="MDD1" s="310"/>
      <c r="MDE1" s="310"/>
      <c r="MDF1" s="310"/>
      <c r="MDG1" s="310"/>
      <c r="MDH1" s="310"/>
      <c r="MDI1" s="310"/>
      <c r="MDJ1" s="309"/>
      <c r="MDK1" s="310"/>
      <c r="MDL1" s="310"/>
      <c r="MDM1" s="310"/>
      <c r="MDN1" s="310"/>
      <c r="MDO1" s="310"/>
      <c r="MDP1" s="310"/>
      <c r="MDQ1" s="310"/>
      <c r="MDR1" s="309"/>
      <c r="MDS1" s="310"/>
      <c r="MDT1" s="310"/>
      <c r="MDU1" s="310"/>
      <c r="MDV1" s="310"/>
      <c r="MDW1" s="310"/>
      <c r="MDX1" s="310"/>
      <c r="MDY1" s="310"/>
      <c r="MDZ1" s="309"/>
      <c r="MEA1" s="310"/>
      <c r="MEB1" s="310"/>
      <c r="MEC1" s="310"/>
      <c r="MED1" s="310"/>
      <c r="MEE1" s="310"/>
      <c r="MEF1" s="310"/>
      <c r="MEG1" s="310"/>
      <c r="MEH1" s="309"/>
      <c r="MEI1" s="310"/>
      <c r="MEJ1" s="310"/>
      <c r="MEK1" s="310"/>
      <c r="MEL1" s="310"/>
      <c r="MEM1" s="310"/>
      <c r="MEN1" s="310"/>
      <c r="MEO1" s="310"/>
      <c r="MEP1" s="309"/>
      <c r="MEQ1" s="310"/>
      <c r="MER1" s="310"/>
      <c r="MES1" s="310"/>
      <c r="MET1" s="310"/>
      <c r="MEU1" s="310"/>
      <c r="MEV1" s="310"/>
      <c r="MEW1" s="310"/>
      <c r="MEX1" s="309"/>
      <c r="MEY1" s="310"/>
      <c r="MEZ1" s="310"/>
      <c r="MFA1" s="310"/>
      <c r="MFB1" s="310"/>
      <c r="MFC1" s="310"/>
      <c r="MFD1" s="310"/>
      <c r="MFE1" s="310"/>
      <c r="MFF1" s="309"/>
      <c r="MFG1" s="310"/>
      <c r="MFH1" s="310"/>
      <c r="MFI1" s="310"/>
      <c r="MFJ1" s="310"/>
      <c r="MFK1" s="310"/>
      <c r="MFL1" s="310"/>
      <c r="MFM1" s="310"/>
      <c r="MFN1" s="309"/>
      <c r="MFO1" s="310"/>
      <c r="MFP1" s="310"/>
      <c r="MFQ1" s="310"/>
      <c r="MFR1" s="310"/>
      <c r="MFS1" s="310"/>
      <c r="MFT1" s="310"/>
      <c r="MFU1" s="310"/>
      <c r="MFV1" s="309"/>
      <c r="MFW1" s="310"/>
      <c r="MFX1" s="310"/>
      <c r="MFY1" s="310"/>
      <c r="MFZ1" s="310"/>
      <c r="MGA1" s="310"/>
      <c r="MGB1" s="310"/>
      <c r="MGC1" s="310"/>
      <c r="MGD1" s="309"/>
      <c r="MGE1" s="310"/>
      <c r="MGF1" s="310"/>
      <c r="MGG1" s="310"/>
      <c r="MGH1" s="310"/>
      <c r="MGI1" s="310"/>
      <c r="MGJ1" s="310"/>
      <c r="MGK1" s="310"/>
      <c r="MGL1" s="309"/>
      <c r="MGM1" s="310"/>
      <c r="MGN1" s="310"/>
      <c r="MGO1" s="310"/>
      <c r="MGP1" s="310"/>
      <c r="MGQ1" s="310"/>
      <c r="MGR1" s="310"/>
      <c r="MGS1" s="310"/>
      <c r="MGT1" s="309"/>
      <c r="MGU1" s="310"/>
      <c r="MGV1" s="310"/>
      <c r="MGW1" s="310"/>
      <c r="MGX1" s="310"/>
      <c r="MGY1" s="310"/>
      <c r="MGZ1" s="310"/>
      <c r="MHA1" s="310"/>
      <c r="MHB1" s="309"/>
      <c r="MHC1" s="310"/>
      <c r="MHD1" s="310"/>
      <c r="MHE1" s="310"/>
      <c r="MHF1" s="310"/>
      <c r="MHG1" s="310"/>
      <c r="MHH1" s="310"/>
      <c r="MHI1" s="310"/>
      <c r="MHJ1" s="309"/>
      <c r="MHK1" s="310"/>
      <c r="MHL1" s="310"/>
      <c r="MHM1" s="310"/>
      <c r="MHN1" s="310"/>
      <c r="MHO1" s="310"/>
      <c r="MHP1" s="310"/>
      <c r="MHQ1" s="310"/>
      <c r="MHR1" s="309"/>
      <c r="MHS1" s="310"/>
      <c r="MHT1" s="310"/>
      <c r="MHU1" s="310"/>
      <c r="MHV1" s="310"/>
      <c r="MHW1" s="310"/>
      <c r="MHX1" s="310"/>
      <c r="MHY1" s="310"/>
      <c r="MHZ1" s="309"/>
      <c r="MIA1" s="310"/>
      <c r="MIB1" s="310"/>
      <c r="MIC1" s="310"/>
      <c r="MID1" s="310"/>
      <c r="MIE1" s="310"/>
      <c r="MIF1" s="310"/>
      <c r="MIG1" s="310"/>
      <c r="MIH1" s="309"/>
      <c r="MII1" s="310"/>
      <c r="MIJ1" s="310"/>
      <c r="MIK1" s="310"/>
      <c r="MIL1" s="310"/>
      <c r="MIM1" s="310"/>
      <c r="MIN1" s="310"/>
      <c r="MIO1" s="310"/>
      <c r="MIP1" s="309"/>
      <c r="MIQ1" s="310"/>
      <c r="MIR1" s="310"/>
      <c r="MIS1" s="310"/>
      <c r="MIT1" s="310"/>
      <c r="MIU1" s="310"/>
      <c r="MIV1" s="310"/>
      <c r="MIW1" s="310"/>
      <c r="MIX1" s="309"/>
      <c r="MIY1" s="310"/>
      <c r="MIZ1" s="310"/>
      <c r="MJA1" s="310"/>
      <c r="MJB1" s="310"/>
      <c r="MJC1" s="310"/>
      <c r="MJD1" s="310"/>
      <c r="MJE1" s="310"/>
      <c r="MJF1" s="309"/>
      <c r="MJG1" s="310"/>
      <c r="MJH1" s="310"/>
      <c r="MJI1" s="310"/>
      <c r="MJJ1" s="310"/>
      <c r="MJK1" s="310"/>
      <c r="MJL1" s="310"/>
      <c r="MJM1" s="310"/>
      <c r="MJN1" s="309"/>
      <c r="MJO1" s="310"/>
      <c r="MJP1" s="310"/>
      <c r="MJQ1" s="310"/>
      <c r="MJR1" s="310"/>
      <c r="MJS1" s="310"/>
      <c r="MJT1" s="310"/>
      <c r="MJU1" s="310"/>
      <c r="MJV1" s="309"/>
      <c r="MJW1" s="310"/>
      <c r="MJX1" s="310"/>
      <c r="MJY1" s="310"/>
      <c r="MJZ1" s="310"/>
      <c r="MKA1" s="310"/>
      <c r="MKB1" s="310"/>
      <c r="MKC1" s="310"/>
      <c r="MKD1" s="309"/>
      <c r="MKE1" s="310"/>
      <c r="MKF1" s="310"/>
      <c r="MKG1" s="310"/>
      <c r="MKH1" s="310"/>
      <c r="MKI1" s="310"/>
      <c r="MKJ1" s="310"/>
      <c r="MKK1" s="310"/>
      <c r="MKL1" s="309"/>
      <c r="MKM1" s="310"/>
      <c r="MKN1" s="310"/>
      <c r="MKO1" s="310"/>
      <c r="MKP1" s="310"/>
      <c r="MKQ1" s="310"/>
      <c r="MKR1" s="310"/>
      <c r="MKS1" s="310"/>
      <c r="MKT1" s="309"/>
      <c r="MKU1" s="310"/>
      <c r="MKV1" s="310"/>
      <c r="MKW1" s="310"/>
      <c r="MKX1" s="310"/>
      <c r="MKY1" s="310"/>
      <c r="MKZ1" s="310"/>
      <c r="MLA1" s="310"/>
      <c r="MLB1" s="309"/>
      <c r="MLC1" s="310"/>
      <c r="MLD1" s="310"/>
      <c r="MLE1" s="310"/>
      <c r="MLF1" s="310"/>
      <c r="MLG1" s="310"/>
      <c r="MLH1" s="310"/>
      <c r="MLI1" s="310"/>
      <c r="MLJ1" s="309"/>
      <c r="MLK1" s="310"/>
      <c r="MLL1" s="310"/>
      <c r="MLM1" s="310"/>
      <c r="MLN1" s="310"/>
      <c r="MLO1" s="310"/>
      <c r="MLP1" s="310"/>
      <c r="MLQ1" s="310"/>
      <c r="MLR1" s="309"/>
      <c r="MLS1" s="310"/>
      <c r="MLT1" s="310"/>
      <c r="MLU1" s="310"/>
      <c r="MLV1" s="310"/>
      <c r="MLW1" s="310"/>
      <c r="MLX1" s="310"/>
      <c r="MLY1" s="310"/>
      <c r="MLZ1" s="309"/>
      <c r="MMA1" s="310"/>
      <c r="MMB1" s="310"/>
      <c r="MMC1" s="310"/>
      <c r="MMD1" s="310"/>
      <c r="MME1" s="310"/>
      <c r="MMF1" s="310"/>
      <c r="MMG1" s="310"/>
      <c r="MMH1" s="309"/>
      <c r="MMI1" s="310"/>
      <c r="MMJ1" s="310"/>
      <c r="MMK1" s="310"/>
      <c r="MML1" s="310"/>
      <c r="MMM1" s="310"/>
      <c r="MMN1" s="310"/>
      <c r="MMO1" s="310"/>
      <c r="MMP1" s="309"/>
      <c r="MMQ1" s="310"/>
      <c r="MMR1" s="310"/>
      <c r="MMS1" s="310"/>
      <c r="MMT1" s="310"/>
      <c r="MMU1" s="310"/>
      <c r="MMV1" s="310"/>
      <c r="MMW1" s="310"/>
      <c r="MMX1" s="309"/>
      <c r="MMY1" s="310"/>
      <c r="MMZ1" s="310"/>
      <c r="MNA1" s="310"/>
      <c r="MNB1" s="310"/>
      <c r="MNC1" s="310"/>
      <c r="MND1" s="310"/>
      <c r="MNE1" s="310"/>
      <c r="MNF1" s="309"/>
      <c r="MNG1" s="310"/>
      <c r="MNH1" s="310"/>
      <c r="MNI1" s="310"/>
      <c r="MNJ1" s="310"/>
      <c r="MNK1" s="310"/>
      <c r="MNL1" s="310"/>
      <c r="MNM1" s="310"/>
      <c r="MNN1" s="309"/>
      <c r="MNO1" s="310"/>
      <c r="MNP1" s="310"/>
      <c r="MNQ1" s="310"/>
      <c r="MNR1" s="310"/>
      <c r="MNS1" s="310"/>
      <c r="MNT1" s="310"/>
      <c r="MNU1" s="310"/>
      <c r="MNV1" s="309"/>
      <c r="MNW1" s="310"/>
      <c r="MNX1" s="310"/>
      <c r="MNY1" s="310"/>
      <c r="MNZ1" s="310"/>
      <c r="MOA1" s="310"/>
      <c r="MOB1" s="310"/>
      <c r="MOC1" s="310"/>
      <c r="MOD1" s="309"/>
      <c r="MOE1" s="310"/>
      <c r="MOF1" s="310"/>
      <c r="MOG1" s="310"/>
      <c r="MOH1" s="310"/>
      <c r="MOI1" s="310"/>
      <c r="MOJ1" s="310"/>
      <c r="MOK1" s="310"/>
      <c r="MOL1" s="309"/>
      <c r="MOM1" s="310"/>
      <c r="MON1" s="310"/>
      <c r="MOO1" s="310"/>
      <c r="MOP1" s="310"/>
      <c r="MOQ1" s="310"/>
      <c r="MOR1" s="310"/>
      <c r="MOS1" s="310"/>
      <c r="MOT1" s="309"/>
      <c r="MOU1" s="310"/>
      <c r="MOV1" s="310"/>
      <c r="MOW1" s="310"/>
      <c r="MOX1" s="310"/>
      <c r="MOY1" s="310"/>
      <c r="MOZ1" s="310"/>
      <c r="MPA1" s="310"/>
      <c r="MPB1" s="309"/>
      <c r="MPC1" s="310"/>
      <c r="MPD1" s="310"/>
      <c r="MPE1" s="310"/>
      <c r="MPF1" s="310"/>
      <c r="MPG1" s="310"/>
      <c r="MPH1" s="310"/>
      <c r="MPI1" s="310"/>
      <c r="MPJ1" s="309"/>
      <c r="MPK1" s="310"/>
      <c r="MPL1" s="310"/>
      <c r="MPM1" s="310"/>
      <c r="MPN1" s="310"/>
      <c r="MPO1" s="310"/>
      <c r="MPP1" s="310"/>
      <c r="MPQ1" s="310"/>
      <c r="MPR1" s="309"/>
      <c r="MPS1" s="310"/>
      <c r="MPT1" s="310"/>
      <c r="MPU1" s="310"/>
      <c r="MPV1" s="310"/>
      <c r="MPW1" s="310"/>
      <c r="MPX1" s="310"/>
      <c r="MPY1" s="310"/>
      <c r="MPZ1" s="309"/>
      <c r="MQA1" s="310"/>
      <c r="MQB1" s="310"/>
      <c r="MQC1" s="310"/>
      <c r="MQD1" s="310"/>
      <c r="MQE1" s="310"/>
      <c r="MQF1" s="310"/>
      <c r="MQG1" s="310"/>
      <c r="MQH1" s="309"/>
      <c r="MQI1" s="310"/>
      <c r="MQJ1" s="310"/>
      <c r="MQK1" s="310"/>
      <c r="MQL1" s="310"/>
      <c r="MQM1" s="310"/>
      <c r="MQN1" s="310"/>
      <c r="MQO1" s="310"/>
      <c r="MQP1" s="309"/>
      <c r="MQQ1" s="310"/>
      <c r="MQR1" s="310"/>
      <c r="MQS1" s="310"/>
      <c r="MQT1" s="310"/>
      <c r="MQU1" s="310"/>
      <c r="MQV1" s="310"/>
      <c r="MQW1" s="310"/>
      <c r="MQX1" s="309"/>
      <c r="MQY1" s="310"/>
      <c r="MQZ1" s="310"/>
      <c r="MRA1" s="310"/>
      <c r="MRB1" s="310"/>
      <c r="MRC1" s="310"/>
      <c r="MRD1" s="310"/>
      <c r="MRE1" s="310"/>
      <c r="MRF1" s="309"/>
      <c r="MRG1" s="310"/>
      <c r="MRH1" s="310"/>
      <c r="MRI1" s="310"/>
      <c r="MRJ1" s="310"/>
      <c r="MRK1" s="310"/>
      <c r="MRL1" s="310"/>
      <c r="MRM1" s="310"/>
      <c r="MRN1" s="309"/>
      <c r="MRO1" s="310"/>
      <c r="MRP1" s="310"/>
      <c r="MRQ1" s="310"/>
      <c r="MRR1" s="310"/>
      <c r="MRS1" s="310"/>
      <c r="MRT1" s="310"/>
      <c r="MRU1" s="310"/>
      <c r="MRV1" s="309"/>
      <c r="MRW1" s="310"/>
      <c r="MRX1" s="310"/>
      <c r="MRY1" s="310"/>
      <c r="MRZ1" s="310"/>
      <c r="MSA1" s="310"/>
      <c r="MSB1" s="310"/>
      <c r="MSC1" s="310"/>
      <c r="MSD1" s="309"/>
      <c r="MSE1" s="310"/>
      <c r="MSF1" s="310"/>
      <c r="MSG1" s="310"/>
      <c r="MSH1" s="310"/>
      <c r="MSI1" s="310"/>
      <c r="MSJ1" s="310"/>
      <c r="MSK1" s="310"/>
      <c r="MSL1" s="309"/>
      <c r="MSM1" s="310"/>
      <c r="MSN1" s="310"/>
      <c r="MSO1" s="310"/>
      <c r="MSP1" s="310"/>
      <c r="MSQ1" s="310"/>
      <c r="MSR1" s="310"/>
      <c r="MSS1" s="310"/>
      <c r="MST1" s="309"/>
      <c r="MSU1" s="310"/>
      <c r="MSV1" s="310"/>
      <c r="MSW1" s="310"/>
      <c r="MSX1" s="310"/>
      <c r="MSY1" s="310"/>
      <c r="MSZ1" s="310"/>
      <c r="MTA1" s="310"/>
      <c r="MTB1" s="309"/>
      <c r="MTC1" s="310"/>
      <c r="MTD1" s="310"/>
      <c r="MTE1" s="310"/>
      <c r="MTF1" s="310"/>
      <c r="MTG1" s="310"/>
      <c r="MTH1" s="310"/>
      <c r="MTI1" s="310"/>
      <c r="MTJ1" s="309"/>
      <c r="MTK1" s="310"/>
      <c r="MTL1" s="310"/>
      <c r="MTM1" s="310"/>
      <c r="MTN1" s="310"/>
      <c r="MTO1" s="310"/>
      <c r="MTP1" s="310"/>
      <c r="MTQ1" s="310"/>
      <c r="MTR1" s="309"/>
      <c r="MTS1" s="310"/>
      <c r="MTT1" s="310"/>
      <c r="MTU1" s="310"/>
      <c r="MTV1" s="310"/>
      <c r="MTW1" s="310"/>
      <c r="MTX1" s="310"/>
      <c r="MTY1" s="310"/>
      <c r="MTZ1" s="309"/>
      <c r="MUA1" s="310"/>
      <c r="MUB1" s="310"/>
      <c r="MUC1" s="310"/>
      <c r="MUD1" s="310"/>
      <c r="MUE1" s="310"/>
      <c r="MUF1" s="310"/>
      <c r="MUG1" s="310"/>
      <c r="MUH1" s="309"/>
      <c r="MUI1" s="310"/>
      <c r="MUJ1" s="310"/>
      <c r="MUK1" s="310"/>
      <c r="MUL1" s="310"/>
      <c r="MUM1" s="310"/>
      <c r="MUN1" s="310"/>
      <c r="MUO1" s="310"/>
      <c r="MUP1" s="309"/>
      <c r="MUQ1" s="310"/>
      <c r="MUR1" s="310"/>
      <c r="MUS1" s="310"/>
      <c r="MUT1" s="310"/>
      <c r="MUU1" s="310"/>
      <c r="MUV1" s="310"/>
      <c r="MUW1" s="310"/>
      <c r="MUX1" s="309"/>
      <c r="MUY1" s="310"/>
      <c r="MUZ1" s="310"/>
      <c r="MVA1" s="310"/>
      <c r="MVB1" s="310"/>
      <c r="MVC1" s="310"/>
      <c r="MVD1" s="310"/>
      <c r="MVE1" s="310"/>
      <c r="MVF1" s="309"/>
      <c r="MVG1" s="310"/>
      <c r="MVH1" s="310"/>
      <c r="MVI1" s="310"/>
      <c r="MVJ1" s="310"/>
      <c r="MVK1" s="310"/>
      <c r="MVL1" s="310"/>
      <c r="MVM1" s="310"/>
      <c r="MVN1" s="309"/>
      <c r="MVO1" s="310"/>
      <c r="MVP1" s="310"/>
      <c r="MVQ1" s="310"/>
      <c r="MVR1" s="310"/>
      <c r="MVS1" s="310"/>
      <c r="MVT1" s="310"/>
      <c r="MVU1" s="310"/>
      <c r="MVV1" s="309"/>
      <c r="MVW1" s="310"/>
      <c r="MVX1" s="310"/>
      <c r="MVY1" s="310"/>
      <c r="MVZ1" s="310"/>
      <c r="MWA1" s="310"/>
      <c r="MWB1" s="310"/>
      <c r="MWC1" s="310"/>
      <c r="MWD1" s="309"/>
      <c r="MWE1" s="310"/>
      <c r="MWF1" s="310"/>
      <c r="MWG1" s="310"/>
      <c r="MWH1" s="310"/>
      <c r="MWI1" s="310"/>
      <c r="MWJ1" s="310"/>
      <c r="MWK1" s="310"/>
      <c r="MWL1" s="309"/>
      <c r="MWM1" s="310"/>
      <c r="MWN1" s="310"/>
      <c r="MWO1" s="310"/>
      <c r="MWP1" s="310"/>
      <c r="MWQ1" s="310"/>
      <c r="MWR1" s="310"/>
      <c r="MWS1" s="310"/>
      <c r="MWT1" s="309"/>
      <c r="MWU1" s="310"/>
      <c r="MWV1" s="310"/>
      <c r="MWW1" s="310"/>
      <c r="MWX1" s="310"/>
      <c r="MWY1" s="310"/>
      <c r="MWZ1" s="310"/>
      <c r="MXA1" s="310"/>
      <c r="MXB1" s="309"/>
      <c r="MXC1" s="310"/>
      <c r="MXD1" s="310"/>
      <c r="MXE1" s="310"/>
      <c r="MXF1" s="310"/>
      <c r="MXG1" s="310"/>
      <c r="MXH1" s="310"/>
      <c r="MXI1" s="310"/>
      <c r="MXJ1" s="309"/>
      <c r="MXK1" s="310"/>
      <c r="MXL1" s="310"/>
      <c r="MXM1" s="310"/>
      <c r="MXN1" s="310"/>
      <c r="MXO1" s="310"/>
      <c r="MXP1" s="310"/>
      <c r="MXQ1" s="310"/>
      <c r="MXR1" s="309"/>
      <c r="MXS1" s="310"/>
      <c r="MXT1" s="310"/>
      <c r="MXU1" s="310"/>
      <c r="MXV1" s="310"/>
      <c r="MXW1" s="310"/>
      <c r="MXX1" s="310"/>
      <c r="MXY1" s="310"/>
      <c r="MXZ1" s="309"/>
      <c r="MYA1" s="310"/>
      <c r="MYB1" s="310"/>
      <c r="MYC1" s="310"/>
      <c r="MYD1" s="310"/>
      <c r="MYE1" s="310"/>
      <c r="MYF1" s="310"/>
      <c r="MYG1" s="310"/>
      <c r="MYH1" s="309"/>
      <c r="MYI1" s="310"/>
      <c r="MYJ1" s="310"/>
      <c r="MYK1" s="310"/>
      <c r="MYL1" s="310"/>
      <c r="MYM1" s="310"/>
      <c r="MYN1" s="310"/>
      <c r="MYO1" s="310"/>
      <c r="MYP1" s="309"/>
      <c r="MYQ1" s="310"/>
      <c r="MYR1" s="310"/>
      <c r="MYS1" s="310"/>
      <c r="MYT1" s="310"/>
      <c r="MYU1" s="310"/>
      <c r="MYV1" s="310"/>
      <c r="MYW1" s="310"/>
      <c r="MYX1" s="309"/>
      <c r="MYY1" s="310"/>
      <c r="MYZ1" s="310"/>
      <c r="MZA1" s="310"/>
      <c r="MZB1" s="310"/>
      <c r="MZC1" s="310"/>
      <c r="MZD1" s="310"/>
      <c r="MZE1" s="310"/>
      <c r="MZF1" s="309"/>
      <c r="MZG1" s="310"/>
      <c r="MZH1" s="310"/>
      <c r="MZI1" s="310"/>
      <c r="MZJ1" s="310"/>
      <c r="MZK1" s="310"/>
      <c r="MZL1" s="310"/>
      <c r="MZM1" s="310"/>
      <c r="MZN1" s="309"/>
      <c r="MZO1" s="310"/>
      <c r="MZP1" s="310"/>
      <c r="MZQ1" s="310"/>
      <c r="MZR1" s="310"/>
      <c r="MZS1" s="310"/>
      <c r="MZT1" s="310"/>
      <c r="MZU1" s="310"/>
      <c r="MZV1" s="309"/>
      <c r="MZW1" s="310"/>
      <c r="MZX1" s="310"/>
      <c r="MZY1" s="310"/>
      <c r="MZZ1" s="310"/>
      <c r="NAA1" s="310"/>
      <c r="NAB1" s="310"/>
      <c r="NAC1" s="310"/>
      <c r="NAD1" s="309"/>
      <c r="NAE1" s="310"/>
      <c r="NAF1" s="310"/>
      <c r="NAG1" s="310"/>
      <c r="NAH1" s="310"/>
      <c r="NAI1" s="310"/>
      <c r="NAJ1" s="310"/>
      <c r="NAK1" s="310"/>
      <c r="NAL1" s="309"/>
      <c r="NAM1" s="310"/>
      <c r="NAN1" s="310"/>
      <c r="NAO1" s="310"/>
      <c r="NAP1" s="310"/>
      <c r="NAQ1" s="310"/>
      <c r="NAR1" s="310"/>
      <c r="NAS1" s="310"/>
      <c r="NAT1" s="309"/>
      <c r="NAU1" s="310"/>
      <c r="NAV1" s="310"/>
      <c r="NAW1" s="310"/>
      <c r="NAX1" s="310"/>
      <c r="NAY1" s="310"/>
      <c r="NAZ1" s="310"/>
      <c r="NBA1" s="310"/>
      <c r="NBB1" s="309"/>
      <c r="NBC1" s="310"/>
      <c r="NBD1" s="310"/>
      <c r="NBE1" s="310"/>
      <c r="NBF1" s="310"/>
      <c r="NBG1" s="310"/>
      <c r="NBH1" s="310"/>
      <c r="NBI1" s="310"/>
      <c r="NBJ1" s="309"/>
      <c r="NBK1" s="310"/>
      <c r="NBL1" s="310"/>
      <c r="NBM1" s="310"/>
      <c r="NBN1" s="310"/>
      <c r="NBO1" s="310"/>
      <c r="NBP1" s="310"/>
      <c r="NBQ1" s="310"/>
      <c r="NBR1" s="309"/>
      <c r="NBS1" s="310"/>
      <c r="NBT1" s="310"/>
      <c r="NBU1" s="310"/>
      <c r="NBV1" s="310"/>
      <c r="NBW1" s="310"/>
      <c r="NBX1" s="310"/>
      <c r="NBY1" s="310"/>
      <c r="NBZ1" s="309"/>
      <c r="NCA1" s="310"/>
      <c r="NCB1" s="310"/>
      <c r="NCC1" s="310"/>
      <c r="NCD1" s="310"/>
      <c r="NCE1" s="310"/>
      <c r="NCF1" s="310"/>
      <c r="NCG1" s="310"/>
      <c r="NCH1" s="309"/>
      <c r="NCI1" s="310"/>
      <c r="NCJ1" s="310"/>
      <c r="NCK1" s="310"/>
      <c r="NCL1" s="310"/>
      <c r="NCM1" s="310"/>
      <c r="NCN1" s="310"/>
      <c r="NCO1" s="310"/>
      <c r="NCP1" s="309"/>
      <c r="NCQ1" s="310"/>
      <c r="NCR1" s="310"/>
      <c r="NCS1" s="310"/>
      <c r="NCT1" s="310"/>
      <c r="NCU1" s="310"/>
      <c r="NCV1" s="310"/>
      <c r="NCW1" s="310"/>
      <c r="NCX1" s="309"/>
      <c r="NCY1" s="310"/>
      <c r="NCZ1" s="310"/>
      <c r="NDA1" s="310"/>
      <c r="NDB1" s="310"/>
      <c r="NDC1" s="310"/>
      <c r="NDD1" s="310"/>
      <c r="NDE1" s="310"/>
      <c r="NDF1" s="309"/>
      <c r="NDG1" s="310"/>
      <c r="NDH1" s="310"/>
      <c r="NDI1" s="310"/>
      <c r="NDJ1" s="310"/>
      <c r="NDK1" s="310"/>
      <c r="NDL1" s="310"/>
      <c r="NDM1" s="310"/>
      <c r="NDN1" s="309"/>
      <c r="NDO1" s="310"/>
      <c r="NDP1" s="310"/>
      <c r="NDQ1" s="310"/>
      <c r="NDR1" s="310"/>
      <c r="NDS1" s="310"/>
      <c r="NDT1" s="310"/>
      <c r="NDU1" s="310"/>
      <c r="NDV1" s="309"/>
      <c r="NDW1" s="310"/>
      <c r="NDX1" s="310"/>
      <c r="NDY1" s="310"/>
      <c r="NDZ1" s="310"/>
      <c r="NEA1" s="310"/>
      <c r="NEB1" s="310"/>
      <c r="NEC1" s="310"/>
      <c r="NED1" s="309"/>
      <c r="NEE1" s="310"/>
      <c r="NEF1" s="310"/>
      <c r="NEG1" s="310"/>
      <c r="NEH1" s="310"/>
      <c r="NEI1" s="310"/>
      <c r="NEJ1" s="310"/>
      <c r="NEK1" s="310"/>
      <c r="NEL1" s="309"/>
      <c r="NEM1" s="310"/>
      <c r="NEN1" s="310"/>
      <c r="NEO1" s="310"/>
      <c r="NEP1" s="310"/>
      <c r="NEQ1" s="310"/>
      <c r="NER1" s="310"/>
      <c r="NES1" s="310"/>
      <c r="NET1" s="309"/>
      <c r="NEU1" s="310"/>
      <c r="NEV1" s="310"/>
      <c r="NEW1" s="310"/>
      <c r="NEX1" s="310"/>
      <c r="NEY1" s="310"/>
      <c r="NEZ1" s="310"/>
      <c r="NFA1" s="310"/>
      <c r="NFB1" s="309"/>
      <c r="NFC1" s="310"/>
      <c r="NFD1" s="310"/>
      <c r="NFE1" s="310"/>
      <c r="NFF1" s="310"/>
      <c r="NFG1" s="310"/>
      <c r="NFH1" s="310"/>
      <c r="NFI1" s="310"/>
      <c r="NFJ1" s="309"/>
      <c r="NFK1" s="310"/>
      <c r="NFL1" s="310"/>
      <c r="NFM1" s="310"/>
      <c r="NFN1" s="310"/>
      <c r="NFO1" s="310"/>
      <c r="NFP1" s="310"/>
      <c r="NFQ1" s="310"/>
      <c r="NFR1" s="309"/>
      <c r="NFS1" s="310"/>
      <c r="NFT1" s="310"/>
      <c r="NFU1" s="310"/>
      <c r="NFV1" s="310"/>
      <c r="NFW1" s="310"/>
      <c r="NFX1" s="310"/>
      <c r="NFY1" s="310"/>
      <c r="NFZ1" s="309"/>
      <c r="NGA1" s="310"/>
      <c r="NGB1" s="310"/>
      <c r="NGC1" s="310"/>
      <c r="NGD1" s="310"/>
      <c r="NGE1" s="310"/>
      <c r="NGF1" s="310"/>
      <c r="NGG1" s="310"/>
      <c r="NGH1" s="309"/>
      <c r="NGI1" s="310"/>
      <c r="NGJ1" s="310"/>
      <c r="NGK1" s="310"/>
      <c r="NGL1" s="310"/>
      <c r="NGM1" s="310"/>
      <c r="NGN1" s="310"/>
      <c r="NGO1" s="310"/>
      <c r="NGP1" s="309"/>
      <c r="NGQ1" s="310"/>
      <c r="NGR1" s="310"/>
      <c r="NGS1" s="310"/>
      <c r="NGT1" s="310"/>
      <c r="NGU1" s="310"/>
      <c r="NGV1" s="310"/>
      <c r="NGW1" s="310"/>
      <c r="NGX1" s="309"/>
      <c r="NGY1" s="310"/>
      <c r="NGZ1" s="310"/>
      <c r="NHA1" s="310"/>
      <c r="NHB1" s="310"/>
      <c r="NHC1" s="310"/>
      <c r="NHD1" s="310"/>
      <c r="NHE1" s="310"/>
      <c r="NHF1" s="309"/>
      <c r="NHG1" s="310"/>
      <c r="NHH1" s="310"/>
      <c r="NHI1" s="310"/>
      <c r="NHJ1" s="310"/>
      <c r="NHK1" s="310"/>
      <c r="NHL1" s="310"/>
      <c r="NHM1" s="310"/>
      <c r="NHN1" s="309"/>
      <c r="NHO1" s="310"/>
      <c r="NHP1" s="310"/>
      <c r="NHQ1" s="310"/>
      <c r="NHR1" s="310"/>
      <c r="NHS1" s="310"/>
      <c r="NHT1" s="310"/>
      <c r="NHU1" s="310"/>
      <c r="NHV1" s="309"/>
      <c r="NHW1" s="310"/>
      <c r="NHX1" s="310"/>
      <c r="NHY1" s="310"/>
      <c r="NHZ1" s="310"/>
      <c r="NIA1" s="310"/>
      <c r="NIB1" s="310"/>
      <c r="NIC1" s="310"/>
      <c r="NID1" s="309"/>
      <c r="NIE1" s="310"/>
      <c r="NIF1" s="310"/>
      <c r="NIG1" s="310"/>
      <c r="NIH1" s="310"/>
      <c r="NII1" s="310"/>
      <c r="NIJ1" s="310"/>
      <c r="NIK1" s="310"/>
      <c r="NIL1" s="309"/>
      <c r="NIM1" s="310"/>
      <c r="NIN1" s="310"/>
      <c r="NIO1" s="310"/>
      <c r="NIP1" s="310"/>
      <c r="NIQ1" s="310"/>
      <c r="NIR1" s="310"/>
      <c r="NIS1" s="310"/>
      <c r="NIT1" s="309"/>
      <c r="NIU1" s="310"/>
      <c r="NIV1" s="310"/>
      <c r="NIW1" s="310"/>
      <c r="NIX1" s="310"/>
      <c r="NIY1" s="310"/>
      <c r="NIZ1" s="310"/>
      <c r="NJA1" s="310"/>
      <c r="NJB1" s="309"/>
      <c r="NJC1" s="310"/>
      <c r="NJD1" s="310"/>
      <c r="NJE1" s="310"/>
      <c r="NJF1" s="310"/>
      <c r="NJG1" s="310"/>
      <c r="NJH1" s="310"/>
      <c r="NJI1" s="310"/>
      <c r="NJJ1" s="309"/>
      <c r="NJK1" s="310"/>
      <c r="NJL1" s="310"/>
      <c r="NJM1" s="310"/>
      <c r="NJN1" s="310"/>
      <c r="NJO1" s="310"/>
      <c r="NJP1" s="310"/>
      <c r="NJQ1" s="310"/>
      <c r="NJR1" s="309"/>
      <c r="NJS1" s="310"/>
      <c r="NJT1" s="310"/>
      <c r="NJU1" s="310"/>
      <c r="NJV1" s="310"/>
      <c r="NJW1" s="310"/>
      <c r="NJX1" s="310"/>
      <c r="NJY1" s="310"/>
      <c r="NJZ1" s="309"/>
      <c r="NKA1" s="310"/>
      <c r="NKB1" s="310"/>
      <c r="NKC1" s="310"/>
      <c r="NKD1" s="310"/>
      <c r="NKE1" s="310"/>
      <c r="NKF1" s="310"/>
      <c r="NKG1" s="310"/>
      <c r="NKH1" s="309"/>
      <c r="NKI1" s="310"/>
      <c r="NKJ1" s="310"/>
      <c r="NKK1" s="310"/>
      <c r="NKL1" s="310"/>
      <c r="NKM1" s="310"/>
      <c r="NKN1" s="310"/>
      <c r="NKO1" s="310"/>
      <c r="NKP1" s="309"/>
      <c r="NKQ1" s="310"/>
      <c r="NKR1" s="310"/>
      <c r="NKS1" s="310"/>
      <c r="NKT1" s="310"/>
      <c r="NKU1" s="310"/>
      <c r="NKV1" s="310"/>
      <c r="NKW1" s="310"/>
      <c r="NKX1" s="309"/>
      <c r="NKY1" s="310"/>
      <c r="NKZ1" s="310"/>
      <c r="NLA1" s="310"/>
      <c r="NLB1" s="310"/>
      <c r="NLC1" s="310"/>
      <c r="NLD1" s="310"/>
      <c r="NLE1" s="310"/>
      <c r="NLF1" s="309"/>
      <c r="NLG1" s="310"/>
      <c r="NLH1" s="310"/>
      <c r="NLI1" s="310"/>
      <c r="NLJ1" s="310"/>
      <c r="NLK1" s="310"/>
      <c r="NLL1" s="310"/>
      <c r="NLM1" s="310"/>
      <c r="NLN1" s="309"/>
      <c r="NLO1" s="310"/>
      <c r="NLP1" s="310"/>
      <c r="NLQ1" s="310"/>
      <c r="NLR1" s="310"/>
      <c r="NLS1" s="310"/>
      <c r="NLT1" s="310"/>
      <c r="NLU1" s="310"/>
      <c r="NLV1" s="309"/>
      <c r="NLW1" s="310"/>
      <c r="NLX1" s="310"/>
      <c r="NLY1" s="310"/>
      <c r="NLZ1" s="310"/>
      <c r="NMA1" s="310"/>
      <c r="NMB1" s="310"/>
      <c r="NMC1" s="310"/>
      <c r="NMD1" s="309"/>
      <c r="NME1" s="310"/>
      <c r="NMF1" s="310"/>
      <c r="NMG1" s="310"/>
      <c r="NMH1" s="310"/>
      <c r="NMI1" s="310"/>
      <c r="NMJ1" s="310"/>
      <c r="NMK1" s="310"/>
      <c r="NML1" s="309"/>
      <c r="NMM1" s="310"/>
      <c r="NMN1" s="310"/>
      <c r="NMO1" s="310"/>
      <c r="NMP1" s="310"/>
      <c r="NMQ1" s="310"/>
      <c r="NMR1" s="310"/>
      <c r="NMS1" s="310"/>
      <c r="NMT1" s="309"/>
      <c r="NMU1" s="310"/>
      <c r="NMV1" s="310"/>
      <c r="NMW1" s="310"/>
      <c r="NMX1" s="310"/>
      <c r="NMY1" s="310"/>
      <c r="NMZ1" s="310"/>
      <c r="NNA1" s="310"/>
      <c r="NNB1" s="309"/>
      <c r="NNC1" s="310"/>
      <c r="NND1" s="310"/>
      <c r="NNE1" s="310"/>
      <c r="NNF1" s="310"/>
      <c r="NNG1" s="310"/>
      <c r="NNH1" s="310"/>
      <c r="NNI1" s="310"/>
      <c r="NNJ1" s="309"/>
      <c r="NNK1" s="310"/>
      <c r="NNL1" s="310"/>
      <c r="NNM1" s="310"/>
      <c r="NNN1" s="310"/>
      <c r="NNO1" s="310"/>
      <c r="NNP1" s="310"/>
      <c r="NNQ1" s="310"/>
      <c r="NNR1" s="309"/>
      <c r="NNS1" s="310"/>
      <c r="NNT1" s="310"/>
      <c r="NNU1" s="310"/>
      <c r="NNV1" s="310"/>
      <c r="NNW1" s="310"/>
      <c r="NNX1" s="310"/>
      <c r="NNY1" s="310"/>
      <c r="NNZ1" s="309"/>
      <c r="NOA1" s="310"/>
      <c r="NOB1" s="310"/>
      <c r="NOC1" s="310"/>
      <c r="NOD1" s="310"/>
      <c r="NOE1" s="310"/>
      <c r="NOF1" s="310"/>
      <c r="NOG1" s="310"/>
      <c r="NOH1" s="309"/>
      <c r="NOI1" s="310"/>
      <c r="NOJ1" s="310"/>
      <c r="NOK1" s="310"/>
      <c r="NOL1" s="310"/>
      <c r="NOM1" s="310"/>
      <c r="NON1" s="310"/>
      <c r="NOO1" s="310"/>
      <c r="NOP1" s="309"/>
      <c r="NOQ1" s="310"/>
      <c r="NOR1" s="310"/>
      <c r="NOS1" s="310"/>
      <c r="NOT1" s="310"/>
      <c r="NOU1" s="310"/>
      <c r="NOV1" s="310"/>
      <c r="NOW1" s="310"/>
      <c r="NOX1" s="309"/>
      <c r="NOY1" s="310"/>
      <c r="NOZ1" s="310"/>
      <c r="NPA1" s="310"/>
      <c r="NPB1" s="310"/>
      <c r="NPC1" s="310"/>
      <c r="NPD1" s="310"/>
      <c r="NPE1" s="310"/>
      <c r="NPF1" s="309"/>
      <c r="NPG1" s="310"/>
      <c r="NPH1" s="310"/>
      <c r="NPI1" s="310"/>
      <c r="NPJ1" s="310"/>
      <c r="NPK1" s="310"/>
      <c r="NPL1" s="310"/>
      <c r="NPM1" s="310"/>
      <c r="NPN1" s="309"/>
      <c r="NPO1" s="310"/>
      <c r="NPP1" s="310"/>
      <c r="NPQ1" s="310"/>
      <c r="NPR1" s="310"/>
      <c r="NPS1" s="310"/>
      <c r="NPT1" s="310"/>
      <c r="NPU1" s="310"/>
      <c r="NPV1" s="309"/>
      <c r="NPW1" s="310"/>
      <c r="NPX1" s="310"/>
      <c r="NPY1" s="310"/>
      <c r="NPZ1" s="310"/>
      <c r="NQA1" s="310"/>
      <c r="NQB1" s="310"/>
      <c r="NQC1" s="310"/>
      <c r="NQD1" s="309"/>
      <c r="NQE1" s="310"/>
      <c r="NQF1" s="310"/>
      <c r="NQG1" s="310"/>
      <c r="NQH1" s="310"/>
      <c r="NQI1" s="310"/>
      <c r="NQJ1" s="310"/>
      <c r="NQK1" s="310"/>
      <c r="NQL1" s="309"/>
      <c r="NQM1" s="310"/>
      <c r="NQN1" s="310"/>
      <c r="NQO1" s="310"/>
      <c r="NQP1" s="310"/>
      <c r="NQQ1" s="310"/>
      <c r="NQR1" s="310"/>
      <c r="NQS1" s="310"/>
      <c r="NQT1" s="309"/>
      <c r="NQU1" s="310"/>
      <c r="NQV1" s="310"/>
      <c r="NQW1" s="310"/>
      <c r="NQX1" s="310"/>
      <c r="NQY1" s="310"/>
      <c r="NQZ1" s="310"/>
      <c r="NRA1" s="310"/>
      <c r="NRB1" s="309"/>
      <c r="NRC1" s="310"/>
      <c r="NRD1" s="310"/>
      <c r="NRE1" s="310"/>
      <c r="NRF1" s="310"/>
      <c r="NRG1" s="310"/>
      <c r="NRH1" s="310"/>
      <c r="NRI1" s="310"/>
      <c r="NRJ1" s="309"/>
      <c r="NRK1" s="310"/>
      <c r="NRL1" s="310"/>
      <c r="NRM1" s="310"/>
      <c r="NRN1" s="310"/>
      <c r="NRO1" s="310"/>
      <c r="NRP1" s="310"/>
      <c r="NRQ1" s="310"/>
      <c r="NRR1" s="309"/>
      <c r="NRS1" s="310"/>
      <c r="NRT1" s="310"/>
      <c r="NRU1" s="310"/>
      <c r="NRV1" s="310"/>
      <c r="NRW1" s="310"/>
      <c r="NRX1" s="310"/>
      <c r="NRY1" s="310"/>
      <c r="NRZ1" s="309"/>
      <c r="NSA1" s="310"/>
      <c r="NSB1" s="310"/>
      <c r="NSC1" s="310"/>
      <c r="NSD1" s="310"/>
      <c r="NSE1" s="310"/>
      <c r="NSF1" s="310"/>
      <c r="NSG1" s="310"/>
      <c r="NSH1" s="309"/>
      <c r="NSI1" s="310"/>
      <c r="NSJ1" s="310"/>
      <c r="NSK1" s="310"/>
      <c r="NSL1" s="310"/>
      <c r="NSM1" s="310"/>
      <c r="NSN1" s="310"/>
      <c r="NSO1" s="310"/>
      <c r="NSP1" s="309"/>
      <c r="NSQ1" s="310"/>
      <c r="NSR1" s="310"/>
      <c r="NSS1" s="310"/>
      <c r="NST1" s="310"/>
      <c r="NSU1" s="310"/>
      <c r="NSV1" s="310"/>
      <c r="NSW1" s="310"/>
      <c r="NSX1" s="309"/>
      <c r="NSY1" s="310"/>
      <c r="NSZ1" s="310"/>
      <c r="NTA1" s="310"/>
      <c r="NTB1" s="310"/>
      <c r="NTC1" s="310"/>
      <c r="NTD1" s="310"/>
      <c r="NTE1" s="310"/>
      <c r="NTF1" s="309"/>
      <c r="NTG1" s="310"/>
      <c r="NTH1" s="310"/>
      <c r="NTI1" s="310"/>
      <c r="NTJ1" s="310"/>
      <c r="NTK1" s="310"/>
      <c r="NTL1" s="310"/>
      <c r="NTM1" s="310"/>
      <c r="NTN1" s="309"/>
      <c r="NTO1" s="310"/>
      <c r="NTP1" s="310"/>
      <c r="NTQ1" s="310"/>
      <c r="NTR1" s="310"/>
      <c r="NTS1" s="310"/>
      <c r="NTT1" s="310"/>
      <c r="NTU1" s="310"/>
      <c r="NTV1" s="309"/>
      <c r="NTW1" s="310"/>
      <c r="NTX1" s="310"/>
      <c r="NTY1" s="310"/>
      <c r="NTZ1" s="310"/>
      <c r="NUA1" s="310"/>
      <c r="NUB1" s="310"/>
      <c r="NUC1" s="310"/>
      <c r="NUD1" s="309"/>
      <c r="NUE1" s="310"/>
      <c r="NUF1" s="310"/>
      <c r="NUG1" s="310"/>
      <c r="NUH1" s="310"/>
      <c r="NUI1" s="310"/>
      <c r="NUJ1" s="310"/>
      <c r="NUK1" s="310"/>
      <c r="NUL1" s="309"/>
      <c r="NUM1" s="310"/>
      <c r="NUN1" s="310"/>
      <c r="NUO1" s="310"/>
      <c r="NUP1" s="310"/>
      <c r="NUQ1" s="310"/>
      <c r="NUR1" s="310"/>
      <c r="NUS1" s="310"/>
      <c r="NUT1" s="309"/>
      <c r="NUU1" s="310"/>
      <c r="NUV1" s="310"/>
      <c r="NUW1" s="310"/>
      <c r="NUX1" s="310"/>
      <c r="NUY1" s="310"/>
      <c r="NUZ1" s="310"/>
      <c r="NVA1" s="310"/>
      <c r="NVB1" s="309"/>
      <c r="NVC1" s="310"/>
      <c r="NVD1" s="310"/>
      <c r="NVE1" s="310"/>
      <c r="NVF1" s="310"/>
      <c r="NVG1" s="310"/>
      <c r="NVH1" s="310"/>
      <c r="NVI1" s="310"/>
      <c r="NVJ1" s="309"/>
      <c r="NVK1" s="310"/>
      <c r="NVL1" s="310"/>
      <c r="NVM1" s="310"/>
      <c r="NVN1" s="310"/>
      <c r="NVO1" s="310"/>
      <c r="NVP1" s="310"/>
      <c r="NVQ1" s="310"/>
      <c r="NVR1" s="309"/>
      <c r="NVS1" s="310"/>
      <c r="NVT1" s="310"/>
      <c r="NVU1" s="310"/>
      <c r="NVV1" s="310"/>
      <c r="NVW1" s="310"/>
      <c r="NVX1" s="310"/>
      <c r="NVY1" s="310"/>
      <c r="NVZ1" s="309"/>
      <c r="NWA1" s="310"/>
      <c r="NWB1" s="310"/>
      <c r="NWC1" s="310"/>
      <c r="NWD1" s="310"/>
      <c r="NWE1" s="310"/>
      <c r="NWF1" s="310"/>
      <c r="NWG1" s="310"/>
      <c r="NWH1" s="309"/>
      <c r="NWI1" s="310"/>
      <c r="NWJ1" s="310"/>
      <c r="NWK1" s="310"/>
      <c r="NWL1" s="310"/>
      <c r="NWM1" s="310"/>
      <c r="NWN1" s="310"/>
      <c r="NWO1" s="310"/>
      <c r="NWP1" s="309"/>
      <c r="NWQ1" s="310"/>
      <c r="NWR1" s="310"/>
      <c r="NWS1" s="310"/>
      <c r="NWT1" s="310"/>
      <c r="NWU1" s="310"/>
      <c r="NWV1" s="310"/>
      <c r="NWW1" s="310"/>
      <c r="NWX1" s="309"/>
      <c r="NWY1" s="310"/>
      <c r="NWZ1" s="310"/>
      <c r="NXA1" s="310"/>
      <c r="NXB1" s="310"/>
      <c r="NXC1" s="310"/>
      <c r="NXD1" s="310"/>
      <c r="NXE1" s="310"/>
      <c r="NXF1" s="309"/>
      <c r="NXG1" s="310"/>
      <c r="NXH1" s="310"/>
      <c r="NXI1" s="310"/>
      <c r="NXJ1" s="310"/>
      <c r="NXK1" s="310"/>
      <c r="NXL1" s="310"/>
      <c r="NXM1" s="310"/>
      <c r="NXN1" s="309"/>
      <c r="NXO1" s="310"/>
      <c r="NXP1" s="310"/>
      <c r="NXQ1" s="310"/>
      <c r="NXR1" s="310"/>
      <c r="NXS1" s="310"/>
      <c r="NXT1" s="310"/>
      <c r="NXU1" s="310"/>
      <c r="NXV1" s="309"/>
      <c r="NXW1" s="310"/>
      <c r="NXX1" s="310"/>
      <c r="NXY1" s="310"/>
      <c r="NXZ1" s="310"/>
      <c r="NYA1" s="310"/>
      <c r="NYB1" s="310"/>
      <c r="NYC1" s="310"/>
      <c r="NYD1" s="309"/>
      <c r="NYE1" s="310"/>
      <c r="NYF1" s="310"/>
      <c r="NYG1" s="310"/>
      <c r="NYH1" s="310"/>
      <c r="NYI1" s="310"/>
      <c r="NYJ1" s="310"/>
      <c r="NYK1" s="310"/>
      <c r="NYL1" s="309"/>
      <c r="NYM1" s="310"/>
      <c r="NYN1" s="310"/>
      <c r="NYO1" s="310"/>
      <c r="NYP1" s="310"/>
      <c r="NYQ1" s="310"/>
      <c r="NYR1" s="310"/>
      <c r="NYS1" s="310"/>
      <c r="NYT1" s="309"/>
      <c r="NYU1" s="310"/>
      <c r="NYV1" s="310"/>
      <c r="NYW1" s="310"/>
      <c r="NYX1" s="310"/>
      <c r="NYY1" s="310"/>
      <c r="NYZ1" s="310"/>
      <c r="NZA1" s="310"/>
      <c r="NZB1" s="309"/>
      <c r="NZC1" s="310"/>
      <c r="NZD1" s="310"/>
      <c r="NZE1" s="310"/>
      <c r="NZF1" s="310"/>
      <c r="NZG1" s="310"/>
      <c r="NZH1" s="310"/>
      <c r="NZI1" s="310"/>
      <c r="NZJ1" s="309"/>
      <c r="NZK1" s="310"/>
      <c r="NZL1" s="310"/>
      <c r="NZM1" s="310"/>
      <c r="NZN1" s="310"/>
      <c r="NZO1" s="310"/>
      <c r="NZP1" s="310"/>
      <c r="NZQ1" s="310"/>
      <c r="NZR1" s="309"/>
      <c r="NZS1" s="310"/>
      <c r="NZT1" s="310"/>
      <c r="NZU1" s="310"/>
      <c r="NZV1" s="310"/>
      <c r="NZW1" s="310"/>
      <c r="NZX1" s="310"/>
      <c r="NZY1" s="310"/>
      <c r="NZZ1" s="309"/>
      <c r="OAA1" s="310"/>
      <c r="OAB1" s="310"/>
      <c r="OAC1" s="310"/>
      <c r="OAD1" s="310"/>
      <c r="OAE1" s="310"/>
      <c r="OAF1" s="310"/>
      <c r="OAG1" s="310"/>
      <c r="OAH1" s="309"/>
      <c r="OAI1" s="310"/>
      <c r="OAJ1" s="310"/>
      <c r="OAK1" s="310"/>
      <c r="OAL1" s="310"/>
      <c r="OAM1" s="310"/>
      <c r="OAN1" s="310"/>
      <c r="OAO1" s="310"/>
      <c r="OAP1" s="309"/>
      <c r="OAQ1" s="310"/>
      <c r="OAR1" s="310"/>
      <c r="OAS1" s="310"/>
      <c r="OAT1" s="310"/>
      <c r="OAU1" s="310"/>
      <c r="OAV1" s="310"/>
      <c r="OAW1" s="310"/>
      <c r="OAX1" s="309"/>
      <c r="OAY1" s="310"/>
      <c r="OAZ1" s="310"/>
      <c r="OBA1" s="310"/>
      <c r="OBB1" s="310"/>
      <c r="OBC1" s="310"/>
      <c r="OBD1" s="310"/>
      <c r="OBE1" s="310"/>
      <c r="OBF1" s="309"/>
      <c r="OBG1" s="310"/>
      <c r="OBH1" s="310"/>
      <c r="OBI1" s="310"/>
      <c r="OBJ1" s="310"/>
      <c r="OBK1" s="310"/>
      <c r="OBL1" s="310"/>
      <c r="OBM1" s="310"/>
      <c r="OBN1" s="309"/>
      <c r="OBO1" s="310"/>
      <c r="OBP1" s="310"/>
      <c r="OBQ1" s="310"/>
      <c r="OBR1" s="310"/>
      <c r="OBS1" s="310"/>
      <c r="OBT1" s="310"/>
      <c r="OBU1" s="310"/>
      <c r="OBV1" s="309"/>
      <c r="OBW1" s="310"/>
      <c r="OBX1" s="310"/>
      <c r="OBY1" s="310"/>
      <c r="OBZ1" s="310"/>
      <c r="OCA1" s="310"/>
      <c r="OCB1" s="310"/>
      <c r="OCC1" s="310"/>
      <c r="OCD1" s="309"/>
      <c r="OCE1" s="310"/>
      <c r="OCF1" s="310"/>
      <c r="OCG1" s="310"/>
      <c r="OCH1" s="310"/>
      <c r="OCI1" s="310"/>
      <c r="OCJ1" s="310"/>
      <c r="OCK1" s="310"/>
      <c r="OCL1" s="309"/>
      <c r="OCM1" s="310"/>
      <c r="OCN1" s="310"/>
      <c r="OCO1" s="310"/>
      <c r="OCP1" s="310"/>
      <c r="OCQ1" s="310"/>
      <c r="OCR1" s="310"/>
      <c r="OCS1" s="310"/>
      <c r="OCT1" s="309"/>
      <c r="OCU1" s="310"/>
      <c r="OCV1" s="310"/>
      <c r="OCW1" s="310"/>
      <c r="OCX1" s="310"/>
      <c r="OCY1" s="310"/>
      <c r="OCZ1" s="310"/>
      <c r="ODA1" s="310"/>
      <c r="ODB1" s="309"/>
      <c r="ODC1" s="310"/>
      <c r="ODD1" s="310"/>
      <c r="ODE1" s="310"/>
      <c r="ODF1" s="310"/>
      <c r="ODG1" s="310"/>
      <c r="ODH1" s="310"/>
      <c r="ODI1" s="310"/>
      <c r="ODJ1" s="309"/>
      <c r="ODK1" s="310"/>
      <c r="ODL1" s="310"/>
      <c r="ODM1" s="310"/>
      <c r="ODN1" s="310"/>
      <c r="ODO1" s="310"/>
      <c r="ODP1" s="310"/>
      <c r="ODQ1" s="310"/>
      <c r="ODR1" s="309"/>
      <c r="ODS1" s="310"/>
      <c r="ODT1" s="310"/>
      <c r="ODU1" s="310"/>
      <c r="ODV1" s="310"/>
      <c r="ODW1" s="310"/>
      <c r="ODX1" s="310"/>
      <c r="ODY1" s="310"/>
      <c r="ODZ1" s="309"/>
      <c r="OEA1" s="310"/>
      <c r="OEB1" s="310"/>
      <c r="OEC1" s="310"/>
      <c r="OED1" s="310"/>
      <c r="OEE1" s="310"/>
      <c r="OEF1" s="310"/>
      <c r="OEG1" s="310"/>
      <c r="OEH1" s="309"/>
      <c r="OEI1" s="310"/>
      <c r="OEJ1" s="310"/>
      <c r="OEK1" s="310"/>
      <c r="OEL1" s="310"/>
      <c r="OEM1" s="310"/>
      <c r="OEN1" s="310"/>
      <c r="OEO1" s="310"/>
      <c r="OEP1" s="309"/>
      <c r="OEQ1" s="310"/>
      <c r="OER1" s="310"/>
      <c r="OES1" s="310"/>
      <c r="OET1" s="310"/>
      <c r="OEU1" s="310"/>
      <c r="OEV1" s="310"/>
      <c r="OEW1" s="310"/>
      <c r="OEX1" s="309"/>
      <c r="OEY1" s="310"/>
      <c r="OEZ1" s="310"/>
      <c r="OFA1" s="310"/>
      <c r="OFB1" s="310"/>
      <c r="OFC1" s="310"/>
      <c r="OFD1" s="310"/>
      <c r="OFE1" s="310"/>
      <c r="OFF1" s="309"/>
      <c r="OFG1" s="310"/>
      <c r="OFH1" s="310"/>
      <c r="OFI1" s="310"/>
      <c r="OFJ1" s="310"/>
      <c r="OFK1" s="310"/>
      <c r="OFL1" s="310"/>
      <c r="OFM1" s="310"/>
      <c r="OFN1" s="309"/>
      <c r="OFO1" s="310"/>
      <c r="OFP1" s="310"/>
      <c r="OFQ1" s="310"/>
      <c r="OFR1" s="310"/>
      <c r="OFS1" s="310"/>
      <c r="OFT1" s="310"/>
      <c r="OFU1" s="310"/>
      <c r="OFV1" s="309"/>
      <c r="OFW1" s="310"/>
      <c r="OFX1" s="310"/>
      <c r="OFY1" s="310"/>
      <c r="OFZ1" s="310"/>
      <c r="OGA1" s="310"/>
      <c r="OGB1" s="310"/>
      <c r="OGC1" s="310"/>
      <c r="OGD1" s="309"/>
      <c r="OGE1" s="310"/>
      <c r="OGF1" s="310"/>
      <c r="OGG1" s="310"/>
      <c r="OGH1" s="310"/>
      <c r="OGI1" s="310"/>
      <c r="OGJ1" s="310"/>
      <c r="OGK1" s="310"/>
      <c r="OGL1" s="309"/>
      <c r="OGM1" s="310"/>
      <c r="OGN1" s="310"/>
      <c r="OGO1" s="310"/>
      <c r="OGP1" s="310"/>
      <c r="OGQ1" s="310"/>
      <c r="OGR1" s="310"/>
      <c r="OGS1" s="310"/>
      <c r="OGT1" s="309"/>
      <c r="OGU1" s="310"/>
      <c r="OGV1" s="310"/>
      <c r="OGW1" s="310"/>
      <c r="OGX1" s="310"/>
      <c r="OGY1" s="310"/>
      <c r="OGZ1" s="310"/>
      <c r="OHA1" s="310"/>
      <c r="OHB1" s="309"/>
      <c r="OHC1" s="310"/>
      <c r="OHD1" s="310"/>
      <c r="OHE1" s="310"/>
      <c r="OHF1" s="310"/>
      <c r="OHG1" s="310"/>
      <c r="OHH1" s="310"/>
      <c r="OHI1" s="310"/>
      <c r="OHJ1" s="309"/>
      <c r="OHK1" s="310"/>
      <c r="OHL1" s="310"/>
      <c r="OHM1" s="310"/>
      <c r="OHN1" s="310"/>
      <c r="OHO1" s="310"/>
      <c r="OHP1" s="310"/>
      <c r="OHQ1" s="310"/>
      <c r="OHR1" s="309"/>
      <c r="OHS1" s="310"/>
      <c r="OHT1" s="310"/>
      <c r="OHU1" s="310"/>
      <c r="OHV1" s="310"/>
      <c r="OHW1" s="310"/>
      <c r="OHX1" s="310"/>
      <c r="OHY1" s="310"/>
      <c r="OHZ1" s="309"/>
      <c r="OIA1" s="310"/>
      <c r="OIB1" s="310"/>
      <c r="OIC1" s="310"/>
      <c r="OID1" s="310"/>
      <c r="OIE1" s="310"/>
      <c r="OIF1" s="310"/>
      <c r="OIG1" s="310"/>
      <c r="OIH1" s="309"/>
      <c r="OII1" s="310"/>
      <c r="OIJ1" s="310"/>
      <c r="OIK1" s="310"/>
      <c r="OIL1" s="310"/>
      <c r="OIM1" s="310"/>
      <c r="OIN1" s="310"/>
      <c r="OIO1" s="310"/>
      <c r="OIP1" s="309"/>
      <c r="OIQ1" s="310"/>
      <c r="OIR1" s="310"/>
      <c r="OIS1" s="310"/>
      <c r="OIT1" s="310"/>
      <c r="OIU1" s="310"/>
      <c r="OIV1" s="310"/>
      <c r="OIW1" s="310"/>
      <c r="OIX1" s="309"/>
      <c r="OIY1" s="310"/>
      <c r="OIZ1" s="310"/>
      <c r="OJA1" s="310"/>
      <c r="OJB1" s="310"/>
      <c r="OJC1" s="310"/>
      <c r="OJD1" s="310"/>
      <c r="OJE1" s="310"/>
      <c r="OJF1" s="309"/>
      <c r="OJG1" s="310"/>
      <c r="OJH1" s="310"/>
      <c r="OJI1" s="310"/>
      <c r="OJJ1" s="310"/>
      <c r="OJK1" s="310"/>
      <c r="OJL1" s="310"/>
      <c r="OJM1" s="310"/>
      <c r="OJN1" s="309"/>
      <c r="OJO1" s="310"/>
      <c r="OJP1" s="310"/>
      <c r="OJQ1" s="310"/>
      <c r="OJR1" s="310"/>
      <c r="OJS1" s="310"/>
      <c r="OJT1" s="310"/>
      <c r="OJU1" s="310"/>
      <c r="OJV1" s="309"/>
      <c r="OJW1" s="310"/>
      <c r="OJX1" s="310"/>
      <c r="OJY1" s="310"/>
      <c r="OJZ1" s="310"/>
      <c r="OKA1" s="310"/>
      <c r="OKB1" s="310"/>
      <c r="OKC1" s="310"/>
      <c r="OKD1" s="309"/>
      <c r="OKE1" s="310"/>
      <c r="OKF1" s="310"/>
      <c r="OKG1" s="310"/>
      <c r="OKH1" s="310"/>
      <c r="OKI1" s="310"/>
      <c r="OKJ1" s="310"/>
      <c r="OKK1" s="310"/>
      <c r="OKL1" s="309"/>
      <c r="OKM1" s="310"/>
      <c r="OKN1" s="310"/>
      <c r="OKO1" s="310"/>
      <c r="OKP1" s="310"/>
      <c r="OKQ1" s="310"/>
      <c r="OKR1" s="310"/>
      <c r="OKS1" s="310"/>
      <c r="OKT1" s="309"/>
      <c r="OKU1" s="310"/>
      <c r="OKV1" s="310"/>
      <c r="OKW1" s="310"/>
      <c r="OKX1" s="310"/>
      <c r="OKY1" s="310"/>
      <c r="OKZ1" s="310"/>
      <c r="OLA1" s="310"/>
      <c r="OLB1" s="309"/>
      <c r="OLC1" s="310"/>
      <c r="OLD1" s="310"/>
      <c r="OLE1" s="310"/>
      <c r="OLF1" s="310"/>
      <c r="OLG1" s="310"/>
      <c r="OLH1" s="310"/>
      <c r="OLI1" s="310"/>
      <c r="OLJ1" s="309"/>
      <c r="OLK1" s="310"/>
      <c r="OLL1" s="310"/>
      <c r="OLM1" s="310"/>
      <c r="OLN1" s="310"/>
      <c r="OLO1" s="310"/>
      <c r="OLP1" s="310"/>
      <c r="OLQ1" s="310"/>
      <c r="OLR1" s="309"/>
      <c r="OLS1" s="310"/>
      <c r="OLT1" s="310"/>
      <c r="OLU1" s="310"/>
      <c r="OLV1" s="310"/>
      <c r="OLW1" s="310"/>
      <c r="OLX1" s="310"/>
      <c r="OLY1" s="310"/>
      <c r="OLZ1" s="309"/>
      <c r="OMA1" s="310"/>
      <c r="OMB1" s="310"/>
      <c r="OMC1" s="310"/>
      <c r="OMD1" s="310"/>
      <c r="OME1" s="310"/>
      <c r="OMF1" s="310"/>
      <c r="OMG1" s="310"/>
      <c r="OMH1" s="309"/>
      <c r="OMI1" s="310"/>
      <c r="OMJ1" s="310"/>
      <c r="OMK1" s="310"/>
      <c r="OML1" s="310"/>
      <c r="OMM1" s="310"/>
      <c r="OMN1" s="310"/>
      <c r="OMO1" s="310"/>
      <c r="OMP1" s="309"/>
      <c r="OMQ1" s="310"/>
      <c r="OMR1" s="310"/>
      <c r="OMS1" s="310"/>
      <c r="OMT1" s="310"/>
      <c r="OMU1" s="310"/>
      <c r="OMV1" s="310"/>
      <c r="OMW1" s="310"/>
      <c r="OMX1" s="309"/>
      <c r="OMY1" s="310"/>
      <c r="OMZ1" s="310"/>
      <c r="ONA1" s="310"/>
      <c r="ONB1" s="310"/>
      <c r="ONC1" s="310"/>
      <c r="OND1" s="310"/>
      <c r="ONE1" s="310"/>
      <c r="ONF1" s="309"/>
      <c r="ONG1" s="310"/>
      <c r="ONH1" s="310"/>
      <c r="ONI1" s="310"/>
      <c r="ONJ1" s="310"/>
      <c r="ONK1" s="310"/>
      <c r="ONL1" s="310"/>
      <c r="ONM1" s="310"/>
      <c r="ONN1" s="309"/>
      <c r="ONO1" s="310"/>
      <c r="ONP1" s="310"/>
      <c r="ONQ1" s="310"/>
      <c r="ONR1" s="310"/>
      <c r="ONS1" s="310"/>
      <c r="ONT1" s="310"/>
      <c r="ONU1" s="310"/>
      <c r="ONV1" s="309"/>
      <c r="ONW1" s="310"/>
      <c r="ONX1" s="310"/>
      <c r="ONY1" s="310"/>
      <c r="ONZ1" s="310"/>
      <c r="OOA1" s="310"/>
      <c r="OOB1" s="310"/>
      <c r="OOC1" s="310"/>
      <c r="OOD1" s="309"/>
      <c r="OOE1" s="310"/>
      <c r="OOF1" s="310"/>
      <c r="OOG1" s="310"/>
      <c r="OOH1" s="310"/>
      <c r="OOI1" s="310"/>
      <c r="OOJ1" s="310"/>
      <c r="OOK1" s="310"/>
      <c r="OOL1" s="309"/>
      <c r="OOM1" s="310"/>
      <c r="OON1" s="310"/>
      <c r="OOO1" s="310"/>
      <c r="OOP1" s="310"/>
      <c r="OOQ1" s="310"/>
      <c r="OOR1" s="310"/>
      <c r="OOS1" s="310"/>
      <c r="OOT1" s="309"/>
      <c r="OOU1" s="310"/>
      <c r="OOV1" s="310"/>
      <c r="OOW1" s="310"/>
      <c r="OOX1" s="310"/>
      <c r="OOY1" s="310"/>
      <c r="OOZ1" s="310"/>
      <c r="OPA1" s="310"/>
      <c r="OPB1" s="309"/>
      <c r="OPC1" s="310"/>
      <c r="OPD1" s="310"/>
      <c r="OPE1" s="310"/>
      <c r="OPF1" s="310"/>
      <c r="OPG1" s="310"/>
      <c r="OPH1" s="310"/>
      <c r="OPI1" s="310"/>
      <c r="OPJ1" s="309"/>
      <c r="OPK1" s="310"/>
      <c r="OPL1" s="310"/>
      <c r="OPM1" s="310"/>
      <c r="OPN1" s="310"/>
      <c r="OPO1" s="310"/>
      <c r="OPP1" s="310"/>
      <c r="OPQ1" s="310"/>
      <c r="OPR1" s="309"/>
      <c r="OPS1" s="310"/>
      <c r="OPT1" s="310"/>
      <c r="OPU1" s="310"/>
      <c r="OPV1" s="310"/>
      <c r="OPW1" s="310"/>
      <c r="OPX1" s="310"/>
      <c r="OPY1" s="310"/>
      <c r="OPZ1" s="309"/>
      <c r="OQA1" s="310"/>
      <c r="OQB1" s="310"/>
      <c r="OQC1" s="310"/>
      <c r="OQD1" s="310"/>
      <c r="OQE1" s="310"/>
      <c r="OQF1" s="310"/>
      <c r="OQG1" s="310"/>
      <c r="OQH1" s="309"/>
      <c r="OQI1" s="310"/>
      <c r="OQJ1" s="310"/>
      <c r="OQK1" s="310"/>
      <c r="OQL1" s="310"/>
      <c r="OQM1" s="310"/>
      <c r="OQN1" s="310"/>
      <c r="OQO1" s="310"/>
      <c r="OQP1" s="309"/>
      <c r="OQQ1" s="310"/>
      <c r="OQR1" s="310"/>
      <c r="OQS1" s="310"/>
      <c r="OQT1" s="310"/>
      <c r="OQU1" s="310"/>
      <c r="OQV1" s="310"/>
      <c r="OQW1" s="310"/>
      <c r="OQX1" s="309"/>
      <c r="OQY1" s="310"/>
      <c r="OQZ1" s="310"/>
      <c r="ORA1" s="310"/>
      <c r="ORB1" s="310"/>
      <c r="ORC1" s="310"/>
      <c r="ORD1" s="310"/>
      <c r="ORE1" s="310"/>
      <c r="ORF1" s="309"/>
      <c r="ORG1" s="310"/>
      <c r="ORH1" s="310"/>
      <c r="ORI1" s="310"/>
      <c r="ORJ1" s="310"/>
      <c r="ORK1" s="310"/>
      <c r="ORL1" s="310"/>
      <c r="ORM1" s="310"/>
      <c r="ORN1" s="309"/>
      <c r="ORO1" s="310"/>
      <c r="ORP1" s="310"/>
      <c r="ORQ1" s="310"/>
      <c r="ORR1" s="310"/>
      <c r="ORS1" s="310"/>
      <c r="ORT1" s="310"/>
      <c r="ORU1" s="310"/>
      <c r="ORV1" s="309"/>
      <c r="ORW1" s="310"/>
      <c r="ORX1" s="310"/>
      <c r="ORY1" s="310"/>
      <c r="ORZ1" s="310"/>
      <c r="OSA1" s="310"/>
      <c r="OSB1" s="310"/>
      <c r="OSC1" s="310"/>
      <c r="OSD1" s="309"/>
      <c r="OSE1" s="310"/>
      <c r="OSF1" s="310"/>
      <c r="OSG1" s="310"/>
      <c r="OSH1" s="310"/>
      <c r="OSI1" s="310"/>
      <c r="OSJ1" s="310"/>
      <c r="OSK1" s="310"/>
      <c r="OSL1" s="309"/>
      <c r="OSM1" s="310"/>
      <c r="OSN1" s="310"/>
      <c r="OSO1" s="310"/>
      <c r="OSP1" s="310"/>
      <c r="OSQ1" s="310"/>
      <c r="OSR1" s="310"/>
      <c r="OSS1" s="310"/>
      <c r="OST1" s="309"/>
      <c r="OSU1" s="310"/>
      <c r="OSV1" s="310"/>
      <c r="OSW1" s="310"/>
      <c r="OSX1" s="310"/>
      <c r="OSY1" s="310"/>
      <c r="OSZ1" s="310"/>
      <c r="OTA1" s="310"/>
      <c r="OTB1" s="309"/>
      <c r="OTC1" s="310"/>
      <c r="OTD1" s="310"/>
      <c r="OTE1" s="310"/>
      <c r="OTF1" s="310"/>
      <c r="OTG1" s="310"/>
      <c r="OTH1" s="310"/>
      <c r="OTI1" s="310"/>
      <c r="OTJ1" s="309"/>
      <c r="OTK1" s="310"/>
      <c r="OTL1" s="310"/>
      <c r="OTM1" s="310"/>
      <c r="OTN1" s="310"/>
      <c r="OTO1" s="310"/>
      <c r="OTP1" s="310"/>
      <c r="OTQ1" s="310"/>
      <c r="OTR1" s="309"/>
      <c r="OTS1" s="310"/>
      <c r="OTT1" s="310"/>
      <c r="OTU1" s="310"/>
      <c r="OTV1" s="310"/>
      <c r="OTW1" s="310"/>
      <c r="OTX1" s="310"/>
      <c r="OTY1" s="310"/>
      <c r="OTZ1" s="309"/>
      <c r="OUA1" s="310"/>
      <c r="OUB1" s="310"/>
      <c r="OUC1" s="310"/>
      <c r="OUD1" s="310"/>
      <c r="OUE1" s="310"/>
      <c r="OUF1" s="310"/>
      <c r="OUG1" s="310"/>
      <c r="OUH1" s="309"/>
      <c r="OUI1" s="310"/>
      <c r="OUJ1" s="310"/>
      <c r="OUK1" s="310"/>
      <c r="OUL1" s="310"/>
      <c r="OUM1" s="310"/>
      <c r="OUN1" s="310"/>
      <c r="OUO1" s="310"/>
      <c r="OUP1" s="309"/>
      <c r="OUQ1" s="310"/>
      <c r="OUR1" s="310"/>
      <c r="OUS1" s="310"/>
      <c r="OUT1" s="310"/>
      <c r="OUU1" s="310"/>
      <c r="OUV1" s="310"/>
      <c r="OUW1" s="310"/>
      <c r="OUX1" s="309"/>
      <c r="OUY1" s="310"/>
      <c r="OUZ1" s="310"/>
      <c r="OVA1" s="310"/>
      <c r="OVB1" s="310"/>
      <c r="OVC1" s="310"/>
      <c r="OVD1" s="310"/>
      <c r="OVE1" s="310"/>
      <c r="OVF1" s="309"/>
      <c r="OVG1" s="310"/>
      <c r="OVH1" s="310"/>
      <c r="OVI1" s="310"/>
      <c r="OVJ1" s="310"/>
      <c r="OVK1" s="310"/>
      <c r="OVL1" s="310"/>
      <c r="OVM1" s="310"/>
      <c r="OVN1" s="309"/>
      <c r="OVO1" s="310"/>
      <c r="OVP1" s="310"/>
      <c r="OVQ1" s="310"/>
      <c r="OVR1" s="310"/>
      <c r="OVS1" s="310"/>
      <c r="OVT1" s="310"/>
      <c r="OVU1" s="310"/>
      <c r="OVV1" s="309"/>
      <c r="OVW1" s="310"/>
      <c r="OVX1" s="310"/>
      <c r="OVY1" s="310"/>
      <c r="OVZ1" s="310"/>
      <c r="OWA1" s="310"/>
      <c r="OWB1" s="310"/>
      <c r="OWC1" s="310"/>
      <c r="OWD1" s="309"/>
      <c r="OWE1" s="310"/>
      <c r="OWF1" s="310"/>
      <c r="OWG1" s="310"/>
      <c r="OWH1" s="310"/>
      <c r="OWI1" s="310"/>
      <c r="OWJ1" s="310"/>
      <c r="OWK1" s="310"/>
      <c r="OWL1" s="309"/>
      <c r="OWM1" s="310"/>
      <c r="OWN1" s="310"/>
      <c r="OWO1" s="310"/>
      <c r="OWP1" s="310"/>
      <c r="OWQ1" s="310"/>
      <c r="OWR1" s="310"/>
      <c r="OWS1" s="310"/>
      <c r="OWT1" s="309"/>
      <c r="OWU1" s="310"/>
      <c r="OWV1" s="310"/>
      <c r="OWW1" s="310"/>
      <c r="OWX1" s="310"/>
      <c r="OWY1" s="310"/>
      <c r="OWZ1" s="310"/>
      <c r="OXA1" s="310"/>
      <c r="OXB1" s="309"/>
      <c r="OXC1" s="310"/>
      <c r="OXD1" s="310"/>
      <c r="OXE1" s="310"/>
      <c r="OXF1" s="310"/>
      <c r="OXG1" s="310"/>
      <c r="OXH1" s="310"/>
      <c r="OXI1" s="310"/>
      <c r="OXJ1" s="309"/>
      <c r="OXK1" s="310"/>
      <c r="OXL1" s="310"/>
      <c r="OXM1" s="310"/>
      <c r="OXN1" s="310"/>
      <c r="OXO1" s="310"/>
      <c r="OXP1" s="310"/>
      <c r="OXQ1" s="310"/>
      <c r="OXR1" s="309"/>
      <c r="OXS1" s="310"/>
      <c r="OXT1" s="310"/>
      <c r="OXU1" s="310"/>
      <c r="OXV1" s="310"/>
      <c r="OXW1" s="310"/>
      <c r="OXX1" s="310"/>
      <c r="OXY1" s="310"/>
      <c r="OXZ1" s="309"/>
      <c r="OYA1" s="310"/>
      <c r="OYB1" s="310"/>
      <c r="OYC1" s="310"/>
      <c r="OYD1" s="310"/>
      <c r="OYE1" s="310"/>
      <c r="OYF1" s="310"/>
      <c r="OYG1" s="310"/>
      <c r="OYH1" s="309"/>
      <c r="OYI1" s="310"/>
      <c r="OYJ1" s="310"/>
      <c r="OYK1" s="310"/>
      <c r="OYL1" s="310"/>
      <c r="OYM1" s="310"/>
      <c r="OYN1" s="310"/>
      <c r="OYO1" s="310"/>
      <c r="OYP1" s="309"/>
      <c r="OYQ1" s="310"/>
      <c r="OYR1" s="310"/>
      <c r="OYS1" s="310"/>
      <c r="OYT1" s="310"/>
      <c r="OYU1" s="310"/>
      <c r="OYV1" s="310"/>
      <c r="OYW1" s="310"/>
      <c r="OYX1" s="309"/>
      <c r="OYY1" s="310"/>
      <c r="OYZ1" s="310"/>
      <c r="OZA1" s="310"/>
      <c r="OZB1" s="310"/>
      <c r="OZC1" s="310"/>
      <c r="OZD1" s="310"/>
      <c r="OZE1" s="310"/>
      <c r="OZF1" s="309"/>
      <c r="OZG1" s="310"/>
      <c r="OZH1" s="310"/>
      <c r="OZI1" s="310"/>
      <c r="OZJ1" s="310"/>
      <c r="OZK1" s="310"/>
      <c r="OZL1" s="310"/>
      <c r="OZM1" s="310"/>
      <c r="OZN1" s="309"/>
      <c r="OZO1" s="310"/>
      <c r="OZP1" s="310"/>
      <c r="OZQ1" s="310"/>
      <c r="OZR1" s="310"/>
      <c r="OZS1" s="310"/>
      <c r="OZT1" s="310"/>
      <c r="OZU1" s="310"/>
      <c r="OZV1" s="309"/>
      <c r="OZW1" s="310"/>
      <c r="OZX1" s="310"/>
      <c r="OZY1" s="310"/>
      <c r="OZZ1" s="310"/>
      <c r="PAA1" s="310"/>
      <c r="PAB1" s="310"/>
      <c r="PAC1" s="310"/>
      <c r="PAD1" s="309"/>
      <c r="PAE1" s="310"/>
      <c r="PAF1" s="310"/>
      <c r="PAG1" s="310"/>
      <c r="PAH1" s="310"/>
      <c r="PAI1" s="310"/>
      <c r="PAJ1" s="310"/>
      <c r="PAK1" s="310"/>
      <c r="PAL1" s="309"/>
      <c r="PAM1" s="310"/>
      <c r="PAN1" s="310"/>
      <c r="PAO1" s="310"/>
      <c r="PAP1" s="310"/>
      <c r="PAQ1" s="310"/>
      <c r="PAR1" s="310"/>
      <c r="PAS1" s="310"/>
      <c r="PAT1" s="309"/>
      <c r="PAU1" s="310"/>
      <c r="PAV1" s="310"/>
      <c r="PAW1" s="310"/>
      <c r="PAX1" s="310"/>
      <c r="PAY1" s="310"/>
      <c r="PAZ1" s="310"/>
      <c r="PBA1" s="310"/>
      <c r="PBB1" s="309"/>
      <c r="PBC1" s="310"/>
      <c r="PBD1" s="310"/>
      <c r="PBE1" s="310"/>
      <c r="PBF1" s="310"/>
      <c r="PBG1" s="310"/>
      <c r="PBH1" s="310"/>
      <c r="PBI1" s="310"/>
      <c r="PBJ1" s="309"/>
      <c r="PBK1" s="310"/>
      <c r="PBL1" s="310"/>
      <c r="PBM1" s="310"/>
      <c r="PBN1" s="310"/>
      <c r="PBO1" s="310"/>
      <c r="PBP1" s="310"/>
      <c r="PBQ1" s="310"/>
      <c r="PBR1" s="309"/>
      <c r="PBS1" s="310"/>
      <c r="PBT1" s="310"/>
      <c r="PBU1" s="310"/>
      <c r="PBV1" s="310"/>
      <c r="PBW1" s="310"/>
      <c r="PBX1" s="310"/>
      <c r="PBY1" s="310"/>
      <c r="PBZ1" s="309"/>
      <c r="PCA1" s="310"/>
      <c r="PCB1" s="310"/>
      <c r="PCC1" s="310"/>
      <c r="PCD1" s="310"/>
      <c r="PCE1" s="310"/>
      <c r="PCF1" s="310"/>
      <c r="PCG1" s="310"/>
      <c r="PCH1" s="309"/>
      <c r="PCI1" s="310"/>
      <c r="PCJ1" s="310"/>
      <c r="PCK1" s="310"/>
      <c r="PCL1" s="310"/>
      <c r="PCM1" s="310"/>
      <c r="PCN1" s="310"/>
      <c r="PCO1" s="310"/>
      <c r="PCP1" s="309"/>
      <c r="PCQ1" s="310"/>
      <c r="PCR1" s="310"/>
      <c r="PCS1" s="310"/>
      <c r="PCT1" s="310"/>
      <c r="PCU1" s="310"/>
      <c r="PCV1" s="310"/>
      <c r="PCW1" s="310"/>
      <c r="PCX1" s="309"/>
      <c r="PCY1" s="310"/>
      <c r="PCZ1" s="310"/>
      <c r="PDA1" s="310"/>
      <c r="PDB1" s="310"/>
      <c r="PDC1" s="310"/>
      <c r="PDD1" s="310"/>
      <c r="PDE1" s="310"/>
      <c r="PDF1" s="309"/>
      <c r="PDG1" s="310"/>
      <c r="PDH1" s="310"/>
      <c r="PDI1" s="310"/>
      <c r="PDJ1" s="310"/>
      <c r="PDK1" s="310"/>
      <c r="PDL1" s="310"/>
      <c r="PDM1" s="310"/>
      <c r="PDN1" s="309"/>
      <c r="PDO1" s="310"/>
      <c r="PDP1" s="310"/>
      <c r="PDQ1" s="310"/>
      <c r="PDR1" s="310"/>
      <c r="PDS1" s="310"/>
      <c r="PDT1" s="310"/>
      <c r="PDU1" s="310"/>
      <c r="PDV1" s="309"/>
      <c r="PDW1" s="310"/>
      <c r="PDX1" s="310"/>
      <c r="PDY1" s="310"/>
      <c r="PDZ1" s="310"/>
      <c r="PEA1" s="310"/>
      <c r="PEB1" s="310"/>
      <c r="PEC1" s="310"/>
      <c r="PED1" s="309"/>
      <c r="PEE1" s="310"/>
      <c r="PEF1" s="310"/>
      <c r="PEG1" s="310"/>
      <c r="PEH1" s="310"/>
      <c r="PEI1" s="310"/>
      <c r="PEJ1" s="310"/>
      <c r="PEK1" s="310"/>
      <c r="PEL1" s="309"/>
      <c r="PEM1" s="310"/>
      <c r="PEN1" s="310"/>
      <c r="PEO1" s="310"/>
      <c r="PEP1" s="310"/>
      <c r="PEQ1" s="310"/>
      <c r="PER1" s="310"/>
      <c r="PES1" s="310"/>
      <c r="PET1" s="309"/>
      <c r="PEU1" s="310"/>
      <c r="PEV1" s="310"/>
      <c r="PEW1" s="310"/>
      <c r="PEX1" s="310"/>
      <c r="PEY1" s="310"/>
      <c r="PEZ1" s="310"/>
      <c r="PFA1" s="310"/>
      <c r="PFB1" s="309"/>
      <c r="PFC1" s="310"/>
      <c r="PFD1" s="310"/>
      <c r="PFE1" s="310"/>
      <c r="PFF1" s="310"/>
      <c r="PFG1" s="310"/>
      <c r="PFH1" s="310"/>
      <c r="PFI1" s="310"/>
      <c r="PFJ1" s="309"/>
      <c r="PFK1" s="310"/>
      <c r="PFL1" s="310"/>
      <c r="PFM1" s="310"/>
      <c r="PFN1" s="310"/>
      <c r="PFO1" s="310"/>
      <c r="PFP1" s="310"/>
      <c r="PFQ1" s="310"/>
      <c r="PFR1" s="309"/>
      <c r="PFS1" s="310"/>
      <c r="PFT1" s="310"/>
      <c r="PFU1" s="310"/>
      <c r="PFV1" s="310"/>
      <c r="PFW1" s="310"/>
      <c r="PFX1" s="310"/>
      <c r="PFY1" s="310"/>
      <c r="PFZ1" s="309"/>
      <c r="PGA1" s="310"/>
      <c r="PGB1" s="310"/>
      <c r="PGC1" s="310"/>
      <c r="PGD1" s="310"/>
      <c r="PGE1" s="310"/>
      <c r="PGF1" s="310"/>
      <c r="PGG1" s="310"/>
      <c r="PGH1" s="309"/>
      <c r="PGI1" s="310"/>
      <c r="PGJ1" s="310"/>
      <c r="PGK1" s="310"/>
      <c r="PGL1" s="310"/>
      <c r="PGM1" s="310"/>
      <c r="PGN1" s="310"/>
      <c r="PGO1" s="310"/>
      <c r="PGP1" s="309"/>
      <c r="PGQ1" s="310"/>
      <c r="PGR1" s="310"/>
      <c r="PGS1" s="310"/>
      <c r="PGT1" s="310"/>
      <c r="PGU1" s="310"/>
      <c r="PGV1" s="310"/>
      <c r="PGW1" s="310"/>
      <c r="PGX1" s="309"/>
      <c r="PGY1" s="310"/>
      <c r="PGZ1" s="310"/>
      <c r="PHA1" s="310"/>
      <c r="PHB1" s="310"/>
      <c r="PHC1" s="310"/>
      <c r="PHD1" s="310"/>
      <c r="PHE1" s="310"/>
      <c r="PHF1" s="309"/>
      <c r="PHG1" s="310"/>
      <c r="PHH1" s="310"/>
      <c r="PHI1" s="310"/>
      <c r="PHJ1" s="310"/>
      <c r="PHK1" s="310"/>
      <c r="PHL1" s="310"/>
      <c r="PHM1" s="310"/>
      <c r="PHN1" s="309"/>
      <c r="PHO1" s="310"/>
      <c r="PHP1" s="310"/>
      <c r="PHQ1" s="310"/>
      <c r="PHR1" s="310"/>
      <c r="PHS1" s="310"/>
      <c r="PHT1" s="310"/>
      <c r="PHU1" s="310"/>
      <c r="PHV1" s="309"/>
      <c r="PHW1" s="310"/>
      <c r="PHX1" s="310"/>
      <c r="PHY1" s="310"/>
      <c r="PHZ1" s="310"/>
      <c r="PIA1" s="310"/>
      <c r="PIB1" s="310"/>
      <c r="PIC1" s="310"/>
      <c r="PID1" s="309"/>
      <c r="PIE1" s="310"/>
      <c r="PIF1" s="310"/>
      <c r="PIG1" s="310"/>
      <c r="PIH1" s="310"/>
      <c r="PII1" s="310"/>
      <c r="PIJ1" s="310"/>
      <c r="PIK1" s="310"/>
      <c r="PIL1" s="309"/>
      <c r="PIM1" s="310"/>
      <c r="PIN1" s="310"/>
      <c r="PIO1" s="310"/>
      <c r="PIP1" s="310"/>
      <c r="PIQ1" s="310"/>
      <c r="PIR1" s="310"/>
      <c r="PIS1" s="310"/>
      <c r="PIT1" s="309"/>
      <c r="PIU1" s="310"/>
      <c r="PIV1" s="310"/>
      <c r="PIW1" s="310"/>
      <c r="PIX1" s="310"/>
      <c r="PIY1" s="310"/>
      <c r="PIZ1" s="310"/>
      <c r="PJA1" s="310"/>
      <c r="PJB1" s="309"/>
      <c r="PJC1" s="310"/>
      <c r="PJD1" s="310"/>
      <c r="PJE1" s="310"/>
      <c r="PJF1" s="310"/>
      <c r="PJG1" s="310"/>
      <c r="PJH1" s="310"/>
      <c r="PJI1" s="310"/>
      <c r="PJJ1" s="309"/>
      <c r="PJK1" s="310"/>
      <c r="PJL1" s="310"/>
      <c r="PJM1" s="310"/>
      <c r="PJN1" s="310"/>
      <c r="PJO1" s="310"/>
      <c r="PJP1" s="310"/>
      <c r="PJQ1" s="310"/>
      <c r="PJR1" s="309"/>
      <c r="PJS1" s="310"/>
      <c r="PJT1" s="310"/>
      <c r="PJU1" s="310"/>
      <c r="PJV1" s="310"/>
      <c r="PJW1" s="310"/>
      <c r="PJX1" s="310"/>
      <c r="PJY1" s="310"/>
      <c r="PJZ1" s="309"/>
      <c r="PKA1" s="310"/>
      <c r="PKB1" s="310"/>
      <c r="PKC1" s="310"/>
      <c r="PKD1" s="310"/>
      <c r="PKE1" s="310"/>
      <c r="PKF1" s="310"/>
      <c r="PKG1" s="310"/>
      <c r="PKH1" s="309"/>
      <c r="PKI1" s="310"/>
      <c r="PKJ1" s="310"/>
      <c r="PKK1" s="310"/>
      <c r="PKL1" s="310"/>
      <c r="PKM1" s="310"/>
      <c r="PKN1" s="310"/>
      <c r="PKO1" s="310"/>
      <c r="PKP1" s="309"/>
      <c r="PKQ1" s="310"/>
      <c r="PKR1" s="310"/>
      <c r="PKS1" s="310"/>
      <c r="PKT1" s="310"/>
      <c r="PKU1" s="310"/>
      <c r="PKV1" s="310"/>
      <c r="PKW1" s="310"/>
      <c r="PKX1" s="309"/>
      <c r="PKY1" s="310"/>
      <c r="PKZ1" s="310"/>
      <c r="PLA1" s="310"/>
      <c r="PLB1" s="310"/>
      <c r="PLC1" s="310"/>
      <c r="PLD1" s="310"/>
      <c r="PLE1" s="310"/>
      <c r="PLF1" s="309"/>
      <c r="PLG1" s="310"/>
      <c r="PLH1" s="310"/>
      <c r="PLI1" s="310"/>
      <c r="PLJ1" s="310"/>
      <c r="PLK1" s="310"/>
      <c r="PLL1" s="310"/>
      <c r="PLM1" s="310"/>
      <c r="PLN1" s="309"/>
      <c r="PLO1" s="310"/>
      <c r="PLP1" s="310"/>
      <c r="PLQ1" s="310"/>
      <c r="PLR1" s="310"/>
      <c r="PLS1" s="310"/>
      <c r="PLT1" s="310"/>
      <c r="PLU1" s="310"/>
      <c r="PLV1" s="309"/>
      <c r="PLW1" s="310"/>
      <c r="PLX1" s="310"/>
      <c r="PLY1" s="310"/>
      <c r="PLZ1" s="310"/>
      <c r="PMA1" s="310"/>
      <c r="PMB1" s="310"/>
      <c r="PMC1" s="310"/>
      <c r="PMD1" s="309"/>
      <c r="PME1" s="310"/>
      <c r="PMF1" s="310"/>
      <c r="PMG1" s="310"/>
      <c r="PMH1" s="310"/>
      <c r="PMI1" s="310"/>
      <c r="PMJ1" s="310"/>
      <c r="PMK1" s="310"/>
      <c r="PML1" s="309"/>
      <c r="PMM1" s="310"/>
      <c r="PMN1" s="310"/>
      <c r="PMO1" s="310"/>
      <c r="PMP1" s="310"/>
      <c r="PMQ1" s="310"/>
      <c r="PMR1" s="310"/>
      <c r="PMS1" s="310"/>
      <c r="PMT1" s="309"/>
      <c r="PMU1" s="310"/>
      <c r="PMV1" s="310"/>
      <c r="PMW1" s="310"/>
      <c r="PMX1" s="310"/>
      <c r="PMY1" s="310"/>
      <c r="PMZ1" s="310"/>
      <c r="PNA1" s="310"/>
      <c r="PNB1" s="309"/>
      <c r="PNC1" s="310"/>
      <c r="PND1" s="310"/>
      <c r="PNE1" s="310"/>
      <c r="PNF1" s="310"/>
      <c r="PNG1" s="310"/>
      <c r="PNH1" s="310"/>
      <c r="PNI1" s="310"/>
      <c r="PNJ1" s="309"/>
      <c r="PNK1" s="310"/>
      <c r="PNL1" s="310"/>
      <c r="PNM1" s="310"/>
      <c r="PNN1" s="310"/>
      <c r="PNO1" s="310"/>
      <c r="PNP1" s="310"/>
      <c r="PNQ1" s="310"/>
      <c r="PNR1" s="309"/>
      <c r="PNS1" s="310"/>
      <c r="PNT1" s="310"/>
      <c r="PNU1" s="310"/>
      <c r="PNV1" s="310"/>
      <c r="PNW1" s="310"/>
      <c r="PNX1" s="310"/>
      <c r="PNY1" s="310"/>
      <c r="PNZ1" s="309"/>
      <c r="POA1" s="310"/>
      <c r="POB1" s="310"/>
      <c r="POC1" s="310"/>
      <c r="POD1" s="310"/>
      <c r="POE1" s="310"/>
      <c r="POF1" s="310"/>
      <c r="POG1" s="310"/>
      <c r="POH1" s="309"/>
      <c r="POI1" s="310"/>
      <c r="POJ1" s="310"/>
      <c r="POK1" s="310"/>
      <c r="POL1" s="310"/>
      <c r="POM1" s="310"/>
      <c r="PON1" s="310"/>
      <c r="POO1" s="310"/>
      <c r="POP1" s="309"/>
      <c r="POQ1" s="310"/>
      <c r="POR1" s="310"/>
      <c r="POS1" s="310"/>
      <c r="POT1" s="310"/>
      <c r="POU1" s="310"/>
      <c r="POV1" s="310"/>
      <c r="POW1" s="310"/>
      <c r="POX1" s="309"/>
      <c r="POY1" s="310"/>
      <c r="POZ1" s="310"/>
      <c r="PPA1" s="310"/>
      <c r="PPB1" s="310"/>
      <c r="PPC1" s="310"/>
      <c r="PPD1" s="310"/>
      <c r="PPE1" s="310"/>
      <c r="PPF1" s="309"/>
      <c r="PPG1" s="310"/>
      <c r="PPH1" s="310"/>
      <c r="PPI1" s="310"/>
      <c r="PPJ1" s="310"/>
      <c r="PPK1" s="310"/>
      <c r="PPL1" s="310"/>
      <c r="PPM1" s="310"/>
      <c r="PPN1" s="309"/>
      <c r="PPO1" s="310"/>
      <c r="PPP1" s="310"/>
      <c r="PPQ1" s="310"/>
      <c r="PPR1" s="310"/>
      <c r="PPS1" s="310"/>
      <c r="PPT1" s="310"/>
      <c r="PPU1" s="310"/>
      <c r="PPV1" s="309"/>
      <c r="PPW1" s="310"/>
      <c r="PPX1" s="310"/>
      <c r="PPY1" s="310"/>
      <c r="PPZ1" s="310"/>
      <c r="PQA1" s="310"/>
      <c r="PQB1" s="310"/>
      <c r="PQC1" s="310"/>
      <c r="PQD1" s="309"/>
      <c r="PQE1" s="310"/>
      <c r="PQF1" s="310"/>
      <c r="PQG1" s="310"/>
      <c r="PQH1" s="310"/>
      <c r="PQI1" s="310"/>
      <c r="PQJ1" s="310"/>
      <c r="PQK1" s="310"/>
      <c r="PQL1" s="309"/>
      <c r="PQM1" s="310"/>
      <c r="PQN1" s="310"/>
      <c r="PQO1" s="310"/>
      <c r="PQP1" s="310"/>
      <c r="PQQ1" s="310"/>
      <c r="PQR1" s="310"/>
      <c r="PQS1" s="310"/>
      <c r="PQT1" s="309"/>
      <c r="PQU1" s="310"/>
      <c r="PQV1" s="310"/>
      <c r="PQW1" s="310"/>
      <c r="PQX1" s="310"/>
      <c r="PQY1" s="310"/>
      <c r="PQZ1" s="310"/>
      <c r="PRA1" s="310"/>
      <c r="PRB1" s="309"/>
      <c r="PRC1" s="310"/>
      <c r="PRD1" s="310"/>
      <c r="PRE1" s="310"/>
      <c r="PRF1" s="310"/>
      <c r="PRG1" s="310"/>
      <c r="PRH1" s="310"/>
      <c r="PRI1" s="310"/>
      <c r="PRJ1" s="309"/>
      <c r="PRK1" s="310"/>
      <c r="PRL1" s="310"/>
      <c r="PRM1" s="310"/>
      <c r="PRN1" s="310"/>
      <c r="PRO1" s="310"/>
      <c r="PRP1" s="310"/>
      <c r="PRQ1" s="310"/>
      <c r="PRR1" s="309"/>
      <c r="PRS1" s="310"/>
      <c r="PRT1" s="310"/>
      <c r="PRU1" s="310"/>
      <c r="PRV1" s="310"/>
      <c r="PRW1" s="310"/>
      <c r="PRX1" s="310"/>
      <c r="PRY1" s="310"/>
      <c r="PRZ1" s="309"/>
      <c r="PSA1" s="310"/>
      <c r="PSB1" s="310"/>
      <c r="PSC1" s="310"/>
      <c r="PSD1" s="310"/>
      <c r="PSE1" s="310"/>
      <c r="PSF1" s="310"/>
      <c r="PSG1" s="310"/>
      <c r="PSH1" s="309"/>
      <c r="PSI1" s="310"/>
      <c r="PSJ1" s="310"/>
      <c r="PSK1" s="310"/>
      <c r="PSL1" s="310"/>
      <c r="PSM1" s="310"/>
      <c r="PSN1" s="310"/>
      <c r="PSO1" s="310"/>
      <c r="PSP1" s="309"/>
      <c r="PSQ1" s="310"/>
      <c r="PSR1" s="310"/>
      <c r="PSS1" s="310"/>
      <c r="PST1" s="310"/>
      <c r="PSU1" s="310"/>
      <c r="PSV1" s="310"/>
      <c r="PSW1" s="310"/>
      <c r="PSX1" s="309"/>
      <c r="PSY1" s="310"/>
      <c r="PSZ1" s="310"/>
      <c r="PTA1" s="310"/>
      <c r="PTB1" s="310"/>
      <c r="PTC1" s="310"/>
      <c r="PTD1" s="310"/>
      <c r="PTE1" s="310"/>
      <c r="PTF1" s="309"/>
      <c r="PTG1" s="310"/>
      <c r="PTH1" s="310"/>
      <c r="PTI1" s="310"/>
      <c r="PTJ1" s="310"/>
      <c r="PTK1" s="310"/>
      <c r="PTL1" s="310"/>
      <c r="PTM1" s="310"/>
      <c r="PTN1" s="309"/>
      <c r="PTO1" s="310"/>
      <c r="PTP1" s="310"/>
      <c r="PTQ1" s="310"/>
      <c r="PTR1" s="310"/>
      <c r="PTS1" s="310"/>
      <c r="PTT1" s="310"/>
      <c r="PTU1" s="310"/>
      <c r="PTV1" s="309"/>
      <c r="PTW1" s="310"/>
      <c r="PTX1" s="310"/>
      <c r="PTY1" s="310"/>
      <c r="PTZ1" s="310"/>
      <c r="PUA1" s="310"/>
      <c r="PUB1" s="310"/>
      <c r="PUC1" s="310"/>
      <c r="PUD1" s="309"/>
      <c r="PUE1" s="310"/>
      <c r="PUF1" s="310"/>
      <c r="PUG1" s="310"/>
      <c r="PUH1" s="310"/>
      <c r="PUI1" s="310"/>
      <c r="PUJ1" s="310"/>
      <c r="PUK1" s="310"/>
      <c r="PUL1" s="309"/>
      <c r="PUM1" s="310"/>
      <c r="PUN1" s="310"/>
      <c r="PUO1" s="310"/>
      <c r="PUP1" s="310"/>
      <c r="PUQ1" s="310"/>
      <c r="PUR1" s="310"/>
      <c r="PUS1" s="310"/>
      <c r="PUT1" s="309"/>
      <c r="PUU1" s="310"/>
      <c r="PUV1" s="310"/>
      <c r="PUW1" s="310"/>
      <c r="PUX1" s="310"/>
      <c r="PUY1" s="310"/>
      <c r="PUZ1" s="310"/>
      <c r="PVA1" s="310"/>
      <c r="PVB1" s="309"/>
      <c r="PVC1" s="310"/>
      <c r="PVD1" s="310"/>
      <c r="PVE1" s="310"/>
      <c r="PVF1" s="310"/>
      <c r="PVG1" s="310"/>
      <c r="PVH1" s="310"/>
      <c r="PVI1" s="310"/>
      <c r="PVJ1" s="309"/>
      <c r="PVK1" s="310"/>
      <c r="PVL1" s="310"/>
      <c r="PVM1" s="310"/>
      <c r="PVN1" s="310"/>
      <c r="PVO1" s="310"/>
      <c r="PVP1" s="310"/>
      <c r="PVQ1" s="310"/>
      <c r="PVR1" s="309"/>
      <c r="PVS1" s="310"/>
      <c r="PVT1" s="310"/>
      <c r="PVU1" s="310"/>
      <c r="PVV1" s="310"/>
      <c r="PVW1" s="310"/>
      <c r="PVX1" s="310"/>
      <c r="PVY1" s="310"/>
      <c r="PVZ1" s="309"/>
      <c r="PWA1" s="310"/>
      <c r="PWB1" s="310"/>
      <c r="PWC1" s="310"/>
      <c r="PWD1" s="310"/>
      <c r="PWE1" s="310"/>
      <c r="PWF1" s="310"/>
      <c r="PWG1" s="310"/>
      <c r="PWH1" s="309"/>
      <c r="PWI1" s="310"/>
      <c r="PWJ1" s="310"/>
      <c r="PWK1" s="310"/>
      <c r="PWL1" s="310"/>
      <c r="PWM1" s="310"/>
      <c r="PWN1" s="310"/>
      <c r="PWO1" s="310"/>
      <c r="PWP1" s="309"/>
      <c r="PWQ1" s="310"/>
      <c r="PWR1" s="310"/>
      <c r="PWS1" s="310"/>
      <c r="PWT1" s="310"/>
      <c r="PWU1" s="310"/>
      <c r="PWV1" s="310"/>
      <c r="PWW1" s="310"/>
      <c r="PWX1" s="309"/>
      <c r="PWY1" s="310"/>
      <c r="PWZ1" s="310"/>
      <c r="PXA1" s="310"/>
      <c r="PXB1" s="310"/>
      <c r="PXC1" s="310"/>
      <c r="PXD1" s="310"/>
      <c r="PXE1" s="310"/>
      <c r="PXF1" s="309"/>
      <c r="PXG1" s="310"/>
      <c r="PXH1" s="310"/>
      <c r="PXI1" s="310"/>
      <c r="PXJ1" s="310"/>
      <c r="PXK1" s="310"/>
      <c r="PXL1" s="310"/>
      <c r="PXM1" s="310"/>
      <c r="PXN1" s="309"/>
      <c r="PXO1" s="310"/>
      <c r="PXP1" s="310"/>
      <c r="PXQ1" s="310"/>
      <c r="PXR1" s="310"/>
      <c r="PXS1" s="310"/>
      <c r="PXT1" s="310"/>
      <c r="PXU1" s="310"/>
      <c r="PXV1" s="309"/>
      <c r="PXW1" s="310"/>
      <c r="PXX1" s="310"/>
      <c r="PXY1" s="310"/>
      <c r="PXZ1" s="310"/>
      <c r="PYA1" s="310"/>
      <c r="PYB1" s="310"/>
      <c r="PYC1" s="310"/>
      <c r="PYD1" s="309"/>
      <c r="PYE1" s="310"/>
      <c r="PYF1" s="310"/>
      <c r="PYG1" s="310"/>
      <c r="PYH1" s="310"/>
      <c r="PYI1" s="310"/>
      <c r="PYJ1" s="310"/>
      <c r="PYK1" s="310"/>
      <c r="PYL1" s="309"/>
      <c r="PYM1" s="310"/>
      <c r="PYN1" s="310"/>
      <c r="PYO1" s="310"/>
      <c r="PYP1" s="310"/>
      <c r="PYQ1" s="310"/>
      <c r="PYR1" s="310"/>
      <c r="PYS1" s="310"/>
      <c r="PYT1" s="309"/>
      <c r="PYU1" s="310"/>
      <c r="PYV1" s="310"/>
      <c r="PYW1" s="310"/>
      <c r="PYX1" s="310"/>
      <c r="PYY1" s="310"/>
      <c r="PYZ1" s="310"/>
      <c r="PZA1" s="310"/>
      <c r="PZB1" s="309"/>
      <c r="PZC1" s="310"/>
      <c r="PZD1" s="310"/>
      <c r="PZE1" s="310"/>
      <c r="PZF1" s="310"/>
      <c r="PZG1" s="310"/>
      <c r="PZH1" s="310"/>
      <c r="PZI1" s="310"/>
      <c r="PZJ1" s="309"/>
      <c r="PZK1" s="310"/>
      <c r="PZL1" s="310"/>
      <c r="PZM1" s="310"/>
      <c r="PZN1" s="310"/>
      <c r="PZO1" s="310"/>
      <c r="PZP1" s="310"/>
      <c r="PZQ1" s="310"/>
      <c r="PZR1" s="309"/>
      <c r="PZS1" s="310"/>
      <c r="PZT1" s="310"/>
      <c r="PZU1" s="310"/>
      <c r="PZV1" s="310"/>
      <c r="PZW1" s="310"/>
      <c r="PZX1" s="310"/>
      <c r="PZY1" s="310"/>
      <c r="PZZ1" s="309"/>
      <c r="QAA1" s="310"/>
      <c r="QAB1" s="310"/>
      <c r="QAC1" s="310"/>
      <c r="QAD1" s="310"/>
      <c r="QAE1" s="310"/>
      <c r="QAF1" s="310"/>
      <c r="QAG1" s="310"/>
      <c r="QAH1" s="309"/>
      <c r="QAI1" s="310"/>
      <c r="QAJ1" s="310"/>
      <c r="QAK1" s="310"/>
      <c r="QAL1" s="310"/>
      <c r="QAM1" s="310"/>
      <c r="QAN1" s="310"/>
      <c r="QAO1" s="310"/>
      <c r="QAP1" s="309"/>
      <c r="QAQ1" s="310"/>
      <c r="QAR1" s="310"/>
      <c r="QAS1" s="310"/>
      <c r="QAT1" s="310"/>
      <c r="QAU1" s="310"/>
      <c r="QAV1" s="310"/>
      <c r="QAW1" s="310"/>
      <c r="QAX1" s="309"/>
      <c r="QAY1" s="310"/>
      <c r="QAZ1" s="310"/>
      <c r="QBA1" s="310"/>
      <c r="QBB1" s="310"/>
      <c r="QBC1" s="310"/>
      <c r="QBD1" s="310"/>
      <c r="QBE1" s="310"/>
      <c r="QBF1" s="309"/>
      <c r="QBG1" s="310"/>
      <c r="QBH1" s="310"/>
      <c r="QBI1" s="310"/>
      <c r="QBJ1" s="310"/>
      <c r="QBK1" s="310"/>
      <c r="QBL1" s="310"/>
      <c r="QBM1" s="310"/>
      <c r="QBN1" s="309"/>
      <c r="QBO1" s="310"/>
      <c r="QBP1" s="310"/>
      <c r="QBQ1" s="310"/>
      <c r="QBR1" s="310"/>
      <c r="QBS1" s="310"/>
      <c r="QBT1" s="310"/>
      <c r="QBU1" s="310"/>
      <c r="QBV1" s="309"/>
      <c r="QBW1" s="310"/>
      <c r="QBX1" s="310"/>
      <c r="QBY1" s="310"/>
      <c r="QBZ1" s="310"/>
      <c r="QCA1" s="310"/>
      <c r="QCB1" s="310"/>
      <c r="QCC1" s="310"/>
      <c r="QCD1" s="309"/>
      <c r="QCE1" s="310"/>
      <c r="QCF1" s="310"/>
      <c r="QCG1" s="310"/>
      <c r="QCH1" s="310"/>
      <c r="QCI1" s="310"/>
      <c r="QCJ1" s="310"/>
      <c r="QCK1" s="310"/>
      <c r="QCL1" s="309"/>
      <c r="QCM1" s="310"/>
      <c r="QCN1" s="310"/>
      <c r="QCO1" s="310"/>
      <c r="QCP1" s="310"/>
      <c r="QCQ1" s="310"/>
      <c r="QCR1" s="310"/>
      <c r="QCS1" s="310"/>
      <c r="QCT1" s="309"/>
      <c r="QCU1" s="310"/>
      <c r="QCV1" s="310"/>
      <c r="QCW1" s="310"/>
      <c r="QCX1" s="310"/>
      <c r="QCY1" s="310"/>
      <c r="QCZ1" s="310"/>
      <c r="QDA1" s="310"/>
      <c r="QDB1" s="309"/>
      <c r="QDC1" s="310"/>
      <c r="QDD1" s="310"/>
      <c r="QDE1" s="310"/>
      <c r="QDF1" s="310"/>
      <c r="QDG1" s="310"/>
      <c r="QDH1" s="310"/>
      <c r="QDI1" s="310"/>
      <c r="QDJ1" s="309"/>
      <c r="QDK1" s="310"/>
      <c r="QDL1" s="310"/>
      <c r="QDM1" s="310"/>
      <c r="QDN1" s="310"/>
      <c r="QDO1" s="310"/>
      <c r="QDP1" s="310"/>
      <c r="QDQ1" s="310"/>
      <c r="QDR1" s="309"/>
      <c r="QDS1" s="310"/>
      <c r="QDT1" s="310"/>
      <c r="QDU1" s="310"/>
      <c r="QDV1" s="310"/>
      <c r="QDW1" s="310"/>
      <c r="QDX1" s="310"/>
      <c r="QDY1" s="310"/>
      <c r="QDZ1" s="309"/>
      <c r="QEA1" s="310"/>
      <c r="QEB1" s="310"/>
      <c r="QEC1" s="310"/>
      <c r="QED1" s="310"/>
      <c r="QEE1" s="310"/>
      <c r="QEF1" s="310"/>
      <c r="QEG1" s="310"/>
      <c r="QEH1" s="309"/>
      <c r="QEI1" s="310"/>
      <c r="QEJ1" s="310"/>
      <c r="QEK1" s="310"/>
      <c r="QEL1" s="310"/>
      <c r="QEM1" s="310"/>
      <c r="QEN1" s="310"/>
      <c r="QEO1" s="310"/>
      <c r="QEP1" s="309"/>
      <c r="QEQ1" s="310"/>
      <c r="QER1" s="310"/>
      <c r="QES1" s="310"/>
      <c r="QET1" s="310"/>
      <c r="QEU1" s="310"/>
      <c r="QEV1" s="310"/>
      <c r="QEW1" s="310"/>
      <c r="QEX1" s="309"/>
      <c r="QEY1" s="310"/>
      <c r="QEZ1" s="310"/>
      <c r="QFA1" s="310"/>
      <c r="QFB1" s="310"/>
      <c r="QFC1" s="310"/>
      <c r="QFD1" s="310"/>
      <c r="QFE1" s="310"/>
      <c r="QFF1" s="309"/>
      <c r="QFG1" s="310"/>
      <c r="QFH1" s="310"/>
      <c r="QFI1" s="310"/>
      <c r="QFJ1" s="310"/>
      <c r="QFK1" s="310"/>
      <c r="QFL1" s="310"/>
      <c r="QFM1" s="310"/>
      <c r="QFN1" s="309"/>
      <c r="QFO1" s="310"/>
      <c r="QFP1" s="310"/>
      <c r="QFQ1" s="310"/>
      <c r="QFR1" s="310"/>
      <c r="QFS1" s="310"/>
      <c r="QFT1" s="310"/>
      <c r="QFU1" s="310"/>
      <c r="QFV1" s="309"/>
      <c r="QFW1" s="310"/>
      <c r="QFX1" s="310"/>
      <c r="QFY1" s="310"/>
      <c r="QFZ1" s="310"/>
      <c r="QGA1" s="310"/>
      <c r="QGB1" s="310"/>
      <c r="QGC1" s="310"/>
      <c r="QGD1" s="309"/>
      <c r="QGE1" s="310"/>
      <c r="QGF1" s="310"/>
      <c r="QGG1" s="310"/>
      <c r="QGH1" s="310"/>
      <c r="QGI1" s="310"/>
      <c r="QGJ1" s="310"/>
      <c r="QGK1" s="310"/>
      <c r="QGL1" s="309"/>
      <c r="QGM1" s="310"/>
      <c r="QGN1" s="310"/>
      <c r="QGO1" s="310"/>
      <c r="QGP1" s="310"/>
      <c r="QGQ1" s="310"/>
      <c r="QGR1" s="310"/>
      <c r="QGS1" s="310"/>
      <c r="QGT1" s="309"/>
      <c r="QGU1" s="310"/>
      <c r="QGV1" s="310"/>
      <c r="QGW1" s="310"/>
      <c r="QGX1" s="310"/>
      <c r="QGY1" s="310"/>
      <c r="QGZ1" s="310"/>
      <c r="QHA1" s="310"/>
      <c r="QHB1" s="309"/>
      <c r="QHC1" s="310"/>
      <c r="QHD1" s="310"/>
      <c r="QHE1" s="310"/>
      <c r="QHF1" s="310"/>
      <c r="QHG1" s="310"/>
      <c r="QHH1" s="310"/>
      <c r="QHI1" s="310"/>
      <c r="QHJ1" s="309"/>
      <c r="QHK1" s="310"/>
      <c r="QHL1" s="310"/>
      <c r="QHM1" s="310"/>
      <c r="QHN1" s="310"/>
      <c r="QHO1" s="310"/>
      <c r="QHP1" s="310"/>
      <c r="QHQ1" s="310"/>
      <c r="QHR1" s="309"/>
      <c r="QHS1" s="310"/>
      <c r="QHT1" s="310"/>
      <c r="QHU1" s="310"/>
      <c r="QHV1" s="310"/>
      <c r="QHW1" s="310"/>
      <c r="QHX1" s="310"/>
      <c r="QHY1" s="310"/>
      <c r="QHZ1" s="309"/>
      <c r="QIA1" s="310"/>
      <c r="QIB1" s="310"/>
      <c r="QIC1" s="310"/>
      <c r="QID1" s="310"/>
      <c r="QIE1" s="310"/>
      <c r="QIF1" s="310"/>
      <c r="QIG1" s="310"/>
      <c r="QIH1" s="309"/>
      <c r="QII1" s="310"/>
      <c r="QIJ1" s="310"/>
      <c r="QIK1" s="310"/>
      <c r="QIL1" s="310"/>
      <c r="QIM1" s="310"/>
      <c r="QIN1" s="310"/>
      <c r="QIO1" s="310"/>
      <c r="QIP1" s="309"/>
      <c r="QIQ1" s="310"/>
      <c r="QIR1" s="310"/>
      <c r="QIS1" s="310"/>
      <c r="QIT1" s="310"/>
      <c r="QIU1" s="310"/>
      <c r="QIV1" s="310"/>
      <c r="QIW1" s="310"/>
      <c r="QIX1" s="309"/>
      <c r="QIY1" s="310"/>
      <c r="QIZ1" s="310"/>
      <c r="QJA1" s="310"/>
      <c r="QJB1" s="310"/>
      <c r="QJC1" s="310"/>
      <c r="QJD1" s="310"/>
      <c r="QJE1" s="310"/>
      <c r="QJF1" s="309"/>
      <c r="QJG1" s="310"/>
      <c r="QJH1" s="310"/>
      <c r="QJI1" s="310"/>
      <c r="QJJ1" s="310"/>
      <c r="QJK1" s="310"/>
      <c r="QJL1" s="310"/>
      <c r="QJM1" s="310"/>
      <c r="QJN1" s="309"/>
      <c r="QJO1" s="310"/>
      <c r="QJP1" s="310"/>
      <c r="QJQ1" s="310"/>
      <c r="QJR1" s="310"/>
      <c r="QJS1" s="310"/>
      <c r="QJT1" s="310"/>
      <c r="QJU1" s="310"/>
      <c r="QJV1" s="309"/>
      <c r="QJW1" s="310"/>
      <c r="QJX1" s="310"/>
      <c r="QJY1" s="310"/>
      <c r="QJZ1" s="310"/>
      <c r="QKA1" s="310"/>
      <c r="QKB1" s="310"/>
      <c r="QKC1" s="310"/>
      <c r="QKD1" s="309"/>
      <c r="QKE1" s="310"/>
      <c r="QKF1" s="310"/>
      <c r="QKG1" s="310"/>
      <c r="QKH1" s="310"/>
      <c r="QKI1" s="310"/>
      <c r="QKJ1" s="310"/>
      <c r="QKK1" s="310"/>
      <c r="QKL1" s="309"/>
      <c r="QKM1" s="310"/>
      <c r="QKN1" s="310"/>
      <c r="QKO1" s="310"/>
      <c r="QKP1" s="310"/>
      <c r="QKQ1" s="310"/>
      <c r="QKR1" s="310"/>
      <c r="QKS1" s="310"/>
      <c r="QKT1" s="309"/>
      <c r="QKU1" s="310"/>
      <c r="QKV1" s="310"/>
      <c r="QKW1" s="310"/>
      <c r="QKX1" s="310"/>
      <c r="QKY1" s="310"/>
      <c r="QKZ1" s="310"/>
      <c r="QLA1" s="310"/>
      <c r="QLB1" s="309"/>
      <c r="QLC1" s="310"/>
      <c r="QLD1" s="310"/>
      <c r="QLE1" s="310"/>
      <c r="QLF1" s="310"/>
      <c r="QLG1" s="310"/>
      <c r="QLH1" s="310"/>
      <c r="QLI1" s="310"/>
      <c r="QLJ1" s="309"/>
      <c r="QLK1" s="310"/>
      <c r="QLL1" s="310"/>
      <c r="QLM1" s="310"/>
      <c r="QLN1" s="310"/>
      <c r="QLO1" s="310"/>
      <c r="QLP1" s="310"/>
      <c r="QLQ1" s="310"/>
      <c r="QLR1" s="309"/>
      <c r="QLS1" s="310"/>
      <c r="QLT1" s="310"/>
      <c r="QLU1" s="310"/>
      <c r="QLV1" s="310"/>
      <c r="QLW1" s="310"/>
      <c r="QLX1" s="310"/>
      <c r="QLY1" s="310"/>
      <c r="QLZ1" s="309"/>
      <c r="QMA1" s="310"/>
      <c r="QMB1" s="310"/>
      <c r="QMC1" s="310"/>
      <c r="QMD1" s="310"/>
      <c r="QME1" s="310"/>
      <c r="QMF1" s="310"/>
      <c r="QMG1" s="310"/>
      <c r="QMH1" s="309"/>
      <c r="QMI1" s="310"/>
      <c r="QMJ1" s="310"/>
      <c r="QMK1" s="310"/>
      <c r="QML1" s="310"/>
      <c r="QMM1" s="310"/>
      <c r="QMN1" s="310"/>
      <c r="QMO1" s="310"/>
      <c r="QMP1" s="309"/>
      <c r="QMQ1" s="310"/>
      <c r="QMR1" s="310"/>
      <c r="QMS1" s="310"/>
      <c r="QMT1" s="310"/>
      <c r="QMU1" s="310"/>
      <c r="QMV1" s="310"/>
      <c r="QMW1" s="310"/>
      <c r="QMX1" s="309"/>
      <c r="QMY1" s="310"/>
      <c r="QMZ1" s="310"/>
      <c r="QNA1" s="310"/>
      <c r="QNB1" s="310"/>
      <c r="QNC1" s="310"/>
      <c r="QND1" s="310"/>
      <c r="QNE1" s="310"/>
      <c r="QNF1" s="309"/>
      <c r="QNG1" s="310"/>
      <c r="QNH1" s="310"/>
      <c r="QNI1" s="310"/>
      <c r="QNJ1" s="310"/>
      <c r="QNK1" s="310"/>
      <c r="QNL1" s="310"/>
      <c r="QNM1" s="310"/>
      <c r="QNN1" s="309"/>
      <c r="QNO1" s="310"/>
      <c r="QNP1" s="310"/>
      <c r="QNQ1" s="310"/>
      <c r="QNR1" s="310"/>
      <c r="QNS1" s="310"/>
      <c r="QNT1" s="310"/>
      <c r="QNU1" s="310"/>
      <c r="QNV1" s="309"/>
      <c r="QNW1" s="310"/>
      <c r="QNX1" s="310"/>
      <c r="QNY1" s="310"/>
      <c r="QNZ1" s="310"/>
      <c r="QOA1" s="310"/>
      <c r="QOB1" s="310"/>
      <c r="QOC1" s="310"/>
      <c r="QOD1" s="309"/>
      <c r="QOE1" s="310"/>
      <c r="QOF1" s="310"/>
      <c r="QOG1" s="310"/>
      <c r="QOH1" s="310"/>
      <c r="QOI1" s="310"/>
      <c r="QOJ1" s="310"/>
      <c r="QOK1" s="310"/>
      <c r="QOL1" s="309"/>
      <c r="QOM1" s="310"/>
      <c r="QON1" s="310"/>
      <c r="QOO1" s="310"/>
      <c r="QOP1" s="310"/>
      <c r="QOQ1" s="310"/>
      <c r="QOR1" s="310"/>
      <c r="QOS1" s="310"/>
      <c r="QOT1" s="309"/>
      <c r="QOU1" s="310"/>
      <c r="QOV1" s="310"/>
      <c r="QOW1" s="310"/>
      <c r="QOX1" s="310"/>
      <c r="QOY1" s="310"/>
      <c r="QOZ1" s="310"/>
      <c r="QPA1" s="310"/>
      <c r="QPB1" s="309"/>
      <c r="QPC1" s="310"/>
      <c r="QPD1" s="310"/>
      <c r="QPE1" s="310"/>
      <c r="QPF1" s="310"/>
      <c r="QPG1" s="310"/>
      <c r="QPH1" s="310"/>
      <c r="QPI1" s="310"/>
      <c r="QPJ1" s="309"/>
      <c r="QPK1" s="310"/>
      <c r="QPL1" s="310"/>
      <c r="QPM1" s="310"/>
      <c r="QPN1" s="310"/>
      <c r="QPO1" s="310"/>
      <c r="QPP1" s="310"/>
      <c r="QPQ1" s="310"/>
      <c r="QPR1" s="309"/>
      <c r="QPS1" s="310"/>
      <c r="QPT1" s="310"/>
      <c r="QPU1" s="310"/>
      <c r="QPV1" s="310"/>
      <c r="QPW1" s="310"/>
      <c r="QPX1" s="310"/>
      <c r="QPY1" s="310"/>
      <c r="QPZ1" s="309"/>
      <c r="QQA1" s="310"/>
      <c r="QQB1" s="310"/>
      <c r="QQC1" s="310"/>
      <c r="QQD1" s="310"/>
      <c r="QQE1" s="310"/>
      <c r="QQF1" s="310"/>
      <c r="QQG1" s="310"/>
      <c r="QQH1" s="309"/>
      <c r="QQI1" s="310"/>
      <c r="QQJ1" s="310"/>
      <c r="QQK1" s="310"/>
      <c r="QQL1" s="310"/>
      <c r="QQM1" s="310"/>
      <c r="QQN1" s="310"/>
      <c r="QQO1" s="310"/>
      <c r="QQP1" s="309"/>
      <c r="QQQ1" s="310"/>
      <c r="QQR1" s="310"/>
      <c r="QQS1" s="310"/>
      <c r="QQT1" s="310"/>
      <c r="QQU1" s="310"/>
      <c r="QQV1" s="310"/>
      <c r="QQW1" s="310"/>
      <c r="QQX1" s="309"/>
      <c r="QQY1" s="310"/>
      <c r="QQZ1" s="310"/>
      <c r="QRA1" s="310"/>
      <c r="QRB1" s="310"/>
      <c r="QRC1" s="310"/>
      <c r="QRD1" s="310"/>
      <c r="QRE1" s="310"/>
      <c r="QRF1" s="309"/>
      <c r="QRG1" s="310"/>
      <c r="QRH1" s="310"/>
      <c r="QRI1" s="310"/>
      <c r="QRJ1" s="310"/>
      <c r="QRK1" s="310"/>
      <c r="QRL1" s="310"/>
      <c r="QRM1" s="310"/>
      <c r="QRN1" s="309"/>
      <c r="QRO1" s="310"/>
      <c r="QRP1" s="310"/>
      <c r="QRQ1" s="310"/>
      <c r="QRR1" s="310"/>
      <c r="QRS1" s="310"/>
      <c r="QRT1" s="310"/>
      <c r="QRU1" s="310"/>
      <c r="QRV1" s="309"/>
      <c r="QRW1" s="310"/>
      <c r="QRX1" s="310"/>
      <c r="QRY1" s="310"/>
      <c r="QRZ1" s="310"/>
      <c r="QSA1" s="310"/>
      <c r="QSB1" s="310"/>
      <c r="QSC1" s="310"/>
      <c r="QSD1" s="309"/>
      <c r="QSE1" s="310"/>
      <c r="QSF1" s="310"/>
      <c r="QSG1" s="310"/>
      <c r="QSH1" s="310"/>
      <c r="QSI1" s="310"/>
      <c r="QSJ1" s="310"/>
      <c r="QSK1" s="310"/>
      <c r="QSL1" s="309"/>
      <c r="QSM1" s="310"/>
      <c r="QSN1" s="310"/>
      <c r="QSO1" s="310"/>
      <c r="QSP1" s="310"/>
      <c r="QSQ1" s="310"/>
      <c r="QSR1" s="310"/>
      <c r="QSS1" s="310"/>
      <c r="QST1" s="309"/>
      <c r="QSU1" s="310"/>
      <c r="QSV1" s="310"/>
      <c r="QSW1" s="310"/>
      <c r="QSX1" s="310"/>
      <c r="QSY1" s="310"/>
      <c r="QSZ1" s="310"/>
      <c r="QTA1" s="310"/>
      <c r="QTB1" s="309"/>
      <c r="QTC1" s="310"/>
      <c r="QTD1" s="310"/>
      <c r="QTE1" s="310"/>
      <c r="QTF1" s="310"/>
      <c r="QTG1" s="310"/>
      <c r="QTH1" s="310"/>
      <c r="QTI1" s="310"/>
      <c r="QTJ1" s="309"/>
      <c r="QTK1" s="310"/>
      <c r="QTL1" s="310"/>
      <c r="QTM1" s="310"/>
      <c r="QTN1" s="310"/>
      <c r="QTO1" s="310"/>
      <c r="QTP1" s="310"/>
      <c r="QTQ1" s="310"/>
      <c r="QTR1" s="309"/>
      <c r="QTS1" s="310"/>
      <c r="QTT1" s="310"/>
      <c r="QTU1" s="310"/>
      <c r="QTV1" s="310"/>
      <c r="QTW1" s="310"/>
      <c r="QTX1" s="310"/>
      <c r="QTY1" s="310"/>
      <c r="QTZ1" s="309"/>
      <c r="QUA1" s="310"/>
      <c r="QUB1" s="310"/>
      <c r="QUC1" s="310"/>
      <c r="QUD1" s="310"/>
      <c r="QUE1" s="310"/>
      <c r="QUF1" s="310"/>
      <c r="QUG1" s="310"/>
      <c r="QUH1" s="309"/>
      <c r="QUI1" s="310"/>
      <c r="QUJ1" s="310"/>
      <c r="QUK1" s="310"/>
      <c r="QUL1" s="310"/>
      <c r="QUM1" s="310"/>
      <c r="QUN1" s="310"/>
      <c r="QUO1" s="310"/>
      <c r="QUP1" s="309"/>
      <c r="QUQ1" s="310"/>
      <c r="QUR1" s="310"/>
      <c r="QUS1" s="310"/>
      <c r="QUT1" s="310"/>
      <c r="QUU1" s="310"/>
      <c r="QUV1" s="310"/>
      <c r="QUW1" s="310"/>
      <c r="QUX1" s="309"/>
      <c r="QUY1" s="310"/>
      <c r="QUZ1" s="310"/>
      <c r="QVA1" s="310"/>
      <c r="QVB1" s="310"/>
      <c r="QVC1" s="310"/>
      <c r="QVD1" s="310"/>
      <c r="QVE1" s="310"/>
      <c r="QVF1" s="309"/>
      <c r="QVG1" s="310"/>
      <c r="QVH1" s="310"/>
      <c r="QVI1" s="310"/>
      <c r="QVJ1" s="310"/>
      <c r="QVK1" s="310"/>
      <c r="QVL1" s="310"/>
      <c r="QVM1" s="310"/>
      <c r="QVN1" s="309"/>
      <c r="QVO1" s="310"/>
      <c r="QVP1" s="310"/>
      <c r="QVQ1" s="310"/>
      <c r="QVR1" s="310"/>
      <c r="QVS1" s="310"/>
      <c r="QVT1" s="310"/>
      <c r="QVU1" s="310"/>
      <c r="QVV1" s="309"/>
      <c r="QVW1" s="310"/>
      <c r="QVX1" s="310"/>
      <c r="QVY1" s="310"/>
      <c r="QVZ1" s="310"/>
      <c r="QWA1" s="310"/>
      <c r="QWB1" s="310"/>
      <c r="QWC1" s="310"/>
      <c r="QWD1" s="309"/>
      <c r="QWE1" s="310"/>
      <c r="QWF1" s="310"/>
      <c r="QWG1" s="310"/>
      <c r="QWH1" s="310"/>
      <c r="QWI1" s="310"/>
      <c r="QWJ1" s="310"/>
      <c r="QWK1" s="310"/>
      <c r="QWL1" s="309"/>
      <c r="QWM1" s="310"/>
      <c r="QWN1" s="310"/>
      <c r="QWO1" s="310"/>
      <c r="QWP1" s="310"/>
      <c r="QWQ1" s="310"/>
      <c r="QWR1" s="310"/>
      <c r="QWS1" s="310"/>
      <c r="QWT1" s="309"/>
      <c r="QWU1" s="310"/>
      <c r="QWV1" s="310"/>
      <c r="QWW1" s="310"/>
      <c r="QWX1" s="310"/>
      <c r="QWY1" s="310"/>
      <c r="QWZ1" s="310"/>
      <c r="QXA1" s="310"/>
      <c r="QXB1" s="309"/>
      <c r="QXC1" s="310"/>
      <c r="QXD1" s="310"/>
      <c r="QXE1" s="310"/>
      <c r="QXF1" s="310"/>
      <c r="QXG1" s="310"/>
      <c r="QXH1" s="310"/>
      <c r="QXI1" s="310"/>
      <c r="QXJ1" s="309"/>
      <c r="QXK1" s="310"/>
      <c r="QXL1" s="310"/>
      <c r="QXM1" s="310"/>
      <c r="QXN1" s="310"/>
      <c r="QXO1" s="310"/>
      <c r="QXP1" s="310"/>
      <c r="QXQ1" s="310"/>
      <c r="QXR1" s="309"/>
      <c r="QXS1" s="310"/>
      <c r="QXT1" s="310"/>
      <c r="QXU1" s="310"/>
      <c r="QXV1" s="310"/>
      <c r="QXW1" s="310"/>
      <c r="QXX1" s="310"/>
      <c r="QXY1" s="310"/>
      <c r="QXZ1" s="309"/>
      <c r="QYA1" s="310"/>
      <c r="QYB1" s="310"/>
      <c r="QYC1" s="310"/>
      <c r="QYD1" s="310"/>
      <c r="QYE1" s="310"/>
      <c r="QYF1" s="310"/>
      <c r="QYG1" s="310"/>
      <c r="QYH1" s="309"/>
      <c r="QYI1" s="310"/>
      <c r="QYJ1" s="310"/>
      <c r="QYK1" s="310"/>
      <c r="QYL1" s="310"/>
      <c r="QYM1" s="310"/>
      <c r="QYN1" s="310"/>
      <c r="QYO1" s="310"/>
      <c r="QYP1" s="309"/>
      <c r="QYQ1" s="310"/>
      <c r="QYR1" s="310"/>
      <c r="QYS1" s="310"/>
      <c r="QYT1" s="310"/>
      <c r="QYU1" s="310"/>
      <c r="QYV1" s="310"/>
      <c r="QYW1" s="310"/>
      <c r="QYX1" s="309"/>
      <c r="QYY1" s="310"/>
      <c r="QYZ1" s="310"/>
      <c r="QZA1" s="310"/>
      <c r="QZB1" s="310"/>
      <c r="QZC1" s="310"/>
      <c r="QZD1" s="310"/>
      <c r="QZE1" s="310"/>
      <c r="QZF1" s="309"/>
      <c r="QZG1" s="310"/>
      <c r="QZH1" s="310"/>
      <c r="QZI1" s="310"/>
      <c r="QZJ1" s="310"/>
      <c r="QZK1" s="310"/>
      <c r="QZL1" s="310"/>
      <c r="QZM1" s="310"/>
      <c r="QZN1" s="309"/>
      <c r="QZO1" s="310"/>
      <c r="QZP1" s="310"/>
      <c r="QZQ1" s="310"/>
      <c r="QZR1" s="310"/>
      <c r="QZS1" s="310"/>
      <c r="QZT1" s="310"/>
      <c r="QZU1" s="310"/>
      <c r="QZV1" s="309"/>
      <c r="QZW1" s="310"/>
      <c r="QZX1" s="310"/>
      <c r="QZY1" s="310"/>
      <c r="QZZ1" s="310"/>
      <c r="RAA1" s="310"/>
      <c r="RAB1" s="310"/>
      <c r="RAC1" s="310"/>
      <c r="RAD1" s="309"/>
      <c r="RAE1" s="310"/>
      <c r="RAF1" s="310"/>
      <c r="RAG1" s="310"/>
      <c r="RAH1" s="310"/>
      <c r="RAI1" s="310"/>
      <c r="RAJ1" s="310"/>
      <c r="RAK1" s="310"/>
      <c r="RAL1" s="309"/>
      <c r="RAM1" s="310"/>
      <c r="RAN1" s="310"/>
      <c r="RAO1" s="310"/>
      <c r="RAP1" s="310"/>
      <c r="RAQ1" s="310"/>
      <c r="RAR1" s="310"/>
      <c r="RAS1" s="310"/>
      <c r="RAT1" s="309"/>
      <c r="RAU1" s="310"/>
      <c r="RAV1" s="310"/>
      <c r="RAW1" s="310"/>
      <c r="RAX1" s="310"/>
      <c r="RAY1" s="310"/>
      <c r="RAZ1" s="310"/>
      <c r="RBA1" s="310"/>
      <c r="RBB1" s="309"/>
      <c r="RBC1" s="310"/>
      <c r="RBD1" s="310"/>
      <c r="RBE1" s="310"/>
      <c r="RBF1" s="310"/>
      <c r="RBG1" s="310"/>
      <c r="RBH1" s="310"/>
      <c r="RBI1" s="310"/>
      <c r="RBJ1" s="309"/>
      <c r="RBK1" s="310"/>
      <c r="RBL1" s="310"/>
      <c r="RBM1" s="310"/>
      <c r="RBN1" s="310"/>
      <c r="RBO1" s="310"/>
      <c r="RBP1" s="310"/>
      <c r="RBQ1" s="310"/>
      <c r="RBR1" s="309"/>
      <c r="RBS1" s="310"/>
      <c r="RBT1" s="310"/>
      <c r="RBU1" s="310"/>
      <c r="RBV1" s="310"/>
      <c r="RBW1" s="310"/>
      <c r="RBX1" s="310"/>
      <c r="RBY1" s="310"/>
      <c r="RBZ1" s="309"/>
      <c r="RCA1" s="310"/>
      <c r="RCB1" s="310"/>
      <c r="RCC1" s="310"/>
      <c r="RCD1" s="310"/>
      <c r="RCE1" s="310"/>
      <c r="RCF1" s="310"/>
      <c r="RCG1" s="310"/>
      <c r="RCH1" s="309"/>
      <c r="RCI1" s="310"/>
      <c r="RCJ1" s="310"/>
      <c r="RCK1" s="310"/>
      <c r="RCL1" s="310"/>
      <c r="RCM1" s="310"/>
      <c r="RCN1" s="310"/>
      <c r="RCO1" s="310"/>
      <c r="RCP1" s="309"/>
      <c r="RCQ1" s="310"/>
      <c r="RCR1" s="310"/>
      <c r="RCS1" s="310"/>
      <c r="RCT1" s="310"/>
      <c r="RCU1" s="310"/>
      <c r="RCV1" s="310"/>
      <c r="RCW1" s="310"/>
      <c r="RCX1" s="309"/>
      <c r="RCY1" s="310"/>
      <c r="RCZ1" s="310"/>
      <c r="RDA1" s="310"/>
      <c r="RDB1" s="310"/>
      <c r="RDC1" s="310"/>
      <c r="RDD1" s="310"/>
      <c r="RDE1" s="310"/>
      <c r="RDF1" s="309"/>
      <c r="RDG1" s="310"/>
      <c r="RDH1" s="310"/>
      <c r="RDI1" s="310"/>
      <c r="RDJ1" s="310"/>
      <c r="RDK1" s="310"/>
      <c r="RDL1" s="310"/>
      <c r="RDM1" s="310"/>
      <c r="RDN1" s="309"/>
      <c r="RDO1" s="310"/>
      <c r="RDP1" s="310"/>
      <c r="RDQ1" s="310"/>
      <c r="RDR1" s="310"/>
      <c r="RDS1" s="310"/>
      <c r="RDT1" s="310"/>
      <c r="RDU1" s="310"/>
      <c r="RDV1" s="309"/>
      <c r="RDW1" s="310"/>
      <c r="RDX1" s="310"/>
      <c r="RDY1" s="310"/>
      <c r="RDZ1" s="310"/>
      <c r="REA1" s="310"/>
      <c r="REB1" s="310"/>
      <c r="REC1" s="310"/>
      <c r="RED1" s="309"/>
      <c r="REE1" s="310"/>
      <c r="REF1" s="310"/>
      <c r="REG1" s="310"/>
      <c r="REH1" s="310"/>
      <c r="REI1" s="310"/>
      <c r="REJ1" s="310"/>
      <c r="REK1" s="310"/>
      <c r="REL1" s="309"/>
      <c r="REM1" s="310"/>
      <c r="REN1" s="310"/>
      <c r="REO1" s="310"/>
      <c r="REP1" s="310"/>
      <c r="REQ1" s="310"/>
      <c r="RER1" s="310"/>
      <c r="RES1" s="310"/>
      <c r="RET1" s="309"/>
      <c r="REU1" s="310"/>
      <c r="REV1" s="310"/>
      <c r="REW1" s="310"/>
      <c r="REX1" s="310"/>
      <c r="REY1" s="310"/>
      <c r="REZ1" s="310"/>
      <c r="RFA1" s="310"/>
      <c r="RFB1" s="309"/>
      <c r="RFC1" s="310"/>
      <c r="RFD1" s="310"/>
      <c r="RFE1" s="310"/>
      <c r="RFF1" s="310"/>
      <c r="RFG1" s="310"/>
      <c r="RFH1" s="310"/>
      <c r="RFI1" s="310"/>
      <c r="RFJ1" s="309"/>
      <c r="RFK1" s="310"/>
      <c r="RFL1" s="310"/>
      <c r="RFM1" s="310"/>
      <c r="RFN1" s="310"/>
      <c r="RFO1" s="310"/>
      <c r="RFP1" s="310"/>
      <c r="RFQ1" s="310"/>
      <c r="RFR1" s="309"/>
      <c r="RFS1" s="310"/>
      <c r="RFT1" s="310"/>
      <c r="RFU1" s="310"/>
      <c r="RFV1" s="310"/>
      <c r="RFW1" s="310"/>
      <c r="RFX1" s="310"/>
      <c r="RFY1" s="310"/>
      <c r="RFZ1" s="309"/>
      <c r="RGA1" s="310"/>
      <c r="RGB1" s="310"/>
      <c r="RGC1" s="310"/>
      <c r="RGD1" s="310"/>
      <c r="RGE1" s="310"/>
      <c r="RGF1" s="310"/>
      <c r="RGG1" s="310"/>
      <c r="RGH1" s="309"/>
      <c r="RGI1" s="310"/>
      <c r="RGJ1" s="310"/>
      <c r="RGK1" s="310"/>
      <c r="RGL1" s="310"/>
      <c r="RGM1" s="310"/>
      <c r="RGN1" s="310"/>
      <c r="RGO1" s="310"/>
      <c r="RGP1" s="309"/>
      <c r="RGQ1" s="310"/>
      <c r="RGR1" s="310"/>
      <c r="RGS1" s="310"/>
      <c r="RGT1" s="310"/>
      <c r="RGU1" s="310"/>
      <c r="RGV1" s="310"/>
      <c r="RGW1" s="310"/>
      <c r="RGX1" s="309"/>
      <c r="RGY1" s="310"/>
      <c r="RGZ1" s="310"/>
      <c r="RHA1" s="310"/>
      <c r="RHB1" s="310"/>
      <c r="RHC1" s="310"/>
      <c r="RHD1" s="310"/>
      <c r="RHE1" s="310"/>
      <c r="RHF1" s="309"/>
      <c r="RHG1" s="310"/>
      <c r="RHH1" s="310"/>
      <c r="RHI1" s="310"/>
      <c r="RHJ1" s="310"/>
      <c r="RHK1" s="310"/>
      <c r="RHL1" s="310"/>
      <c r="RHM1" s="310"/>
      <c r="RHN1" s="309"/>
      <c r="RHO1" s="310"/>
      <c r="RHP1" s="310"/>
      <c r="RHQ1" s="310"/>
      <c r="RHR1" s="310"/>
      <c r="RHS1" s="310"/>
      <c r="RHT1" s="310"/>
      <c r="RHU1" s="310"/>
      <c r="RHV1" s="309"/>
      <c r="RHW1" s="310"/>
      <c r="RHX1" s="310"/>
      <c r="RHY1" s="310"/>
      <c r="RHZ1" s="310"/>
      <c r="RIA1" s="310"/>
      <c r="RIB1" s="310"/>
      <c r="RIC1" s="310"/>
      <c r="RID1" s="309"/>
      <c r="RIE1" s="310"/>
      <c r="RIF1" s="310"/>
      <c r="RIG1" s="310"/>
      <c r="RIH1" s="310"/>
      <c r="RII1" s="310"/>
      <c r="RIJ1" s="310"/>
      <c r="RIK1" s="310"/>
      <c r="RIL1" s="309"/>
      <c r="RIM1" s="310"/>
      <c r="RIN1" s="310"/>
      <c r="RIO1" s="310"/>
      <c r="RIP1" s="310"/>
      <c r="RIQ1" s="310"/>
      <c r="RIR1" s="310"/>
      <c r="RIS1" s="310"/>
      <c r="RIT1" s="309"/>
      <c r="RIU1" s="310"/>
      <c r="RIV1" s="310"/>
      <c r="RIW1" s="310"/>
      <c r="RIX1" s="310"/>
      <c r="RIY1" s="310"/>
      <c r="RIZ1" s="310"/>
      <c r="RJA1" s="310"/>
      <c r="RJB1" s="309"/>
      <c r="RJC1" s="310"/>
      <c r="RJD1" s="310"/>
      <c r="RJE1" s="310"/>
      <c r="RJF1" s="310"/>
      <c r="RJG1" s="310"/>
      <c r="RJH1" s="310"/>
      <c r="RJI1" s="310"/>
      <c r="RJJ1" s="309"/>
      <c r="RJK1" s="310"/>
      <c r="RJL1" s="310"/>
      <c r="RJM1" s="310"/>
      <c r="RJN1" s="310"/>
      <c r="RJO1" s="310"/>
      <c r="RJP1" s="310"/>
      <c r="RJQ1" s="310"/>
      <c r="RJR1" s="309"/>
      <c r="RJS1" s="310"/>
      <c r="RJT1" s="310"/>
      <c r="RJU1" s="310"/>
      <c r="RJV1" s="310"/>
      <c r="RJW1" s="310"/>
      <c r="RJX1" s="310"/>
      <c r="RJY1" s="310"/>
      <c r="RJZ1" s="309"/>
      <c r="RKA1" s="310"/>
      <c r="RKB1" s="310"/>
      <c r="RKC1" s="310"/>
      <c r="RKD1" s="310"/>
      <c r="RKE1" s="310"/>
      <c r="RKF1" s="310"/>
      <c r="RKG1" s="310"/>
      <c r="RKH1" s="309"/>
      <c r="RKI1" s="310"/>
      <c r="RKJ1" s="310"/>
      <c r="RKK1" s="310"/>
      <c r="RKL1" s="310"/>
      <c r="RKM1" s="310"/>
      <c r="RKN1" s="310"/>
      <c r="RKO1" s="310"/>
      <c r="RKP1" s="309"/>
      <c r="RKQ1" s="310"/>
      <c r="RKR1" s="310"/>
      <c r="RKS1" s="310"/>
      <c r="RKT1" s="310"/>
      <c r="RKU1" s="310"/>
      <c r="RKV1" s="310"/>
      <c r="RKW1" s="310"/>
      <c r="RKX1" s="309"/>
      <c r="RKY1" s="310"/>
      <c r="RKZ1" s="310"/>
      <c r="RLA1" s="310"/>
      <c r="RLB1" s="310"/>
      <c r="RLC1" s="310"/>
      <c r="RLD1" s="310"/>
      <c r="RLE1" s="310"/>
      <c r="RLF1" s="309"/>
      <c r="RLG1" s="310"/>
      <c r="RLH1" s="310"/>
      <c r="RLI1" s="310"/>
      <c r="RLJ1" s="310"/>
      <c r="RLK1" s="310"/>
      <c r="RLL1" s="310"/>
      <c r="RLM1" s="310"/>
      <c r="RLN1" s="309"/>
      <c r="RLO1" s="310"/>
      <c r="RLP1" s="310"/>
      <c r="RLQ1" s="310"/>
      <c r="RLR1" s="310"/>
      <c r="RLS1" s="310"/>
      <c r="RLT1" s="310"/>
      <c r="RLU1" s="310"/>
      <c r="RLV1" s="309"/>
      <c r="RLW1" s="310"/>
      <c r="RLX1" s="310"/>
      <c r="RLY1" s="310"/>
      <c r="RLZ1" s="310"/>
      <c r="RMA1" s="310"/>
      <c r="RMB1" s="310"/>
      <c r="RMC1" s="310"/>
      <c r="RMD1" s="309"/>
      <c r="RME1" s="310"/>
      <c r="RMF1" s="310"/>
      <c r="RMG1" s="310"/>
      <c r="RMH1" s="310"/>
      <c r="RMI1" s="310"/>
      <c r="RMJ1" s="310"/>
      <c r="RMK1" s="310"/>
      <c r="RML1" s="309"/>
      <c r="RMM1" s="310"/>
      <c r="RMN1" s="310"/>
      <c r="RMO1" s="310"/>
      <c r="RMP1" s="310"/>
      <c r="RMQ1" s="310"/>
      <c r="RMR1" s="310"/>
      <c r="RMS1" s="310"/>
      <c r="RMT1" s="309"/>
      <c r="RMU1" s="310"/>
      <c r="RMV1" s="310"/>
      <c r="RMW1" s="310"/>
      <c r="RMX1" s="310"/>
      <c r="RMY1" s="310"/>
      <c r="RMZ1" s="310"/>
      <c r="RNA1" s="310"/>
      <c r="RNB1" s="309"/>
      <c r="RNC1" s="310"/>
      <c r="RND1" s="310"/>
      <c r="RNE1" s="310"/>
      <c r="RNF1" s="310"/>
      <c r="RNG1" s="310"/>
      <c r="RNH1" s="310"/>
      <c r="RNI1" s="310"/>
      <c r="RNJ1" s="309"/>
      <c r="RNK1" s="310"/>
      <c r="RNL1" s="310"/>
      <c r="RNM1" s="310"/>
      <c r="RNN1" s="310"/>
      <c r="RNO1" s="310"/>
      <c r="RNP1" s="310"/>
      <c r="RNQ1" s="310"/>
      <c r="RNR1" s="309"/>
      <c r="RNS1" s="310"/>
      <c r="RNT1" s="310"/>
      <c r="RNU1" s="310"/>
      <c r="RNV1" s="310"/>
      <c r="RNW1" s="310"/>
      <c r="RNX1" s="310"/>
      <c r="RNY1" s="310"/>
      <c r="RNZ1" s="309"/>
      <c r="ROA1" s="310"/>
      <c r="ROB1" s="310"/>
      <c r="ROC1" s="310"/>
      <c r="ROD1" s="310"/>
      <c r="ROE1" s="310"/>
      <c r="ROF1" s="310"/>
      <c r="ROG1" s="310"/>
      <c r="ROH1" s="309"/>
      <c r="ROI1" s="310"/>
      <c r="ROJ1" s="310"/>
      <c r="ROK1" s="310"/>
      <c r="ROL1" s="310"/>
      <c r="ROM1" s="310"/>
      <c r="RON1" s="310"/>
      <c r="ROO1" s="310"/>
      <c r="ROP1" s="309"/>
      <c r="ROQ1" s="310"/>
      <c r="ROR1" s="310"/>
      <c r="ROS1" s="310"/>
      <c r="ROT1" s="310"/>
      <c r="ROU1" s="310"/>
      <c r="ROV1" s="310"/>
      <c r="ROW1" s="310"/>
      <c r="ROX1" s="309"/>
      <c r="ROY1" s="310"/>
      <c r="ROZ1" s="310"/>
      <c r="RPA1" s="310"/>
      <c r="RPB1" s="310"/>
      <c r="RPC1" s="310"/>
      <c r="RPD1" s="310"/>
      <c r="RPE1" s="310"/>
      <c r="RPF1" s="309"/>
      <c r="RPG1" s="310"/>
      <c r="RPH1" s="310"/>
      <c r="RPI1" s="310"/>
      <c r="RPJ1" s="310"/>
      <c r="RPK1" s="310"/>
      <c r="RPL1" s="310"/>
      <c r="RPM1" s="310"/>
      <c r="RPN1" s="309"/>
      <c r="RPO1" s="310"/>
      <c r="RPP1" s="310"/>
      <c r="RPQ1" s="310"/>
      <c r="RPR1" s="310"/>
      <c r="RPS1" s="310"/>
      <c r="RPT1" s="310"/>
      <c r="RPU1" s="310"/>
      <c r="RPV1" s="309"/>
      <c r="RPW1" s="310"/>
      <c r="RPX1" s="310"/>
      <c r="RPY1" s="310"/>
      <c r="RPZ1" s="310"/>
      <c r="RQA1" s="310"/>
      <c r="RQB1" s="310"/>
      <c r="RQC1" s="310"/>
      <c r="RQD1" s="309"/>
      <c r="RQE1" s="310"/>
      <c r="RQF1" s="310"/>
      <c r="RQG1" s="310"/>
      <c r="RQH1" s="310"/>
      <c r="RQI1" s="310"/>
      <c r="RQJ1" s="310"/>
      <c r="RQK1" s="310"/>
      <c r="RQL1" s="309"/>
      <c r="RQM1" s="310"/>
      <c r="RQN1" s="310"/>
      <c r="RQO1" s="310"/>
      <c r="RQP1" s="310"/>
      <c r="RQQ1" s="310"/>
      <c r="RQR1" s="310"/>
      <c r="RQS1" s="310"/>
      <c r="RQT1" s="309"/>
      <c r="RQU1" s="310"/>
      <c r="RQV1" s="310"/>
      <c r="RQW1" s="310"/>
      <c r="RQX1" s="310"/>
      <c r="RQY1" s="310"/>
      <c r="RQZ1" s="310"/>
      <c r="RRA1" s="310"/>
      <c r="RRB1" s="309"/>
      <c r="RRC1" s="310"/>
      <c r="RRD1" s="310"/>
      <c r="RRE1" s="310"/>
      <c r="RRF1" s="310"/>
      <c r="RRG1" s="310"/>
      <c r="RRH1" s="310"/>
      <c r="RRI1" s="310"/>
      <c r="RRJ1" s="309"/>
      <c r="RRK1" s="310"/>
      <c r="RRL1" s="310"/>
      <c r="RRM1" s="310"/>
      <c r="RRN1" s="310"/>
      <c r="RRO1" s="310"/>
      <c r="RRP1" s="310"/>
      <c r="RRQ1" s="310"/>
      <c r="RRR1" s="309"/>
      <c r="RRS1" s="310"/>
      <c r="RRT1" s="310"/>
      <c r="RRU1" s="310"/>
      <c r="RRV1" s="310"/>
      <c r="RRW1" s="310"/>
      <c r="RRX1" s="310"/>
      <c r="RRY1" s="310"/>
      <c r="RRZ1" s="309"/>
      <c r="RSA1" s="310"/>
      <c r="RSB1" s="310"/>
      <c r="RSC1" s="310"/>
      <c r="RSD1" s="310"/>
      <c r="RSE1" s="310"/>
      <c r="RSF1" s="310"/>
      <c r="RSG1" s="310"/>
      <c r="RSH1" s="309"/>
      <c r="RSI1" s="310"/>
      <c r="RSJ1" s="310"/>
      <c r="RSK1" s="310"/>
      <c r="RSL1" s="310"/>
      <c r="RSM1" s="310"/>
      <c r="RSN1" s="310"/>
      <c r="RSO1" s="310"/>
      <c r="RSP1" s="309"/>
      <c r="RSQ1" s="310"/>
      <c r="RSR1" s="310"/>
      <c r="RSS1" s="310"/>
      <c r="RST1" s="310"/>
      <c r="RSU1" s="310"/>
      <c r="RSV1" s="310"/>
      <c r="RSW1" s="310"/>
      <c r="RSX1" s="309"/>
      <c r="RSY1" s="310"/>
      <c r="RSZ1" s="310"/>
      <c r="RTA1" s="310"/>
      <c r="RTB1" s="310"/>
      <c r="RTC1" s="310"/>
      <c r="RTD1" s="310"/>
      <c r="RTE1" s="310"/>
      <c r="RTF1" s="309"/>
      <c r="RTG1" s="310"/>
      <c r="RTH1" s="310"/>
      <c r="RTI1" s="310"/>
      <c r="RTJ1" s="310"/>
      <c r="RTK1" s="310"/>
      <c r="RTL1" s="310"/>
      <c r="RTM1" s="310"/>
      <c r="RTN1" s="309"/>
      <c r="RTO1" s="310"/>
      <c r="RTP1" s="310"/>
      <c r="RTQ1" s="310"/>
      <c r="RTR1" s="310"/>
      <c r="RTS1" s="310"/>
      <c r="RTT1" s="310"/>
      <c r="RTU1" s="310"/>
      <c r="RTV1" s="309"/>
      <c r="RTW1" s="310"/>
      <c r="RTX1" s="310"/>
      <c r="RTY1" s="310"/>
      <c r="RTZ1" s="310"/>
      <c r="RUA1" s="310"/>
      <c r="RUB1" s="310"/>
      <c r="RUC1" s="310"/>
      <c r="RUD1" s="309"/>
      <c r="RUE1" s="310"/>
      <c r="RUF1" s="310"/>
      <c r="RUG1" s="310"/>
      <c r="RUH1" s="310"/>
      <c r="RUI1" s="310"/>
      <c r="RUJ1" s="310"/>
      <c r="RUK1" s="310"/>
      <c r="RUL1" s="309"/>
      <c r="RUM1" s="310"/>
      <c r="RUN1" s="310"/>
      <c r="RUO1" s="310"/>
      <c r="RUP1" s="310"/>
      <c r="RUQ1" s="310"/>
      <c r="RUR1" s="310"/>
      <c r="RUS1" s="310"/>
      <c r="RUT1" s="309"/>
      <c r="RUU1" s="310"/>
      <c r="RUV1" s="310"/>
      <c r="RUW1" s="310"/>
      <c r="RUX1" s="310"/>
      <c r="RUY1" s="310"/>
      <c r="RUZ1" s="310"/>
      <c r="RVA1" s="310"/>
      <c r="RVB1" s="309"/>
      <c r="RVC1" s="310"/>
      <c r="RVD1" s="310"/>
      <c r="RVE1" s="310"/>
      <c r="RVF1" s="310"/>
      <c r="RVG1" s="310"/>
      <c r="RVH1" s="310"/>
      <c r="RVI1" s="310"/>
      <c r="RVJ1" s="309"/>
      <c r="RVK1" s="310"/>
      <c r="RVL1" s="310"/>
      <c r="RVM1" s="310"/>
      <c r="RVN1" s="310"/>
      <c r="RVO1" s="310"/>
      <c r="RVP1" s="310"/>
      <c r="RVQ1" s="310"/>
      <c r="RVR1" s="309"/>
      <c r="RVS1" s="310"/>
      <c r="RVT1" s="310"/>
      <c r="RVU1" s="310"/>
      <c r="RVV1" s="310"/>
      <c r="RVW1" s="310"/>
      <c r="RVX1" s="310"/>
      <c r="RVY1" s="310"/>
      <c r="RVZ1" s="309"/>
      <c r="RWA1" s="310"/>
      <c r="RWB1" s="310"/>
      <c r="RWC1" s="310"/>
      <c r="RWD1" s="310"/>
      <c r="RWE1" s="310"/>
      <c r="RWF1" s="310"/>
      <c r="RWG1" s="310"/>
      <c r="RWH1" s="309"/>
      <c r="RWI1" s="310"/>
      <c r="RWJ1" s="310"/>
      <c r="RWK1" s="310"/>
      <c r="RWL1" s="310"/>
      <c r="RWM1" s="310"/>
      <c r="RWN1" s="310"/>
      <c r="RWO1" s="310"/>
      <c r="RWP1" s="309"/>
      <c r="RWQ1" s="310"/>
      <c r="RWR1" s="310"/>
      <c r="RWS1" s="310"/>
      <c r="RWT1" s="310"/>
      <c r="RWU1" s="310"/>
      <c r="RWV1" s="310"/>
      <c r="RWW1" s="310"/>
      <c r="RWX1" s="309"/>
      <c r="RWY1" s="310"/>
      <c r="RWZ1" s="310"/>
      <c r="RXA1" s="310"/>
      <c r="RXB1" s="310"/>
      <c r="RXC1" s="310"/>
      <c r="RXD1" s="310"/>
      <c r="RXE1" s="310"/>
      <c r="RXF1" s="309"/>
      <c r="RXG1" s="310"/>
      <c r="RXH1" s="310"/>
      <c r="RXI1" s="310"/>
      <c r="RXJ1" s="310"/>
      <c r="RXK1" s="310"/>
      <c r="RXL1" s="310"/>
      <c r="RXM1" s="310"/>
      <c r="RXN1" s="309"/>
      <c r="RXO1" s="310"/>
      <c r="RXP1" s="310"/>
      <c r="RXQ1" s="310"/>
      <c r="RXR1" s="310"/>
      <c r="RXS1" s="310"/>
      <c r="RXT1" s="310"/>
      <c r="RXU1" s="310"/>
      <c r="RXV1" s="309"/>
      <c r="RXW1" s="310"/>
      <c r="RXX1" s="310"/>
      <c r="RXY1" s="310"/>
      <c r="RXZ1" s="310"/>
      <c r="RYA1" s="310"/>
      <c r="RYB1" s="310"/>
      <c r="RYC1" s="310"/>
      <c r="RYD1" s="309"/>
      <c r="RYE1" s="310"/>
      <c r="RYF1" s="310"/>
      <c r="RYG1" s="310"/>
      <c r="RYH1" s="310"/>
      <c r="RYI1" s="310"/>
      <c r="RYJ1" s="310"/>
      <c r="RYK1" s="310"/>
      <c r="RYL1" s="309"/>
      <c r="RYM1" s="310"/>
      <c r="RYN1" s="310"/>
      <c r="RYO1" s="310"/>
      <c r="RYP1" s="310"/>
      <c r="RYQ1" s="310"/>
      <c r="RYR1" s="310"/>
      <c r="RYS1" s="310"/>
      <c r="RYT1" s="309"/>
      <c r="RYU1" s="310"/>
      <c r="RYV1" s="310"/>
      <c r="RYW1" s="310"/>
      <c r="RYX1" s="310"/>
      <c r="RYY1" s="310"/>
      <c r="RYZ1" s="310"/>
      <c r="RZA1" s="310"/>
      <c r="RZB1" s="309"/>
      <c r="RZC1" s="310"/>
      <c r="RZD1" s="310"/>
      <c r="RZE1" s="310"/>
      <c r="RZF1" s="310"/>
      <c r="RZG1" s="310"/>
      <c r="RZH1" s="310"/>
      <c r="RZI1" s="310"/>
      <c r="RZJ1" s="309"/>
      <c r="RZK1" s="310"/>
      <c r="RZL1" s="310"/>
      <c r="RZM1" s="310"/>
      <c r="RZN1" s="310"/>
      <c r="RZO1" s="310"/>
      <c r="RZP1" s="310"/>
      <c r="RZQ1" s="310"/>
      <c r="RZR1" s="309"/>
      <c r="RZS1" s="310"/>
      <c r="RZT1" s="310"/>
      <c r="RZU1" s="310"/>
      <c r="RZV1" s="310"/>
      <c r="RZW1" s="310"/>
      <c r="RZX1" s="310"/>
      <c r="RZY1" s="310"/>
      <c r="RZZ1" s="309"/>
      <c r="SAA1" s="310"/>
      <c r="SAB1" s="310"/>
      <c r="SAC1" s="310"/>
      <c r="SAD1" s="310"/>
      <c r="SAE1" s="310"/>
      <c r="SAF1" s="310"/>
      <c r="SAG1" s="310"/>
      <c r="SAH1" s="309"/>
      <c r="SAI1" s="310"/>
      <c r="SAJ1" s="310"/>
      <c r="SAK1" s="310"/>
      <c r="SAL1" s="310"/>
      <c r="SAM1" s="310"/>
      <c r="SAN1" s="310"/>
      <c r="SAO1" s="310"/>
      <c r="SAP1" s="309"/>
      <c r="SAQ1" s="310"/>
      <c r="SAR1" s="310"/>
      <c r="SAS1" s="310"/>
      <c r="SAT1" s="310"/>
      <c r="SAU1" s="310"/>
      <c r="SAV1" s="310"/>
      <c r="SAW1" s="310"/>
      <c r="SAX1" s="309"/>
      <c r="SAY1" s="310"/>
      <c r="SAZ1" s="310"/>
      <c r="SBA1" s="310"/>
      <c r="SBB1" s="310"/>
      <c r="SBC1" s="310"/>
      <c r="SBD1" s="310"/>
      <c r="SBE1" s="310"/>
      <c r="SBF1" s="309"/>
      <c r="SBG1" s="310"/>
      <c r="SBH1" s="310"/>
      <c r="SBI1" s="310"/>
      <c r="SBJ1" s="310"/>
      <c r="SBK1" s="310"/>
      <c r="SBL1" s="310"/>
      <c r="SBM1" s="310"/>
      <c r="SBN1" s="309"/>
      <c r="SBO1" s="310"/>
      <c r="SBP1" s="310"/>
      <c r="SBQ1" s="310"/>
      <c r="SBR1" s="310"/>
      <c r="SBS1" s="310"/>
      <c r="SBT1" s="310"/>
      <c r="SBU1" s="310"/>
      <c r="SBV1" s="309"/>
      <c r="SBW1" s="310"/>
      <c r="SBX1" s="310"/>
      <c r="SBY1" s="310"/>
      <c r="SBZ1" s="310"/>
      <c r="SCA1" s="310"/>
      <c r="SCB1" s="310"/>
      <c r="SCC1" s="310"/>
      <c r="SCD1" s="309"/>
      <c r="SCE1" s="310"/>
      <c r="SCF1" s="310"/>
      <c r="SCG1" s="310"/>
      <c r="SCH1" s="310"/>
      <c r="SCI1" s="310"/>
      <c r="SCJ1" s="310"/>
      <c r="SCK1" s="310"/>
      <c r="SCL1" s="309"/>
      <c r="SCM1" s="310"/>
      <c r="SCN1" s="310"/>
      <c r="SCO1" s="310"/>
      <c r="SCP1" s="310"/>
      <c r="SCQ1" s="310"/>
      <c r="SCR1" s="310"/>
      <c r="SCS1" s="310"/>
      <c r="SCT1" s="309"/>
      <c r="SCU1" s="310"/>
      <c r="SCV1" s="310"/>
      <c r="SCW1" s="310"/>
      <c r="SCX1" s="310"/>
      <c r="SCY1" s="310"/>
      <c r="SCZ1" s="310"/>
      <c r="SDA1" s="310"/>
      <c r="SDB1" s="309"/>
      <c r="SDC1" s="310"/>
      <c r="SDD1" s="310"/>
      <c r="SDE1" s="310"/>
      <c r="SDF1" s="310"/>
      <c r="SDG1" s="310"/>
      <c r="SDH1" s="310"/>
      <c r="SDI1" s="310"/>
      <c r="SDJ1" s="309"/>
      <c r="SDK1" s="310"/>
      <c r="SDL1" s="310"/>
      <c r="SDM1" s="310"/>
      <c r="SDN1" s="310"/>
      <c r="SDO1" s="310"/>
      <c r="SDP1" s="310"/>
      <c r="SDQ1" s="310"/>
      <c r="SDR1" s="309"/>
      <c r="SDS1" s="310"/>
      <c r="SDT1" s="310"/>
      <c r="SDU1" s="310"/>
      <c r="SDV1" s="310"/>
      <c r="SDW1" s="310"/>
      <c r="SDX1" s="310"/>
      <c r="SDY1" s="310"/>
      <c r="SDZ1" s="309"/>
      <c r="SEA1" s="310"/>
      <c r="SEB1" s="310"/>
      <c r="SEC1" s="310"/>
      <c r="SED1" s="310"/>
      <c r="SEE1" s="310"/>
      <c r="SEF1" s="310"/>
      <c r="SEG1" s="310"/>
      <c r="SEH1" s="309"/>
      <c r="SEI1" s="310"/>
      <c r="SEJ1" s="310"/>
      <c r="SEK1" s="310"/>
      <c r="SEL1" s="310"/>
      <c r="SEM1" s="310"/>
      <c r="SEN1" s="310"/>
      <c r="SEO1" s="310"/>
      <c r="SEP1" s="309"/>
      <c r="SEQ1" s="310"/>
      <c r="SER1" s="310"/>
      <c r="SES1" s="310"/>
      <c r="SET1" s="310"/>
      <c r="SEU1" s="310"/>
      <c r="SEV1" s="310"/>
      <c r="SEW1" s="310"/>
      <c r="SEX1" s="309"/>
      <c r="SEY1" s="310"/>
      <c r="SEZ1" s="310"/>
      <c r="SFA1" s="310"/>
      <c r="SFB1" s="310"/>
      <c r="SFC1" s="310"/>
      <c r="SFD1" s="310"/>
      <c r="SFE1" s="310"/>
      <c r="SFF1" s="309"/>
      <c r="SFG1" s="310"/>
      <c r="SFH1" s="310"/>
      <c r="SFI1" s="310"/>
      <c r="SFJ1" s="310"/>
      <c r="SFK1" s="310"/>
      <c r="SFL1" s="310"/>
      <c r="SFM1" s="310"/>
      <c r="SFN1" s="309"/>
      <c r="SFO1" s="310"/>
      <c r="SFP1" s="310"/>
      <c r="SFQ1" s="310"/>
      <c r="SFR1" s="310"/>
      <c r="SFS1" s="310"/>
      <c r="SFT1" s="310"/>
      <c r="SFU1" s="310"/>
      <c r="SFV1" s="309"/>
      <c r="SFW1" s="310"/>
      <c r="SFX1" s="310"/>
      <c r="SFY1" s="310"/>
      <c r="SFZ1" s="310"/>
      <c r="SGA1" s="310"/>
      <c r="SGB1" s="310"/>
      <c r="SGC1" s="310"/>
      <c r="SGD1" s="309"/>
      <c r="SGE1" s="310"/>
      <c r="SGF1" s="310"/>
      <c r="SGG1" s="310"/>
      <c r="SGH1" s="310"/>
      <c r="SGI1" s="310"/>
      <c r="SGJ1" s="310"/>
      <c r="SGK1" s="310"/>
      <c r="SGL1" s="309"/>
      <c r="SGM1" s="310"/>
      <c r="SGN1" s="310"/>
      <c r="SGO1" s="310"/>
      <c r="SGP1" s="310"/>
      <c r="SGQ1" s="310"/>
      <c r="SGR1" s="310"/>
      <c r="SGS1" s="310"/>
      <c r="SGT1" s="309"/>
      <c r="SGU1" s="310"/>
      <c r="SGV1" s="310"/>
      <c r="SGW1" s="310"/>
      <c r="SGX1" s="310"/>
      <c r="SGY1" s="310"/>
      <c r="SGZ1" s="310"/>
      <c r="SHA1" s="310"/>
      <c r="SHB1" s="309"/>
      <c r="SHC1" s="310"/>
      <c r="SHD1" s="310"/>
      <c r="SHE1" s="310"/>
      <c r="SHF1" s="310"/>
      <c r="SHG1" s="310"/>
      <c r="SHH1" s="310"/>
      <c r="SHI1" s="310"/>
      <c r="SHJ1" s="309"/>
      <c r="SHK1" s="310"/>
      <c r="SHL1" s="310"/>
      <c r="SHM1" s="310"/>
      <c r="SHN1" s="310"/>
      <c r="SHO1" s="310"/>
      <c r="SHP1" s="310"/>
      <c r="SHQ1" s="310"/>
      <c r="SHR1" s="309"/>
      <c r="SHS1" s="310"/>
      <c r="SHT1" s="310"/>
      <c r="SHU1" s="310"/>
      <c r="SHV1" s="310"/>
      <c r="SHW1" s="310"/>
      <c r="SHX1" s="310"/>
      <c r="SHY1" s="310"/>
      <c r="SHZ1" s="309"/>
      <c r="SIA1" s="310"/>
      <c r="SIB1" s="310"/>
      <c r="SIC1" s="310"/>
      <c r="SID1" s="310"/>
      <c r="SIE1" s="310"/>
      <c r="SIF1" s="310"/>
      <c r="SIG1" s="310"/>
      <c r="SIH1" s="309"/>
      <c r="SII1" s="310"/>
      <c r="SIJ1" s="310"/>
      <c r="SIK1" s="310"/>
      <c r="SIL1" s="310"/>
      <c r="SIM1" s="310"/>
      <c r="SIN1" s="310"/>
      <c r="SIO1" s="310"/>
      <c r="SIP1" s="309"/>
      <c r="SIQ1" s="310"/>
      <c r="SIR1" s="310"/>
      <c r="SIS1" s="310"/>
      <c r="SIT1" s="310"/>
      <c r="SIU1" s="310"/>
      <c r="SIV1" s="310"/>
      <c r="SIW1" s="310"/>
      <c r="SIX1" s="309"/>
      <c r="SIY1" s="310"/>
      <c r="SIZ1" s="310"/>
      <c r="SJA1" s="310"/>
      <c r="SJB1" s="310"/>
      <c r="SJC1" s="310"/>
      <c r="SJD1" s="310"/>
      <c r="SJE1" s="310"/>
      <c r="SJF1" s="309"/>
      <c r="SJG1" s="310"/>
      <c r="SJH1" s="310"/>
      <c r="SJI1" s="310"/>
      <c r="SJJ1" s="310"/>
      <c r="SJK1" s="310"/>
      <c r="SJL1" s="310"/>
      <c r="SJM1" s="310"/>
      <c r="SJN1" s="309"/>
      <c r="SJO1" s="310"/>
      <c r="SJP1" s="310"/>
      <c r="SJQ1" s="310"/>
      <c r="SJR1" s="310"/>
      <c r="SJS1" s="310"/>
      <c r="SJT1" s="310"/>
      <c r="SJU1" s="310"/>
      <c r="SJV1" s="309"/>
      <c r="SJW1" s="310"/>
      <c r="SJX1" s="310"/>
      <c r="SJY1" s="310"/>
      <c r="SJZ1" s="310"/>
      <c r="SKA1" s="310"/>
      <c r="SKB1" s="310"/>
      <c r="SKC1" s="310"/>
      <c r="SKD1" s="309"/>
      <c r="SKE1" s="310"/>
      <c r="SKF1" s="310"/>
      <c r="SKG1" s="310"/>
      <c r="SKH1" s="310"/>
      <c r="SKI1" s="310"/>
      <c r="SKJ1" s="310"/>
      <c r="SKK1" s="310"/>
      <c r="SKL1" s="309"/>
      <c r="SKM1" s="310"/>
      <c r="SKN1" s="310"/>
      <c r="SKO1" s="310"/>
      <c r="SKP1" s="310"/>
      <c r="SKQ1" s="310"/>
      <c r="SKR1" s="310"/>
      <c r="SKS1" s="310"/>
      <c r="SKT1" s="309"/>
      <c r="SKU1" s="310"/>
      <c r="SKV1" s="310"/>
      <c r="SKW1" s="310"/>
      <c r="SKX1" s="310"/>
      <c r="SKY1" s="310"/>
      <c r="SKZ1" s="310"/>
      <c r="SLA1" s="310"/>
      <c r="SLB1" s="309"/>
      <c r="SLC1" s="310"/>
      <c r="SLD1" s="310"/>
      <c r="SLE1" s="310"/>
      <c r="SLF1" s="310"/>
      <c r="SLG1" s="310"/>
      <c r="SLH1" s="310"/>
      <c r="SLI1" s="310"/>
      <c r="SLJ1" s="309"/>
      <c r="SLK1" s="310"/>
      <c r="SLL1" s="310"/>
      <c r="SLM1" s="310"/>
      <c r="SLN1" s="310"/>
      <c r="SLO1" s="310"/>
      <c r="SLP1" s="310"/>
      <c r="SLQ1" s="310"/>
      <c r="SLR1" s="309"/>
      <c r="SLS1" s="310"/>
      <c r="SLT1" s="310"/>
      <c r="SLU1" s="310"/>
      <c r="SLV1" s="310"/>
      <c r="SLW1" s="310"/>
      <c r="SLX1" s="310"/>
      <c r="SLY1" s="310"/>
      <c r="SLZ1" s="309"/>
      <c r="SMA1" s="310"/>
      <c r="SMB1" s="310"/>
      <c r="SMC1" s="310"/>
      <c r="SMD1" s="310"/>
      <c r="SME1" s="310"/>
      <c r="SMF1" s="310"/>
      <c r="SMG1" s="310"/>
      <c r="SMH1" s="309"/>
      <c r="SMI1" s="310"/>
      <c r="SMJ1" s="310"/>
      <c r="SMK1" s="310"/>
      <c r="SML1" s="310"/>
      <c r="SMM1" s="310"/>
      <c r="SMN1" s="310"/>
      <c r="SMO1" s="310"/>
      <c r="SMP1" s="309"/>
      <c r="SMQ1" s="310"/>
      <c r="SMR1" s="310"/>
      <c r="SMS1" s="310"/>
      <c r="SMT1" s="310"/>
      <c r="SMU1" s="310"/>
      <c r="SMV1" s="310"/>
      <c r="SMW1" s="310"/>
      <c r="SMX1" s="309"/>
      <c r="SMY1" s="310"/>
      <c r="SMZ1" s="310"/>
      <c r="SNA1" s="310"/>
      <c r="SNB1" s="310"/>
      <c r="SNC1" s="310"/>
      <c r="SND1" s="310"/>
      <c r="SNE1" s="310"/>
      <c r="SNF1" s="309"/>
      <c r="SNG1" s="310"/>
      <c r="SNH1" s="310"/>
      <c r="SNI1" s="310"/>
      <c r="SNJ1" s="310"/>
      <c r="SNK1" s="310"/>
      <c r="SNL1" s="310"/>
      <c r="SNM1" s="310"/>
      <c r="SNN1" s="309"/>
      <c r="SNO1" s="310"/>
      <c r="SNP1" s="310"/>
      <c r="SNQ1" s="310"/>
      <c r="SNR1" s="310"/>
      <c r="SNS1" s="310"/>
      <c r="SNT1" s="310"/>
      <c r="SNU1" s="310"/>
      <c r="SNV1" s="309"/>
      <c r="SNW1" s="310"/>
      <c r="SNX1" s="310"/>
      <c r="SNY1" s="310"/>
      <c r="SNZ1" s="310"/>
      <c r="SOA1" s="310"/>
      <c r="SOB1" s="310"/>
      <c r="SOC1" s="310"/>
      <c r="SOD1" s="309"/>
      <c r="SOE1" s="310"/>
      <c r="SOF1" s="310"/>
      <c r="SOG1" s="310"/>
      <c r="SOH1" s="310"/>
      <c r="SOI1" s="310"/>
      <c r="SOJ1" s="310"/>
      <c r="SOK1" s="310"/>
      <c r="SOL1" s="309"/>
      <c r="SOM1" s="310"/>
      <c r="SON1" s="310"/>
      <c r="SOO1" s="310"/>
      <c r="SOP1" s="310"/>
      <c r="SOQ1" s="310"/>
      <c r="SOR1" s="310"/>
      <c r="SOS1" s="310"/>
      <c r="SOT1" s="309"/>
      <c r="SOU1" s="310"/>
      <c r="SOV1" s="310"/>
      <c r="SOW1" s="310"/>
      <c r="SOX1" s="310"/>
      <c r="SOY1" s="310"/>
      <c r="SOZ1" s="310"/>
      <c r="SPA1" s="310"/>
      <c r="SPB1" s="309"/>
      <c r="SPC1" s="310"/>
      <c r="SPD1" s="310"/>
      <c r="SPE1" s="310"/>
      <c r="SPF1" s="310"/>
      <c r="SPG1" s="310"/>
      <c r="SPH1" s="310"/>
      <c r="SPI1" s="310"/>
      <c r="SPJ1" s="309"/>
      <c r="SPK1" s="310"/>
      <c r="SPL1" s="310"/>
      <c r="SPM1" s="310"/>
      <c r="SPN1" s="310"/>
      <c r="SPO1" s="310"/>
      <c r="SPP1" s="310"/>
      <c r="SPQ1" s="310"/>
      <c r="SPR1" s="309"/>
      <c r="SPS1" s="310"/>
      <c r="SPT1" s="310"/>
      <c r="SPU1" s="310"/>
      <c r="SPV1" s="310"/>
      <c r="SPW1" s="310"/>
      <c r="SPX1" s="310"/>
      <c r="SPY1" s="310"/>
      <c r="SPZ1" s="309"/>
      <c r="SQA1" s="310"/>
      <c r="SQB1" s="310"/>
      <c r="SQC1" s="310"/>
      <c r="SQD1" s="310"/>
      <c r="SQE1" s="310"/>
      <c r="SQF1" s="310"/>
      <c r="SQG1" s="310"/>
      <c r="SQH1" s="309"/>
      <c r="SQI1" s="310"/>
      <c r="SQJ1" s="310"/>
      <c r="SQK1" s="310"/>
      <c r="SQL1" s="310"/>
      <c r="SQM1" s="310"/>
      <c r="SQN1" s="310"/>
      <c r="SQO1" s="310"/>
      <c r="SQP1" s="309"/>
      <c r="SQQ1" s="310"/>
      <c r="SQR1" s="310"/>
      <c r="SQS1" s="310"/>
      <c r="SQT1" s="310"/>
      <c r="SQU1" s="310"/>
      <c r="SQV1" s="310"/>
      <c r="SQW1" s="310"/>
      <c r="SQX1" s="309"/>
      <c r="SQY1" s="310"/>
      <c r="SQZ1" s="310"/>
      <c r="SRA1" s="310"/>
      <c r="SRB1" s="310"/>
      <c r="SRC1" s="310"/>
      <c r="SRD1" s="310"/>
      <c r="SRE1" s="310"/>
      <c r="SRF1" s="309"/>
      <c r="SRG1" s="310"/>
      <c r="SRH1" s="310"/>
      <c r="SRI1" s="310"/>
      <c r="SRJ1" s="310"/>
      <c r="SRK1" s="310"/>
      <c r="SRL1" s="310"/>
      <c r="SRM1" s="310"/>
      <c r="SRN1" s="309"/>
      <c r="SRO1" s="310"/>
      <c r="SRP1" s="310"/>
      <c r="SRQ1" s="310"/>
      <c r="SRR1" s="310"/>
      <c r="SRS1" s="310"/>
      <c r="SRT1" s="310"/>
      <c r="SRU1" s="310"/>
      <c r="SRV1" s="309"/>
      <c r="SRW1" s="310"/>
      <c r="SRX1" s="310"/>
      <c r="SRY1" s="310"/>
      <c r="SRZ1" s="310"/>
      <c r="SSA1" s="310"/>
      <c r="SSB1" s="310"/>
      <c r="SSC1" s="310"/>
      <c r="SSD1" s="309"/>
      <c r="SSE1" s="310"/>
      <c r="SSF1" s="310"/>
      <c r="SSG1" s="310"/>
      <c r="SSH1" s="310"/>
      <c r="SSI1" s="310"/>
      <c r="SSJ1" s="310"/>
      <c r="SSK1" s="310"/>
      <c r="SSL1" s="309"/>
      <c r="SSM1" s="310"/>
      <c r="SSN1" s="310"/>
      <c r="SSO1" s="310"/>
      <c r="SSP1" s="310"/>
      <c r="SSQ1" s="310"/>
      <c r="SSR1" s="310"/>
      <c r="SSS1" s="310"/>
      <c r="SST1" s="309"/>
      <c r="SSU1" s="310"/>
      <c r="SSV1" s="310"/>
      <c r="SSW1" s="310"/>
      <c r="SSX1" s="310"/>
      <c r="SSY1" s="310"/>
      <c r="SSZ1" s="310"/>
      <c r="STA1" s="310"/>
      <c r="STB1" s="309"/>
      <c r="STC1" s="310"/>
      <c r="STD1" s="310"/>
      <c r="STE1" s="310"/>
      <c r="STF1" s="310"/>
      <c r="STG1" s="310"/>
      <c r="STH1" s="310"/>
      <c r="STI1" s="310"/>
      <c r="STJ1" s="309"/>
      <c r="STK1" s="310"/>
      <c r="STL1" s="310"/>
      <c r="STM1" s="310"/>
      <c r="STN1" s="310"/>
      <c r="STO1" s="310"/>
      <c r="STP1" s="310"/>
      <c r="STQ1" s="310"/>
      <c r="STR1" s="309"/>
      <c r="STS1" s="310"/>
      <c r="STT1" s="310"/>
      <c r="STU1" s="310"/>
      <c r="STV1" s="310"/>
      <c r="STW1" s="310"/>
      <c r="STX1" s="310"/>
      <c r="STY1" s="310"/>
      <c r="STZ1" s="309"/>
      <c r="SUA1" s="310"/>
      <c r="SUB1" s="310"/>
      <c r="SUC1" s="310"/>
      <c r="SUD1" s="310"/>
      <c r="SUE1" s="310"/>
      <c r="SUF1" s="310"/>
      <c r="SUG1" s="310"/>
      <c r="SUH1" s="309"/>
      <c r="SUI1" s="310"/>
      <c r="SUJ1" s="310"/>
      <c r="SUK1" s="310"/>
      <c r="SUL1" s="310"/>
      <c r="SUM1" s="310"/>
      <c r="SUN1" s="310"/>
      <c r="SUO1" s="310"/>
      <c r="SUP1" s="309"/>
      <c r="SUQ1" s="310"/>
      <c r="SUR1" s="310"/>
      <c r="SUS1" s="310"/>
      <c r="SUT1" s="310"/>
      <c r="SUU1" s="310"/>
      <c r="SUV1" s="310"/>
      <c r="SUW1" s="310"/>
      <c r="SUX1" s="309"/>
      <c r="SUY1" s="310"/>
      <c r="SUZ1" s="310"/>
      <c r="SVA1" s="310"/>
      <c r="SVB1" s="310"/>
      <c r="SVC1" s="310"/>
      <c r="SVD1" s="310"/>
      <c r="SVE1" s="310"/>
      <c r="SVF1" s="309"/>
      <c r="SVG1" s="310"/>
      <c r="SVH1" s="310"/>
      <c r="SVI1" s="310"/>
      <c r="SVJ1" s="310"/>
      <c r="SVK1" s="310"/>
      <c r="SVL1" s="310"/>
      <c r="SVM1" s="310"/>
      <c r="SVN1" s="309"/>
      <c r="SVO1" s="310"/>
      <c r="SVP1" s="310"/>
      <c r="SVQ1" s="310"/>
      <c r="SVR1" s="310"/>
      <c r="SVS1" s="310"/>
      <c r="SVT1" s="310"/>
      <c r="SVU1" s="310"/>
      <c r="SVV1" s="309"/>
      <c r="SVW1" s="310"/>
      <c r="SVX1" s="310"/>
      <c r="SVY1" s="310"/>
      <c r="SVZ1" s="310"/>
      <c r="SWA1" s="310"/>
      <c r="SWB1" s="310"/>
      <c r="SWC1" s="310"/>
      <c r="SWD1" s="309"/>
      <c r="SWE1" s="310"/>
      <c r="SWF1" s="310"/>
      <c r="SWG1" s="310"/>
      <c r="SWH1" s="310"/>
      <c r="SWI1" s="310"/>
      <c r="SWJ1" s="310"/>
      <c r="SWK1" s="310"/>
      <c r="SWL1" s="309"/>
      <c r="SWM1" s="310"/>
      <c r="SWN1" s="310"/>
      <c r="SWO1" s="310"/>
      <c r="SWP1" s="310"/>
      <c r="SWQ1" s="310"/>
      <c r="SWR1" s="310"/>
      <c r="SWS1" s="310"/>
      <c r="SWT1" s="309"/>
      <c r="SWU1" s="310"/>
      <c r="SWV1" s="310"/>
      <c r="SWW1" s="310"/>
      <c r="SWX1" s="310"/>
      <c r="SWY1" s="310"/>
      <c r="SWZ1" s="310"/>
      <c r="SXA1" s="310"/>
      <c r="SXB1" s="309"/>
      <c r="SXC1" s="310"/>
      <c r="SXD1" s="310"/>
      <c r="SXE1" s="310"/>
      <c r="SXF1" s="310"/>
      <c r="SXG1" s="310"/>
      <c r="SXH1" s="310"/>
      <c r="SXI1" s="310"/>
      <c r="SXJ1" s="309"/>
      <c r="SXK1" s="310"/>
      <c r="SXL1" s="310"/>
      <c r="SXM1" s="310"/>
      <c r="SXN1" s="310"/>
      <c r="SXO1" s="310"/>
      <c r="SXP1" s="310"/>
      <c r="SXQ1" s="310"/>
      <c r="SXR1" s="309"/>
      <c r="SXS1" s="310"/>
      <c r="SXT1" s="310"/>
      <c r="SXU1" s="310"/>
      <c r="SXV1" s="310"/>
      <c r="SXW1" s="310"/>
      <c r="SXX1" s="310"/>
      <c r="SXY1" s="310"/>
      <c r="SXZ1" s="309"/>
      <c r="SYA1" s="310"/>
      <c r="SYB1" s="310"/>
      <c r="SYC1" s="310"/>
      <c r="SYD1" s="310"/>
      <c r="SYE1" s="310"/>
      <c r="SYF1" s="310"/>
      <c r="SYG1" s="310"/>
      <c r="SYH1" s="309"/>
      <c r="SYI1" s="310"/>
      <c r="SYJ1" s="310"/>
      <c r="SYK1" s="310"/>
      <c r="SYL1" s="310"/>
      <c r="SYM1" s="310"/>
      <c r="SYN1" s="310"/>
      <c r="SYO1" s="310"/>
      <c r="SYP1" s="309"/>
      <c r="SYQ1" s="310"/>
      <c r="SYR1" s="310"/>
      <c r="SYS1" s="310"/>
      <c r="SYT1" s="310"/>
      <c r="SYU1" s="310"/>
      <c r="SYV1" s="310"/>
      <c r="SYW1" s="310"/>
      <c r="SYX1" s="309"/>
      <c r="SYY1" s="310"/>
      <c r="SYZ1" s="310"/>
      <c r="SZA1" s="310"/>
      <c r="SZB1" s="310"/>
      <c r="SZC1" s="310"/>
      <c r="SZD1" s="310"/>
      <c r="SZE1" s="310"/>
      <c r="SZF1" s="309"/>
      <c r="SZG1" s="310"/>
      <c r="SZH1" s="310"/>
      <c r="SZI1" s="310"/>
      <c r="SZJ1" s="310"/>
      <c r="SZK1" s="310"/>
      <c r="SZL1" s="310"/>
      <c r="SZM1" s="310"/>
      <c r="SZN1" s="309"/>
      <c r="SZO1" s="310"/>
      <c r="SZP1" s="310"/>
      <c r="SZQ1" s="310"/>
      <c r="SZR1" s="310"/>
      <c r="SZS1" s="310"/>
      <c r="SZT1" s="310"/>
      <c r="SZU1" s="310"/>
      <c r="SZV1" s="309"/>
      <c r="SZW1" s="310"/>
      <c r="SZX1" s="310"/>
      <c r="SZY1" s="310"/>
      <c r="SZZ1" s="310"/>
      <c r="TAA1" s="310"/>
      <c r="TAB1" s="310"/>
      <c r="TAC1" s="310"/>
      <c r="TAD1" s="309"/>
      <c r="TAE1" s="310"/>
      <c r="TAF1" s="310"/>
      <c r="TAG1" s="310"/>
      <c r="TAH1" s="310"/>
      <c r="TAI1" s="310"/>
      <c r="TAJ1" s="310"/>
      <c r="TAK1" s="310"/>
      <c r="TAL1" s="309"/>
      <c r="TAM1" s="310"/>
      <c r="TAN1" s="310"/>
      <c r="TAO1" s="310"/>
      <c r="TAP1" s="310"/>
      <c r="TAQ1" s="310"/>
      <c r="TAR1" s="310"/>
      <c r="TAS1" s="310"/>
      <c r="TAT1" s="309"/>
      <c r="TAU1" s="310"/>
      <c r="TAV1" s="310"/>
      <c r="TAW1" s="310"/>
      <c r="TAX1" s="310"/>
      <c r="TAY1" s="310"/>
      <c r="TAZ1" s="310"/>
      <c r="TBA1" s="310"/>
      <c r="TBB1" s="309"/>
      <c r="TBC1" s="310"/>
      <c r="TBD1" s="310"/>
      <c r="TBE1" s="310"/>
      <c r="TBF1" s="310"/>
      <c r="TBG1" s="310"/>
      <c r="TBH1" s="310"/>
      <c r="TBI1" s="310"/>
      <c r="TBJ1" s="309"/>
      <c r="TBK1" s="310"/>
      <c r="TBL1" s="310"/>
      <c r="TBM1" s="310"/>
      <c r="TBN1" s="310"/>
      <c r="TBO1" s="310"/>
      <c r="TBP1" s="310"/>
      <c r="TBQ1" s="310"/>
      <c r="TBR1" s="309"/>
      <c r="TBS1" s="310"/>
      <c r="TBT1" s="310"/>
      <c r="TBU1" s="310"/>
      <c r="TBV1" s="310"/>
      <c r="TBW1" s="310"/>
      <c r="TBX1" s="310"/>
      <c r="TBY1" s="310"/>
      <c r="TBZ1" s="309"/>
      <c r="TCA1" s="310"/>
      <c r="TCB1" s="310"/>
      <c r="TCC1" s="310"/>
      <c r="TCD1" s="310"/>
      <c r="TCE1" s="310"/>
      <c r="TCF1" s="310"/>
      <c r="TCG1" s="310"/>
      <c r="TCH1" s="309"/>
      <c r="TCI1" s="310"/>
      <c r="TCJ1" s="310"/>
      <c r="TCK1" s="310"/>
      <c r="TCL1" s="310"/>
      <c r="TCM1" s="310"/>
      <c r="TCN1" s="310"/>
      <c r="TCO1" s="310"/>
      <c r="TCP1" s="309"/>
      <c r="TCQ1" s="310"/>
      <c r="TCR1" s="310"/>
      <c r="TCS1" s="310"/>
      <c r="TCT1" s="310"/>
      <c r="TCU1" s="310"/>
      <c r="TCV1" s="310"/>
      <c r="TCW1" s="310"/>
      <c r="TCX1" s="309"/>
      <c r="TCY1" s="310"/>
      <c r="TCZ1" s="310"/>
      <c r="TDA1" s="310"/>
      <c r="TDB1" s="310"/>
      <c r="TDC1" s="310"/>
      <c r="TDD1" s="310"/>
      <c r="TDE1" s="310"/>
      <c r="TDF1" s="309"/>
      <c r="TDG1" s="310"/>
      <c r="TDH1" s="310"/>
      <c r="TDI1" s="310"/>
      <c r="TDJ1" s="310"/>
      <c r="TDK1" s="310"/>
      <c r="TDL1" s="310"/>
      <c r="TDM1" s="310"/>
      <c r="TDN1" s="309"/>
      <c r="TDO1" s="310"/>
      <c r="TDP1" s="310"/>
      <c r="TDQ1" s="310"/>
      <c r="TDR1" s="310"/>
      <c r="TDS1" s="310"/>
      <c r="TDT1" s="310"/>
      <c r="TDU1" s="310"/>
      <c r="TDV1" s="309"/>
      <c r="TDW1" s="310"/>
      <c r="TDX1" s="310"/>
      <c r="TDY1" s="310"/>
      <c r="TDZ1" s="310"/>
      <c r="TEA1" s="310"/>
      <c r="TEB1" s="310"/>
      <c r="TEC1" s="310"/>
      <c r="TED1" s="309"/>
      <c r="TEE1" s="310"/>
      <c r="TEF1" s="310"/>
      <c r="TEG1" s="310"/>
      <c r="TEH1" s="310"/>
      <c r="TEI1" s="310"/>
      <c r="TEJ1" s="310"/>
      <c r="TEK1" s="310"/>
      <c r="TEL1" s="309"/>
      <c r="TEM1" s="310"/>
      <c r="TEN1" s="310"/>
      <c r="TEO1" s="310"/>
      <c r="TEP1" s="310"/>
      <c r="TEQ1" s="310"/>
      <c r="TER1" s="310"/>
      <c r="TES1" s="310"/>
      <c r="TET1" s="309"/>
      <c r="TEU1" s="310"/>
      <c r="TEV1" s="310"/>
      <c r="TEW1" s="310"/>
      <c r="TEX1" s="310"/>
      <c r="TEY1" s="310"/>
      <c r="TEZ1" s="310"/>
      <c r="TFA1" s="310"/>
      <c r="TFB1" s="309"/>
      <c r="TFC1" s="310"/>
      <c r="TFD1" s="310"/>
      <c r="TFE1" s="310"/>
      <c r="TFF1" s="310"/>
      <c r="TFG1" s="310"/>
      <c r="TFH1" s="310"/>
      <c r="TFI1" s="310"/>
      <c r="TFJ1" s="309"/>
      <c r="TFK1" s="310"/>
      <c r="TFL1" s="310"/>
      <c r="TFM1" s="310"/>
      <c r="TFN1" s="310"/>
      <c r="TFO1" s="310"/>
      <c r="TFP1" s="310"/>
      <c r="TFQ1" s="310"/>
      <c r="TFR1" s="309"/>
      <c r="TFS1" s="310"/>
      <c r="TFT1" s="310"/>
      <c r="TFU1" s="310"/>
      <c r="TFV1" s="310"/>
      <c r="TFW1" s="310"/>
      <c r="TFX1" s="310"/>
      <c r="TFY1" s="310"/>
      <c r="TFZ1" s="309"/>
      <c r="TGA1" s="310"/>
      <c r="TGB1" s="310"/>
      <c r="TGC1" s="310"/>
      <c r="TGD1" s="310"/>
      <c r="TGE1" s="310"/>
      <c r="TGF1" s="310"/>
      <c r="TGG1" s="310"/>
      <c r="TGH1" s="309"/>
      <c r="TGI1" s="310"/>
      <c r="TGJ1" s="310"/>
      <c r="TGK1" s="310"/>
      <c r="TGL1" s="310"/>
      <c r="TGM1" s="310"/>
      <c r="TGN1" s="310"/>
      <c r="TGO1" s="310"/>
      <c r="TGP1" s="309"/>
      <c r="TGQ1" s="310"/>
      <c r="TGR1" s="310"/>
      <c r="TGS1" s="310"/>
      <c r="TGT1" s="310"/>
      <c r="TGU1" s="310"/>
      <c r="TGV1" s="310"/>
      <c r="TGW1" s="310"/>
      <c r="TGX1" s="309"/>
      <c r="TGY1" s="310"/>
      <c r="TGZ1" s="310"/>
      <c r="THA1" s="310"/>
      <c r="THB1" s="310"/>
      <c r="THC1" s="310"/>
      <c r="THD1" s="310"/>
      <c r="THE1" s="310"/>
      <c r="THF1" s="309"/>
      <c r="THG1" s="310"/>
      <c r="THH1" s="310"/>
      <c r="THI1" s="310"/>
      <c r="THJ1" s="310"/>
      <c r="THK1" s="310"/>
      <c r="THL1" s="310"/>
      <c r="THM1" s="310"/>
      <c r="THN1" s="309"/>
      <c r="THO1" s="310"/>
      <c r="THP1" s="310"/>
      <c r="THQ1" s="310"/>
      <c r="THR1" s="310"/>
      <c r="THS1" s="310"/>
      <c r="THT1" s="310"/>
      <c r="THU1" s="310"/>
      <c r="THV1" s="309"/>
      <c r="THW1" s="310"/>
      <c r="THX1" s="310"/>
      <c r="THY1" s="310"/>
      <c r="THZ1" s="310"/>
      <c r="TIA1" s="310"/>
      <c r="TIB1" s="310"/>
      <c r="TIC1" s="310"/>
      <c r="TID1" s="309"/>
      <c r="TIE1" s="310"/>
      <c r="TIF1" s="310"/>
      <c r="TIG1" s="310"/>
      <c r="TIH1" s="310"/>
      <c r="TII1" s="310"/>
      <c r="TIJ1" s="310"/>
      <c r="TIK1" s="310"/>
      <c r="TIL1" s="309"/>
      <c r="TIM1" s="310"/>
      <c r="TIN1" s="310"/>
      <c r="TIO1" s="310"/>
      <c r="TIP1" s="310"/>
      <c r="TIQ1" s="310"/>
      <c r="TIR1" s="310"/>
      <c r="TIS1" s="310"/>
      <c r="TIT1" s="309"/>
      <c r="TIU1" s="310"/>
      <c r="TIV1" s="310"/>
      <c r="TIW1" s="310"/>
      <c r="TIX1" s="310"/>
      <c r="TIY1" s="310"/>
      <c r="TIZ1" s="310"/>
      <c r="TJA1" s="310"/>
      <c r="TJB1" s="309"/>
      <c r="TJC1" s="310"/>
      <c r="TJD1" s="310"/>
      <c r="TJE1" s="310"/>
      <c r="TJF1" s="310"/>
      <c r="TJG1" s="310"/>
      <c r="TJH1" s="310"/>
      <c r="TJI1" s="310"/>
      <c r="TJJ1" s="309"/>
      <c r="TJK1" s="310"/>
      <c r="TJL1" s="310"/>
      <c r="TJM1" s="310"/>
      <c r="TJN1" s="310"/>
      <c r="TJO1" s="310"/>
      <c r="TJP1" s="310"/>
      <c r="TJQ1" s="310"/>
      <c r="TJR1" s="309"/>
      <c r="TJS1" s="310"/>
      <c r="TJT1" s="310"/>
      <c r="TJU1" s="310"/>
      <c r="TJV1" s="310"/>
      <c r="TJW1" s="310"/>
      <c r="TJX1" s="310"/>
      <c r="TJY1" s="310"/>
      <c r="TJZ1" s="309"/>
      <c r="TKA1" s="310"/>
      <c r="TKB1" s="310"/>
      <c r="TKC1" s="310"/>
      <c r="TKD1" s="310"/>
      <c r="TKE1" s="310"/>
      <c r="TKF1" s="310"/>
      <c r="TKG1" s="310"/>
      <c r="TKH1" s="309"/>
      <c r="TKI1" s="310"/>
      <c r="TKJ1" s="310"/>
      <c r="TKK1" s="310"/>
      <c r="TKL1" s="310"/>
      <c r="TKM1" s="310"/>
      <c r="TKN1" s="310"/>
      <c r="TKO1" s="310"/>
      <c r="TKP1" s="309"/>
      <c r="TKQ1" s="310"/>
      <c r="TKR1" s="310"/>
      <c r="TKS1" s="310"/>
      <c r="TKT1" s="310"/>
      <c r="TKU1" s="310"/>
      <c r="TKV1" s="310"/>
      <c r="TKW1" s="310"/>
      <c r="TKX1" s="309"/>
      <c r="TKY1" s="310"/>
      <c r="TKZ1" s="310"/>
      <c r="TLA1" s="310"/>
      <c r="TLB1" s="310"/>
      <c r="TLC1" s="310"/>
      <c r="TLD1" s="310"/>
      <c r="TLE1" s="310"/>
      <c r="TLF1" s="309"/>
      <c r="TLG1" s="310"/>
      <c r="TLH1" s="310"/>
      <c r="TLI1" s="310"/>
      <c r="TLJ1" s="310"/>
      <c r="TLK1" s="310"/>
      <c r="TLL1" s="310"/>
      <c r="TLM1" s="310"/>
      <c r="TLN1" s="309"/>
      <c r="TLO1" s="310"/>
      <c r="TLP1" s="310"/>
      <c r="TLQ1" s="310"/>
      <c r="TLR1" s="310"/>
      <c r="TLS1" s="310"/>
      <c r="TLT1" s="310"/>
      <c r="TLU1" s="310"/>
      <c r="TLV1" s="309"/>
      <c r="TLW1" s="310"/>
      <c r="TLX1" s="310"/>
      <c r="TLY1" s="310"/>
      <c r="TLZ1" s="310"/>
      <c r="TMA1" s="310"/>
      <c r="TMB1" s="310"/>
      <c r="TMC1" s="310"/>
      <c r="TMD1" s="309"/>
      <c r="TME1" s="310"/>
      <c r="TMF1" s="310"/>
      <c r="TMG1" s="310"/>
      <c r="TMH1" s="310"/>
      <c r="TMI1" s="310"/>
      <c r="TMJ1" s="310"/>
      <c r="TMK1" s="310"/>
      <c r="TML1" s="309"/>
      <c r="TMM1" s="310"/>
      <c r="TMN1" s="310"/>
      <c r="TMO1" s="310"/>
      <c r="TMP1" s="310"/>
      <c r="TMQ1" s="310"/>
      <c r="TMR1" s="310"/>
      <c r="TMS1" s="310"/>
      <c r="TMT1" s="309"/>
      <c r="TMU1" s="310"/>
      <c r="TMV1" s="310"/>
      <c r="TMW1" s="310"/>
      <c r="TMX1" s="310"/>
      <c r="TMY1" s="310"/>
      <c r="TMZ1" s="310"/>
      <c r="TNA1" s="310"/>
      <c r="TNB1" s="309"/>
      <c r="TNC1" s="310"/>
      <c r="TND1" s="310"/>
      <c r="TNE1" s="310"/>
      <c r="TNF1" s="310"/>
      <c r="TNG1" s="310"/>
      <c r="TNH1" s="310"/>
      <c r="TNI1" s="310"/>
      <c r="TNJ1" s="309"/>
      <c r="TNK1" s="310"/>
      <c r="TNL1" s="310"/>
      <c r="TNM1" s="310"/>
      <c r="TNN1" s="310"/>
      <c r="TNO1" s="310"/>
      <c r="TNP1" s="310"/>
      <c r="TNQ1" s="310"/>
      <c r="TNR1" s="309"/>
      <c r="TNS1" s="310"/>
      <c r="TNT1" s="310"/>
      <c r="TNU1" s="310"/>
      <c r="TNV1" s="310"/>
      <c r="TNW1" s="310"/>
      <c r="TNX1" s="310"/>
      <c r="TNY1" s="310"/>
      <c r="TNZ1" s="309"/>
      <c r="TOA1" s="310"/>
      <c r="TOB1" s="310"/>
      <c r="TOC1" s="310"/>
      <c r="TOD1" s="310"/>
      <c r="TOE1" s="310"/>
      <c r="TOF1" s="310"/>
      <c r="TOG1" s="310"/>
      <c r="TOH1" s="309"/>
      <c r="TOI1" s="310"/>
      <c r="TOJ1" s="310"/>
      <c r="TOK1" s="310"/>
      <c r="TOL1" s="310"/>
      <c r="TOM1" s="310"/>
      <c r="TON1" s="310"/>
      <c r="TOO1" s="310"/>
      <c r="TOP1" s="309"/>
      <c r="TOQ1" s="310"/>
      <c r="TOR1" s="310"/>
      <c r="TOS1" s="310"/>
      <c r="TOT1" s="310"/>
      <c r="TOU1" s="310"/>
      <c r="TOV1" s="310"/>
      <c r="TOW1" s="310"/>
      <c r="TOX1" s="309"/>
      <c r="TOY1" s="310"/>
      <c r="TOZ1" s="310"/>
      <c r="TPA1" s="310"/>
      <c r="TPB1" s="310"/>
      <c r="TPC1" s="310"/>
      <c r="TPD1" s="310"/>
      <c r="TPE1" s="310"/>
      <c r="TPF1" s="309"/>
      <c r="TPG1" s="310"/>
      <c r="TPH1" s="310"/>
      <c r="TPI1" s="310"/>
      <c r="TPJ1" s="310"/>
      <c r="TPK1" s="310"/>
      <c r="TPL1" s="310"/>
      <c r="TPM1" s="310"/>
      <c r="TPN1" s="309"/>
      <c r="TPO1" s="310"/>
      <c r="TPP1" s="310"/>
      <c r="TPQ1" s="310"/>
      <c r="TPR1" s="310"/>
      <c r="TPS1" s="310"/>
      <c r="TPT1" s="310"/>
      <c r="TPU1" s="310"/>
      <c r="TPV1" s="309"/>
      <c r="TPW1" s="310"/>
      <c r="TPX1" s="310"/>
      <c r="TPY1" s="310"/>
      <c r="TPZ1" s="310"/>
      <c r="TQA1" s="310"/>
      <c r="TQB1" s="310"/>
      <c r="TQC1" s="310"/>
      <c r="TQD1" s="309"/>
      <c r="TQE1" s="310"/>
      <c r="TQF1" s="310"/>
      <c r="TQG1" s="310"/>
      <c r="TQH1" s="310"/>
      <c r="TQI1" s="310"/>
      <c r="TQJ1" s="310"/>
      <c r="TQK1" s="310"/>
      <c r="TQL1" s="309"/>
      <c r="TQM1" s="310"/>
      <c r="TQN1" s="310"/>
      <c r="TQO1" s="310"/>
      <c r="TQP1" s="310"/>
      <c r="TQQ1" s="310"/>
      <c r="TQR1" s="310"/>
      <c r="TQS1" s="310"/>
      <c r="TQT1" s="309"/>
      <c r="TQU1" s="310"/>
      <c r="TQV1" s="310"/>
      <c r="TQW1" s="310"/>
      <c r="TQX1" s="310"/>
      <c r="TQY1" s="310"/>
      <c r="TQZ1" s="310"/>
      <c r="TRA1" s="310"/>
      <c r="TRB1" s="309"/>
      <c r="TRC1" s="310"/>
      <c r="TRD1" s="310"/>
      <c r="TRE1" s="310"/>
      <c r="TRF1" s="310"/>
      <c r="TRG1" s="310"/>
      <c r="TRH1" s="310"/>
      <c r="TRI1" s="310"/>
      <c r="TRJ1" s="309"/>
      <c r="TRK1" s="310"/>
      <c r="TRL1" s="310"/>
      <c r="TRM1" s="310"/>
      <c r="TRN1" s="310"/>
      <c r="TRO1" s="310"/>
      <c r="TRP1" s="310"/>
      <c r="TRQ1" s="310"/>
      <c r="TRR1" s="309"/>
      <c r="TRS1" s="310"/>
      <c r="TRT1" s="310"/>
      <c r="TRU1" s="310"/>
      <c r="TRV1" s="310"/>
      <c r="TRW1" s="310"/>
      <c r="TRX1" s="310"/>
      <c r="TRY1" s="310"/>
      <c r="TRZ1" s="309"/>
      <c r="TSA1" s="310"/>
      <c r="TSB1" s="310"/>
      <c r="TSC1" s="310"/>
      <c r="TSD1" s="310"/>
      <c r="TSE1" s="310"/>
      <c r="TSF1" s="310"/>
      <c r="TSG1" s="310"/>
      <c r="TSH1" s="309"/>
      <c r="TSI1" s="310"/>
      <c r="TSJ1" s="310"/>
      <c r="TSK1" s="310"/>
      <c r="TSL1" s="310"/>
      <c r="TSM1" s="310"/>
      <c r="TSN1" s="310"/>
      <c r="TSO1" s="310"/>
      <c r="TSP1" s="309"/>
      <c r="TSQ1" s="310"/>
      <c r="TSR1" s="310"/>
      <c r="TSS1" s="310"/>
      <c r="TST1" s="310"/>
      <c r="TSU1" s="310"/>
      <c r="TSV1" s="310"/>
      <c r="TSW1" s="310"/>
      <c r="TSX1" s="309"/>
      <c r="TSY1" s="310"/>
      <c r="TSZ1" s="310"/>
      <c r="TTA1" s="310"/>
      <c r="TTB1" s="310"/>
      <c r="TTC1" s="310"/>
      <c r="TTD1" s="310"/>
      <c r="TTE1" s="310"/>
      <c r="TTF1" s="309"/>
      <c r="TTG1" s="310"/>
      <c r="TTH1" s="310"/>
      <c r="TTI1" s="310"/>
      <c r="TTJ1" s="310"/>
      <c r="TTK1" s="310"/>
      <c r="TTL1" s="310"/>
      <c r="TTM1" s="310"/>
      <c r="TTN1" s="309"/>
      <c r="TTO1" s="310"/>
      <c r="TTP1" s="310"/>
      <c r="TTQ1" s="310"/>
      <c r="TTR1" s="310"/>
      <c r="TTS1" s="310"/>
      <c r="TTT1" s="310"/>
      <c r="TTU1" s="310"/>
      <c r="TTV1" s="309"/>
      <c r="TTW1" s="310"/>
      <c r="TTX1" s="310"/>
      <c r="TTY1" s="310"/>
      <c r="TTZ1" s="310"/>
      <c r="TUA1" s="310"/>
      <c r="TUB1" s="310"/>
      <c r="TUC1" s="310"/>
      <c r="TUD1" s="309"/>
      <c r="TUE1" s="310"/>
      <c r="TUF1" s="310"/>
      <c r="TUG1" s="310"/>
      <c r="TUH1" s="310"/>
      <c r="TUI1" s="310"/>
      <c r="TUJ1" s="310"/>
      <c r="TUK1" s="310"/>
      <c r="TUL1" s="309"/>
      <c r="TUM1" s="310"/>
      <c r="TUN1" s="310"/>
      <c r="TUO1" s="310"/>
      <c r="TUP1" s="310"/>
      <c r="TUQ1" s="310"/>
      <c r="TUR1" s="310"/>
      <c r="TUS1" s="310"/>
      <c r="TUT1" s="309"/>
      <c r="TUU1" s="310"/>
      <c r="TUV1" s="310"/>
      <c r="TUW1" s="310"/>
      <c r="TUX1" s="310"/>
      <c r="TUY1" s="310"/>
      <c r="TUZ1" s="310"/>
      <c r="TVA1" s="310"/>
      <c r="TVB1" s="309"/>
      <c r="TVC1" s="310"/>
      <c r="TVD1" s="310"/>
      <c r="TVE1" s="310"/>
      <c r="TVF1" s="310"/>
      <c r="TVG1" s="310"/>
      <c r="TVH1" s="310"/>
      <c r="TVI1" s="310"/>
      <c r="TVJ1" s="309"/>
      <c r="TVK1" s="310"/>
      <c r="TVL1" s="310"/>
      <c r="TVM1" s="310"/>
      <c r="TVN1" s="310"/>
      <c r="TVO1" s="310"/>
      <c r="TVP1" s="310"/>
      <c r="TVQ1" s="310"/>
      <c r="TVR1" s="309"/>
      <c r="TVS1" s="310"/>
      <c r="TVT1" s="310"/>
      <c r="TVU1" s="310"/>
      <c r="TVV1" s="310"/>
      <c r="TVW1" s="310"/>
      <c r="TVX1" s="310"/>
      <c r="TVY1" s="310"/>
      <c r="TVZ1" s="309"/>
      <c r="TWA1" s="310"/>
      <c r="TWB1" s="310"/>
      <c r="TWC1" s="310"/>
      <c r="TWD1" s="310"/>
      <c r="TWE1" s="310"/>
      <c r="TWF1" s="310"/>
      <c r="TWG1" s="310"/>
      <c r="TWH1" s="309"/>
      <c r="TWI1" s="310"/>
      <c r="TWJ1" s="310"/>
      <c r="TWK1" s="310"/>
      <c r="TWL1" s="310"/>
      <c r="TWM1" s="310"/>
      <c r="TWN1" s="310"/>
      <c r="TWO1" s="310"/>
      <c r="TWP1" s="309"/>
      <c r="TWQ1" s="310"/>
      <c r="TWR1" s="310"/>
      <c r="TWS1" s="310"/>
      <c r="TWT1" s="310"/>
      <c r="TWU1" s="310"/>
      <c r="TWV1" s="310"/>
      <c r="TWW1" s="310"/>
      <c r="TWX1" s="309"/>
      <c r="TWY1" s="310"/>
      <c r="TWZ1" s="310"/>
      <c r="TXA1" s="310"/>
      <c r="TXB1" s="310"/>
      <c r="TXC1" s="310"/>
      <c r="TXD1" s="310"/>
      <c r="TXE1" s="310"/>
      <c r="TXF1" s="309"/>
      <c r="TXG1" s="310"/>
      <c r="TXH1" s="310"/>
      <c r="TXI1" s="310"/>
      <c r="TXJ1" s="310"/>
      <c r="TXK1" s="310"/>
      <c r="TXL1" s="310"/>
      <c r="TXM1" s="310"/>
      <c r="TXN1" s="309"/>
      <c r="TXO1" s="310"/>
      <c r="TXP1" s="310"/>
      <c r="TXQ1" s="310"/>
      <c r="TXR1" s="310"/>
      <c r="TXS1" s="310"/>
      <c r="TXT1" s="310"/>
      <c r="TXU1" s="310"/>
      <c r="TXV1" s="309"/>
      <c r="TXW1" s="310"/>
      <c r="TXX1" s="310"/>
      <c r="TXY1" s="310"/>
      <c r="TXZ1" s="310"/>
      <c r="TYA1" s="310"/>
      <c r="TYB1" s="310"/>
      <c r="TYC1" s="310"/>
      <c r="TYD1" s="309"/>
      <c r="TYE1" s="310"/>
      <c r="TYF1" s="310"/>
      <c r="TYG1" s="310"/>
      <c r="TYH1" s="310"/>
      <c r="TYI1" s="310"/>
      <c r="TYJ1" s="310"/>
      <c r="TYK1" s="310"/>
      <c r="TYL1" s="309"/>
      <c r="TYM1" s="310"/>
      <c r="TYN1" s="310"/>
      <c r="TYO1" s="310"/>
      <c r="TYP1" s="310"/>
      <c r="TYQ1" s="310"/>
      <c r="TYR1" s="310"/>
      <c r="TYS1" s="310"/>
      <c r="TYT1" s="309"/>
      <c r="TYU1" s="310"/>
      <c r="TYV1" s="310"/>
      <c r="TYW1" s="310"/>
      <c r="TYX1" s="310"/>
      <c r="TYY1" s="310"/>
      <c r="TYZ1" s="310"/>
      <c r="TZA1" s="310"/>
      <c r="TZB1" s="309"/>
      <c r="TZC1" s="310"/>
      <c r="TZD1" s="310"/>
      <c r="TZE1" s="310"/>
      <c r="TZF1" s="310"/>
      <c r="TZG1" s="310"/>
      <c r="TZH1" s="310"/>
      <c r="TZI1" s="310"/>
      <c r="TZJ1" s="309"/>
      <c r="TZK1" s="310"/>
      <c r="TZL1" s="310"/>
      <c r="TZM1" s="310"/>
      <c r="TZN1" s="310"/>
      <c r="TZO1" s="310"/>
      <c r="TZP1" s="310"/>
      <c r="TZQ1" s="310"/>
      <c r="TZR1" s="309"/>
      <c r="TZS1" s="310"/>
      <c r="TZT1" s="310"/>
      <c r="TZU1" s="310"/>
      <c r="TZV1" s="310"/>
      <c r="TZW1" s="310"/>
      <c r="TZX1" s="310"/>
      <c r="TZY1" s="310"/>
      <c r="TZZ1" s="309"/>
      <c r="UAA1" s="310"/>
      <c r="UAB1" s="310"/>
      <c r="UAC1" s="310"/>
      <c r="UAD1" s="310"/>
      <c r="UAE1" s="310"/>
      <c r="UAF1" s="310"/>
      <c r="UAG1" s="310"/>
      <c r="UAH1" s="309"/>
      <c r="UAI1" s="310"/>
      <c r="UAJ1" s="310"/>
      <c r="UAK1" s="310"/>
      <c r="UAL1" s="310"/>
      <c r="UAM1" s="310"/>
      <c r="UAN1" s="310"/>
      <c r="UAO1" s="310"/>
      <c r="UAP1" s="309"/>
      <c r="UAQ1" s="310"/>
      <c r="UAR1" s="310"/>
      <c r="UAS1" s="310"/>
      <c r="UAT1" s="310"/>
      <c r="UAU1" s="310"/>
      <c r="UAV1" s="310"/>
      <c r="UAW1" s="310"/>
      <c r="UAX1" s="309"/>
      <c r="UAY1" s="310"/>
      <c r="UAZ1" s="310"/>
      <c r="UBA1" s="310"/>
      <c r="UBB1" s="310"/>
      <c r="UBC1" s="310"/>
      <c r="UBD1" s="310"/>
      <c r="UBE1" s="310"/>
      <c r="UBF1" s="309"/>
      <c r="UBG1" s="310"/>
      <c r="UBH1" s="310"/>
      <c r="UBI1" s="310"/>
      <c r="UBJ1" s="310"/>
      <c r="UBK1" s="310"/>
      <c r="UBL1" s="310"/>
      <c r="UBM1" s="310"/>
      <c r="UBN1" s="309"/>
      <c r="UBO1" s="310"/>
      <c r="UBP1" s="310"/>
      <c r="UBQ1" s="310"/>
      <c r="UBR1" s="310"/>
      <c r="UBS1" s="310"/>
      <c r="UBT1" s="310"/>
      <c r="UBU1" s="310"/>
      <c r="UBV1" s="309"/>
      <c r="UBW1" s="310"/>
      <c r="UBX1" s="310"/>
      <c r="UBY1" s="310"/>
      <c r="UBZ1" s="310"/>
      <c r="UCA1" s="310"/>
      <c r="UCB1" s="310"/>
      <c r="UCC1" s="310"/>
      <c r="UCD1" s="309"/>
      <c r="UCE1" s="310"/>
      <c r="UCF1" s="310"/>
      <c r="UCG1" s="310"/>
      <c r="UCH1" s="310"/>
      <c r="UCI1" s="310"/>
      <c r="UCJ1" s="310"/>
      <c r="UCK1" s="310"/>
      <c r="UCL1" s="309"/>
      <c r="UCM1" s="310"/>
      <c r="UCN1" s="310"/>
      <c r="UCO1" s="310"/>
      <c r="UCP1" s="310"/>
      <c r="UCQ1" s="310"/>
      <c r="UCR1" s="310"/>
      <c r="UCS1" s="310"/>
      <c r="UCT1" s="309"/>
      <c r="UCU1" s="310"/>
      <c r="UCV1" s="310"/>
      <c r="UCW1" s="310"/>
      <c r="UCX1" s="310"/>
      <c r="UCY1" s="310"/>
      <c r="UCZ1" s="310"/>
      <c r="UDA1" s="310"/>
      <c r="UDB1" s="309"/>
      <c r="UDC1" s="310"/>
      <c r="UDD1" s="310"/>
      <c r="UDE1" s="310"/>
      <c r="UDF1" s="310"/>
      <c r="UDG1" s="310"/>
      <c r="UDH1" s="310"/>
      <c r="UDI1" s="310"/>
      <c r="UDJ1" s="309"/>
      <c r="UDK1" s="310"/>
      <c r="UDL1" s="310"/>
      <c r="UDM1" s="310"/>
      <c r="UDN1" s="310"/>
      <c r="UDO1" s="310"/>
      <c r="UDP1" s="310"/>
      <c r="UDQ1" s="310"/>
      <c r="UDR1" s="309"/>
      <c r="UDS1" s="310"/>
      <c r="UDT1" s="310"/>
      <c r="UDU1" s="310"/>
      <c r="UDV1" s="310"/>
      <c r="UDW1" s="310"/>
      <c r="UDX1" s="310"/>
      <c r="UDY1" s="310"/>
      <c r="UDZ1" s="309"/>
      <c r="UEA1" s="310"/>
      <c r="UEB1" s="310"/>
      <c r="UEC1" s="310"/>
      <c r="UED1" s="310"/>
      <c r="UEE1" s="310"/>
      <c r="UEF1" s="310"/>
      <c r="UEG1" s="310"/>
      <c r="UEH1" s="309"/>
      <c r="UEI1" s="310"/>
      <c r="UEJ1" s="310"/>
      <c r="UEK1" s="310"/>
      <c r="UEL1" s="310"/>
      <c r="UEM1" s="310"/>
      <c r="UEN1" s="310"/>
      <c r="UEO1" s="310"/>
      <c r="UEP1" s="309"/>
      <c r="UEQ1" s="310"/>
      <c r="UER1" s="310"/>
      <c r="UES1" s="310"/>
      <c r="UET1" s="310"/>
      <c r="UEU1" s="310"/>
      <c r="UEV1" s="310"/>
      <c r="UEW1" s="310"/>
      <c r="UEX1" s="309"/>
      <c r="UEY1" s="310"/>
      <c r="UEZ1" s="310"/>
      <c r="UFA1" s="310"/>
      <c r="UFB1" s="310"/>
      <c r="UFC1" s="310"/>
      <c r="UFD1" s="310"/>
      <c r="UFE1" s="310"/>
      <c r="UFF1" s="309"/>
      <c r="UFG1" s="310"/>
      <c r="UFH1" s="310"/>
      <c r="UFI1" s="310"/>
      <c r="UFJ1" s="310"/>
      <c r="UFK1" s="310"/>
      <c r="UFL1" s="310"/>
      <c r="UFM1" s="310"/>
      <c r="UFN1" s="309"/>
      <c r="UFO1" s="310"/>
      <c r="UFP1" s="310"/>
      <c r="UFQ1" s="310"/>
      <c r="UFR1" s="310"/>
      <c r="UFS1" s="310"/>
      <c r="UFT1" s="310"/>
      <c r="UFU1" s="310"/>
      <c r="UFV1" s="309"/>
      <c r="UFW1" s="310"/>
      <c r="UFX1" s="310"/>
      <c r="UFY1" s="310"/>
      <c r="UFZ1" s="310"/>
      <c r="UGA1" s="310"/>
      <c r="UGB1" s="310"/>
      <c r="UGC1" s="310"/>
      <c r="UGD1" s="309"/>
      <c r="UGE1" s="310"/>
      <c r="UGF1" s="310"/>
      <c r="UGG1" s="310"/>
      <c r="UGH1" s="310"/>
      <c r="UGI1" s="310"/>
      <c r="UGJ1" s="310"/>
      <c r="UGK1" s="310"/>
      <c r="UGL1" s="309"/>
      <c r="UGM1" s="310"/>
      <c r="UGN1" s="310"/>
      <c r="UGO1" s="310"/>
      <c r="UGP1" s="310"/>
      <c r="UGQ1" s="310"/>
      <c r="UGR1" s="310"/>
      <c r="UGS1" s="310"/>
      <c r="UGT1" s="309"/>
      <c r="UGU1" s="310"/>
      <c r="UGV1" s="310"/>
      <c r="UGW1" s="310"/>
      <c r="UGX1" s="310"/>
      <c r="UGY1" s="310"/>
      <c r="UGZ1" s="310"/>
      <c r="UHA1" s="310"/>
      <c r="UHB1" s="309"/>
      <c r="UHC1" s="310"/>
      <c r="UHD1" s="310"/>
      <c r="UHE1" s="310"/>
      <c r="UHF1" s="310"/>
      <c r="UHG1" s="310"/>
      <c r="UHH1" s="310"/>
      <c r="UHI1" s="310"/>
      <c r="UHJ1" s="309"/>
      <c r="UHK1" s="310"/>
      <c r="UHL1" s="310"/>
      <c r="UHM1" s="310"/>
      <c r="UHN1" s="310"/>
      <c r="UHO1" s="310"/>
      <c r="UHP1" s="310"/>
      <c r="UHQ1" s="310"/>
      <c r="UHR1" s="309"/>
      <c r="UHS1" s="310"/>
      <c r="UHT1" s="310"/>
      <c r="UHU1" s="310"/>
      <c r="UHV1" s="310"/>
      <c r="UHW1" s="310"/>
      <c r="UHX1" s="310"/>
      <c r="UHY1" s="310"/>
      <c r="UHZ1" s="309"/>
      <c r="UIA1" s="310"/>
      <c r="UIB1" s="310"/>
      <c r="UIC1" s="310"/>
      <c r="UID1" s="310"/>
      <c r="UIE1" s="310"/>
      <c r="UIF1" s="310"/>
      <c r="UIG1" s="310"/>
      <c r="UIH1" s="309"/>
      <c r="UII1" s="310"/>
      <c r="UIJ1" s="310"/>
      <c r="UIK1" s="310"/>
      <c r="UIL1" s="310"/>
      <c r="UIM1" s="310"/>
      <c r="UIN1" s="310"/>
      <c r="UIO1" s="310"/>
      <c r="UIP1" s="309"/>
      <c r="UIQ1" s="310"/>
      <c r="UIR1" s="310"/>
      <c r="UIS1" s="310"/>
      <c r="UIT1" s="310"/>
      <c r="UIU1" s="310"/>
      <c r="UIV1" s="310"/>
      <c r="UIW1" s="310"/>
      <c r="UIX1" s="309"/>
      <c r="UIY1" s="310"/>
      <c r="UIZ1" s="310"/>
      <c r="UJA1" s="310"/>
      <c r="UJB1" s="310"/>
      <c r="UJC1" s="310"/>
      <c r="UJD1" s="310"/>
      <c r="UJE1" s="310"/>
      <c r="UJF1" s="309"/>
      <c r="UJG1" s="310"/>
      <c r="UJH1" s="310"/>
      <c r="UJI1" s="310"/>
      <c r="UJJ1" s="310"/>
      <c r="UJK1" s="310"/>
      <c r="UJL1" s="310"/>
      <c r="UJM1" s="310"/>
      <c r="UJN1" s="309"/>
      <c r="UJO1" s="310"/>
      <c r="UJP1" s="310"/>
      <c r="UJQ1" s="310"/>
      <c r="UJR1" s="310"/>
      <c r="UJS1" s="310"/>
      <c r="UJT1" s="310"/>
      <c r="UJU1" s="310"/>
      <c r="UJV1" s="309"/>
      <c r="UJW1" s="310"/>
      <c r="UJX1" s="310"/>
      <c r="UJY1" s="310"/>
      <c r="UJZ1" s="310"/>
      <c r="UKA1" s="310"/>
      <c r="UKB1" s="310"/>
      <c r="UKC1" s="310"/>
      <c r="UKD1" s="309"/>
      <c r="UKE1" s="310"/>
      <c r="UKF1" s="310"/>
      <c r="UKG1" s="310"/>
      <c r="UKH1" s="310"/>
      <c r="UKI1" s="310"/>
      <c r="UKJ1" s="310"/>
      <c r="UKK1" s="310"/>
      <c r="UKL1" s="309"/>
      <c r="UKM1" s="310"/>
      <c r="UKN1" s="310"/>
      <c r="UKO1" s="310"/>
      <c r="UKP1" s="310"/>
      <c r="UKQ1" s="310"/>
      <c r="UKR1" s="310"/>
      <c r="UKS1" s="310"/>
      <c r="UKT1" s="309"/>
      <c r="UKU1" s="310"/>
      <c r="UKV1" s="310"/>
      <c r="UKW1" s="310"/>
      <c r="UKX1" s="310"/>
      <c r="UKY1" s="310"/>
      <c r="UKZ1" s="310"/>
      <c r="ULA1" s="310"/>
      <c r="ULB1" s="309"/>
      <c r="ULC1" s="310"/>
      <c r="ULD1" s="310"/>
      <c r="ULE1" s="310"/>
      <c r="ULF1" s="310"/>
      <c r="ULG1" s="310"/>
      <c r="ULH1" s="310"/>
      <c r="ULI1" s="310"/>
      <c r="ULJ1" s="309"/>
      <c r="ULK1" s="310"/>
      <c r="ULL1" s="310"/>
      <c r="ULM1" s="310"/>
      <c r="ULN1" s="310"/>
      <c r="ULO1" s="310"/>
      <c r="ULP1" s="310"/>
      <c r="ULQ1" s="310"/>
      <c r="ULR1" s="309"/>
      <c r="ULS1" s="310"/>
      <c r="ULT1" s="310"/>
      <c r="ULU1" s="310"/>
      <c r="ULV1" s="310"/>
      <c r="ULW1" s="310"/>
      <c r="ULX1" s="310"/>
      <c r="ULY1" s="310"/>
      <c r="ULZ1" s="309"/>
      <c r="UMA1" s="310"/>
      <c r="UMB1" s="310"/>
      <c r="UMC1" s="310"/>
      <c r="UMD1" s="310"/>
      <c r="UME1" s="310"/>
      <c r="UMF1" s="310"/>
      <c r="UMG1" s="310"/>
      <c r="UMH1" s="309"/>
      <c r="UMI1" s="310"/>
      <c r="UMJ1" s="310"/>
      <c r="UMK1" s="310"/>
      <c r="UML1" s="310"/>
      <c r="UMM1" s="310"/>
      <c r="UMN1" s="310"/>
      <c r="UMO1" s="310"/>
      <c r="UMP1" s="309"/>
      <c r="UMQ1" s="310"/>
      <c r="UMR1" s="310"/>
      <c r="UMS1" s="310"/>
      <c r="UMT1" s="310"/>
      <c r="UMU1" s="310"/>
      <c r="UMV1" s="310"/>
      <c r="UMW1" s="310"/>
      <c r="UMX1" s="309"/>
      <c r="UMY1" s="310"/>
      <c r="UMZ1" s="310"/>
      <c r="UNA1" s="310"/>
      <c r="UNB1" s="310"/>
      <c r="UNC1" s="310"/>
      <c r="UND1" s="310"/>
      <c r="UNE1" s="310"/>
      <c r="UNF1" s="309"/>
      <c r="UNG1" s="310"/>
      <c r="UNH1" s="310"/>
      <c r="UNI1" s="310"/>
      <c r="UNJ1" s="310"/>
      <c r="UNK1" s="310"/>
      <c r="UNL1" s="310"/>
      <c r="UNM1" s="310"/>
      <c r="UNN1" s="309"/>
      <c r="UNO1" s="310"/>
      <c r="UNP1" s="310"/>
      <c r="UNQ1" s="310"/>
      <c r="UNR1" s="310"/>
      <c r="UNS1" s="310"/>
      <c r="UNT1" s="310"/>
      <c r="UNU1" s="310"/>
      <c r="UNV1" s="309"/>
      <c r="UNW1" s="310"/>
      <c r="UNX1" s="310"/>
      <c r="UNY1" s="310"/>
      <c r="UNZ1" s="310"/>
      <c r="UOA1" s="310"/>
      <c r="UOB1" s="310"/>
      <c r="UOC1" s="310"/>
      <c r="UOD1" s="309"/>
      <c r="UOE1" s="310"/>
      <c r="UOF1" s="310"/>
      <c r="UOG1" s="310"/>
      <c r="UOH1" s="310"/>
      <c r="UOI1" s="310"/>
      <c r="UOJ1" s="310"/>
      <c r="UOK1" s="310"/>
      <c r="UOL1" s="309"/>
      <c r="UOM1" s="310"/>
      <c r="UON1" s="310"/>
      <c r="UOO1" s="310"/>
      <c r="UOP1" s="310"/>
      <c r="UOQ1" s="310"/>
      <c r="UOR1" s="310"/>
      <c r="UOS1" s="310"/>
      <c r="UOT1" s="309"/>
      <c r="UOU1" s="310"/>
      <c r="UOV1" s="310"/>
      <c r="UOW1" s="310"/>
      <c r="UOX1" s="310"/>
      <c r="UOY1" s="310"/>
      <c r="UOZ1" s="310"/>
      <c r="UPA1" s="310"/>
      <c r="UPB1" s="309"/>
      <c r="UPC1" s="310"/>
      <c r="UPD1" s="310"/>
      <c r="UPE1" s="310"/>
      <c r="UPF1" s="310"/>
      <c r="UPG1" s="310"/>
      <c r="UPH1" s="310"/>
      <c r="UPI1" s="310"/>
      <c r="UPJ1" s="309"/>
      <c r="UPK1" s="310"/>
      <c r="UPL1" s="310"/>
      <c r="UPM1" s="310"/>
      <c r="UPN1" s="310"/>
      <c r="UPO1" s="310"/>
      <c r="UPP1" s="310"/>
      <c r="UPQ1" s="310"/>
      <c r="UPR1" s="309"/>
      <c r="UPS1" s="310"/>
      <c r="UPT1" s="310"/>
      <c r="UPU1" s="310"/>
      <c r="UPV1" s="310"/>
      <c r="UPW1" s="310"/>
      <c r="UPX1" s="310"/>
      <c r="UPY1" s="310"/>
      <c r="UPZ1" s="309"/>
      <c r="UQA1" s="310"/>
      <c r="UQB1" s="310"/>
      <c r="UQC1" s="310"/>
      <c r="UQD1" s="310"/>
      <c r="UQE1" s="310"/>
      <c r="UQF1" s="310"/>
      <c r="UQG1" s="310"/>
      <c r="UQH1" s="309"/>
      <c r="UQI1" s="310"/>
      <c r="UQJ1" s="310"/>
      <c r="UQK1" s="310"/>
      <c r="UQL1" s="310"/>
      <c r="UQM1" s="310"/>
      <c r="UQN1" s="310"/>
      <c r="UQO1" s="310"/>
      <c r="UQP1" s="309"/>
      <c r="UQQ1" s="310"/>
      <c r="UQR1" s="310"/>
      <c r="UQS1" s="310"/>
      <c r="UQT1" s="310"/>
      <c r="UQU1" s="310"/>
      <c r="UQV1" s="310"/>
      <c r="UQW1" s="310"/>
      <c r="UQX1" s="309"/>
      <c r="UQY1" s="310"/>
      <c r="UQZ1" s="310"/>
      <c r="URA1" s="310"/>
      <c r="URB1" s="310"/>
      <c r="URC1" s="310"/>
      <c r="URD1" s="310"/>
      <c r="URE1" s="310"/>
      <c r="URF1" s="309"/>
      <c r="URG1" s="310"/>
      <c r="URH1" s="310"/>
      <c r="URI1" s="310"/>
      <c r="URJ1" s="310"/>
      <c r="URK1" s="310"/>
      <c r="URL1" s="310"/>
      <c r="URM1" s="310"/>
      <c r="URN1" s="309"/>
      <c r="URO1" s="310"/>
      <c r="URP1" s="310"/>
      <c r="URQ1" s="310"/>
      <c r="URR1" s="310"/>
      <c r="URS1" s="310"/>
      <c r="URT1" s="310"/>
      <c r="URU1" s="310"/>
      <c r="URV1" s="309"/>
      <c r="URW1" s="310"/>
      <c r="URX1" s="310"/>
      <c r="URY1" s="310"/>
      <c r="URZ1" s="310"/>
      <c r="USA1" s="310"/>
      <c r="USB1" s="310"/>
      <c r="USC1" s="310"/>
      <c r="USD1" s="309"/>
      <c r="USE1" s="310"/>
      <c r="USF1" s="310"/>
      <c r="USG1" s="310"/>
      <c r="USH1" s="310"/>
      <c r="USI1" s="310"/>
      <c r="USJ1" s="310"/>
      <c r="USK1" s="310"/>
      <c r="USL1" s="309"/>
      <c r="USM1" s="310"/>
      <c r="USN1" s="310"/>
      <c r="USO1" s="310"/>
      <c r="USP1" s="310"/>
      <c r="USQ1" s="310"/>
      <c r="USR1" s="310"/>
      <c r="USS1" s="310"/>
      <c r="UST1" s="309"/>
      <c r="USU1" s="310"/>
      <c r="USV1" s="310"/>
      <c r="USW1" s="310"/>
      <c r="USX1" s="310"/>
      <c r="USY1" s="310"/>
      <c r="USZ1" s="310"/>
      <c r="UTA1" s="310"/>
      <c r="UTB1" s="309"/>
      <c r="UTC1" s="310"/>
      <c r="UTD1" s="310"/>
      <c r="UTE1" s="310"/>
      <c r="UTF1" s="310"/>
      <c r="UTG1" s="310"/>
      <c r="UTH1" s="310"/>
      <c r="UTI1" s="310"/>
      <c r="UTJ1" s="309"/>
      <c r="UTK1" s="310"/>
      <c r="UTL1" s="310"/>
      <c r="UTM1" s="310"/>
      <c r="UTN1" s="310"/>
      <c r="UTO1" s="310"/>
      <c r="UTP1" s="310"/>
      <c r="UTQ1" s="310"/>
      <c r="UTR1" s="309"/>
      <c r="UTS1" s="310"/>
      <c r="UTT1" s="310"/>
      <c r="UTU1" s="310"/>
      <c r="UTV1" s="310"/>
      <c r="UTW1" s="310"/>
      <c r="UTX1" s="310"/>
      <c r="UTY1" s="310"/>
      <c r="UTZ1" s="309"/>
      <c r="UUA1" s="310"/>
      <c r="UUB1" s="310"/>
      <c r="UUC1" s="310"/>
      <c r="UUD1" s="310"/>
      <c r="UUE1" s="310"/>
      <c r="UUF1" s="310"/>
      <c r="UUG1" s="310"/>
      <c r="UUH1" s="309"/>
      <c r="UUI1" s="310"/>
      <c r="UUJ1" s="310"/>
      <c r="UUK1" s="310"/>
      <c r="UUL1" s="310"/>
      <c r="UUM1" s="310"/>
      <c r="UUN1" s="310"/>
      <c r="UUO1" s="310"/>
      <c r="UUP1" s="309"/>
      <c r="UUQ1" s="310"/>
      <c r="UUR1" s="310"/>
      <c r="UUS1" s="310"/>
      <c r="UUT1" s="310"/>
      <c r="UUU1" s="310"/>
      <c r="UUV1" s="310"/>
      <c r="UUW1" s="310"/>
      <c r="UUX1" s="309"/>
      <c r="UUY1" s="310"/>
      <c r="UUZ1" s="310"/>
      <c r="UVA1" s="310"/>
      <c r="UVB1" s="310"/>
      <c r="UVC1" s="310"/>
      <c r="UVD1" s="310"/>
      <c r="UVE1" s="310"/>
      <c r="UVF1" s="309"/>
      <c r="UVG1" s="310"/>
      <c r="UVH1" s="310"/>
      <c r="UVI1" s="310"/>
      <c r="UVJ1" s="310"/>
      <c r="UVK1" s="310"/>
      <c r="UVL1" s="310"/>
      <c r="UVM1" s="310"/>
      <c r="UVN1" s="309"/>
      <c r="UVO1" s="310"/>
      <c r="UVP1" s="310"/>
      <c r="UVQ1" s="310"/>
      <c r="UVR1" s="310"/>
      <c r="UVS1" s="310"/>
      <c r="UVT1" s="310"/>
      <c r="UVU1" s="310"/>
      <c r="UVV1" s="309"/>
      <c r="UVW1" s="310"/>
      <c r="UVX1" s="310"/>
      <c r="UVY1" s="310"/>
      <c r="UVZ1" s="310"/>
      <c r="UWA1" s="310"/>
      <c r="UWB1" s="310"/>
      <c r="UWC1" s="310"/>
      <c r="UWD1" s="309"/>
      <c r="UWE1" s="310"/>
      <c r="UWF1" s="310"/>
      <c r="UWG1" s="310"/>
      <c r="UWH1" s="310"/>
      <c r="UWI1" s="310"/>
      <c r="UWJ1" s="310"/>
      <c r="UWK1" s="310"/>
      <c r="UWL1" s="309"/>
      <c r="UWM1" s="310"/>
      <c r="UWN1" s="310"/>
      <c r="UWO1" s="310"/>
      <c r="UWP1" s="310"/>
      <c r="UWQ1" s="310"/>
      <c r="UWR1" s="310"/>
      <c r="UWS1" s="310"/>
      <c r="UWT1" s="309"/>
      <c r="UWU1" s="310"/>
      <c r="UWV1" s="310"/>
      <c r="UWW1" s="310"/>
      <c r="UWX1" s="310"/>
      <c r="UWY1" s="310"/>
      <c r="UWZ1" s="310"/>
      <c r="UXA1" s="310"/>
      <c r="UXB1" s="309"/>
      <c r="UXC1" s="310"/>
      <c r="UXD1" s="310"/>
      <c r="UXE1" s="310"/>
      <c r="UXF1" s="310"/>
      <c r="UXG1" s="310"/>
      <c r="UXH1" s="310"/>
      <c r="UXI1" s="310"/>
      <c r="UXJ1" s="309"/>
      <c r="UXK1" s="310"/>
      <c r="UXL1" s="310"/>
      <c r="UXM1" s="310"/>
      <c r="UXN1" s="310"/>
      <c r="UXO1" s="310"/>
      <c r="UXP1" s="310"/>
      <c r="UXQ1" s="310"/>
      <c r="UXR1" s="309"/>
      <c r="UXS1" s="310"/>
      <c r="UXT1" s="310"/>
      <c r="UXU1" s="310"/>
      <c r="UXV1" s="310"/>
      <c r="UXW1" s="310"/>
      <c r="UXX1" s="310"/>
      <c r="UXY1" s="310"/>
      <c r="UXZ1" s="309"/>
      <c r="UYA1" s="310"/>
      <c r="UYB1" s="310"/>
      <c r="UYC1" s="310"/>
      <c r="UYD1" s="310"/>
      <c r="UYE1" s="310"/>
      <c r="UYF1" s="310"/>
      <c r="UYG1" s="310"/>
      <c r="UYH1" s="309"/>
      <c r="UYI1" s="310"/>
      <c r="UYJ1" s="310"/>
      <c r="UYK1" s="310"/>
      <c r="UYL1" s="310"/>
      <c r="UYM1" s="310"/>
      <c r="UYN1" s="310"/>
      <c r="UYO1" s="310"/>
      <c r="UYP1" s="309"/>
      <c r="UYQ1" s="310"/>
      <c r="UYR1" s="310"/>
      <c r="UYS1" s="310"/>
      <c r="UYT1" s="310"/>
      <c r="UYU1" s="310"/>
      <c r="UYV1" s="310"/>
      <c r="UYW1" s="310"/>
      <c r="UYX1" s="309"/>
      <c r="UYY1" s="310"/>
      <c r="UYZ1" s="310"/>
      <c r="UZA1" s="310"/>
      <c r="UZB1" s="310"/>
      <c r="UZC1" s="310"/>
      <c r="UZD1" s="310"/>
      <c r="UZE1" s="310"/>
      <c r="UZF1" s="309"/>
      <c r="UZG1" s="310"/>
      <c r="UZH1" s="310"/>
      <c r="UZI1" s="310"/>
      <c r="UZJ1" s="310"/>
      <c r="UZK1" s="310"/>
      <c r="UZL1" s="310"/>
      <c r="UZM1" s="310"/>
      <c r="UZN1" s="309"/>
      <c r="UZO1" s="310"/>
      <c r="UZP1" s="310"/>
      <c r="UZQ1" s="310"/>
      <c r="UZR1" s="310"/>
      <c r="UZS1" s="310"/>
      <c r="UZT1" s="310"/>
      <c r="UZU1" s="310"/>
      <c r="UZV1" s="309"/>
      <c r="UZW1" s="310"/>
      <c r="UZX1" s="310"/>
      <c r="UZY1" s="310"/>
      <c r="UZZ1" s="310"/>
      <c r="VAA1" s="310"/>
      <c r="VAB1" s="310"/>
      <c r="VAC1" s="310"/>
      <c r="VAD1" s="309"/>
      <c r="VAE1" s="310"/>
      <c r="VAF1" s="310"/>
      <c r="VAG1" s="310"/>
      <c r="VAH1" s="310"/>
      <c r="VAI1" s="310"/>
      <c r="VAJ1" s="310"/>
      <c r="VAK1" s="310"/>
      <c r="VAL1" s="309"/>
      <c r="VAM1" s="310"/>
      <c r="VAN1" s="310"/>
      <c r="VAO1" s="310"/>
      <c r="VAP1" s="310"/>
      <c r="VAQ1" s="310"/>
      <c r="VAR1" s="310"/>
      <c r="VAS1" s="310"/>
      <c r="VAT1" s="309"/>
      <c r="VAU1" s="310"/>
      <c r="VAV1" s="310"/>
      <c r="VAW1" s="310"/>
      <c r="VAX1" s="310"/>
      <c r="VAY1" s="310"/>
      <c r="VAZ1" s="310"/>
      <c r="VBA1" s="310"/>
      <c r="VBB1" s="309"/>
      <c r="VBC1" s="310"/>
      <c r="VBD1" s="310"/>
      <c r="VBE1" s="310"/>
      <c r="VBF1" s="310"/>
      <c r="VBG1" s="310"/>
      <c r="VBH1" s="310"/>
      <c r="VBI1" s="310"/>
      <c r="VBJ1" s="309"/>
      <c r="VBK1" s="310"/>
      <c r="VBL1" s="310"/>
      <c r="VBM1" s="310"/>
      <c r="VBN1" s="310"/>
      <c r="VBO1" s="310"/>
      <c r="VBP1" s="310"/>
      <c r="VBQ1" s="310"/>
      <c r="VBR1" s="309"/>
      <c r="VBS1" s="310"/>
      <c r="VBT1" s="310"/>
      <c r="VBU1" s="310"/>
      <c r="VBV1" s="310"/>
      <c r="VBW1" s="310"/>
      <c r="VBX1" s="310"/>
      <c r="VBY1" s="310"/>
      <c r="VBZ1" s="309"/>
      <c r="VCA1" s="310"/>
      <c r="VCB1" s="310"/>
      <c r="VCC1" s="310"/>
      <c r="VCD1" s="310"/>
      <c r="VCE1" s="310"/>
      <c r="VCF1" s="310"/>
      <c r="VCG1" s="310"/>
      <c r="VCH1" s="309"/>
      <c r="VCI1" s="310"/>
      <c r="VCJ1" s="310"/>
      <c r="VCK1" s="310"/>
      <c r="VCL1" s="310"/>
      <c r="VCM1" s="310"/>
      <c r="VCN1" s="310"/>
      <c r="VCO1" s="310"/>
      <c r="VCP1" s="309"/>
      <c r="VCQ1" s="310"/>
      <c r="VCR1" s="310"/>
      <c r="VCS1" s="310"/>
      <c r="VCT1" s="310"/>
      <c r="VCU1" s="310"/>
      <c r="VCV1" s="310"/>
      <c r="VCW1" s="310"/>
      <c r="VCX1" s="309"/>
      <c r="VCY1" s="310"/>
      <c r="VCZ1" s="310"/>
      <c r="VDA1" s="310"/>
      <c r="VDB1" s="310"/>
      <c r="VDC1" s="310"/>
      <c r="VDD1" s="310"/>
      <c r="VDE1" s="310"/>
      <c r="VDF1" s="309"/>
      <c r="VDG1" s="310"/>
      <c r="VDH1" s="310"/>
      <c r="VDI1" s="310"/>
      <c r="VDJ1" s="310"/>
      <c r="VDK1" s="310"/>
      <c r="VDL1" s="310"/>
      <c r="VDM1" s="310"/>
      <c r="VDN1" s="309"/>
      <c r="VDO1" s="310"/>
      <c r="VDP1" s="310"/>
      <c r="VDQ1" s="310"/>
      <c r="VDR1" s="310"/>
      <c r="VDS1" s="310"/>
      <c r="VDT1" s="310"/>
      <c r="VDU1" s="310"/>
      <c r="VDV1" s="309"/>
      <c r="VDW1" s="310"/>
      <c r="VDX1" s="310"/>
      <c r="VDY1" s="310"/>
      <c r="VDZ1" s="310"/>
      <c r="VEA1" s="310"/>
      <c r="VEB1" s="310"/>
      <c r="VEC1" s="310"/>
      <c r="VED1" s="309"/>
      <c r="VEE1" s="310"/>
      <c r="VEF1" s="310"/>
      <c r="VEG1" s="310"/>
      <c r="VEH1" s="310"/>
      <c r="VEI1" s="310"/>
      <c r="VEJ1" s="310"/>
      <c r="VEK1" s="310"/>
      <c r="VEL1" s="309"/>
      <c r="VEM1" s="310"/>
      <c r="VEN1" s="310"/>
      <c r="VEO1" s="310"/>
      <c r="VEP1" s="310"/>
      <c r="VEQ1" s="310"/>
      <c r="VER1" s="310"/>
      <c r="VES1" s="310"/>
      <c r="VET1" s="309"/>
      <c r="VEU1" s="310"/>
      <c r="VEV1" s="310"/>
      <c r="VEW1" s="310"/>
      <c r="VEX1" s="310"/>
      <c r="VEY1" s="310"/>
      <c r="VEZ1" s="310"/>
      <c r="VFA1" s="310"/>
      <c r="VFB1" s="309"/>
      <c r="VFC1" s="310"/>
      <c r="VFD1" s="310"/>
      <c r="VFE1" s="310"/>
      <c r="VFF1" s="310"/>
      <c r="VFG1" s="310"/>
      <c r="VFH1" s="310"/>
      <c r="VFI1" s="310"/>
      <c r="VFJ1" s="309"/>
      <c r="VFK1" s="310"/>
      <c r="VFL1" s="310"/>
      <c r="VFM1" s="310"/>
      <c r="VFN1" s="310"/>
      <c r="VFO1" s="310"/>
      <c r="VFP1" s="310"/>
      <c r="VFQ1" s="310"/>
      <c r="VFR1" s="309"/>
      <c r="VFS1" s="310"/>
      <c r="VFT1" s="310"/>
      <c r="VFU1" s="310"/>
      <c r="VFV1" s="310"/>
      <c r="VFW1" s="310"/>
      <c r="VFX1" s="310"/>
      <c r="VFY1" s="310"/>
      <c r="VFZ1" s="309"/>
      <c r="VGA1" s="310"/>
      <c r="VGB1" s="310"/>
      <c r="VGC1" s="310"/>
      <c r="VGD1" s="310"/>
      <c r="VGE1" s="310"/>
      <c r="VGF1" s="310"/>
      <c r="VGG1" s="310"/>
      <c r="VGH1" s="309"/>
      <c r="VGI1" s="310"/>
      <c r="VGJ1" s="310"/>
      <c r="VGK1" s="310"/>
      <c r="VGL1" s="310"/>
      <c r="VGM1" s="310"/>
      <c r="VGN1" s="310"/>
      <c r="VGO1" s="310"/>
      <c r="VGP1" s="309"/>
      <c r="VGQ1" s="310"/>
      <c r="VGR1" s="310"/>
      <c r="VGS1" s="310"/>
      <c r="VGT1" s="310"/>
      <c r="VGU1" s="310"/>
      <c r="VGV1" s="310"/>
      <c r="VGW1" s="310"/>
      <c r="VGX1" s="309"/>
      <c r="VGY1" s="310"/>
      <c r="VGZ1" s="310"/>
      <c r="VHA1" s="310"/>
      <c r="VHB1" s="310"/>
      <c r="VHC1" s="310"/>
      <c r="VHD1" s="310"/>
      <c r="VHE1" s="310"/>
      <c r="VHF1" s="309"/>
      <c r="VHG1" s="310"/>
      <c r="VHH1" s="310"/>
      <c r="VHI1" s="310"/>
      <c r="VHJ1" s="310"/>
      <c r="VHK1" s="310"/>
      <c r="VHL1" s="310"/>
      <c r="VHM1" s="310"/>
      <c r="VHN1" s="309"/>
      <c r="VHO1" s="310"/>
      <c r="VHP1" s="310"/>
      <c r="VHQ1" s="310"/>
      <c r="VHR1" s="310"/>
      <c r="VHS1" s="310"/>
      <c r="VHT1" s="310"/>
      <c r="VHU1" s="310"/>
      <c r="VHV1" s="309"/>
      <c r="VHW1" s="310"/>
      <c r="VHX1" s="310"/>
      <c r="VHY1" s="310"/>
      <c r="VHZ1" s="310"/>
      <c r="VIA1" s="310"/>
      <c r="VIB1" s="310"/>
      <c r="VIC1" s="310"/>
      <c r="VID1" s="309"/>
      <c r="VIE1" s="310"/>
      <c r="VIF1" s="310"/>
      <c r="VIG1" s="310"/>
      <c r="VIH1" s="310"/>
      <c r="VII1" s="310"/>
      <c r="VIJ1" s="310"/>
      <c r="VIK1" s="310"/>
      <c r="VIL1" s="309"/>
      <c r="VIM1" s="310"/>
      <c r="VIN1" s="310"/>
      <c r="VIO1" s="310"/>
      <c r="VIP1" s="310"/>
      <c r="VIQ1" s="310"/>
      <c r="VIR1" s="310"/>
      <c r="VIS1" s="310"/>
      <c r="VIT1" s="309"/>
      <c r="VIU1" s="310"/>
      <c r="VIV1" s="310"/>
      <c r="VIW1" s="310"/>
      <c r="VIX1" s="310"/>
      <c r="VIY1" s="310"/>
      <c r="VIZ1" s="310"/>
      <c r="VJA1" s="310"/>
      <c r="VJB1" s="309"/>
      <c r="VJC1" s="310"/>
      <c r="VJD1" s="310"/>
      <c r="VJE1" s="310"/>
      <c r="VJF1" s="310"/>
      <c r="VJG1" s="310"/>
      <c r="VJH1" s="310"/>
      <c r="VJI1" s="310"/>
      <c r="VJJ1" s="309"/>
      <c r="VJK1" s="310"/>
      <c r="VJL1" s="310"/>
      <c r="VJM1" s="310"/>
      <c r="VJN1" s="310"/>
      <c r="VJO1" s="310"/>
      <c r="VJP1" s="310"/>
      <c r="VJQ1" s="310"/>
      <c r="VJR1" s="309"/>
      <c r="VJS1" s="310"/>
      <c r="VJT1" s="310"/>
      <c r="VJU1" s="310"/>
      <c r="VJV1" s="310"/>
      <c r="VJW1" s="310"/>
      <c r="VJX1" s="310"/>
      <c r="VJY1" s="310"/>
      <c r="VJZ1" s="309"/>
      <c r="VKA1" s="310"/>
      <c r="VKB1" s="310"/>
      <c r="VKC1" s="310"/>
      <c r="VKD1" s="310"/>
      <c r="VKE1" s="310"/>
      <c r="VKF1" s="310"/>
      <c r="VKG1" s="310"/>
      <c r="VKH1" s="309"/>
      <c r="VKI1" s="310"/>
      <c r="VKJ1" s="310"/>
      <c r="VKK1" s="310"/>
      <c r="VKL1" s="310"/>
      <c r="VKM1" s="310"/>
      <c r="VKN1" s="310"/>
      <c r="VKO1" s="310"/>
      <c r="VKP1" s="309"/>
      <c r="VKQ1" s="310"/>
      <c r="VKR1" s="310"/>
      <c r="VKS1" s="310"/>
      <c r="VKT1" s="310"/>
      <c r="VKU1" s="310"/>
      <c r="VKV1" s="310"/>
      <c r="VKW1" s="310"/>
      <c r="VKX1" s="309"/>
      <c r="VKY1" s="310"/>
      <c r="VKZ1" s="310"/>
      <c r="VLA1" s="310"/>
      <c r="VLB1" s="310"/>
      <c r="VLC1" s="310"/>
      <c r="VLD1" s="310"/>
      <c r="VLE1" s="310"/>
      <c r="VLF1" s="309"/>
      <c r="VLG1" s="310"/>
      <c r="VLH1" s="310"/>
      <c r="VLI1" s="310"/>
      <c r="VLJ1" s="310"/>
      <c r="VLK1" s="310"/>
      <c r="VLL1" s="310"/>
      <c r="VLM1" s="310"/>
      <c r="VLN1" s="309"/>
      <c r="VLO1" s="310"/>
      <c r="VLP1" s="310"/>
      <c r="VLQ1" s="310"/>
      <c r="VLR1" s="310"/>
      <c r="VLS1" s="310"/>
      <c r="VLT1" s="310"/>
      <c r="VLU1" s="310"/>
      <c r="VLV1" s="309"/>
      <c r="VLW1" s="310"/>
      <c r="VLX1" s="310"/>
      <c r="VLY1" s="310"/>
      <c r="VLZ1" s="310"/>
      <c r="VMA1" s="310"/>
      <c r="VMB1" s="310"/>
      <c r="VMC1" s="310"/>
      <c r="VMD1" s="309"/>
      <c r="VME1" s="310"/>
      <c r="VMF1" s="310"/>
      <c r="VMG1" s="310"/>
      <c r="VMH1" s="310"/>
      <c r="VMI1" s="310"/>
      <c r="VMJ1" s="310"/>
      <c r="VMK1" s="310"/>
      <c r="VML1" s="309"/>
      <c r="VMM1" s="310"/>
      <c r="VMN1" s="310"/>
      <c r="VMO1" s="310"/>
      <c r="VMP1" s="310"/>
      <c r="VMQ1" s="310"/>
      <c r="VMR1" s="310"/>
      <c r="VMS1" s="310"/>
      <c r="VMT1" s="309"/>
      <c r="VMU1" s="310"/>
      <c r="VMV1" s="310"/>
      <c r="VMW1" s="310"/>
      <c r="VMX1" s="310"/>
      <c r="VMY1" s="310"/>
      <c r="VMZ1" s="310"/>
      <c r="VNA1" s="310"/>
      <c r="VNB1" s="309"/>
      <c r="VNC1" s="310"/>
      <c r="VND1" s="310"/>
      <c r="VNE1" s="310"/>
      <c r="VNF1" s="310"/>
      <c r="VNG1" s="310"/>
      <c r="VNH1" s="310"/>
      <c r="VNI1" s="310"/>
      <c r="VNJ1" s="309"/>
      <c r="VNK1" s="310"/>
      <c r="VNL1" s="310"/>
      <c r="VNM1" s="310"/>
      <c r="VNN1" s="310"/>
      <c r="VNO1" s="310"/>
      <c r="VNP1" s="310"/>
      <c r="VNQ1" s="310"/>
      <c r="VNR1" s="309"/>
      <c r="VNS1" s="310"/>
      <c r="VNT1" s="310"/>
      <c r="VNU1" s="310"/>
      <c r="VNV1" s="310"/>
      <c r="VNW1" s="310"/>
      <c r="VNX1" s="310"/>
      <c r="VNY1" s="310"/>
      <c r="VNZ1" s="309"/>
      <c r="VOA1" s="310"/>
      <c r="VOB1" s="310"/>
      <c r="VOC1" s="310"/>
      <c r="VOD1" s="310"/>
      <c r="VOE1" s="310"/>
      <c r="VOF1" s="310"/>
      <c r="VOG1" s="310"/>
      <c r="VOH1" s="309"/>
      <c r="VOI1" s="310"/>
      <c r="VOJ1" s="310"/>
      <c r="VOK1" s="310"/>
      <c r="VOL1" s="310"/>
      <c r="VOM1" s="310"/>
      <c r="VON1" s="310"/>
      <c r="VOO1" s="310"/>
      <c r="VOP1" s="309"/>
      <c r="VOQ1" s="310"/>
      <c r="VOR1" s="310"/>
      <c r="VOS1" s="310"/>
      <c r="VOT1" s="310"/>
      <c r="VOU1" s="310"/>
      <c r="VOV1" s="310"/>
      <c r="VOW1" s="310"/>
      <c r="VOX1" s="309"/>
      <c r="VOY1" s="310"/>
      <c r="VOZ1" s="310"/>
      <c r="VPA1" s="310"/>
      <c r="VPB1" s="310"/>
      <c r="VPC1" s="310"/>
      <c r="VPD1" s="310"/>
      <c r="VPE1" s="310"/>
      <c r="VPF1" s="309"/>
      <c r="VPG1" s="310"/>
      <c r="VPH1" s="310"/>
      <c r="VPI1" s="310"/>
      <c r="VPJ1" s="310"/>
      <c r="VPK1" s="310"/>
      <c r="VPL1" s="310"/>
      <c r="VPM1" s="310"/>
      <c r="VPN1" s="309"/>
      <c r="VPO1" s="310"/>
      <c r="VPP1" s="310"/>
      <c r="VPQ1" s="310"/>
      <c r="VPR1" s="310"/>
      <c r="VPS1" s="310"/>
      <c r="VPT1" s="310"/>
      <c r="VPU1" s="310"/>
      <c r="VPV1" s="309"/>
      <c r="VPW1" s="310"/>
      <c r="VPX1" s="310"/>
      <c r="VPY1" s="310"/>
      <c r="VPZ1" s="310"/>
      <c r="VQA1" s="310"/>
      <c r="VQB1" s="310"/>
      <c r="VQC1" s="310"/>
      <c r="VQD1" s="309"/>
      <c r="VQE1" s="310"/>
      <c r="VQF1" s="310"/>
      <c r="VQG1" s="310"/>
      <c r="VQH1" s="310"/>
      <c r="VQI1" s="310"/>
      <c r="VQJ1" s="310"/>
      <c r="VQK1" s="310"/>
      <c r="VQL1" s="309"/>
      <c r="VQM1" s="310"/>
      <c r="VQN1" s="310"/>
      <c r="VQO1" s="310"/>
      <c r="VQP1" s="310"/>
      <c r="VQQ1" s="310"/>
      <c r="VQR1" s="310"/>
      <c r="VQS1" s="310"/>
      <c r="VQT1" s="309"/>
      <c r="VQU1" s="310"/>
      <c r="VQV1" s="310"/>
      <c r="VQW1" s="310"/>
      <c r="VQX1" s="310"/>
      <c r="VQY1" s="310"/>
      <c r="VQZ1" s="310"/>
      <c r="VRA1" s="310"/>
      <c r="VRB1" s="309"/>
      <c r="VRC1" s="310"/>
      <c r="VRD1" s="310"/>
      <c r="VRE1" s="310"/>
      <c r="VRF1" s="310"/>
      <c r="VRG1" s="310"/>
      <c r="VRH1" s="310"/>
      <c r="VRI1" s="310"/>
      <c r="VRJ1" s="309"/>
      <c r="VRK1" s="310"/>
      <c r="VRL1" s="310"/>
      <c r="VRM1" s="310"/>
      <c r="VRN1" s="310"/>
      <c r="VRO1" s="310"/>
      <c r="VRP1" s="310"/>
      <c r="VRQ1" s="310"/>
      <c r="VRR1" s="309"/>
      <c r="VRS1" s="310"/>
      <c r="VRT1" s="310"/>
      <c r="VRU1" s="310"/>
      <c r="VRV1" s="310"/>
      <c r="VRW1" s="310"/>
      <c r="VRX1" s="310"/>
      <c r="VRY1" s="310"/>
      <c r="VRZ1" s="309"/>
      <c r="VSA1" s="310"/>
      <c r="VSB1" s="310"/>
      <c r="VSC1" s="310"/>
      <c r="VSD1" s="310"/>
      <c r="VSE1" s="310"/>
      <c r="VSF1" s="310"/>
      <c r="VSG1" s="310"/>
      <c r="VSH1" s="309"/>
      <c r="VSI1" s="310"/>
      <c r="VSJ1" s="310"/>
      <c r="VSK1" s="310"/>
      <c r="VSL1" s="310"/>
      <c r="VSM1" s="310"/>
      <c r="VSN1" s="310"/>
      <c r="VSO1" s="310"/>
      <c r="VSP1" s="309"/>
      <c r="VSQ1" s="310"/>
      <c r="VSR1" s="310"/>
      <c r="VSS1" s="310"/>
      <c r="VST1" s="310"/>
      <c r="VSU1" s="310"/>
      <c r="VSV1" s="310"/>
      <c r="VSW1" s="310"/>
      <c r="VSX1" s="309"/>
      <c r="VSY1" s="310"/>
      <c r="VSZ1" s="310"/>
      <c r="VTA1" s="310"/>
      <c r="VTB1" s="310"/>
      <c r="VTC1" s="310"/>
      <c r="VTD1" s="310"/>
      <c r="VTE1" s="310"/>
      <c r="VTF1" s="309"/>
      <c r="VTG1" s="310"/>
      <c r="VTH1" s="310"/>
      <c r="VTI1" s="310"/>
      <c r="VTJ1" s="310"/>
      <c r="VTK1" s="310"/>
      <c r="VTL1" s="310"/>
      <c r="VTM1" s="310"/>
      <c r="VTN1" s="309"/>
      <c r="VTO1" s="310"/>
      <c r="VTP1" s="310"/>
      <c r="VTQ1" s="310"/>
      <c r="VTR1" s="310"/>
      <c r="VTS1" s="310"/>
      <c r="VTT1" s="310"/>
      <c r="VTU1" s="310"/>
      <c r="VTV1" s="309"/>
      <c r="VTW1" s="310"/>
      <c r="VTX1" s="310"/>
      <c r="VTY1" s="310"/>
      <c r="VTZ1" s="310"/>
      <c r="VUA1" s="310"/>
      <c r="VUB1" s="310"/>
      <c r="VUC1" s="310"/>
      <c r="VUD1" s="309"/>
      <c r="VUE1" s="310"/>
      <c r="VUF1" s="310"/>
      <c r="VUG1" s="310"/>
      <c r="VUH1" s="310"/>
      <c r="VUI1" s="310"/>
      <c r="VUJ1" s="310"/>
      <c r="VUK1" s="310"/>
      <c r="VUL1" s="309"/>
      <c r="VUM1" s="310"/>
      <c r="VUN1" s="310"/>
      <c r="VUO1" s="310"/>
      <c r="VUP1" s="310"/>
      <c r="VUQ1" s="310"/>
      <c r="VUR1" s="310"/>
      <c r="VUS1" s="310"/>
      <c r="VUT1" s="309"/>
      <c r="VUU1" s="310"/>
      <c r="VUV1" s="310"/>
      <c r="VUW1" s="310"/>
      <c r="VUX1" s="310"/>
      <c r="VUY1" s="310"/>
      <c r="VUZ1" s="310"/>
      <c r="VVA1" s="310"/>
      <c r="VVB1" s="309"/>
      <c r="VVC1" s="310"/>
      <c r="VVD1" s="310"/>
      <c r="VVE1" s="310"/>
      <c r="VVF1" s="310"/>
      <c r="VVG1" s="310"/>
      <c r="VVH1" s="310"/>
      <c r="VVI1" s="310"/>
      <c r="VVJ1" s="309"/>
      <c r="VVK1" s="310"/>
      <c r="VVL1" s="310"/>
      <c r="VVM1" s="310"/>
      <c r="VVN1" s="310"/>
      <c r="VVO1" s="310"/>
      <c r="VVP1" s="310"/>
      <c r="VVQ1" s="310"/>
      <c r="VVR1" s="309"/>
      <c r="VVS1" s="310"/>
      <c r="VVT1" s="310"/>
      <c r="VVU1" s="310"/>
      <c r="VVV1" s="310"/>
      <c r="VVW1" s="310"/>
      <c r="VVX1" s="310"/>
      <c r="VVY1" s="310"/>
      <c r="VVZ1" s="309"/>
      <c r="VWA1" s="310"/>
      <c r="VWB1" s="310"/>
      <c r="VWC1" s="310"/>
      <c r="VWD1" s="310"/>
      <c r="VWE1" s="310"/>
      <c r="VWF1" s="310"/>
      <c r="VWG1" s="310"/>
      <c r="VWH1" s="309"/>
      <c r="VWI1" s="310"/>
      <c r="VWJ1" s="310"/>
      <c r="VWK1" s="310"/>
      <c r="VWL1" s="310"/>
      <c r="VWM1" s="310"/>
      <c r="VWN1" s="310"/>
      <c r="VWO1" s="310"/>
      <c r="VWP1" s="309"/>
      <c r="VWQ1" s="310"/>
      <c r="VWR1" s="310"/>
      <c r="VWS1" s="310"/>
      <c r="VWT1" s="310"/>
      <c r="VWU1" s="310"/>
      <c r="VWV1" s="310"/>
      <c r="VWW1" s="310"/>
      <c r="VWX1" s="309"/>
      <c r="VWY1" s="310"/>
      <c r="VWZ1" s="310"/>
      <c r="VXA1" s="310"/>
      <c r="VXB1" s="310"/>
      <c r="VXC1" s="310"/>
      <c r="VXD1" s="310"/>
      <c r="VXE1" s="310"/>
      <c r="VXF1" s="309"/>
      <c r="VXG1" s="310"/>
      <c r="VXH1" s="310"/>
      <c r="VXI1" s="310"/>
      <c r="VXJ1" s="310"/>
      <c r="VXK1" s="310"/>
      <c r="VXL1" s="310"/>
      <c r="VXM1" s="310"/>
      <c r="VXN1" s="309"/>
      <c r="VXO1" s="310"/>
      <c r="VXP1" s="310"/>
      <c r="VXQ1" s="310"/>
      <c r="VXR1" s="310"/>
      <c r="VXS1" s="310"/>
      <c r="VXT1" s="310"/>
      <c r="VXU1" s="310"/>
      <c r="VXV1" s="309"/>
      <c r="VXW1" s="310"/>
      <c r="VXX1" s="310"/>
      <c r="VXY1" s="310"/>
      <c r="VXZ1" s="310"/>
      <c r="VYA1" s="310"/>
      <c r="VYB1" s="310"/>
      <c r="VYC1" s="310"/>
      <c r="VYD1" s="309"/>
      <c r="VYE1" s="310"/>
      <c r="VYF1" s="310"/>
      <c r="VYG1" s="310"/>
      <c r="VYH1" s="310"/>
      <c r="VYI1" s="310"/>
      <c r="VYJ1" s="310"/>
      <c r="VYK1" s="310"/>
      <c r="VYL1" s="309"/>
      <c r="VYM1" s="310"/>
      <c r="VYN1" s="310"/>
      <c r="VYO1" s="310"/>
      <c r="VYP1" s="310"/>
      <c r="VYQ1" s="310"/>
      <c r="VYR1" s="310"/>
      <c r="VYS1" s="310"/>
      <c r="VYT1" s="309"/>
      <c r="VYU1" s="310"/>
      <c r="VYV1" s="310"/>
      <c r="VYW1" s="310"/>
      <c r="VYX1" s="310"/>
      <c r="VYY1" s="310"/>
      <c r="VYZ1" s="310"/>
      <c r="VZA1" s="310"/>
      <c r="VZB1" s="309"/>
      <c r="VZC1" s="310"/>
      <c r="VZD1" s="310"/>
      <c r="VZE1" s="310"/>
      <c r="VZF1" s="310"/>
      <c r="VZG1" s="310"/>
      <c r="VZH1" s="310"/>
      <c r="VZI1" s="310"/>
      <c r="VZJ1" s="309"/>
      <c r="VZK1" s="310"/>
      <c r="VZL1" s="310"/>
      <c r="VZM1" s="310"/>
      <c r="VZN1" s="310"/>
      <c r="VZO1" s="310"/>
      <c r="VZP1" s="310"/>
      <c r="VZQ1" s="310"/>
      <c r="VZR1" s="309"/>
      <c r="VZS1" s="310"/>
      <c r="VZT1" s="310"/>
      <c r="VZU1" s="310"/>
      <c r="VZV1" s="310"/>
      <c r="VZW1" s="310"/>
      <c r="VZX1" s="310"/>
      <c r="VZY1" s="310"/>
      <c r="VZZ1" s="309"/>
      <c r="WAA1" s="310"/>
      <c r="WAB1" s="310"/>
      <c r="WAC1" s="310"/>
      <c r="WAD1" s="310"/>
      <c r="WAE1" s="310"/>
      <c r="WAF1" s="310"/>
      <c r="WAG1" s="310"/>
      <c r="WAH1" s="309"/>
      <c r="WAI1" s="310"/>
      <c r="WAJ1" s="310"/>
      <c r="WAK1" s="310"/>
      <c r="WAL1" s="310"/>
      <c r="WAM1" s="310"/>
      <c r="WAN1" s="310"/>
      <c r="WAO1" s="310"/>
      <c r="WAP1" s="309"/>
      <c r="WAQ1" s="310"/>
      <c r="WAR1" s="310"/>
      <c r="WAS1" s="310"/>
      <c r="WAT1" s="310"/>
      <c r="WAU1" s="310"/>
      <c r="WAV1" s="310"/>
      <c r="WAW1" s="310"/>
      <c r="WAX1" s="309"/>
      <c r="WAY1" s="310"/>
      <c r="WAZ1" s="310"/>
      <c r="WBA1" s="310"/>
      <c r="WBB1" s="310"/>
      <c r="WBC1" s="310"/>
      <c r="WBD1" s="310"/>
      <c r="WBE1" s="310"/>
      <c r="WBF1" s="309"/>
      <c r="WBG1" s="310"/>
      <c r="WBH1" s="310"/>
      <c r="WBI1" s="310"/>
      <c r="WBJ1" s="310"/>
      <c r="WBK1" s="310"/>
      <c r="WBL1" s="310"/>
      <c r="WBM1" s="310"/>
      <c r="WBN1" s="309"/>
      <c r="WBO1" s="310"/>
      <c r="WBP1" s="310"/>
      <c r="WBQ1" s="310"/>
      <c r="WBR1" s="310"/>
      <c r="WBS1" s="310"/>
      <c r="WBT1" s="310"/>
      <c r="WBU1" s="310"/>
      <c r="WBV1" s="309"/>
      <c r="WBW1" s="310"/>
      <c r="WBX1" s="310"/>
      <c r="WBY1" s="310"/>
      <c r="WBZ1" s="310"/>
      <c r="WCA1" s="310"/>
      <c r="WCB1" s="310"/>
      <c r="WCC1" s="310"/>
      <c r="WCD1" s="309"/>
      <c r="WCE1" s="310"/>
      <c r="WCF1" s="310"/>
      <c r="WCG1" s="310"/>
      <c r="WCH1" s="310"/>
      <c r="WCI1" s="310"/>
      <c r="WCJ1" s="310"/>
      <c r="WCK1" s="310"/>
      <c r="WCL1" s="309"/>
      <c r="WCM1" s="310"/>
      <c r="WCN1" s="310"/>
      <c r="WCO1" s="310"/>
      <c r="WCP1" s="310"/>
      <c r="WCQ1" s="310"/>
      <c r="WCR1" s="310"/>
      <c r="WCS1" s="310"/>
      <c r="WCT1" s="309"/>
      <c r="WCU1" s="310"/>
      <c r="WCV1" s="310"/>
      <c r="WCW1" s="310"/>
      <c r="WCX1" s="310"/>
      <c r="WCY1" s="310"/>
      <c r="WCZ1" s="310"/>
      <c r="WDA1" s="310"/>
      <c r="WDB1" s="309"/>
      <c r="WDC1" s="310"/>
      <c r="WDD1" s="310"/>
      <c r="WDE1" s="310"/>
      <c r="WDF1" s="310"/>
      <c r="WDG1" s="310"/>
      <c r="WDH1" s="310"/>
      <c r="WDI1" s="310"/>
      <c r="WDJ1" s="309"/>
      <c r="WDK1" s="310"/>
      <c r="WDL1" s="310"/>
      <c r="WDM1" s="310"/>
      <c r="WDN1" s="310"/>
      <c r="WDO1" s="310"/>
      <c r="WDP1" s="310"/>
      <c r="WDQ1" s="310"/>
      <c r="WDR1" s="309"/>
      <c r="WDS1" s="310"/>
      <c r="WDT1" s="310"/>
      <c r="WDU1" s="310"/>
      <c r="WDV1" s="310"/>
      <c r="WDW1" s="310"/>
      <c r="WDX1" s="310"/>
      <c r="WDY1" s="310"/>
      <c r="WDZ1" s="309"/>
      <c r="WEA1" s="310"/>
      <c r="WEB1" s="310"/>
      <c r="WEC1" s="310"/>
      <c r="WED1" s="310"/>
      <c r="WEE1" s="310"/>
      <c r="WEF1" s="310"/>
      <c r="WEG1" s="310"/>
      <c r="WEH1" s="309"/>
      <c r="WEI1" s="310"/>
      <c r="WEJ1" s="310"/>
      <c r="WEK1" s="310"/>
      <c r="WEL1" s="310"/>
      <c r="WEM1" s="310"/>
      <c r="WEN1" s="310"/>
      <c r="WEO1" s="310"/>
      <c r="WEP1" s="309"/>
      <c r="WEQ1" s="310"/>
      <c r="WER1" s="310"/>
      <c r="WES1" s="310"/>
      <c r="WET1" s="310"/>
      <c r="WEU1" s="310"/>
      <c r="WEV1" s="310"/>
      <c r="WEW1" s="310"/>
      <c r="WEX1" s="309"/>
      <c r="WEY1" s="310"/>
      <c r="WEZ1" s="310"/>
      <c r="WFA1" s="310"/>
      <c r="WFB1" s="310"/>
      <c r="WFC1" s="310"/>
      <c r="WFD1" s="310"/>
      <c r="WFE1" s="310"/>
      <c r="WFF1" s="309"/>
      <c r="WFG1" s="310"/>
      <c r="WFH1" s="310"/>
      <c r="WFI1" s="310"/>
      <c r="WFJ1" s="310"/>
      <c r="WFK1" s="310"/>
      <c r="WFL1" s="310"/>
      <c r="WFM1" s="310"/>
      <c r="WFN1" s="309"/>
      <c r="WFO1" s="310"/>
      <c r="WFP1" s="310"/>
      <c r="WFQ1" s="310"/>
      <c r="WFR1" s="310"/>
      <c r="WFS1" s="310"/>
      <c r="WFT1" s="310"/>
      <c r="WFU1" s="310"/>
      <c r="WFV1" s="309"/>
      <c r="WFW1" s="310"/>
      <c r="WFX1" s="310"/>
      <c r="WFY1" s="310"/>
      <c r="WFZ1" s="310"/>
      <c r="WGA1" s="310"/>
      <c r="WGB1" s="310"/>
      <c r="WGC1" s="310"/>
      <c r="WGD1" s="309"/>
      <c r="WGE1" s="310"/>
      <c r="WGF1" s="310"/>
      <c r="WGG1" s="310"/>
      <c r="WGH1" s="310"/>
      <c r="WGI1" s="310"/>
      <c r="WGJ1" s="310"/>
      <c r="WGK1" s="310"/>
      <c r="WGL1" s="309"/>
      <c r="WGM1" s="310"/>
      <c r="WGN1" s="310"/>
      <c r="WGO1" s="310"/>
      <c r="WGP1" s="310"/>
      <c r="WGQ1" s="310"/>
      <c r="WGR1" s="310"/>
      <c r="WGS1" s="310"/>
      <c r="WGT1" s="309"/>
      <c r="WGU1" s="310"/>
      <c r="WGV1" s="310"/>
      <c r="WGW1" s="310"/>
      <c r="WGX1" s="310"/>
      <c r="WGY1" s="310"/>
      <c r="WGZ1" s="310"/>
      <c r="WHA1" s="310"/>
      <c r="WHB1" s="309"/>
      <c r="WHC1" s="310"/>
      <c r="WHD1" s="310"/>
      <c r="WHE1" s="310"/>
      <c r="WHF1" s="310"/>
      <c r="WHG1" s="310"/>
      <c r="WHH1" s="310"/>
      <c r="WHI1" s="310"/>
      <c r="WHJ1" s="309"/>
      <c r="WHK1" s="310"/>
      <c r="WHL1" s="310"/>
      <c r="WHM1" s="310"/>
      <c r="WHN1" s="310"/>
      <c r="WHO1" s="310"/>
      <c r="WHP1" s="310"/>
      <c r="WHQ1" s="310"/>
      <c r="WHR1" s="309"/>
      <c r="WHS1" s="310"/>
      <c r="WHT1" s="310"/>
      <c r="WHU1" s="310"/>
      <c r="WHV1" s="310"/>
      <c r="WHW1" s="310"/>
      <c r="WHX1" s="310"/>
      <c r="WHY1" s="310"/>
      <c r="WHZ1" s="309"/>
      <c r="WIA1" s="310"/>
      <c r="WIB1" s="310"/>
      <c r="WIC1" s="310"/>
      <c r="WID1" s="310"/>
      <c r="WIE1" s="310"/>
      <c r="WIF1" s="310"/>
      <c r="WIG1" s="310"/>
      <c r="WIH1" s="309"/>
      <c r="WII1" s="310"/>
      <c r="WIJ1" s="310"/>
      <c r="WIK1" s="310"/>
      <c r="WIL1" s="310"/>
      <c r="WIM1" s="310"/>
      <c r="WIN1" s="310"/>
      <c r="WIO1" s="310"/>
      <c r="WIP1" s="309"/>
      <c r="WIQ1" s="310"/>
      <c r="WIR1" s="310"/>
      <c r="WIS1" s="310"/>
      <c r="WIT1" s="310"/>
      <c r="WIU1" s="310"/>
      <c r="WIV1" s="310"/>
      <c r="WIW1" s="310"/>
      <c r="WIX1" s="309"/>
      <c r="WIY1" s="310"/>
      <c r="WIZ1" s="310"/>
      <c r="WJA1" s="310"/>
      <c r="WJB1" s="310"/>
      <c r="WJC1" s="310"/>
      <c r="WJD1" s="310"/>
      <c r="WJE1" s="310"/>
      <c r="WJF1" s="309"/>
      <c r="WJG1" s="310"/>
      <c r="WJH1" s="310"/>
      <c r="WJI1" s="310"/>
      <c r="WJJ1" s="310"/>
      <c r="WJK1" s="310"/>
      <c r="WJL1" s="310"/>
      <c r="WJM1" s="310"/>
      <c r="WJN1" s="309"/>
      <c r="WJO1" s="310"/>
      <c r="WJP1" s="310"/>
      <c r="WJQ1" s="310"/>
      <c r="WJR1" s="310"/>
      <c r="WJS1" s="310"/>
      <c r="WJT1" s="310"/>
      <c r="WJU1" s="310"/>
      <c r="WJV1" s="309"/>
      <c r="WJW1" s="310"/>
      <c r="WJX1" s="310"/>
      <c r="WJY1" s="310"/>
      <c r="WJZ1" s="310"/>
      <c r="WKA1" s="310"/>
      <c r="WKB1" s="310"/>
      <c r="WKC1" s="310"/>
      <c r="WKD1" s="309"/>
      <c r="WKE1" s="310"/>
      <c r="WKF1" s="310"/>
      <c r="WKG1" s="310"/>
      <c r="WKH1" s="310"/>
      <c r="WKI1" s="310"/>
      <c r="WKJ1" s="310"/>
      <c r="WKK1" s="310"/>
      <c r="WKL1" s="309"/>
      <c r="WKM1" s="310"/>
      <c r="WKN1" s="310"/>
      <c r="WKO1" s="310"/>
      <c r="WKP1" s="310"/>
      <c r="WKQ1" s="310"/>
      <c r="WKR1" s="310"/>
      <c r="WKS1" s="310"/>
      <c r="WKT1" s="309"/>
      <c r="WKU1" s="310"/>
      <c r="WKV1" s="310"/>
      <c r="WKW1" s="310"/>
      <c r="WKX1" s="310"/>
      <c r="WKY1" s="310"/>
      <c r="WKZ1" s="310"/>
      <c r="WLA1" s="310"/>
      <c r="WLB1" s="309"/>
      <c r="WLC1" s="310"/>
      <c r="WLD1" s="310"/>
      <c r="WLE1" s="310"/>
      <c r="WLF1" s="310"/>
      <c r="WLG1" s="310"/>
      <c r="WLH1" s="310"/>
      <c r="WLI1" s="310"/>
      <c r="WLJ1" s="309"/>
      <c r="WLK1" s="310"/>
      <c r="WLL1" s="310"/>
      <c r="WLM1" s="310"/>
      <c r="WLN1" s="310"/>
      <c r="WLO1" s="310"/>
      <c r="WLP1" s="310"/>
      <c r="WLQ1" s="310"/>
      <c r="WLR1" s="309"/>
      <c r="WLS1" s="310"/>
      <c r="WLT1" s="310"/>
      <c r="WLU1" s="310"/>
      <c r="WLV1" s="310"/>
      <c r="WLW1" s="310"/>
      <c r="WLX1" s="310"/>
      <c r="WLY1" s="310"/>
      <c r="WLZ1" s="309"/>
      <c r="WMA1" s="310"/>
      <c r="WMB1" s="310"/>
      <c r="WMC1" s="310"/>
      <c r="WMD1" s="310"/>
      <c r="WME1" s="310"/>
      <c r="WMF1" s="310"/>
      <c r="WMG1" s="310"/>
      <c r="WMH1" s="309"/>
      <c r="WMI1" s="310"/>
      <c r="WMJ1" s="310"/>
      <c r="WMK1" s="310"/>
      <c r="WML1" s="310"/>
      <c r="WMM1" s="310"/>
      <c r="WMN1" s="310"/>
      <c r="WMO1" s="310"/>
      <c r="WMP1" s="309"/>
      <c r="WMQ1" s="310"/>
      <c r="WMR1" s="310"/>
      <c r="WMS1" s="310"/>
      <c r="WMT1" s="310"/>
      <c r="WMU1" s="310"/>
      <c r="WMV1" s="310"/>
      <c r="WMW1" s="310"/>
      <c r="WMX1" s="309"/>
      <c r="WMY1" s="310"/>
      <c r="WMZ1" s="310"/>
      <c r="WNA1" s="310"/>
      <c r="WNB1" s="310"/>
      <c r="WNC1" s="310"/>
      <c r="WND1" s="310"/>
      <c r="WNE1" s="310"/>
      <c r="WNF1" s="309"/>
      <c r="WNG1" s="310"/>
      <c r="WNH1" s="310"/>
      <c r="WNI1" s="310"/>
      <c r="WNJ1" s="310"/>
      <c r="WNK1" s="310"/>
      <c r="WNL1" s="310"/>
      <c r="WNM1" s="310"/>
      <c r="WNN1" s="309"/>
      <c r="WNO1" s="310"/>
      <c r="WNP1" s="310"/>
      <c r="WNQ1" s="310"/>
      <c r="WNR1" s="310"/>
      <c r="WNS1" s="310"/>
      <c r="WNT1" s="310"/>
      <c r="WNU1" s="310"/>
      <c r="WNV1" s="309"/>
      <c r="WNW1" s="310"/>
      <c r="WNX1" s="310"/>
      <c r="WNY1" s="310"/>
      <c r="WNZ1" s="310"/>
      <c r="WOA1" s="310"/>
      <c r="WOB1" s="310"/>
      <c r="WOC1" s="310"/>
      <c r="WOD1" s="309"/>
      <c r="WOE1" s="310"/>
      <c r="WOF1" s="310"/>
      <c r="WOG1" s="310"/>
      <c r="WOH1" s="310"/>
      <c r="WOI1" s="310"/>
      <c r="WOJ1" s="310"/>
      <c r="WOK1" s="310"/>
      <c r="WOL1" s="309"/>
      <c r="WOM1" s="310"/>
      <c r="WON1" s="310"/>
      <c r="WOO1" s="310"/>
      <c r="WOP1" s="310"/>
      <c r="WOQ1" s="310"/>
      <c r="WOR1" s="310"/>
      <c r="WOS1" s="310"/>
      <c r="WOT1" s="309"/>
      <c r="WOU1" s="310"/>
      <c r="WOV1" s="310"/>
      <c r="WOW1" s="310"/>
      <c r="WOX1" s="310"/>
      <c r="WOY1" s="310"/>
      <c r="WOZ1" s="310"/>
      <c r="WPA1" s="310"/>
      <c r="WPB1" s="309"/>
      <c r="WPC1" s="310"/>
      <c r="WPD1" s="310"/>
      <c r="WPE1" s="310"/>
      <c r="WPF1" s="310"/>
      <c r="WPG1" s="310"/>
      <c r="WPH1" s="310"/>
      <c r="WPI1" s="310"/>
      <c r="WPJ1" s="309"/>
      <c r="WPK1" s="310"/>
      <c r="WPL1" s="310"/>
      <c r="WPM1" s="310"/>
      <c r="WPN1" s="310"/>
      <c r="WPO1" s="310"/>
      <c r="WPP1" s="310"/>
      <c r="WPQ1" s="310"/>
      <c r="WPR1" s="309"/>
      <c r="WPS1" s="310"/>
      <c r="WPT1" s="310"/>
      <c r="WPU1" s="310"/>
      <c r="WPV1" s="310"/>
      <c r="WPW1" s="310"/>
      <c r="WPX1" s="310"/>
      <c r="WPY1" s="310"/>
      <c r="WPZ1" s="309"/>
      <c r="WQA1" s="310"/>
      <c r="WQB1" s="310"/>
      <c r="WQC1" s="310"/>
      <c r="WQD1" s="310"/>
      <c r="WQE1" s="310"/>
      <c r="WQF1" s="310"/>
      <c r="WQG1" s="310"/>
      <c r="WQH1" s="309"/>
      <c r="WQI1" s="310"/>
      <c r="WQJ1" s="310"/>
      <c r="WQK1" s="310"/>
      <c r="WQL1" s="310"/>
      <c r="WQM1" s="310"/>
      <c r="WQN1" s="310"/>
      <c r="WQO1" s="310"/>
      <c r="WQP1" s="309"/>
      <c r="WQQ1" s="310"/>
      <c r="WQR1" s="310"/>
      <c r="WQS1" s="310"/>
      <c r="WQT1" s="310"/>
      <c r="WQU1" s="310"/>
      <c r="WQV1" s="310"/>
      <c r="WQW1" s="310"/>
      <c r="WQX1" s="309"/>
      <c r="WQY1" s="310"/>
      <c r="WQZ1" s="310"/>
      <c r="WRA1" s="310"/>
      <c r="WRB1" s="310"/>
      <c r="WRC1" s="310"/>
      <c r="WRD1" s="310"/>
      <c r="WRE1" s="310"/>
      <c r="WRF1" s="309"/>
      <c r="WRG1" s="310"/>
      <c r="WRH1" s="310"/>
      <c r="WRI1" s="310"/>
      <c r="WRJ1" s="310"/>
      <c r="WRK1" s="310"/>
      <c r="WRL1" s="310"/>
      <c r="WRM1" s="310"/>
      <c r="WRN1" s="309"/>
      <c r="WRO1" s="310"/>
      <c r="WRP1" s="310"/>
      <c r="WRQ1" s="310"/>
      <c r="WRR1" s="310"/>
      <c r="WRS1" s="310"/>
      <c r="WRT1" s="310"/>
      <c r="WRU1" s="310"/>
      <c r="WRV1" s="309"/>
      <c r="WRW1" s="310"/>
      <c r="WRX1" s="310"/>
      <c r="WRY1" s="310"/>
      <c r="WRZ1" s="310"/>
      <c r="WSA1" s="310"/>
      <c r="WSB1" s="310"/>
      <c r="WSC1" s="310"/>
      <c r="WSD1" s="309"/>
      <c r="WSE1" s="310"/>
      <c r="WSF1" s="310"/>
      <c r="WSG1" s="310"/>
      <c r="WSH1" s="310"/>
      <c r="WSI1" s="310"/>
      <c r="WSJ1" s="310"/>
      <c r="WSK1" s="310"/>
      <c r="WSL1" s="309"/>
      <c r="WSM1" s="310"/>
      <c r="WSN1" s="310"/>
      <c r="WSO1" s="310"/>
      <c r="WSP1" s="310"/>
      <c r="WSQ1" s="310"/>
      <c r="WSR1" s="310"/>
      <c r="WSS1" s="310"/>
      <c r="WST1" s="309"/>
      <c r="WSU1" s="310"/>
      <c r="WSV1" s="310"/>
      <c r="WSW1" s="310"/>
      <c r="WSX1" s="310"/>
      <c r="WSY1" s="310"/>
      <c r="WSZ1" s="310"/>
      <c r="WTA1" s="310"/>
      <c r="WTB1" s="309"/>
      <c r="WTC1" s="310"/>
      <c r="WTD1" s="310"/>
      <c r="WTE1" s="310"/>
      <c r="WTF1" s="310"/>
      <c r="WTG1" s="310"/>
      <c r="WTH1" s="310"/>
      <c r="WTI1" s="310"/>
      <c r="WTJ1" s="309"/>
      <c r="WTK1" s="310"/>
      <c r="WTL1" s="310"/>
      <c r="WTM1" s="310"/>
      <c r="WTN1" s="310"/>
      <c r="WTO1" s="310"/>
      <c r="WTP1" s="310"/>
      <c r="WTQ1" s="310"/>
      <c r="WTR1" s="309"/>
      <c r="WTS1" s="310"/>
      <c r="WTT1" s="310"/>
      <c r="WTU1" s="310"/>
      <c r="WTV1" s="310"/>
      <c r="WTW1" s="310"/>
      <c r="WTX1" s="310"/>
      <c r="WTY1" s="310"/>
      <c r="WTZ1" s="309"/>
      <c r="WUA1" s="310"/>
      <c r="WUB1" s="310"/>
      <c r="WUC1" s="310"/>
      <c r="WUD1" s="310"/>
      <c r="WUE1" s="310"/>
      <c r="WUF1" s="310"/>
      <c r="WUG1" s="310"/>
      <c r="WUH1" s="309"/>
      <c r="WUI1" s="310"/>
      <c r="WUJ1" s="310"/>
      <c r="WUK1" s="310"/>
      <c r="WUL1" s="310"/>
      <c r="WUM1" s="310"/>
      <c r="WUN1" s="310"/>
      <c r="WUO1" s="310"/>
      <c r="WUP1" s="309"/>
      <c r="WUQ1" s="310"/>
      <c r="WUR1" s="310"/>
      <c r="WUS1" s="310"/>
      <c r="WUT1" s="310"/>
      <c r="WUU1" s="310"/>
      <c r="WUV1" s="310"/>
      <c r="WUW1" s="310"/>
      <c r="WUX1" s="309"/>
      <c r="WUY1" s="310"/>
      <c r="WUZ1" s="310"/>
      <c r="WVA1" s="310"/>
      <c r="WVB1" s="310"/>
      <c r="WVC1" s="310"/>
      <c r="WVD1" s="310"/>
      <c r="WVE1" s="310"/>
      <c r="WVF1" s="309"/>
      <c r="WVG1" s="310"/>
      <c r="WVH1" s="310"/>
      <c r="WVI1" s="310"/>
      <c r="WVJ1" s="310"/>
      <c r="WVK1" s="310"/>
      <c r="WVL1" s="310"/>
      <c r="WVM1" s="310"/>
      <c r="WVN1" s="309"/>
      <c r="WVO1" s="310"/>
      <c r="WVP1" s="310"/>
      <c r="WVQ1" s="310"/>
      <c r="WVR1" s="310"/>
      <c r="WVS1" s="310"/>
      <c r="WVT1" s="310"/>
      <c r="WVU1" s="310"/>
      <c r="WVV1" s="309"/>
      <c r="WVW1" s="310"/>
      <c r="WVX1" s="310"/>
      <c r="WVY1" s="310"/>
      <c r="WVZ1" s="310"/>
      <c r="WWA1" s="310"/>
      <c r="WWB1" s="310"/>
      <c r="WWC1" s="310"/>
      <c r="WWD1" s="309"/>
      <c r="WWE1" s="310"/>
      <c r="WWF1" s="310"/>
      <c r="WWG1" s="310"/>
      <c r="WWH1" s="310"/>
      <c r="WWI1" s="310"/>
      <c r="WWJ1" s="310"/>
      <c r="WWK1" s="310"/>
      <c r="WWL1" s="309"/>
      <c r="WWM1" s="310"/>
      <c r="WWN1" s="310"/>
      <c r="WWO1" s="310"/>
      <c r="WWP1" s="310"/>
      <c r="WWQ1" s="310"/>
      <c r="WWR1" s="310"/>
      <c r="WWS1" s="310"/>
      <c r="WWT1" s="309"/>
      <c r="WWU1" s="310"/>
      <c r="WWV1" s="310"/>
      <c r="WWW1" s="310"/>
      <c r="WWX1" s="310"/>
      <c r="WWY1" s="310"/>
      <c r="WWZ1" s="310"/>
      <c r="WXA1" s="310"/>
      <c r="WXB1" s="309"/>
      <c r="WXC1" s="310"/>
      <c r="WXD1" s="310"/>
      <c r="WXE1" s="310"/>
      <c r="WXF1" s="310"/>
      <c r="WXG1" s="310"/>
      <c r="WXH1" s="310"/>
      <c r="WXI1" s="310"/>
      <c r="WXJ1" s="309"/>
      <c r="WXK1" s="310"/>
      <c r="WXL1" s="310"/>
      <c r="WXM1" s="310"/>
      <c r="WXN1" s="310"/>
      <c r="WXO1" s="310"/>
      <c r="WXP1" s="310"/>
      <c r="WXQ1" s="310"/>
      <c r="WXR1" s="309"/>
      <c r="WXS1" s="310"/>
      <c r="WXT1" s="310"/>
      <c r="WXU1" s="310"/>
      <c r="WXV1" s="310"/>
      <c r="WXW1" s="310"/>
      <c r="WXX1" s="310"/>
      <c r="WXY1" s="310"/>
      <c r="WXZ1" s="309"/>
      <c r="WYA1" s="310"/>
      <c r="WYB1" s="310"/>
      <c r="WYC1" s="310"/>
      <c r="WYD1" s="310"/>
      <c r="WYE1" s="310"/>
      <c r="WYF1" s="310"/>
      <c r="WYG1" s="310"/>
      <c r="WYH1" s="309"/>
      <c r="WYI1" s="310"/>
      <c r="WYJ1" s="310"/>
      <c r="WYK1" s="310"/>
      <c r="WYL1" s="310"/>
      <c r="WYM1" s="310"/>
      <c r="WYN1" s="310"/>
      <c r="WYO1" s="310"/>
      <c r="WYP1" s="309"/>
      <c r="WYQ1" s="310"/>
      <c r="WYR1" s="310"/>
      <c r="WYS1" s="310"/>
      <c r="WYT1" s="310"/>
      <c r="WYU1" s="310"/>
      <c r="WYV1" s="310"/>
      <c r="WYW1" s="310"/>
      <c r="WYX1" s="309"/>
      <c r="WYY1" s="310"/>
      <c r="WYZ1" s="310"/>
      <c r="WZA1" s="310"/>
      <c r="WZB1" s="310"/>
      <c r="WZC1" s="310"/>
      <c r="WZD1" s="310"/>
      <c r="WZE1" s="310"/>
      <c r="WZF1" s="309"/>
      <c r="WZG1" s="310"/>
      <c r="WZH1" s="310"/>
      <c r="WZI1" s="310"/>
      <c r="WZJ1" s="310"/>
      <c r="WZK1" s="310"/>
      <c r="WZL1" s="310"/>
      <c r="WZM1" s="310"/>
      <c r="WZN1" s="309"/>
      <c r="WZO1" s="310"/>
      <c r="WZP1" s="310"/>
      <c r="WZQ1" s="310"/>
      <c r="WZR1" s="310"/>
      <c r="WZS1" s="310"/>
      <c r="WZT1" s="310"/>
      <c r="WZU1" s="310"/>
      <c r="WZV1" s="309"/>
      <c r="WZW1" s="310"/>
      <c r="WZX1" s="310"/>
      <c r="WZY1" s="310"/>
      <c r="WZZ1" s="310"/>
      <c r="XAA1" s="310"/>
      <c r="XAB1" s="310"/>
      <c r="XAC1" s="310"/>
      <c r="XAD1" s="309"/>
      <c r="XAE1" s="310"/>
      <c r="XAF1" s="310"/>
      <c r="XAG1" s="310"/>
      <c r="XAH1" s="310"/>
      <c r="XAI1" s="310"/>
      <c r="XAJ1" s="310"/>
      <c r="XAK1" s="310"/>
      <c r="XAL1" s="309"/>
      <c r="XAM1" s="310"/>
      <c r="XAN1" s="310"/>
      <c r="XAO1" s="310"/>
      <c r="XAP1" s="310"/>
      <c r="XAQ1" s="310"/>
      <c r="XAR1" s="310"/>
      <c r="XAS1" s="310"/>
      <c r="XAT1" s="309"/>
      <c r="XAU1" s="310"/>
      <c r="XAV1" s="310"/>
      <c r="XAW1" s="310"/>
      <c r="XAX1" s="310"/>
      <c r="XAY1" s="310"/>
      <c r="XAZ1" s="310"/>
      <c r="XBA1" s="310"/>
      <c r="XBB1" s="309"/>
      <c r="XBC1" s="310"/>
      <c r="XBD1" s="310"/>
      <c r="XBE1" s="310"/>
      <c r="XBF1" s="310"/>
      <c r="XBG1" s="310"/>
      <c r="XBH1" s="310"/>
      <c r="XBI1" s="310"/>
      <c r="XBJ1" s="309"/>
      <c r="XBK1" s="310"/>
      <c r="XBL1" s="310"/>
      <c r="XBM1" s="310"/>
      <c r="XBN1" s="310"/>
      <c r="XBO1" s="310"/>
      <c r="XBP1" s="310"/>
      <c r="XBQ1" s="310"/>
      <c r="XBR1" s="309"/>
      <c r="XBS1" s="310"/>
      <c r="XBT1" s="310"/>
      <c r="XBU1" s="310"/>
      <c r="XBV1" s="310"/>
      <c r="XBW1" s="310"/>
      <c r="XBX1" s="310"/>
      <c r="XBY1" s="310"/>
      <c r="XBZ1" s="309"/>
      <c r="XCA1" s="310"/>
      <c r="XCB1" s="310"/>
      <c r="XCC1" s="310"/>
      <c r="XCD1" s="310"/>
      <c r="XCE1" s="310"/>
      <c r="XCF1" s="310"/>
      <c r="XCG1" s="310"/>
      <c r="XCH1" s="309"/>
      <c r="XCI1" s="310"/>
      <c r="XCJ1" s="310"/>
      <c r="XCK1" s="310"/>
      <c r="XCL1" s="310"/>
      <c r="XCM1" s="310"/>
      <c r="XCN1" s="310"/>
      <c r="XCO1" s="310"/>
      <c r="XCP1" s="309"/>
      <c r="XCQ1" s="310"/>
      <c r="XCR1" s="310"/>
      <c r="XCS1" s="310"/>
      <c r="XCT1" s="310"/>
      <c r="XCU1" s="310"/>
      <c r="XCV1" s="310"/>
      <c r="XCW1" s="310"/>
      <c r="XCX1" s="309"/>
      <c r="XCY1" s="310"/>
      <c r="XCZ1" s="310"/>
      <c r="XDA1" s="310"/>
      <c r="XDB1" s="310"/>
      <c r="XDC1" s="310"/>
      <c r="XDD1" s="310"/>
      <c r="XDE1" s="310"/>
      <c r="XDF1" s="309"/>
      <c r="XDG1" s="310"/>
      <c r="XDH1" s="310"/>
      <c r="XDI1" s="310"/>
      <c r="XDJ1" s="310"/>
      <c r="XDK1" s="310"/>
      <c r="XDL1" s="310"/>
      <c r="XDM1" s="310"/>
      <c r="XDN1" s="309"/>
      <c r="XDO1" s="310"/>
      <c r="XDP1" s="310"/>
      <c r="XDQ1" s="310"/>
      <c r="XDR1" s="310"/>
      <c r="XDS1" s="310"/>
      <c r="XDT1" s="310"/>
      <c r="XDU1" s="310"/>
      <c r="XDV1" s="309"/>
      <c r="XDW1" s="310"/>
      <c r="XDX1" s="310"/>
      <c r="XDY1" s="310"/>
      <c r="XDZ1" s="310"/>
      <c r="XEA1" s="310"/>
      <c r="XEB1" s="310"/>
      <c r="XEC1" s="310"/>
      <c r="XED1" s="16"/>
      <c r="XEE1" s="17"/>
      <c r="XEF1" s="17"/>
      <c r="XEG1" s="17"/>
      <c r="XEH1" s="17"/>
      <c r="XEI1" s="17"/>
      <c r="XEJ1" s="17"/>
      <c r="XEK1" s="17"/>
      <c r="XEL1" s="16"/>
      <c r="XEM1" s="17"/>
      <c r="XEN1" s="17"/>
      <c r="XEO1" s="17"/>
      <c r="XEP1" s="17"/>
      <c r="XEQ1" s="17"/>
      <c r="XER1" s="17"/>
      <c r="XES1" s="17"/>
      <c r="XET1" s="16"/>
      <c r="XEU1" s="17"/>
      <c r="XEV1" s="17"/>
      <c r="XEW1" s="13"/>
      <c r="XEX1" s="13"/>
      <c r="XEY1" s="13"/>
      <c r="XEZ1" s="13"/>
      <c r="XFA1" s="13"/>
    </row>
    <row r="2" spans="1:16381" ht="54" customHeight="1" x14ac:dyDescent="0.35">
      <c r="B2" s="18"/>
      <c r="C2" s="315" t="s">
        <v>8</v>
      </c>
      <c r="D2" s="316"/>
      <c r="E2" s="316"/>
      <c r="F2" s="316"/>
      <c r="G2" s="316"/>
      <c r="H2" s="316"/>
      <c r="I2" s="316"/>
      <c r="J2" s="316"/>
      <c r="V2" s="19"/>
      <c r="W2" s="19"/>
      <c r="X2" s="19"/>
      <c r="Y2" s="19"/>
      <c r="Z2" s="19"/>
      <c r="AA2" s="19"/>
      <c r="AB2" s="19"/>
      <c r="AC2" s="19"/>
      <c r="AD2" s="19"/>
      <c r="AE2" s="19"/>
      <c r="AF2" s="19"/>
      <c r="AG2" s="19"/>
      <c r="AH2" s="19"/>
      <c r="AI2" s="19"/>
      <c r="AJ2" s="19"/>
      <c r="AK2" s="19"/>
      <c r="AL2" s="19"/>
      <c r="AM2" s="19"/>
      <c r="AN2" s="19"/>
      <c r="AO2" s="19"/>
      <c r="AP2" s="19"/>
      <c r="AQ2" s="19"/>
      <c r="AR2" s="19"/>
      <c r="AS2" s="19"/>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c r="BGM2" s="19"/>
      <c r="BGN2" s="19"/>
      <c r="BGO2" s="19"/>
      <c r="BGP2" s="19"/>
      <c r="BGQ2" s="19"/>
      <c r="BGR2" s="19"/>
      <c r="BGS2" s="19"/>
      <c r="BGT2" s="19"/>
      <c r="BGU2" s="19"/>
      <c r="BGV2" s="19"/>
      <c r="BGW2" s="19"/>
      <c r="BGX2" s="19"/>
      <c r="BGY2" s="19"/>
      <c r="BGZ2" s="19"/>
      <c r="BHA2" s="19"/>
      <c r="BHB2" s="19"/>
      <c r="BHC2" s="19"/>
      <c r="BHD2" s="19"/>
      <c r="BHE2" s="19"/>
      <c r="BHF2" s="19"/>
      <c r="BHG2" s="19"/>
      <c r="BHH2" s="19"/>
      <c r="BHI2" s="19"/>
      <c r="BHJ2" s="19"/>
      <c r="BHK2" s="19"/>
      <c r="BHL2" s="19"/>
      <c r="BHM2" s="19"/>
      <c r="BHN2" s="19"/>
      <c r="BHO2" s="19"/>
      <c r="BHP2" s="19"/>
      <c r="BHQ2" s="19"/>
      <c r="BHR2" s="19"/>
      <c r="BHS2" s="19"/>
      <c r="BHT2" s="19"/>
      <c r="BHU2" s="19"/>
      <c r="BHV2" s="19"/>
      <c r="BHW2" s="19"/>
      <c r="BHX2" s="19"/>
      <c r="BHY2" s="19"/>
      <c r="BHZ2" s="19"/>
      <c r="BIA2" s="19"/>
      <c r="BIB2" s="19"/>
      <c r="BIC2" s="19"/>
      <c r="BID2" s="19"/>
      <c r="BIE2" s="19"/>
      <c r="BIF2" s="19"/>
      <c r="BIG2" s="19"/>
      <c r="BIH2" s="19"/>
      <c r="BII2" s="19"/>
      <c r="BIJ2" s="19"/>
      <c r="BIK2" s="19"/>
      <c r="BIL2" s="19"/>
      <c r="BIM2" s="19"/>
      <c r="BIN2" s="19"/>
      <c r="BIO2" s="19"/>
      <c r="BIP2" s="19"/>
      <c r="BIQ2" s="19"/>
      <c r="BIR2" s="19"/>
      <c r="BIS2" s="19"/>
      <c r="BIT2" s="19"/>
      <c r="BIU2" s="19"/>
      <c r="BIV2" s="19"/>
      <c r="BIW2" s="19"/>
      <c r="BIX2" s="19"/>
      <c r="BIY2" s="19"/>
      <c r="BIZ2" s="19"/>
      <c r="BJA2" s="19"/>
      <c r="BJB2" s="19"/>
      <c r="BJC2" s="19"/>
      <c r="BJD2" s="19"/>
      <c r="BJE2" s="19"/>
      <c r="BJF2" s="19"/>
      <c r="BJG2" s="19"/>
      <c r="BJH2" s="19"/>
      <c r="BJI2" s="19"/>
      <c r="BJJ2" s="19"/>
      <c r="BJK2" s="19"/>
      <c r="BJL2" s="19"/>
      <c r="BJM2" s="19"/>
      <c r="BJN2" s="19"/>
      <c r="BJO2" s="19"/>
      <c r="BJP2" s="19"/>
      <c r="BJQ2" s="19"/>
      <c r="BJR2" s="19"/>
      <c r="BJS2" s="19"/>
      <c r="BJT2" s="19"/>
      <c r="BJU2" s="19"/>
      <c r="BJV2" s="19"/>
      <c r="BJW2" s="19"/>
      <c r="BJX2" s="19"/>
      <c r="BJY2" s="19"/>
      <c r="BJZ2" s="19"/>
      <c r="BKA2" s="19"/>
      <c r="BKB2" s="19"/>
      <c r="BKC2" s="19"/>
      <c r="BKD2" s="19"/>
      <c r="BKE2" s="19"/>
      <c r="BKF2" s="19"/>
      <c r="BKG2" s="19"/>
      <c r="BKH2" s="19"/>
      <c r="BKI2" s="19"/>
      <c r="BKJ2" s="19"/>
      <c r="BKK2" s="19"/>
      <c r="BKL2" s="19"/>
      <c r="BKM2" s="19"/>
      <c r="BKN2" s="19"/>
      <c r="BKO2" s="19"/>
      <c r="BKP2" s="19"/>
      <c r="BKQ2" s="19"/>
      <c r="BKR2" s="19"/>
      <c r="BKS2" s="19"/>
      <c r="BKT2" s="19"/>
      <c r="BKU2" s="19"/>
      <c r="BKV2" s="19"/>
      <c r="BKW2" s="19"/>
      <c r="BKX2" s="19"/>
      <c r="BKY2" s="19"/>
      <c r="BKZ2" s="19"/>
      <c r="BLA2" s="19"/>
      <c r="BLB2" s="19"/>
      <c r="BLC2" s="19"/>
      <c r="BLD2" s="19"/>
      <c r="BLE2" s="19"/>
      <c r="BLF2" s="19"/>
      <c r="BLG2" s="19"/>
      <c r="BLH2" s="19"/>
      <c r="BLI2" s="19"/>
      <c r="BLJ2" s="19"/>
      <c r="BLK2" s="19"/>
      <c r="BLL2" s="19"/>
      <c r="BLM2" s="19"/>
      <c r="BLN2" s="19"/>
      <c r="BLO2" s="19"/>
      <c r="BLP2" s="19"/>
      <c r="BLQ2" s="19"/>
      <c r="BLR2" s="19"/>
      <c r="BLS2" s="19"/>
      <c r="BLT2" s="19"/>
      <c r="BLU2" s="19"/>
      <c r="BLV2" s="19"/>
      <c r="BLW2" s="19"/>
      <c r="BLX2" s="19"/>
      <c r="BLY2" s="19"/>
      <c r="BLZ2" s="19"/>
      <c r="BMA2" s="19"/>
      <c r="BMB2" s="19"/>
      <c r="BMC2" s="19"/>
      <c r="BMD2" s="19"/>
      <c r="BME2" s="19"/>
      <c r="BMF2" s="19"/>
      <c r="BMG2" s="19"/>
      <c r="BMH2" s="19"/>
      <c r="BMI2" s="19"/>
      <c r="BMJ2" s="19"/>
      <c r="BMK2" s="19"/>
      <c r="BML2" s="19"/>
      <c r="BMM2" s="19"/>
      <c r="BMN2" s="19"/>
      <c r="BMO2" s="19"/>
      <c r="BMP2" s="19"/>
      <c r="BMQ2" s="19"/>
      <c r="BMR2" s="19"/>
      <c r="BMS2" s="19"/>
      <c r="BMT2" s="19"/>
      <c r="BMU2" s="19"/>
      <c r="BMV2" s="19"/>
      <c r="BMW2" s="19"/>
      <c r="BMX2" s="19"/>
      <c r="BMY2" s="19"/>
      <c r="BMZ2" s="19"/>
      <c r="BNA2" s="19"/>
      <c r="BNB2" s="19"/>
      <c r="BNC2" s="19"/>
      <c r="BND2" s="19"/>
      <c r="BNE2" s="19"/>
      <c r="BNF2" s="19"/>
      <c r="BNG2" s="19"/>
      <c r="BNH2" s="19"/>
      <c r="BNI2" s="19"/>
      <c r="BNJ2" s="19"/>
      <c r="BNK2" s="19"/>
      <c r="BNL2" s="19"/>
      <c r="BNM2" s="19"/>
      <c r="BNN2" s="19"/>
      <c r="BNO2" s="19"/>
      <c r="BNP2" s="19"/>
      <c r="BNQ2" s="19"/>
      <c r="BNR2" s="19"/>
      <c r="BNS2" s="19"/>
      <c r="BNT2" s="19"/>
      <c r="BNU2" s="19"/>
      <c r="BNV2" s="19"/>
      <c r="BNW2" s="19"/>
      <c r="BNX2" s="19"/>
      <c r="BNY2" s="19"/>
      <c r="BNZ2" s="19"/>
      <c r="BOA2" s="19"/>
      <c r="BOB2" s="19"/>
      <c r="BOC2" s="19"/>
      <c r="BOD2" s="19"/>
      <c r="BOE2" s="19"/>
      <c r="BOF2" s="19"/>
      <c r="BOG2" s="19"/>
      <c r="BOH2" s="19"/>
      <c r="BOI2" s="19"/>
      <c r="BOJ2" s="19"/>
      <c r="BOK2" s="19"/>
      <c r="BOL2" s="19"/>
      <c r="BOM2" s="19"/>
      <c r="BON2" s="19"/>
      <c r="BOO2" s="19"/>
      <c r="BOP2" s="19"/>
      <c r="BOQ2" s="19"/>
      <c r="BOR2" s="19"/>
      <c r="BOS2" s="19"/>
      <c r="BOT2" s="19"/>
      <c r="BOU2" s="19"/>
      <c r="BOV2" s="19"/>
      <c r="BOW2" s="19"/>
      <c r="BOX2" s="19"/>
      <c r="BOY2" s="19"/>
      <c r="BOZ2" s="19"/>
      <c r="BPA2" s="19"/>
      <c r="BPB2" s="19"/>
      <c r="BPC2" s="19"/>
      <c r="BPD2" s="19"/>
      <c r="BPE2" s="19"/>
      <c r="BPF2" s="19"/>
      <c r="BPG2" s="19"/>
      <c r="BPH2" s="19"/>
      <c r="BPI2" s="19"/>
      <c r="BPJ2" s="19"/>
      <c r="BPK2" s="19"/>
      <c r="BPL2" s="19"/>
      <c r="BPM2" s="19"/>
      <c r="BPN2" s="19"/>
      <c r="BPO2" s="19"/>
      <c r="BPP2" s="19"/>
      <c r="BPQ2" s="19"/>
      <c r="BPR2" s="19"/>
      <c r="BPS2" s="19"/>
      <c r="BPT2" s="19"/>
      <c r="BPU2" s="19"/>
      <c r="BPV2" s="19"/>
      <c r="BPW2" s="19"/>
      <c r="BPX2" s="19"/>
      <c r="BPY2" s="19"/>
      <c r="BPZ2" s="19"/>
      <c r="BQA2" s="19"/>
      <c r="BQB2" s="19"/>
      <c r="BQC2" s="19"/>
      <c r="BQD2" s="19"/>
      <c r="BQE2" s="19"/>
      <c r="BQF2" s="19"/>
      <c r="BQG2" s="19"/>
      <c r="BQH2" s="19"/>
      <c r="BQI2" s="19"/>
      <c r="BQJ2" s="19"/>
      <c r="BQK2" s="19"/>
      <c r="BQL2" s="19"/>
      <c r="BQM2" s="19"/>
      <c r="BQN2" s="19"/>
      <c r="BQO2" s="19"/>
      <c r="BQP2" s="19"/>
      <c r="BQQ2" s="19"/>
      <c r="BQR2" s="19"/>
      <c r="BQS2" s="19"/>
      <c r="BQT2" s="19"/>
      <c r="BQU2" s="19"/>
      <c r="BQV2" s="19"/>
      <c r="BQW2" s="19"/>
      <c r="BQX2" s="19"/>
      <c r="BQY2" s="19"/>
      <c r="BQZ2" s="19"/>
      <c r="BRA2" s="19"/>
      <c r="BRB2" s="19"/>
      <c r="BRC2" s="19"/>
      <c r="BRD2" s="19"/>
      <c r="BRE2" s="19"/>
      <c r="BRF2" s="19"/>
      <c r="BRG2" s="19"/>
      <c r="BRH2" s="19"/>
      <c r="BRI2" s="19"/>
      <c r="BRJ2" s="19"/>
      <c r="BRK2" s="19"/>
      <c r="BRL2" s="19"/>
      <c r="BRM2" s="19"/>
      <c r="BRN2" s="19"/>
      <c r="BRO2" s="19"/>
      <c r="BRP2" s="19"/>
      <c r="BRQ2" s="19"/>
      <c r="BRR2" s="19"/>
      <c r="BRS2" s="19"/>
      <c r="BRT2" s="19"/>
      <c r="BRU2" s="19"/>
      <c r="BRV2" s="19"/>
      <c r="BRW2" s="19"/>
      <c r="BRX2" s="19"/>
      <c r="BRY2" s="19"/>
      <c r="BRZ2" s="19"/>
      <c r="BSA2" s="19"/>
      <c r="BSB2" s="19"/>
      <c r="BSC2" s="19"/>
      <c r="BSD2" s="19"/>
      <c r="BSE2" s="19"/>
      <c r="BSF2" s="19"/>
      <c r="BSG2" s="19"/>
      <c r="BSH2" s="19"/>
      <c r="BSI2" s="19"/>
      <c r="BSJ2" s="19"/>
      <c r="BSK2" s="19"/>
      <c r="BSL2" s="19"/>
      <c r="BSM2" s="19"/>
      <c r="BSN2" s="19"/>
      <c r="BSO2" s="19"/>
      <c r="BSP2" s="19"/>
      <c r="BSQ2" s="19"/>
      <c r="BSR2" s="19"/>
      <c r="BSS2" s="19"/>
      <c r="BST2" s="19"/>
      <c r="BSU2" s="19"/>
      <c r="BSV2" s="19"/>
      <c r="BSW2" s="19"/>
      <c r="BSX2" s="19"/>
      <c r="BSY2" s="19"/>
      <c r="BSZ2" s="19"/>
      <c r="BTA2" s="19"/>
      <c r="BTB2" s="19"/>
      <c r="BTC2" s="19"/>
      <c r="BTD2" s="19"/>
      <c r="BTE2" s="19"/>
      <c r="BTF2" s="19"/>
      <c r="BTG2" s="19"/>
      <c r="BTH2" s="19"/>
      <c r="BTI2" s="19"/>
      <c r="BTJ2" s="19"/>
      <c r="BTK2" s="19"/>
      <c r="BTL2" s="19"/>
      <c r="BTM2" s="19"/>
      <c r="BTN2" s="19"/>
      <c r="BTO2" s="19"/>
      <c r="BTP2" s="19"/>
      <c r="BTQ2" s="19"/>
      <c r="BTR2" s="19"/>
      <c r="BTS2" s="19"/>
      <c r="BTT2" s="19"/>
      <c r="BTU2" s="19"/>
      <c r="BTV2" s="19"/>
      <c r="BTW2" s="19"/>
      <c r="BTX2" s="19"/>
      <c r="BTY2" s="19"/>
      <c r="BTZ2" s="19"/>
      <c r="BUA2" s="19"/>
      <c r="BUB2" s="19"/>
      <c r="BUC2" s="19"/>
      <c r="BUD2" s="19"/>
      <c r="BUE2" s="19"/>
      <c r="BUF2" s="19"/>
      <c r="BUG2" s="19"/>
      <c r="BUH2" s="19"/>
      <c r="BUI2" s="19"/>
      <c r="BUJ2" s="19"/>
      <c r="BUK2" s="19"/>
      <c r="BUL2" s="19"/>
      <c r="BUM2" s="19"/>
      <c r="BUN2" s="19"/>
      <c r="BUO2" s="19"/>
      <c r="BUP2" s="19"/>
      <c r="BUQ2" s="19"/>
      <c r="BUR2" s="19"/>
      <c r="BUS2" s="19"/>
      <c r="BUT2" s="19"/>
      <c r="BUU2" s="19"/>
      <c r="BUV2" s="19"/>
      <c r="BUW2" s="19"/>
      <c r="BUX2" s="19"/>
      <c r="BUY2" s="19"/>
      <c r="BUZ2" s="19"/>
      <c r="BVA2" s="19"/>
      <c r="BVB2" s="19"/>
      <c r="BVC2" s="19"/>
      <c r="BVD2" s="19"/>
      <c r="BVE2" s="19"/>
      <c r="BVF2" s="19"/>
      <c r="BVG2" s="19"/>
      <c r="BVH2" s="19"/>
      <c r="BVI2" s="19"/>
      <c r="BVJ2" s="19"/>
      <c r="BVK2" s="19"/>
      <c r="BVL2" s="19"/>
      <c r="BVM2" s="19"/>
      <c r="BVN2" s="19"/>
      <c r="BVO2" s="19"/>
      <c r="BVP2" s="19"/>
      <c r="BVQ2" s="19"/>
      <c r="BVR2" s="19"/>
      <c r="BVS2" s="19"/>
      <c r="BVT2" s="19"/>
      <c r="BVU2" s="19"/>
      <c r="BVV2" s="19"/>
      <c r="BVW2" s="19"/>
      <c r="BVX2" s="19"/>
      <c r="BVY2" s="19"/>
      <c r="BVZ2" s="19"/>
      <c r="BWA2" s="19"/>
      <c r="BWB2" s="19"/>
      <c r="BWC2" s="19"/>
      <c r="BWD2" s="19"/>
      <c r="BWE2" s="19"/>
      <c r="BWF2" s="19"/>
      <c r="BWG2" s="19"/>
      <c r="BWH2" s="19"/>
      <c r="BWI2" s="19"/>
      <c r="BWJ2" s="19"/>
      <c r="BWK2" s="19"/>
      <c r="BWL2" s="19"/>
      <c r="BWM2" s="19"/>
      <c r="BWN2" s="19"/>
      <c r="BWO2" s="19"/>
      <c r="BWP2" s="19"/>
      <c r="BWQ2" s="19"/>
      <c r="BWR2" s="19"/>
      <c r="BWS2" s="19"/>
      <c r="BWT2" s="19"/>
      <c r="BWU2" s="19"/>
      <c r="BWV2" s="19"/>
      <c r="BWW2" s="19"/>
      <c r="BWX2" s="19"/>
      <c r="BWY2" s="19"/>
      <c r="BWZ2" s="19"/>
      <c r="BXA2" s="19"/>
      <c r="BXB2" s="19"/>
      <c r="BXC2" s="19"/>
      <c r="BXD2" s="19"/>
      <c r="BXE2" s="19"/>
      <c r="BXF2" s="19"/>
      <c r="BXG2" s="19"/>
      <c r="BXH2" s="19"/>
      <c r="BXI2" s="19"/>
      <c r="BXJ2" s="19"/>
      <c r="BXK2" s="19"/>
      <c r="BXL2" s="19"/>
      <c r="BXM2" s="19"/>
      <c r="BXN2" s="19"/>
      <c r="BXO2" s="19"/>
      <c r="BXP2" s="19"/>
      <c r="BXQ2" s="19"/>
      <c r="BXR2" s="19"/>
      <c r="BXS2" s="19"/>
      <c r="BXT2" s="19"/>
      <c r="BXU2" s="19"/>
      <c r="BXV2" s="19"/>
      <c r="BXW2" s="19"/>
      <c r="BXX2" s="19"/>
      <c r="BXY2" s="19"/>
      <c r="BXZ2" s="19"/>
      <c r="BYA2" s="19"/>
      <c r="BYB2" s="19"/>
      <c r="BYC2" s="19"/>
      <c r="BYD2" s="19"/>
      <c r="BYE2" s="19"/>
      <c r="BYF2" s="19"/>
      <c r="BYG2" s="19"/>
      <c r="BYH2" s="19"/>
      <c r="BYI2" s="19"/>
      <c r="BYJ2" s="19"/>
      <c r="BYK2" s="19"/>
      <c r="BYL2" s="19"/>
      <c r="BYM2" s="19"/>
      <c r="BYN2" s="19"/>
      <c r="BYO2" s="19"/>
      <c r="BYP2" s="19"/>
      <c r="BYQ2" s="19"/>
      <c r="BYR2" s="19"/>
      <c r="BYS2" s="19"/>
      <c r="BYT2" s="19"/>
      <c r="BYU2" s="19"/>
      <c r="BYV2" s="19"/>
      <c r="BYW2" s="19"/>
      <c r="BYX2" s="19"/>
      <c r="BYY2" s="19"/>
      <c r="BYZ2" s="19"/>
      <c r="BZA2" s="19"/>
      <c r="BZB2" s="19"/>
      <c r="BZC2" s="19"/>
      <c r="BZD2" s="19"/>
      <c r="BZE2" s="19"/>
      <c r="BZF2" s="19"/>
      <c r="BZG2" s="19"/>
      <c r="BZH2" s="19"/>
      <c r="BZI2" s="19"/>
      <c r="BZJ2" s="19"/>
      <c r="BZK2" s="19"/>
      <c r="BZL2" s="19"/>
      <c r="BZM2" s="19"/>
      <c r="BZN2" s="19"/>
      <c r="BZO2" s="19"/>
      <c r="BZP2" s="19"/>
      <c r="BZQ2" s="19"/>
      <c r="BZR2" s="19"/>
      <c r="BZS2" s="19"/>
      <c r="BZT2" s="19"/>
      <c r="BZU2" s="19"/>
      <c r="BZV2" s="19"/>
      <c r="BZW2" s="19"/>
      <c r="BZX2" s="19"/>
      <c r="BZY2" s="19"/>
      <c r="BZZ2" s="19"/>
      <c r="CAA2" s="19"/>
      <c r="CAB2" s="19"/>
      <c r="CAC2" s="19"/>
      <c r="CAD2" s="19"/>
      <c r="CAE2" s="19"/>
      <c r="CAF2" s="19"/>
      <c r="CAG2" s="19"/>
      <c r="CAH2" s="19"/>
      <c r="CAI2" s="19"/>
      <c r="CAJ2" s="19"/>
      <c r="CAK2" s="19"/>
      <c r="CAL2" s="19"/>
      <c r="CAM2" s="19"/>
      <c r="CAN2" s="19"/>
      <c r="CAO2" s="19"/>
      <c r="CAP2" s="19"/>
      <c r="CAQ2" s="19"/>
      <c r="CAR2" s="19"/>
      <c r="CAS2" s="19"/>
      <c r="CAT2" s="19"/>
      <c r="CAU2" s="19"/>
      <c r="CAV2" s="19"/>
      <c r="CAW2" s="19"/>
      <c r="CAX2" s="19"/>
      <c r="CAY2" s="19"/>
      <c r="CAZ2" s="19"/>
      <c r="CBA2" s="19"/>
      <c r="CBB2" s="19"/>
      <c r="CBC2" s="19"/>
      <c r="CBD2" s="19"/>
      <c r="CBE2" s="19"/>
      <c r="CBF2" s="19"/>
      <c r="CBG2" s="19"/>
      <c r="CBH2" s="19"/>
      <c r="CBI2" s="19"/>
      <c r="CBJ2" s="19"/>
      <c r="CBK2" s="19"/>
      <c r="CBL2" s="19"/>
      <c r="CBM2" s="19"/>
      <c r="CBN2" s="19"/>
      <c r="CBO2" s="19"/>
      <c r="CBP2" s="19"/>
      <c r="CBQ2" s="19"/>
      <c r="CBR2" s="19"/>
      <c r="CBS2" s="19"/>
      <c r="CBT2" s="19"/>
      <c r="CBU2" s="19"/>
      <c r="CBV2" s="19"/>
      <c r="CBW2" s="19"/>
      <c r="CBX2" s="19"/>
      <c r="CBY2" s="19"/>
      <c r="CBZ2" s="19"/>
      <c r="CCA2" s="19"/>
      <c r="CCB2" s="19"/>
      <c r="CCC2" s="19"/>
      <c r="CCD2" s="19"/>
      <c r="CCE2" s="19"/>
      <c r="CCF2" s="19"/>
      <c r="CCG2" s="19"/>
      <c r="CCH2" s="19"/>
      <c r="CCI2" s="19"/>
      <c r="CCJ2" s="19"/>
      <c r="CCK2" s="19"/>
      <c r="CCL2" s="19"/>
      <c r="CCM2" s="19"/>
      <c r="CCN2" s="19"/>
      <c r="CCO2" s="19"/>
      <c r="CCP2" s="19"/>
      <c r="CCQ2" s="19"/>
      <c r="CCR2" s="19"/>
      <c r="CCS2" s="19"/>
      <c r="CCT2" s="19"/>
      <c r="CCU2" s="19"/>
      <c r="CCV2" s="19"/>
      <c r="CCW2" s="19"/>
      <c r="CCX2" s="19"/>
      <c r="CCY2" s="19"/>
      <c r="CCZ2" s="19"/>
      <c r="CDA2" s="19"/>
      <c r="CDB2" s="19"/>
      <c r="CDC2" s="19"/>
      <c r="CDD2" s="19"/>
      <c r="CDE2" s="19"/>
      <c r="CDF2" s="19"/>
      <c r="CDG2" s="19"/>
      <c r="CDH2" s="19"/>
      <c r="CDI2" s="19"/>
      <c r="CDJ2" s="19"/>
      <c r="CDK2" s="19"/>
      <c r="CDL2" s="19"/>
      <c r="CDM2" s="19"/>
      <c r="CDN2" s="19"/>
      <c r="CDO2" s="19"/>
      <c r="CDP2" s="19"/>
      <c r="CDQ2" s="19"/>
      <c r="CDR2" s="19"/>
      <c r="CDS2" s="19"/>
      <c r="CDT2" s="19"/>
      <c r="CDU2" s="19"/>
      <c r="CDV2" s="19"/>
      <c r="CDW2" s="19"/>
      <c r="CDX2" s="19"/>
      <c r="CDY2" s="19"/>
      <c r="CDZ2" s="19"/>
      <c r="CEA2" s="19"/>
      <c r="CEB2" s="19"/>
      <c r="CEC2" s="19"/>
      <c r="CED2" s="19"/>
      <c r="CEE2" s="19"/>
      <c r="CEF2" s="19"/>
      <c r="CEG2" s="19"/>
      <c r="CEH2" s="19"/>
      <c r="CEI2" s="19"/>
      <c r="CEJ2" s="19"/>
      <c r="CEK2" s="19"/>
      <c r="CEL2" s="19"/>
      <c r="CEM2" s="19"/>
      <c r="CEN2" s="19"/>
      <c r="CEO2" s="19"/>
      <c r="CEP2" s="19"/>
      <c r="CEQ2" s="19"/>
      <c r="CER2" s="19"/>
      <c r="CES2" s="19"/>
      <c r="CET2" s="19"/>
      <c r="CEU2" s="19"/>
      <c r="CEV2" s="19"/>
      <c r="CEW2" s="19"/>
      <c r="CEX2" s="19"/>
      <c r="CEY2" s="19"/>
      <c r="CEZ2" s="19"/>
      <c r="CFA2" s="19"/>
      <c r="CFB2" s="19"/>
      <c r="CFC2" s="19"/>
      <c r="CFD2" s="19"/>
      <c r="CFE2" s="19"/>
      <c r="CFF2" s="19"/>
      <c r="CFG2" s="19"/>
      <c r="CFH2" s="19"/>
      <c r="CFI2" s="19"/>
      <c r="CFJ2" s="19"/>
      <c r="CFK2" s="19"/>
      <c r="CFL2" s="19"/>
      <c r="CFM2" s="19"/>
      <c r="CFN2" s="19"/>
      <c r="CFO2" s="19"/>
      <c r="CFP2" s="19"/>
      <c r="CFQ2" s="19"/>
      <c r="CFR2" s="19"/>
      <c r="CFS2" s="19"/>
      <c r="CFT2" s="19"/>
      <c r="CFU2" s="19"/>
      <c r="CFV2" s="19"/>
      <c r="CFW2" s="19"/>
      <c r="CFX2" s="19"/>
      <c r="CFY2" s="19"/>
      <c r="CFZ2" s="19"/>
      <c r="CGA2" s="19"/>
      <c r="CGB2" s="19"/>
      <c r="CGC2" s="19"/>
      <c r="CGD2" s="19"/>
      <c r="CGE2" s="19"/>
      <c r="CGF2" s="19"/>
      <c r="CGG2" s="19"/>
      <c r="CGH2" s="19"/>
      <c r="CGI2" s="19"/>
      <c r="CGJ2" s="19"/>
      <c r="CGK2" s="19"/>
      <c r="CGL2" s="19"/>
      <c r="CGM2" s="19"/>
      <c r="CGN2" s="19"/>
      <c r="CGO2" s="19"/>
      <c r="CGP2" s="19"/>
      <c r="CGQ2" s="19"/>
      <c r="CGR2" s="19"/>
      <c r="CGS2" s="19"/>
      <c r="CGT2" s="19"/>
      <c r="CGU2" s="19"/>
      <c r="CGV2" s="19"/>
      <c r="CGW2" s="19"/>
      <c r="CGX2" s="19"/>
      <c r="CGY2" s="19"/>
      <c r="CGZ2" s="19"/>
      <c r="CHA2" s="19"/>
      <c r="CHB2" s="19"/>
      <c r="CHC2" s="19"/>
      <c r="CHD2" s="19"/>
      <c r="CHE2" s="19"/>
      <c r="CHF2" s="19"/>
      <c r="CHG2" s="19"/>
      <c r="CHH2" s="19"/>
      <c r="CHI2" s="19"/>
      <c r="CHJ2" s="19"/>
      <c r="CHK2" s="19"/>
      <c r="CHL2" s="19"/>
      <c r="CHM2" s="19"/>
      <c r="CHN2" s="19"/>
      <c r="CHO2" s="19"/>
      <c r="CHP2" s="19"/>
      <c r="CHQ2" s="19"/>
      <c r="CHR2" s="19"/>
      <c r="CHS2" s="19"/>
      <c r="CHT2" s="19"/>
      <c r="CHU2" s="19"/>
      <c r="CHV2" s="19"/>
      <c r="CHW2" s="19"/>
      <c r="CHX2" s="19"/>
      <c r="CHY2" s="19"/>
      <c r="CHZ2" s="19"/>
      <c r="CIA2" s="19"/>
      <c r="CIB2" s="19"/>
      <c r="CIC2" s="19"/>
      <c r="CID2" s="19"/>
      <c r="CIE2" s="19"/>
      <c r="CIF2" s="19"/>
      <c r="CIG2" s="19"/>
      <c r="CIH2" s="19"/>
      <c r="CII2" s="19"/>
      <c r="CIJ2" s="19"/>
      <c r="CIK2" s="19"/>
      <c r="CIL2" s="19"/>
      <c r="CIM2" s="19"/>
      <c r="CIN2" s="19"/>
      <c r="CIO2" s="19"/>
      <c r="CIP2" s="19"/>
      <c r="CIQ2" s="19"/>
      <c r="CIR2" s="19"/>
      <c r="CIS2" s="19"/>
      <c r="CIT2" s="19"/>
      <c r="CIU2" s="19"/>
      <c r="CIV2" s="19"/>
      <c r="CIW2" s="19"/>
      <c r="CIX2" s="19"/>
      <c r="CIY2" s="19"/>
      <c r="CIZ2" s="19"/>
      <c r="CJA2" s="19"/>
      <c r="CJB2" s="19"/>
      <c r="CJC2" s="19"/>
      <c r="CJD2" s="19"/>
      <c r="CJE2" s="19"/>
      <c r="CJF2" s="19"/>
      <c r="CJG2" s="19"/>
      <c r="CJH2" s="19"/>
      <c r="CJI2" s="19"/>
      <c r="CJJ2" s="19"/>
      <c r="CJK2" s="19"/>
      <c r="CJL2" s="19"/>
      <c r="CJM2" s="19"/>
      <c r="CJN2" s="19"/>
      <c r="CJO2" s="19"/>
      <c r="CJP2" s="19"/>
      <c r="CJQ2" s="19"/>
      <c r="CJR2" s="19"/>
      <c r="CJS2" s="19"/>
      <c r="CJT2" s="19"/>
      <c r="CJU2" s="19"/>
      <c r="CJV2" s="19"/>
      <c r="CJW2" s="19"/>
      <c r="CJX2" s="19"/>
      <c r="CJY2" s="19"/>
      <c r="CJZ2" s="19"/>
      <c r="CKA2" s="19"/>
      <c r="CKB2" s="19"/>
      <c r="CKC2" s="19"/>
      <c r="CKD2" s="19"/>
      <c r="CKE2" s="19"/>
      <c r="CKF2" s="19"/>
      <c r="CKG2" s="19"/>
      <c r="CKH2" s="19"/>
      <c r="CKI2" s="19"/>
      <c r="CKJ2" s="19"/>
      <c r="CKK2" s="19"/>
      <c r="CKL2" s="19"/>
      <c r="CKM2" s="19"/>
      <c r="CKN2" s="19"/>
      <c r="CKO2" s="19"/>
      <c r="CKP2" s="19"/>
      <c r="CKQ2" s="19"/>
      <c r="CKR2" s="19"/>
      <c r="CKS2" s="19"/>
      <c r="CKT2" s="19"/>
      <c r="CKU2" s="19"/>
      <c r="CKV2" s="19"/>
      <c r="CKW2" s="19"/>
      <c r="CKX2" s="19"/>
      <c r="CKY2" s="19"/>
      <c r="CKZ2" s="19"/>
      <c r="CLA2" s="19"/>
      <c r="CLB2" s="19"/>
      <c r="CLC2" s="19"/>
      <c r="CLD2" s="19"/>
      <c r="CLE2" s="19"/>
      <c r="CLF2" s="19"/>
      <c r="CLG2" s="19"/>
      <c r="CLH2" s="19"/>
      <c r="CLI2" s="19"/>
      <c r="CLJ2" s="19"/>
      <c r="CLK2" s="19"/>
      <c r="CLL2" s="19"/>
      <c r="CLM2" s="19"/>
      <c r="CLN2" s="19"/>
      <c r="CLO2" s="19"/>
      <c r="CLP2" s="19"/>
      <c r="CLQ2" s="19"/>
      <c r="CLR2" s="19"/>
      <c r="CLS2" s="19"/>
      <c r="CLT2" s="19"/>
      <c r="CLU2" s="19"/>
      <c r="CLV2" s="19"/>
      <c r="CLW2" s="19"/>
      <c r="CLX2" s="19"/>
      <c r="CLY2" s="19"/>
      <c r="CLZ2" s="19"/>
      <c r="CMA2" s="19"/>
      <c r="CMB2" s="19"/>
      <c r="CMC2" s="19"/>
      <c r="CMD2" s="19"/>
      <c r="CME2" s="19"/>
      <c r="CMF2" s="19"/>
      <c r="CMG2" s="19"/>
      <c r="CMH2" s="19"/>
      <c r="CMI2" s="19"/>
      <c r="CMJ2" s="19"/>
      <c r="CMK2" s="19"/>
      <c r="CML2" s="19"/>
      <c r="CMM2" s="19"/>
      <c r="CMN2" s="19"/>
      <c r="CMO2" s="19"/>
      <c r="CMP2" s="19"/>
      <c r="CMQ2" s="19"/>
      <c r="CMR2" s="19"/>
      <c r="CMS2" s="19"/>
      <c r="CMT2" s="19"/>
      <c r="CMU2" s="19"/>
      <c r="CMV2" s="19"/>
      <c r="CMW2" s="19"/>
      <c r="CMX2" s="19"/>
      <c r="CMY2" s="19"/>
      <c r="CMZ2" s="19"/>
      <c r="CNA2" s="19"/>
      <c r="CNB2" s="19"/>
      <c r="CNC2" s="19"/>
      <c r="CND2" s="19"/>
      <c r="CNE2" s="19"/>
      <c r="CNF2" s="19"/>
      <c r="CNG2" s="19"/>
      <c r="CNH2" s="19"/>
      <c r="CNI2" s="19"/>
      <c r="CNJ2" s="19"/>
      <c r="CNK2" s="19"/>
      <c r="CNL2" s="19"/>
      <c r="CNM2" s="19"/>
      <c r="CNN2" s="19"/>
      <c r="CNO2" s="19"/>
      <c r="CNP2" s="19"/>
      <c r="CNQ2" s="19"/>
      <c r="CNR2" s="19"/>
      <c r="CNS2" s="19"/>
      <c r="CNT2" s="19"/>
      <c r="CNU2" s="19"/>
      <c r="CNV2" s="19"/>
      <c r="CNW2" s="19"/>
      <c r="CNX2" s="19"/>
      <c r="CNY2" s="19"/>
      <c r="CNZ2" s="19"/>
      <c r="COA2" s="19"/>
      <c r="COB2" s="19"/>
      <c r="COC2" s="19"/>
      <c r="COD2" s="19"/>
      <c r="COE2" s="19"/>
      <c r="COF2" s="19"/>
      <c r="COG2" s="19"/>
      <c r="COH2" s="19"/>
      <c r="COI2" s="19"/>
      <c r="COJ2" s="19"/>
      <c r="COK2" s="19"/>
      <c r="COL2" s="19"/>
      <c r="COM2" s="19"/>
      <c r="CON2" s="19"/>
      <c r="COO2" s="19"/>
      <c r="COP2" s="19"/>
      <c r="COQ2" s="19"/>
      <c r="COR2" s="19"/>
      <c r="COS2" s="19"/>
      <c r="COT2" s="19"/>
      <c r="COU2" s="19"/>
      <c r="COV2" s="19"/>
      <c r="COW2" s="19"/>
      <c r="COX2" s="19"/>
      <c r="COY2" s="19"/>
      <c r="COZ2" s="19"/>
      <c r="CPA2" s="19"/>
      <c r="CPB2" s="19"/>
      <c r="CPC2" s="19"/>
      <c r="CPD2" s="19"/>
      <c r="CPE2" s="19"/>
      <c r="CPF2" s="19"/>
      <c r="CPG2" s="19"/>
      <c r="CPH2" s="19"/>
      <c r="CPI2" s="19"/>
      <c r="CPJ2" s="19"/>
      <c r="CPK2" s="19"/>
      <c r="CPL2" s="19"/>
      <c r="CPM2" s="19"/>
      <c r="CPN2" s="19"/>
      <c r="CPO2" s="19"/>
      <c r="CPP2" s="19"/>
      <c r="CPQ2" s="19"/>
      <c r="CPR2" s="19"/>
      <c r="CPS2" s="19"/>
      <c r="CPT2" s="19"/>
      <c r="CPU2" s="19"/>
      <c r="CPV2" s="19"/>
      <c r="CPW2" s="19"/>
      <c r="CPX2" s="19"/>
      <c r="CPY2" s="19"/>
      <c r="CPZ2" s="19"/>
      <c r="CQA2" s="19"/>
      <c r="CQB2" s="19"/>
      <c r="CQC2" s="19"/>
      <c r="CQD2" s="19"/>
      <c r="CQE2" s="19"/>
      <c r="CQF2" s="19"/>
      <c r="CQG2" s="19"/>
      <c r="CQH2" s="19"/>
      <c r="CQI2" s="19"/>
      <c r="CQJ2" s="19"/>
      <c r="CQK2" s="19"/>
      <c r="CQL2" s="19"/>
      <c r="CQM2" s="19"/>
      <c r="CQN2" s="19"/>
      <c r="CQO2" s="19"/>
      <c r="CQP2" s="19"/>
      <c r="CQQ2" s="19"/>
      <c r="CQR2" s="19"/>
      <c r="CQS2" s="19"/>
      <c r="CQT2" s="19"/>
      <c r="CQU2" s="19"/>
      <c r="CQV2" s="19"/>
      <c r="CQW2" s="19"/>
      <c r="CQX2" s="19"/>
      <c r="CQY2" s="19"/>
      <c r="CQZ2" s="19"/>
      <c r="CRA2" s="19"/>
      <c r="CRB2" s="19"/>
      <c r="CRC2" s="19"/>
      <c r="CRD2" s="19"/>
      <c r="CRE2" s="19"/>
      <c r="CRF2" s="19"/>
      <c r="CRG2" s="19"/>
      <c r="CRH2" s="19"/>
      <c r="CRI2" s="19"/>
      <c r="CRJ2" s="19"/>
      <c r="CRK2" s="19"/>
      <c r="CRL2" s="19"/>
      <c r="CRM2" s="19"/>
      <c r="CRN2" s="19"/>
      <c r="CRO2" s="19"/>
      <c r="CRP2" s="19"/>
      <c r="CRQ2" s="19"/>
      <c r="CRR2" s="19"/>
      <c r="CRS2" s="19"/>
      <c r="CRT2" s="19"/>
      <c r="CRU2" s="19"/>
      <c r="CRV2" s="19"/>
      <c r="CRW2" s="19"/>
      <c r="CRX2" s="19"/>
      <c r="CRY2" s="19"/>
      <c r="CRZ2" s="19"/>
      <c r="CSA2" s="19"/>
      <c r="CSB2" s="19"/>
      <c r="CSC2" s="19"/>
      <c r="CSD2" s="19"/>
      <c r="CSE2" s="19"/>
      <c r="CSF2" s="19"/>
      <c r="CSG2" s="19"/>
      <c r="CSH2" s="19"/>
      <c r="CSI2" s="19"/>
      <c r="CSJ2" s="19"/>
      <c r="CSK2" s="19"/>
      <c r="CSL2" s="19"/>
      <c r="CSM2" s="19"/>
      <c r="CSN2" s="19"/>
      <c r="CSO2" s="19"/>
      <c r="CSP2" s="19"/>
      <c r="CSQ2" s="19"/>
      <c r="CSR2" s="19"/>
      <c r="CSS2" s="19"/>
      <c r="CST2" s="19"/>
      <c r="CSU2" s="19"/>
      <c r="CSV2" s="19"/>
      <c r="CSW2" s="19"/>
      <c r="CSX2" s="19"/>
      <c r="CSY2" s="19"/>
      <c r="CSZ2" s="19"/>
      <c r="CTA2" s="19"/>
      <c r="CTB2" s="19"/>
      <c r="CTC2" s="19"/>
      <c r="CTD2" s="19"/>
      <c r="CTE2" s="19"/>
      <c r="CTF2" s="19"/>
      <c r="CTG2" s="19"/>
      <c r="CTH2" s="19"/>
      <c r="CTI2" s="19"/>
      <c r="CTJ2" s="19"/>
      <c r="CTK2" s="19"/>
      <c r="CTL2" s="19"/>
      <c r="CTM2" s="19"/>
      <c r="CTN2" s="19"/>
      <c r="CTO2" s="19"/>
      <c r="CTP2" s="19"/>
      <c r="CTQ2" s="19"/>
      <c r="CTR2" s="19"/>
      <c r="CTS2" s="19"/>
      <c r="CTT2" s="19"/>
      <c r="CTU2" s="19"/>
      <c r="CTV2" s="19"/>
      <c r="CTW2" s="19"/>
      <c r="CTX2" s="19"/>
      <c r="CTY2" s="19"/>
      <c r="CTZ2" s="19"/>
      <c r="CUA2" s="19"/>
      <c r="CUB2" s="19"/>
      <c r="CUC2" s="19"/>
      <c r="CUD2" s="19"/>
      <c r="CUE2" s="19"/>
      <c r="CUF2" s="19"/>
      <c r="CUG2" s="19"/>
      <c r="CUH2" s="19"/>
      <c r="CUI2" s="19"/>
      <c r="CUJ2" s="19"/>
      <c r="CUK2" s="19"/>
      <c r="CUL2" s="19"/>
      <c r="CUM2" s="19"/>
      <c r="CUN2" s="19"/>
      <c r="CUO2" s="19"/>
      <c r="CUP2" s="19"/>
      <c r="CUQ2" s="19"/>
      <c r="CUR2" s="19"/>
      <c r="CUS2" s="19"/>
      <c r="CUT2" s="19"/>
      <c r="CUU2" s="19"/>
      <c r="CUV2" s="19"/>
      <c r="CUW2" s="19"/>
      <c r="CUX2" s="19"/>
      <c r="CUY2" s="19"/>
      <c r="CUZ2" s="19"/>
      <c r="CVA2" s="19"/>
      <c r="CVB2" s="19"/>
      <c r="CVC2" s="19"/>
      <c r="CVD2" s="19"/>
      <c r="CVE2" s="19"/>
      <c r="CVF2" s="19"/>
      <c r="CVG2" s="19"/>
      <c r="CVH2" s="19"/>
      <c r="CVI2" s="19"/>
      <c r="CVJ2" s="19"/>
      <c r="CVK2" s="19"/>
      <c r="CVL2" s="19"/>
      <c r="CVM2" s="19"/>
      <c r="CVN2" s="19"/>
      <c r="CVO2" s="19"/>
      <c r="CVP2" s="19"/>
      <c r="CVQ2" s="19"/>
      <c r="CVR2" s="19"/>
      <c r="CVS2" s="19"/>
      <c r="CVT2" s="19"/>
      <c r="CVU2" s="19"/>
      <c r="CVV2" s="19"/>
      <c r="CVW2" s="19"/>
      <c r="CVX2" s="19"/>
      <c r="CVY2" s="19"/>
      <c r="CVZ2" s="19"/>
      <c r="CWA2" s="19"/>
      <c r="CWB2" s="19"/>
      <c r="CWC2" s="19"/>
      <c r="CWD2" s="19"/>
      <c r="CWE2" s="19"/>
      <c r="CWF2" s="19"/>
      <c r="CWG2" s="19"/>
      <c r="CWH2" s="19"/>
      <c r="CWI2" s="19"/>
      <c r="CWJ2" s="19"/>
      <c r="CWK2" s="19"/>
      <c r="CWL2" s="19"/>
      <c r="CWM2" s="19"/>
      <c r="CWN2" s="19"/>
      <c r="CWO2" s="19"/>
      <c r="CWP2" s="19"/>
      <c r="CWQ2" s="19"/>
      <c r="CWR2" s="19"/>
      <c r="CWS2" s="19"/>
      <c r="CWT2" s="19"/>
      <c r="CWU2" s="19"/>
      <c r="CWV2" s="19"/>
      <c r="CWW2" s="19"/>
      <c r="CWX2" s="19"/>
      <c r="CWY2" s="19"/>
      <c r="CWZ2" s="19"/>
      <c r="CXA2" s="19"/>
      <c r="CXB2" s="19"/>
      <c r="CXC2" s="19"/>
      <c r="CXD2" s="19"/>
      <c r="CXE2" s="19"/>
      <c r="CXF2" s="19"/>
      <c r="CXG2" s="19"/>
      <c r="CXH2" s="19"/>
      <c r="CXI2" s="19"/>
      <c r="CXJ2" s="19"/>
      <c r="CXK2" s="19"/>
      <c r="CXL2" s="19"/>
      <c r="CXM2" s="19"/>
      <c r="CXN2" s="19"/>
      <c r="CXO2" s="19"/>
      <c r="CXP2" s="19"/>
      <c r="CXQ2" s="19"/>
      <c r="CXR2" s="19"/>
      <c r="CXS2" s="19"/>
      <c r="CXT2" s="19"/>
      <c r="CXU2" s="19"/>
      <c r="CXV2" s="19"/>
      <c r="CXW2" s="19"/>
      <c r="CXX2" s="19"/>
      <c r="CXY2" s="19"/>
      <c r="CXZ2" s="19"/>
      <c r="CYA2" s="19"/>
      <c r="CYB2" s="19"/>
      <c r="CYC2" s="19"/>
      <c r="CYD2" s="19"/>
      <c r="CYE2" s="19"/>
      <c r="CYF2" s="19"/>
      <c r="CYG2" s="19"/>
      <c r="CYH2" s="19"/>
      <c r="CYI2" s="19"/>
      <c r="CYJ2" s="19"/>
      <c r="CYK2" s="19"/>
      <c r="CYL2" s="19"/>
      <c r="CYM2" s="19"/>
      <c r="CYN2" s="19"/>
      <c r="CYO2" s="19"/>
      <c r="CYP2" s="19"/>
      <c r="CYQ2" s="19"/>
      <c r="CYR2" s="19"/>
      <c r="CYS2" s="19"/>
      <c r="CYT2" s="19"/>
      <c r="CYU2" s="19"/>
      <c r="CYV2" s="19"/>
      <c r="CYW2" s="19"/>
      <c r="CYX2" s="19"/>
      <c r="CYY2" s="19"/>
      <c r="CYZ2" s="19"/>
      <c r="CZA2" s="19"/>
      <c r="CZB2" s="19"/>
      <c r="CZC2" s="19"/>
      <c r="CZD2" s="19"/>
      <c r="CZE2" s="19"/>
      <c r="CZF2" s="19"/>
      <c r="CZG2" s="19"/>
      <c r="CZH2" s="19"/>
      <c r="CZI2" s="19"/>
      <c r="CZJ2" s="19"/>
      <c r="CZK2" s="19"/>
      <c r="CZL2" s="19"/>
      <c r="CZM2" s="19"/>
      <c r="CZN2" s="19"/>
      <c r="CZO2" s="19"/>
      <c r="CZP2" s="19"/>
      <c r="CZQ2" s="19"/>
      <c r="CZR2" s="19"/>
      <c r="CZS2" s="19"/>
      <c r="CZT2" s="19"/>
      <c r="CZU2" s="19"/>
      <c r="CZV2" s="19"/>
      <c r="CZW2" s="19"/>
      <c r="CZX2" s="19"/>
      <c r="CZY2" s="19"/>
      <c r="CZZ2" s="19"/>
      <c r="DAA2" s="19"/>
      <c r="DAB2" s="19"/>
      <c r="DAC2" s="19"/>
      <c r="DAD2" s="19"/>
      <c r="DAE2" s="19"/>
      <c r="DAF2" s="19"/>
      <c r="DAG2" s="19"/>
      <c r="DAH2" s="19"/>
      <c r="DAI2" s="19"/>
      <c r="DAJ2" s="19"/>
      <c r="DAK2" s="19"/>
      <c r="DAL2" s="19"/>
      <c r="DAM2" s="19"/>
      <c r="DAN2" s="19"/>
      <c r="DAO2" s="19"/>
      <c r="DAP2" s="19"/>
      <c r="DAQ2" s="19"/>
      <c r="DAR2" s="19"/>
      <c r="DAS2" s="19"/>
      <c r="DAT2" s="19"/>
      <c r="DAU2" s="19"/>
      <c r="DAV2" s="19"/>
      <c r="DAW2" s="19"/>
      <c r="DAX2" s="19"/>
      <c r="DAY2" s="19"/>
      <c r="DAZ2" s="19"/>
      <c r="DBA2" s="19"/>
      <c r="DBB2" s="19"/>
      <c r="DBC2" s="19"/>
      <c r="DBD2" s="19"/>
      <c r="DBE2" s="19"/>
      <c r="DBF2" s="19"/>
      <c r="DBG2" s="19"/>
      <c r="DBH2" s="19"/>
      <c r="DBI2" s="19"/>
      <c r="DBJ2" s="19"/>
      <c r="DBK2" s="19"/>
      <c r="DBL2" s="19"/>
      <c r="DBM2" s="19"/>
      <c r="DBN2" s="19"/>
      <c r="DBO2" s="19"/>
      <c r="DBP2" s="19"/>
      <c r="DBQ2" s="19"/>
      <c r="DBR2" s="19"/>
      <c r="DBS2" s="19"/>
      <c r="DBT2" s="19"/>
      <c r="DBU2" s="19"/>
      <c r="DBV2" s="19"/>
      <c r="DBW2" s="19"/>
      <c r="DBX2" s="19"/>
      <c r="DBY2" s="19"/>
      <c r="DBZ2" s="19"/>
      <c r="DCA2" s="19"/>
      <c r="DCB2" s="19"/>
      <c r="DCC2" s="19"/>
      <c r="DCD2" s="19"/>
      <c r="DCE2" s="19"/>
      <c r="DCF2" s="19"/>
      <c r="DCG2" s="19"/>
      <c r="DCH2" s="19"/>
      <c r="DCI2" s="19"/>
      <c r="DCJ2" s="19"/>
      <c r="DCK2" s="19"/>
      <c r="DCL2" s="19"/>
      <c r="DCM2" s="19"/>
      <c r="DCN2" s="19"/>
      <c r="DCO2" s="19"/>
      <c r="DCP2" s="19"/>
      <c r="DCQ2" s="19"/>
      <c r="DCR2" s="19"/>
      <c r="DCS2" s="19"/>
      <c r="DCT2" s="19"/>
      <c r="DCU2" s="19"/>
      <c r="DCV2" s="19"/>
      <c r="DCW2" s="19"/>
      <c r="DCX2" s="19"/>
      <c r="DCY2" s="19"/>
      <c r="DCZ2" s="19"/>
      <c r="DDA2" s="19"/>
      <c r="DDB2" s="19"/>
      <c r="DDC2" s="19"/>
      <c r="DDD2" s="19"/>
      <c r="DDE2" s="19"/>
      <c r="DDF2" s="19"/>
      <c r="DDG2" s="19"/>
      <c r="DDH2" s="19"/>
      <c r="DDI2" s="19"/>
      <c r="DDJ2" s="19"/>
      <c r="DDK2" s="19"/>
      <c r="DDL2" s="19"/>
      <c r="DDM2" s="19"/>
      <c r="DDN2" s="19"/>
      <c r="DDO2" s="19"/>
      <c r="DDP2" s="19"/>
      <c r="DDQ2" s="19"/>
      <c r="DDR2" s="19"/>
      <c r="DDS2" s="19"/>
      <c r="DDT2" s="19"/>
      <c r="DDU2" s="19"/>
      <c r="DDV2" s="19"/>
      <c r="DDW2" s="19"/>
      <c r="DDX2" s="19"/>
      <c r="DDY2" s="19"/>
      <c r="DDZ2" s="19"/>
      <c r="DEA2" s="19"/>
      <c r="DEB2" s="19"/>
      <c r="DEC2" s="19"/>
      <c r="DED2" s="19"/>
      <c r="DEE2" s="19"/>
      <c r="DEF2" s="19"/>
      <c r="DEG2" s="19"/>
      <c r="DEH2" s="19"/>
      <c r="DEI2" s="19"/>
      <c r="DEJ2" s="19"/>
      <c r="DEK2" s="19"/>
      <c r="DEL2" s="19"/>
      <c r="DEM2" s="19"/>
      <c r="DEN2" s="19"/>
      <c r="DEO2" s="19"/>
      <c r="DEP2" s="19"/>
      <c r="DEQ2" s="19"/>
      <c r="DER2" s="19"/>
      <c r="DES2" s="19"/>
      <c r="DET2" s="19"/>
      <c r="DEU2" s="19"/>
      <c r="DEV2" s="19"/>
      <c r="DEW2" s="19"/>
      <c r="DEX2" s="19"/>
      <c r="DEY2" s="19"/>
      <c r="DEZ2" s="19"/>
      <c r="DFA2" s="19"/>
      <c r="DFB2" s="19"/>
      <c r="DFC2" s="19"/>
      <c r="DFD2" s="19"/>
      <c r="DFE2" s="19"/>
      <c r="DFF2" s="19"/>
      <c r="DFG2" s="19"/>
      <c r="DFH2" s="19"/>
      <c r="DFI2" s="19"/>
      <c r="DFJ2" s="19"/>
      <c r="DFK2" s="19"/>
      <c r="DFL2" s="19"/>
      <c r="DFM2" s="19"/>
      <c r="DFN2" s="19"/>
      <c r="DFO2" s="19"/>
      <c r="DFP2" s="19"/>
      <c r="DFQ2" s="19"/>
      <c r="DFR2" s="19"/>
      <c r="DFS2" s="19"/>
      <c r="DFT2" s="19"/>
      <c r="DFU2" s="19"/>
      <c r="DFV2" s="19"/>
      <c r="DFW2" s="19"/>
      <c r="DFX2" s="19"/>
      <c r="DFY2" s="19"/>
      <c r="DFZ2" s="19"/>
      <c r="DGA2" s="19"/>
      <c r="DGB2" s="19"/>
      <c r="DGC2" s="19"/>
      <c r="DGD2" s="19"/>
      <c r="DGE2" s="19"/>
      <c r="DGF2" s="19"/>
      <c r="DGG2" s="19"/>
      <c r="DGH2" s="19"/>
      <c r="DGI2" s="19"/>
      <c r="DGJ2" s="19"/>
      <c r="DGK2" s="19"/>
      <c r="DGL2" s="19"/>
      <c r="DGM2" s="19"/>
      <c r="DGN2" s="19"/>
      <c r="DGO2" s="19"/>
      <c r="DGP2" s="19"/>
      <c r="DGQ2" s="19"/>
      <c r="DGR2" s="19"/>
      <c r="DGS2" s="19"/>
      <c r="DGT2" s="19"/>
      <c r="DGU2" s="19"/>
      <c r="DGV2" s="19"/>
      <c r="DGW2" s="19"/>
      <c r="DGX2" s="19"/>
      <c r="DGY2" s="19"/>
      <c r="DGZ2" s="19"/>
      <c r="DHA2" s="19"/>
      <c r="DHB2" s="19"/>
      <c r="DHC2" s="19"/>
      <c r="DHD2" s="19"/>
      <c r="DHE2" s="19"/>
      <c r="DHF2" s="19"/>
      <c r="DHG2" s="19"/>
      <c r="DHH2" s="19"/>
      <c r="DHI2" s="19"/>
      <c r="DHJ2" s="19"/>
      <c r="DHK2" s="19"/>
      <c r="DHL2" s="19"/>
      <c r="DHM2" s="19"/>
      <c r="DHN2" s="19"/>
      <c r="DHO2" s="19"/>
      <c r="DHP2" s="19"/>
      <c r="DHQ2" s="19"/>
      <c r="DHR2" s="19"/>
      <c r="DHS2" s="19"/>
      <c r="DHT2" s="19"/>
      <c r="DHU2" s="19"/>
      <c r="DHV2" s="19"/>
      <c r="DHW2" s="19"/>
      <c r="DHX2" s="19"/>
      <c r="DHY2" s="19"/>
      <c r="DHZ2" s="19"/>
      <c r="DIA2" s="19"/>
      <c r="DIB2" s="19"/>
      <c r="DIC2" s="19"/>
      <c r="DID2" s="19"/>
      <c r="DIE2" s="19"/>
      <c r="DIF2" s="19"/>
      <c r="DIG2" s="19"/>
      <c r="DIH2" s="19"/>
      <c r="DII2" s="19"/>
      <c r="DIJ2" s="19"/>
      <c r="DIK2" s="19"/>
      <c r="DIL2" s="19"/>
      <c r="DIM2" s="19"/>
      <c r="DIN2" s="19"/>
      <c r="DIO2" s="19"/>
      <c r="DIP2" s="19"/>
      <c r="DIQ2" s="19"/>
      <c r="DIR2" s="19"/>
      <c r="DIS2" s="19"/>
      <c r="DIT2" s="19"/>
      <c r="DIU2" s="19"/>
      <c r="DIV2" s="19"/>
      <c r="DIW2" s="19"/>
      <c r="DIX2" s="19"/>
      <c r="DIY2" s="19"/>
      <c r="DIZ2" s="19"/>
      <c r="DJA2" s="19"/>
      <c r="DJB2" s="19"/>
      <c r="DJC2" s="19"/>
      <c r="DJD2" s="19"/>
      <c r="DJE2" s="19"/>
      <c r="DJF2" s="19"/>
      <c r="DJG2" s="19"/>
      <c r="DJH2" s="19"/>
      <c r="DJI2" s="19"/>
      <c r="DJJ2" s="19"/>
      <c r="DJK2" s="19"/>
      <c r="DJL2" s="19"/>
      <c r="DJM2" s="19"/>
      <c r="DJN2" s="19"/>
      <c r="DJO2" s="19"/>
      <c r="DJP2" s="19"/>
      <c r="DJQ2" s="19"/>
      <c r="DJR2" s="19"/>
      <c r="DJS2" s="19"/>
      <c r="DJT2" s="19"/>
      <c r="DJU2" s="19"/>
      <c r="DJV2" s="19"/>
      <c r="DJW2" s="19"/>
      <c r="DJX2" s="19"/>
      <c r="DJY2" s="19"/>
      <c r="DJZ2" s="19"/>
      <c r="DKA2" s="19"/>
      <c r="DKB2" s="19"/>
      <c r="DKC2" s="19"/>
      <c r="DKD2" s="19"/>
      <c r="DKE2" s="19"/>
      <c r="DKF2" s="19"/>
      <c r="DKG2" s="19"/>
      <c r="DKH2" s="19"/>
      <c r="DKI2" s="19"/>
      <c r="DKJ2" s="19"/>
      <c r="DKK2" s="19"/>
      <c r="DKL2" s="19"/>
      <c r="DKM2" s="19"/>
      <c r="DKN2" s="19"/>
      <c r="DKO2" s="19"/>
      <c r="DKP2" s="19"/>
      <c r="DKQ2" s="19"/>
      <c r="DKR2" s="19"/>
      <c r="DKS2" s="19"/>
      <c r="DKT2" s="19"/>
      <c r="DKU2" s="19"/>
      <c r="DKV2" s="19"/>
      <c r="DKW2" s="19"/>
      <c r="DKX2" s="19"/>
      <c r="DKY2" s="19"/>
      <c r="DKZ2" s="19"/>
      <c r="DLA2" s="19"/>
      <c r="DLB2" s="19"/>
      <c r="DLC2" s="19"/>
      <c r="DLD2" s="19"/>
      <c r="DLE2" s="19"/>
      <c r="DLF2" s="19"/>
      <c r="DLG2" s="19"/>
      <c r="DLH2" s="19"/>
      <c r="DLI2" s="19"/>
      <c r="DLJ2" s="19"/>
      <c r="DLK2" s="19"/>
      <c r="DLL2" s="19"/>
      <c r="DLM2" s="19"/>
      <c r="DLN2" s="19"/>
      <c r="DLO2" s="19"/>
      <c r="DLP2" s="19"/>
      <c r="DLQ2" s="19"/>
      <c r="DLR2" s="19"/>
      <c r="DLS2" s="19"/>
      <c r="DLT2" s="19"/>
      <c r="DLU2" s="19"/>
      <c r="DLV2" s="19"/>
      <c r="DLW2" s="19"/>
      <c r="DLX2" s="19"/>
      <c r="DLY2" s="19"/>
      <c r="DLZ2" s="19"/>
      <c r="DMA2" s="19"/>
      <c r="DMB2" s="19"/>
      <c r="DMC2" s="19"/>
      <c r="DMD2" s="19"/>
      <c r="DME2" s="19"/>
      <c r="DMF2" s="19"/>
      <c r="DMG2" s="19"/>
      <c r="DMH2" s="19"/>
      <c r="DMI2" s="19"/>
      <c r="DMJ2" s="19"/>
      <c r="DMK2" s="19"/>
      <c r="DML2" s="19"/>
      <c r="DMM2" s="19"/>
      <c r="DMN2" s="19"/>
      <c r="DMO2" s="19"/>
      <c r="DMP2" s="19"/>
      <c r="DMQ2" s="19"/>
      <c r="DMR2" s="19"/>
      <c r="DMS2" s="19"/>
      <c r="DMT2" s="19"/>
      <c r="DMU2" s="19"/>
      <c r="DMV2" s="19"/>
      <c r="DMW2" s="19"/>
      <c r="DMX2" s="19"/>
      <c r="DMY2" s="19"/>
      <c r="DMZ2" s="19"/>
      <c r="DNA2" s="19"/>
      <c r="DNB2" s="19"/>
      <c r="DNC2" s="19"/>
      <c r="DND2" s="19"/>
      <c r="DNE2" s="19"/>
      <c r="DNF2" s="19"/>
      <c r="DNG2" s="19"/>
      <c r="DNH2" s="19"/>
      <c r="DNI2" s="19"/>
      <c r="DNJ2" s="19"/>
      <c r="DNK2" s="19"/>
      <c r="DNL2" s="19"/>
      <c r="DNM2" s="19"/>
      <c r="DNN2" s="19"/>
      <c r="DNO2" s="19"/>
      <c r="DNP2" s="19"/>
      <c r="DNQ2" s="19"/>
      <c r="DNR2" s="19"/>
      <c r="DNS2" s="19"/>
      <c r="DNT2" s="19"/>
      <c r="DNU2" s="19"/>
      <c r="DNV2" s="19"/>
      <c r="DNW2" s="19"/>
      <c r="DNX2" s="19"/>
      <c r="DNY2" s="19"/>
      <c r="DNZ2" s="19"/>
      <c r="DOA2" s="19"/>
      <c r="DOB2" s="19"/>
      <c r="DOC2" s="19"/>
      <c r="DOD2" s="19"/>
      <c r="DOE2" s="19"/>
      <c r="DOF2" s="19"/>
      <c r="DOG2" s="19"/>
      <c r="DOH2" s="19"/>
      <c r="DOI2" s="19"/>
      <c r="DOJ2" s="19"/>
      <c r="DOK2" s="19"/>
      <c r="DOL2" s="19"/>
      <c r="DOM2" s="19"/>
      <c r="DON2" s="19"/>
      <c r="DOO2" s="19"/>
      <c r="DOP2" s="19"/>
      <c r="DOQ2" s="19"/>
      <c r="DOR2" s="19"/>
      <c r="DOS2" s="19"/>
      <c r="DOT2" s="19"/>
      <c r="DOU2" s="19"/>
      <c r="DOV2" s="19"/>
      <c r="DOW2" s="19"/>
      <c r="DOX2" s="19"/>
      <c r="DOY2" s="19"/>
      <c r="DOZ2" s="19"/>
      <c r="DPA2" s="19"/>
      <c r="DPB2" s="19"/>
      <c r="DPC2" s="19"/>
      <c r="DPD2" s="19"/>
      <c r="DPE2" s="19"/>
      <c r="DPF2" s="19"/>
      <c r="DPG2" s="19"/>
      <c r="DPH2" s="19"/>
      <c r="DPI2" s="19"/>
      <c r="DPJ2" s="19"/>
      <c r="DPK2" s="19"/>
      <c r="DPL2" s="19"/>
      <c r="DPM2" s="19"/>
      <c r="DPN2" s="19"/>
      <c r="DPO2" s="19"/>
      <c r="DPP2" s="19"/>
      <c r="DPQ2" s="19"/>
      <c r="DPR2" s="19"/>
      <c r="DPS2" s="19"/>
      <c r="DPT2" s="19"/>
      <c r="DPU2" s="19"/>
      <c r="DPV2" s="19"/>
      <c r="DPW2" s="19"/>
      <c r="DPX2" s="19"/>
      <c r="DPY2" s="19"/>
      <c r="DPZ2" s="19"/>
      <c r="DQA2" s="19"/>
      <c r="DQB2" s="19"/>
      <c r="DQC2" s="19"/>
      <c r="DQD2" s="19"/>
      <c r="DQE2" s="19"/>
      <c r="DQF2" s="19"/>
      <c r="DQG2" s="19"/>
      <c r="DQH2" s="19"/>
      <c r="DQI2" s="19"/>
      <c r="DQJ2" s="19"/>
      <c r="DQK2" s="19"/>
      <c r="DQL2" s="19"/>
      <c r="DQM2" s="19"/>
      <c r="DQN2" s="19"/>
      <c r="DQO2" s="19"/>
      <c r="DQP2" s="19"/>
      <c r="DQQ2" s="19"/>
      <c r="DQR2" s="19"/>
      <c r="DQS2" s="19"/>
      <c r="DQT2" s="19"/>
      <c r="DQU2" s="19"/>
      <c r="DQV2" s="19"/>
      <c r="DQW2" s="19"/>
      <c r="DQX2" s="19"/>
      <c r="DQY2" s="19"/>
      <c r="DQZ2" s="19"/>
      <c r="DRA2" s="19"/>
      <c r="DRB2" s="19"/>
      <c r="DRC2" s="19"/>
      <c r="DRD2" s="19"/>
      <c r="DRE2" s="19"/>
      <c r="DRF2" s="19"/>
      <c r="DRG2" s="19"/>
      <c r="DRH2" s="19"/>
      <c r="DRI2" s="19"/>
      <c r="DRJ2" s="19"/>
      <c r="DRK2" s="19"/>
      <c r="DRL2" s="19"/>
      <c r="DRM2" s="19"/>
      <c r="DRN2" s="19"/>
      <c r="DRO2" s="19"/>
      <c r="DRP2" s="19"/>
      <c r="DRQ2" s="19"/>
      <c r="DRR2" s="19"/>
      <c r="DRS2" s="19"/>
      <c r="DRT2" s="19"/>
      <c r="DRU2" s="19"/>
      <c r="DRV2" s="19"/>
      <c r="DRW2" s="19"/>
      <c r="DRX2" s="19"/>
      <c r="DRY2" s="19"/>
      <c r="DRZ2" s="19"/>
      <c r="DSA2" s="19"/>
      <c r="DSB2" s="19"/>
      <c r="DSC2" s="19"/>
      <c r="DSD2" s="19"/>
      <c r="DSE2" s="19"/>
      <c r="DSF2" s="19"/>
      <c r="DSG2" s="19"/>
      <c r="DSH2" s="19"/>
      <c r="DSI2" s="19"/>
      <c r="DSJ2" s="19"/>
      <c r="DSK2" s="19"/>
      <c r="DSL2" s="19"/>
      <c r="DSM2" s="19"/>
      <c r="DSN2" s="19"/>
      <c r="DSO2" s="19"/>
      <c r="DSP2" s="19"/>
      <c r="DSQ2" s="19"/>
      <c r="DSR2" s="19"/>
      <c r="DSS2" s="19"/>
      <c r="DST2" s="19"/>
      <c r="DSU2" s="19"/>
      <c r="DSV2" s="19"/>
      <c r="DSW2" s="19"/>
      <c r="DSX2" s="19"/>
      <c r="DSY2" s="19"/>
      <c r="DSZ2" s="19"/>
      <c r="DTA2" s="19"/>
      <c r="DTB2" s="19"/>
      <c r="DTC2" s="19"/>
      <c r="DTD2" s="19"/>
      <c r="DTE2" s="19"/>
      <c r="DTF2" s="19"/>
      <c r="DTG2" s="19"/>
      <c r="DTH2" s="19"/>
      <c r="DTI2" s="19"/>
      <c r="DTJ2" s="19"/>
      <c r="DTK2" s="19"/>
      <c r="DTL2" s="19"/>
      <c r="DTM2" s="19"/>
      <c r="DTN2" s="19"/>
      <c r="DTO2" s="19"/>
      <c r="DTP2" s="19"/>
      <c r="DTQ2" s="19"/>
      <c r="DTR2" s="19"/>
      <c r="DTS2" s="19"/>
      <c r="DTT2" s="19"/>
      <c r="DTU2" s="19"/>
      <c r="DTV2" s="19"/>
      <c r="DTW2" s="19"/>
      <c r="DTX2" s="19"/>
      <c r="DTY2" s="19"/>
      <c r="DTZ2" s="19"/>
      <c r="DUA2" s="19"/>
      <c r="DUB2" s="19"/>
      <c r="DUC2" s="19"/>
      <c r="DUD2" s="19"/>
      <c r="DUE2" s="19"/>
      <c r="DUF2" s="19"/>
      <c r="DUG2" s="19"/>
      <c r="DUH2" s="19"/>
      <c r="DUI2" s="19"/>
      <c r="DUJ2" s="19"/>
      <c r="DUK2" s="19"/>
      <c r="DUL2" s="19"/>
      <c r="DUM2" s="19"/>
      <c r="DUN2" s="19"/>
      <c r="DUO2" s="19"/>
      <c r="DUP2" s="19"/>
      <c r="DUQ2" s="19"/>
      <c r="DUR2" s="19"/>
      <c r="DUS2" s="19"/>
      <c r="DUT2" s="19"/>
      <c r="DUU2" s="19"/>
      <c r="DUV2" s="19"/>
      <c r="DUW2" s="19"/>
      <c r="DUX2" s="19"/>
      <c r="DUY2" s="19"/>
      <c r="DUZ2" s="19"/>
      <c r="DVA2" s="19"/>
      <c r="DVB2" s="19"/>
      <c r="DVC2" s="19"/>
      <c r="DVD2" s="19"/>
      <c r="DVE2" s="19"/>
      <c r="DVF2" s="19"/>
      <c r="DVG2" s="19"/>
      <c r="DVH2" s="19"/>
      <c r="DVI2" s="19"/>
      <c r="DVJ2" s="19"/>
      <c r="DVK2" s="19"/>
      <c r="DVL2" s="19"/>
      <c r="DVM2" s="19"/>
      <c r="DVN2" s="19"/>
      <c r="DVO2" s="19"/>
      <c r="DVP2" s="19"/>
      <c r="DVQ2" s="19"/>
      <c r="DVR2" s="19"/>
      <c r="DVS2" s="19"/>
      <c r="DVT2" s="19"/>
      <c r="DVU2" s="19"/>
      <c r="DVV2" s="19"/>
      <c r="DVW2" s="19"/>
      <c r="DVX2" s="19"/>
      <c r="DVY2" s="19"/>
      <c r="DVZ2" s="19"/>
      <c r="DWA2" s="19"/>
      <c r="DWB2" s="19"/>
      <c r="DWC2" s="19"/>
      <c r="DWD2" s="19"/>
      <c r="DWE2" s="19"/>
      <c r="DWF2" s="19"/>
      <c r="DWG2" s="19"/>
      <c r="DWH2" s="19"/>
      <c r="DWI2" s="19"/>
      <c r="DWJ2" s="19"/>
      <c r="DWK2" s="19"/>
      <c r="DWL2" s="19"/>
      <c r="DWM2" s="19"/>
      <c r="DWN2" s="19"/>
      <c r="DWO2" s="19"/>
      <c r="DWP2" s="19"/>
      <c r="DWQ2" s="19"/>
      <c r="DWR2" s="19"/>
      <c r="DWS2" s="19"/>
      <c r="DWT2" s="19"/>
      <c r="DWU2" s="19"/>
      <c r="DWV2" s="19"/>
      <c r="DWW2" s="19"/>
      <c r="DWX2" s="19"/>
      <c r="DWY2" s="19"/>
      <c r="DWZ2" s="19"/>
      <c r="DXA2" s="19"/>
      <c r="DXB2" s="19"/>
      <c r="DXC2" s="19"/>
      <c r="DXD2" s="19"/>
      <c r="DXE2" s="19"/>
      <c r="DXF2" s="19"/>
      <c r="DXG2" s="19"/>
      <c r="DXH2" s="19"/>
      <c r="DXI2" s="19"/>
      <c r="DXJ2" s="19"/>
      <c r="DXK2" s="19"/>
      <c r="DXL2" s="19"/>
      <c r="DXM2" s="19"/>
      <c r="DXN2" s="19"/>
      <c r="DXO2" s="19"/>
      <c r="DXP2" s="19"/>
      <c r="DXQ2" s="19"/>
      <c r="DXR2" s="19"/>
      <c r="DXS2" s="19"/>
      <c r="DXT2" s="19"/>
      <c r="DXU2" s="19"/>
      <c r="DXV2" s="19"/>
      <c r="DXW2" s="19"/>
      <c r="DXX2" s="19"/>
      <c r="DXY2" s="19"/>
      <c r="DXZ2" s="19"/>
      <c r="DYA2" s="19"/>
      <c r="DYB2" s="19"/>
      <c r="DYC2" s="19"/>
      <c r="DYD2" s="19"/>
      <c r="DYE2" s="19"/>
      <c r="DYF2" s="19"/>
      <c r="DYG2" s="19"/>
      <c r="DYH2" s="19"/>
      <c r="DYI2" s="19"/>
      <c r="DYJ2" s="19"/>
      <c r="DYK2" s="19"/>
      <c r="DYL2" s="19"/>
      <c r="DYM2" s="19"/>
      <c r="DYN2" s="19"/>
      <c r="DYO2" s="19"/>
      <c r="DYP2" s="19"/>
      <c r="DYQ2" s="19"/>
      <c r="DYR2" s="19"/>
      <c r="DYS2" s="19"/>
      <c r="DYT2" s="19"/>
      <c r="DYU2" s="19"/>
      <c r="DYV2" s="19"/>
      <c r="DYW2" s="19"/>
      <c r="DYX2" s="19"/>
      <c r="DYY2" s="19"/>
      <c r="DYZ2" s="19"/>
      <c r="DZA2" s="19"/>
      <c r="DZB2" s="19"/>
      <c r="DZC2" s="19"/>
      <c r="DZD2" s="19"/>
      <c r="DZE2" s="19"/>
      <c r="DZF2" s="19"/>
      <c r="DZG2" s="19"/>
      <c r="DZH2" s="19"/>
      <c r="DZI2" s="19"/>
      <c r="DZJ2" s="19"/>
      <c r="DZK2" s="19"/>
      <c r="DZL2" s="19"/>
      <c r="DZM2" s="19"/>
      <c r="DZN2" s="19"/>
      <c r="DZO2" s="19"/>
      <c r="DZP2" s="19"/>
      <c r="DZQ2" s="19"/>
      <c r="DZR2" s="19"/>
      <c r="DZS2" s="19"/>
      <c r="DZT2" s="19"/>
      <c r="DZU2" s="19"/>
      <c r="DZV2" s="19"/>
      <c r="DZW2" s="19"/>
      <c r="DZX2" s="19"/>
      <c r="DZY2" s="19"/>
      <c r="DZZ2" s="19"/>
      <c r="EAA2" s="19"/>
      <c r="EAB2" s="19"/>
      <c r="EAC2" s="19"/>
      <c r="EAD2" s="19"/>
      <c r="EAE2" s="19"/>
      <c r="EAF2" s="19"/>
      <c r="EAG2" s="19"/>
      <c r="EAH2" s="19"/>
      <c r="EAI2" s="19"/>
      <c r="EAJ2" s="19"/>
      <c r="EAK2" s="19"/>
      <c r="EAL2" s="19"/>
      <c r="EAM2" s="19"/>
      <c r="EAN2" s="19"/>
      <c r="EAO2" s="19"/>
      <c r="EAP2" s="19"/>
      <c r="EAQ2" s="19"/>
      <c r="EAR2" s="19"/>
      <c r="EAS2" s="19"/>
      <c r="EAT2" s="19"/>
      <c r="EAU2" s="19"/>
      <c r="EAV2" s="19"/>
      <c r="EAW2" s="19"/>
      <c r="EAX2" s="19"/>
      <c r="EAY2" s="19"/>
      <c r="EAZ2" s="19"/>
      <c r="EBA2" s="19"/>
      <c r="EBB2" s="19"/>
      <c r="EBC2" s="19"/>
      <c r="EBD2" s="19"/>
      <c r="EBE2" s="19"/>
      <c r="EBF2" s="19"/>
      <c r="EBG2" s="19"/>
      <c r="EBH2" s="19"/>
      <c r="EBI2" s="19"/>
      <c r="EBJ2" s="19"/>
      <c r="EBK2" s="19"/>
      <c r="EBL2" s="19"/>
      <c r="EBM2" s="19"/>
      <c r="EBN2" s="19"/>
      <c r="EBO2" s="19"/>
      <c r="EBP2" s="19"/>
      <c r="EBQ2" s="19"/>
      <c r="EBR2" s="19"/>
      <c r="EBS2" s="19"/>
      <c r="EBT2" s="19"/>
      <c r="EBU2" s="19"/>
      <c r="EBV2" s="19"/>
      <c r="EBW2" s="19"/>
      <c r="EBX2" s="19"/>
      <c r="EBY2" s="19"/>
      <c r="EBZ2" s="19"/>
      <c r="ECA2" s="19"/>
      <c r="ECB2" s="19"/>
      <c r="ECC2" s="19"/>
      <c r="ECD2" s="19"/>
      <c r="ECE2" s="19"/>
      <c r="ECF2" s="19"/>
      <c r="ECG2" s="19"/>
      <c r="ECH2" s="19"/>
      <c r="ECI2" s="19"/>
      <c r="ECJ2" s="19"/>
      <c r="ECK2" s="19"/>
      <c r="ECL2" s="19"/>
      <c r="ECM2" s="19"/>
      <c r="ECN2" s="19"/>
      <c r="ECO2" s="19"/>
      <c r="ECP2" s="19"/>
      <c r="ECQ2" s="19"/>
      <c r="ECR2" s="19"/>
      <c r="ECS2" s="19"/>
      <c r="ECT2" s="19"/>
      <c r="ECU2" s="19"/>
      <c r="ECV2" s="19"/>
      <c r="ECW2" s="19"/>
      <c r="ECX2" s="19"/>
      <c r="ECY2" s="19"/>
      <c r="ECZ2" s="19"/>
      <c r="EDA2" s="19"/>
      <c r="EDB2" s="19"/>
      <c r="EDC2" s="19"/>
      <c r="EDD2" s="19"/>
      <c r="EDE2" s="19"/>
      <c r="EDF2" s="19"/>
      <c r="EDG2" s="19"/>
      <c r="EDH2" s="19"/>
      <c r="EDI2" s="19"/>
      <c r="EDJ2" s="19"/>
      <c r="EDK2" s="19"/>
      <c r="EDL2" s="19"/>
      <c r="EDM2" s="19"/>
      <c r="EDN2" s="19"/>
      <c r="EDO2" s="19"/>
      <c r="EDP2" s="19"/>
      <c r="EDQ2" s="19"/>
      <c r="EDR2" s="19"/>
      <c r="EDS2" s="19"/>
      <c r="EDT2" s="19"/>
      <c r="EDU2" s="19"/>
      <c r="EDV2" s="19"/>
      <c r="EDW2" s="19"/>
      <c r="EDX2" s="19"/>
      <c r="EDY2" s="19"/>
      <c r="EDZ2" s="19"/>
      <c r="EEA2" s="19"/>
      <c r="EEB2" s="19"/>
      <c r="EEC2" s="19"/>
      <c r="EED2" s="19"/>
      <c r="EEE2" s="19"/>
      <c r="EEF2" s="19"/>
      <c r="EEG2" s="19"/>
      <c r="EEH2" s="19"/>
      <c r="EEI2" s="19"/>
      <c r="EEJ2" s="19"/>
      <c r="EEK2" s="19"/>
      <c r="EEL2" s="19"/>
      <c r="EEM2" s="19"/>
      <c r="EEN2" s="19"/>
      <c r="EEO2" s="19"/>
      <c r="EEP2" s="19"/>
      <c r="EEQ2" s="19"/>
      <c r="EER2" s="19"/>
      <c r="EES2" s="19"/>
      <c r="EET2" s="19"/>
      <c r="EEU2" s="19"/>
      <c r="EEV2" s="19"/>
      <c r="EEW2" s="19"/>
      <c r="EEX2" s="19"/>
      <c r="EEY2" s="19"/>
      <c r="EEZ2" s="19"/>
      <c r="EFA2" s="19"/>
      <c r="EFB2" s="19"/>
      <c r="EFC2" s="19"/>
      <c r="EFD2" s="19"/>
      <c r="EFE2" s="19"/>
      <c r="EFF2" s="19"/>
      <c r="EFG2" s="19"/>
      <c r="EFH2" s="19"/>
      <c r="EFI2" s="19"/>
      <c r="EFJ2" s="19"/>
      <c r="EFK2" s="19"/>
      <c r="EFL2" s="19"/>
      <c r="EFM2" s="19"/>
      <c r="EFN2" s="19"/>
      <c r="EFO2" s="19"/>
      <c r="EFP2" s="19"/>
      <c r="EFQ2" s="19"/>
      <c r="EFR2" s="19"/>
      <c r="EFS2" s="19"/>
      <c r="EFT2" s="19"/>
      <c r="EFU2" s="19"/>
      <c r="EFV2" s="19"/>
      <c r="EFW2" s="19"/>
      <c r="EFX2" s="19"/>
      <c r="EFY2" s="19"/>
      <c r="EFZ2" s="19"/>
      <c r="EGA2" s="19"/>
      <c r="EGB2" s="19"/>
      <c r="EGC2" s="19"/>
      <c r="EGD2" s="19"/>
      <c r="EGE2" s="19"/>
      <c r="EGF2" s="19"/>
      <c r="EGG2" s="19"/>
      <c r="EGH2" s="19"/>
      <c r="EGI2" s="19"/>
      <c r="EGJ2" s="19"/>
      <c r="EGK2" s="19"/>
      <c r="EGL2" s="19"/>
      <c r="EGM2" s="19"/>
      <c r="EGN2" s="19"/>
      <c r="EGO2" s="19"/>
      <c r="EGP2" s="19"/>
      <c r="EGQ2" s="19"/>
      <c r="EGR2" s="19"/>
      <c r="EGS2" s="19"/>
      <c r="EGT2" s="19"/>
      <c r="EGU2" s="19"/>
      <c r="EGV2" s="19"/>
      <c r="EGW2" s="19"/>
      <c r="EGX2" s="19"/>
      <c r="EGY2" s="19"/>
      <c r="EGZ2" s="19"/>
      <c r="EHA2" s="19"/>
      <c r="EHB2" s="19"/>
      <c r="EHC2" s="19"/>
      <c r="EHD2" s="19"/>
      <c r="EHE2" s="19"/>
      <c r="EHF2" s="19"/>
      <c r="EHG2" s="19"/>
      <c r="EHH2" s="19"/>
      <c r="EHI2" s="19"/>
      <c r="EHJ2" s="19"/>
      <c r="EHK2" s="19"/>
      <c r="EHL2" s="19"/>
      <c r="EHM2" s="19"/>
      <c r="EHN2" s="19"/>
      <c r="EHO2" s="19"/>
      <c r="EHP2" s="19"/>
      <c r="EHQ2" s="19"/>
      <c r="EHR2" s="19"/>
      <c r="EHS2" s="19"/>
      <c r="EHT2" s="19"/>
      <c r="EHU2" s="19"/>
      <c r="EHV2" s="19"/>
      <c r="EHW2" s="19"/>
      <c r="EHX2" s="19"/>
      <c r="EHY2" s="19"/>
      <c r="EHZ2" s="19"/>
      <c r="EIA2" s="19"/>
      <c r="EIB2" s="19"/>
      <c r="EIC2" s="19"/>
      <c r="EID2" s="19"/>
      <c r="EIE2" s="19"/>
      <c r="EIF2" s="19"/>
      <c r="EIG2" s="19"/>
      <c r="EIH2" s="19"/>
      <c r="EII2" s="19"/>
      <c r="EIJ2" s="19"/>
      <c r="EIK2" s="19"/>
      <c r="EIL2" s="19"/>
      <c r="EIM2" s="19"/>
      <c r="EIN2" s="19"/>
      <c r="EIO2" s="19"/>
      <c r="EIP2" s="19"/>
      <c r="EIQ2" s="19"/>
      <c r="EIR2" s="19"/>
      <c r="EIS2" s="19"/>
      <c r="EIT2" s="19"/>
      <c r="EIU2" s="19"/>
      <c r="EIV2" s="19"/>
      <c r="EIW2" s="19"/>
      <c r="EIX2" s="19"/>
      <c r="EIY2" s="19"/>
      <c r="EIZ2" s="19"/>
      <c r="EJA2" s="19"/>
      <c r="EJB2" s="19"/>
      <c r="EJC2" s="19"/>
      <c r="EJD2" s="19"/>
      <c r="EJE2" s="19"/>
      <c r="EJF2" s="19"/>
      <c r="EJG2" s="19"/>
      <c r="EJH2" s="19"/>
      <c r="EJI2" s="19"/>
      <c r="EJJ2" s="19"/>
      <c r="EJK2" s="19"/>
      <c r="EJL2" s="19"/>
      <c r="EJM2" s="19"/>
      <c r="EJN2" s="19"/>
      <c r="EJO2" s="19"/>
      <c r="EJP2" s="19"/>
      <c r="EJQ2" s="19"/>
      <c r="EJR2" s="19"/>
      <c r="EJS2" s="19"/>
      <c r="EJT2" s="19"/>
      <c r="EJU2" s="19"/>
      <c r="EJV2" s="19"/>
      <c r="EJW2" s="19"/>
      <c r="EJX2" s="19"/>
      <c r="EJY2" s="19"/>
      <c r="EJZ2" s="19"/>
      <c r="EKA2" s="19"/>
      <c r="EKB2" s="19"/>
      <c r="EKC2" s="19"/>
      <c r="EKD2" s="19"/>
      <c r="EKE2" s="19"/>
      <c r="EKF2" s="19"/>
      <c r="EKG2" s="19"/>
      <c r="EKH2" s="19"/>
      <c r="EKI2" s="19"/>
      <c r="EKJ2" s="19"/>
      <c r="EKK2" s="19"/>
      <c r="EKL2" s="19"/>
      <c r="EKM2" s="19"/>
      <c r="EKN2" s="19"/>
      <c r="EKO2" s="19"/>
      <c r="EKP2" s="19"/>
      <c r="EKQ2" s="19"/>
      <c r="EKR2" s="19"/>
      <c r="EKS2" s="19"/>
      <c r="EKT2" s="19"/>
      <c r="EKU2" s="19"/>
      <c r="EKV2" s="19"/>
      <c r="EKW2" s="19"/>
      <c r="EKX2" s="19"/>
      <c r="EKY2" s="19"/>
      <c r="EKZ2" s="19"/>
      <c r="ELA2" s="19"/>
      <c r="ELB2" s="19"/>
      <c r="ELC2" s="19"/>
      <c r="ELD2" s="19"/>
      <c r="ELE2" s="19"/>
      <c r="ELF2" s="19"/>
      <c r="ELG2" s="19"/>
      <c r="ELH2" s="19"/>
      <c r="ELI2" s="19"/>
      <c r="ELJ2" s="19"/>
      <c r="ELK2" s="19"/>
      <c r="ELL2" s="19"/>
      <c r="ELM2" s="19"/>
      <c r="ELN2" s="19"/>
      <c r="ELO2" s="19"/>
      <c r="ELP2" s="19"/>
      <c r="ELQ2" s="19"/>
      <c r="ELR2" s="19"/>
      <c r="ELS2" s="19"/>
      <c r="ELT2" s="19"/>
      <c r="ELU2" s="19"/>
      <c r="ELV2" s="19"/>
      <c r="ELW2" s="19"/>
      <c r="ELX2" s="19"/>
      <c r="ELY2" s="19"/>
      <c r="ELZ2" s="19"/>
      <c r="EMA2" s="19"/>
      <c r="EMB2" s="19"/>
      <c r="EMC2" s="19"/>
      <c r="EMD2" s="19"/>
      <c r="EME2" s="19"/>
      <c r="EMF2" s="19"/>
      <c r="EMG2" s="19"/>
      <c r="EMH2" s="19"/>
      <c r="EMI2" s="19"/>
      <c r="EMJ2" s="19"/>
      <c r="EMK2" s="19"/>
      <c r="EML2" s="19"/>
      <c r="EMM2" s="19"/>
      <c r="EMN2" s="19"/>
      <c r="EMO2" s="19"/>
      <c r="EMP2" s="19"/>
      <c r="EMQ2" s="19"/>
      <c r="EMR2" s="19"/>
      <c r="EMS2" s="19"/>
      <c r="EMT2" s="19"/>
      <c r="EMU2" s="19"/>
      <c r="EMV2" s="19"/>
      <c r="EMW2" s="19"/>
      <c r="EMX2" s="19"/>
      <c r="EMY2" s="19"/>
      <c r="EMZ2" s="19"/>
      <c r="ENA2" s="19"/>
      <c r="ENB2" s="19"/>
      <c r="ENC2" s="19"/>
      <c r="END2" s="19"/>
      <c r="ENE2" s="19"/>
      <c r="ENF2" s="19"/>
      <c r="ENG2" s="19"/>
      <c r="ENH2" s="19"/>
      <c r="ENI2" s="19"/>
      <c r="ENJ2" s="19"/>
      <c r="ENK2" s="19"/>
      <c r="ENL2" s="19"/>
      <c r="ENM2" s="19"/>
      <c r="ENN2" s="19"/>
      <c r="ENO2" s="19"/>
      <c r="ENP2" s="19"/>
      <c r="ENQ2" s="19"/>
      <c r="ENR2" s="19"/>
      <c r="ENS2" s="19"/>
      <c r="ENT2" s="19"/>
      <c r="ENU2" s="19"/>
      <c r="ENV2" s="19"/>
      <c r="ENW2" s="19"/>
      <c r="ENX2" s="19"/>
      <c r="ENY2" s="19"/>
      <c r="ENZ2" s="19"/>
      <c r="EOA2" s="19"/>
      <c r="EOB2" s="19"/>
      <c r="EOC2" s="19"/>
      <c r="EOD2" s="19"/>
      <c r="EOE2" s="19"/>
      <c r="EOF2" s="19"/>
      <c r="EOG2" s="19"/>
      <c r="EOH2" s="19"/>
      <c r="EOI2" s="19"/>
      <c r="EOJ2" s="19"/>
      <c r="EOK2" s="19"/>
      <c r="EOL2" s="19"/>
      <c r="EOM2" s="19"/>
      <c r="EON2" s="19"/>
      <c r="EOO2" s="19"/>
      <c r="EOP2" s="19"/>
      <c r="EOQ2" s="19"/>
      <c r="EOR2" s="19"/>
      <c r="EOS2" s="19"/>
      <c r="EOT2" s="19"/>
      <c r="EOU2" s="19"/>
      <c r="EOV2" s="19"/>
      <c r="EOW2" s="19"/>
      <c r="EOX2" s="19"/>
      <c r="EOY2" s="19"/>
      <c r="EOZ2" s="19"/>
      <c r="EPA2" s="19"/>
      <c r="EPB2" s="19"/>
      <c r="EPC2" s="19"/>
      <c r="EPD2" s="19"/>
      <c r="EPE2" s="19"/>
      <c r="EPF2" s="19"/>
      <c r="EPG2" s="19"/>
      <c r="EPH2" s="19"/>
      <c r="EPI2" s="19"/>
      <c r="EPJ2" s="19"/>
      <c r="EPK2" s="19"/>
      <c r="EPL2" s="19"/>
      <c r="EPM2" s="19"/>
      <c r="EPN2" s="19"/>
      <c r="EPO2" s="19"/>
      <c r="EPP2" s="19"/>
      <c r="EPQ2" s="19"/>
      <c r="EPR2" s="19"/>
      <c r="EPS2" s="19"/>
      <c r="EPT2" s="19"/>
      <c r="EPU2" s="19"/>
      <c r="EPV2" s="19"/>
      <c r="EPW2" s="19"/>
      <c r="EPX2" s="19"/>
      <c r="EPY2" s="19"/>
      <c r="EPZ2" s="19"/>
      <c r="EQA2" s="19"/>
      <c r="EQB2" s="19"/>
      <c r="EQC2" s="19"/>
      <c r="EQD2" s="19"/>
      <c r="EQE2" s="19"/>
      <c r="EQF2" s="19"/>
      <c r="EQG2" s="19"/>
      <c r="EQH2" s="19"/>
      <c r="EQI2" s="19"/>
      <c r="EQJ2" s="19"/>
      <c r="EQK2" s="19"/>
      <c r="EQL2" s="19"/>
      <c r="EQM2" s="19"/>
      <c r="EQN2" s="19"/>
      <c r="EQO2" s="19"/>
      <c r="EQP2" s="19"/>
      <c r="EQQ2" s="19"/>
      <c r="EQR2" s="19"/>
      <c r="EQS2" s="19"/>
      <c r="EQT2" s="19"/>
      <c r="EQU2" s="19"/>
      <c r="EQV2" s="19"/>
      <c r="EQW2" s="19"/>
      <c r="EQX2" s="19"/>
      <c r="EQY2" s="19"/>
      <c r="EQZ2" s="19"/>
      <c r="ERA2" s="19"/>
      <c r="ERB2" s="19"/>
      <c r="ERC2" s="19"/>
      <c r="ERD2" s="19"/>
      <c r="ERE2" s="19"/>
      <c r="ERF2" s="19"/>
      <c r="ERG2" s="19"/>
      <c r="ERH2" s="19"/>
      <c r="ERI2" s="19"/>
      <c r="ERJ2" s="19"/>
      <c r="ERK2" s="19"/>
      <c r="ERL2" s="19"/>
      <c r="ERM2" s="19"/>
      <c r="ERN2" s="19"/>
      <c r="ERO2" s="19"/>
      <c r="ERP2" s="19"/>
      <c r="ERQ2" s="19"/>
      <c r="ERR2" s="19"/>
      <c r="ERS2" s="19"/>
      <c r="ERT2" s="19"/>
      <c r="ERU2" s="19"/>
      <c r="ERV2" s="19"/>
      <c r="ERW2" s="19"/>
      <c r="ERX2" s="19"/>
      <c r="ERY2" s="19"/>
      <c r="ERZ2" s="19"/>
      <c r="ESA2" s="19"/>
      <c r="ESB2" s="19"/>
      <c r="ESC2" s="19"/>
      <c r="ESD2" s="19"/>
      <c r="ESE2" s="19"/>
      <c r="ESF2" s="19"/>
      <c r="ESG2" s="19"/>
      <c r="ESH2" s="19"/>
      <c r="ESI2" s="19"/>
      <c r="ESJ2" s="19"/>
      <c r="ESK2" s="19"/>
      <c r="ESL2" s="19"/>
      <c r="ESM2" s="19"/>
      <c r="ESN2" s="19"/>
      <c r="ESO2" s="19"/>
      <c r="ESP2" s="19"/>
      <c r="ESQ2" s="19"/>
      <c r="ESR2" s="19"/>
      <c r="ESS2" s="19"/>
      <c r="EST2" s="19"/>
      <c r="ESU2" s="19"/>
      <c r="ESV2" s="19"/>
      <c r="ESW2" s="19"/>
      <c r="ESX2" s="19"/>
      <c r="ESY2" s="19"/>
      <c r="ESZ2" s="19"/>
      <c r="ETA2" s="19"/>
      <c r="ETB2" s="19"/>
      <c r="ETC2" s="19"/>
      <c r="ETD2" s="19"/>
      <c r="ETE2" s="19"/>
      <c r="ETF2" s="19"/>
      <c r="ETG2" s="19"/>
      <c r="ETH2" s="19"/>
      <c r="ETI2" s="19"/>
      <c r="ETJ2" s="19"/>
      <c r="ETK2" s="19"/>
      <c r="ETL2" s="19"/>
      <c r="ETM2" s="19"/>
      <c r="ETN2" s="19"/>
      <c r="ETO2" s="19"/>
      <c r="ETP2" s="19"/>
      <c r="ETQ2" s="19"/>
      <c r="ETR2" s="19"/>
      <c r="ETS2" s="19"/>
      <c r="ETT2" s="19"/>
      <c r="ETU2" s="19"/>
      <c r="ETV2" s="19"/>
      <c r="ETW2" s="19"/>
      <c r="ETX2" s="19"/>
      <c r="ETY2" s="19"/>
      <c r="ETZ2" s="19"/>
      <c r="EUA2" s="19"/>
      <c r="EUB2" s="19"/>
      <c r="EUC2" s="19"/>
      <c r="EUD2" s="19"/>
      <c r="EUE2" s="19"/>
      <c r="EUF2" s="19"/>
      <c r="EUG2" s="19"/>
      <c r="EUH2" s="19"/>
      <c r="EUI2" s="19"/>
      <c r="EUJ2" s="19"/>
      <c r="EUK2" s="19"/>
      <c r="EUL2" s="19"/>
      <c r="EUM2" s="19"/>
      <c r="EUN2" s="19"/>
      <c r="EUO2" s="19"/>
      <c r="EUP2" s="19"/>
      <c r="EUQ2" s="19"/>
      <c r="EUR2" s="19"/>
      <c r="EUS2" s="19"/>
      <c r="EUT2" s="19"/>
      <c r="EUU2" s="19"/>
      <c r="EUV2" s="19"/>
      <c r="EUW2" s="19"/>
      <c r="EUX2" s="19"/>
      <c r="EUY2" s="19"/>
      <c r="EUZ2" s="19"/>
      <c r="EVA2" s="19"/>
      <c r="EVB2" s="19"/>
      <c r="EVC2" s="19"/>
      <c r="EVD2" s="19"/>
      <c r="EVE2" s="19"/>
      <c r="EVF2" s="19"/>
      <c r="EVG2" s="19"/>
      <c r="EVH2" s="19"/>
      <c r="EVI2" s="19"/>
      <c r="EVJ2" s="19"/>
      <c r="EVK2" s="19"/>
      <c r="EVL2" s="19"/>
      <c r="EVM2" s="19"/>
      <c r="EVN2" s="19"/>
      <c r="EVO2" s="19"/>
      <c r="EVP2" s="19"/>
      <c r="EVQ2" s="19"/>
      <c r="EVR2" s="19"/>
      <c r="EVS2" s="19"/>
      <c r="EVT2" s="19"/>
      <c r="EVU2" s="19"/>
      <c r="EVV2" s="19"/>
      <c r="EVW2" s="19"/>
      <c r="EVX2" s="19"/>
      <c r="EVY2" s="19"/>
      <c r="EVZ2" s="19"/>
      <c r="EWA2" s="19"/>
      <c r="EWB2" s="19"/>
      <c r="EWC2" s="19"/>
      <c r="EWD2" s="19"/>
      <c r="EWE2" s="19"/>
      <c r="EWF2" s="19"/>
      <c r="EWG2" s="19"/>
      <c r="EWH2" s="19"/>
      <c r="EWI2" s="19"/>
      <c r="EWJ2" s="19"/>
      <c r="EWK2" s="19"/>
      <c r="EWL2" s="19"/>
      <c r="EWM2" s="19"/>
      <c r="EWN2" s="19"/>
      <c r="EWO2" s="19"/>
      <c r="EWP2" s="19"/>
      <c r="EWQ2" s="19"/>
      <c r="EWR2" s="19"/>
      <c r="EWS2" s="19"/>
      <c r="EWT2" s="19"/>
      <c r="EWU2" s="19"/>
      <c r="EWV2" s="19"/>
      <c r="EWW2" s="19"/>
      <c r="EWX2" s="19"/>
      <c r="EWY2" s="19"/>
      <c r="EWZ2" s="19"/>
      <c r="EXA2" s="19"/>
      <c r="EXB2" s="19"/>
      <c r="EXC2" s="19"/>
      <c r="EXD2" s="19"/>
      <c r="EXE2" s="19"/>
      <c r="EXF2" s="19"/>
      <c r="EXG2" s="19"/>
      <c r="EXH2" s="19"/>
      <c r="EXI2" s="19"/>
      <c r="EXJ2" s="19"/>
      <c r="EXK2" s="19"/>
      <c r="EXL2" s="19"/>
      <c r="EXM2" s="19"/>
      <c r="EXN2" s="19"/>
      <c r="EXO2" s="19"/>
      <c r="EXP2" s="19"/>
      <c r="EXQ2" s="19"/>
      <c r="EXR2" s="19"/>
      <c r="EXS2" s="19"/>
      <c r="EXT2" s="19"/>
      <c r="EXU2" s="19"/>
      <c r="EXV2" s="19"/>
      <c r="EXW2" s="19"/>
      <c r="EXX2" s="19"/>
      <c r="EXY2" s="19"/>
      <c r="EXZ2" s="19"/>
      <c r="EYA2" s="19"/>
      <c r="EYB2" s="19"/>
      <c r="EYC2" s="19"/>
      <c r="EYD2" s="19"/>
      <c r="EYE2" s="19"/>
      <c r="EYF2" s="19"/>
      <c r="EYG2" s="19"/>
      <c r="EYH2" s="19"/>
      <c r="EYI2" s="19"/>
      <c r="EYJ2" s="19"/>
      <c r="EYK2" s="19"/>
      <c r="EYL2" s="19"/>
      <c r="EYM2" s="19"/>
      <c r="EYN2" s="19"/>
      <c r="EYO2" s="19"/>
      <c r="EYP2" s="19"/>
      <c r="EYQ2" s="19"/>
      <c r="EYR2" s="19"/>
      <c r="EYS2" s="19"/>
      <c r="EYT2" s="19"/>
      <c r="EYU2" s="19"/>
      <c r="EYV2" s="19"/>
      <c r="EYW2" s="19"/>
      <c r="EYX2" s="19"/>
      <c r="EYY2" s="19"/>
      <c r="EYZ2" s="19"/>
      <c r="EZA2" s="19"/>
      <c r="EZB2" s="19"/>
      <c r="EZC2" s="19"/>
      <c r="EZD2" s="19"/>
      <c r="EZE2" s="19"/>
      <c r="EZF2" s="19"/>
      <c r="EZG2" s="19"/>
      <c r="EZH2" s="19"/>
      <c r="EZI2" s="19"/>
      <c r="EZJ2" s="19"/>
      <c r="EZK2" s="19"/>
      <c r="EZL2" s="19"/>
      <c r="EZM2" s="19"/>
      <c r="EZN2" s="19"/>
      <c r="EZO2" s="19"/>
      <c r="EZP2" s="19"/>
      <c r="EZQ2" s="19"/>
      <c r="EZR2" s="19"/>
      <c r="EZS2" s="19"/>
      <c r="EZT2" s="19"/>
      <c r="EZU2" s="19"/>
      <c r="EZV2" s="19"/>
      <c r="EZW2" s="19"/>
      <c r="EZX2" s="19"/>
      <c r="EZY2" s="19"/>
      <c r="EZZ2" s="19"/>
      <c r="FAA2" s="19"/>
      <c r="FAB2" s="19"/>
      <c r="FAC2" s="19"/>
      <c r="FAD2" s="19"/>
      <c r="FAE2" s="19"/>
      <c r="FAF2" s="19"/>
      <c r="FAG2" s="19"/>
      <c r="FAH2" s="19"/>
      <c r="FAI2" s="19"/>
      <c r="FAJ2" s="19"/>
      <c r="FAK2" s="19"/>
      <c r="FAL2" s="19"/>
      <c r="FAM2" s="19"/>
      <c r="FAN2" s="19"/>
      <c r="FAO2" s="19"/>
      <c r="FAP2" s="19"/>
      <c r="FAQ2" s="19"/>
      <c r="FAR2" s="19"/>
      <c r="FAS2" s="19"/>
      <c r="FAT2" s="19"/>
      <c r="FAU2" s="19"/>
      <c r="FAV2" s="19"/>
      <c r="FAW2" s="19"/>
      <c r="FAX2" s="19"/>
      <c r="FAY2" s="19"/>
      <c r="FAZ2" s="19"/>
      <c r="FBA2" s="19"/>
      <c r="FBB2" s="19"/>
      <c r="FBC2" s="19"/>
      <c r="FBD2" s="19"/>
      <c r="FBE2" s="19"/>
      <c r="FBF2" s="19"/>
      <c r="FBG2" s="19"/>
      <c r="FBH2" s="19"/>
      <c r="FBI2" s="19"/>
      <c r="FBJ2" s="19"/>
      <c r="FBK2" s="19"/>
      <c r="FBL2" s="19"/>
      <c r="FBM2" s="19"/>
      <c r="FBN2" s="19"/>
      <c r="FBO2" s="19"/>
      <c r="FBP2" s="19"/>
      <c r="FBQ2" s="19"/>
      <c r="FBR2" s="19"/>
      <c r="FBS2" s="19"/>
      <c r="FBT2" s="19"/>
      <c r="FBU2" s="19"/>
      <c r="FBV2" s="19"/>
      <c r="FBW2" s="19"/>
      <c r="FBX2" s="19"/>
      <c r="FBY2" s="19"/>
      <c r="FBZ2" s="19"/>
      <c r="FCA2" s="19"/>
      <c r="FCB2" s="19"/>
      <c r="FCC2" s="19"/>
      <c r="FCD2" s="19"/>
      <c r="FCE2" s="19"/>
      <c r="FCF2" s="19"/>
      <c r="FCG2" s="19"/>
      <c r="FCH2" s="19"/>
      <c r="FCI2" s="19"/>
      <c r="FCJ2" s="19"/>
      <c r="FCK2" s="19"/>
      <c r="FCL2" s="19"/>
      <c r="FCM2" s="19"/>
      <c r="FCN2" s="19"/>
      <c r="FCO2" s="19"/>
      <c r="FCP2" s="19"/>
      <c r="FCQ2" s="19"/>
      <c r="FCR2" s="19"/>
      <c r="FCS2" s="19"/>
      <c r="FCT2" s="19"/>
      <c r="FCU2" s="19"/>
      <c r="FCV2" s="19"/>
      <c r="FCW2" s="19"/>
      <c r="FCX2" s="19"/>
      <c r="FCY2" s="19"/>
      <c r="FCZ2" s="19"/>
      <c r="FDA2" s="19"/>
      <c r="FDB2" s="19"/>
      <c r="FDC2" s="19"/>
      <c r="FDD2" s="19"/>
      <c r="FDE2" s="19"/>
      <c r="FDF2" s="19"/>
      <c r="FDG2" s="19"/>
      <c r="FDH2" s="19"/>
      <c r="FDI2" s="19"/>
      <c r="FDJ2" s="19"/>
      <c r="FDK2" s="19"/>
      <c r="FDL2" s="19"/>
      <c r="FDM2" s="19"/>
      <c r="FDN2" s="19"/>
      <c r="FDO2" s="19"/>
      <c r="FDP2" s="19"/>
      <c r="FDQ2" s="19"/>
      <c r="FDR2" s="19"/>
      <c r="FDS2" s="19"/>
      <c r="FDT2" s="19"/>
      <c r="FDU2" s="19"/>
      <c r="FDV2" s="19"/>
      <c r="FDW2" s="19"/>
      <c r="FDX2" s="19"/>
      <c r="FDY2" s="19"/>
      <c r="FDZ2" s="19"/>
      <c r="FEA2" s="19"/>
      <c r="FEB2" s="19"/>
      <c r="FEC2" s="19"/>
      <c r="FED2" s="19"/>
      <c r="FEE2" s="19"/>
      <c r="FEF2" s="19"/>
      <c r="FEG2" s="19"/>
      <c r="FEH2" s="19"/>
      <c r="FEI2" s="19"/>
      <c r="FEJ2" s="19"/>
      <c r="FEK2" s="19"/>
      <c r="FEL2" s="19"/>
      <c r="FEM2" s="19"/>
      <c r="FEN2" s="19"/>
      <c r="FEO2" s="19"/>
      <c r="FEP2" s="19"/>
      <c r="FEQ2" s="19"/>
      <c r="FER2" s="19"/>
      <c r="FES2" s="19"/>
      <c r="FET2" s="19"/>
      <c r="FEU2" s="19"/>
      <c r="FEV2" s="19"/>
      <c r="FEW2" s="19"/>
      <c r="FEX2" s="19"/>
      <c r="FEY2" s="19"/>
      <c r="FEZ2" s="19"/>
      <c r="FFA2" s="19"/>
      <c r="FFB2" s="19"/>
      <c r="FFC2" s="19"/>
      <c r="FFD2" s="19"/>
      <c r="FFE2" s="19"/>
      <c r="FFF2" s="19"/>
      <c r="FFG2" s="19"/>
      <c r="FFH2" s="19"/>
      <c r="FFI2" s="19"/>
      <c r="FFJ2" s="19"/>
      <c r="FFK2" s="19"/>
      <c r="FFL2" s="19"/>
      <c r="FFM2" s="19"/>
      <c r="FFN2" s="19"/>
      <c r="FFO2" s="19"/>
      <c r="FFP2" s="19"/>
      <c r="FFQ2" s="19"/>
      <c r="FFR2" s="19"/>
      <c r="FFS2" s="19"/>
      <c r="FFT2" s="19"/>
      <c r="FFU2" s="19"/>
      <c r="FFV2" s="19"/>
      <c r="FFW2" s="19"/>
      <c r="FFX2" s="19"/>
      <c r="FFY2" s="19"/>
      <c r="FFZ2" s="19"/>
      <c r="FGA2" s="19"/>
      <c r="FGB2" s="19"/>
      <c r="FGC2" s="19"/>
      <c r="FGD2" s="19"/>
      <c r="FGE2" s="19"/>
      <c r="FGF2" s="19"/>
      <c r="FGG2" s="19"/>
      <c r="FGH2" s="19"/>
      <c r="FGI2" s="19"/>
      <c r="FGJ2" s="19"/>
      <c r="FGK2" s="19"/>
      <c r="FGL2" s="19"/>
      <c r="FGM2" s="19"/>
      <c r="FGN2" s="19"/>
      <c r="FGO2" s="19"/>
      <c r="FGP2" s="19"/>
      <c r="FGQ2" s="19"/>
      <c r="FGR2" s="19"/>
      <c r="FGS2" s="19"/>
      <c r="FGT2" s="19"/>
      <c r="FGU2" s="19"/>
      <c r="FGV2" s="19"/>
      <c r="FGW2" s="19"/>
      <c r="FGX2" s="19"/>
      <c r="FGY2" s="19"/>
      <c r="FGZ2" s="19"/>
      <c r="FHA2" s="19"/>
      <c r="FHB2" s="19"/>
      <c r="FHC2" s="19"/>
      <c r="FHD2" s="19"/>
      <c r="FHE2" s="19"/>
      <c r="FHF2" s="19"/>
      <c r="FHG2" s="19"/>
      <c r="FHH2" s="19"/>
      <c r="FHI2" s="19"/>
      <c r="FHJ2" s="19"/>
      <c r="FHK2" s="19"/>
      <c r="FHL2" s="19"/>
      <c r="FHM2" s="19"/>
      <c r="FHN2" s="19"/>
      <c r="FHO2" s="19"/>
      <c r="FHP2" s="19"/>
      <c r="FHQ2" s="19"/>
      <c r="FHR2" s="19"/>
      <c r="FHS2" s="19"/>
      <c r="FHT2" s="19"/>
      <c r="FHU2" s="19"/>
      <c r="FHV2" s="19"/>
      <c r="FHW2" s="19"/>
      <c r="FHX2" s="19"/>
      <c r="FHY2" s="19"/>
      <c r="FHZ2" s="19"/>
      <c r="FIA2" s="19"/>
      <c r="FIB2" s="19"/>
      <c r="FIC2" s="19"/>
      <c r="FID2" s="19"/>
      <c r="FIE2" s="19"/>
      <c r="FIF2" s="19"/>
      <c r="FIG2" s="19"/>
      <c r="FIH2" s="19"/>
      <c r="FII2" s="19"/>
      <c r="FIJ2" s="19"/>
      <c r="FIK2" s="19"/>
      <c r="FIL2" s="19"/>
      <c r="FIM2" s="19"/>
      <c r="FIN2" s="19"/>
      <c r="FIO2" s="19"/>
      <c r="FIP2" s="19"/>
      <c r="FIQ2" s="19"/>
      <c r="FIR2" s="19"/>
      <c r="FIS2" s="19"/>
      <c r="FIT2" s="19"/>
      <c r="FIU2" s="19"/>
      <c r="FIV2" s="19"/>
      <c r="FIW2" s="19"/>
      <c r="FIX2" s="19"/>
      <c r="FIY2" s="19"/>
      <c r="FIZ2" s="19"/>
      <c r="FJA2" s="19"/>
      <c r="FJB2" s="19"/>
      <c r="FJC2" s="19"/>
      <c r="FJD2" s="19"/>
      <c r="FJE2" s="19"/>
      <c r="FJF2" s="19"/>
      <c r="FJG2" s="19"/>
      <c r="FJH2" s="19"/>
      <c r="FJI2" s="19"/>
      <c r="FJJ2" s="19"/>
      <c r="FJK2" s="19"/>
      <c r="FJL2" s="19"/>
      <c r="FJM2" s="19"/>
      <c r="FJN2" s="19"/>
      <c r="FJO2" s="19"/>
      <c r="FJP2" s="19"/>
      <c r="FJQ2" s="19"/>
      <c r="FJR2" s="19"/>
      <c r="FJS2" s="19"/>
      <c r="FJT2" s="19"/>
      <c r="FJU2" s="19"/>
      <c r="FJV2" s="19"/>
      <c r="FJW2" s="19"/>
      <c r="FJX2" s="19"/>
      <c r="FJY2" s="19"/>
      <c r="FJZ2" s="19"/>
      <c r="FKA2" s="19"/>
      <c r="FKB2" s="19"/>
      <c r="FKC2" s="19"/>
      <c r="FKD2" s="19"/>
      <c r="FKE2" s="19"/>
      <c r="FKF2" s="19"/>
      <c r="FKG2" s="19"/>
      <c r="FKH2" s="19"/>
      <c r="FKI2" s="19"/>
      <c r="FKJ2" s="19"/>
      <c r="FKK2" s="19"/>
      <c r="FKL2" s="19"/>
      <c r="FKM2" s="19"/>
      <c r="FKN2" s="19"/>
      <c r="FKO2" s="19"/>
      <c r="FKP2" s="19"/>
      <c r="FKQ2" s="19"/>
      <c r="FKR2" s="19"/>
      <c r="FKS2" s="19"/>
      <c r="FKT2" s="19"/>
      <c r="FKU2" s="19"/>
      <c r="FKV2" s="19"/>
      <c r="FKW2" s="19"/>
      <c r="FKX2" s="19"/>
      <c r="FKY2" s="19"/>
      <c r="FKZ2" s="19"/>
      <c r="FLA2" s="19"/>
      <c r="FLB2" s="19"/>
      <c r="FLC2" s="19"/>
      <c r="FLD2" s="19"/>
      <c r="FLE2" s="19"/>
      <c r="FLF2" s="19"/>
      <c r="FLG2" s="19"/>
      <c r="FLH2" s="19"/>
      <c r="FLI2" s="19"/>
      <c r="FLJ2" s="19"/>
      <c r="FLK2" s="19"/>
      <c r="FLL2" s="19"/>
      <c r="FLM2" s="19"/>
      <c r="FLN2" s="19"/>
      <c r="FLO2" s="19"/>
      <c r="FLP2" s="19"/>
      <c r="FLQ2" s="19"/>
      <c r="FLR2" s="19"/>
      <c r="FLS2" s="19"/>
      <c r="FLT2" s="19"/>
      <c r="FLU2" s="19"/>
      <c r="FLV2" s="19"/>
      <c r="FLW2" s="19"/>
      <c r="FLX2" s="19"/>
      <c r="FLY2" s="19"/>
      <c r="FLZ2" s="19"/>
      <c r="FMA2" s="19"/>
      <c r="FMB2" s="19"/>
      <c r="FMC2" s="19"/>
      <c r="FMD2" s="19"/>
      <c r="FME2" s="19"/>
      <c r="FMF2" s="19"/>
      <c r="FMG2" s="19"/>
      <c r="FMH2" s="19"/>
      <c r="FMI2" s="19"/>
      <c r="FMJ2" s="19"/>
      <c r="FMK2" s="19"/>
      <c r="FML2" s="19"/>
      <c r="FMM2" s="19"/>
      <c r="FMN2" s="19"/>
      <c r="FMO2" s="19"/>
      <c r="FMP2" s="19"/>
      <c r="FMQ2" s="19"/>
      <c r="FMR2" s="19"/>
      <c r="FMS2" s="19"/>
      <c r="FMT2" s="19"/>
      <c r="FMU2" s="19"/>
      <c r="FMV2" s="19"/>
      <c r="FMW2" s="19"/>
      <c r="FMX2" s="19"/>
      <c r="FMY2" s="19"/>
      <c r="FMZ2" s="19"/>
      <c r="FNA2" s="19"/>
      <c r="FNB2" s="19"/>
      <c r="FNC2" s="19"/>
      <c r="FND2" s="19"/>
      <c r="FNE2" s="19"/>
      <c r="FNF2" s="19"/>
      <c r="FNG2" s="19"/>
      <c r="FNH2" s="19"/>
      <c r="FNI2" s="19"/>
      <c r="FNJ2" s="19"/>
      <c r="FNK2" s="19"/>
      <c r="FNL2" s="19"/>
      <c r="FNM2" s="19"/>
      <c r="FNN2" s="19"/>
      <c r="FNO2" s="19"/>
      <c r="FNP2" s="19"/>
      <c r="FNQ2" s="19"/>
      <c r="FNR2" s="19"/>
      <c r="FNS2" s="19"/>
      <c r="FNT2" s="19"/>
      <c r="FNU2" s="19"/>
      <c r="FNV2" s="19"/>
      <c r="FNW2" s="19"/>
      <c r="FNX2" s="19"/>
      <c r="FNY2" s="19"/>
      <c r="FNZ2" s="19"/>
      <c r="FOA2" s="19"/>
      <c r="FOB2" s="19"/>
      <c r="FOC2" s="19"/>
      <c r="FOD2" s="19"/>
      <c r="FOE2" s="19"/>
      <c r="FOF2" s="19"/>
      <c r="FOG2" s="19"/>
      <c r="FOH2" s="19"/>
      <c r="FOI2" s="19"/>
      <c r="FOJ2" s="19"/>
      <c r="FOK2" s="19"/>
      <c r="FOL2" s="19"/>
      <c r="FOM2" s="19"/>
      <c r="FON2" s="19"/>
      <c r="FOO2" s="19"/>
      <c r="FOP2" s="19"/>
      <c r="FOQ2" s="19"/>
      <c r="FOR2" s="19"/>
      <c r="FOS2" s="19"/>
      <c r="FOT2" s="19"/>
      <c r="FOU2" s="19"/>
      <c r="FOV2" s="19"/>
      <c r="FOW2" s="19"/>
      <c r="FOX2" s="19"/>
      <c r="FOY2" s="19"/>
      <c r="FOZ2" s="19"/>
      <c r="FPA2" s="19"/>
      <c r="FPB2" s="19"/>
      <c r="FPC2" s="19"/>
      <c r="FPD2" s="19"/>
      <c r="FPE2" s="19"/>
      <c r="FPF2" s="19"/>
      <c r="FPG2" s="19"/>
      <c r="FPH2" s="19"/>
      <c r="FPI2" s="19"/>
      <c r="FPJ2" s="19"/>
      <c r="FPK2" s="19"/>
      <c r="FPL2" s="19"/>
      <c r="FPM2" s="19"/>
      <c r="FPN2" s="19"/>
      <c r="FPO2" s="19"/>
      <c r="FPP2" s="19"/>
      <c r="FPQ2" s="19"/>
      <c r="FPR2" s="19"/>
      <c r="FPS2" s="19"/>
      <c r="FPT2" s="19"/>
      <c r="FPU2" s="19"/>
      <c r="FPV2" s="19"/>
      <c r="FPW2" s="19"/>
      <c r="FPX2" s="19"/>
      <c r="FPY2" s="19"/>
      <c r="FPZ2" s="19"/>
      <c r="FQA2" s="19"/>
      <c r="FQB2" s="19"/>
      <c r="FQC2" s="19"/>
      <c r="FQD2" s="19"/>
      <c r="FQE2" s="19"/>
      <c r="FQF2" s="19"/>
      <c r="FQG2" s="19"/>
      <c r="FQH2" s="19"/>
      <c r="FQI2" s="19"/>
      <c r="FQJ2" s="19"/>
      <c r="FQK2" s="19"/>
      <c r="FQL2" s="19"/>
      <c r="FQM2" s="19"/>
      <c r="FQN2" s="19"/>
      <c r="FQO2" s="19"/>
      <c r="FQP2" s="19"/>
      <c r="FQQ2" s="19"/>
      <c r="FQR2" s="19"/>
      <c r="FQS2" s="19"/>
      <c r="FQT2" s="19"/>
      <c r="FQU2" s="19"/>
      <c r="FQV2" s="19"/>
      <c r="FQW2" s="19"/>
      <c r="FQX2" s="19"/>
      <c r="FQY2" s="19"/>
      <c r="FQZ2" s="19"/>
      <c r="FRA2" s="19"/>
      <c r="FRB2" s="19"/>
      <c r="FRC2" s="19"/>
      <c r="FRD2" s="19"/>
      <c r="FRE2" s="19"/>
      <c r="FRF2" s="19"/>
      <c r="FRG2" s="19"/>
      <c r="FRH2" s="19"/>
      <c r="FRI2" s="19"/>
      <c r="FRJ2" s="19"/>
      <c r="FRK2" s="19"/>
      <c r="FRL2" s="19"/>
      <c r="FRM2" s="19"/>
      <c r="FRN2" s="19"/>
      <c r="FRO2" s="19"/>
      <c r="FRP2" s="19"/>
      <c r="FRQ2" s="19"/>
      <c r="FRR2" s="19"/>
      <c r="FRS2" s="19"/>
      <c r="FRT2" s="19"/>
      <c r="FRU2" s="19"/>
      <c r="FRV2" s="19"/>
      <c r="FRW2" s="19"/>
      <c r="FRX2" s="19"/>
      <c r="FRY2" s="19"/>
      <c r="FRZ2" s="19"/>
      <c r="FSA2" s="19"/>
      <c r="FSB2" s="19"/>
      <c r="FSC2" s="19"/>
      <c r="FSD2" s="19"/>
      <c r="FSE2" s="19"/>
      <c r="FSF2" s="19"/>
      <c r="FSG2" s="19"/>
      <c r="FSH2" s="19"/>
      <c r="FSI2" s="19"/>
      <c r="FSJ2" s="19"/>
      <c r="FSK2" s="19"/>
      <c r="FSL2" s="19"/>
      <c r="FSM2" s="19"/>
      <c r="FSN2" s="19"/>
      <c r="FSO2" s="19"/>
      <c r="FSP2" s="19"/>
      <c r="FSQ2" s="19"/>
      <c r="FSR2" s="19"/>
      <c r="FSS2" s="19"/>
      <c r="FST2" s="19"/>
      <c r="FSU2" s="19"/>
      <c r="FSV2" s="19"/>
      <c r="FSW2" s="19"/>
      <c r="FSX2" s="19"/>
      <c r="FSY2" s="19"/>
      <c r="FSZ2" s="19"/>
      <c r="FTA2" s="19"/>
      <c r="FTB2" s="19"/>
      <c r="FTC2" s="19"/>
      <c r="FTD2" s="19"/>
      <c r="FTE2" s="19"/>
      <c r="FTF2" s="19"/>
      <c r="FTG2" s="19"/>
      <c r="FTH2" s="19"/>
      <c r="FTI2" s="19"/>
      <c r="FTJ2" s="19"/>
      <c r="FTK2" s="19"/>
      <c r="FTL2" s="19"/>
      <c r="FTM2" s="19"/>
      <c r="FTN2" s="19"/>
      <c r="FTO2" s="19"/>
      <c r="FTP2" s="19"/>
      <c r="FTQ2" s="19"/>
      <c r="FTR2" s="19"/>
      <c r="FTS2" s="19"/>
      <c r="FTT2" s="19"/>
      <c r="FTU2" s="19"/>
      <c r="FTV2" s="19"/>
      <c r="FTW2" s="19"/>
      <c r="FTX2" s="19"/>
      <c r="FTY2" s="19"/>
      <c r="FTZ2" s="19"/>
      <c r="FUA2" s="19"/>
      <c r="FUB2" s="19"/>
      <c r="FUC2" s="19"/>
      <c r="FUD2" s="19"/>
      <c r="FUE2" s="19"/>
      <c r="FUF2" s="19"/>
      <c r="FUG2" s="19"/>
      <c r="FUH2" s="19"/>
      <c r="FUI2" s="19"/>
      <c r="FUJ2" s="19"/>
      <c r="FUK2" s="19"/>
      <c r="FUL2" s="19"/>
      <c r="FUM2" s="19"/>
      <c r="FUN2" s="19"/>
      <c r="FUO2" s="19"/>
      <c r="FUP2" s="19"/>
      <c r="FUQ2" s="19"/>
      <c r="FUR2" s="19"/>
      <c r="FUS2" s="19"/>
      <c r="FUT2" s="19"/>
      <c r="FUU2" s="19"/>
      <c r="FUV2" s="19"/>
      <c r="FUW2" s="19"/>
      <c r="FUX2" s="19"/>
      <c r="FUY2" s="19"/>
      <c r="FUZ2" s="19"/>
      <c r="FVA2" s="19"/>
      <c r="FVB2" s="19"/>
      <c r="FVC2" s="19"/>
      <c r="FVD2" s="19"/>
      <c r="FVE2" s="19"/>
      <c r="FVF2" s="19"/>
      <c r="FVG2" s="19"/>
      <c r="FVH2" s="19"/>
      <c r="FVI2" s="19"/>
      <c r="FVJ2" s="19"/>
      <c r="FVK2" s="19"/>
      <c r="FVL2" s="19"/>
      <c r="FVM2" s="19"/>
      <c r="FVN2" s="19"/>
      <c r="FVO2" s="19"/>
      <c r="FVP2" s="19"/>
      <c r="FVQ2" s="19"/>
      <c r="FVR2" s="19"/>
      <c r="FVS2" s="19"/>
      <c r="FVT2" s="19"/>
      <c r="FVU2" s="19"/>
      <c r="FVV2" s="19"/>
      <c r="FVW2" s="19"/>
      <c r="FVX2" s="19"/>
      <c r="FVY2" s="19"/>
      <c r="FVZ2" s="19"/>
      <c r="FWA2" s="19"/>
      <c r="FWB2" s="19"/>
      <c r="FWC2" s="19"/>
      <c r="FWD2" s="19"/>
      <c r="FWE2" s="19"/>
      <c r="FWF2" s="19"/>
      <c r="FWG2" s="19"/>
      <c r="FWH2" s="19"/>
      <c r="FWI2" s="19"/>
      <c r="FWJ2" s="19"/>
      <c r="FWK2" s="19"/>
      <c r="FWL2" s="19"/>
      <c r="FWM2" s="19"/>
      <c r="FWN2" s="19"/>
      <c r="FWO2" s="19"/>
      <c r="FWP2" s="19"/>
      <c r="FWQ2" s="19"/>
      <c r="FWR2" s="19"/>
      <c r="FWS2" s="19"/>
      <c r="FWT2" s="19"/>
      <c r="FWU2" s="19"/>
      <c r="FWV2" s="19"/>
      <c r="FWW2" s="19"/>
      <c r="FWX2" s="19"/>
      <c r="FWY2" s="19"/>
      <c r="FWZ2" s="19"/>
      <c r="FXA2" s="19"/>
      <c r="FXB2" s="19"/>
      <c r="FXC2" s="19"/>
      <c r="FXD2" s="19"/>
      <c r="FXE2" s="19"/>
      <c r="FXF2" s="19"/>
      <c r="FXG2" s="19"/>
      <c r="FXH2" s="19"/>
      <c r="FXI2" s="19"/>
      <c r="FXJ2" s="19"/>
      <c r="FXK2" s="19"/>
      <c r="FXL2" s="19"/>
      <c r="FXM2" s="19"/>
      <c r="FXN2" s="19"/>
      <c r="FXO2" s="19"/>
      <c r="FXP2" s="19"/>
      <c r="FXQ2" s="19"/>
      <c r="FXR2" s="19"/>
      <c r="FXS2" s="19"/>
      <c r="FXT2" s="19"/>
      <c r="FXU2" s="19"/>
      <c r="FXV2" s="19"/>
      <c r="FXW2" s="19"/>
      <c r="FXX2" s="19"/>
      <c r="FXY2" s="19"/>
      <c r="FXZ2" s="19"/>
      <c r="FYA2" s="19"/>
      <c r="FYB2" s="19"/>
      <c r="FYC2" s="19"/>
      <c r="FYD2" s="19"/>
      <c r="FYE2" s="19"/>
      <c r="FYF2" s="19"/>
      <c r="FYG2" s="19"/>
      <c r="FYH2" s="19"/>
      <c r="FYI2" s="19"/>
      <c r="FYJ2" s="19"/>
      <c r="FYK2" s="19"/>
      <c r="FYL2" s="19"/>
      <c r="FYM2" s="19"/>
      <c r="FYN2" s="19"/>
      <c r="FYO2" s="19"/>
      <c r="FYP2" s="19"/>
      <c r="FYQ2" s="19"/>
      <c r="FYR2" s="19"/>
      <c r="FYS2" s="19"/>
      <c r="FYT2" s="19"/>
      <c r="FYU2" s="19"/>
      <c r="FYV2" s="19"/>
      <c r="FYW2" s="19"/>
      <c r="FYX2" s="19"/>
      <c r="FYY2" s="19"/>
      <c r="FYZ2" s="19"/>
      <c r="FZA2" s="19"/>
      <c r="FZB2" s="19"/>
      <c r="FZC2" s="19"/>
      <c r="FZD2" s="19"/>
      <c r="FZE2" s="19"/>
      <c r="FZF2" s="19"/>
      <c r="FZG2" s="19"/>
      <c r="FZH2" s="19"/>
      <c r="FZI2" s="19"/>
      <c r="FZJ2" s="19"/>
      <c r="FZK2" s="19"/>
      <c r="FZL2" s="19"/>
      <c r="FZM2" s="19"/>
      <c r="FZN2" s="19"/>
      <c r="FZO2" s="19"/>
      <c r="FZP2" s="19"/>
      <c r="FZQ2" s="19"/>
      <c r="FZR2" s="19"/>
      <c r="FZS2" s="19"/>
      <c r="FZT2" s="19"/>
      <c r="FZU2" s="19"/>
      <c r="FZV2" s="19"/>
      <c r="FZW2" s="19"/>
      <c r="FZX2" s="19"/>
      <c r="FZY2" s="19"/>
      <c r="FZZ2" s="19"/>
      <c r="GAA2" s="19"/>
      <c r="GAB2" s="19"/>
      <c r="GAC2" s="19"/>
      <c r="GAD2" s="19"/>
      <c r="GAE2" s="19"/>
      <c r="GAF2" s="19"/>
      <c r="GAG2" s="19"/>
      <c r="GAH2" s="19"/>
      <c r="GAI2" s="19"/>
      <c r="GAJ2" s="19"/>
      <c r="GAK2" s="19"/>
      <c r="GAL2" s="19"/>
      <c r="GAM2" s="19"/>
      <c r="GAN2" s="19"/>
      <c r="GAO2" s="19"/>
      <c r="GAP2" s="19"/>
      <c r="GAQ2" s="19"/>
      <c r="GAR2" s="19"/>
      <c r="GAS2" s="19"/>
      <c r="GAT2" s="19"/>
      <c r="GAU2" s="19"/>
      <c r="GAV2" s="19"/>
      <c r="GAW2" s="19"/>
      <c r="GAX2" s="19"/>
      <c r="GAY2" s="19"/>
      <c r="GAZ2" s="19"/>
      <c r="GBA2" s="19"/>
      <c r="GBB2" s="19"/>
      <c r="GBC2" s="19"/>
      <c r="GBD2" s="19"/>
      <c r="GBE2" s="19"/>
      <c r="GBF2" s="19"/>
      <c r="GBG2" s="19"/>
      <c r="GBH2" s="19"/>
      <c r="GBI2" s="19"/>
      <c r="GBJ2" s="19"/>
      <c r="GBK2" s="19"/>
      <c r="GBL2" s="19"/>
      <c r="GBM2" s="19"/>
      <c r="GBN2" s="19"/>
      <c r="GBO2" s="19"/>
      <c r="GBP2" s="19"/>
      <c r="GBQ2" s="19"/>
      <c r="GBR2" s="19"/>
      <c r="GBS2" s="19"/>
      <c r="GBT2" s="19"/>
      <c r="GBU2" s="19"/>
      <c r="GBV2" s="19"/>
      <c r="GBW2" s="19"/>
      <c r="GBX2" s="19"/>
      <c r="GBY2" s="19"/>
      <c r="GBZ2" s="19"/>
      <c r="GCA2" s="19"/>
      <c r="GCB2" s="19"/>
      <c r="GCC2" s="19"/>
      <c r="GCD2" s="19"/>
      <c r="GCE2" s="19"/>
      <c r="GCF2" s="19"/>
      <c r="GCG2" s="19"/>
      <c r="GCH2" s="19"/>
      <c r="GCI2" s="19"/>
      <c r="GCJ2" s="19"/>
      <c r="GCK2" s="19"/>
      <c r="GCL2" s="19"/>
      <c r="GCM2" s="19"/>
      <c r="GCN2" s="19"/>
      <c r="GCO2" s="19"/>
      <c r="GCP2" s="19"/>
      <c r="GCQ2" s="19"/>
      <c r="GCR2" s="19"/>
      <c r="GCS2" s="19"/>
      <c r="GCT2" s="19"/>
      <c r="GCU2" s="19"/>
      <c r="GCV2" s="19"/>
      <c r="GCW2" s="19"/>
      <c r="GCX2" s="19"/>
      <c r="GCY2" s="19"/>
      <c r="GCZ2" s="19"/>
      <c r="GDA2" s="19"/>
      <c r="GDB2" s="19"/>
      <c r="GDC2" s="19"/>
      <c r="GDD2" s="19"/>
      <c r="GDE2" s="19"/>
      <c r="GDF2" s="19"/>
      <c r="GDG2" s="19"/>
      <c r="GDH2" s="19"/>
      <c r="GDI2" s="19"/>
      <c r="GDJ2" s="19"/>
      <c r="GDK2" s="19"/>
      <c r="GDL2" s="19"/>
      <c r="GDM2" s="19"/>
      <c r="GDN2" s="19"/>
      <c r="GDO2" s="19"/>
      <c r="GDP2" s="19"/>
      <c r="GDQ2" s="19"/>
      <c r="GDR2" s="19"/>
      <c r="GDS2" s="19"/>
      <c r="GDT2" s="19"/>
      <c r="GDU2" s="19"/>
      <c r="GDV2" s="19"/>
      <c r="GDW2" s="19"/>
      <c r="GDX2" s="19"/>
      <c r="GDY2" s="19"/>
      <c r="GDZ2" s="19"/>
      <c r="GEA2" s="19"/>
      <c r="GEB2" s="19"/>
      <c r="GEC2" s="19"/>
      <c r="GED2" s="19"/>
      <c r="GEE2" s="19"/>
      <c r="GEF2" s="19"/>
      <c r="GEG2" s="19"/>
      <c r="GEH2" s="19"/>
      <c r="GEI2" s="19"/>
      <c r="GEJ2" s="19"/>
      <c r="GEK2" s="19"/>
      <c r="GEL2" s="19"/>
      <c r="GEM2" s="19"/>
      <c r="GEN2" s="19"/>
      <c r="GEO2" s="19"/>
      <c r="GEP2" s="19"/>
      <c r="GEQ2" s="19"/>
      <c r="GER2" s="19"/>
      <c r="GES2" s="19"/>
      <c r="GET2" s="19"/>
      <c r="GEU2" s="19"/>
      <c r="GEV2" s="19"/>
      <c r="GEW2" s="19"/>
      <c r="GEX2" s="19"/>
      <c r="GEY2" s="19"/>
      <c r="GEZ2" s="19"/>
      <c r="GFA2" s="19"/>
      <c r="GFB2" s="19"/>
      <c r="GFC2" s="19"/>
      <c r="GFD2" s="19"/>
      <c r="GFE2" s="19"/>
      <c r="GFF2" s="19"/>
      <c r="GFG2" s="19"/>
      <c r="GFH2" s="19"/>
      <c r="GFI2" s="19"/>
      <c r="GFJ2" s="19"/>
      <c r="GFK2" s="19"/>
      <c r="GFL2" s="19"/>
      <c r="GFM2" s="19"/>
      <c r="GFN2" s="19"/>
      <c r="GFO2" s="19"/>
      <c r="GFP2" s="19"/>
      <c r="GFQ2" s="19"/>
      <c r="GFR2" s="19"/>
      <c r="GFS2" s="19"/>
      <c r="GFT2" s="19"/>
      <c r="GFU2" s="19"/>
      <c r="GFV2" s="19"/>
      <c r="GFW2" s="19"/>
      <c r="GFX2" s="19"/>
      <c r="GFY2" s="19"/>
      <c r="GFZ2" s="19"/>
      <c r="GGA2" s="19"/>
      <c r="GGB2" s="19"/>
      <c r="GGC2" s="19"/>
      <c r="GGD2" s="19"/>
      <c r="GGE2" s="19"/>
      <c r="GGF2" s="19"/>
      <c r="GGG2" s="19"/>
      <c r="GGH2" s="19"/>
      <c r="GGI2" s="19"/>
      <c r="GGJ2" s="19"/>
      <c r="GGK2" s="19"/>
      <c r="GGL2" s="19"/>
      <c r="GGM2" s="19"/>
      <c r="GGN2" s="19"/>
      <c r="GGO2" s="19"/>
      <c r="GGP2" s="19"/>
      <c r="GGQ2" s="19"/>
      <c r="GGR2" s="19"/>
      <c r="GGS2" s="19"/>
      <c r="GGT2" s="19"/>
      <c r="GGU2" s="19"/>
      <c r="GGV2" s="19"/>
      <c r="GGW2" s="19"/>
      <c r="GGX2" s="19"/>
      <c r="GGY2" s="19"/>
      <c r="GGZ2" s="19"/>
      <c r="GHA2" s="19"/>
      <c r="GHB2" s="19"/>
      <c r="GHC2" s="19"/>
      <c r="GHD2" s="19"/>
      <c r="GHE2" s="19"/>
      <c r="GHF2" s="19"/>
      <c r="GHG2" s="19"/>
      <c r="GHH2" s="19"/>
      <c r="GHI2" s="19"/>
      <c r="GHJ2" s="19"/>
      <c r="GHK2" s="19"/>
      <c r="GHL2" s="19"/>
      <c r="GHM2" s="19"/>
      <c r="GHN2" s="19"/>
      <c r="GHO2" s="19"/>
      <c r="GHP2" s="19"/>
      <c r="GHQ2" s="19"/>
      <c r="GHR2" s="19"/>
      <c r="GHS2" s="19"/>
      <c r="GHT2" s="19"/>
      <c r="GHU2" s="19"/>
      <c r="GHV2" s="19"/>
      <c r="GHW2" s="19"/>
      <c r="GHX2" s="19"/>
      <c r="GHY2" s="19"/>
      <c r="GHZ2" s="19"/>
      <c r="GIA2" s="19"/>
      <c r="GIB2" s="19"/>
      <c r="GIC2" s="19"/>
      <c r="GID2" s="19"/>
      <c r="GIE2" s="19"/>
      <c r="GIF2" s="19"/>
      <c r="GIG2" s="19"/>
      <c r="GIH2" s="19"/>
      <c r="GII2" s="19"/>
      <c r="GIJ2" s="19"/>
      <c r="GIK2" s="19"/>
      <c r="GIL2" s="19"/>
      <c r="GIM2" s="19"/>
      <c r="GIN2" s="19"/>
      <c r="GIO2" s="19"/>
      <c r="GIP2" s="19"/>
      <c r="GIQ2" s="19"/>
      <c r="GIR2" s="19"/>
      <c r="GIS2" s="19"/>
      <c r="GIT2" s="19"/>
      <c r="GIU2" s="19"/>
      <c r="GIV2" s="19"/>
      <c r="GIW2" s="19"/>
      <c r="GIX2" s="19"/>
      <c r="GIY2" s="19"/>
      <c r="GIZ2" s="19"/>
      <c r="GJA2" s="19"/>
      <c r="GJB2" s="19"/>
      <c r="GJC2" s="19"/>
      <c r="GJD2" s="19"/>
      <c r="GJE2" s="19"/>
      <c r="GJF2" s="19"/>
      <c r="GJG2" s="19"/>
      <c r="GJH2" s="19"/>
      <c r="GJI2" s="19"/>
      <c r="GJJ2" s="19"/>
      <c r="GJK2" s="19"/>
      <c r="GJL2" s="19"/>
      <c r="GJM2" s="19"/>
      <c r="GJN2" s="19"/>
      <c r="GJO2" s="19"/>
      <c r="GJP2" s="19"/>
      <c r="GJQ2" s="19"/>
      <c r="GJR2" s="19"/>
      <c r="GJS2" s="19"/>
      <c r="GJT2" s="19"/>
      <c r="GJU2" s="19"/>
      <c r="GJV2" s="19"/>
      <c r="GJW2" s="19"/>
      <c r="GJX2" s="19"/>
      <c r="GJY2" s="19"/>
      <c r="GJZ2" s="19"/>
      <c r="GKA2" s="19"/>
      <c r="GKB2" s="19"/>
      <c r="GKC2" s="19"/>
      <c r="GKD2" s="19"/>
      <c r="GKE2" s="19"/>
      <c r="GKF2" s="19"/>
      <c r="GKG2" s="19"/>
      <c r="GKH2" s="19"/>
      <c r="GKI2" s="19"/>
      <c r="GKJ2" s="19"/>
      <c r="GKK2" s="19"/>
      <c r="GKL2" s="19"/>
      <c r="GKM2" s="19"/>
      <c r="GKN2" s="19"/>
      <c r="GKO2" s="19"/>
      <c r="GKP2" s="19"/>
      <c r="GKQ2" s="19"/>
      <c r="GKR2" s="19"/>
      <c r="GKS2" s="19"/>
      <c r="GKT2" s="19"/>
      <c r="GKU2" s="19"/>
      <c r="GKV2" s="19"/>
      <c r="GKW2" s="19"/>
      <c r="GKX2" s="19"/>
      <c r="GKY2" s="19"/>
      <c r="GKZ2" s="19"/>
      <c r="GLA2" s="19"/>
      <c r="GLB2" s="19"/>
      <c r="GLC2" s="19"/>
      <c r="GLD2" s="19"/>
      <c r="GLE2" s="19"/>
      <c r="GLF2" s="19"/>
      <c r="GLG2" s="19"/>
      <c r="GLH2" s="19"/>
      <c r="GLI2" s="19"/>
      <c r="GLJ2" s="19"/>
      <c r="GLK2" s="19"/>
      <c r="GLL2" s="19"/>
      <c r="GLM2" s="19"/>
      <c r="GLN2" s="19"/>
      <c r="GLO2" s="19"/>
      <c r="GLP2" s="19"/>
      <c r="GLQ2" s="19"/>
      <c r="GLR2" s="19"/>
      <c r="GLS2" s="19"/>
      <c r="GLT2" s="19"/>
      <c r="GLU2" s="19"/>
      <c r="GLV2" s="19"/>
      <c r="GLW2" s="19"/>
      <c r="GLX2" s="19"/>
      <c r="GLY2" s="19"/>
      <c r="GLZ2" s="19"/>
      <c r="GMA2" s="19"/>
      <c r="GMB2" s="19"/>
      <c r="GMC2" s="19"/>
      <c r="GMD2" s="19"/>
      <c r="GME2" s="19"/>
      <c r="GMF2" s="19"/>
      <c r="GMG2" s="19"/>
      <c r="GMH2" s="19"/>
      <c r="GMI2" s="19"/>
      <c r="GMJ2" s="19"/>
      <c r="GMK2" s="19"/>
      <c r="GML2" s="19"/>
      <c r="GMM2" s="19"/>
      <c r="GMN2" s="19"/>
      <c r="GMO2" s="19"/>
      <c r="GMP2" s="19"/>
      <c r="GMQ2" s="19"/>
      <c r="GMR2" s="19"/>
      <c r="GMS2" s="19"/>
      <c r="GMT2" s="19"/>
      <c r="GMU2" s="19"/>
      <c r="GMV2" s="19"/>
      <c r="GMW2" s="19"/>
      <c r="GMX2" s="19"/>
      <c r="GMY2" s="19"/>
      <c r="GMZ2" s="19"/>
      <c r="GNA2" s="19"/>
      <c r="GNB2" s="19"/>
      <c r="GNC2" s="19"/>
      <c r="GND2" s="19"/>
      <c r="GNE2" s="19"/>
      <c r="GNF2" s="19"/>
      <c r="GNG2" s="19"/>
      <c r="GNH2" s="19"/>
      <c r="GNI2" s="19"/>
      <c r="GNJ2" s="19"/>
      <c r="GNK2" s="19"/>
      <c r="GNL2" s="19"/>
      <c r="GNM2" s="19"/>
      <c r="GNN2" s="19"/>
      <c r="GNO2" s="19"/>
      <c r="GNP2" s="19"/>
      <c r="GNQ2" s="19"/>
      <c r="GNR2" s="19"/>
      <c r="GNS2" s="19"/>
      <c r="GNT2" s="19"/>
      <c r="GNU2" s="19"/>
      <c r="GNV2" s="19"/>
      <c r="GNW2" s="19"/>
      <c r="GNX2" s="19"/>
      <c r="GNY2" s="19"/>
      <c r="GNZ2" s="19"/>
      <c r="GOA2" s="19"/>
      <c r="GOB2" s="19"/>
      <c r="GOC2" s="19"/>
      <c r="GOD2" s="19"/>
      <c r="GOE2" s="19"/>
      <c r="GOF2" s="19"/>
      <c r="GOG2" s="19"/>
      <c r="GOH2" s="19"/>
      <c r="GOI2" s="19"/>
      <c r="GOJ2" s="19"/>
      <c r="GOK2" s="19"/>
      <c r="GOL2" s="19"/>
      <c r="GOM2" s="19"/>
      <c r="GON2" s="19"/>
      <c r="GOO2" s="19"/>
      <c r="GOP2" s="19"/>
      <c r="GOQ2" s="19"/>
      <c r="GOR2" s="19"/>
      <c r="GOS2" s="19"/>
      <c r="GOT2" s="19"/>
      <c r="GOU2" s="19"/>
      <c r="GOV2" s="19"/>
      <c r="GOW2" s="19"/>
      <c r="GOX2" s="19"/>
      <c r="GOY2" s="19"/>
      <c r="GOZ2" s="19"/>
      <c r="GPA2" s="19"/>
      <c r="GPB2" s="19"/>
      <c r="GPC2" s="19"/>
      <c r="GPD2" s="19"/>
      <c r="GPE2" s="19"/>
      <c r="GPF2" s="19"/>
      <c r="GPG2" s="19"/>
      <c r="GPH2" s="19"/>
      <c r="GPI2" s="19"/>
      <c r="GPJ2" s="19"/>
      <c r="GPK2" s="19"/>
      <c r="GPL2" s="19"/>
      <c r="GPM2" s="19"/>
      <c r="GPN2" s="19"/>
      <c r="GPO2" s="19"/>
      <c r="GPP2" s="19"/>
      <c r="GPQ2" s="19"/>
      <c r="GPR2" s="19"/>
      <c r="GPS2" s="19"/>
      <c r="GPT2" s="19"/>
      <c r="GPU2" s="19"/>
      <c r="GPV2" s="19"/>
      <c r="GPW2" s="19"/>
      <c r="GPX2" s="19"/>
      <c r="GPY2" s="19"/>
      <c r="GPZ2" s="19"/>
      <c r="GQA2" s="19"/>
      <c r="GQB2" s="19"/>
      <c r="GQC2" s="19"/>
      <c r="GQD2" s="19"/>
      <c r="GQE2" s="19"/>
      <c r="GQF2" s="19"/>
      <c r="GQG2" s="19"/>
      <c r="GQH2" s="19"/>
      <c r="GQI2" s="19"/>
      <c r="GQJ2" s="19"/>
      <c r="GQK2" s="19"/>
      <c r="GQL2" s="19"/>
      <c r="GQM2" s="19"/>
      <c r="GQN2" s="19"/>
      <c r="GQO2" s="19"/>
      <c r="GQP2" s="19"/>
      <c r="GQQ2" s="19"/>
      <c r="GQR2" s="19"/>
      <c r="GQS2" s="19"/>
      <c r="GQT2" s="19"/>
      <c r="GQU2" s="19"/>
      <c r="GQV2" s="19"/>
      <c r="GQW2" s="19"/>
      <c r="GQX2" s="19"/>
      <c r="GQY2" s="19"/>
      <c r="GQZ2" s="19"/>
      <c r="GRA2" s="19"/>
      <c r="GRB2" s="19"/>
      <c r="GRC2" s="19"/>
      <c r="GRD2" s="19"/>
      <c r="GRE2" s="19"/>
      <c r="GRF2" s="19"/>
      <c r="GRG2" s="19"/>
      <c r="GRH2" s="19"/>
      <c r="GRI2" s="19"/>
      <c r="GRJ2" s="19"/>
      <c r="GRK2" s="19"/>
      <c r="GRL2" s="19"/>
      <c r="GRM2" s="19"/>
      <c r="GRN2" s="19"/>
      <c r="GRO2" s="19"/>
      <c r="GRP2" s="19"/>
      <c r="GRQ2" s="19"/>
      <c r="GRR2" s="19"/>
      <c r="GRS2" s="19"/>
      <c r="GRT2" s="19"/>
      <c r="GRU2" s="19"/>
      <c r="GRV2" s="19"/>
      <c r="GRW2" s="19"/>
      <c r="GRX2" s="19"/>
      <c r="GRY2" s="19"/>
      <c r="GRZ2" s="19"/>
      <c r="GSA2" s="19"/>
      <c r="GSB2" s="19"/>
      <c r="GSC2" s="19"/>
      <c r="GSD2" s="19"/>
      <c r="GSE2" s="19"/>
      <c r="GSF2" s="19"/>
      <c r="GSG2" s="19"/>
      <c r="GSH2" s="19"/>
      <c r="GSI2" s="19"/>
      <c r="GSJ2" s="19"/>
      <c r="GSK2" s="19"/>
      <c r="GSL2" s="19"/>
      <c r="GSM2" s="19"/>
      <c r="GSN2" s="19"/>
      <c r="GSO2" s="19"/>
      <c r="GSP2" s="19"/>
      <c r="GSQ2" s="19"/>
      <c r="GSR2" s="19"/>
      <c r="GSS2" s="19"/>
      <c r="GST2" s="19"/>
      <c r="GSU2" s="19"/>
      <c r="GSV2" s="19"/>
      <c r="GSW2" s="19"/>
      <c r="GSX2" s="19"/>
      <c r="GSY2" s="19"/>
      <c r="GSZ2" s="19"/>
      <c r="GTA2" s="19"/>
      <c r="GTB2" s="19"/>
      <c r="GTC2" s="19"/>
      <c r="GTD2" s="19"/>
      <c r="GTE2" s="19"/>
      <c r="GTF2" s="19"/>
      <c r="GTG2" s="19"/>
      <c r="GTH2" s="19"/>
      <c r="GTI2" s="19"/>
      <c r="GTJ2" s="19"/>
      <c r="GTK2" s="19"/>
      <c r="GTL2" s="19"/>
      <c r="GTM2" s="19"/>
      <c r="GTN2" s="19"/>
      <c r="GTO2" s="19"/>
      <c r="GTP2" s="19"/>
      <c r="GTQ2" s="19"/>
      <c r="GTR2" s="19"/>
      <c r="GTS2" s="19"/>
      <c r="GTT2" s="19"/>
      <c r="GTU2" s="19"/>
      <c r="GTV2" s="19"/>
      <c r="GTW2" s="19"/>
      <c r="GTX2" s="19"/>
      <c r="GTY2" s="19"/>
      <c r="GTZ2" s="19"/>
      <c r="GUA2" s="19"/>
      <c r="GUB2" s="19"/>
      <c r="GUC2" s="19"/>
      <c r="GUD2" s="19"/>
      <c r="GUE2" s="19"/>
      <c r="GUF2" s="19"/>
      <c r="GUG2" s="19"/>
      <c r="GUH2" s="19"/>
      <c r="GUI2" s="19"/>
      <c r="GUJ2" s="19"/>
      <c r="GUK2" s="19"/>
      <c r="GUL2" s="19"/>
      <c r="GUM2" s="19"/>
      <c r="GUN2" s="19"/>
      <c r="GUO2" s="19"/>
      <c r="GUP2" s="19"/>
      <c r="GUQ2" s="19"/>
      <c r="GUR2" s="19"/>
      <c r="GUS2" s="19"/>
      <c r="GUT2" s="19"/>
      <c r="GUU2" s="19"/>
      <c r="GUV2" s="19"/>
      <c r="GUW2" s="19"/>
      <c r="GUX2" s="19"/>
      <c r="GUY2" s="19"/>
      <c r="GUZ2" s="19"/>
      <c r="GVA2" s="19"/>
      <c r="GVB2" s="19"/>
      <c r="GVC2" s="19"/>
      <c r="GVD2" s="19"/>
      <c r="GVE2" s="19"/>
      <c r="GVF2" s="19"/>
      <c r="GVG2" s="19"/>
      <c r="GVH2" s="19"/>
      <c r="GVI2" s="19"/>
      <c r="GVJ2" s="19"/>
      <c r="GVK2" s="19"/>
      <c r="GVL2" s="19"/>
      <c r="GVM2" s="19"/>
      <c r="GVN2" s="19"/>
      <c r="GVO2" s="19"/>
      <c r="GVP2" s="19"/>
      <c r="GVQ2" s="19"/>
      <c r="GVR2" s="19"/>
      <c r="GVS2" s="19"/>
      <c r="GVT2" s="19"/>
      <c r="GVU2" s="19"/>
      <c r="GVV2" s="19"/>
      <c r="GVW2" s="19"/>
      <c r="GVX2" s="19"/>
      <c r="GVY2" s="19"/>
      <c r="GVZ2" s="19"/>
      <c r="GWA2" s="19"/>
      <c r="GWB2" s="19"/>
      <c r="GWC2" s="19"/>
      <c r="GWD2" s="19"/>
      <c r="GWE2" s="19"/>
      <c r="GWF2" s="19"/>
      <c r="GWG2" s="19"/>
      <c r="GWH2" s="19"/>
      <c r="GWI2" s="19"/>
      <c r="GWJ2" s="19"/>
      <c r="GWK2" s="19"/>
      <c r="GWL2" s="19"/>
      <c r="GWM2" s="19"/>
      <c r="GWN2" s="19"/>
      <c r="GWO2" s="19"/>
      <c r="GWP2" s="19"/>
      <c r="GWQ2" s="19"/>
      <c r="GWR2" s="19"/>
      <c r="GWS2" s="19"/>
      <c r="GWT2" s="19"/>
      <c r="GWU2" s="19"/>
      <c r="GWV2" s="19"/>
      <c r="GWW2" s="19"/>
      <c r="GWX2" s="19"/>
      <c r="GWY2" s="19"/>
      <c r="GWZ2" s="19"/>
      <c r="GXA2" s="19"/>
      <c r="GXB2" s="19"/>
      <c r="GXC2" s="19"/>
      <c r="GXD2" s="19"/>
      <c r="GXE2" s="19"/>
      <c r="GXF2" s="19"/>
      <c r="GXG2" s="19"/>
      <c r="GXH2" s="19"/>
      <c r="GXI2" s="19"/>
      <c r="GXJ2" s="19"/>
      <c r="GXK2" s="19"/>
      <c r="GXL2" s="19"/>
      <c r="GXM2" s="19"/>
      <c r="GXN2" s="19"/>
      <c r="GXO2" s="19"/>
      <c r="GXP2" s="19"/>
      <c r="GXQ2" s="19"/>
      <c r="GXR2" s="19"/>
      <c r="GXS2" s="19"/>
      <c r="GXT2" s="19"/>
      <c r="GXU2" s="19"/>
      <c r="GXV2" s="19"/>
      <c r="GXW2" s="19"/>
      <c r="GXX2" s="19"/>
      <c r="GXY2" s="19"/>
      <c r="GXZ2" s="19"/>
      <c r="GYA2" s="19"/>
      <c r="GYB2" s="19"/>
      <c r="GYC2" s="19"/>
      <c r="GYD2" s="19"/>
      <c r="GYE2" s="19"/>
      <c r="GYF2" s="19"/>
      <c r="GYG2" s="19"/>
      <c r="GYH2" s="19"/>
      <c r="GYI2" s="19"/>
      <c r="GYJ2" s="19"/>
      <c r="GYK2" s="19"/>
      <c r="GYL2" s="19"/>
      <c r="GYM2" s="19"/>
      <c r="GYN2" s="19"/>
      <c r="GYO2" s="19"/>
      <c r="GYP2" s="19"/>
      <c r="GYQ2" s="19"/>
      <c r="GYR2" s="19"/>
      <c r="GYS2" s="19"/>
      <c r="GYT2" s="19"/>
      <c r="GYU2" s="19"/>
      <c r="GYV2" s="19"/>
      <c r="GYW2" s="19"/>
      <c r="GYX2" s="19"/>
      <c r="GYY2" s="19"/>
      <c r="GYZ2" s="19"/>
      <c r="GZA2" s="19"/>
      <c r="GZB2" s="19"/>
      <c r="GZC2" s="19"/>
      <c r="GZD2" s="19"/>
      <c r="GZE2" s="19"/>
      <c r="GZF2" s="19"/>
      <c r="GZG2" s="19"/>
      <c r="GZH2" s="19"/>
      <c r="GZI2" s="19"/>
      <c r="GZJ2" s="19"/>
      <c r="GZK2" s="19"/>
      <c r="GZL2" s="19"/>
      <c r="GZM2" s="19"/>
      <c r="GZN2" s="19"/>
      <c r="GZO2" s="19"/>
      <c r="GZP2" s="19"/>
      <c r="GZQ2" s="19"/>
      <c r="GZR2" s="19"/>
      <c r="GZS2" s="19"/>
      <c r="GZT2" s="19"/>
      <c r="GZU2" s="19"/>
      <c r="GZV2" s="19"/>
      <c r="GZW2" s="19"/>
      <c r="GZX2" s="19"/>
      <c r="GZY2" s="19"/>
      <c r="GZZ2" s="19"/>
      <c r="HAA2" s="19"/>
      <c r="HAB2" s="19"/>
      <c r="HAC2" s="19"/>
      <c r="HAD2" s="19"/>
      <c r="HAE2" s="19"/>
      <c r="HAF2" s="19"/>
      <c r="HAG2" s="19"/>
      <c r="HAH2" s="19"/>
      <c r="HAI2" s="19"/>
      <c r="HAJ2" s="19"/>
      <c r="HAK2" s="19"/>
      <c r="HAL2" s="19"/>
      <c r="HAM2" s="19"/>
      <c r="HAN2" s="19"/>
      <c r="HAO2" s="19"/>
      <c r="HAP2" s="19"/>
      <c r="HAQ2" s="19"/>
      <c r="HAR2" s="19"/>
      <c r="HAS2" s="19"/>
      <c r="HAT2" s="19"/>
      <c r="HAU2" s="19"/>
      <c r="HAV2" s="19"/>
      <c r="HAW2" s="19"/>
      <c r="HAX2" s="19"/>
      <c r="HAY2" s="19"/>
      <c r="HAZ2" s="19"/>
      <c r="HBA2" s="19"/>
      <c r="HBB2" s="19"/>
      <c r="HBC2" s="19"/>
      <c r="HBD2" s="19"/>
      <c r="HBE2" s="19"/>
      <c r="HBF2" s="19"/>
      <c r="HBG2" s="19"/>
      <c r="HBH2" s="19"/>
      <c r="HBI2" s="19"/>
      <c r="HBJ2" s="19"/>
      <c r="HBK2" s="19"/>
      <c r="HBL2" s="19"/>
      <c r="HBM2" s="19"/>
      <c r="HBN2" s="19"/>
      <c r="HBO2" s="19"/>
      <c r="HBP2" s="19"/>
      <c r="HBQ2" s="19"/>
      <c r="HBR2" s="19"/>
      <c r="HBS2" s="19"/>
      <c r="HBT2" s="19"/>
      <c r="HBU2" s="19"/>
      <c r="HBV2" s="19"/>
      <c r="HBW2" s="19"/>
      <c r="HBX2" s="19"/>
      <c r="HBY2" s="19"/>
      <c r="HBZ2" s="19"/>
      <c r="HCA2" s="19"/>
      <c r="HCB2" s="19"/>
      <c r="HCC2" s="19"/>
      <c r="HCD2" s="19"/>
      <c r="HCE2" s="19"/>
      <c r="HCF2" s="19"/>
      <c r="HCG2" s="19"/>
      <c r="HCH2" s="19"/>
      <c r="HCI2" s="19"/>
      <c r="HCJ2" s="19"/>
      <c r="HCK2" s="19"/>
      <c r="HCL2" s="19"/>
      <c r="HCM2" s="19"/>
      <c r="HCN2" s="19"/>
      <c r="HCO2" s="19"/>
      <c r="HCP2" s="19"/>
      <c r="HCQ2" s="19"/>
      <c r="HCR2" s="19"/>
      <c r="HCS2" s="19"/>
      <c r="HCT2" s="19"/>
      <c r="HCU2" s="19"/>
      <c r="HCV2" s="19"/>
      <c r="HCW2" s="19"/>
      <c r="HCX2" s="19"/>
      <c r="HCY2" s="19"/>
      <c r="HCZ2" s="19"/>
      <c r="HDA2" s="19"/>
      <c r="HDB2" s="19"/>
      <c r="HDC2" s="19"/>
      <c r="HDD2" s="19"/>
      <c r="HDE2" s="19"/>
      <c r="HDF2" s="19"/>
      <c r="HDG2" s="19"/>
      <c r="HDH2" s="19"/>
      <c r="HDI2" s="19"/>
      <c r="HDJ2" s="19"/>
      <c r="HDK2" s="19"/>
      <c r="HDL2" s="19"/>
      <c r="HDM2" s="19"/>
      <c r="HDN2" s="19"/>
      <c r="HDO2" s="19"/>
      <c r="HDP2" s="19"/>
      <c r="HDQ2" s="19"/>
      <c r="HDR2" s="19"/>
      <c r="HDS2" s="19"/>
      <c r="HDT2" s="19"/>
      <c r="HDU2" s="19"/>
      <c r="HDV2" s="19"/>
      <c r="HDW2" s="19"/>
      <c r="HDX2" s="19"/>
      <c r="HDY2" s="19"/>
      <c r="HDZ2" s="19"/>
      <c r="HEA2" s="19"/>
      <c r="HEB2" s="19"/>
      <c r="HEC2" s="19"/>
      <c r="HED2" s="19"/>
      <c r="HEE2" s="19"/>
      <c r="HEF2" s="19"/>
      <c r="HEG2" s="19"/>
      <c r="HEH2" s="19"/>
      <c r="HEI2" s="19"/>
      <c r="HEJ2" s="19"/>
      <c r="HEK2" s="19"/>
      <c r="HEL2" s="19"/>
      <c r="HEM2" s="19"/>
      <c r="HEN2" s="19"/>
      <c r="HEO2" s="19"/>
      <c r="HEP2" s="19"/>
      <c r="HEQ2" s="19"/>
      <c r="HER2" s="19"/>
      <c r="HES2" s="19"/>
      <c r="HET2" s="19"/>
      <c r="HEU2" s="19"/>
      <c r="HEV2" s="19"/>
      <c r="HEW2" s="19"/>
      <c r="HEX2" s="19"/>
      <c r="HEY2" s="19"/>
      <c r="HEZ2" s="19"/>
      <c r="HFA2" s="19"/>
      <c r="HFB2" s="19"/>
      <c r="HFC2" s="19"/>
      <c r="HFD2" s="19"/>
      <c r="HFE2" s="19"/>
      <c r="HFF2" s="19"/>
      <c r="HFG2" s="19"/>
      <c r="HFH2" s="19"/>
      <c r="HFI2" s="19"/>
      <c r="HFJ2" s="19"/>
      <c r="HFK2" s="19"/>
      <c r="HFL2" s="19"/>
      <c r="HFM2" s="19"/>
      <c r="HFN2" s="19"/>
      <c r="HFO2" s="19"/>
      <c r="HFP2" s="19"/>
      <c r="HFQ2" s="19"/>
      <c r="HFR2" s="19"/>
      <c r="HFS2" s="19"/>
      <c r="HFT2" s="19"/>
      <c r="HFU2" s="19"/>
      <c r="HFV2" s="19"/>
      <c r="HFW2" s="19"/>
      <c r="HFX2" s="19"/>
      <c r="HFY2" s="19"/>
      <c r="HFZ2" s="19"/>
      <c r="HGA2" s="19"/>
      <c r="HGB2" s="19"/>
      <c r="HGC2" s="19"/>
      <c r="HGD2" s="19"/>
      <c r="HGE2" s="19"/>
      <c r="HGF2" s="19"/>
      <c r="HGG2" s="19"/>
      <c r="HGH2" s="19"/>
      <c r="HGI2" s="19"/>
      <c r="HGJ2" s="19"/>
      <c r="HGK2" s="19"/>
      <c r="HGL2" s="19"/>
      <c r="HGM2" s="19"/>
      <c r="HGN2" s="19"/>
      <c r="HGO2" s="19"/>
      <c r="HGP2" s="19"/>
      <c r="HGQ2" s="19"/>
      <c r="HGR2" s="19"/>
      <c r="HGS2" s="19"/>
      <c r="HGT2" s="19"/>
      <c r="HGU2" s="19"/>
      <c r="HGV2" s="19"/>
      <c r="HGW2" s="19"/>
      <c r="HGX2" s="19"/>
      <c r="HGY2" s="19"/>
      <c r="HGZ2" s="19"/>
      <c r="HHA2" s="19"/>
      <c r="HHB2" s="19"/>
      <c r="HHC2" s="19"/>
      <c r="HHD2" s="19"/>
      <c r="HHE2" s="19"/>
      <c r="HHF2" s="19"/>
      <c r="HHG2" s="19"/>
      <c r="HHH2" s="19"/>
      <c r="HHI2" s="19"/>
      <c r="HHJ2" s="19"/>
      <c r="HHK2" s="19"/>
      <c r="HHL2" s="19"/>
      <c r="HHM2" s="19"/>
      <c r="HHN2" s="19"/>
      <c r="HHO2" s="19"/>
      <c r="HHP2" s="19"/>
      <c r="HHQ2" s="19"/>
      <c r="HHR2" s="19"/>
      <c r="HHS2" s="19"/>
      <c r="HHT2" s="19"/>
      <c r="HHU2" s="19"/>
      <c r="HHV2" s="19"/>
      <c r="HHW2" s="19"/>
      <c r="HHX2" s="19"/>
      <c r="HHY2" s="19"/>
      <c r="HHZ2" s="19"/>
      <c r="HIA2" s="19"/>
      <c r="HIB2" s="19"/>
      <c r="HIC2" s="19"/>
      <c r="HID2" s="19"/>
      <c r="HIE2" s="19"/>
      <c r="HIF2" s="19"/>
      <c r="HIG2" s="19"/>
      <c r="HIH2" s="19"/>
      <c r="HII2" s="19"/>
      <c r="HIJ2" s="19"/>
      <c r="HIK2" s="19"/>
      <c r="HIL2" s="19"/>
      <c r="HIM2" s="19"/>
      <c r="HIN2" s="19"/>
      <c r="HIO2" s="19"/>
      <c r="HIP2" s="19"/>
      <c r="HIQ2" s="19"/>
      <c r="HIR2" s="19"/>
      <c r="HIS2" s="19"/>
      <c r="HIT2" s="19"/>
      <c r="HIU2" s="19"/>
      <c r="HIV2" s="19"/>
      <c r="HIW2" s="19"/>
      <c r="HIX2" s="19"/>
      <c r="HIY2" s="19"/>
      <c r="HIZ2" s="19"/>
      <c r="HJA2" s="19"/>
      <c r="HJB2" s="19"/>
      <c r="HJC2" s="19"/>
      <c r="HJD2" s="19"/>
      <c r="HJE2" s="19"/>
      <c r="HJF2" s="19"/>
      <c r="HJG2" s="19"/>
      <c r="HJH2" s="19"/>
      <c r="HJI2" s="19"/>
      <c r="HJJ2" s="19"/>
      <c r="HJK2" s="19"/>
      <c r="HJL2" s="19"/>
      <c r="HJM2" s="19"/>
      <c r="HJN2" s="19"/>
      <c r="HJO2" s="19"/>
      <c r="HJP2" s="19"/>
      <c r="HJQ2" s="19"/>
      <c r="HJR2" s="19"/>
      <c r="HJS2" s="19"/>
      <c r="HJT2" s="19"/>
      <c r="HJU2" s="19"/>
      <c r="HJV2" s="19"/>
      <c r="HJW2" s="19"/>
      <c r="HJX2" s="19"/>
      <c r="HJY2" s="19"/>
      <c r="HJZ2" s="19"/>
      <c r="HKA2" s="19"/>
      <c r="HKB2" s="19"/>
      <c r="HKC2" s="19"/>
      <c r="HKD2" s="19"/>
      <c r="HKE2" s="19"/>
      <c r="HKF2" s="19"/>
      <c r="HKG2" s="19"/>
      <c r="HKH2" s="19"/>
      <c r="HKI2" s="19"/>
      <c r="HKJ2" s="19"/>
      <c r="HKK2" s="19"/>
      <c r="HKL2" s="19"/>
      <c r="HKM2" s="19"/>
      <c r="HKN2" s="19"/>
      <c r="HKO2" s="19"/>
      <c r="HKP2" s="19"/>
      <c r="HKQ2" s="19"/>
      <c r="HKR2" s="19"/>
      <c r="HKS2" s="19"/>
      <c r="HKT2" s="19"/>
      <c r="HKU2" s="19"/>
      <c r="HKV2" s="19"/>
      <c r="HKW2" s="19"/>
      <c r="HKX2" s="19"/>
      <c r="HKY2" s="19"/>
      <c r="HKZ2" s="19"/>
      <c r="HLA2" s="19"/>
      <c r="HLB2" s="19"/>
      <c r="HLC2" s="19"/>
      <c r="HLD2" s="19"/>
      <c r="HLE2" s="19"/>
      <c r="HLF2" s="19"/>
      <c r="HLG2" s="19"/>
      <c r="HLH2" s="19"/>
      <c r="HLI2" s="19"/>
      <c r="HLJ2" s="19"/>
      <c r="HLK2" s="19"/>
      <c r="HLL2" s="19"/>
      <c r="HLM2" s="19"/>
      <c r="HLN2" s="19"/>
      <c r="HLO2" s="19"/>
      <c r="HLP2" s="19"/>
      <c r="HLQ2" s="19"/>
      <c r="HLR2" s="19"/>
      <c r="HLS2" s="19"/>
      <c r="HLT2" s="19"/>
      <c r="HLU2" s="19"/>
      <c r="HLV2" s="19"/>
      <c r="HLW2" s="19"/>
      <c r="HLX2" s="19"/>
      <c r="HLY2" s="19"/>
      <c r="HLZ2" s="19"/>
      <c r="HMA2" s="19"/>
      <c r="HMB2" s="19"/>
      <c r="HMC2" s="19"/>
      <c r="HMD2" s="19"/>
      <c r="HME2" s="19"/>
      <c r="HMF2" s="19"/>
      <c r="HMG2" s="19"/>
      <c r="HMH2" s="19"/>
      <c r="HMI2" s="19"/>
      <c r="HMJ2" s="19"/>
      <c r="HMK2" s="19"/>
      <c r="HML2" s="19"/>
      <c r="HMM2" s="19"/>
      <c r="HMN2" s="19"/>
      <c r="HMO2" s="19"/>
      <c r="HMP2" s="19"/>
      <c r="HMQ2" s="19"/>
      <c r="HMR2" s="19"/>
      <c r="HMS2" s="19"/>
      <c r="HMT2" s="19"/>
      <c r="HMU2" s="19"/>
      <c r="HMV2" s="19"/>
      <c r="HMW2" s="19"/>
      <c r="HMX2" s="19"/>
      <c r="HMY2" s="19"/>
      <c r="HMZ2" s="19"/>
      <c r="HNA2" s="19"/>
      <c r="HNB2" s="19"/>
      <c r="HNC2" s="19"/>
      <c r="HND2" s="19"/>
      <c r="HNE2" s="19"/>
      <c r="HNF2" s="19"/>
      <c r="HNG2" s="19"/>
      <c r="HNH2" s="19"/>
      <c r="HNI2" s="19"/>
      <c r="HNJ2" s="19"/>
      <c r="HNK2" s="19"/>
      <c r="HNL2" s="19"/>
      <c r="HNM2" s="19"/>
      <c r="HNN2" s="19"/>
      <c r="HNO2" s="19"/>
      <c r="HNP2" s="19"/>
      <c r="HNQ2" s="19"/>
      <c r="HNR2" s="19"/>
      <c r="HNS2" s="19"/>
      <c r="HNT2" s="19"/>
      <c r="HNU2" s="19"/>
      <c r="HNV2" s="19"/>
      <c r="HNW2" s="19"/>
      <c r="HNX2" s="19"/>
      <c r="HNY2" s="19"/>
      <c r="HNZ2" s="19"/>
      <c r="HOA2" s="19"/>
      <c r="HOB2" s="19"/>
      <c r="HOC2" s="19"/>
      <c r="HOD2" s="19"/>
      <c r="HOE2" s="19"/>
      <c r="HOF2" s="19"/>
      <c r="HOG2" s="19"/>
      <c r="HOH2" s="19"/>
      <c r="HOI2" s="19"/>
      <c r="HOJ2" s="19"/>
      <c r="HOK2" s="19"/>
      <c r="HOL2" s="19"/>
      <c r="HOM2" s="19"/>
      <c r="HON2" s="19"/>
      <c r="HOO2" s="19"/>
      <c r="HOP2" s="19"/>
      <c r="HOQ2" s="19"/>
      <c r="HOR2" s="19"/>
      <c r="HOS2" s="19"/>
      <c r="HOT2" s="19"/>
      <c r="HOU2" s="19"/>
      <c r="HOV2" s="19"/>
      <c r="HOW2" s="19"/>
      <c r="HOX2" s="19"/>
      <c r="HOY2" s="19"/>
      <c r="HOZ2" s="19"/>
      <c r="HPA2" s="19"/>
      <c r="HPB2" s="19"/>
      <c r="HPC2" s="19"/>
      <c r="HPD2" s="19"/>
      <c r="HPE2" s="19"/>
      <c r="HPF2" s="19"/>
      <c r="HPG2" s="19"/>
      <c r="HPH2" s="19"/>
      <c r="HPI2" s="19"/>
      <c r="HPJ2" s="19"/>
      <c r="HPK2" s="19"/>
      <c r="HPL2" s="19"/>
      <c r="HPM2" s="19"/>
      <c r="HPN2" s="19"/>
      <c r="HPO2" s="19"/>
      <c r="HPP2" s="19"/>
      <c r="HPQ2" s="19"/>
      <c r="HPR2" s="19"/>
      <c r="HPS2" s="19"/>
      <c r="HPT2" s="19"/>
      <c r="HPU2" s="19"/>
      <c r="HPV2" s="19"/>
      <c r="HPW2" s="19"/>
      <c r="HPX2" s="19"/>
      <c r="HPY2" s="19"/>
      <c r="HPZ2" s="19"/>
      <c r="HQA2" s="19"/>
      <c r="HQB2" s="19"/>
      <c r="HQC2" s="19"/>
      <c r="HQD2" s="19"/>
      <c r="HQE2" s="19"/>
      <c r="HQF2" s="19"/>
      <c r="HQG2" s="19"/>
      <c r="HQH2" s="19"/>
      <c r="HQI2" s="19"/>
      <c r="HQJ2" s="19"/>
      <c r="HQK2" s="19"/>
      <c r="HQL2" s="19"/>
      <c r="HQM2" s="19"/>
      <c r="HQN2" s="19"/>
      <c r="HQO2" s="19"/>
      <c r="HQP2" s="19"/>
      <c r="HQQ2" s="19"/>
      <c r="HQR2" s="19"/>
      <c r="HQS2" s="19"/>
      <c r="HQT2" s="19"/>
      <c r="HQU2" s="19"/>
      <c r="HQV2" s="19"/>
      <c r="HQW2" s="19"/>
      <c r="HQX2" s="19"/>
      <c r="HQY2" s="19"/>
      <c r="HQZ2" s="19"/>
      <c r="HRA2" s="19"/>
      <c r="HRB2" s="19"/>
      <c r="HRC2" s="19"/>
      <c r="HRD2" s="19"/>
      <c r="HRE2" s="19"/>
      <c r="HRF2" s="19"/>
      <c r="HRG2" s="19"/>
      <c r="HRH2" s="19"/>
      <c r="HRI2" s="19"/>
      <c r="HRJ2" s="19"/>
      <c r="HRK2" s="19"/>
      <c r="HRL2" s="19"/>
      <c r="HRM2" s="19"/>
      <c r="HRN2" s="19"/>
      <c r="HRO2" s="19"/>
      <c r="HRP2" s="19"/>
      <c r="HRQ2" s="19"/>
      <c r="HRR2" s="19"/>
      <c r="HRS2" s="19"/>
      <c r="HRT2" s="19"/>
      <c r="HRU2" s="19"/>
      <c r="HRV2" s="19"/>
      <c r="HRW2" s="19"/>
      <c r="HRX2" s="19"/>
      <c r="HRY2" s="19"/>
      <c r="HRZ2" s="19"/>
      <c r="HSA2" s="19"/>
      <c r="HSB2" s="19"/>
      <c r="HSC2" s="19"/>
      <c r="HSD2" s="19"/>
      <c r="HSE2" s="19"/>
      <c r="HSF2" s="19"/>
      <c r="HSG2" s="19"/>
      <c r="HSH2" s="19"/>
      <c r="HSI2" s="19"/>
      <c r="HSJ2" s="19"/>
      <c r="HSK2" s="19"/>
      <c r="HSL2" s="19"/>
      <c r="HSM2" s="19"/>
      <c r="HSN2" s="19"/>
      <c r="HSO2" s="19"/>
      <c r="HSP2" s="19"/>
      <c r="HSQ2" s="19"/>
      <c r="HSR2" s="19"/>
      <c r="HSS2" s="19"/>
      <c r="HST2" s="19"/>
      <c r="HSU2" s="19"/>
      <c r="HSV2" s="19"/>
      <c r="HSW2" s="19"/>
      <c r="HSX2" s="19"/>
      <c r="HSY2" s="19"/>
      <c r="HSZ2" s="19"/>
      <c r="HTA2" s="19"/>
      <c r="HTB2" s="19"/>
      <c r="HTC2" s="19"/>
      <c r="HTD2" s="19"/>
      <c r="HTE2" s="19"/>
      <c r="HTF2" s="19"/>
      <c r="HTG2" s="19"/>
      <c r="HTH2" s="19"/>
      <c r="HTI2" s="19"/>
      <c r="HTJ2" s="19"/>
      <c r="HTK2" s="19"/>
      <c r="HTL2" s="19"/>
      <c r="HTM2" s="19"/>
      <c r="HTN2" s="19"/>
      <c r="HTO2" s="19"/>
      <c r="HTP2" s="19"/>
      <c r="HTQ2" s="19"/>
      <c r="HTR2" s="19"/>
      <c r="HTS2" s="19"/>
      <c r="HTT2" s="19"/>
      <c r="HTU2" s="19"/>
      <c r="HTV2" s="19"/>
      <c r="HTW2" s="19"/>
      <c r="HTX2" s="19"/>
      <c r="HTY2" s="19"/>
      <c r="HTZ2" s="19"/>
      <c r="HUA2" s="19"/>
      <c r="HUB2" s="19"/>
      <c r="HUC2" s="19"/>
      <c r="HUD2" s="19"/>
      <c r="HUE2" s="19"/>
      <c r="HUF2" s="19"/>
      <c r="HUG2" s="19"/>
      <c r="HUH2" s="19"/>
      <c r="HUI2" s="19"/>
      <c r="HUJ2" s="19"/>
      <c r="HUK2" s="19"/>
      <c r="HUL2" s="19"/>
      <c r="HUM2" s="19"/>
      <c r="HUN2" s="19"/>
      <c r="HUO2" s="19"/>
      <c r="HUP2" s="19"/>
      <c r="HUQ2" s="19"/>
      <c r="HUR2" s="19"/>
      <c r="HUS2" s="19"/>
      <c r="HUT2" s="19"/>
      <c r="HUU2" s="19"/>
      <c r="HUV2" s="19"/>
      <c r="HUW2" s="19"/>
      <c r="HUX2" s="19"/>
      <c r="HUY2" s="19"/>
      <c r="HUZ2" s="19"/>
      <c r="HVA2" s="19"/>
      <c r="HVB2" s="19"/>
      <c r="HVC2" s="19"/>
      <c r="HVD2" s="19"/>
      <c r="HVE2" s="19"/>
      <c r="HVF2" s="19"/>
      <c r="HVG2" s="19"/>
      <c r="HVH2" s="19"/>
      <c r="HVI2" s="19"/>
      <c r="HVJ2" s="19"/>
      <c r="HVK2" s="19"/>
      <c r="HVL2" s="19"/>
      <c r="HVM2" s="19"/>
      <c r="HVN2" s="19"/>
      <c r="HVO2" s="19"/>
      <c r="HVP2" s="19"/>
      <c r="HVQ2" s="19"/>
      <c r="HVR2" s="19"/>
      <c r="HVS2" s="19"/>
      <c r="HVT2" s="19"/>
      <c r="HVU2" s="19"/>
      <c r="HVV2" s="19"/>
      <c r="HVW2" s="19"/>
      <c r="HVX2" s="19"/>
      <c r="HVY2" s="19"/>
      <c r="HVZ2" s="19"/>
      <c r="HWA2" s="19"/>
      <c r="HWB2" s="19"/>
      <c r="HWC2" s="19"/>
      <c r="HWD2" s="19"/>
      <c r="HWE2" s="19"/>
      <c r="HWF2" s="19"/>
      <c r="HWG2" s="19"/>
      <c r="HWH2" s="19"/>
      <c r="HWI2" s="19"/>
      <c r="HWJ2" s="19"/>
      <c r="HWK2" s="19"/>
      <c r="HWL2" s="19"/>
      <c r="HWM2" s="19"/>
      <c r="HWN2" s="19"/>
      <c r="HWO2" s="19"/>
      <c r="HWP2" s="19"/>
      <c r="HWQ2" s="19"/>
      <c r="HWR2" s="19"/>
      <c r="HWS2" s="19"/>
      <c r="HWT2" s="19"/>
      <c r="HWU2" s="19"/>
      <c r="HWV2" s="19"/>
      <c r="HWW2" s="19"/>
      <c r="HWX2" s="19"/>
      <c r="HWY2" s="19"/>
      <c r="HWZ2" s="19"/>
      <c r="HXA2" s="19"/>
      <c r="HXB2" s="19"/>
      <c r="HXC2" s="19"/>
      <c r="HXD2" s="19"/>
      <c r="HXE2" s="19"/>
      <c r="HXF2" s="19"/>
      <c r="HXG2" s="19"/>
      <c r="HXH2" s="19"/>
      <c r="HXI2" s="19"/>
      <c r="HXJ2" s="19"/>
      <c r="HXK2" s="19"/>
      <c r="HXL2" s="19"/>
      <c r="HXM2" s="19"/>
      <c r="HXN2" s="19"/>
      <c r="HXO2" s="19"/>
      <c r="HXP2" s="19"/>
      <c r="HXQ2" s="19"/>
      <c r="HXR2" s="19"/>
      <c r="HXS2" s="19"/>
      <c r="HXT2" s="19"/>
      <c r="HXU2" s="19"/>
      <c r="HXV2" s="19"/>
      <c r="HXW2" s="19"/>
      <c r="HXX2" s="19"/>
      <c r="HXY2" s="19"/>
      <c r="HXZ2" s="19"/>
      <c r="HYA2" s="19"/>
      <c r="HYB2" s="19"/>
      <c r="HYC2" s="19"/>
      <c r="HYD2" s="19"/>
      <c r="HYE2" s="19"/>
      <c r="HYF2" s="19"/>
      <c r="HYG2" s="19"/>
      <c r="HYH2" s="19"/>
      <c r="HYI2" s="19"/>
      <c r="HYJ2" s="19"/>
      <c r="HYK2" s="19"/>
      <c r="HYL2" s="19"/>
      <c r="HYM2" s="19"/>
      <c r="HYN2" s="19"/>
      <c r="HYO2" s="19"/>
      <c r="HYP2" s="19"/>
      <c r="HYQ2" s="19"/>
      <c r="HYR2" s="19"/>
      <c r="HYS2" s="19"/>
      <c r="HYT2" s="19"/>
      <c r="HYU2" s="19"/>
      <c r="HYV2" s="19"/>
      <c r="HYW2" s="19"/>
      <c r="HYX2" s="19"/>
      <c r="HYY2" s="19"/>
      <c r="HYZ2" s="19"/>
      <c r="HZA2" s="19"/>
      <c r="HZB2" s="19"/>
      <c r="HZC2" s="19"/>
      <c r="HZD2" s="19"/>
      <c r="HZE2" s="19"/>
      <c r="HZF2" s="19"/>
      <c r="HZG2" s="19"/>
      <c r="HZH2" s="19"/>
      <c r="HZI2" s="19"/>
      <c r="HZJ2" s="19"/>
      <c r="HZK2" s="19"/>
      <c r="HZL2" s="19"/>
      <c r="HZM2" s="19"/>
      <c r="HZN2" s="19"/>
      <c r="HZO2" s="19"/>
      <c r="HZP2" s="19"/>
      <c r="HZQ2" s="19"/>
      <c r="HZR2" s="19"/>
      <c r="HZS2" s="19"/>
      <c r="HZT2" s="19"/>
      <c r="HZU2" s="19"/>
      <c r="HZV2" s="19"/>
      <c r="HZW2" s="19"/>
      <c r="HZX2" s="19"/>
      <c r="HZY2" s="19"/>
      <c r="HZZ2" s="19"/>
      <c r="IAA2" s="19"/>
      <c r="IAB2" s="19"/>
      <c r="IAC2" s="19"/>
      <c r="IAD2" s="19"/>
      <c r="IAE2" s="19"/>
      <c r="IAF2" s="19"/>
      <c r="IAG2" s="19"/>
      <c r="IAH2" s="19"/>
      <c r="IAI2" s="19"/>
      <c r="IAJ2" s="19"/>
      <c r="IAK2" s="19"/>
      <c r="IAL2" s="19"/>
      <c r="IAM2" s="19"/>
      <c r="IAN2" s="19"/>
      <c r="IAO2" s="19"/>
      <c r="IAP2" s="19"/>
      <c r="IAQ2" s="19"/>
      <c r="IAR2" s="19"/>
      <c r="IAS2" s="19"/>
      <c r="IAT2" s="19"/>
      <c r="IAU2" s="19"/>
      <c r="IAV2" s="19"/>
      <c r="IAW2" s="19"/>
      <c r="IAX2" s="19"/>
      <c r="IAY2" s="19"/>
      <c r="IAZ2" s="19"/>
      <c r="IBA2" s="19"/>
      <c r="IBB2" s="19"/>
      <c r="IBC2" s="19"/>
      <c r="IBD2" s="19"/>
      <c r="IBE2" s="19"/>
      <c r="IBF2" s="19"/>
      <c r="IBG2" s="19"/>
      <c r="IBH2" s="19"/>
      <c r="IBI2" s="19"/>
      <c r="IBJ2" s="19"/>
      <c r="IBK2" s="19"/>
      <c r="IBL2" s="19"/>
      <c r="IBM2" s="19"/>
      <c r="IBN2" s="19"/>
      <c r="IBO2" s="19"/>
      <c r="IBP2" s="19"/>
      <c r="IBQ2" s="19"/>
      <c r="IBR2" s="19"/>
      <c r="IBS2" s="19"/>
      <c r="IBT2" s="19"/>
      <c r="IBU2" s="19"/>
      <c r="IBV2" s="19"/>
      <c r="IBW2" s="19"/>
      <c r="IBX2" s="19"/>
      <c r="IBY2" s="19"/>
      <c r="IBZ2" s="19"/>
      <c r="ICA2" s="19"/>
      <c r="ICB2" s="19"/>
      <c r="ICC2" s="19"/>
      <c r="ICD2" s="19"/>
      <c r="ICE2" s="19"/>
      <c r="ICF2" s="19"/>
      <c r="ICG2" s="19"/>
      <c r="ICH2" s="19"/>
      <c r="ICI2" s="19"/>
      <c r="ICJ2" s="19"/>
      <c r="ICK2" s="19"/>
      <c r="ICL2" s="19"/>
      <c r="ICM2" s="19"/>
      <c r="ICN2" s="19"/>
      <c r="ICO2" s="19"/>
      <c r="ICP2" s="19"/>
      <c r="ICQ2" s="19"/>
      <c r="ICR2" s="19"/>
      <c r="ICS2" s="19"/>
      <c r="ICT2" s="19"/>
      <c r="ICU2" s="19"/>
      <c r="ICV2" s="19"/>
      <c r="ICW2" s="19"/>
      <c r="ICX2" s="19"/>
      <c r="ICY2" s="19"/>
      <c r="ICZ2" s="19"/>
      <c r="IDA2" s="19"/>
      <c r="IDB2" s="19"/>
      <c r="IDC2" s="19"/>
      <c r="IDD2" s="19"/>
      <c r="IDE2" s="19"/>
      <c r="IDF2" s="19"/>
      <c r="IDG2" s="19"/>
      <c r="IDH2" s="19"/>
      <c r="IDI2" s="19"/>
      <c r="IDJ2" s="19"/>
      <c r="IDK2" s="19"/>
      <c r="IDL2" s="19"/>
      <c r="IDM2" s="19"/>
      <c r="IDN2" s="19"/>
      <c r="IDO2" s="19"/>
      <c r="IDP2" s="19"/>
      <c r="IDQ2" s="19"/>
      <c r="IDR2" s="19"/>
      <c r="IDS2" s="19"/>
      <c r="IDT2" s="19"/>
      <c r="IDU2" s="19"/>
      <c r="IDV2" s="19"/>
      <c r="IDW2" s="19"/>
      <c r="IDX2" s="19"/>
      <c r="IDY2" s="19"/>
      <c r="IDZ2" s="19"/>
      <c r="IEA2" s="19"/>
      <c r="IEB2" s="19"/>
      <c r="IEC2" s="19"/>
      <c r="IED2" s="19"/>
      <c r="IEE2" s="19"/>
      <c r="IEF2" s="19"/>
      <c r="IEG2" s="19"/>
      <c r="IEH2" s="19"/>
      <c r="IEI2" s="19"/>
      <c r="IEJ2" s="19"/>
      <c r="IEK2" s="19"/>
      <c r="IEL2" s="19"/>
      <c r="IEM2" s="19"/>
      <c r="IEN2" s="19"/>
      <c r="IEO2" s="19"/>
      <c r="IEP2" s="19"/>
      <c r="IEQ2" s="19"/>
      <c r="IER2" s="19"/>
      <c r="IES2" s="19"/>
      <c r="IET2" s="19"/>
      <c r="IEU2" s="19"/>
      <c r="IEV2" s="19"/>
      <c r="IEW2" s="19"/>
      <c r="IEX2" s="19"/>
      <c r="IEY2" s="19"/>
      <c r="IEZ2" s="19"/>
      <c r="IFA2" s="19"/>
      <c r="IFB2" s="19"/>
      <c r="IFC2" s="19"/>
      <c r="IFD2" s="19"/>
      <c r="IFE2" s="19"/>
      <c r="IFF2" s="19"/>
      <c r="IFG2" s="19"/>
      <c r="IFH2" s="19"/>
      <c r="IFI2" s="19"/>
      <c r="IFJ2" s="19"/>
      <c r="IFK2" s="19"/>
      <c r="IFL2" s="19"/>
      <c r="IFM2" s="19"/>
      <c r="IFN2" s="19"/>
      <c r="IFO2" s="19"/>
      <c r="IFP2" s="19"/>
      <c r="IFQ2" s="19"/>
      <c r="IFR2" s="19"/>
      <c r="IFS2" s="19"/>
      <c r="IFT2" s="19"/>
      <c r="IFU2" s="19"/>
      <c r="IFV2" s="19"/>
      <c r="IFW2" s="19"/>
      <c r="IFX2" s="19"/>
      <c r="IFY2" s="19"/>
      <c r="IFZ2" s="19"/>
      <c r="IGA2" s="19"/>
      <c r="IGB2" s="19"/>
      <c r="IGC2" s="19"/>
      <c r="IGD2" s="19"/>
      <c r="IGE2" s="19"/>
      <c r="IGF2" s="19"/>
      <c r="IGG2" s="19"/>
      <c r="IGH2" s="19"/>
      <c r="IGI2" s="19"/>
      <c r="IGJ2" s="19"/>
      <c r="IGK2" s="19"/>
      <c r="IGL2" s="19"/>
      <c r="IGM2" s="19"/>
      <c r="IGN2" s="19"/>
      <c r="IGO2" s="19"/>
      <c r="IGP2" s="19"/>
      <c r="IGQ2" s="19"/>
      <c r="IGR2" s="19"/>
      <c r="IGS2" s="19"/>
      <c r="IGT2" s="19"/>
      <c r="IGU2" s="19"/>
      <c r="IGV2" s="19"/>
      <c r="IGW2" s="19"/>
      <c r="IGX2" s="19"/>
      <c r="IGY2" s="19"/>
      <c r="IGZ2" s="19"/>
      <c r="IHA2" s="19"/>
      <c r="IHB2" s="19"/>
      <c r="IHC2" s="19"/>
      <c r="IHD2" s="19"/>
      <c r="IHE2" s="19"/>
      <c r="IHF2" s="19"/>
      <c r="IHG2" s="19"/>
      <c r="IHH2" s="19"/>
      <c r="IHI2" s="19"/>
      <c r="IHJ2" s="19"/>
      <c r="IHK2" s="19"/>
      <c r="IHL2" s="19"/>
      <c r="IHM2" s="19"/>
      <c r="IHN2" s="19"/>
      <c r="IHO2" s="19"/>
      <c r="IHP2" s="19"/>
      <c r="IHQ2" s="19"/>
      <c r="IHR2" s="19"/>
      <c r="IHS2" s="19"/>
      <c r="IHT2" s="19"/>
      <c r="IHU2" s="19"/>
      <c r="IHV2" s="19"/>
      <c r="IHW2" s="19"/>
      <c r="IHX2" s="19"/>
      <c r="IHY2" s="19"/>
      <c r="IHZ2" s="19"/>
      <c r="IIA2" s="19"/>
      <c r="IIB2" s="19"/>
      <c r="IIC2" s="19"/>
      <c r="IID2" s="19"/>
      <c r="IIE2" s="19"/>
      <c r="IIF2" s="19"/>
      <c r="IIG2" s="19"/>
      <c r="IIH2" s="19"/>
      <c r="III2" s="19"/>
      <c r="IIJ2" s="19"/>
      <c r="IIK2" s="19"/>
      <c r="IIL2" s="19"/>
      <c r="IIM2" s="19"/>
      <c r="IIN2" s="19"/>
      <c r="IIO2" s="19"/>
      <c r="IIP2" s="19"/>
      <c r="IIQ2" s="19"/>
      <c r="IIR2" s="19"/>
      <c r="IIS2" s="19"/>
      <c r="IIT2" s="19"/>
      <c r="IIU2" s="19"/>
      <c r="IIV2" s="19"/>
      <c r="IIW2" s="19"/>
      <c r="IIX2" s="19"/>
      <c r="IIY2" s="19"/>
      <c r="IIZ2" s="19"/>
      <c r="IJA2" s="19"/>
      <c r="IJB2" s="19"/>
      <c r="IJC2" s="19"/>
      <c r="IJD2" s="19"/>
      <c r="IJE2" s="19"/>
      <c r="IJF2" s="19"/>
      <c r="IJG2" s="19"/>
      <c r="IJH2" s="19"/>
      <c r="IJI2" s="19"/>
      <c r="IJJ2" s="19"/>
      <c r="IJK2" s="19"/>
      <c r="IJL2" s="19"/>
      <c r="IJM2" s="19"/>
      <c r="IJN2" s="19"/>
      <c r="IJO2" s="19"/>
      <c r="IJP2" s="19"/>
      <c r="IJQ2" s="19"/>
      <c r="IJR2" s="19"/>
      <c r="IJS2" s="19"/>
      <c r="IJT2" s="19"/>
      <c r="IJU2" s="19"/>
      <c r="IJV2" s="19"/>
      <c r="IJW2" s="19"/>
      <c r="IJX2" s="19"/>
      <c r="IJY2" s="19"/>
      <c r="IJZ2" s="19"/>
      <c r="IKA2" s="19"/>
      <c r="IKB2" s="19"/>
      <c r="IKC2" s="19"/>
      <c r="IKD2" s="19"/>
      <c r="IKE2" s="19"/>
      <c r="IKF2" s="19"/>
      <c r="IKG2" s="19"/>
      <c r="IKH2" s="19"/>
      <c r="IKI2" s="19"/>
      <c r="IKJ2" s="19"/>
      <c r="IKK2" s="19"/>
      <c r="IKL2" s="19"/>
      <c r="IKM2" s="19"/>
      <c r="IKN2" s="19"/>
      <c r="IKO2" s="19"/>
      <c r="IKP2" s="19"/>
      <c r="IKQ2" s="19"/>
      <c r="IKR2" s="19"/>
      <c r="IKS2" s="19"/>
      <c r="IKT2" s="19"/>
      <c r="IKU2" s="19"/>
      <c r="IKV2" s="19"/>
      <c r="IKW2" s="19"/>
      <c r="IKX2" s="19"/>
      <c r="IKY2" s="19"/>
      <c r="IKZ2" s="19"/>
      <c r="ILA2" s="19"/>
      <c r="ILB2" s="19"/>
      <c r="ILC2" s="19"/>
      <c r="ILD2" s="19"/>
      <c r="ILE2" s="19"/>
      <c r="ILF2" s="19"/>
      <c r="ILG2" s="19"/>
      <c r="ILH2" s="19"/>
      <c r="ILI2" s="19"/>
      <c r="ILJ2" s="19"/>
      <c r="ILK2" s="19"/>
      <c r="ILL2" s="19"/>
      <c r="ILM2" s="19"/>
      <c r="ILN2" s="19"/>
      <c r="ILO2" s="19"/>
      <c r="ILP2" s="19"/>
      <c r="ILQ2" s="19"/>
      <c r="ILR2" s="19"/>
      <c r="ILS2" s="19"/>
      <c r="ILT2" s="19"/>
      <c r="ILU2" s="19"/>
      <c r="ILV2" s="19"/>
      <c r="ILW2" s="19"/>
      <c r="ILX2" s="19"/>
      <c r="ILY2" s="19"/>
      <c r="ILZ2" s="19"/>
      <c r="IMA2" s="19"/>
      <c r="IMB2" s="19"/>
      <c r="IMC2" s="19"/>
      <c r="IMD2" s="19"/>
      <c r="IME2" s="19"/>
      <c r="IMF2" s="19"/>
      <c r="IMG2" s="19"/>
      <c r="IMH2" s="19"/>
      <c r="IMI2" s="19"/>
      <c r="IMJ2" s="19"/>
      <c r="IMK2" s="19"/>
      <c r="IML2" s="19"/>
      <c r="IMM2" s="19"/>
      <c r="IMN2" s="19"/>
      <c r="IMO2" s="19"/>
      <c r="IMP2" s="19"/>
      <c r="IMQ2" s="19"/>
      <c r="IMR2" s="19"/>
      <c r="IMS2" s="19"/>
      <c r="IMT2" s="19"/>
      <c r="IMU2" s="19"/>
      <c r="IMV2" s="19"/>
      <c r="IMW2" s="19"/>
      <c r="IMX2" s="19"/>
      <c r="IMY2" s="19"/>
      <c r="IMZ2" s="19"/>
      <c r="INA2" s="19"/>
      <c r="INB2" s="19"/>
      <c r="INC2" s="19"/>
      <c r="IND2" s="19"/>
      <c r="INE2" s="19"/>
      <c r="INF2" s="19"/>
      <c r="ING2" s="19"/>
      <c r="INH2" s="19"/>
      <c r="INI2" s="19"/>
      <c r="INJ2" s="19"/>
      <c r="INK2" s="19"/>
      <c r="INL2" s="19"/>
      <c r="INM2" s="19"/>
      <c r="INN2" s="19"/>
      <c r="INO2" s="19"/>
      <c r="INP2" s="19"/>
      <c r="INQ2" s="19"/>
      <c r="INR2" s="19"/>
      <c r="INS2" s="19"/>
      <c r="INT2" s="19"/>
      <c r="INU2" s="19"/>
      <c r="INV2" s="19"/>
      <c r="INW2" s="19"/>
      <c r="INX2" s="19"/>
      <c r="INY2" s="19"/>
      <c r="INZ2" s="19"/>
      <c r="IOA2" s="19"/>
      <c r="IOB2" s="19"/>
      <c r="IOC2" s="19"/>
      <c r="IOD2" s="19"/>
      <c r="IOE2" s="19"/>
      <c r="IOF2" s="19"/>
      <c r="IOG2" s="19"/>
      <c r="IOH2" s="19"/>
      <c r="IOI2" s="19"/>
      <c r="IOJ2" s="19"/>
      <c r="IOK2" s="19"/>
      <c r="IOL2" s="19"/>
      <c r="IOM2" s="19"/>
      <c r="ION2" s="19"/>
      <c r="IOO2" s="19"/>
      <c r="IOP2" s="19"/>
      <c r="IOQ2" s="19"/>
      <c r="IOR2" s="19"/>
      <c r="IOS2" s="19"/>
      <c r="IOT2" s="19"/>
      <c r="IOU2" s="19"/>
      <c r="IOV2" s="19"/>
      <c r="IOW2" s="19"/>
      <c r="IOX2" s="19"/>
      <c r="IOY2" s="19"/>
      <c r="IOZ2" s="19"/>
      <c r="IPA2" s="19"/>
      <c r="IPB2" s="19"/>
      <c r="IPC2" s="19"/>
      <c r="IPD2" s="19"/>
      <c r="IPE2" s="19"/>
      <c r="IPF2" s="19"/>
      <c r="IPG2" s="19"/>
      <c r="IPH2" s="19"/>
      <c r="IPI2" s="19"/>
      <c r="IPJ2" s="19"/>
      <c r="IPK2" s="19"/>
      <c r="IPL2" s="19"/>
      <c r="IPM2" s="19"/>
      <c r="IPN2" s="19"/>
      <c r="IPO2" s="19"/>
      <c r="IPP2" s="19"/>
      <c r="IPQ2" s="19"/>
      <c r="IPR2" s="19"/>
      <c r="IPS2" s="19"/>
      <c r="IPT2" s="19"/>
      <c r="IPU2" s="19"/>
      <c r="IPV2" s="19"/>
      <c r="IPW2" s="19"/>
      <c r="IPX2" s="19"/>
      <c r="IPY2" s="19"/>
      <c r="IPZ2" s="19"/>
      <c r="IQA2" s="19"/>
      <c r="IQB2" s="19"/>
      <c r="IQC2" s="19"/>
      <c r="IQD2" s="19"/>
      <c r="IQE2" s="19"/>
      <c r="IQF2" s="19"/>
      <c r="IQG2" s="19"/>
      <c r="IQH2" s="19"/>
      <c r="IQI2" s="19"/>
      <c r="IQJ2" s="19"/>
      <c r="IQK2" s="19"/>
      <c r="IQL2" s="19"/>
      <c r="IQM2" s="19"/>
      <c r="IQN2" s="19"/>
      <c r="IQO2" s="19"/>
      <c r="IQP2" s="19"/>
      <c r="IQQ2" s="19"/>
      <c r="IQR2" s="19"/>
      <c r="IQS2" s="19"/>
      <c r="IQT2" s="19"/>
      <c r="IQU2" s="19"/>
      <c r="IQV2" s="19"/>
      <c r="IQW2" s="19"/>
      <c r="IQX2" s="19"/>
      <c r="IQY2" s="19"/>
      <c r="IQZ2" s="19"/>
      <c r="IRA2" s="19"/>
      <c r="IRB2" s="19"/>
      <c r="IRC2" s="19"/>
      <c r="IRD2" s="19"/>
      <c r="IRE2" s="19"/>
      <c r="IRF2" s="19"/>
      <c r="IRG2" s="19"/>
      <c r="IRH2" s="19"/>
      <c r="IRI2" s="19"/>
      <c r="IRJ2" s="19"/>
      <c r="IRK2" s="19"/>
      <c r="IRL2" s="19"/>
      <c r="IRM2" s="19"/>
      <c r="IRN2" s="19"/>
      <c r="IRO2" s="19"/>
      <c r="IRP2" s="19"/>
      <c r="IRQ2" s="19"/>
      <c r="IRR2" s="19"/>
      <c r="IRS2" s="19"/>
      <c r="IRT2" s="19"/>
      <c r="IRU2" s="19"/>
      <c r="IRV2" s="19"/>
      <c r="IRW2" s="19"/>
      <c r="IRX2" s="19"/>
      <c r="IRY2" s="19"/>
      <c r="IRZ2" s="19"/>
      <c r="ISA2" s="19"/>
      <c r="ISB2" s="19"/>
      <c r="ISC2" s="19"/>
      <c r="ISD2" s="19"/>
      <c r="ISE2" s="19"/>
      <c r="ISF2" s="19"/>
      <c r="ISG2" s="19"/>
      <c r="ISH2" s="19"/>
      <c r="ISI2" s="19"/>
      <c r="ISJ2" s="19"/>
      <c r="ISK2" s="19"/>
      <c r="ISL2" s="19"/>
      <c r="ISM2" s="19"/>
      <c r="ISN2" s="19"/>
      <c r="ISO2" s="19"/>
      <c r="ISP2" s="19"/>
      <c r="ISQ2" s="19"/>
      <c r="ISR2" s="19"/>
      <c r="ISS2" s="19"/>
      <c r="IST2" s="19"/>
      <c r="ISU2" s="19"/>
      <c r="ISV2" s="19"/>
      <c r="ISW2" s="19"/>
      <c r="ISX2" s="19"/>
      <c r="ISY2" s="19"/>
      <c r="ISZ2" s="19"/>
      <c r="ITA2" s="19"/>
      <c r="ITB2" s="19"/>
      <c r="ITC2" s="19"/>
      <c r="ITD2" s="19"/>
      <c r="ITE2" s="19"/>
      <c r="ITF2" s="19"/>
      <c r="ITG2" s="19"/>
      <c r="ITH2" s="19"/>
      <c r="ITI2" s="19"/>
      <c r="ITJ2" s="19"/>
      <c r="ITK2" s="19"/>
      <c r="ITL2" s="19"/>
      <c r="ITM2" s="19"/>
      <c r="ITN2" s="19"/>
      <c r="ITO2" s="19"/>
      <c r="ITP2" s="19"/>
      <c r="ITQ2" s="19"/>
      <c r="ITR2" s="19"/>
      <c r="ITS2" s="19"/>
      <c r="ITT2" s="19"/>
      <c r="ITU2" s="19"/>
      <c r="ITV2" s="19"/>
      <c r="ITW2" s="19"/>
      <c r="ITX2" s="19"/>
      <c r="ITY2" s="19"/>
      <c r="ITZ2" s="19"/>
      <c r="IUA2" s="19"/>
      <c r="IUB2" s="19"/>
      <c r="IUC2" s="19"/>
      <c r="IUD2" s="19"/>
      <c r="IUE2" s="19"/>
      <c r="IUF2" s="19"/>
      <c r="IUG2" s="19"/>
      <c r="IUH2" s="19"/>
      <c r="IUI2" s="19"/>
      <c r="IUJ2" s="19"/>
      <c r="IUK2" s="19"/>
      <c r="IUL2" s="19"/>
      <c r="IUM2" s="19"/>
      <c r="IUN2" s="19"/>
      <c r="IUO2" s="19"/>
      <c r="IUP2" s="19"/>
      <c r="IUQ2" s="19"/>
      <c r="IUR2" s="19"/>
      <c r="IUS2" s="19"/>
      <c r="IUT2" s="19"/>
      <c r="IUU2" s="19"/>
      <c r="IUV2" s="19"/>
      <c r="IUW2" s="19"/>
      <c r="IUX2" s="19"/>
      <c r="IUY2" s="19"/>
      <c r="IUZ2" s="19"/>
      <c r="IVA2" s="19"/>
      <c r="IVB2" s="19"/>
      <c r="IVC2" s="19"/>
      <c r="IVD2" s="19"/>
      <c r="IVE2" s="19"/>
      <c r="IVF2" s="19"/>
      <c r="IVG2" s="19"/>
      <c r="IVH2" s="19"/>
      <c r="IVI2" s="19"/>
      <c r="IVJ2" s="19"/>
      <c r="IVK2" s="19"/>
      <c r="IVL2" s="19"/>
      <c r="IVM2" s="19"/>
      <c r="IVN2" s="19"/>
      <c r="IVO2" s="19"/>
      <c r="IVP2" s="19"/>
      <c r="IVQ2" s="19"/>
      <c r="IVR2" s="19"/>
      <c r="IVS2" s="19"/>
      <c r="IVT2" s="19"/>
      <c r="IVU2" s="19"/>
      <c r="IVV2" s="19"/>
      <c r="IVW2" s="19"/>
      <c r="IVX2" s="19"/>
      <c r="IVY2" s="19"/>
      <c r="IVZ2" s="19"/>
      <c r="IWA2" s="19"/>
      <c r="IWB2" s="19"/>
      <c r="IWC2" s="19"/>
      <c r="IWD2" s="19"/>
      <c r="IWE2" s="19"/>
      <c r="IWF2" s="19"/>
      <c r="IWG2" s="19"/>
      <c r="IWH2" s="19"/>
      <c r="IWI2" s="19"/>
      <c r="IWJ2" s="19"/>
      <c r="IWK2" s="19"/>
      <c r="IWL2" s="19"/>
      <c r="IWM2" s="19"/>
      <c r="IWN2" s="19"/>
      <c r="IWO2" s="19"/>
      <c r="IWP2" s="19"/>
      <c r="IWQ2" s="19"/>
      <c r="IWR2" s="19"/>
      <c r="IWS2" s="19"/>
      <c r="IWT2" s="19"/>
      <c r="IWU2" s="19"/>
      <c r="IWV2" s="19"/>
      <c r="IWW2" s="19"/>
      <c r="IWX2" s="19"/>
      <c r="IWY2" s="19"/>
      <c r="IWZ2" s="19"/>
      <c r="IXA2" s="19"/>
      <c r="IXB2" s="19"/>
      <c r="IXC2" s="19"/>
      <c r="IXD2" s="19"/>
      <c r="IXE2" s="19"/>
      <c r="IXF2" s="19"/>
      <c r="IXG2" s="19"/>
      <c r="IXH2" s="19"/>
      <c r="IXI2" s="19"/>
      <c r="IXJ2" s="19"/>
      <c r="IXK2" s="19"/>
      <c r="IXL2" s="19"/>
      <c r="IXM2" s="19"/>
      <c r="IXN2" s="19"/>
      <c r="IXO2" s="19"/>
      <c r="IXP2" s="19"/>
      <c r="IXQ2" s="19"/>
      <c r="IXR2" s="19"/>
      <c r="IXS2" s="19"/>
      <c r="IXT2" s="19"/>
      <c r="IXU2" s="19"/>
      <c r="IXV2" s="19"/>
      <c r="IXW2" s="19"/>
      <c r="IXX2" s="19"/>
      <c r="IXY2" s="19"/>
      <c r="IXZ2" s="19"/>
      <c r="IYA2" s="19"/>
      <c r="IYB2" s="19"/>
      <c r="IYC2" s="19"/>
      <c r="IYD2" s="19"/>
      <c r="IYE2" s="19"/>
      <c r="IYF2" s="19"/>
      <c r="IYG2" s="19"/>
      <c r="IYH2" s="19"/>
      <c r="IYI2" s="19"/>
      <c r="IYJ2" s="19"/>
      <c r="IYK2" s="19"/>
      <c r="IYL2" s="19"/>
      <c r="IYM2" s="19"/>
      <c r="IYN2" s="19"/>
      <c r="IYO2" s="19"/>
      <c r="IYP2" s="19"/>
      <c r="IYQ2" s="19"/>
      <c r="IYR2" s="19"/>
      <c r="IYS2" s="19"/>
      <c r="IYT2" s="19"/>
      <c r="IYU2" s="19"/>
      <c r="IYV2" s="19"/>
      <c r="IYW2" s="19"/>
      <c r="IYX2" s="19"/>
      <c r="IYY2" s="19"/>
      <c r="IYZ2" s="19"/>
      <c r="IZA2" s="19"/>
      <c r="IZB2" s="19"/>
      <c r="IZC2" s="19"/>
      <c r="IZD2" s="19"/>
      <c r="IZE2" s="19"/>
      <c r="IZF2" s="19"/>
      <c r="IZG2" s="19"/>
      <c r="IZH2" s="19"/>
      <c r="IZI2" s="19"/>
      <c r="IZJ2" s="19"/>
      <c r="IZK2" s="19"/>
      <c r="IZL2" s="19"/>
      <c r="IZM2" s="19"/>
      <c r="IZN2" s="19"/>
      <c r="IZO2" s="19"/>
      <c r="IZP2" s="19"/>
      <c r="IZQ2" s="19"/>
      <c r="IZR2" s="19"/>
      <c r="IZS2" s="19"/>
      <c r="IZT2" s="19"/>
      <c r="IZU2" s="19"/>
      <c r="IZV2" s="19"/>
      <c r="IZW2" s="19"/>
      <c r="IZX2" s="19"/>
      <c r="IZY2" s="19"/>
      <c r="IZZ2" s="19"/>
      <c r="JAA2" s="19"/>
      <c r="JAB2" s="19"/>
      <c r="JAC2" s="19"/>
      <c r="JAD2" s="19"/>
      <c r="JAE2" s="19"/>
      <c r="JAF2" s="19"/>
      <c r="JAG2" s="19"/>
      <c r="JAH2" s="19"/>
      <c r="JAI2" s="19"/>
      <c r="JAJ2" s="19"/>
      <c r="JAK2" s="19"/>
      <c r="JAL2" s="19"/>
      <c r="JAM2" s="19"/>
      <c r="JAN2" s="19"/>
      <c r="JAO2" s="19"/>
      <c r="JAP2" s="19"/>
      <c r="JAQ2" s="19"/>
      <c r="JAR2" s="19"/>
      <c r="JAS2" s="19"/>
      <c r="JAT2" s="19"/>
      <c r="JAU2" s="19"/>
      <c r="JAV2" s="19"/>
      <c r="JAW2" s="19"/>
      <c r="JAX2" s="19"/>
      <c r="JAY2" s="19"/>
      <c r="JAZ2" s="19"/>
      <c r="JBA2" s="19"/>
      <c r="JBB2" s="19"/>
      <c r="JBC2" s="19"/>
      <c r="JBD2" s="19"/>
      <c r="JBE2" s="19"/>
      <c r="JBF2" s="19"/>
      <c r="JBG2" s="19"/>
      <c r="JBH2" s="19"/>
      <c r="JBI2" s="19"/>
      <c r="JBJ2" s="19"/>
      <c r="JBK2" s="19"/>
      <c r="JBL2" s="19"/>
      <c r="JBM2" s="19"/>
      <c r="JBN2" s="19"/>
      <c r="JBO2" s="19"/>
      <c r="JBP2" s="19"/>
      <c r="JBQ2" s="19"/>
      <c r="JBR2" s="19"/>
      <c r="JBS2" s="19"/>
      <c r="JBT2" s="19"/>
      <c r="JBU2" s="19"/>
      <c r="JBV2" s="19"/>
      <c r="JBW2" s="19"/>
      <c r="JBX2" s="19"/>
      <c r="JBY2" s="19"/>
      <c r="JBZ2" s="19"/>
      <c r="JCA2" s="19"/>
      <c r="JCB2" s="19"/>
      <c r="JCC2" s="19"/>
      <c r="JCD2" s="19"/>
      <c r="JCE2" s="19"/>
      <c r="JCF2" s="19"/>
      <c r="JCG2" s="19"/>
      <c r="JCH2" s="19"/>
      <c r="JCI2" s="19"/>
      <c r="JCJ2" s="19"/>
      <c r="JCK2" s="19"/>
      <c r="JCL2" s="19"/>
      <c r="JCM2" s="19"/>
      <c r="JCN2" s="19"/>
      <c r="JCO2" s="19"/>
      <c r="JCP2" s="19"/>
      <c r="JCQ2" s="19"/>
      <c r="JCR2" s="19"/>
      <c r="JCS2" s="19"/>
      <c r="JCT2" s="19"/>
      <c r="JCU2" s="19"/>
      <c r="JCV2" s="19"/>
      <c r="JCW2" s="19"/>
      <c r="JCX2" s="19"/>
      <c r="JCY2" s="19"/>
      <c r="JCZ2" s="19"/>
      <c r="JDA2" s="19"/>
      <c r="JDB2" s="19"/>
      <c r="JDC2" s="19"/>
      <c r="JDD2" s="19"/>
      <c r="JDE2" s="19"/>
      <c r="JDF2" s="19"/>
      <c r="JDG2" s="19"/>
      <c r="JDH2" s="19"/>
      <c r="JDI2" s="19"/>
      <c r="JDJ2" s="19"/>
      <c r="JDK2" s="19"/>
      <c r="JDL2" s="19"/>
      <c r="JDM2" s="19"/>
      <c r="JDN2" s="19"/>
      <c r="JDO2" s="19"/>
      <c r="JDP2" s="19"/>
      <c r="JDQ2" s="19"/>
      <c r="JDR2" s="19"/>
      <c r="JDS2" s="19"/>
      <c r="JDT2" s="19"/>
      <c r="JDU2" s="19"/>
      <c r="JDV2" s="19"/>
      <c r="JDW2" s="19"/>
      <c r="JDX2" s="19"/>
      <c r="JDY2" s="19"/>
      <c r="JDZ2" s="19"/>
      <c r="JEA2" s="19"/>
      <c r="JEB2" s="19"/>
      <c r="JEC2" s="19"/>
      <c r="JED2" s="19"/>
      <c r="JEE2" s="19"/>
      <c r="JEF2" s="19"/>
      <c r="JEG2" s="19"/>
      <c r="JEH2" s="19"/>
      <c r="JEI2" s="19"/>
      <c r="JEJ2" s="19"/>
      <c r="JEK2" s="19"/>
      <c r="JEL2" s="19"/>
      <c r="JEM2" s="19"/>
      <c r="JEN2" s="19"/>
      <c r="JEO2" s="19"/>
      <c r="JEP2" s="19"/>
      <c r="JEQ2" s="19"/>
      <c r="JER2" s="19"/>
      <c r="JES2" s="19"/>
      <c r="JET2" s="19"/>
      <c r="JEU2" s="19"/>
      <c r="JEV2" s="19"/>
      <c r="JEW2" s="19"/>
      <c r="JEX2" s="19"/>
      <c r="JEY2" s="19"/>
      <c r="JEZ2" s="19"/>
      <c r="JFA2" s="19"/>
      <c r="JFB2" s="19"/>
      <c r="JFC2" s="19"/>
      <c r="JFD2" s="19"/>
      <c r="JFE2" s="19"/>
      <c r="JFF2" s="19"/>
      <c r="JFG2" s="19"/>
      <c r="JFH2" s="19"/>
      <c r="JFI2" s="19"/>
      <c r="JFJ2" s="19"/>
      <c r="JFK2" s="19"/>
      <c r="JFL2" s="19"/>
      <c r="JFM2" s="19"/>
      <c r="JFN2" s="19"/>
      <c r="JFO2" s="19"/>
      <c r="JFP2" s="19"/>
      <c r="JFQ2" s="19"/>
      <c r="JFR2" s="19"/>
      <c r="JFS2" s="19"/>
      <c r="JFT2" s="19"/>
      <c r="JFU2" s="19"/>
      <c r="JFV2" s="19"/>
      <c r="JFW2" s="19"/>
      <c r="JFX2" s="19"/>
      <c r="JFY2" s="19"/>
      <c r="JFZ2" s="19"/>
      <c r="JGA2" s="19"/>
      <c r="JGB2" s="19"/>
      <c r="JGC2" s="19"/>
      <c r="JGD2" s="19"/>
      <c r="JGE2" s="19"/>
      <c r="JGF2" s="19"/>
      <c r="JGG2" s="19"/>
      <c r="JGH2" s="19"/>
      <c r="JGI2" s="19"/>
      <c r="JGJ2" s="19"/>
      <c r="JGK2" s="19"/>
      <c r="JGL2" s="19"/>
      <c r="JGM2" s="19"/>
      <c r="JGN2" s="19"/>
      <c r="JGO2" s="19"/>
      <c r="JGP2" s="19"/>
      <c r="JGQ2" s="19"/>
      <c r="JGR2" s="19"/>
      <c r="JGS2" s="19"/>
      <c r="JGT2" s="19"/>
      <c r="JGU2" s="19"/>
      <c r="JGV2" s="19"/>
      <c r="JGW2" s="19"/>
      <c r="JGX2" s="19"/>
      <c r="JGY2" s="19"/>
      <c r="JGZ2" s="19"/>
      <c r="JHA2" s="19"/>
      <c r="JHB2" s="19"/>
      <c r="JHC2" s="19"/>
      <c r="JHD2" s="19"/>
      <c r="JHE2" s="19"/>
      <c r="JHF2" s="19"/>
      <c r="JHG2" s="19"/>
      <c r="JHH2" s="19"/>
      <c r="JHI2" s="19"/>
      <c r="JHJ2" s="19"/>
      <c r="JHK2" s="19"/>
      <c r="JHL2" s="19"/>
      <c r="JHM2" s="19"/>
      <c r="JHN2" s="19"/>
      <c r="JHO2" s="19"/>
      <c r="JHP2" s="19"/>
      <c r="JHQ2" s="19"/>
      <c r="JHR2" s="19"/>
      <c r="JHS2" s="19"/>
      <c r="JHT2" s="19"/>
      <c r="JHU2" s="19"/>
      <c r="JHV2" s="19"/>
      <c r="JHW2" s="19"/>
      <c r="JHX2" s="19"/>
      <c r="JHY2" s="19"/>
      <c r="JHZ2" s="19"/>
      <c r="JIA2" s="19"/>
      <c r="JIB2" s="19"/>
      <c r="JIC2" s="19"/>
      <c r="JID2" s="19"/>
      <c r="JIE2" s="19"/>
      <c r="JIF2" s="19"/>
      <c r="JIG2" s="19"/>
      <c r="JIH2" s="19"/>
      <c r="JII2" s="19"/>
      <c r="JIJ2" s="19"/>
      <c r="JIK2" s="19"/>
      <c r="JIL2" s="19"/>
      <c r="JIM2" s="19"/>
      <c r="JIN2" s="19"/>
      <c r="JIO2" s="19"/>
      <c r="JIP2" s="19"/>
      <c r="JIQ2" s="19"/>
      <c r="JIR2" s="19"/>
      <c r="JIS2" s="19"/>
      <c r="JIT2" s="19"/>
      <c r="JIU2" s="19"/>
      <c r="JIV2" s="19"/>
      <c r="JIW2" s="19"/>
      <c r="JIX2" s="19"/>
      <c r="JIY2" s="19"/>
      <c r="JIZ2" s="19"/>
      <c r="JJA2" s="19"/>
      <c r="JJB2" s="19"/>
      <c r="JJC2" s="19"/>
      <c r="JJD2" s="19"/>
      <c r="JJE2" s="19"/>
      <c r="JJF2" s="19"/>
      <c r="JJG2" s="19"/>
      <c r="JJH2" s="19"/>
      <c r="JJI2" s="19"/>
      <c r="JJJ2" s="19"/>
      <c r="JJK2" s="19"/>
      <c r="JJL2" s="19"/>
      <c r="JJM2" s="19"/>
      <c r="JJN2" s="19"/>
      <c r="JJO2" s="19"/>
      <c r="JJP2" s="19"/>
      <c r="JJQ2" s="19"/>
      <c r="JJR2" s="19"/>
      <c r="JJS2" s="19"/>
      <c r="JJT2" s="19"/>
      <c r="JJU2" s="19"/>
      <c r="JJV2" s="19"/>
      <c r="JJW2" s="19"/>
      <c r="JJX2" s="19"/>
      <c r="JJY2" s="19"/>
      <c r="JJZ2" s="19"/>
      <c r="JKA2" s="19"/>
      <c r="JKB2" s="19"/>
      <c r="JKC2" s="19"/>
      <c r="JKD2" s="19"/>
      <c r="JKE2" s="19"/>
      <c r="JKF2" s="19"/>
      <c r="JKG2" s="19"/>
      <c r="JKH2" s="19"/>
      <c r="JKI2" s="19"/>
      <c r="JKJ2" s="19"/>
      <c r="JKK2" s="19"/>
      <c r="JKL2" s="19"/>
      <c r="JKM2" s="19"/>
      <c r="JKN2" s="19"/>
      <c r="JKO2" s="19"/>
      <c r="JKP2" s="19"/>
      <c r="JKQ2" s="19"/>
      <c r="JKR2" s="19"/>
      <c r="JKS2" s="19"/>
      <c r="JKT2" s="19"/>
      <c r="JKU2" s="19"/>
      <c r="JKV2" s="19"/>
      <c r="JKW2" s="19"/>
      <c r="JKX2" s="19"/>
      <c r="JKY2" s="19"/>
      <c r="JKZ2" s="19"/>
      <c r="JLA2" s="19"/>
      <c r="JLB2" s="19"/>
      <c r="JLC2" s="19"/>
      <c r="JLD2" s="19"/>
      <c r="JLE2" s="19"/>
      <c r="JLF2" s="19"/>
      <c r="JLG2" s="19"/>
      <c r="JLH2" s="19"/>
      <c r="JLI2" s="19"/>
      <c r="JLJ2" s="19"/>
      <c r="JLK2" s="19"/>
      <c r="JLL2" s="19"/>
      <c r="JLM2" s="19"/>
      <c r="JLN2" s="19"/>
      <c r="JLO2" s="19"/>
      <c r="JLP2" s="19"/>
      <c r="JLQ2" s="19"/>
      <c r="JLR2" s="19"/>
      <c r="JLS2" s="19"/>
      <c r="JLT2" s="19"/>
      <c r="JLU2" s="19"/>
      <c r="JLV2" s="19"/>
      <c r="JLW2" s="19"/>
      <c r="JLX2" s="19"/>
      <c r="JLY2" s="19"/>
      <c r="JLZ2" s="19"/>
      <c r="JMA2" s="19"/>
      <c r="JMB2" s="19"/>
      <c r="JMC2" s="19"/>
      <c r="JMD2" s="19"/>
      <c r="JME2" s="19"/>
      <c r="JMF2" s="19"/>
      <c r="JMG2" s="19"/>
      <c r="JMH2" s="19"/>
      <c r="JMI2" s="19"/>
      <c r="JMJ2" s="19"/>
      <c r="JMK2" s="19"/>
      <c r="JML2" s="19"/>
      <c r="JMM2" s="19"/>
      <c r="JMN2" s="19"/>
      <c r="JMO2" s="19"/>
      <c r="JMP2" s="19"/>
      <c r="JMQ2" s="19"/>
      <c r="JMR2" s="19"/>
      <c r="JMS2" s="19"/>
      <c r="JMT2" s="19"/>
      <c r="JMU2" s="19"/>
      <c r="JMV2" s="19"/>
      <c r="JMW2" s="19"/>
      <c r="JMX2" s="19"/>
      <c r="JMY2" s="19"/>
      <c r="JMZ2" s="19"/>
      <c r="JNA2" s="19"/>
      <c r="JNB2" s="19"/>
      <c r="JNC2" s="19"/>
      <c r="JND2" s="19"/>
      <c r="JNE2" s="19"/>
      <c r="JNF2" s="19"/>
      <c r="JNG2" s="19"/>
      <c r="JNH2" s="19"/>
      <c r="JNI2" s="19"/>
      <c r="JNJ2" s="19"/>
      <c r="JNK2" s="19"/>
      <c r="JNL2" s="19"/>
      <c r="JNM2" s="19"/>
      <c r="JNN2" s="19"/>
      <c r="JNO2" s="19"/>
      <c r="JNP2" s="19"/>
      <c r="JNQ2" s="19"/>
      <c r="JNR2" s="19"/>
      <c r="JNS2" s="19"/>
      <c r="JNT2" s="19"/>
      <c r="JNU2" s="19"/>
      <c r="JNV2" s="19"/>
      <c r="JNW2" s="19"/>
      <c r="JNX2" s="19"/>
      <c r="JNY2" s="19"/>
      <c r="JNZ2" s="19"/>
      <c r="JOA2" s="19"/>
      <c r="JOB2" s="19"/>
      <c r="JOC2" s="19"/>
      <c r="JOD2" s="19"/>
      <c r="JOE2" s="19"/>
      <c r="JOF2" s="19"/>
      <c r="JOG2" s="19"/>
      <c r="JOH2" s="19"/>
      <c r="JOI2" s="19"/>
      <c r="JOJ2" s="19"/>
      <c r="JOK2" s="19"/>
      <c r="JOL2" s="19"/>
      <c r="JOM2" s="19"/>
      <c r="JON2" s="19"/>
      <c r="JOO2" s="19"/>
      <c r="JOP2" s="19"/>
      <c r="JOQ2" s="19"/>
      <c r="JOR2" s="19"/>
      <c r="JOS2" s="19"/>
      <c r="JOT2" s="19"/>
      <c r="JOU2" s="19"/>
      <c r="JOV2" s="19"/>
      <c r="JOW2" s="19"/>
      <c r="JOX2" s="19"/>
      <c r="JOY2" s="19"/>
      <c r="JOZ2" s="19"/>
      <c r="JPA2" s="19"/>
      <c r="JPB2" s="19"/>
      <c r="JPC2" s="19"/>
      <c r="JPD2" s="19"/>
      <c r="JPE2" s="19"/>
      <c r="JPF2" s="19"/>
      <c r="JPG2" s="19"/>
      <c r="JPH2" s="19"/>
      <c r="JPI2" s="19"/>
      <c r="JPJ2" s="19"/>
      <c r="JPK2" s="19"/>
      <c r="JPL2" s="19"/>
      <c r="JPM2" s="19"/>
      <c r="JPN2" s="19"/>
      <c r="JPO2" s="19"/>
      <c r="JPP2" s="19"/>
      <c r="JPQ2" s="19"/>
      <c r="JPR2" s="19"/>
      <c r="JPS2" s="19"/>
      <c r="JPT2" s="19"/>
      <c r="JPU2" s="19"/>
      <c r="JPV2" s="19"/>
      <c r="JPW2" s="19"/>
      <c r="JPX2" s="19"/>
      <c r="JPY2" s="19"/>
      <c r="JPZ2" s="19"/>
      <c r="JQA2" s="19"/>
      <c r="JQB2" s="19"/>
      <c r="JQC2" s="19"/>
      <c r="JQD2" s="19"/>
      <c r="JQE2" s="19"/>
      <c r="JQF2" s="19"/>
      <c r="JQG2" s="19"/>
      <c r="JQH2" s="19"/>
      <c r="JQI2" s="19"/>
      <c r="JQJ2" s="19"/>
      <c r="JQK2" s="19"/>
      <c r="JQL2" s="19"/>
      <c r="JQM2" s="19"/>
      <c r="JQN2" s="19"/>
      <c r="JQO2" s="19"/>
      <c r="JQP2" s="19"/>
      <c r="JQQ2" s="19"/>
      <c r="JQR2" s="19"/>
      <c r="JQS2" s="19"/>
      <c r="JQT2" s="19"/>
      <c r="JQU2" s="19"/>
      <c r="JQV2" s="19"/>
      <c r="JQW2" s="19"/>
      <c r="JQX2" s="19"/>
      <c r="JQY2" s="19"/>
      <c r="JQZ2" s="19"/>
      <c r="JRA2" s="19"/>
      <c r="JRB2" s="19"/>
      <c r="JRC2" s="19"/>
      <c r="JRD2" s="19"/>
      <c r="JRE2" s="19"/>
      <c r="JRF2" s="19"/>
      <c r="JRG2" s="19"/>
      <c r="JRH2" s="19"/>
      <c r="JRI2" s="19"/>
      <c r="JRJ2" s="19"/>
      <c r="JRK2" s="19"/>
      <c r="JRL2" s="19"/>
      <c r="JRM2" s="19"/>
      <c r="JRN2" s="19"/>
      <c r="JRO2" s="19"/>
      <c r="JRP2" s="19"/>
      <c r="JRQ2" s="19"/>
      <c r="JRR2" s="19"/>
      <c r="JRS2" s="19"/>
      <c r="JRT2" s="19"/>
      <c r="JRU2" s="19"/>
      <c r="JRV2" s="19"/>
      <c r="JRW2" s="19"/>
      <c r="JRX2" s="19"/>
      <c r="JRY2" s="19"/>
      <c r="JRZ2" s="19"/>
      <c r="JSA2" s="19"/>
      <c r="JSB2" s="19"/>
      <c r="JSC2" s="19"/>
      <c r="JSD2" s="19"/>
      <c r="JSE2" s="19"/>
      <c r="JSF2" s="19"/>
      <c r="JSG2" s="19"/>
      <c r="JSH2" s="19"/>
      <c r="JSI2" s="19"/>
      <c r="JSJ2" s="19"/>
      <c r="JSK2" s="19"/>
      <c r="JSL2" s="19"/>
      <c r="JSM2" s="19"/>
      <c r="JSN2" s="19"/>
      <c r="JSO2" s="19"/>
      <c r="JSP2" s="19"/>
      <c r="JSQ2" s="19"/>
      <c r="JSR2" s="19"/>
      <c r="JSS2" s="19"/>
      <c r="JST2" s="19"/>
      <c r="JSU2" s="19"/>
      <c r="JSV2" s="19"/>
      <c r="JSW2" s="19"/>
      <c r="JSX2" s="19"/>
      <c r="JSY2" s="19"/>
      <c r="JSZ2" s="19"/>
      <c r="JTA2" s="19"/>
      <c r="JTB2" s="19"/>
      <c r="JTC2" s="19"/>
      <c r="JTD2" s="19"/>
      <c r="JTE2" s="19"/>
      <c r="JTF2" s="19"/>
      <c r="JTG2" s="19"/>
      <c r="JTH2" s="19"/>
      <c r="JTI2" s="19"/>
      <c r="JTJ2" s="19"/>
      <c r="JTK2" s="19"/>
      <c r="JTL2" s="19"/>
      <c r="JTM2" s="19"/>
      <c r="JTN2" s="19"/>
      <c r="JTO2" s="19"/>
      <c r="JTP2" s="19"/>
      <c r="JTQ2" s="19"/>
      <c r="JTR2" s="19"/>
      <c r="JTS2" s="19"/>
      <c r="JTT2" s="19"/>
      <c r="JTU2" s="19"/>
      <c r="JTV2" s="19"/>
      <c r="JTW2" s="19"/>
      <c r="JTX2" s="19"/>
      <c r="JTY2" s="19"/>
      <c r="JTZ2" s="19"/>
      <c r="JUA2" s="19"/>
      <c r="JUB2" s="19"/>
      <c r="JUC2" s="19"/>
      <c r="JUD2" s="19"/>
      <c r="JUE2" s="19"/>
      <c r="JUF2" s="19"/>
      <c r="JUG2" s="19"/>
      <c r="JUH2" s="19"/>
      <c r="JUI2" s="19"/>
      <c r="JUJ2" s="19"/>
      <c r="JUK2" s="19"/>
      <c r="JUL2" s="19"/>
      <c r="JUM2" s="19"/>
      <c r="JUN2" s="19"/>
      <c r="JUO2" s="19"/>
      <c r="JUP2" s="19"/>
      <c r="JUQ2" s="19"/>
      <c r="JUR2" s="19"/>
      <c r="JUS2" s="19"/>
      <c r="JUT2" s="19"/>
      <c r="JUU2" s="19"/>
      <c r="JUV2" s="19"/>
      <c r="JUW2" s="19"/>
      <c r="JUX2" s="19"/>
      <c r="JUY2" s="19"/>
      <c r="JUZ2" s="19"/>
      <c r="JVA2" s="19"/>
      <c r="JVB2" s="19"/>
      <c r="JVC2" s="19"/>
      <c r="JVD2" s="19"/>
      <c r="JVE2" s="19"/>
      <c r="JVF2" s="19"/>
      <c r="JVG2" s="19"/>
      <c r="JVH2" s="19"/>
      <c r="JVI2" s="19"/>
      <c r="JVJ2" s="19"/>
      <c r="JVK2" s="19"/>
      <c r="JVL2" s="19"/>
      <c r="JVM2" s="19"/>
      <c r="JVN2" s="19"/>
      <c r="JVO2" s="19"/>
      <c r="JVP2" s="19"/>
      <c r="JVQ2" s="19"/>
      <c r="JVR2" s="19"/>
      <c r="JVS2" s="19"/>
      <c r="JVT2" s="19"/>
      <c r="JVU2" s="19"/>
      <c r="JVV2" s="19"/>
      <c r="JVW2" s="19"/>
      <c r="JVX2" s="19"/>
      <c r="JVY2" s="19"/>
      <c r="JVZ2" s="19"/>
      <c r="JWA2" s="19"/>
      <c r="JWB2" s="19"/>
      <c r="JWC2" s="19"/>
      <c r="JWD2" s="19"/>
      <c r="JWE2" s="19"/>
      <c r="JWF2" s="19"/>
      <c r="JWG2" s="19"/>
      <c r="JWH2" s="19"/>
      <c r="JWI2" s="19"/>
      <c r="JWJ2" s="19"/>
      <c r="JWK2" s="19"/>
      <c r="JWL2" s="19"/>
      <c r="JWM2" s="19"/>
      <c r="JWN2" s="19"/>
      <c r="JWO2" s="19"/>
      <c r="JWP2" s="19"/>
      <c r="JWQ2" s="19"/>
      <c r="JWR2" s="19"/>
      <c r="JWS2" s="19"/>
      <c r="JWT2" s="19"/>
      <c r="JWU2" s="19"/>
      <c r="JWV2" s="19"/>
      <c r="JWW2" s="19"/>
      <c r="JWX2" s="19"/>
      <c r="JWY2" s="19"/>
      <c r="JWZ2" s="19"/>
      <c r="JXA2" s="19"/>
      <c r="JXB2" s="19"/>
      <c r="JXC2" s="19"/>
      <c r="JXD2" s="19"/>
      <c r="JXE2" s="19"/>
      <c r="JXF2" s="19"/>
      <c r="JXG2" s="19"/>
      <c r="JXH2" s="19"/>
      <c r="JXI2" s="19"/>
      <c r="JXJ2" s="19"/>
      <c r="JXK2" s="19"/>
      <c r="JXL2" s="19"/>
      <c r="JXM2" s="19"/>
      <c r="JXN2" s="19"/>
      <c r="JXO2" s="19"/>
      <c r="JXP2" s="19"/>
      <c r="JXQ2" s="19"/>
      <c r="JXR2" s="19"/>
      <c r="JXS2" s="19"/>
      <c r="JXT2" s="19"/>
      <c r="JXU2" s="19"/>
      <c r="JXV2" s="19"/>
      <c r="JXW2" s="19"/>
      <c r="JXX2" s="19"/>
      <c r="JXY2" s="19"/>
      <c r="JXZ2" s="19"/>
      <c r="JYA2" s="19"/>
      <c r="JYB2" s="19"/>
      <c r="JYC2" s="19"/>
      <c r="JYD2" s="19"/>
      <c r="JYE2" s="19"/>
      <c r="JYF2" s="19"/>
      <c r="JYG2" s="19"/>
      <c r="JYH2" s="19"/>
      <c r="JYI2" s="19"/>
      <c r="JYJ2" s="19"/>
      <c r="JYK2" s="19"/>
      <c r="JYL2" s="19"/>
      <c r="JYM2" s="19"/>
      <c r="JYN2" s="19"/>
      <c r="JYO2" s="19"/>
      <c r="JYP2" s="19"/>
      <c r="JYQ2" s="19"/>
      <c r="JYR2" s="19"/>
      <c r="JYS2" s="19"/>
      <c r="JYT2" s="19"/>
      <c r="JYU2" s="19"/>
      <c r="JYV2" s="19"/>
      <c r="JYW2" s="19"/>
      <c r="JYX2" s="19"/>
      <c r="JYY2" s="19"/>
      <c r="JYZ2" s="19"/>
      <c r="JZA2" s="19"/>
      <c r="JZB2" s="19"/>
      <c r="JZC2" s="19"/>
      <c r="JZD2" s="19"/>
      <c r="JZE2" s="19"/>
      <c r="JZF2" s="19"/>
      <c r="JZG2" s="19"/>
      <c r="JZH2" s="19"/>
      <c r="JZI2" s="19"/>
      <c r="JZJ2" s="19"/>
      <c r="JZK2" s="19"/>
      <c r="JZL2" s="19"/>
      <c r="JZM2" s="19"/>
      <c r="JZN2" s="19"/>
      <c r="JZO2" s="19"/>
      <c r="JZP2" s="19"/>
      <c r="JZQ2" s="19"/>
      <c r="JZR2" s="19"/>
      <c r="JZS2" s="19"/>
      <c r="JZT2" s="19"/>
      <c r="JZU2" s="19"/>
      <c r="JZV2" s="19"/>
      <c r="JZW2" s="19"/>
      <c r="JZX2" s="19"/>
      <c r="JZY2" s="19"/>
      <c r="JZZ2" s="19"/>
      <c r="KAA2" s="19"/>
      <c r="KAB2" s="19"/>
      <c r="KAC2" s="19"/>
      <c r="KAD2" s="19"/>
      <c r="KAE2" s="19"/>
      <c r="KAF2" s="19"/>
      <c r="KAG2" s="19"/>
      <c r="KAH2" s="19"/>
      <c r="KAI2" s="19"/>
      <c r="KAJ2" s="19"/>
      <c r="KAK2" s="19"/>
      <c r="KAL2" s="19"/>
      <c r="KAM2" s="19"/>
      <c r="KAN2" s="19"/>
      <c r="KAO2" s="19"/>
      <c r="KAP2" s="19"/>
      <c r="KAQ2" s="19"/>
      <c r="KAR2" s="19"/>
      <c r="KAS2" s="19"/>
      <c r="KAT2" s="19"/>
      <c r="KAU2" s="19"/>
      <c r="KAV2" s="19"/>
      <c r="KAW2" s="19"/>
      <c r="KAX2" s="19"/>
      <c r="KAY2" s="19"/>
      <c r="KAZ2" s="19"/>
      <c r="KBA2" s="19"/>
      <c r="KBB2" s="19"/>
      <c r="KBC2" s="19"/>
      <c r="KBD2" s="19"/>
      <c r="KBE2" s="19"/>
      <c r="KBF2" s="19"/>
      <c r="KBG2" s="19"/>
      <c r="KBH2" s="19"/>
      <c r="KBI2" s="19"/>
      <c r="KBJ2" s="19"/>
      <c r="KBK2" s="19"/>
      <c r="KBL2" s="19"/>
      <c r="KBM2" s="19"/>
      <c r="KBN2" s="19"/>
      <c r="KBO2" s="19"/>
      <c r="KBP2" s="19"/>
      <c r="KBQ2" s="19"/>
      <c r="KBR2" s="19"/>
      <c r="KBS2" s="19"/>
      <c r="KBT2" s="19"/>
      <c r="KBU2" s="19"/>
      <c r="KBV2" s="19"/>
      <c r="KBW2" s="19"/>
      <c r="KBX2" s="19"/>
      <c r="KBY2" s="19"/>
      <c r="KBZ2" s="19"/>
      <c r="KCA2" s="19"/>
      <c r="KCB2" s="19"/>
      <c r="KCC2" s="19"/>
      <c r="KCD2" s="19"/>
      <c r="KCE2" s="19"/>
      <c r="KCF2" s="19"/>
      <c r="KCG2" s="19"/>
      <c r="KCH2" s="19"/>
      <c r="KCI2" s="19"/>
      <c r="KCJ2" s="19"/>
      <c r="KCK2" s="19"/>
      <c r="KCL2" s="19"/>
      <c r="KCM2" s="19"/>
      <c r="KCN2" s="19"/>
      <c r="KCO2" s="19"/>
      <c r="KCP2" s="19"/>
      <c r="KCQ2" s="19"/>
      <c r="KCR2" s="19"/>
      <c r="KCS2" s="19"/>
      <c r="KCT2" s="19"/>
      <c r="KCU2" s="19"/>
      <c r="KCV2" s="19"/>
      <c r="KCW2" s="19"/>
      <c r="KCX2" s="19"/>
      <c r="KCY2" s="19"/>
      <c r="KCZ2" s="19"/>
      <c r="KDA2" s="19"/>
      <c r="KDB2" s="19"/>
      <c r="KDC2" s="19"/>
      <c r="KDD2" s="19"/>
      <c r="KDE2" s="19"/>
      <c r="KDF2" s="19"/>
      <c r="KDG2" s="19"/>
      <c r="KDH2" s="19"/>
      <c r="KDI2" s="19"/>
      <c r="KDJ2" s="19"/>
      <c r="KDK2" s="19"/>
      <c r="KDL2" s="19"/>
      <c r="KDM2" s="19"/>
      <c r="KDN2" s="19"/>
      <c r="KDO2" s="19"/>
      <c r="KDP2" s="19"/>
      <c r="KDQ2" s="19"/>
      <c r="KDR2" s="19"/>
      <c r="KDS2" s="19"/>
      <c r="KDT2" s="19"/>
      <c r="KDU2" s="19"/>
      <c r="KDV2" s="19"/>
      <c r="KDW2" s="19"/>
      <c r="KDX2" s="19"/>
      <c r="KDY2" s="19"/>
      <c r="KDZ2" s="19"/>
      <c r="KEA2" s="19"/>
      <c r="KEB2" s="19"/>
      <c r="KEC2" s="19"/>
      <c r="KED2" s="19"/>
      <c r="KEE2" s="19"/>
      <c r="KEF2" s="19"/>
      <c r="KEG2" s="19"/>
      <c r="KEH2" s="19"/>
      <c r="KEI2" s="19"/>
      <c r="KEJ2" s="19"/>
      <c r="KEK2" s="19"/>
      <c r="KEL2" s="19"/>
      <c r="KEM2" s="19"/>
      <c r="KEN2" s="19"/>
      <c r="KEO2" s="19"/>
      <c r="KEP2" s="19"/>
      <c r="KEQ2" s="19"/>
      <c r="KER2" s="19"/>
      <c r="KES2" s="19"/>
      <c r="KET2" s="19"/>
      <c r="KEU2" s="19"/>
      <c r="KEV2" s="19"/>
      <c r="KEW2" s="19"/>
      <c r="KEX2" s="19"/>
      <c r="KEY2" s="19"/>
      <c r="KEZ2" s="19"/>
      <c r="KFA2" s="19"/>
      <c r="KFB2" s="19"/>
      <c r="KFC2" s="19"/>
      <c r="KFD2" s="19"/>
      <c r="KFE2" s="19"/>
      <c r="KFF2" s="19"/>
      <c r="KFG2" s="19"/>
      <c r="KFH2" s="19"/>
      <c r="KFI2" s="19"/>
      <c r="KFJ2" s="19"/>
      <c r="KFK2" s="19"/>
      <c r="KFL2" s="19"/>
      <c r="KFM2" s="19"/>
      <c r="KFN2" s="19"/>
      <c r="KFO2" s="19"/>
      <c r="KFP2" s="19"/>
      <c r="KFQ2" s="19"/>
      <c r="KFR2" s="19"/>
      <c r="KFS2" s="19"/>
      <c r="KFT2" s="19"/>
      <c r="KFU2" s="19"/>
      <c r="KFV2" s="19"/>
      <c r="KFW2" s="19"/>
      <c r="KFX2" s="19"/>
      <c r="KFY2" s="19"/>
      <c r="KFZ2" s="19"/>
      <c r="KGA2" s="19"/>
      <c r="KGB2" s="19"/>
      <c r="KGC2" s="19"/>
      <c r="KGD2" s="19"/>
      <c r="KGE2" s="19"/>
      <c r="KGF2" s="19"/>
      <c r="KGG2" s="19"/>
      <c r="KGH2" s="19"/>
      <c r="KGI2" s="19"/>
      <c r="KGJ2" s="19"/>
      <c r="KGK2" s="19"/>
      <c r="KGL2" s="19"/>
      <c r="KGM2" s="19"/>
      <c r="KGN2" s="19"/>
      <c r="KGO2" s="19"/>
      <c r="KGP2" s="19"/>
      <c r="KGQ2" s="19"/>
      <c r="KGR2" s="19"/>
      <c r="KGS2" s="19"/>
      <c r="KGT2" s="19"/>
      <c r="KGU2" s="19"/>
      <c r="KGV2" s="19"/>
      <c r="KGW2" s="19"/>
      <c r="KGX2" s="19"/>
      <c r="KGY2" s="19"/>
      <c r="KGZ2" s="19"/>
      <c r="KHA2" s="19"/>
      <c r="KHB2" s="19"/>
      <c r="KHC2" s="19"/>
      <c r="KHD2" s="19"/>
      <c r="KHE2" s="19"/>
      <c r="KHF2" s="19"/>
      <c r="KHG2" s="19"/>
      <c r="KHH2" s="19"/>
      <c r="KHI2" s="19"/>
      <c r="KHJ2" s="19"/>
      <c r="KHK2" s="19"/>
      <c r="KHL2" s="19"/>
      <c r="KHM2" s="19"/>
      <c r="KHN2" s="19"/>
      <c r="KHO2" s="19"/>
      <c r="KHP2" s="19"/>
      <c r="KHQ2" s="19"/>
      <c r="KHR2" s="19"/>
      <c r="KHS2" s="19"/>
      <c r="KHT2" s="19"/>
      <c r="KHU2" s="19"/>
      <c r="KHV2" s="19"/>
      <c r="KHW2" s="19"/>
      <c r="KHX2" s="19"/>
      <c r="KHY2" s="19"/>
      <c r="KHZ2" s="19"/>
      <c r="KIA2" s="19"/>
      <c r="KIB2" s="19"/>
      <c r="KIC2" s="19"/>
      <c r="KID2" s="19"/>
      <c r="KIE2" s="19"/>
      <c r="KIF2" s="19"/>
      <c r="KIG2" s="19"/>
      <c r="KIH2" s="19"/>
      <c r="KII2" s="19"/>
      <c r="KIJ2" s="19"/>
      <c r="KIK2" s="19"/>
      <c r="KIL2" s="19"/>
      <c r="KIM2" s="19"/>
      <c r="KIN2" s="19"/>
      <c r="KIO2" s="19"/>
      <c r="KIP2" s="19"/>
      <c r="KIQ2" s="19"/>
      <c r="KIR2" s="19"/>
      <c r="KIS2" s="19"/>
      <c r="KIT2" s="19"/>
      <c r="KIU2" s="19"/>
      <c r="KIV2" s="19"/>
      <c r="KIW2" s="19"/>
      <c r="KIX2" s="19"/>
      <c r="KIY2" s="19"/>
      <c r="KIZ2" s="19"/>
      <c r="KJA2" s="19"/>
      <c r="KJB2" s="19"/>
      <c r="KJC2" s="19"/>
      <c r="KJD2" s="19"/>
      <c r="KJE2" s="19"/>
      <c r="KJF2" s="19"/>
      <c r="KJG2" s="19"/>
      <c r="KJH2" s="19"/>
      <c r="KJI2" s="19"/>
      <c r="KJJ2" s="19"/>
      <c r="KJK2" s="19"/>
      <c r="KJL2" s="19"/>
      <c r="KJM2" s="19"/>
      <c r="KJN2" s="19"/>
      <c r="KJO2" s="19"/>
      <c r="KJP2" s="19"/>
      <c r="KJQ2" s="19"/>
      <c r="KJR2" s="19"/>
      <c r="KJS2" s="19"/>
      <c r="KJT2" s="19"/>
      <c r="KJU2" s="19"/>
      <c r="KJV2" s="19"/>
      <c r="KJW2" s="19"/>
      <c r="KJX2" s="19"/>
      <c r="KJY2" s="19"/>
      <c r="KJZ2" s="19"/>
      <c r="KKA2" s="19"/>
      <c r="KKB2" s="19"/>
      <c r="KKC2" s="19"/>
      <c r="KKD2" s="19"/>
      <c r="KKE2" s="19"/>
      <c r="KKF2" s="19"/>
      <c r="KKG2" s="19"/>
      <c r="KKH2" s="19"/>
      <c r="KKI2" s="19"/>
      <c r="KKJ2" s="19"/>
      <c r="KKK2" s="19"/>
      <c r="KKL2" s="19"/>
      <c r="KKM2" s="19"/>
      <c r="KKN2" s="19"/>
      <c r="KKO2" s="19"/>
      <c r="KKP2" s="19"/>
      <c r="KKQ2" s="19"/>
      <c r="KKR2" s="19"/>
      <c r="KKS2" s="19"/>
      <c r="KKT2" s="19"/>
      <c r="KKU2" s="19"/>
      <c r="KKV2" s="19"/>
      <c r="KKW2" s="19"/>
      <c r="KKX2" s="19"/>
      <c r="KKY2" s="19"/>
      <c r="KKZ2" s="19"/>
      <c r="KLA2" s="19"/>
      <c r="KLB2" s="19"/>
      <c r="KLC2" s="19"/>
      <c r="KLD2" s="19"/>
      <c r="KLE2" s="19"/>
      <c r="KLF2" s="19"/>
      <c r="KLG2" s="19"/>
      <c r="KLH2" s="19"/>
      <c r="KLI2" s="19"/>
      <c r="KLJ2" s="19"/>
      <c r="KLK2" s="19"/>
      <c r="KLL2" s="19"/>
      <c r="KLM2" s="19"/>
      <c r="KLN2" s="19"/>
      <c r="KLO2" s="19"/>
      <c r="KLP2" s="19"/>
      <c r="KLQ2" s="19"/>
      <c r="KLR2" s="19"/>
      <c r="KLS2" s="19"/>
      <c r="KLT2" s="19"/>
      <c r="KLU2" s="19"/>
      <c r="KLV2" s="19"/>
      <c r="KLW2" s="19"/>
      <c r="KLX2" s="19"/>
      <c r="KLY2" s="19"/>
      <c r="KLZ2" s="19"/>
      <c r="KMA2" s="19"/>
      <c r="KMB2" s="19"/>
      <c r="KMC2" s="19"/>
      <c r="KMD2" s="19"/>
      <c r="KME2" s="19"/>
      <c r="KMF2" s="19"/>
      <c r="KMG2" s="19"/>
      <c r="KMH2" s="19"/>
      <c r="KMI2" s="19"/>
      <c r="KMJ2" s="19"/>
      <c r="KMK2" s="19"/>
      <c r="KML2" s="19"/>
      <c r="KMM2" s="19"/>
      <c r="KMN2" s="19"/>
      <c r="KMO2" s="19"/>
      <c r="KMP2" s="19"/>
      <c r="KMQ2" s="19"/>
      <c r="KMR2" s="19"/>
      <c r="KMS2" s="19"/>
      <c r="KMT2" s="19"/>
      <c r="KMU2" s="19"/>
      <c r="KMV2" s="19"/>
      <c r="KMW2" s="19"/>
      <c r="KMX2" s="19"/>
      <c r="KMY2" s="19"/>
      <c r="KMZ2" s="19"/>
      <c r="KNA2" s="19"/>
      <c r="KNB2" s="19"/>
      <c r="KNC2" s="19"/>
      <c r="KND2" s="19"/>
      <c r="KNE2" s="19"/>
      <c r="KNF2" s="19"/>
      <c r="KNG2" s="19"/>
      <c r="KNH2" s="19"/>
      <c r="KNI2" s="19"/>
      <c r="KNJ2" s="19"/>
      <c r="KNK2" s="19"/>
      <c r="KNL2" s="19"/>
      <c r="KNM2" s="19"/>
      <c r="KNN2" s="19"/>
      <c r="KNO2" s="19"/>
      <c r="KNP2" s="19"/>
      <c r="KNQ2" s="19"/>
      <c r="KNR2" s="19"/>
      <c r="KNS2" s="19"/>
      <c r="KNT2" s="19"/>
      <c r="KNU2" s="19"/>
      <c r="KNV2" s="19"/>
      <c r="KNW2" s="19"/>
      <c r="KNX2" s="19"/>
      <c r="KNY2" s="19"/>
      <c r="KNZ2" s="19"/>
      <c r="KOA2" s="19"/>
      <c r="KOB2" s="19"/>
      <c r="KOC2" s="19"/>
      <c r="KOD2" s="19"/>
      <c r="KOE2" s="19"/>
      <c r="KOF2" s="19"/>
      <c r="KOG2" s="19"/>
      <c r="KOH2" s="19"/>
      <c r="KOI2" s="19"/>
      <c r="KOJ2" s="19"/>
      <c r="KOK2" s="19"/>
      <c r="KOL2" s="19"/>
      <c r="KOM2" s="19"/>
      <c r="KON2" s="19"/>
      <c r="KOO2" s="19"/>
      <c r="KOP2" s="19"/>
      <c r="KOQ2" s="19"/>
      <c r="KOR2" s="19"/>
      <c r="KOS2" s="19"/>
      <c r="KOT2" s="19"/>
      <c r="KOU2" s="19"/>
      <c r="KOV2" s="19"/>
      <c r="KOW2" s="19"/>
      <c r="KOX2" s="19"/>
      <c r="KOY2" s="19"/>
      <c r="KOZ2" s="19"/>
      <c r="KPA2" s="19"/>
      <c r="KPB2" s="19"/>
      <c r="KPC2" s="19"/>
      <c r="KPD2" s="19"/>
      <c r="KPE2" s="19"/>
      <c r="KPF2" s="19"/>
      <c r="KPG2" s="19"/>
      <c r="KPH2" s="19"/>
      <c r="KPI2" s="19"/>
      <c r="KPJ2" s="19"/>
      <c r="KPK2" s="19"/>
      <c r="KPL2" s="19"/>
      <c r="KPM2" s="19"/>
      <c r="KPN2" s="19"/>
      <c r="KPO2" s="19"/>
      <c r="KPP2" s="19"/>
      <c r="KPQ2" s="19"/>
      <c r="KPR2" s="19"/>
      <c r="KPS2" s="19"/>
      <c r="KPT2" s="19"/>
      <c r="KPU2" s="19"/>
      <c r="KPV2" s="19"/>
      <c r="KPW2" s="19"/>
      <c r="KPX2" s="19"/>
      <c r="KPY2" s="19"/>
      <c r="KPZ2" s="19"/>
      <c r="KQA2" s="19"/>
      <c r="KQB2" s="19"/>
      <c r="KQC2" s="19"/>
      <c r="KQD2" s="19"/>
      <c r="KQE2" s="19"/>
      <c r="KQF2" s="19"/>
      <c r="KQG2" s="19"/>
      <c r="KQH2" s="19"/>
      <c r="KQI2" s="19"/>
      <c r="KQJ2" s="19"/>
      <c r="KQK2" s="19"/>
      <c r="KQL2" s="19"/>
      <c r="KQM2" s="19"/>
      <c r="KQN2" s="19"/>
      <c r="KQO2" s="19"/>
      <c r="KQP2" s="19"/>
      <c r="KQQ2" s="19"/>
      <c r="KQR2" s="19"/>
      <c r="KQS2" s="19"/>
      <c r="KQT2" s="19"/>
      <c r="KQU2" s="19"/>
      <c r="KQV2" s="19"/>
      <c r="KQW2" s="19"/>
      <c r="KQX2" s="19"/>
      <c r="KQY2" s="19"/>
      <c r="KQZ2" s="19"/>
      <c r="KRA2" s="19"/>
      <c r="KRB2" s="19"/>
      <c r="KRC2" s="19"/>
      <c r="KRD2" s="19"/>
      <c r="KRE2" s="19"/>
      <c r="KRF2" s="19"/>
      <c r="KRG2" s="19"/>
      <c r="KRH2" s="19"/>
      <c r="KRI2" s="19"/>
      <c r="KRJ2" s="19"/>
      <c r="KRK2" s="19"/>
      <c r="KRL2" s="19"/>
      <c r="KRM2" s="19"/>
      <c r="KRN2" s="19"/>
      <c r="KRO2" s="19"/>
      <c r="KRP2" s="19"/>
      <c r="KRQ2" s="19"/>
      <c r="KRR2" s="19"/>
      <c r="KRS2" s="19"/>
      <c r="KRT2" s="19"/>
      <c r="KRU2" s="19"/>
      <c r="KRV2" s="19"/>
      <c r="KRW2" s="19"/>
      <c r="KRX2" s="19"/>
      <c r="KRY2" s="19"/>
      <c r="KRZ2" s="19"/>
      <c r="KSA2" s="19"/>
      <c r="KSB2" s="19"/>
      <c r="KSC2" s="19"/>
      <c r="KSD2" s="19"/>
      <c r="KSE2" s="19"/>
      <c r="KSF2" s="19"/>
      <c r="KSG2" s="19"/>
      <c r="KSH2" s="19"/>
      <c r="KSI2" s="19"/>
      <c r="KSJ2" s="19"/>
      <c r="KSK2" s="19"/>
      <c r="KSL2" s="19"/>
      <c r="KSM2" s="19"/>
      <c r="KSN2" s="19"/>
      <c r="KSO2" s="19"/>
      <c r="KSP2" s="19"/>
      <c r="KSQ2" s="19"/>
      <c r="KSR2" s="19"/>
      <c r="KSS2" s="19"/>
      <c r="KST2" s="19"/>
      <c r="KSU2" s="19"/>
      <c r="KSV2" s="19"/>
      <c r="KSW2" s="19"/>
      <c r="KSX2" s="19"/>
      <c r="KSY2" s="19"/>
      <c r="KSZ2" s="19"/>
      <c r="KTA2" s="19"/>
      <c r="KTB2" s="19"/>
      <c r="KTC2" s="19"/>
      <c r="KTD2" s="19"/>
      <c r="KTE2" s="19"/>
      <c r="KTF2" s="19"/>
      <c r="KTG2" s="19"/>
      <c r="KTH2" s="19"/>
      <c r="KTI2" s="19"/>
      <c r="KTJ2" s="19"/>
      <c r="KTK2" s="19"/>
      <c r="KTL2" s="19"/>
      <c r="KTM2" s="19"/>
      <c r="KTN2" s="19"/>
      <c r="KTO2" s="19"/>
      <c r="KTP2" s="19"/>
      <c r="KTQ2" s="19"/>
      <c r="KTR2" s="19"/>
      <c r="KTS2" s="19"/>
      <c r="KTT2" s="19"/>
      <c r="KTU2" s="19"/>
      <c r="KTV2" s="19"/>
      <c r="KTW2" s="19"/>
      <c r="KTX2" s="19"/>
      <c r="KTY2" s="19"/>
      <c r="KTZ2" s="19"/>
      <c r="KUA2" s="19"/>
      <c r="KUB2" s="19"/>
      <c r="KUC2" s="19"/>
      <c r="KUD2" s="19"/>
      <c r="KUE2" s="19"/>
      <c r="KUF2" s="19"/>
      <c r="KUG2" s="19"/>
      <c r="KUH2" s="19"/>
      <c r="KUI2" s="19"/>
      <c r="KUJ2" s="19"/>
      <c r="KUK2" s="19"/>
      <c r="KUL2" s="19"/>
      <c r="KUM2" s="19"/>
      <c r="KUN2" s="19"/>
      <c r="KUO2" s="19"/>
      <c r="KUP2" s="19"/>
      <c r="KUQ2" s="19"/>
      <c r="KUR2" s="19"/>
      <c r="KUS2" s="19"/>
      <c r="KUT2" s="19"/>
      <c r="KUU2" s="19"/>
      <c r="KUV2" s="19"/>
      <c r="KUW2" s="19"/>
      <c r="KUX2" s="19"/>
      <c r="KUY2" s="19"/>
      <c r="KUZ2" s="19"/>
      <c r="KVA2" s="19"/>
      <c r="KVB2" s="19"/>
      <c r="KVC2" s="19"/>
      <c r="KVD2" s="19"/>
      <c r="KVE2" s="19"/>
      <c r="KVF2" s="19"/>
      <c r="KVG2" s="19"/>
      <c r="KVH2" s="19"/>
      <c r="KVI2" s="19"/>
      <c r="KVJ2" s="19"/>
      <c r="KVK2" s="19"/>
      <c r="KVL2" s="19"/>
      <c r="KVM2" s="19"/>
      <c r="KVN2" s="19"/>
      <c r="KVO2" s="19"/>
      <c r="KVP2" s="19"/>
      <c r="KVQ2" s="19"/>
      <c r="KVR2" s="19"/>
      <c r="KVS2" s="19"/>
      <c r="KVT2" s="19"/>
      <c r="KVU2" s="19"/>
      <c r="KVV2" s="19"/>
      <c r="KVW2" s="19"/>
      <c r="KVX2" s="19"/>
      <c r="KVY2" s="19"/>
      <c r="KVZ2" s="19"/>
      <c r="KWA2" s="19"/>
      <c r="KWB2" s="19"/>
      <c r="KWC2" s="19"/>
      <c r="KWD2" s="19"/>
      <c r="KWE2" s="19"/>
      <c r="KWF2" s="19"/>
      <c r="KWG2" s="19"/>
      <c r="KWH2" s="19"/>
      <c r="KWI2" s="19"/>
      <c r="KWJ2" s="19"/>
      <c r="KWK2" s="19"/>
      <c r="KWL2" s="19"/>
      <c r="KWM2" s="19"/>
      <c r="KWN2" s="19"/>
      <c r="KWO2" s="19"/>
      <c r="KWP2" s="19"/>
      <c r="KWQ2" s="19"/>
      <c r="KWR2" s="19"/>
      <c r="KWS2" s="19"/>
      <c r="KWT2" s="19"/>
      <c r="KWU2" s="19"/>
      <c r="KWV2" s="19"/>
      <c r="KWW2" s="19"/>
      <c r="KWX2" s="19"/>
      <c r="KWY2" s="19"/>
      <c r="KWZ2" s="19"/>
      <c r="KXA2" s="19"/>
      <c r="KXB2" s="19"/>
      <c r="KXC2" s="19"/>
      <c r="KXD2" s="19"/>
      <c r="KXE2" s="19"/>
      <c r="KXF2" s="19"/>
      <c r="KXG2" s="19"/>
      <c r="KXH2" s="19"/>
      <c r="KXI2" s="19"/>
      <c r="KXJ2" s="19"/>
      <c r="KXK2" s="19"/>
      <c r="KXL2" s="19"/>
      <c r="KXM2" s="19"/>
      <c r="KXN2" s="19"/>
      <c r="KXO2" s="19"/>
      <c r="KXP2" s="19"/>
      <c r="KXQ2" s="19"/>
      <c r="KXR2" s="19"/>
      <c r="KXS2" s="19"/>
      <c r="KXT2" s="19"/>
      <c r="KXU2" s="19"/>
      <c r="KXV2" s="19"/>
      <c r="KXW2" s="19"/>
      <c r="KXX2" s="19"/>
      <c r="KXY2" s="19"/>
      <c r="KXZ2" s="19"/>
      <c r="KYA2" s="19"/>
      <c r="KYB2" s="19"/>
      <c r="KYC2" s="19"/>
      <c r="KYD2" s="19"/>
      <c r="KYE2" s="19"/>
      <c r="KYF2" s="19"/>
      <c r="KYG2" s="19"/>
      <c r="KYH2" s="19"/>
      <c r="KYI2" s="19"/>
      <c r="KYJ2" s="19"/>
      <c r="KYK2" s="19"/>
      <c r="KYL2" s="19"/>
      <c r="KYM2" s="19"/>
      <c r="KYN2" s="19"/>
      <c r="KYO2" s="19"/>
      <c r="KYP2" s="19"/>
      <c r="KYQ2" s="19"/>
      <c r="KYR2" s="19"/>
      <c r="KYS2" s="19"/>
      <c r="KYT2" s="19"/>
      <c r="KYU2" s="19"/>
      <c r="KYV2" s="19"/>
      <c r="KYW2" s="19"/>
      <c r="KYX2" s="19"/>
      <c r="KYY2" s="19"/>
      <c r="KYZ2" s="19"/>
      <c r="KZA2" s="19"/>
      <c r="KZB2" s="19"/>
      <c r="KZC2" s="19"/>
      <c r="KZD2" s="19"/>
      <c r="KZE2" s="19"/>
      <c r="KZF2" s="19"/>
      <c r="KZG2" s="19"/>
      <c r="KZH2" s="19"/>
      <c r="KZI2" s="19"/>
      <c r="KZJ2" s="19"/>
      <c r="KZK2" s="19"/>
      <c r="KZL2" s="19"/>
      <c r="KZM2" s="19"/>
      <c r="KZN2" s="19"/>
      <c r="KZO2" s="19"/>
      <c r="KZP2" s="19"/>
      <c r="KZQ2" s="19"/>
      <c r="KZR2" s="19"/>
      <c r="KZS2" s="19"/>
      <c r="KZT2" s="19"/>
      <c r="KZU2" s="19"/>
      <c r="KZV2" s="19"/>
      <c r="KZW2" s="19"/>
      <c r="KZX2" s="19"/>
      <c r="KZY2" s="19"/>
      <c r="KZZ2" s="19"/>
      <c r="LAA2" s="19"/>
      <c r="LAB2" s="19"/>
      <c r="LAC2" s="19"/>
      <c r="LAD2" s="19"/>
      <c r="LAE2" s="19"/>
      <c r="LAF2" s="19"/>
      <c r="LAG2" s="19"/>
      <c r="LAH2" s="19"/>
      <c r="LAI2" s="19"/>
      <c r="LAJ2" s="19"/>
      <c r="LAK2" s="19"/>
      <c r="LAL2" s="19"/>
      <c r="LAM2" s="19"/>
      <c r="LAN2" s="19"/>
      <c r="LAO2" s="19"/>
      <c r="LAP2" s="19"/>
      <c r="LAQ2" s="19"/>
      <c r="LAR2" s="19"/>
      <c r="LAS2" s="19"/>
      <c r="LAT2" s="19"/>
      <c r="LAU2" s="19"/>
      <c r="LAV2" s="19"/>
      <c r="LAW2" s="19"/>
      <c r="LAX2" s="19"/>
      <c r="LAY2" s="19"/>
      <c r="LAZ2" s="19"/>
      <c r="LBA2" s="19"/>
      <c r="LBB2" s="19"/>
      <c r="LBC2" s="19"/>
      <c r="LBD2" s="19"/>
      <c r="LBE2" s="19"/>
      <c r="LBF2" s="19"/>
      <c r="LBG2" s="19"/>
      <c r="LBH2" s="19"/>
      <c r="LBI2" s="19"/>
      <c r="LBJ2" s="19"/>
      <c r="LBK2" s="19"/>
      <c r="LBL2" s="19"/>
      <c r="LBM2" s="19"/>
      <c r="LBN2" s="19"/>
      <c r="LBO2" s="19"/>
      <c r="LBP2" s="19"/>
      <c r="LBQ2" s="19"/>
      <c r="LBR2" s="19"/>
      <c r="LBS2" s="19"/>
      <c r="LBT2" s="19"/>
      <c r="LBU2" s="19"/>
      <c r="LBV2" s="19"/>
      <c r="LBW2" s="19"/>
      <c r="LBX2" s="19"/>
      <c r="LBY2" s="19"/>
      <c r="LBZ2" s="19"/>
      <c r="LCA2" s="19"/>
      <c r="LCB2" s="19"/>
      <c r="LCC2" s="19"/>
      <c r="LCD2" s="19"/>
      <c r="LCE2" s="19"/>
      <c r="LCF2" s="19"/>
      <c r="LCG2" s="19"/>
      <c r="LCH2" s="19"/>
      <c r="LCI2" s="19"/>
      <c r="LCJ2" s="19"/>
      <c r="LCK2" s="19"/>
      <c r="LCL2" s="19"/>
      <c r="LCM2" s="19"/>
      <c r="LCN2" s="19"/>
      <c r="LCO2" s="19"/>
      <c r="LCP2" s="19"/>
      <c r="LCQ2" s="19"/>
      <c r="LCR2" s="19"/>
      <c r="LCS2" s="19"/>
      <c r="LCT2" s="19"/>
      <c r="LCU2" s="19"/>
      <c r="LCV2" s="19"/>
      <c r="LCW2" s="19"/>
      <c r="LCX2" s="19"/>
      <c r="LCY2" s="19"/>
      <c r="LCZ2" s="19"/>
      <c r="LDA2" s="19"/>
      <c r="LDB2" s="19"/>
      <c r="LDC2" s="19"/>
      <c r="LDD2" s="19"/>
      <c r="LDE2" s="19"/>
      <c r="LDF2" s="19"/>
      <c r="LDG2" s="19"/>
      <c r="LDH2" s="19"/>
      <c r="LDI2" s="19"/>
      <c r="LDJ2" s="19"/>
      <c r="LDK2" s="19"/>
      <c r="LDL2" s="19"/>
      <c r="LDM2" s="19"/>
      <c r="LDN2" s="19"/>
      <c r="LDO2" s="19"/>
      <c r="LDP2" s="19"/>
      <c r="LDQ2" s="19"/>
      <c r="LDR2" s="19"/>
      <c r="LDS2" s="19"/>
      <c r="LDT2" s="19"/>
      <c r="LDU2" s="19"/>
      <c r="LDV2" s="19"/>
      <c r="LDW2" s="19"/>
      <c r="LDX2" s="19"/>
      <c r="LDY2" s="19"/>
      <c r="LDZ2" s="19"/>
      <c r="LEA2" s="19"/>
      <c r="LEB2" s="19"/>
      <c r="LEC2" s="19"/>
      <c r="LED2" s="19"/>
      <c r="LEE2" s="19"/>
      <c r="LEF2" s="19"/>
      <c r="LEG2" s="19"/>
      <c r="LEH2" s="19"/>
      <c r="LEI2" s="19"/>
      <c r="LEJ2" s="19"/>
      <c r="LEK2" s="19"/>
      <c r="LEL2" s="19"/>
      <c r="LEM2" s="19"/>
      <c r="LEN2" s="19"/>
      <c r="LEO2" s="19"/>
      <c r="LEP2" s="19"/>
      <c r="LEQ2" s="19"/>
      <c r="LER2" s="19"/>
      <c r="LES2" s="19"/>
      <c r="LET2" s="19"/>
      <c r="LEU2" s="19"/>
      <c r="LEV2" s="19"/>
      <c r="LEW2" s="19"/>
      <c r="LEX2" s="19"/>
      <c r="LEY2" s="19"/>
      <c r="LEZ2" s="19"/>
      <c r="LFA2" s="19"/>
      <c r="LFB2" s="19"/>
      <c r="LFC2" s="19"/>
      <c r="LFD2" s="19"/>
      <c r="LFE2" s="19"/>
      <c r="LFF2" s="19"/>
      <c r="LFG2" s="19"/>
      <c r="LFH2" s="19"/>
      <c r="LFI2" s="19"/>
      <c r="LFJ2" s="19"/>
      <c r="LFK2" s="19"/>
      <c r="LFL2" s="19"/>
      <c r="LFM2" s="19"/>
      <c r="LFN2" s="19"/>
      <c r="LFO2" s="19"/>
      <c r="LFP2" s="19"/>
      <c r="LFQ2" s="19"/>
      <c r="LFR2" s="19"/>
      <c r="LFS2" s="19"/>
      <c r="LFT2" s="19"/>
      <c r="LFU2" s="19"/>
      <c r="LFV2" s="19"/>
      <c r="LFW2" s="19"/>
      <c r="LFX2" s="19"/>
      <c r="LFY2" s="19"/>
      <c r="LFZ2" s="19"/>
      <c r="LGA2" s="19"/>
      <c r="LGB2" s="19"/>
      <c r="LGC2" s="19"/>
      <c r="LGD2" s="19"/>
      <c r="LGE2" s="19"/>
      <c r="LGF2" s="19"/>
      <c r="LGG2" s="19"/>
      <c r="LGH2" s="19"/>
      <c r="LGI2" s="19"/>
      <c r="LGJ2" s="19"/>
      <c r="LGK2" s="19"/>
      <c r="LGL2" s="19"/>
      <c r="LGM2" s="19"/>
      <c r="LGN2" s="19"/>
      <c r="LGO2" s="19"/>
      <c r="LGP2" s="19"/>
      <c r="LGQ2" s="19"/>
      <c r="LGR2" s="19"/>
      <c r="LGS2" s="19"/>
      <c r="LGT2" s="19"/>
      <c r="LGU2" s="19"/>
      <c r="LGV2" s="19"/>
      <c r="LGW2" s="19"/>
      <c r="LGX2" s="19"/>
      <c r="LGY2" s="19"/>
      <c r="LGZ2" s="19"/>
      <c r="LHA2" s="19"/>
      <c r="LHB2" s="19"/>
      <c r="LHC2" s="19"/>
      <c r="LHD2" s="19"/>
      <c r="LHE2" s="19"/>
      <c r="LHF2" s="19"/>
      <c r="LHG2" s="19"/>
      <c r="LHH2" s="19"/>
      <c r="LHI2" s="19"/>
      <c r="LHJ2" s="19"/>
      <c r="LHK2" s="19"/>
      <c r="LHL2" s="19"/>
      <c r="LHM2" s="19"/>
      <c r="LHN2" s="19"/>
      <c r="LHO2" s="19"/>
      <c r="LHP2" s="19"/>
      <c r="LHQ2" s="19"/>
      <c r="LHR2" s="19"/>
      <c r="LHS2" s="19"/>
      <c r="LHT2" s="19"/>
      <c r="LHU2" s="19"/>
      <c r="LHV2" s="19"/>
      <c r="LHW2" s="19"/>
      <c r="LHX2" s="19"/>
      <c r="LHY2" s="19"/>
      <c r="LHZ2" s="19"/>
      <c r="LIA2" s="19"/>
      <c r="LIB2" s="19"/>
      <c r="LIC2" s="19"/>
      <c r="LID2" s="19"/>
      <c r="LIE2" s="19"/>
      <c r="LIF2" s="19"/>
      <c r="LIG2" s="19"/>
      <c r="LIH2" s="19"/>
      <c r="LII2" s="19"/>
      <c r="LIJ2" s="19"/>
      <c r="LIK2" s="19"/>
      <c r="LIL2" s="19"/>
      <c r="LIM2" s="19"/>
      <c r="LIN2" s="19"/>
      <c r="LIO2" s="19"/>
      <c r="LIP2" s="19"/>
      <c r="LIQ2" s="19"/>
      <c r="LIR2" s="19"/>
      <c r="LIS2" s="19"/>
      <c r="LIT2" s="19"/>
      <c r="LIU2" s="19"/>
      <c r="LIV2" s="19"/>
      <c r="LIW2" s="19"/>
      <c r="LIX2" s="19"/>
      <c r="LIY2" s="19"/>
      <c r="LIZ2" s="19"/>
      <c r="LJA2" s="19"/>
      <c r="LJB2" s="19"/>
      <c r="LJC2" s="19"/>
      <c r="LJD2" s="19"/>
      <c r="LJE2" s="19"/>
      <c r="LJF2" s="19"/>
      <c r="LJG2" s="19"/>
      <c r="LJH2" s="19"/>
      <c r="LJI2" s="19"/>
      <c r="LJJ2" s="19"/>
      <c r="LJK2" s="19"/>
      <c r="LJL2" s="19"/>
      <c r="LJM2" s="19"/>
      <c r="LJN2" s="19"/>
      <c r="LJO2" s="19"/>
      <c r="LJP2" s="19"/>
      <c r="LJQ2" s="19"/>
      <c r="LJR2" s="19"/>
      <c r="LJS2" s="19"/>
      <c r="LJT2" s="19"/>
      <c r="LJU2" s="19"/>
      <c r="LJV2" s="19"/>
      <c r="LJW2" s="19"/>
      <c r="LJX2" s="19"/>
      <c r="LJY2" s="19"/>
      <c r="LJZ2" s="19"/>
      <c r="LKA2" s="19"/>
      <c r="LKB2" s="19"/>
      <c r="LKC2" s="19"/>
      <c r="LKD2" s="19"/>
      <c r="LKE2" s="19"/>
      <c r="LKF2" s="19"/>
      <c r="LKG2" s="19"/>
      <c r="LKH2" s="19"/>
      <c r="LKI2" s="19"/>
      <c r="LKJ2" s="19"/>
      <c r="LKK2" s="19"/>
      <c r="LKL2" s="19"/>
      <c r="LKM2" s="19"/>
      <c r="LKN2" s="19"/>
      <c r="LKO2" s="19"/>
      <c r="LKP2" s="19"/>
      <c r="LKQ2" s="19"/>
      <c r="LKR2" s="19"/>
      <c r="LKS2" s="19"/>
      <c r="LKT2" s="19"/>
      <c r="LKU2" s="19"/>
      <c r="LKV2" s="19"/>
      <c r="LKW2" s="19"/>
      <c r="LKX2" s="19"/>
      <c r="LKY2" s="19"/>
      <c r="LKZ2" s="19"/>
      <c r="LLA2" s="19"/>
      <c r="LLB2" s="19"/>
      <c r="LLC2" s="19"/>
      <c r="LLD2" s="19"/>
      <c r="LLE2" s="19"/>
      <c r="LLF2" s="19"/>
      <c r="LLG2" s="19"/>
      <c r="LLH2" s="19"/>
      <c r="LLI2" s="19"/>
      <c r="LLJ2" s="19"/>
      <c r="LLK2" s="19"/>
      <c r="LLL2" s="19"/>
      <c r="LLM2" s="19"/>
      <c r="LLN2" s="19"/>
      <c r="LLO2" s="19"/>
      <c r="LLP2" s="19"/>
      <c r="LLQ2" s="19"/>
      <c r="LLR2" s="19"/>
      <c r="LLS2" s="19"/>
      <c r="LLT2" s="19"/>
      <c r="LLU2" s="19"/>
      <c r="LLV2" s="19"/>
      <c r="LLW2" s="19"/>
      <c r="LLX2" s="19"/>
      <c r="LLY2" s="19"/>
      <c r="LLZ2" s="19"/>
      <c r="LMA2" s="19"/>
      <c r="LMB2" s="19"/>
      <c r="LMC2" s="19"/>
      <c r="LMD2" s="19"/>
      <c r="LME2" s="19"/>
      <c r="LMF2" s="19"/>
      <c r="LMG2" s="19"/>
      <c r="LMH2" s="19"/>
      <c r="LMI2" s="19"/>
      <c r="LMJ2" s="19"/>
      <c r="LMK2" s="19"/>
      <c r="LML2" s="19"/>
      <c r="LMM2" s="19"/>
      <c r="LMN2" s="19"/>
      <c r="LMO2" s="19"/>
      <c r="LMP2" s="19"/>
      <c r="LMQ2" s="19"/>
      <c r="LMR2" s="19"/>
      <c r="LMS2" s="19"/>
      <c r="LMT2" s="19"/>
      <c r="LMU2" s="19"/>
      <c r="LMV2" s="19"/>
      <c r="LMW2" s="19"/>
      <c r="LMX2" s="19"/>
      <c r="LMY2" s="19"/>
      <c r="LMZ2" s="19"/>
      <c r="LNA2" s="19"/>
      <c r="LNB2" s="19"/>
      <c r="LNC2" s="19"/>
      <c r="LND2" s="19"/>
      <c r="LNE2" s="19"/>
      <c r="LNF2" s="19"/>
      <c r="LNG2" s="19"/>
      <c r="LNH2" s="19"/>
      <c r="LNI2" s="19"/>
      <c r="LNJ2" s="19"/>
      <c r="LNK2" s="19"/>
      <c r="LNL2" s="19"/>
      <c r="LNM2" s="19"/>
      <c r="LNN2" s="19"/>
      <c r="LNO2" s="19"/>
      <c r="LNP2" s="19"/>
      <c r="LNQ2" s="19"/>
      <c r="LNR2" s="19"/>
      <c r="LNS2" s="19"/>
      <c r="LNT2" s="19"/>
      <c r="LNU2" s="19"/>
      <c r="LNV2" s="19"/>
      <c r="LNW2" s="19"/>
      <c r="LNX2" s="19"/>
      <c r="LNY2" s="19"/>
      <c r="LNZ2" s="19"/>
      <c r="LOA2" s="19"/>
      <c r="LOB2" s="19"/>
      <c r="LOC2" s="19"/>
      <c r="LOD2" s="19"/>
      <c r="LOE2" s="19"/>
      <c r="LOF2" s="19"/>
      <c r="LOG2" s="19"/>
      <c r="LOH2" s="19"/>
      <c r="LOI2" s="19"/>
      <c r="LOJ2" s="19"/>
      <c r="LOK2" s="19"/>
      <c r="LOL2" s="19"/>
      <c r="LOM2" s="19"/>
      <c r="LON2" s="19"/>
      <c r="LOO2" s="19"/>
      <c r="LOP2" s="19"/>
      <c r="LOQ2" s="19"/>
      <c r="LOR2" s="19"/>
      <c r="LOS2" s="19"/>
      <c r="LOT2" s="19"/>
      <c r="LOU2" s="19"/>
      <c r="LOV2" s="19"/>
      <c r="LOW2" s="19"/>
      <c r="LOX2" s="19"/>
      <c r="LOY2" s="19"/>
      <c r="LOZ2" s="19"/>
      <c r="LPA2" s="19"/>
      <c r="LPB2" s="19"/>
      <c r="LPC2" s="19"/>
      <c r="LPD2" s="19"/>
      <c r="LPE2" s="19"/>
      <c r="LPF2" s="19"/>
      <c r="LPG2" s="19"/>
      <c r="LPH2" s="19"/>
      <c r="LPI2" s="19"/>
      <c r="LPJ2" s="19"/>
      <c r="LPK2" s="19"/>
      <c r="LPL2" s="19"/>
      <c r="LPM2" s="19"/>
      <c r="LPN2" s="19"/>
      <c r="LPO2" s="19"/>
      <c r="LPP2" s="19"/>
      <c r="LPQ2" s="19"/>
      <c r="LPR2" s="19"/>
      <c r="LPS2" s="19"/>
      <c r="LPT2" s="19"/>
      <c r="LPU2" s="19"/>
      <c r="LPV2" s="19"/>
      <c r="LPW2" s="19"/>
      <c r="LPX2" s="19"/>
      <c r="LPY2" s="19"/>
      <c r="LPZ2" s="19"/>
      <c r="LQA2" s="19"/>
      <c r="LQB2" s="19"/>
      <c r="LQC2" s="19"/>
      <c r="LQD2" s="19"/>
      <c r="LQE2" s="19"/>
      <c r="LQF2" s="19"/>
      <c r="LQG2" s="19"/>
      <c r="LQH2" s="19"/>
      <c r="LQI2" s="19"/>
      <c r="LQJ2" s="19"/>
      <c r="LQK2" s="19"/>
      <c r="LQL2" s="19"/>
      <c r="LQM2" s="19"/>
      <c r="LQN2" s="19"/>
      <c r="LQO2" s="19"/>
      <c r="LQP2" s="19"/>
      <c r="LQQ2" s="19"/>
      <c r="LQR2" s="19"/>
      <c r="LQS2" s="19"/>
      <c r="LQT2" s="19"/>
      <c r="LQU2" s="19"/>
      <c r="LQV2" s="19"/>
      <c r="LQW2" s="19"/>
      <c r="LQX2" s="19"/>
      <c r="LQY2" s="19"/>
      <c r="LQZ2" s="19"/>
      <c r="LRA2" s="19"/>
      <c r="LRB2" s="19"/>
      <c r="LRC2" s="19"/>
      <c r="LRD2" s="19"/>
      <c r="LRE2" s="19"/>
      <c r="LRF2" s="19"/>
      <c r="LRG2" s="19"/>
      <c r="LRH2" s="19"/>
      <c r="LRI2" s="19"/>
      <c r="LRJ2" s="19"/>
      <c r="LRK2" s="19"/>
      <c r="LRL2" s="19"/>
      <c r="LRM2" s="19"/>
      <c r="LRN2" s="19"/>
      <c r="LRO2" s="19"/>
      <c r="LRP2" s="19"/>
      <c r="LRQ2" s="19"/>
      <c r="LRR2" s="19"/>
      <c r="LRS2" s="19"/>
      <c r="LRT2" s="19"/>
      <c r="LRU2" s="19"/>
      <c r="LRV2" s="19"/>
      <c r="LRW2" s="19"/>
      <c r="LRX2" s="19"/>
      <c r="LRY2" s="19"/>
      <c r="LRZ2" s="19"/>
      <c r="LSA2" s="19"/>
      <c r="LSB2" s="19"/>
      <c r="LSC2" s="19"/>
      <c r="LSD2" s="19"/>
      <c r="LSE2" s="19"/>
      <c r="LSF2" s="19"/>
      <c r="LSG2" s="19"/>
      <c r="LSH2" s="19"/>
      <c r="LSI2" s="19"/>
      <c r="LSJ2" s="19"/>
      <c r="LSK2" s="19"/>
      <c r="LSL2" s="19"/>
      <c r="LSM2" s="19"/>
      <c r="LSN2" s="19"/>
      <c r="LSO2" s="19"/>
      <c r="LSP2" s="19"/>
      <c r="LSQ2" s="19"/>
      <c r="LSR2" s="19"/>
      <c r="LSS2" s="19"/>
      <c r="LST2" s="19"/>
      <c r="LSU2" s="19"/>
      <c r="LSV2" s="19"/>
      <c r="LSW2" s="19"/>
      <c r="LSX2" s="19"/>
      <c r="LSY2" s="19"/>
      <c r="LSZ2" s="19"/>
      <c r="LTA2" s="19"/>
      <c r="LTB2" s="19"/>
      <c r="LTC2" s="19"/>
      <c r="LTD2" s="19"/>
      <c r="LTE2" s="19"/>
      <c r="LTF2" s="19"/>
      <c r="LTG2" s="19"/>
      <c r="LTH2" s="19"/>
      <c r="LTI2" s="19"/>
      <c r="LTJ2" s="19"/>
      <c r="LTK2" s="19"/>
      <c r="LTL2" s="19"/>
      <c r="LTM2" s="19"/>
      <c r="LTN2" s="19"/>
      <c r="LTO2" s="19"/>
      <c r="LTP2" s="19"/>
      <c r="LTQ2" s="19"/>
      <c r="LTR2" s="19"/>
      <c r="LTS2" s="19"/>
      <c r="LTT2" s="19"/>
      <c r="LTU2" s="19"/>
      <c r="LTV2" s="19"/>
      <c r="LTW2" s="19"/>
      <c r="LTX2" s="19"/>
      <c r="LTY2" s="19"/>
      <c r="LTZ2" s="19"/>
      <c r="LUA2" s="19"/>
      <c r="LUB2" s="19"/>
      <c r="LUC2" s="19"/>
      <c r="LUD2" s="19"/>
      <c r="LUE2" s="19"/>
      <c r="LUF2" s="19"/>
      <c r="LUG2" s="19"/>
      <c r="LUH2" s="19"/>
      <c r="LUI2" s="19"/>
      <c r="LUJ2" s="19"/>
      <c r="LUK2" s="19"/>
      <c r="LUL2" s="19"/>
      <c r="LUM2" s="19"/>
      <c r="LUN2" s="19"/>
      <c r="LUO2" s="19"/>
      <c r="LUP2" s="19"/>
      <c r="LUQ2" s="19"/>
      <c r="LUR2" s="19"/>
      <c r="LUS2" s="19"/>
      <c r="LUT2" s="19"/>
      <c r="LUU2" s="19"/>
      <c r="LUV2" s="19"/>
      <c r="LUW2" s="19"/>
      <c r="LUX2" s="19"/>
      <c r="LUY2" s="19"/>
      <c r="LUZ2" s="19"/>
      <c r="LVA2" s="19"/>
      <c r="LVB2" s="19"/>
      <c r="LVC2" s="19"/>
      <c r="LVD2" s="19"/>
      <c r="LVE2" s="19"/>
      <c r="LVF2" s="19"/>
      <c r="LVG2" s="19"/>
      <c r="LVH2" s="19"/>
      <c r="LVI2" s="19"/>
      <c r="LVJ2" s="19"/>
      <c r="LVK2" s="19"/>
      <c r="LVL2" s="19"/>
      <c r="LVM2" s="19"/>
      <c r="LVN2" s="19"/>
      <c r="LVO2" s="19"/>
      <c r="LVP2" s="19"/>
      <c r="LVQ2" s="19"/>
      <c r="LVR2" s="19"/>
      <c r="LVS2" s="19"/>
      <c r="LVT2" s="19"/>
      <c r="LVU2" s="19"/>
      <c r="LVV2" s="19"/>
      <c r="LVW2" s="19"/>
      <c r="LVX2" s="19"/>
      <c r="LVY2" s="19"/>
      <c r="LVZ2" s="19"/>
      <c r="LWA2" s="19"/>
      <c r="LWB2" s="19"/>
      <c r="LWC2" s="19"/>
      <c r="LWD2" s="19"/>
      <c r="LWE2" s="19"/>
      <c r="LWF2" s="19"/>
      <c r="LWG2" s="19"/>
      <c r="LWH2" s="19"/>
      <c r="LWI2" s="19"/>
      <c r="LWJ2" s="19"/>
      <c r="LWK2" s="19"/>
      <c r="LWL2" s="19"/>
      <c r="LWM2" s="19"/>
      <c r="LWN2" s="19"/>
      <c r="LWO2" s="19"/>
      <c r="LWP2" s="19"/>
      <c r="LWQ2" s="19"/>
      <c r="LWR2" s="19"/>
      <c r="LWS2" s="19"/>
      <c r="LWT2" s="19"/>
      <c r="LWU2" s="19"/>
      <c r="LWV2" s="19"/>
      <c r="LWW2" s="19"/>
      <c r="LWX2" s="19"/>
      <c r="LWY2" s="19"/>
      <c r="LWZ2" s="19"/>
      <c r="LXA2" s="19"/>
      <c r="LXB2" s="19"/>
      <c r="LXC2" s="19"/>
      <c r="LXD2" s="19"/>
      <c r="LXE2" s="19"/>
      <c r="LXF2" s="19"/>
      <c r="LXG2" s="19"/>
      <c r="LXH2" s="19"/>
      <c r="LXI2" s="19"/>
      <c r="LXJ2" s="19"/>
      <c r="LXK2" s="19"/>
      <c r="LXL2" s="19"/>
      <c r="LXM2" s="19"/>
      <c r="LXN2" s="19"/>
      <c r="LXO2" s="19"/>
      <c r="LXP2" s="19"/>
      <c r="LXQ2" s="19"/>
      <c r="LXR2" s="19"/>
      <c r="LXS2" s="19"/>
      <c r="LXT2" s="19"/>
      <c r="LXU2" s="19"/>
      <c r="LXV2" s="19"/>
      <c r="LXW2" s="19"/>
      <c r="LXX2" s="19"/>
      <c r="LXY2" s="19"/>
      <c r="LXZ2" s="19"/>
      <c r="LYA2" s="19"/>
      <c r="LYB2" s="19"/>
      <c r="LYC2" s="19"/>
      <c r="LYD2" s="19"/>
      <c r="LYE2" s="19"/>
      <c r="LYF2" s="19"/>
      <c r="LYG2" s="19"/>
      <c r="LYH2" s="19"/>
      <c r="LYI2" s="19"/>
      <c r="LYJ2" s="19"/>
      <c r="LYK2" s="19"/>
      <c r="LYL2" s="19"/>
      <c r="LYM2" s="19"/>
      <c r="LYN2" s="19"/>
      <c r="LYO2" s="19"/>
      <c r="LYP2" s="19"/>
      <c r="LYQ2" s="19"/>
      <c r="LYR2" s="19"/>
      <c r="LYS2" s="19"/>
      <c r="LYT2" s="19"/>
      <c r="LYU2" s="19"/>
      <c r="LYV2" s="19"/>
      <c r="LYW2" s="19"/>
      <c r="LYX2" s="19"/>
      <c r="LYY2" s="19"/>
      <c r="LYZ2" s="19"/>
      <c r="LZA2" s="19"/>
      <c r="LZB2" s="19"/>
      <c r="LZC2" s="19"/>
      <c r="LZD2" s="19"/>
      <c r="LZE2" s="19"/>
      <c r="LZF2" s="19"/>
      <c r="LZG2" s="19"/>
      <c r="LZH2" s="19"/>
      <c r="LZI2" s="19"/>
      <c r="LZJ2" s="19"/>
      <c r="LZK2" s="19"/>
      <c r="LZL2" s="19"/>
      <c r="LZM2" s="19"/>
      <c r="LZN2" s="19"/>
      <c r="LZO2" s="19"/>
      <c r="LZP2" s="19"/>
      <c r="LZQ2" s="19"/>
      <c r="LZR2" s="19"/>
      <c r="LZS2" s="19"/>
      <c r="LZT2" s="19"/>
      <c r="LZU2" s="19"/>
      <c r="LZV2" s="19"/>
      <c r="LZW2" s="19"/>
      <c r="LZX2" s="19"/>
      <c r="LZY2" s="19"/>
      <c r="LZZ2" s="19"/>
      <c r="MAA2" s="19"/>
      <c r="MAB2" s="19"/>
      <c r="MAC2" s="19"/>
      <c r="MAD2" s="19"/>
      <c r="MAE2" s="19"/>
      <c r="MAF2" s="19"/>
      <c r="MAG2" s="19"/>
      <c r="MAH2" s="19"/>
      <c r="MAI2" s="19"/>
      <c r="MAJ2" s="19"/>
      <c r="MAK2" s="19"/>
      <c r="MAL2" s="19"/>
      <c r="MAM2" s="19"/>
      <c r="MAN2" s="19"/>
      <c r="MAO2" s="19"/>
      <c r="MAP2" s="19"/>
      <c r="MAQ2" s="19"/>
      <c r="MAR2" s="19"/>
      <c r="MAS2" s="19"/>
      <c r="MAT2" s="19"/>
      <c r="MAU2" s="19"/>
      <c r="MAV2" s="19"/>
      <c r="MAW2" s="19"/>
      <c r="MAX2" s="19"/>
      <c r="MAY2" s="19"/>
      <c r="MAZ2" s="19"/>
      <c r="MBA2" s="19"/>
      <c r="MBB2" s="19"/>
      <c r="MBC2" s="19"/>
      <c r="MBD2" s="19"/>
      <c r="MBE2" s="19"/>
      <c r="MBF2" s="19"/>
      <c r="MBG2" s="19"/>
      <c r="MBH2" s="19"/>
      <c r="MBI2" s="19"/>
      <c r="MBJ2" s="19"/>
      <c r="MBK2" s="19"/>
      <c r="MBL2" s="19"/>
      <c r="MBM2" s="19"/>
      <c r="MBN2" s="19"/>
      <c r="MBO2" s="19"/>
      <c r="MBP2" s="19"/>
      <c r="MBQ2" s="19"/>
      <c r="MBR2" s="19"/>
      <c r="MBS2" s="19"/>
      <c r="MBT2" s="19"/>
      <c r="MBU2" s="19"/>
      <c r="MBV2" s="19"/>
      <c r="MBW2" s="19"/>
      <c r="MBX2" s="19"/>
      <c r="MBY2" s="19"/>
      <c r="MBZ2" s="19"/>
      <c r="MCA2" s="19"/>
      <c r="MCB2" s="19"/>
      <c r="MCC2" s="19"/>
      <c r="MCD2" s="19"/>
      <c r="MCE2" s="19"/>
      <c r="MCF2" s="19"/>
      <c r="MCG2" s="19"/>
      <c r="MCH2" s="19"/>
      <c r="MCI2" s="19"/>
      <c r="MCJ2" s="19"/>
      <c r="MCK2" s="19"/>
      <c r="MCL2" s="19"/>
      <c r="MCM2" s="19"/>
      <c r="MCN2" s="19"/>
      <c r="MCO2" s="19"/>
      <c r="MCP2" s="19"/>
      <c r="MCQ2" s="19"/>
      <c r="MCR2" s="19"/>
      <c r="MCS2" s="19"/>
      <c r="MCT2" s="19"/>
      <c r="MCU2" s="19"/>
      <c r="MCV2" s="19"/>
      <c r="MCW2" s="19"/>
      <c r="MCX2" s="19"/>
      <c r="MCY2" s="19"/>
      <c r="MCZ2" s="19"/>
      <c r="MDA2" s="19"/>
      <c r="MDB2" s="19"/>
      <c r="MDC2" s="19"/>
      <c r="MDD2" s="19"/>
      <c r="MDE2" s="19"/>
      <c r="MDF2" s="19"/>
      <c r="MDG2" s="19"/>
      <c r="MDH2" s="19"/>
      <c r="MDI2" s="19"/>
      <c r="MDJ2" s="19"/>
      <c r="MDK2" s="19"/>
      <c r="MDL2" s="19"/>
      <c r="MDM2" s="19"/>
      <c r="MDN2" s="19"/>
      <c r="MDO2" s="19"/>
      <c r="MDP2" s="19"/>
      <c r="MDQ2" s="19"/>
      <c r="MDR2" s="19"/>
      <c r="MDS2" s="19"/>
      <c r="MDT2" s="19"/>
      <c r="MDU2" s="19"/>
      <c r="MDV2" s="19"/>
      <c r="MDW2" s="19"/>
      <c r="MDX2" s="19"/>
      <c r="MDY2" s="19"/>
      <c r="MDZ2" s="19"/>
      <c r="MEA2" s="19"/>
      <c r="MEB2" s="19"/>
      <c r="MEC2" s="19"/>
      <c r="MED2" s="19"/>
      <c r="MEE2" s="19"/>
      <c r="MEF2" s="19"/>
      <c r="MEG2" s="19"/>
      <c r="MEH2" s="19"/>
      <c r="MEI2" s="19"/>
      <c r="MEJ2" s="19"/>
      <c r="MEK2" s="19"/>
      <c r="MEL2" s="19"/>
      <c r="MEM2" s="19"/>
      <c r="MEN2" s="19"/>
      <c r="MEO2" s="19"/>
      <c r="MEP2" s="19"/>
      <c r="MEQ2" s="19"/>
      <c r="MER2" s="19"/>
      <c r="MES2" s="19"/>
      <c r="MET2" s="19"/>
      <c r="MEU2" s="19"/>
      <c r="MEV2" s="19"/>
      <c r="MEW2" s="19"/>
      <c r="MEX2" s="19"/>
      <c r="MEY2" s="19"/>
      <c r="MEZ2" s="19"/>
      <c r="MFA2" s="19"/>
      <c r="MFB2" s="19"/>
      <c r="MFC2" s="19"/>
      <c r="MFD2" s="19"/>
      <c r="MFE2" s="19"/>
      <c r="MFF2" s="19"/>
      <c r="MFG2" s="19"/>
      <c r="MFH2" s="19"/>
      <c r="MFI2" s="19"/>
      <c r="MFJ2" s="19"/>
      <c r="MFK2" s="19"/>
      <c r="MFL2" s="19"/>
      <c r="MFM2" s="19"/>
      <c r="MFN2" s="19"/>
      <c r="MFO2" s="19"/>
      <c r="MFP2" s="19"/>
      <c r="MFQ2" s="19"/>
      <c r="MFR2" s="19"/>
      <c r="MFS2" s="19"/>
      <c r="MFT2" s="19"/>
      <c r="MFU2" s="19"/>
      <c r="MFV2" s="19"/>
      <c r="MFW2" s="19"/>
      <c r="MFX2" s="19"/>
      <c r="MFY2" s="19"/>
      <c r="MFZ2" s="19"/>
      <c r="MGA2" s="19"/>
      <c r="MGB2" s="19"/>
      <c r="MGC2" s="19"/>
      <c r="MGD2" s="19"/>
      <c r="MGE2" s="19"/>
      <c r="MGF2" s="19"/>
      <c r="MGG2" s="19"/>
      <c r="MGH2" s="19"/>
      <c r="MGI2" s="19"/>
      <c r="MGJ2" s="19"/>
      <c r="MGK2" s="19"/>
      <c r="MGL2" s="19"/>
      <c r="MGM2" s="19"/>
      <c r="MGN2" s="19"/>
      <c r="MGO2" s="19"/>
      <c r="MGP2" s="19"/>
      <c r="MGQ2" s="19"/>
      <c r="MGR2" s="19"/>
      <c r="MGS2" s="19"/>
      <c r="MGT2" s="19"/>
      <c r="MGU2" s="19"/>
      <c r="MGV2" s="19"/>
      <c r="MGW2" s="19"/>
      <c r="MGX2" s="19"/>
      <c r="MGY2" s="19"/>
      <c r="MGZ2" s="19"/>
      <c r="MHA2" s="19"/>
      <c r="MHB2" s="19"/>
      <c r="MHC2" s="19"/>
      <c r="MHD2" s="19"/>
      <c r="MHE2" s="19"/>
      <c r="MHF2" s="19"/>
      <c r="MHG2" s="19"/>
      <c r="MHH2" s="19"/>
      <c r="MHI2" s="19"/>
      <c r="MHJ2" s="19"/>
      <c r="MHK2" s="19"/>
      <c r="MHL2" s="19"/>
      <c r="MHM2" s="19"/>
      <c r="MHN2" s="19"/>
      <c r="MHO2" s="19"/>
      <c r="MHP2" s="19"/>
      <c r="MHQ2" s="19"/>
      <c r="MHR2" s="19"/>
      <c r="MHS2" s="19"/>
      <c r="MHT2" s="19"/>
      <c r="MHU2" s="19"/>
      <c r="MHV2" s="19"/>
      <c r="MHW2" s="19"/>
      <c r="MHX2" s="19"/>
      <c r="MHY2" s="19"/>
      <c r="MHZ2" s="19"/>
      <c r="MIA2" s="19"/>
      <c r="MIB2" s="19"/>
      <c r="MIC2" s="19"/>
      <c r="MID2" s="19"/>
      <c r="MIE2" s="19"/>
      <c r="MIF2" s="19"/>
      <c r="MIG2" s="19"/>
      <c r="MIH2" s="19"/>
      <c r="MII2" s="19"/>
      <c r="MIJ2" s="19"/>
      <c r="MIK2" s="19"/>
      <c r="MIL2" s="19"/>
      <c r="MIM2" s="19"/>
      <c r="MIN2" s="19"/>
      <c r="MIO2" s="19"/>
      <c r="MIP2" s="19"/>
      <c r="MIQ2" s="19"/>
      <c r="MIR2" s="19"/>
      <c r="MIS2" s="19"/>
      <c r="MIT2" s="19"/>
      <c r="MIU2" s="19"/>
      <c r="MIV2" s="19"/>
      <c r="MIW2" s="19"/>
      <c r="MIX2" s="19"/>
      <c r="MIY2" s="19"/>
      <c r="MIZ2" s="19"/>
      <c r="MJA2" s="19"/>
      <c r="MJB2" s="19"/>
      <c r="MJC2" s="19"/>
      <c r="MJD2" s="19"/>
      <c r="MJE2" s="19"/>
      <c r="MJF2" s="19"/>
      <c r="MJG2" s="19"/>
      <c r="MJH2" s="19"/>
      <c r="MJI2" s="19"/>
      <c r="MJJ2" s="19"/>
      <c r="MJK2" s="19"/>
      <c r="MJL2" s="19"/>
      <c r="MJM2" s="19"/>
      <c r="MJN2" s="19"/>
      <c r="MJO2" s="19"/>
      <c r="MJP2" s="19"/>
      <c r="MJQ2" s="19"/>
      <c r="MJR2" s="19"/>
      <c r="MJS2" s="19"/>
      <c r="MJT2" s="19"/>
      <c r="MJU2" s="19"/>
      <c r="MJV2" s="19"/>
      <c r="MJW2" s="19"/>
      <c r="MJX2" s="19"/>
      <c r="MJY2" s="19"/>
      <c r="MJZ2" s="19"/>
      <c r="MKA2" s="19"/>
      <c r="MKB2" s="19"/>
      <c r="MKC2" s="19"/>
      <c r="MKD2" s="19"/>
      <c r="MKE2" s="19"/>
      <c r="MKF2" s="19"/>
      <c r="MKG2" s="19"/>
      <c r="MKH2" s="19"/>
      <c r="MKI2" s="19"/>
      <c r="MKJ2" s="19"/>
      <c r="MKK2" s="19"/>
      <c r="MKL2" s="19"/>
      <c r="MKM2" s="19"/>
      <c r="MKN2" s="19"/>
      <c r="MKO2" s="19"/>
      <c r="MKP2" s="19"/>
      <c r="MKQ2" s="19"/>
      <c r="MKR2" s="19"/>
      <c r="MKS2" s="19"/>
      <c r="MKT2" s="19"/>
      <c r="MKU2" s="19"/>
      <c r="MKV2" s="19"/>
      <c r="MKW2" s="19"/>
      <c r="MKX2" s="19"/>
      <c r="MKY2" s="19"/>
      <c r="MKZ2" s="19"/>
      <c r="MLA2" s="19"/>
      <c r="MLB2" s="19"/>
      <c r="MLC2" s="19"/>
      <c r="MLD2" s="19"/>
      <c r="MLE2" s="19"/>
      <c r="MLF2" s="19"/>
      <c r="MLG2" s="19"/>
      <c r="MLH2" s="19"/>
      <c r="MLI2" s="19"/>
      <c r="MLJ2" s="19"/>
      <c r="MLK2" s="19"/>
      <c r="MLL2" s="19"/>
      <c r="MLM2" s="19"/>
      <c r="MLN2" s="19"/>
      <c r="MLO2" s="19"/>
      <c r="MLP2" s="19"/>
      <c r="MLQ2" s="19"/>
      <c r="MLR2" s="19"/>
      <c r="MLS2" s="19"/>
      <c r="MLT2" s="19"/>
      <c r="MLU2" s="19"/>
      <c r="MLV2" s="19"/>
      <c r="MLW2" s="19"/>
      <c r="MLX2" s="19"/>
      <c r="MLY2" s="19"/>
      <c r="MLZ2" s="19"/>
      <c r="MMA2" s="19"/>
      <c r="MMB2" s="19"/>
      <c r="MMC2" s="19"/>
      <c r="MMD2" s="19"/>
      <c r="MME2" s="19"/>
      <c r="MMF2" s="19"/>
      <c r="MMG2" s="19"/>
      <c r="MMH2" s="19"/>
      <c r="MMI2" s="19"/>
      <c r="MMJ2" s="19"/>
      <c r="MMK2" s="19"/>
      <c r="MML2" s="19"/>
      <c r="MMM2" s="19"/>
      <c r="MMN2" s="19"/>
      <c r="MMO2" s="19"/>
      <c r="MMP2" s="19"/>
      <c r="MMQ2" s="19"/>
      <c r="MMR2" s="19"/>
      <c r="MMS2" s="19"/>
      <c r="MMT2" s="19"/>
      <c r="MMU2" s="19"/>
      <c r="MMV2" s="19"/>
      <c r="MMW2" s="19"/>
      <c r="MMX2" s="19"/>
      <c r="MMY2" s="19"/>
      <c r="MMZ2" s="19"/>
      <c r="MNA2" s="19"/>
      <c r="MNB2" s="19"/>
      <c r="MNC2" s="19"/>
      <c r="MND2" s="19"/>
      <c r="MNE2" s="19"/>
      <c r="MNF2" s="19"/>
      <c r="MNG2" s="19"/>
      <c r="MNH2" s="19"/>
      <c r="MNI2" s="19"/>
      <c r="MNJ2" s="19"/>
      <c r="MNK2" s="19"/>
      <c r="MNL2" s="19"/>
      <c r="MNM2" s="19"/>
      <c r="MNN2" s="19"/>
      <c r="MNO2" s="19"/>
      <c r="MNP2" s="19"/>
      <c r="MNQ2" s="19"/>
      <c r="MNR2" s="19"/>
      <c r="MNS2" s="19"/>
      <c r="MNT2" s="19"/>
      <c r="MNU2" s="19"/>
      <c r="MNV2" s="19"/>
      <c r="MNW2" s="19"/>
      <c r="MNX2" s="19"/>
      <c r="MNY2" s="19"/>
      <c r="MNZ2" s="19"/>
      <c r="MOA2" s="19"/>
      <c r="MOB2" s="19"/>
      <c r="MOC2" s="19"/>
      <c r="MOD2" s="19"/>
      <c r="MOE2" s="19"/>
      <c r="MOF2" s="19"/>
      <c r="MOG2" s="19"/>
      <c r="MOH2" s="19"/>
      <c r="MOI2" s="19"/>
      <c r="MOJ2" s="19"/>
      <c r="MOK2" s="19"/>
      <c r="MOL2" s="19"/>
      <c r="MOM2" s="19"/>
      <c r="MON2" s="19"/>
      <c r="MOO2" s="19"/>
      <c r="MOP2" s="19"/>
      <c r="MOQ2" s="19"/>
      <c r="MOR2" s="19"/>
      <c r="MOS2" s="19"/>
      <c r="MOT2" s="19"/>
      <c r="MOU2" s="19"/>
      <c r="MOV2" s="19"/>
      <c r="MOW2" s="19"/>
      <c r="MOX2" s="19"/>
      <c r="MOY2" s="19"/>
      <c r="MOZ2" s="19"/>
      <c r="MPA2" s="19"/>
      <c r="MPB2" s="19"/>
      <c r="MPC2" s="19"/>
      <c r="MPD2" s="19"/>
      <c r="MPE2" s="19"/>
      <c r="MPF2" s="19"/>
      <c r="MPG2" s="19"/>
      <c r="MPH2" s="19"/>
      <c r="MPI2" s="19"/>
      <c r="MPJ2" s="19"/>
      <c r="MPK2" s="19"/>
      <c r="MPL2" s="19"/>
      <c r="MPM2" s="19"/>
      <c r="MPN2" s="19"/>
      <c r="MPO2" s="19"/>
      <c r="MPP2" s="19"/>
      <c r="MPQ2" s="19"/>
      <c r="MPR2" s="19"/>
      <c r="MPS2" s="19"/>
      <c r="MPT2" s="19"/>
      <c r="MPU2" s="19"/>
      <c r="MPV2" s="19"/>
      <c r="MPW2" s="19"/>
      <c r="MPX2" s="19"/>
      <c r="MPY2" s="19"/>
      <c r="MPZ2" s="19"/>
      <c r="MQA2" s="19"/>
      <c r="MQB2" s="19"/>
      <c r="MQC2" s="19"/>
      <c r="MQD2" s="19"/>
      <c r="MQE2" s="19"/>
      <c r="MQF2" s="19"/>
      <c r="MQG2" s="19"/>
      <c r="MQH2" s="19"/>
      <c r="MQI2" s="19"/>
      <c r="MQJ2" s="19"/>
      <c r="MQK2" s="19"/>
      <c r="MQL2" s="19"/>
      <c r="MQM2" s="19"/>
      <c r="MQN2" s="19"/>
      <c r="MQO2" s="19"/>
      <c r="MQP2" s="19"/>
      <c r="MQQ2" s="19"/>
      <c r="MQR2" s="19"/>
      <c r="MQS2" s="19"/>
      <c r="MQT2" s="19"/>
      <c r="MQU2" s="19"/>
      <c r="MQV2" s="19"/>
      <c r="MQW2" s="19"/>
      <c r="MQX2" s="19"/>
      <c r="MQY2" s="19"/>
      <c r="MQZ2" s="19"/>
      <c r="MRA2" s="19"/>
      <c r="MRB2" s="19"/>
      <c r="MRC2" s="19"/>
      <c r="MRD2" s="19"/>
      <c r="MRE2" s="19"/>
      <c r="MRF2" s="19"/>
      <c r="MRG2" s="19"/>
      <c r="MRH2" s="19"/>
      <c r="MRI2" s="19"/>
      <c r="MRJ2" s="19"/>
      <c r="MRK2" s="19"/>
      <c r="MRL2" s="19"/>
      <c r="MRM2" s="19"/>
      <c r="MRN2" s="19"/>
      <c r="MRO2" s="19"/>
      <c r="MRP2" s="19"/>
      <c r="MRQ2" s="19"/>
      <c r="MRR2" s="19"/>
      <c r="MRS2" s="19"/>
      <c r="MRT2" s="19"/>
      <c r="MRU2" s="19"/>
      <c r="MRV2" s="19"/>
      <c r="MRW2" s="19"/>
      <c r="MRX2" s="19"/>
      <c r="MRY2" s="19"/>
      <c r="MRZ2" s="19"/>
      <c r="MSA2" s="19"/>
      <c r="MSB2" s="19"/>
      <c r="MSC2" s="19"/>
      <c r="MSD2" s="19"/>
      <c r="MSE2" s="19"/>
      <c r="MSF2" s="19"/>
      <c r="MSG2" s="19"/>
      <c r="MSH2" s="19"/>
      <c r="MSI2" s="19"/>
      <c r="MSJ2" s="19"/>
      <c r="MSK2" s="19"/>
      <c r="MSL2" s="19"/>
      <c r="MSM2" s="19"/>
      <c r="MSN2" s="19"/>
      <c r="MSO2" s="19"/>
      <c r="MSP2" s="19"/>
      <c r="MSQ2" s="19"/>
      <c r="MSR2" s="19"/>
      <c r="MSS2" s="19"/>
      <c r="MST2" s="19"/>
      <c r="MSU2" s="19"/>
      <c r="MSV2" s="19"/>
      <c r="MSW2" s="19"/>
      <c r="MSX2" s="19"/>
      <c r="MSY2" s="19"/>
      <c r="MSZ2" s="19"/>
      <c r="MTA2" s="19"/>
      <c r="MTB2" s="19"/>
      <c r="MTC2" s="19"/>
      <c r="MTD2" s="19"/>
      <c r="MTE2" s="19"/>
      <c r="MTF2" s="19"/>
      <c r="MTG2" s="19"/>
      <c r="MTH2" s="19"/>
      <c r="MTI2" s="19"/>
      <c r="MTJ2" s="19"/>
      <c r="MTK2" s="19"/>
      <c r="MTL2" s="19"/>
      <c r="MTM2" s="19"/>
      <c r="MTN2" s="19"/>
      <c r="MTO2" s="19"/>
      <c r="MTP2" s="19"/>
      <c r="MTQ2" s="19"/>
      <c r="MTR2" s="19"/>
      <c r="MTS2" s="19"/>
      <c r="MTT2" s="19"/>
      <c r="MTU2" s="19"/>
      <c r="MTV2" s="19"/>
      <c r="MTW2" s="19"/>
      <c r="MTX2" s="19"/>
      <c r="MTY2" s="19"/>
      <c r="MTZ2" s="19"/>
      <c r="MUA2" s="19"/>
      <c r="MUB2" s="19"/>
      <c r="MUC2" s="19"/>
      <c r="MUD2" s="19"/>
      <c r="MUE2" s="19"/>
      <c r="MUF2" s="19"/>
      <c r="MUG2" s="19"/>
      <c r="MUH2" s="19"/>
      <c r="MUI2" s="19"/>
      <c r="MUJ2" s="19"/>
      <c r="MUK2" s="19"/>
      <c r="MUL2" s="19"/>
      <c r="MUM2" s="19"/>
      <c r="MUN2" s="19"/>
      <c r="MUO2" s="19"/>
      <c r="MUP2" s="19"/>
      <c r="MUQ2" s="19"/>
      <c r="MUR2" s="19"/>
      <c r="MUS2" s="19"/>
      <c r="MUT2" s="19"/>
      <c r="MUU2" s="19"/>
      <c r="MUV2" s="19"/>
      <c r="MUW2" s="19"/>
      <c r="MUX2" s="19"/>
      <c r="MUY2" s="19"/>
      <c r="MUZ2" s="19"/>
      <c r="MVA2" s="19"/>
      <c r="MVB2" s="19"/>
      <c r="MVC2" s="19"/>
      <c r="MVD2" s="19"/>
      <c r="MVE2" s="19"/>
      <c r="MVF2" s="19"/>
      <c r="MVG2" s="19"/>
      <c r="MVH2" s="19"/>
      <c r="MVI2" s="19"/>
      <c r="MVJ2" s="19"/>
      <c r="MVK2" s="19"/>
      <c r="MVL2" s="19"/>
      <c r="MVM2" s="19"/>
      <c r="MVN2" s="19"/>
      <c r="MVO2" s="19"/>
      <c r="MVP2" s="19"/>
      <c r="MVQ2" s="19"/>
      <c r="MVR2" s="19"/>
      <c r="MVS2" s="19"/>
      <c r="MVT2" s="19"/>
      <c r="MVU2" s="19"/>
      <c r="MVV2" s="19"/>
      <c r="MVW2" s="19"/>
      <c r="MVX2" s="19"/>
      <c r="MVY2" s="19"/>
      <c r="MVZ2" s="19"/>
      <c r="MWA2" s="19"/>
      <c r="MWB2" s="19"/>
      <c r="MWC2" s="19"/>
      <c r="MWD2" s="19"/>
      <c r="MWE2" s="19"/>
      <c r="MWF2" s="19"/>
      <c r="MWG2" s="19"/>
      <c r="MWH2" s="19"/>
      <c r="MWI2" s="19"/>
      <c r="MWJ2" s="19"/>
      <c r="MWK2" s="19"/>
      <c r="MWL2" s="19"/>
      <c r="MWM2" s="19"/>
      <c r="MWN2" s="19"/>
      <c r="MWO2" s="19"/>
      <c r="MWP2" s="19"/>
      <c r="MWQ2" s="19"/>
      <c r="MWR2" s="19"/>
      <c r="MWS2" s="19"/>
      <c r="MWT2" s="19"/>
      <c r="MWU2" s="19"/>
      <c r="MWV2" s="19"/>
      <c r="MWW2" s="19"/>
      <c r="MWX2" s="19"/>
      <c r="MWY2" s="19"/>
      <c r="MWZ2" s="19"/>
      <c r="MXA2" s="19"/>
      <c r="MXB2" s="19"/>
      <c r="MXC2" s="19"/>
      <c r="MXD2" s="19"/>
      <c r="MXE2" s="19"/>
      <c r="MXF2" s="19"/>
      <c r="MXG2" s="19"/>
      <c r="MXH2" s="19"/>
      <c r="MXI2" s="19"/>
      <c r="MXJ2" s="19"/>
      <c r="MXK2" s="19"/>
      <c r="MXL2" s="19"/>
      <c r="MXM2" s="19"/>
      <c r="MXN2" s="19"/>
      <c r="MXO2" s="19"/>
      <c r="MXP2" s="19"/>
      <c r="MXQ2" s="19"/>
      <c r="MXR2" s="19"/>
      <c r="MXS2" s="19"/>
      <c r="MXT2" s="19"/>
      <c r="MXU2" s="19"/>
      <c r="MXV2" s="19"/>
      <c r="MXW2" s="19"/>
      <c r="MXX2" s="19"/>
      <c r="MXY2" s="19"/>
      <c r="MXZ2" s="19"/>
      <c r="MYA2" s="19"/>
      <c r="MYB2" s="19"/>
      <c r="MYC2" s="19"/>
      <c r="MYD2" s="19"/>
      <c r="MYE2" s="19"/>
      <c r="MYF2" s="19"/>
      <c r="MYG2" s="19"/>
      <c r="MYH2" s="19"/>
      <c r="MYI2" s="19"/>
      <c r="MYJ2" s="19"/>
      <c r="MYK2" s="19"/>
      <c r="MYL2" s="19"/>
      <c r="MYM2" s="19"/>
      <c r="MYN2" s="19"/>
      <c r="MYO2" s="19"/>
      <c r="MYP2" s="19"/>
      <c r="MYQ2" s="19"/>
      <c r="MYR2" s="19"/>
      <c r="MYS2" s="19"/>
      <c r="MYT2" s="19"/>
      <c r="MYU2" s="19"/>
      <c r="MYV2" s="19"/>
      <c r="MYW2" s="19"/>
      <c r="MYX2" s="19"/>
      <c r="MYY2" s="19"/>
      <c r="MYZ2" s="19"/>
      <c r="MZA2" s="19"/>
      <c r="MZB2" s="19"/>
      <c r="MZC2" s="19"/>
      <c r="MZD2" s="19"/>
      <c r="MZE2" s="19"/>
      <c r="MZF2" s="19"/>
      <c r="MZG2" s="19"/>
      <c r="MZH2" s="19"/>
      <c r="MZI2" s="19"/>
      <c r="MZJ2" s="19"/>
      <c r="MZK2" s="19"/>
      <c r="MZL2" s="19"/>
      <c r="MZM2" s="19"/>
      <c r="MZN2" s="19"/>
      <c r="MZO2" s="19"/>
      <c r="MZP2" s="19"/>
      <c r="MZQ2" s="19"/>
      <c r="MZR2" s="19"/>
      <c r="MZS2" s="19"/>
      <c r="MZT2" s="19"/>
      <c r="MZU2" s="19"/>
      <c r="MZV2" s="19"/>
      <c r="MZW2" s="19"/>
      <c r="MZX2" s="19"/>
      <c r="MZY2" s="19"/>
      <c r="MZZ2" s="19"/>
      <c r="NAA2" s="19"/>
      <c r="NAB2" s="19"/>
      <c r="NAC2" s="19"/>
      <c r="NAD2" s="19"/>
      <c r="NAE2" s="19"/>
      <c r="NAF2" s="19"/>
      <c r="NAG2" s="19"/>
      <c r="NAH2" s="19"/>
      <c r="NAI2" s="19"/>
      <c r="NAJ2" s="19"/>
      <c r="NAK2" s="19"/>
      <c r="NAL2" s="19"/>
      <c r="NAM2" s="19"/>
      <c r="NAN2" s="19"/>
      <c r="NAO2" s="19"/>
      <c r="NAP2" s="19"/>
      <c r="NAQ2" s="19"/>
      <c r="NAR2" s="19"/>
      <c r="NAS2" s="19"/>
      <c r="NAT2" s="19"/>
      <c r="NAU2" s="19"/>
      <c r="NAV2" s="19"/>
      <c r="NAW2" s="19"/>
      <c r="NAX2" s="19"/>
      <c r="NAY2" s="19"/>
      <c r="NAZ2" s="19"/>
      <c r="NBA2" s="19"/>
      <c r="NBB2" s="19"/>
      <c r="NBC2" s="19"/>
      <c r="NBD2" s="19"/>
      <c r="NBE2" s="19"/>
      <c r="NBF2" s="19"/>
      <c r="NBG2" s="19"/>
      <c r="NBH2" s="19"/>
      <c r="NBI2" s="19"/>
      <c r="NBJ2" s="19"/>
      <c r="NBK2" s="19"/>
      <c r="NBL2" s="19"/>
      <c r="NBM2" s="19"/>
      <c r="NBN2" s="19"/>
      <c r="NBO2" s="19"/>
      <c r="NBP2" s="19"/>
      <c r="NBQ2" s="19"/>
      <c r="NBR2" s="19"/>
      <c r="NBS2" s="19"/>
      <c r="NBT2" s="19"/>
      <c r="NBU2" s="19"/>
      <c r="NBV2" s="19"/>
      <c r="NBW2" s="19"/>
      <c r="NBX2" s="19"/>
      <c r="NBY2" s="19"/>
      <c r="NBZ2" s="19"/>
      <c r="NCA2" s="19"/>
      <c r="NCB2" s="19"/>
      <c r="NCC2" s="19"/>
      <c r="NCD2" s="19"/>
      <c r="NCE2" s="19"/>
      <c r="NCF2" s="19"/>
      <c r="NCG2" s="19"/>
      <c r="NCH2" s="19"/>
      <c r="NCI2" s="19"/>
      <c r="NCJ2" s="19"/>
      <c r="NCK2" s="19"/>
      <c r="NCL2" s="19"/>
      <c r="NCM2" s="19"/>
      <c r="NCN2" s="19"/>
      <c r="NCO2" s="19"/>
      <c r="NCP2" s="19"/>
      <c r="NCQ2" s="19"/>
      <c r="NCR2" s="19"/>
      <c r="NCS2" s="19"/>
      <c r="NCT2" s="19"/>
      <c r="NCU2" s="19"/>
      <c r="NCV2" s="19"/>
      <c r="NCW2" s="19"/>
      <c r="NCX2" s="19"/>
      <c r="NCY2" s="19"/>
      <c r="NCZ2" s="19"/>
      <c r="NDA2" s="19"/>
      <c r="NDB2" s="19"/>
      <c r="NDC2" s="19"/>
      <c r="NDD2" s="19"/>
      <c r="NDE2" s="19"/>
      <c r="NDF2" s="19"/>
      <c r="NDG2" s="19"/>
      <c r="NDH2" s="19"/>
      <c r="NDI2" s="19"/>
      <c r="NDJ2" s="19"/>
      <c r="NDK2" s="19"/>
      <c r="NDL2" s="19"/>
      <c r="NDM2" s="19"/>
      <c r="NDN2" s="19"/>
      <c r="NDO2" s="19"/>
      <c r="NDP2" s="19"/>
      <c r="NDQ2" s="19"/>
      <c r="NDR2" s="19"/>
      <c r="NDS2" s="19"/>
      <c r="NDT2" s="19"/>
      <c r="NDU2" s="19"/>
      <c r="NDV2" s="19"/>
      <c r="NDW2" s="19"/>
      <c r="NDX2" s="19"/>
      <c r="NDY2" s="19"/>
      <c r="NDZ2" s="19"/>
      <c r="NEA2" s="19"/>
      <c r="NEB2" s="19"/>
      <c r="NEC2" s="19"/>
      <c r="NED2" s="19"/>
      <c r="NEE2" s="19"/>
      <c r="NEF2" s="19"/>
      <c r="NEG2" s="19"/>
      <c r="NEH2" s="19"/>
      <c r="NEI2" s="19"/>
      <c r="NEJ2" s="19"/>
      <c r="NEK2" s="19"/>
      <c r="NEL2" s="19"/>
      <c r="NEM2" s="19"/>
      <c r="NEN2" s="19"/>
      <c r="NEO2" s="19"/>
      <c r="NEP2" s="19"/>
      <c r="NEQ2" s="19"/>
      <c r="NER2" s="19"/>
      <c r="NES2" s="19"/>
      <c r="NET2" s="19"/>
      <c r="NEU2" s="19"/>
      <c r="NEV2" s="19"/>
      <c r="NEW2" s="19"/>
      <c r="NEX2" s="19"/>
      <c r="NEY2" s="19"/>
      <c r="NEZ2" s="19"/>
      <c r="NFA2" s="19"/>
      <c r="NFB2" s="19"/>
      <c r="NFC2" s="19"/>
      <c r="NFD2" s="19"/>
      <c r="NFE2" s="19"/>
      <c r="NFF2" s="19"/>
      <c r="NFG2" s="19"/>
      <c r="NFH2" s="19"/>
      <c r="NFI2" s="19"/>
      <c r="NFJ2" s="19"/>
      <c r="NFK2" s="19"/>
      <c r="NFL2" s="19"/>
      <c r="NFM2" s="19"/>
      <c r="NFN2" s="19"/>
      <c r="NFO2" s="19"/>
      <c r="NFP2" s="19"/>
      <c r="NFQ2" s="19"/>
      <c r="NFR2" s="19"/>
      <c r="NFS2" s="19"/>
      <c r="NFT2" s="19"/>
      <c r="NFU2" s="19"/>
      <c r="NFV2" s="19"/>
      <c r="NFW2" s="19"/>
      <c r="NFX2" s="19"/>
      <c r="NFY2" s="19"/>
      <c r="NFZ2" s="19"/>
      <c r="NGA2" s="19"/>
      <c r="NGB2" s="19"/>
      <c r="NGC2" s="19"/>
      <c r="NGD2" s="19"/>
      <c r="NGE2" s="19"/>
      <c r="NGF2" s="19"/>
      <c r="NGG2" s="19"/>
      <c r="NGH2" s="19"/>
      <c r="NGI2" s="19"/>
      <c r="NGJ2" s="19"/>
      <c r="NGK2" s="19"/>
      <c r="NGL2" s="19"/>
      <c r="NGM2" s="19"/>
      <c r="NGN2" s="19"/>
      <c r="NGO2" s="19"/>
      <c r="NGP2" s="19"/>
      <c r="NGQ2" s="19"/>
      <c r="NGR2" s="19"/>
      <c r="NGS2" s="19"/>
      <c r="NGT2" s="19"/>
      <c r="NGU2" s="19"/>
      <c r="NGV2" s="19"/>
      <c r="NGW2" s="19"/>
      <c r="NGX2" s="19"/>
      <c r="NGY2" s="19"/>
      <c r="NGZ2" s="19"/>
      <c r="NHA2" s="19"/>
      <c r="NHB2" s="19"/>
      <c r="NHC2" s="19"/>
      <c r="NHD2" s="19"/>
      <c r="NHE2" s="19"/>
      <c r="NHF2" s="19"/>
      <c r="NHG2" s="19"/>
      <c r="NHH2" s="19"/>
      <c r="NHI2" s="19"/>
      <c r="NHJ2" s="19"/>
      <c r="NHK2" s="19"/>
      <c r="NHL2" s="19"/>
      <c r="NHM2" s="19"/>
      <c r="NHN2" s="19"/>
      <c r="NHO2" s="19"/>
      <c r="NHP2" s="19"/>
      <c r="NHQ2" s="19"/>
      <c r="NHR2" s="19"/>
      <c r="NHS2" s="19"/>
      <c r="NHT2" s="19"/>
      <c r="NHU2" s="19"/>
      <c r="NHV2" s="19"/>
      <c r="NHW2" s="19"/>
      <c r="NHX2" s="19"/>
      <c r="NHY2" s="19"/>
      <c r="NHZ2" s="19"/>
      <c r="NIA2" s="19"/>
      <c r="NIB2" s="19"/>
      <c r="NIC2" s="19"/>
      <c r="NID2" s="19"/>
      <c r="NIE2" s="19"/>
      <c r="NIF2" s="19"/>
      <c r="NIG2" s="19"/>
      <c r="NIH2" s="19"/>
      <c r="NII2" s="19"/>
      <c r="NIJ2" s="19"/>
      <c r="NIK2" s="19"/>
      <c r="NIL2" s="19"/>
      <c r="NIM2" s="19"/>
      <c r="NIN2" s="19"/>
      <c r="NIO2" s="19"/>
      <c r="NIP2" s="19"/>
      <c r="NIQ2" s="19"/>
      <c r="NIR2" s="19"/>
      <c r="NIS2" s="19"/>
      <c r="NIT2" s="19"/>
      <c r="NIU2" s="19"/>
      <c r="NIV2" s="19"/>
      <c r="NIW2" s="19"/>
      <c r="NIX2" s="19"/>
      <c r="NIY2" s="19"/>
      <c r="NIZ2" s="19"/>
      <c r="NJA2" s="19"/>
      <c r="NJB2" s="19"/>
      <c r="NJC2" s="19"/>
      <c r="NJD2" s="19"/>
      <c r="NJE2" s="19"/>
      <c r="NJF2" s="19"/>
      <c r="NJG2" s="19"/>
      <c r="NJH2" s="19"/>
      <c r="NJI2" s="19"/>
      <c r="NJJ2" s="19"/>
      <c r="NJK2" s="19"/>
      <c r="NJL2" s="19"/>
      <c r="NJM2" s="19"/>
      <c r="NJN2" s="19"/>
      <c r="NJO2" s="19"/>
      <c r="NJP2" s="19"/>
      <c r="NJQ2" s="19"/>
      <c r="NJR2" s="19"/>
      <c r="NJS2" s="19"/>
      <c r="NJT2" s="19"/>
      <c r="NJU2" s="19"/>
      <c r="NJV2" s="19"/>
      <c r="NJW2" s="19"/>
      <c r="NJX2" s="19"/>
      <c r="NJY2" s="19"/>
      <c r="NJZ2" s="19"/>
      <c r="NKA2" s="19"/>
      <c r="NKB2" s="19"/>
      <c r="NKC2" s="19"/>
      <c r="NKD2" s="19"/>
      <c r="NKE2" s="19"/>
      <c r="NKF2" s="19"/>
      <c r="NKG2" s="19"/>
      <c r="NKH2" s="19"/>
      <c r="NKI2" s="19"/>
      <c r="NKJ2" s="19"/>
      <c r="NKK2" s="19"/>
      <c r="NKL2" s="19"/>
      <c r="NKM2" s="19"/>
      <c r="NKN2" s="19"/>
      <c r="NKO2" s="19"/>
      <c r="NKP2" s="19"/>
      <c r="NKQ2" s="19"/>
      <c r="NKR2" s="19"/>
      <c r="NKS2" s="19"/>
      <c r="NKT2" s="19"/>
      <c r="NKU2" s="19"/>
      <c r="NKV2" s="19"/>
      <c r="NKW2" s="19"/>
      <c r="NKX2" s="19"/>
      <c r="NKY2" s="19"/>
      <c r="NKZ2" s="19"/>
      <c r="NLA2" s="19"/>
      <c r="NLB2" s="19"/>
      <c r="NLC2" s="19"/>
      <c r="NLD2" s="19"/>
      <c r="NLE2" s="19"/>
      <c r="NLF2" s="19"/>
      <c r="NLG2" s="19"/>
      <c r="NLH2" s="19"/>
      <c r="NLI2" s="19"/>
      <c r="NLJ2" s="19"/>
      <c r="NLK2" s="19"/>
      <c r="NLL2" s="19"/>
      <c r="NLM2" s="19"/>
      <c r="NLN2" s="19"/>
      <c r="NLO2" s="19"/>
      <c r="NLP2" s="19"/>
      <c r="NLQ2" s="19"/>
      <c r="NLR2" s="19"/>
      <c r="NLS2" s="19"/>
      <c r="NLT2" s="19"/>
      <c r="NLU2" s="19"/>
      <c r="NLV2" s="19"/>
      <c r="NLW2" s="19"/>
      <c r="NLX2" s="19"/>
      <c r="NLY2" s="19"/>
      <c r="NLZ2" s="19"/>
      <c r="NMA2" s="19"/>
      <c r="NMB2" s="19"/>
      <c r="NMC2" s="19"/>
      <c r="NMD2" s="19"/>
      <c r="NME2" s="19"/>
      <c r="NMF2" s="19"/>
      <c r="NMG2" s="19"/>
      <c r="NMH2" s="19"/>
      <c r="NMI2" s="19"/>
      <c r="NMJ2" s="19"/>
      <c r="NMK2" s="19"/>
      <c r="NML2" s="19"/>
      <c r="NMM2" s="19"/>
      <c r="NMN2" s="19"/>
      <c r="NMO2" s="19"/>
      <c r="NMP2" s="19"/>
      <c r="NMQ2" s="19"/>
      <c r="NMR2" s="19"/>
      <c r="NMS2" s="19"/>
      <c r="NMT2" s="19"/>
      <c r="NMU2" s="19"/>
      <c r="NMV2" s="19"/>
      <c r="NMW2" s="19"/>
      <c r="NMX2" s="19"/>
      <c r="NMY2" s="19"/>
      <c r="NMZ2" s="19"/>
      <c r="NNA2" s="19"/>
      <c r="NNB2" s="19"/>
      <c r="NNC2" s="19"/>
      <c r="NND2" s="19"/>
      <c r="NNE2" s="19"/>
      <c r="NNF2" s="19"/>
      <c r="NNG2" s="19"/>
      <c r="NNH2" s="19"/>
      <c r="NNI2" s="19"/>
      <c r="NNJ2" s="19"/>
      <c r="NNK2" s="19"/>
      <c r="NNL2" s="19"/>
      <c r="NNM2" s="19"/>
      <c r="NNN2" s="19"/>
      <c r="NNO2" s="19"/>
      <c r="NNP2" s="19"/>
      <c r="NNQ2" s="19"/>
      <c r="NNR2" s="19"/>
      <c r="NNS2" s="19"/>
      <c r="NNT2" s="19"/>
      <c r="NNU2" s="19"/>
      <c r="NNV2" s="19"/>
      <c r="NNW2" s="19"/>
      <c r="NNX2" s="19"/>
      <c r="NNY2" s="19"/>
      <c r="NNZ2" s="19"/>
      <c r="NOA2" s="19"/>
      <c r="NOB2" s="19"/>
      <c r="NOC2" s="19"/>
      <c r="NOD2" s="19"/>
      <c r="NOE2" s="19"/>
      <c r="NOF2" s="19"/>
      <c r="NOG2" s="19"/>
      <c r="NOH2" s="19"/>
      <c r="NOI2" s="19"/>
      <c r="NOJ2" s="19"/>
      <c r="NOK2" s="19"/>
      <c r="NOL2" s="19"/>
      <c r="NOM2" s="19"/>
      <c r="NON2" s="19"/>
      <c r="NOO2" s="19"/>
      <c r="NOP2" s="19"/>
      <c r="NOQ2" s="19"/>
      <c r="NOR2" s="19"/>
      <c r="NOS2" s="19"/>
      <c r="NOT2" s="19"/>
      <c r="NOU2" s="19"/>
      <c r="NOV2" s="19"/>
      <c r="NOW2" s="19"/>
      <c r="NOX2" s="19"/>
      <c r="NOY2" s="19"/>
      <c r="NOZ2" s="19"/>
      <c r="NPA2" s="19"/>
      <c r="NPB2" s="19"/>
      <c r="NPC2" s="19"/>
      <c r="NPD2" s="19"/>
      <c r="NPE2" s="19"/>
      <c r="NPF2" s="19"/>
      <c r="NPG2" s="19"/>
      <c r="NPH2" s="19"/>
      <c r="NPI2" s="19"/>
      <c r="NPJ2" s="19"/>
      <c r="NPK2" s="19"/>
      <c r="NPL2" s="19"/>
      <c r="NPM2" s="19"/>
      <c r="NPN2" s="19"/>
      <c r="NPO2" s="19"/>
      <c r="NPP2" s="19"/>
      <c r="NPQ2" s="19"/>
      <c r="NPR2" s="19"/>
      <c r="NPS2" s="19"/>
      <c r="NPT2" s="19"/>
      <c r="NPU2" s="19"/>
      <c r="NPV2" s="19"/>
      <c r="NPW2" s="19"/>
      <c r="NPX2" s="19"/>
      <c r="NPY2" s="19"/>
      <c r="NPZ2" s="19"/>
      <c r="NQA2" s="19"/>
      <c r="NQB2" s="19"/>
      <c r="NQC2" s="19"/>
      <c r="NQD2" s="19"/>
      <c r="NQE2" s="19"/>
      <c r="NQF2" s="19"/>
      <c r="NQG2" s="19"/>
      <c r="NQH2" s="19"/>
      <c r="NQI2" s="19"/>
      <c r="NQJ2" s="19"/>
      <c r="NQK2" s="19"/>
      <c r="NQL2" s="19"/>
      <c r="NQM2" s="19"/>
      <c r="NQN2" s="19"/>
      <c r="NQO2" s="19"/>
      <c r="NQP2" s="19"/>
      <c r="NQQ2" s="19"/>
      <c r="NQR2" s="19"/>
      <c r="NQS2" s="19"/>
      <c r="NQT2" s="19"/>
      <c r="NQU2" s="19"/>
      <c r="NQV2" s="19"/>
      <c r="NQW2" s="19"/>
      <c r="NQX2" s="19"/>
      <c r="NQY2" s="19"/>
      <c r="NQZ2" s="19"/>
      <c r="NRA2" s="19"/>
      <c r="NRB2" s="19"/>
      <c r="NRC2" s="19"/>
      <c r="NRD2" s="19"/>
      <c r="NRE2" s="19"/>
      <c r="NRF2" s="19"/>
      <c r="NRG2" s="19"/>
      <c r="NRH2" s="19"/>
      <c r="NRI2" s="19"/>
      <c r="NRJ2" s="19"/>
      <c r="NRK2" s="19"/>
      <c r="NRL2" s="19"/>
      <c r="NRM2" s="19"/>
      <c r="NRN2" s="19"/>
      <c r="NRO2" s="19"/>
      <c r="NRP2" s="19"/>
      <c r="NRQ2" s="19"/>
      <c r="NRR2" s="19"/>
      <c r="NRS2" s="19"/>
      <c r="NRT2" s="19"/>
      <c r="NRU2" s="19"/>
      <c r="NRV2" s="19"/>
      <c r="NRW2" s="19"/>
      <c r="NRX2" s="19"/>
      <c r="NRY2" s="19"/>
      <c r="NRZ2" s="19"/>
      <c r="NSA2" s="19"/>
      <c r="NSB2" s="19"/>
      <c r="NSC2" s="19"/>
      <c r="NSD2" s="19"/>
      <c r="NSE2" s="19"/>
      <c r="NSF2" s="19"/>
      <c r="NSG2" s="19"/>
      <c r="NSH2" s="19"/>
      <c r="NSI2" s="19"/>
      <c r="NSJ2" s="19"/>
      <c r="NSK2" s="19"/>
      <c r="NSL2" s="19"/>
      <c r="NSM2" s="19"/>
      <c r="NSN2" s="19"/>
      <c r="NSO2" s="19"/>
      <c r="NSP2" s="19"/>
      <c r="NSQ2" s="19"/>
      <c r="NSR2" s="19"/>
      <c r="NSS2" s="19"/>
      <c r="NST2" s="19"/>
      <c r="NSU2" s="19"/>
      <c r="NSV2" s="19"/>
      <c r="NSW2" s="19"/>
      <c r="NSX2" s="19"/>
      <c r="NSY2" s="19"/>
      <c r="NSZ2" s="19"/>
      <c r="NTA2" s="19"/>
      <c r="NTB2" s="19"/>
      <c r="NTC2" s="19"/>
      <c r="NTD2" s="19"/>
      <c r="NTE2" s="19"/>
      <c r="NTF2" s="19"/>
      <c r="NTG2" s="19"/>
      <c r="NTH2" s="19"/>
      <c r="NTI2" s="19"/>
      <c r="NTJ2" s="19"/>
      <c r="NTK2" s="19"/>
      <c r="NTL2" s="19"/>
      <c r="NTM2" s="19"/>
      <c r="NTN2" s="19"/>
      <c r="NTO2" s="19"/>
      <c r="NTP2" s="19"/>
      <c r="NTQ2" s="19"/>
      <c r="NTR2" s="19"/>
      <c r="NTS2" s="19"/>
      <c r="NTT2" s="19"/>
      <c r="NTU2" s="19"/>
      <c r="NTV2" s="19"/>
      <c r="NTW2" s="19"/>
      <c r="NTX2" s="19"/>
      <c r="NTY2" s="19"/>
      <c r="NTZ2" s="19"/>
      <c r="NUA2" s="19"/>
      <c r="NUB2" s="19"/>
      <c r="NUC2" s="19"/>
      <c r="NUD2" s="19"/>
      <c r="NUE2" s="19"/>
      <c r="NUF2" s="19"/>
      <c r="NUG2" s="19"/>
      <c r="NUH2" s="19"/>
      <c r="NUI2" s="19"/>
      <c r="NUJ2" s="19"/>
      <c r="NUK2" s="19"/>
      <c r="NUL2" s="19"/>
      <c r="NUM2" s="19"/>
      <c r="NUN2" s="19"/>
      <c r="NUO2" s="19"/>
      <c r="NUP2" s="19"/>
      <c r="NUQ2" s="19"/>
      <c r="NUR2" s="19"/>
      <c r="NUS2" s="19"/>
      <c r="NUT2" s="19"/>
      <c r="NUU2" s="19"/>
      <c r="NUV2" s="19"/>
      <c r="NUW2" s="19"/>
      <c r="NUX2" s="19"/>
      <c r="NUY2" s="19"/>
      <c r="NUZ2" s="19"/>
      <c r="NVA2" s="19"/>
      <c r="NVB2" s="19"/>
      <c r="NVC2" s="19"/>
      <c r="NVD2" s="19"/>
      <c r="NVE2" s="19"/>
      <c r="NVF2" s="19"/>
      <c r="NVG2" s="19"/>
      <c r="NVH2" s="19"/>
      <c r="NVI2" s="19"/>
      <c r="NVJ2" s="19"/>
      <c r="NVK2" s="19"/>
      <c r="NVL2" s="19"/>
      <c r="NVM2" s="19"/>
      <c r="NVN2" s="19"/>
      <c r="NVO2" s="19"/>
      <c r="NVP2" s="19"/>
      <c r="NVQ2" s="19"/>
      <c r="NVR2" s="19"/>
      <c r="NVS2" s="19"/>
      <c r="NVT2" s="19"/>
      <c r="NVU2" s="19"/>
      <c r="NVV2" s="19"/>
      <c r="NVW2" s="19"/>
      <c r="NVX2" s="19"/>
      <c r="NVY2" s="19"/>
      <c r="NVZ2" s="19"/>
      <c r="NWA2" s="19"/>
      <c r="NWB2" s="19"/>
      <c r="NWC2" s="19"/>
      <c r="NWD2" s="19"/>
      <c r="NWE2" s="19"/>
      <c r="NWF2" s="19"/>
      <c r="NWG2" s="19"/>
      <c r="NWH2" s="19"/>
      <c r="NWI2" s="19"/>
      <c r="NWJ2" s="19"/>
      <c r="NWK2" s="19"/>
      <c r="NWL2" s="19"/>
      <c r="NWM2" s="19"/>
      <c r="NWN2" s="19"/>
      <c r="NWO2" s="19"/>
      <c r="NWP2" s="19"/>
      <c r="NWQ2" s="19"/>
      <c r="NWR2" s="19"/>
      <c r="NWS2" s="19"/>
      <c r="NWT2" s="19"/>
      <c r="NWU2" s="19"/>
      <c r="NWV2" s="19"/>
      <c r="NWW2" s="19"/>
      <c r="NWX2" s="19"/>
      <c r="NWY2" s="19"/>
      <c r="NWZ2" s="19"/>
      <c r="NXA2" s="19"/>
      <c r="NXB2" s="19"/>
      <c r="NXC2" s="19"/>
      <c r="NXD2" s="19"/>
      <c r="NXE2" s="19"/>
      <c r="NXF2" s="19"/>
      <c r="NXG2" s="19"/>
      <c r="NXH2" s="19"/>
      <c r="NXI2" s="19"/>
      <c r="NXJ2" s="19"/>
      <c r="NXK2" s="19"/>
      <c r="NXL2" s="19"/>
      <c r="NXM2" s="19"/>
      <c r="NXN2" s="19"/>
      <c r="NXO2" s="19"/>
      <c r="NXP2" s="19"/>
      <c r="NXQ2" s="19"/>
      <c r="NXR2" s="19"/>
      <c r="NXS2" s="19"/>
      <c r="NXT2" s="19"/>
      <c r="NXU2" s="19"/>
      <c r="NXV2" s="19"/>
      <c r="NXW2" s="19"/>
      <c r="NXX2" s="19"/>
      <c r="NXY2" s="19"/>
      <c r="NXZ2" s="19"/>
      <c r="NYA2" s="19"/>
      <c r="NYB2" s="19"/>
      <c r="NYC2" s="19"/>
      <c r="NYD2" s="19"/>
      <c r="NYE2" s="19"/>
      <c r="NYF2" s="19"/>
      <c r="NYG2" s="19"/>
      <c r="NYH2" s="19"/>
      <c r="NYI2" s="19"/>
      <c r="NYJ2" s="19"/>
      <c r="NYK2" s="19"/>
      <c r="NYL2" s="19"/>
      <c r="NYM2" s="19"/>
      <c r="NYN2" s="19"/>
      <c r="NYO2" s="19"/>
      <c r="NYP2" s="19"/>
      <c r="NYQ2" s="19"/>
      <c r="NYR2" s="19"/>
      <c r="NYS2" s="19"/>
      <c r="NYT2" s="19"/>
      <c r="NYU2" s="19"/>
      <c r="NYV2" s="19"/>
      <c r="NYW2" s="19"/>
      <c r="NYX2" s="19"/>
      <c r="NYY2" s="19"/>
      <c r="NYZ2" s="19"/>
      <c r="NZA2" s="19"/>
      <c r="NZB2" s="19"/>
      <c r="NZC2" s="19"/>
      <c r="NZD2" s="19"/>
      <c r="NZE2" s="19"/>
      <c r="NZF2" s="19"/>
      <c r="NZG2" s="19"/>
      <c r="NZH2" s="19"/>
      <c r="NZI2" s="19"/>
      <c r="NZJ2" s="19"/>
      <c r="NZK2" s="19"/>
      <c r="NZL2" s="19"/>
      <c r="NZM2" s="19"/>
      <c r="NZN2" s="19"/>
      <c r="NZO2" s="19"/>
      <c r="NZP2" s="19"/>
      <c r="NZQ2" s="19"/>
      <c r="NZR2" s="19"/>
      <c r="NZS2" s="19"/>
      <c r="NZT2" s="19"/>
      <c r="NZU2" s="19"/>
      <c r="NZV2" s="19"/>
      <c r="NZW2" s="19"/>
      <c r="NZX2" s="19"/>
      <c r="NZY2" s="19"/>
      <c r="NZZ2" s="19"/>
      <c r="OAA2" s="19"/>
      <c r="OAB2" s="19"/>
      <c r="OAC2" s="19"/>
      <c r="OAD2" s="19"/>
      <c r="OAE2" s="19"/>
      <c r="OAF2" s="19"/>
      <c r="OAG2" s="19"/>
      <c r="OAH2" s="19"/>
      <c r="OAI2" s="19"/>
      <c r="OAJ2" s="19"/>
      <c r="OAK2" s="19"/>
      <c r="OAL2" s="19"/>
      <c r="OAM2" s="19"/>
      <c r="OAN2" s="19"/>
      <c r="OAO2" s="19"/>
      <c r="OAP2" s="19"/>
      <c r="OAQ2" s="19"/>
      <c r="OAR2" s="19"/>
      <c r="OAS2" s="19"/>
      <c r="OAT2" s="19"/>
      <c r="OAU2" s="19"/>
      <c r="OAV2" s="19"/>
      <c r="OAW2" s="19"/>
      <c r="OAX2" s="19"/>
      <c r="OAY2" s="19"/>
      <c r="OAZ2" s="19"/>
      <c r="OBA2" s="19"/>
      <c r="OBB2" s="19"/>
      <c r="OBC2" s="19"/>
      <c r="OBD2" s="19"/>
      <c r="OBE2" s="19"/>
      <c r="OBF2" s="19"/>
      <c r="OBG2" s="19"/>
      <c r="OBH2" s="19"/>
      <c r="OBI2" s="19"/>
      <c r="OBJ2" s="19"/>
      <c r="OBK2" s="19"/>
      <c r="OBL2" s="19"/>
      <c r="OBM2" s="19"/>
      <c r="OBN2" s="19"/>
      <c r="OBO2" s="19"/>
      <c r="OBP2" s="19"/>
      <c r="OBQ2" s="19"/>
      <c r="OBR2" s="19"/>
      <c r="OBS2" s="19"/>
      <c r="OBT2" s="19"/>
      <c r="OBU2" s="19"/>
      <c r="OBV2" s="19"/>
      <c r="OBW2" s="19"/>
      <c r="OBX2" s="19"/>
      <c r="OBY2" s="19"/>
      <c r="OBZ2" s="19"/>
      <c r="OCA2" s="19"/>
      <c r="OCB2" s="19"/>
      <c r="OCC2" s="19"/>
      <c r="OCD2" s="19"/>
      <c r="OCE2" s="19"/>
      <c r="OCF2" s="19"/>
      <c r="OCG2" s="19"/>
      <c r="OCH2" s="19"/>
      <c r="OCI2" s="19"/>
      <c r="OCJ2" s="19"/>
      <c r="OCK2" s="19"/>
      <c r="OCL2" s="19"/>
      <c r="OCM2" s="19"/>
      <c r="OCN2" s="19"/>
      <c r="OCO2" s="19"/>
      <c r="OCP2" s="19"/>
      <c r="OCQ2" s="19"/>
      <c r="OCR2" s="19"/>
      <c r="OCS2" s="19"/>
      <c r="OCT2" s="19"/>
      <c r="OCU2" s="19"/>
      <c r="OCV2" s="19"/>
      <c r="OCW2" s="19"/>
      <c r="OCX2" s="19"/>
      <c r="OCY2" s="19"/>
      <c r="OCZ2" s="19"/>
      <c r="ODA2" s="19"/>
      <c r="ODB2" s="19"/>
      <c r="ODC2" s="19"/>
      <c r="ODD2" s="19"/>
      <c r="ODE2" s="19"/>
      <c r="ODF2" s="19"/>
      <c r="ODG2" s="19"/>
      <c r="ODH2" s="19"/>
      <c r="ODI2" s="19"/>
      <c r="ODJ2" s="19"/>
      <c r="ODK2" s="19"/>
      <c r="ODL2" s="19"/>
      <c r="ODM2" s="19"/>
      <c r="ODN2" s="19"/>
      <c r="ODO2" s="19"/>
      <c r="ODP2" s="19"/>
      <c r="ODQ2" s="19"/>
      <c r="ODR2" s="19"/>
      <c r="ODS2" s="19"/>
      <c r="ODT2" s="19"/>
      <c r="ODU2" s="19"/>
      <c r="ODV2" s="19"/>
      <c r="ODW2" s="19"/>
      <c r="ODX2" s="19"/>
      <c r="ODY2" s="19"/>
      <c r="ODZ2" s="19"/>
      <c r="OEA2" s="19"/>
      <c r="OEB2" s="19"/>
      <c r="OEC2" s="19"/>
      <c r="OED2" s="19"/>
      <c r="OEE2" s="19"/>
      <c r="OEF2" s="19"/>
      <c r="OEG2" s="19"/>
      <c r="OEH2" s="19"/>
      <c r="OEI2" s="19"/>
      <c r="OEJ2" s="19"/>
      <c r="OEK2" s="19"/>
      <c r="OEL2" s="19"/>
      <c r="OEM2" s="19"/>
      <c r="OEN2" s="19"/>
      <c r="OEO2" s="19"/>
      <c r="OEP2" s="19"/>
      <c r="OEQ2" s="19"/>
      <c r="OER2" s="19"/>
      <c r="OES2" s="19"/>
      <c r="OET2" s="19"/>
      <c r="OEU2" s="19"/>
      <c r="OEV2" s="19"/>
      <c r="OEW2" s="19"/>
      <c r="OEX2" s="19"/>
      <c r="OEY2" s="19"/>
      <c r="OEZ2" s="19"/>
      <c r="OFA2" s="19"/>
      <c r="OFB2" s="19"/>
      <c r="OFC2" s="19"/>
      <c r="OFD2" s="19"/>
      <c r="OFE2" s="19"/>
      <c r="OFF2" s="19"/>
      <c r="OFG2" s="19"/>
      <c r="OFH2" s="19"/>
      <c r="OFI2" s="19"/>
      <c r="OFJ2" s="19"/>
      <c r="OFK2" s="19"/>
      <c r="OFL2" s="19"/>
      <c r="OFM2" s="19"/>
      <c r="OFN2" s="19"/>
      <c r="OFO2" s="19"/>
      <c r="OFP2" s="19"/>
      <c r="OFQ2" s="19"/>
      <c r="OFR2" s="19"/>
      <c r="OFS2" s="19"/>
      <c r="OFT2" s="19"/>
      <c r="OFU2" s="19"/>
      <c r="OFV2" s="19"/>
      <c r="OFW2" s="19"/>
      <c r="OFX2" s="19"/>
      <c r="OFY2" s="19"/>
      <c r="OFZ2" s="19"/>
      <c r="OGA2" s="19"/>
      <c r="OGB2" s="19"/>
      <c r="OGC2" s="19"/>
      <c r="OGD2" s="19"/>
      <c r="OGE2" s="19"/>
      <c r="OGF2" s="19"/>
      <c r="OGG2" s="19"/>
      <c r="OGH2" s="19"/>
      <c r="OGI2" s="19"/>
      <c r="OGJ2" s="19"/>
      <c r="OGK2" s="19"/>
      <c r="OGL2" s="19"/>
      <c r="OGM2" s="19"/>
      <c r="OGN2" s="19"/>
      <c r="OGO2" s="19"/>
      <c r="OGP2" s="19"/>
      <c r="OGQ2" s="19"/>
      <c r="OGR2" s="19"/>
      <c r="OGS2" s="19"/>
      <c r="OGT2" s="19"/>
      <c r="OGU2" s="19"/>
      <c r="OGV2" s="19"/>
      <c r="OGW2" s="19"/>
      <c r="OGX2" s="19"/>
      <c r="OGY2" s="19"/>
      <c r="OGZ2" s="19"/>
      <c r="OHA2" s="19"/>
      <c r="OHB2" s="19"/>
      <c r="OHC2" s="19"/>
      <c r="OHD2" s="19"/>
      <c r="OHE2" s="19"/>
      <c r="OHF2" s="19"/>
      <c r="OHG2" s="19"/>
      <c r="OHH2" s="19"/>
      <c r="OHI2" s="19"/>
      <c r="OHJ2" s="19"/>
      <c r="OHK2" s="19"/>
      <c r="OHL2" s="19"/>
      <c r="OHM2" s="19"/>
      <c r="OHN2" s="19"/>
      <c r="OHO2" s="19"/>
      <c r="OHP2" s="19"/>
      <c r="OHQ2" s="19"/>
      <c r="OHR2" s="19"/>
      <c r="OHS2" s="19"/>
      <c r="OHT2" s="19"/>
      <c r="OHU2" s="19"/>
      <c r="OHV2" s="19"/>
      <c r="OHW2" s="19"/>
      <c r="OHX2" s="19"/>
      <c r="OHY2" s="19"/>
      <c r="OHZ2" s="19"/>
      <c r="OIA2" s="19"/>
      <c r="OIB2" s="19"/>
      <c r="OIC2" s="19"/>
      <c r="OID2" s="19"/>
      <c r="OIE2" s="19"/>
      <c r="OIF2" s="19"/>
      <c r="OIG2" s="19"/>
      <c r="OIH2" s="19"/>
      <c r="OII2" s="19"/>
      <c r="OIJ2" s="19"/>
      <c r="OIK2" s="19"/>
      <c r="OIL2" s="19"/>
      <c r="OIM2" s="19"/>
      <c r="OIN2" s="19"/>
      <c r="OIO2" s="19"/>
      <c r="OIP2" s="19"/>
      <c r="OIQ2" s="19"/>
      <c r="OIR2" s="19"/>
      <c r="OIS2" s="19"/>
      <c r="OIT2" s="19"/>
      <c r="OIU2" s="19"/>
      <c r="OIV2" s="19"/>
      <c r="OIW2" s="19"/>
      <c r="OIX2" s="19"/>
      <c r="OIY2" s="19"/>
      <c r="OIZ2" s="19"/>
      <c r="OJA2" s="19"/>
      <c r="OJB2" s="19"/>
      <c r="OJC2" s="19"/>
      <c r="OJD2" s="19"/>
      <c r="OJE2" s="19"/>
      <c r="OJF2" s="19"/>
      <c r="OJG2" s="19"/>
      <c r="OJH2" s="19"/>
      <c r="OJI2" s="19"/>
      <c r="OJJ2" s="19"/>
      <c r="OJK2" s="19"/>
      <c r="OJL2" s="19"/>
      <c r="OJM2" s="19"/>
      <c r="OJN2" s="19"/>
      <c r="OJO2" s="19"/>
      <c r="OJP2" s="19"/>
      <c r="OJQ2" s="19"/>
      <c r="OJR2" s="19"/>
      <c r="OJS2" s="19"/>
      <c r="OJT2" s="19"/>
      <c r="OJU2" s="19"/>
      <c r="OJV2" s="19"/>
      <c r="OJW2" s="19"/>
      <c r="OJX2" s="19"/>
      <c r="OJY2" s="19"/>
      <c r="OJZ2" s="19"/>
      <c r="OKA2" s="19"/>
      <c r="OKB2" s="19"/>
      <c r="OKC2" s="19"/>
      <c r="OKD2" s="19"/>
      <c r="OKE2" s="19"/>
      <c r="OKF2" s="19"/>
      <c r="OKG2" s="19"/>
      <c r="OKH2" s="19"/>
      <c r="OKI2" s="19"/>
      <c r="OKJ2" s="19"/>
      <c r="OKK2" s="19"/>
      <c r="OKL2" s="19"/>
      <c r="OKM2" s="19"/>
      <c r="OKN2" s="19"/>
      <c r="OKO2" s="19"/>
      <c r="OKP2" s="19"/>
      <c r="OKQ2" s="19"/>
      <c r="OKR2" s="19"/>
      <c r="OKS2" s="19"/>
      <c r="OKT2" s="19"/>
      <c r="OKU2" s="19"/>
      <c r="OKV2" s="19"/>
      <c r="OKW2" s="19"/>
      <c r="OKX2" s="19"/>
      <c r="OKY2" s="19"/>
      <c r="OKZ2" s="19"/>
      <c r="OLA2" s="19"/>
      <c r="OLB2" s="19"/>
      <c r="OLC2" s="19"/>
      <c r="OLD2" s="19"/>
      <c r="OLE2" s="19"/>
      <c r="OLF2" s="19"/>
      <c r="OLG2" s="19"/>
      <c r="OLH2" s="19"/>
      <c r="OLI2" s="19"/>
      <c r="OLJ2" s="19"/>
      <c r="OLK2" s="19"/>
      <c r="OLL2" s="19"/>
      <c r="OLM2" s="19"/>
      <c r="OLN2" s="19"/>
      <c r="OLO2" s="19"/>
      <c r="OLP2" s="19"/>
      <c r="OLQ2" s="19"/>
      <c r="OLR2" s="19"/>
      <c r="OLS2" s="19"/>
      <c r="OLT2" s="19"/>
      <c r="OLU2" s="19"/>
      <c r="OLV2" s="19"/>
      <c r="OLW2" s="19"/>
      <c r="OLX2" s="19"/>
      <c r="OLY2" s="19"/>
      <c r="OLZ2" s="19"/>
      <c r="OMA2" s="19"/>
      <c r="OMB2" s="19"/>
      <c r="OMC2" s="19"/>
      <c r="OMD2" s="19"/>
      <c r="OME2" s="19"/>
      <c r="OMF2" s="19"/>
      <c r="OMG2" s="19"/>
      <c r="OMH2" s="19"/>
      <c r="OMI2" s="19"/>
      <c r="OMJ2" s="19"/>
      <c r="OMK2" s="19"/>
      <c r="OML2" s="19"/>
      <c r="OMM2" s="19"/>
      <c r="OMN2" s="19"/>
      <c r="OMO2" s="19"/>
      <c r="OMP2" s="19"/>
      <c r="OMQ2" s="19"/>
      <c r="OMR2" s="19"/>
      <c r="OMS2" s="19"/>
      <c r="OMT2" s="19"/>
      <c r="OMU2" s="19"/>
      <c r="OMV2" s="19"/>
      <c r="OMW2" s="19"/>
      <c r="OMX2" s="19"/>
      <c r="OMY2" s="19"/>
      <c r="OMZ2" s="19"/>
      <c r="ONA2" s="19"/>
      <c r="ONB2" s="19"/>
      <c r="ONC2" s="19"/>
      <c r="OND2" s="19"/>
      <c r="ONE2" s="19"/>
      <c r="ONF2" s="19"/>
      <c r="ONG2" s="19"/>
      <c r="ONH2" s="19"/>
      <c r="ONI2" s="19"/>
      <c r="ONJ2" s="19"/>
      <c r="ONK2" s="19"/>
      <c r="ONL2" s="19"/>
      <c r="ONM2" s="19"/>
      <c r="ONN2" s="19"/>
      <c r="ONO2" s="19"/>
      <c r="ONP2" s="19"/>
      <c r="ONQ2" s="19"/>
      <c r="ONR2" s="19"/>
      <c r="ONS2" s="19"/>
      <c r="ONT2" s="19"/>
      <c r="ONU2" s="19"/>
      <c r="ONV2" s="19"/>
      <c r="ONW2" s="19"/>
      <c r="ONX2" s="19"/>
      <c r="ONY2" s="19"/>
      <c r="ONZ2" s="19"/>
      <c r="OOA2" s="19"/>
      <c r="OOB2" s="19"/>
      <c r="OOC2" s="19"/>
      <c r="OOD2" s="19"/>
      <c r="OOE2" s="19"/>
      <c r="OOF2" s="19"/>
      <c r="OOG2" s="19"/>
      <c r="OOH2" s="19"/>
      <c r="OOI2" s="19"/>
      <c r="OOJ2" s="19"/>
      <c r="OOK2" s="19"/>
      <c r="OOL2" s="19"/>
      <c r="OOM2" s="19"/>
      <c r="OON2" s="19"/>
      <c r="OOO2" s="19"/>
      <c r="OOP2" s="19"/>
      <c r="OOQ2" s="19"/>
      <c r="OOR2" s="19"/>
      <c r="OOS2" s="19"/>
      <c r="OOT2" s="19"/>
      <c r="OOU2" s="19"/>
      <c r="OOV2" s="19"/>
      <c r="OOW2" s="19"/>
      <c r="OOX2" s="19"/>
      <c r="OOY2" s="19"/>
      <c r="OOZ2" s="19"/>
      <c r="OPA2" s="19"/>
      <c r="OPB2" s="19"/>
      <c r="OPC2" s="19"/>
      <c r="OPD2" s="19"/>
      <c r="OPE2" s="19"/>
      <c r="OPF2" s="19"/>
      <c r="OPG2" s="19"/>
      <c r="OPH2" s="19"/>
      <c r="OPI2" s="19"/>
      <c r="OPJ2" s="19"/>
      <c r="OPK2" s="19"/>
      <c r="OPL2" s="19"/>
      <c r="OPM2" s="19"/>
      <c r="OPN2" s="19"/>
      <c r="OPO2" s="19"/>
      <c r="OPP2" s="19"/>
      <c r="OPQ2" s="19"/>
      <c r="OPR2" s="19"/>
      <c r="OPS2" s="19"/>
      <c r="OPT2" s="19"/>
      <c r="OPU2" s="19"/>
      <c r="OPV2" s="19"/>
      <c r="OPW2" s="19"/>
      <c r="OPX2" s="19"/>
      <c r="OPY2" s="19"/>
      <c r="OPZ2" s="19"/>
      <c r="OQA2" s="19"/>
      <c r="OQB2" s="19"/>
      <c r="OQC2" s="19"/>
      <c r="OQD2" s="19"/>
      <c r="OQE2" s="19"/>
      <c r="OQF2" s="19"/>
      <c r="OQG2" s="19"/>
      <c r="OQH2" s="19"/>
      <c r="OQI2" s="19"/>
      <c r="OQJ2" s="19"/>
      <c r="OQK2" s="19"/>
      <c r="OQL2" s="19"/>
      <c r="OQM2" s="19"/>
      <c r="OQN2" s="19"/>
      <c r="OQO2" s="19"/>
      <c r="OQP2" s="19"/>
      <c r="OQQ2" s="19"/>
      <c r="OQR2" s="19"/>
      <c r="OQS2" s="19"/>
      <c r="OQT2" s="19"/>
      <c r="OQU2" s="19"/>
      <c r="OQV2" s="19"/>
      <c r="OQW2" s="19"/>
      <c r="OQX2" s="19"/>
      <c r="OQY2" s="19"/>
      <c r="OQZ2" s="19"/>
      <c r="ORA2" s="19"/>
      <c r="ORB2" s="19"/>
      <c r="ORC2" s="19"/>
      <c r="ORD2" s="19"/>
      <c r="ORE2" s="19"/>
      <c r="ORF2" s="19"/>
      <c r="ORG2" s="19"/>
      <c r="ORH2" s="19"/>
      <c r="ORI2" s="19"/>
      <c r="ORJ2" s="19"/>
      <c r="ORK2" s="19"/>
      <c r="ORL2" s="19"/>
      <c r="ORM2" s="19"/>
      <c r="ORN2" s="19"/>
      <c r="ORO2" s="19"/>
      <c r="ORP2" s="19"/>
      <c r="ORQ2" s="19"/>
      <c r="ORR2" s="19"/>
      <c r="ORS2" s="19"/>
      <c r="ORT2" s="19"/>
      <c r="ORU2" s="19"/>
      <c r="ORV2" s="19"/>
      <c r="ORW2" s="19"/>
      <c r="ORX2" s="19"/>
      <c r="ORY2" s="19"/>
      <c r="ORZ2" s="19"/>
      <c r="OSA2" s="19"/>
      <c r="OSB2" s="19"/>
      <c r="OSC2" s="19"/>
      <c r="OSD2" s="19"/>
      <c r="OSE2" s="19"/>
      <c r="OSF2" s="19"/>
      <c r="OSG2" s="19"/>
      <c r="OSH2" s="19"/>
      <c r="OSI2" s="19"/>
      <c r="OSJ2" s="19"/>
      <c r="OSK2" s="19"/>
      <c r="OSL2" s="19"/>
      <c r="OSM2" s="19"/>
      <c r="OSN2" s="19"/>
      <c r="OSO2" s="19"/>
      <c r="OSP2" s="19"/>
      <c r="OSQ2" s="19"/>
      <c r="OSR2" s="19"/>
      <c r="OSS2" s="19"/>
      <c r="OST2" s="19"/>
      <c r="OSU2" s="19"/>
      <c r="OSV2" s="19"/>
      <c r="OSW2" s="19"/>
      <c r="OSX2" s="19"/>
      <c r="OSY2" s="19"/>
      <c r="OSZ2" s="19"/>
      <c r="OTA2" s="19"/>
      <c r="OTB2" s="19"/>
      <c r="OTC2" s="19"/>
      <c r="OTD2" s="19"/>
      <c r="OTE2" s="19"/>
      <c r="OTF2" s="19"/>
      <c r="OTG2" s="19"/>
      <c r="OTH2" s="19"/>
      <c r="OTI2" s="19"/>
      <c r="OTJ2" s="19"/>
      <c r="OTK2" s="19"/>
      <c r="OTL2" s="19"/>
      <c r="OTM2" s="19"/>
      <c r="OTN2" s="19"/>
      <c r="OTO2" s="19"/>
      <c r="OTP2" s="19"/>
      <c r="OTQ2" s="19"/>
      <c r="OTR2" s="19"/>
      <c r="OTS2" s="19"/>
      <c r="OTT2" s="19"/>
      <c r="OTU2" s="19"/>
      <c r="OTV2" s="19"/>
      <c r="OTW2" s="19"/>
      <c r="OTX2" s="19"/>
      <c r="OTY2" s="19"/>
      <c r="OTZ2" s="19"/>
      <c r="OUA2" s="19"/>
      <c r="OUB2" s="19"/>
      <c r="OUC2" s="19"/>
      <c r="OUD2" s="19"/>
      <c r="OUE2" s="19"/>
      <c r="OUF2" s="19"/>
      <c r="OUG2" s="19"/>
      <c r="OUH2" s="19"/>
      <c r="OUI2" s="19"/>
      <c r="OUJ2" s="19"/>
      <c r="OUK2" s="19"/>
      <c r="OUL2" s="19"/>
      <c r="OUM2" s="19"/>
      <c r="OUN2" s="19"/>
      <c r="OUO2" s="19"/>
      <c r="OUP2" s="19"/>
      <c r="OUQ2" s="19"/>
      <c r="OUR2" s="19"/>
      <c r="OUS2" s="19"/>
      <c r="OUT2" s="19"/>
      <c r="OUU2" s="19"/>
      <c r="OUV2" s="19"/>
      <c r="OUW2" s="19"/>
      <c r="OUX2" s="19"/>
      <c r="OUY2" s="19"/>
      <c r="OUZ2" s="19"/>
      <c r="OVA2" s="19"/>
      <c r="OVB2" s="19"/>
      <c r="OVC2" s="19"/>
      <c r="OVD2" s="19"/>
      <c r="OVE2" s="19"/>
      <c r="OVF2" s="19"/>
      <c r="OVG2" s="19"/>
      <c r="OVH2" s="19"/>
      <c r="OVI2" s="19"/>
      <c r="OVJ2" s="19"/>
      <c r="OVK2" s="19"/>
      <c r="OVL2" s="19"/>
      <c r="OVM2" s="19"/>
      <c r="OVN2" s="19"/>
      <c r="OVO2" s="19"/>
      <c r="OVP2" s="19"/>
      <c r="OVQ2" s="19"/>
      <c r="OVR2" s="19"/>
      <c r="OVS2" s="19"/>
      <c r="OVT2" s="19"/>
      <c r="OVU2" s="19"/>
      <c r="OVV2" s="19"/>
      <c r="OVW2" s="19"/>
      <c r="OVX2" s="19"/>
      <c r="OVY2" s="19"/>
      <c r="OVZ2" s="19"/>
      <c r="OWA2" s="19"/>
      <c r="OWB2" s="19"/>
      <c r="OWC2" s="19"/>
      <c r="OWD2" s="19"/>
      <c r="OWE2" s="19"/>
      <c r="OWF2" s="19"/>
      <c r="OWG2" s="19"/>
      <c r="OWH2" s="19"/>
      <c r="OWI2" s="19"/>
      <c r="OWJ2" s="19"/>
      <c r="OWK2" s="19"/>
      <c r="OWL2" s="19"/>
      <c r="OWM2" s="19"/>
      <c r="OWN2" s="19"/>
      <c r="OWO2" s="19"/>
      <c r="OWP2" s="19"/>
      <c r="OWQ2" s="19"/>
      <c r="OWR2" s="19"/>
      <c r="OWS2" s="19"/>
      <c r="OWT2" s="19"/>
      <c r="OWU2" s="19"/>
      <c r="OWV2" s="19"/>
      <c r="OWW2" s="19"/>
      <c r="OWX2" s="19"/>
      <c r="OWY2" s="19"/>
      <c r="OWZ2" s="19"/>
      <c r="OXA2" s="19"/>
      <c r="OXB2" s="19"/>
      <c r="OXC2" s="19"/>
      <c r="OXD2" s="19"/>
      <c r="OXE2" s="19"/>
      <c r="OXF2" s="19"/>
      <c r="OXG2" s="19"/>
      <c r="OXH2" s="19"/>
      <c r="OXI2" s="19"/>
      <c r="OXJ2" s="19"/>
      <c r="OXK2" s="19"/>
      <c r="OXL2" s="19"/>
      <c r="OXM2" s="19"/>
      <c r="OXN2" s="19"/>
      <c r="OXO2" s="19"/>
      <c r="OXP2" s="19"/>
      <c r="OXQ2" s="19"/>
      <c r="OXR2" s="19"/>
      <c r="OXS2" s="19"/>
      <c r="OXT2" s="19"/>
      <c r="OXU2" s="19"/>
      <c r="OXV2" s="19"/>
      <c r="OXW2" s="19"/>
      <c r="OXX2" s="19"/>
      <c r="OXY2" s="19"/>
      <c r="OXZ2" s="19"/>
      <c r="OYA2" s="19"/>
      <c r="OYB2" s="19"/>
      <c r="OYC2" s="19"/>
      <c r="OYD2" s="19"/>
      <c r="OYE2" s="19"/>
      <c r="OYF2" s="19"/>
      <c r="OYG2" s="19"/>
      <c r="OYH2" s="19"/>
      <c r="OYI2" s="19"/>
      <c r="OYJ2" s="19"/>
      <c r="OYK2" s="19"/>
      <c r="OYL2" s="19"/>
      <c r="OYM2" s="19"/>
      <c r="OYN2" s="19"/>
      <c r="OYO2" s="19"/>
      <c r="OYP2" s="19"/>
      <c r="OYQ2" s="19"/>
      <c r="OYR2" s="19"/>
      <c r="OYS2" s="19"/>
      <c r="OYT2" s="19"/>
      <c r="OYU2" s="19"/>
      <c r="OYV2" s="19"/>
      <c r="OYW2" s="19"/>
      <c r="OYX2" s="19"/>
      <c r="OYY2" s="19"/>
      <c r="OYZ2" s="19"/>
      <c r="OZA2" s="19"/>
      <c r="OZB2" s="19"/>
      <c r="OZC2" s="19"/>
      <c r="OZD2" s="19"/>
      <c r="OZE2" s="19"/>
      <c r="OZF2" s="19"/>
      <c r="OZG2" s="19"/>
      <c r="OZH2" s="19"/>
      <c r="OZI2" s="19"/>
      <c r="OZJ2" s="19"/>
      <c r="OZK2" s="19"/>
      <c r="OZL2" s="19"/>
      <c r="OZM2" s="19"/>
      <c r="OZN2" s="19"/>
      <c r="OZO2" s="19"/>
      <c r="OZP2" s="19"/>
      <c r="OZQ2" s="19"/>
      <c r="OZR2" s="19"/>
      <c r="OZS2" s="19"/>
      <c r="OZT2" s="19"/>
      <c r="OZU2" s="19"/>
      <c r="OZV2" s="19"/>
      <c r="OZW2" s="19"/>
      <c r="OZX2" s="19"/>
      <c r="OZY2" s="19"/>
      <c r="OZZ2" s="19"/>
      <c r="PAA2" s="19"/>
      <c r="PAB2" s="19"/>
      <c r="PAC2" s="19"/>
      <c r="PAD2" s="19"/>
      <c r="PAE2" s="19"/>
      <c r="PAF2" s="19"/>
      <c r="PAG2" s="19"/>
      <c r="PAH2" s="19"/>
      <c r="PAI2" s="19"/>
      <c r="PAJ2" s="19"/>
      <c r="PAK2" s="19"/>
      <c r="PAL2" s="19"/>
      <c r="PAM2" s="19"/>
      <c r="PAN2" s="19"/>
      <c r="PAO2" s="19"/>
      <c r="PAP2" s="19"/>
      <c r="PAQ2" s="19"/>
      <c r="PAR2" s="19"/>
      <c r="PAS2" s="19"/>
      <c r="PAT2" s="19"/>
      <c r="PAU2" s="19"/>
      <c r="PAV2" s="19"/>
      <c r="PAW2" s="19"/>
      <c r="PAX2" s="19"/>
      <c r="PAY2" s="19"/>
      <c r="PAZ2" s="19"/>
      <c r="PBA2" s="19"/>
      <c r="PBB2" s="19"/>
      <c r="PBC2" s="19"/>
      <c r="PBD2" s="19"/>
      <c r="PBE2" s="19"/>
      <c r="PBF2" s="19"/>
      <c r="PBG2" s="19"/>
      <c r="PBH2" s="19"/>
      <c r="PBI2" s="19"/>
      <c r="PBJ2" s="19"/>
      <c r="PBK2" s="19"/>
      <c r="PBL2" s="19"/>
      <c r="PBM2" s="19"/>
      <c r="PBN2" s="19"/>
      <c r="PBO2" s="19"/>
      <c r="PBP2" s="19"/>
      <c r="PBQ2" s="19"/>
      <c r="PBR2" s="19"/>
      <c r="PBS2" s="19"/>
      <c r="PBT2" s="19"/>
      <c r="PBU2" s="19"/>
      <c r="PBV2" s="19"/>
      <c r="PBW2" s="19"/>
      <c r="PBX2" s="19"/>
      <c r="PBY2" s="19"/>
      <c r="PBZ2" s="19"/>
      <c r="PCA2" s="19"/>
      <c r="PCB2" s="19"/>
      <c r="PCC2" s="19"/>
      <c r="PCD2" s="19"/>
      <c r="PCE2" s="19"/>
      <c r="PCF2" s="19"/>
      <c r="PCG2" s="19"/>
      <c r="PCH2" s="19"/>
      <c r="PCI2" s="19"/>
      <c r="PCJ2" s="19"/>
      <c r="PCK2" s="19"/>
      <c r="PCL2" s="19"/>
      <c r="PCM2" s="19"/>
      <c r="PCN2" s="19"/>
      <c r="PCO2" s="19"/>
      <c r="PCP2" s="19"/>
      <c r="PCQ2" s="19"/>
      <c r="PCR2" s="19"/>
      <c r="PCS2" s="19"/>
      <c r="PCT2" s="19"/>
      <c r="PCU2" s="19"/>
      <c r="PCV2" s="19"/>
      <c r="PCW2" s="19"/>
      <c r="PCX2" s="19"/>
      <c r="PCY2" s="19"/>
      <c r="PCZ2" s="19"/>
      <c r="PDA2" s="19"/>
      <c r="PDB2" s="19"/>
      <c r="PDC2" s="19"/>
      <c r="PDD2" s="19"/>
      <c r="PDE2" s="19"/>
      <c r="PDF2" s="19"/>
      <c r="PDG2" s="19"/>
      <c r="PDH2" s="19"/>
      <c r="PDI2" s="19"/>
      <c r="PDJ2" s="19"/>
      <c r="PDK2" s="19"/>
      <c r="PDL2" s="19"/>
      <c r="PDM2" s="19"/>
      <c r="PDN2" s="19"/>
      <c r="PDO2" s="19"/>
      <c r="PDP2" s="19"/>
      <c r="PDQ2" s="19"/>
      <c r="PDR2" s="19"/>
      <c r="PDS2" s="19"/>
      <c r="PDT2" s="19"/>
      <c r="PDU2" s="19"/>
      <c r="PDV2" s="19"/>
      <c r="PDW2" s="19"/>
      <c r="PDX2" s="19"/>
      <c r="PDY2" s="19"/>
      <c r="PDZ2" s="19"/>
      <c r="PEA2" s="19"/>
      <c r="PEB2" s="19"/>
      <c r="PEC2" s="19"/>
      <c r="PED2" s="19"/>
      <c r="PEE2" s="19"/>
      <c r="PEF2" s="19"/>
      <c r="PEG2" s="19"/>
      <c r="PEH2" s="19"/>
      <c r="PEI2" s="19"/>
      <c r="PEJ2" s="19"/>
      <c r="PEK2" s="19"/>
      <c r="PEL2" s="19"/>
      <c r="PEM2" s="19"/>
      <c r="PEN2" s="19"/>
      <c r="PEO2" s="19"/>
      <c r="PEP2" s="19"/>
      <c r="PEQ2" s="19"/>
      <c r="PER2" s="19"/>
      <c r="PES2" s="19"/>
      <c r="PET2" s="19"/>
      <c r="PEU2" s="19"/>
      <c r="PEV2" s="19"/>
      <c r="PEW2" s="19"/>
      <c r="PEX2" s="19"/>
      <c r="PEY2" s="19"/>
      <c r="PEZ2" s="19"/>
      <c r="PFA2" s="19"/>
      <c r="PFB2" s="19"/>
      <c r="PFC2" s="19"/>
      <c r="PFD2" s="19"/>
      <c r="PFE2" s="19"/>
      <c r="PFF2" s="19"/>
      <c r="PFG2" s="19"/>
      <c r="PFH2" s="19"/>
      <c r="PFI2" s="19"/>
      <c r="PFJ2" s="19"/>
      <c r="PFK2" s="19"/>
      <c r="PFL2" s="19"/>
      <c r="PFM2" s="19"/>
      <c r="PFN2" s="19"/>
      <c r="PFO2" s="19"/>
      <c r="PFP2" s="19"/>
      <c r="PFQ2" s="19"/>
      <c r="PFR2" s="19"/>
      <c r="PFS2" s="19"/>
      <c r="PFT2" s="19"/>
      <c r="PFU2" s="19"/>
      <c r="PFV2" s="19"/>
      <c r="PFW2" s="19"/>
      <c r="PFX2" s="19"/>
      <c r="PFY2" s="19"/>
      <c r="PFZ2" s="19"/>
      <c r="PGA2" s="19"/>
      <c r="PGB2" s="19"/>
      <c r="PGC2" s="19"/>
      <c r="PGD2" s="19"/>
      <c r="PGE2" s="19"/>
      <c r="PGF2" s="19"/>
      <c r="PGG2" s="19"/>
      <c r="PGH2" s="19"/>
      <c r="PGI2" s="19"/>
      <c r="PGJ2" s="19"/>
      <c r="PGK2" s="19"/>
      <c r="PGL2" s="19"/>
      <c r="PGM2" s="19"/>
      <c r="PGN2" s="19"/>
      <c r="PGO2" s="19"/>
      <c r="PGP2" s="19"/>
      <c r="PGQ2" s="19"/>
      <c r="PGR2" s="19"/>
      <c r="PGS2" s="19"/>
      <c r="PGT2" s="19"/>
      <c r="PGU2" s="19"/>
      <c r="PGV2" s="19"/>
      <c r="PGW2" s="19"/>
      <c r="PGX2" s="19"/>
      <c r="PGY2" s="19"/>
      <c r="PGZ2" s="19"/>
      <c r="PHA2" s="19"/>
      <c r="PHB2" s="19"/>
      <c r="PHC2" s="19"/>
      <c r="PHD2" s="19"/>
      <c r="PHE2" s="19"/>
      <c r="PHF2" s="19"/>
      <c r="PHG2" s="19"/>
      <c r="PHH2" s="19"/>
      <c r="PHI2" s="19"/>
      <c r="PHJ2" s="19"/>
      <c r="PHK2" s="19"/>
      <c r="PHL2" s="19"/>
      <c r="PHM2" s="19"/>
      <c r="PHN2" s="19"/>
      <c r="PHO2" s="19"/>
      <c r="PHP2" s="19"/>
      <c r="PHQ2" s="19"/>
      <c r="PHR2" s="19"/>
      <c r="PHS2" s="19"/>
      <c r="PHT2" s="19"/>
      <c r="PHU2" s="19"/>
      <c r="PHV2" s="19"/>
      <c r="PHW2" s="19"/>
      <c r="PHX2" s="19"/>
      <c r="PHY2" s="19"/>
      <c r="PHZ2" s="19"/>
      <c r="PIA2" s="19"/>
      <c r="PIB2" s="19"/>
      <c r="PIC2" s="19"/>
      <c r="PID2" s="19"/>
      <c r="PIE2" s="19"/>
      <c r="PIF2" s="19"/>
      <c r="PIG2" s="19"/>
      <c r="PIH2" s="19"/>
      <c r="PII2" s="19"/>
      <c r="PIJ2" s="19"/>
      <c r="PIK2" s="19"/>
      <c r="PIL2" s="19"/>
      <c r="PIM2" s="19"/>
      <c r="PIN2" s="19"/>
      <c r="PIO2" s="19"/>
      <c r="PIP2" s="19"/>
      <c r="PIQ2" s="19"/>
      <c r="PIR2" s="19"/>
      <c r="PIS2" s="19"/>
      <c r="PIT2" s="19"/>
      <c r="PIU2" s="19"/>
      <c r="PIV2" s="19"/>
      <c r="PIW2" s="19"/>
      <c r="PIX2" s="19"/>
      <c r="PIY2" s="19"/>
      <c r="PIZ2" s="19"/>
      <c r="PJA2" s="19"/>
      <c r="PJB2" s="19"/>
      <c r="PJC2" s="19"/>
      <c r="PJD2" s="19"/>
      <c r="PJE2" s="19"/>
      <c r="PJF2" s="19"/>
      <c r="PJG2" s="19"/>
      <c r="PJH2" s="19"/>
      <c r="PJI2" s="19"/>
      <c r="PJJ2" s="19"/>
      <c r="PJK2" s="19"/>
      <c r="PJL2" s="19"/>
      <c r="PJM2" s="19"/>
      <c r="PJN2" s="19"/>
      <c r="PJO2" s="19"/>
      <c r="PJP2" s="19"/>
      <c r="PJQ2" s="19"/>
      <c r="PJR2" s="19"/>
      <c r="PJS2" s="19"/>
      <c r="PJT2" s="19"/>
      <c r="PJU2" s="19"/>
      <c r="PJV2" s="19"/>
      <c r="PJW2" s="19"/>
      <c r="PJX2" s="19"/>
      <c r="PJY2" s="19"/>
      <c r="PJZ2" s="19"/>
      <c r="PKA2" s="19"/>
      <c r="PKB2" s="19"/>
      <c r="PKC2" s="19"/>
      <c r="PKD2" s="19"/>
      <c r="PKE2" s="19"/>
      <c r="PKF2" s="19"/>
      <c r="PKG2" s="19"/>
      <c r="PKH2" s="19"/>
      <c r="PKI2" s="19"/>
      <c r="PKJ2" s="19"/>
      <c r="PKK2" s="19"/>
      <c r="PKL2" s="19"/>
      <c r="PKM2" s="19"/>
      <c r="PKN2" s="19"/>
      <c r="PKO2" s="19"/>
      <c r="PKP2" s="19"/>
      <c r="PKQ2" s="19"/>
      <c r="PKR2" s="19"/>
      <c r="PKS2" s="19"/>
      <c r="PKT2" s="19"/>
      <c r="PKU2" s="19"/>
      <c r="PKV2" s="19"/>
      <c r="PKW2" s="19"/>
      <c r="PKX2" s="19"/>
      <c r="PKY2" s="19"/>
      <c r="PKZ2" s="19"/>
      <c r="PLA2" s="19"/>
      <c r="PLB2" s="19"/>
      <c r="PLC2" s="19"/>
      <c r="PLD2" s="19"/>
      <c r="PLE2" s="19"/>
      <c r="PLF2" s="19"/>
      <c r="PLG2" s="19"/>
      <c r="PLH2" s="19"/>
      <c r="PLI2" s="19"/>
      <c r="PLJ2" s="19"/>
      <c r="PLK2" s="19"/>
      <c r="PLL2" s="19"/>
      <c r="PLM2" s="19"/>
      <c r="PLN2" s="19"/>
      <c r="PLO2" s="19"/>
      <c r="PLP2" s="19"/>
      <c r="PLQ2" s="19"/>
      <c r="PLR2" s="19"/>
      <c r="PLS2" s="19"/>
      <c r="PLT2" s="19"/>
      <c r="PLU2" s="19"/>
      <c r="PLV2" s="19"/>
      <c r="PLW2" s="19"/>
      <c r="PLX2" s="19"/>
      <c r="PLY2" s="19"/>
      <c r="PLZ2" s="19"/>
      <c r="PMA2" s="19"/>
      <c r="PMB2" s="19"/>
      <c r="PMC2" s="19"/>
      <c r="PMD2" s="19"/>
      <c r="PME2" s="19"/>
      <c r="PMF2" s="19"/>
      <c r="PMG2" s="19"/>
      <c r="PMH2" s="19"/>
      <c r="PMI2" s="19"/>
      <c r="PMJ2" s="19"/>
      <c r="PMK2" s="19"/>
      <c r="PML2" s="19"/>
      <c r="PMM2" s="19"/>
      <c r="PMN2" s="19"/>
      <c r="PMO2" s="19"/>
      <c r="PMP2" s="19"/>
      <c r="PMQ2" s="19"/>
      <c r="PMR2" s="19"/>
      <c r="PMS2" s="19"/>
      <c r="PMT2" s="19"/>
      <c r="PMU2" s="19"/>
      <c r="PMV2" s="19"/>
      <c r="PMW2" s="19"/>
      <c r="PMX2" s="19"/>
      <c r="PMY2" s="19"/>
      <c r="PMZ2" s="19"/>
      <c r="PNA2" s="19"/>
      <c r="PNB2" s="19"/>
      <c r="PNC2" s="19"/>
      <c r="PND2" s="19"/>
      <c r="PNE2" s="19"/>
      <c r="PNF2" s="19"/>
      <c r="PNG2" s="19"/>
      <c r="PNH2" s="19"/>
      <c r="PNI2" s="19"/>
      <c r="PNJ2" s="19"/>
      <c r="PNK2" s="19"/>
      <c r="PNL2" s="19"/>
      <c r="PNM2" s="19"/>
      <c r="PNN2" s="19"/>
      <c r="PNO2" s="19"/>
      <c r="PNP2" s="19"/>
      <c r="PNQ2" s="19"/>
      <c r="PNR2" s="19"/>
      <c r="PNS2" s="19"/>
      <c r="PNT2" s="19"/>
      <c r="PNU2" s="19"/>
      <c r="PNV2" s="19"/>
      <c r="PNW2" s="19"/>
      <c r="PNX2" s="19"/>
      <c r="PNY2" s="19"/>
      <c r="PNZ2" s="19"/>
      <c r="POA2" s="19"/>
      <c r="POB2" s="19"/>
      <c r="POC2" s="19"/>
      <c r="POD2" s="19"/>
      <c r="POE2" s="19"/>
      <c r="POF2" s="19"/>
      <c r="POG2" s="19"/>
      <c r="POH2" s="19"/>
      <c r="POI2" s="19"/>
      <c r="POJ2" s="19"/>
      <c r="POK2" s="19"/>
      <c r="POL2" s="19"/>
      <c r="POM2" s="19"/>
      <c r="PON2" s="19"/>
      <c r="POO2" s="19"/>
      <c r="POP2" s="19"/>
      <c r="POQ2" s="19"/>
      <c r="POR2" s="19"/>
      <c r="POS2" s="19"/>
      <c r="POT2" s="19"/>
      <c r="POU2" s="19"/>
      <c r="POV2" s="19"/>
      <c r="POW2" s="19"/>
      <c r="POX2" s="19"/>
      <c r="POY2" s="19"/>
      <c r="POZ2" s="19"/>
      <c r="PPA2" s="19"/>
      <c r="PPB2" s="19"/>
      <c r="PPC2" s="19"/>
      <c r="PPD2" s="19"/>
      <c r="PPE2" s="19"/>
      <c r="PPF2" s="19"/>
      <c r="PPG2" s="19"/>
      <c r="PPH2" s="19"/>
      <c r="PPI2" s="19"/>
      <c r="PPJ2" s="19"/>
      <c r="PPK2" s="19"/>
      <c r="PPL2" s="19"/>
      <c r="PPM2" s="19"/>
      <c r="PPN2" s="19"/>
      <c r="PPO2" s="19"/>
      <c r="PPP2" s="19"/>
      <c r="PPQ2" s="19"/>
      <c r="PPR2" s="19"/>
      <c r="PPS2" s="19"/>
      <c r="PPT2" s="19"/>
      <c r="PPU2" s="19"/>
      <c r="PPV2" s="19"/>
      <c r="PPW2" s="19"/>
      <c r="PPX2" s="19"/>
      <c r="PPY2" s="19"/>
      <c r="PPZ2" s="19"/>
      <c r="PQA2" s="19"/>
      <c r="PQB2" s="19"/>
      <c r="PQC2" s="19"/>
      <c r="PQD2" s="19"/>
      <c r="PQE2" s="19"/>
      <c r="PQF2" s="19"/>
      <c r="PQG2" s="19"/>
      <c r="PQH2" s="19"/>
      <c r="PQI2" s="19"/>
      <c r="PQJ2" s="19"/>
      <c r="PQK2" s="19"/>
      <c r="PQL2" s="19"/>
      <c r="PQM2" s="19"/>
      <c r="PQN2" s="19"/>
      <c r="PQO2" s="19"/>
      <c r="PQP2" s="19"/>
      <c r="PQQ2" s="19"/>
      <c r="PQR2" s="19"/>
      <c r="PQS2" s="19"/>
      <c r="PQT2" s="19"/>
      <c r="PQU2" s="19"/>
      <c r="PQV2" s="19"/>
      <c r="PQW2" s="19"/>
      <c r="PQX2" s="19"/>
      <c r="PQY2" s="19"/>
      <c r="PQZ2" s="19"/>
      <c r="PRA2" s="19"/>
      <c r="PRB2" s="19"/>
      <c r="PRC2" s="19"/>
      <c r="PRD2" s="19"/>
      <c r="PRE2" s="19"/>
      <c r="PRF2" s="19"/>
      <c r="PRG2" s="19"/>
      <c r="PRH2" s="19"/>
      <c r="PRI2" s="19"/>
      <c r="PRJ2" s="19"/>
      <c r="PRK2" s="19"/>
      <c r="PRL2" s="19"/>
      <c r="PRM2" s="19"/>
      <c r="PRN2" s="19"/>
      <c r="PRO2" s="19"/>
      <c r="PRP2" s="19"/>
      <c r="PRQ2" s="19"/>
      <c r="PRR2" s="19"/>
      <c r="PRS2" s="19"/>
      <c r="PRT2" s="19"/>
      <c r="PRU2" s="19"/>
      <c r="PRV2" s="19"/>
      <c r="PRW2" s="19"/>
      <c r="PRX2" s="19"/>
      <c r="PRY2" s="19"/>
      <c r="PRZ2" s="19"/>
      <c r="PSA2" s="19"/>
      <c r="PSB2" s="19"/>
      <c r="PSC2" s="19"/>
      <c r="PSD2" s="19"/>
      <c r="PSE2" s="19"/>
      <c r="PSF2" s="19"/>
      <c r="PSG2" s="19"/>
      <c r="PSH2" s="19"/>
      <c r="PSI2" s="19"/>
      <c r="PSJ2" s="19"/>
      <c r="PSK2" s="19"/>
      <c r="PSL2" s="19"/>
      <c r="PSM2" s="19"/>
      <c r="PSN2" s="19"/>
      <c r="PSO2" s="19"/>
      <c r="PSP2" s="19"/>
      <c r="PSQ2" s="19"/>
      <c r="PSR2" s="19"/>
      <c r="PSS2" s="19"/>
      <c r="PST2" s="19"/>
      <c r="PSU2" s="19"/>
      <c r="PSV2" s="19"/>
      <c r="PSW2" s="19"/>
      <c r="PSX2" s="19"/>
      <c r="PSY2" s="19"/>
      <c r="PSZ2" s="19"/>
      <c r="PTA2" s="19"/>
      <c r="PTB2" s="19"/>
      <c r="PTC2" s="19"/>
      <c r="PTD2" s="19"/>
      <c r="PTE2" s="19"/>
      <c r="PTF2" s="19"/>
      <c r="PTG2" s="19"/>
      <c r="PTH2" s="19"/>
      <c r="PTI2" s="19"/>
      <c r="PTJ2" s="19"/>
      <c r="PTK2" s="19"/>
      <c r="PTL2" s="19"/>
      <c r="PTM2" s="19"/>
      <c r="PTN2" s="19"/>
      <c r="PTO2" s="19"/>
      <c r="PTP2" s="19"/>
      <c r="PTQ2" s="19"/>
      <c r="PTR2" s="19"/>
      <c r="PTS2" s="19"/>
      <c r="PTT2" s="19"/>
      <c r="PTU2" s="19"/>
      <c r="PTV2" s="19"/>
      <c r="PTW2" s="19"/>
      <c r="PTX2" s="19"/>
      <c r="PTY2" s="19"/>
      <c r="PTZ2" s="19"/>
      <c r="PUA2" s="19"/>
      <c r="PUB2" s="19"/>
      <c r="PUC2" s="19"/>
      <c r="PUD2" s="19"/>
      <c r="PUE2" s="19"/>
      <c r="PUF2" s="19"/>
      <c r="PUG2" s="19"/>
      <c r="PUH2" s="19"/>
      <c r="PUI2" s="19"/>
      <c r="PUJ2" s="19"/>
      <c r="PUK2" s="19"/>
      <c r="PUL2" s="19"/>
      <c r="PUM2" s="19"/>
      <c r="PUN2" s="19"/>
      <c r="PUO2" s="19"/>
      <c r="PUP2" s="19"/>
      <c r="PUQ2" s="19"/>
      <c r="PUR2" s="19"/>
      <c r="PUS2" s="19"/>
      <c r="PUT2" s="19"/>
      <c r="PUU2" s="19"/>
      <c r="PUV2" s="19"/>
      <c r="PUW2" s="19"/>
      <c r="PUX2" s="19"/>
      <c r="PUY2" s="19"/>
      <c r="PUZ2" s="19"/>
      <c r="PVA2" s="19"/>
      <c r="PVB2" s="19"/>
      <c r="PVC2" s="19"/>
      <c r="PVD2" s="19"/>
      <c r="PVE2" s="19"/>
      <c r="PVF2" s="19"/>
      <c r="PVG2" s="19"/>
      <c r="PVH2" s="19"/>
      <c r="PVI2" s="19"/>
      <c r="PVJ2" s="19"/>
      <c r="PVK2" s="19"/>
      <c r="PVL2" s="19"/>
      <c r="PVM2" s="19"/>
      <c r="PVN2" s="19"/>
      <c r="PVO2" s="19"/>
      <c r="PVP2" s="19"/>
      <c r="PVQ2" s="19"/>
      <c r="PVR2" s="19"/>
      <c r="PVS2" s="19"/>
      <c r="PVT2" s="19"/>
      <c r="PVU2" s="19"/>
      <c r="PVV2" s="19"/>
      <c r="PVW2" s="19"/>
      <c r="PVX2" s="19"/>
      <c r="PVY2" s="19"/>
      <c r="PVZ2" s="19"/>
      <c r="PWA2" s="19"/>
      <c r="PWB2" s="19"/>
      <c r="PWC2" s="19"/>
      <c r="PWD2" s="19"/>
      <c r="PWE2" s="19"/>
      <c r="PWF2" s="19"/>
      <c r="PWG2" s="19"/>
      <c r="PWH2" s="19"/>
      <c r="PWI2" s="19"/>
      <c r="PWJ2" s="19"/>
      <c r="PWK2" s="19"/>
      <c r="PWL2" s="19"/>
      <c r="PWM2" s="19"/>
      <c r="PWN2" s="19"/>
      <c r="PWO2" s="19"/>
      <c r="PWP2" s="19"/>
      <c r="PWQ2" s="19"/>
      <c r="PWR2" s="19"/>
      <c r="PWS2" s="19"/>
      <c r="PWT2" s="19"/>
      <c r="PWU2" s="19"/>
      <c r="PWV2" s="19"/>
      <c r="PWW2" s="19"/>
      <c r="PWX2" s="19"/>
      <c r="PWY2" s="19"/>
      <c r="PWZ2" s="19"/>
      <c r="PXA2" s="19"/>
      <c r="PXB2" s="19"/>
      <c r="PXC2" s="19"/>
      <c r="PXD2" s="19"/>
      <c r="PXE2" s="19"/>
      <c r="PXF2" s="19"/>
      <c r="PXG2" s="19"/>
      <c r="PXH2" s="19"/>
      <c r="PXI2" s="19"/>
      <c r="PXJ2" s="19"/>
      <c r="PXK2" s="19"/>
      <c r="PXL2" s="19"/>
      <c r="PXM2" s="19"/>
      <c r="PXN2" s="19"/>
      <c r="PXO2" s="19"/>
      <c r="PXP2" s="19"/>
      <c r="PXQ2" s="19"/>
      <c r="PXR2" s="19"/>
      <c r="PXS2" s="19"/>
      <c r="PXT2" s="19"/>
      <c r="PXU2" s="19"/>
      <c r="PXV2" s="19"/>
      <c r="PXW2" s="19"/>
      <c r="PXX2" s="19"/>
      <c r="PXY2" s="19"/>
      <c r="PXZ2" s="19"/>
      <c r="PYA2" s="19"/>
      <c r="PYB2" s="19"/>
      <c r="PYC2" s="19"/>
      <c r="PYD2" s="19"/>
      <c r="PYE2" s="19"/>
      <c r="PYF2" s="19"/>
      <c r="PYG2" s="19"/>
      <c r="PYH2" s="19"/>
      <c r="PYI2" s="19"/>
      <c r="PYJ2" s="19"/>
      <c r="PYK2" s="19"/>
      <c r="PYL2" s="19"/>
      <c r="PYM2" s="19"/>
      <c r="PYN2" s="19"/>
      <c r="PYO2" s="19"/>
      <c r="PYP2" s="19"/>
      <c r="PYQ2" s="19"/>
      <c r="PYR2" s="19"/>
      <c r="PYS2" s="19"/>
      <c r="PYT2" s="19"/>
      <c r="PYU2" s="19"/>
      <c r="PYV2" s="19"/>
      <c r="PYW2" s="19"/>
      <c r="PYX2" s="19"/>
      <c r="PYY2" s="19"/>
      <c r="PYZ2" s="19"/>
      <c r="PZA2" s="19"/>
      <c r="PZB2" s="19"/>
      <c r="PZC2" s="19"/>
      <c r="PZD2" s="19"/>
      <c r="PZE2" s="19"/>
      <c r="PZF2" s="19"/>
      <c r="PZG2" s="19"/>
      <c r="PZH2" s="19"/>
      <c r="PZI2" s="19"/>
      <c r="PZJ2" s="19"/>
      <c r="PZK2" s="19"/>
      <c r="PZL2" s="19"/>
      <c r="PZM2" s="19"/>
      <c r="PZN2" s="19"/>
      <c r="PZO2" s="19"/>
      <c r="PZP2" s="19"/>
      <c r="PZQ2" s="19"/>
      <c r="PZR2" s="19"/>
      <c r="PZS2" s="19"/>
      <c r="PZT2" s="19"/>
      <c r="PZU2" s="19"/>
      <c r="PZV2" s="19"/>
      <c r="PZW2" s="19"/>
      <c r="PZX2" s="19"/>
      <c r="PZY2" s="19"/>
      <c r="PZZ2" s="19"/>
      <c r="QAA2" s="19"/>
      <c r="QAB2" s="19"/>
      <c r="QAC2" s="19"/>
      <c r="QAD2" s="19"/>
      <c r="QAE2" s="19"/>
      <c r="QAF2" s="19"/>
      <c r="QAG2" s="19"/>
      <c r="QAH2" s="19"/>
      <c r="QAI2" s="19"/>
      <c r="QAJ2" s="19"/>
      <c r="QAK2" s="19"/>
      <c r="QAL2" s="19"/>
      <c r="QAM2" s="19"/>
      <c r="QAN2" s="19"/>
      <c r="QAO2" s="19"/>
      <c r="QAP2" s="19"/>
      <c r="QAQ2" s="19"/>
      <c r="QAR2" s="19"/>
      <c r="QAS2" s="19"/>
      <c r="QAT2" s="19"/>
      <c r="QAU2" s="19"/>
      <c r="QAV2" s="19"/>
      <c r="QAW2" s="19"/>
      <c r="QAX2" s="19"/>
      <c r="QAY2" s="19"/>
      <c r="QAZ2" s="19"/>
      <c r="QBA2" s="19"/>
      <c r="QBB2" s="19"/>
      <c r="QBC2" s="19"/>
      <c r="QBD2" s="19"/>
      <c r="QBE2" s="19"/>
      <c r="QBF2" s="19"/>
      <c r="QBG2" s="19"/>
      <c r="QBH2" s="19"/>
      <c r="QBI2" s="19"/>
      <c r="QBJ2" s="19"/>
      <c r="QBK2" s="19"/>
      <c r="QBL2" s="19"/>
      <c r="QBM2" s="19"/>
      <c r="QBN2" s="19"/>
      <c r="QBO2" s="19"/>
      <c r="QBP2" s="19"/>
      <c r="QBQ2" s="19"/>
      <c r="QBR2" s="19"/>
      <c r="QBS2" s="19"/>
      <c r="QBT2" s="19"/>
      <c r="QBU2" s="19"/>
      <c r="QBV2" s="19"/>
      <c r="QBW2" s="19"/>
      <c r="QBX2" s="19"/>
      <c r="QBY2" s="19"/>
      <c r="QBZ2" s="19"/>
      <c r="QCA2" s="19"/>
      <c r="QCB2" s="19"/>
      <c r="QCC2" s="19"/>
      <c r="QCD2" s="19"/>
      <c r="QCE2" s="19"/>
      <c r="QCF2" s="19"/>
      <c r="QCG2" s="19"/>
      <c r="QCH2" s="19"/>
      <c r="QCI2" s="19"/>
      <c r="QCJ2" s="19"/>
      <c r="QCK2" s="19"/>
      <c r="QCL2" s="19"/>
      <c r="QCM2" s="19"/>
      <c r="QCN2" s="19"/>
      <c r="QCO2" s="19"/>
      <c r="QCP2" s="19"/>
      <c r="QCQ2" s="19"/>
      <c r="QCR2" s="19"/>
      <c r="QCS2" s="19"/>
      <c r="QCT2" s="19"/>
      <c r="QCU2" s="19"/>
      <c r="QCV2" s="19"/>
      <c r="QCW2" s="19"/>
      <c r="QCX2" s="19"/>
      <c r="QCY2" s="19"/>
      <c r="QCZ2" s="19"/>
      <c r="QDA2" s="19"/>
      <c r="QDB2" s="19"/>
      <c r="QDC2" s="19"/>
      <c r="QDD2" s="19"/>
      <c r="QDE2" s="19"/>
      <c r="QDF2" s="19"/>
      <c r="QDG2" s="19"/>
      <c r="QDH2" s="19"/>
      <c r="QDI2" s="19"/>
      <c r="QDJ2" s="19"/>
      <c r="QDK2" s="19"/>
      <c r="QDL2" s="19"/>
      <c r="QDM2" s="19"/>
      <c r="QDN2" s="19"/>
      <c r="QDO2" s="19"/>
      <c r="QDP2" s="19"/>
      <c r="QDQ2" s="19"/>
      <c r="QDR2" s="19"/>
      <c r="QDS2" s="19"/>
      <c r="QDT2" s="19"/>
      <c r="QDU2" s="19"/>
      <c r="QDV2" s="19"/>
      <c r="QDW2" s="19"/>
      <c r="QDX2" s="19"/>
      <c r="QDY2" s="19"/>
      <c r="QDZ2" s="19"/>
      <c r="QEA2" s="19"/>
      <c r="QEB2" s="19"/>
      <c r="QEC2" s="19"/>
      <c r="QED2" s="19"/>
      <c r="QEE2" s="19"/>
      <c r="QEF2" s="19"/>
      <c r="QEG2" s="19"/>
      <c r="QEH2" s="19"/>
      <c r="QEI2" s="19"/>
      <c r="QEJ2" s="19"/>
      <c r="QEK2" s="19"/>
      <c r="QEL2" s="19"/>
      <c r="QEM2" s="19"/>
      <c r="QEN2" s="19"/>
      <c r="QEO2" s="19"/>
      <c r="QEP2" s="19"/>
      <c r="QEQ2" s="19"/>
      <c r="QER2" s="19"/>
      <c r="QES2" s="19"/>
      <c r="QET2" s="19"/>
      <c r="QEU2" s="19"/>
      <c r="QEV2" s="19"/>
      <c r="QEW2" s="19"/>
      <c r="QEX2" s="19"/>
      <c r="QEY2" s="19"/>
      <c r="QEZ2" s="19"/>
      <c r="QFA2" s="19"/>
      <c r="QFB2" s="19"/>
      <c r="QFC2" s="19"/>
      <c r="QFD2" s="19"/>
      <c r="QFE2" s="19"/>
      <c r="QFF2" s="19"/>
      <c r="QFG2" s="19"/>
      <c r="QFH2" s="19"/>
      <c r="QFI2" s="19"/>
      <c r="QFJ2" s="19"/>
      <c r="QFK2" s="19"/>
      <c r="QFL2" s="19"/>
      <c r="QFM2" s="19"/>
      <c r="QFN2" s="19"/>
      <c r="QFO2" s="19"/>
      <c r="QFP2" s="19"/>
      <c r="QFQ2" s="19"/>
      <c r="QFR2" s="19"/>
      <c r="QFS2" s="19"/>
      <c r="QFT2" s="19"/>
      <c r="QFU2" s="19"/>
      <c r="QFV2" s="19"/>
      <c r="QFW2" s="19"/>
      <c r="QFX2" s="19"/>
      <c r="QFY2" s="19"/>
      <c r="QFZ2" s="19"/>
      <c r="QGA2" s="19"/>
      <c r="QGB2" s="19"/>
      <c r="QGC2" s="19"/>
      <c r="QGD2" s="19"/>
      <c r="QGE2" s="19"/>
      <c r="QGF2" s="19"/>
      <c r="QGG2" s="19"/>
      <c r="QGH2" s="19"/>
      <c r="QGI2" s="19"/>
      <c r="QGJ2" s="19"/>
      <c r="QGK2" s="19"/>
      <c r="QGL2" s="19"/>
      <c r="QGM2" s="19"/>
      <c r="QGN2" s="19"/>
      <c r="QGO2" s="19"/>
      <c r="QGP2" s="19"/>
      <c r="QGQ2" s="19"/>
      <c r="QGR2" s="19"/>
      <c r="QGS2" s="19"/>
      <c r="QGT2" s="19"/>
      <c r="QGU2" s="19"/>
      <c r="QGV2" s="19"/>
      <c r="QGW2" s="19"/>
      <c r="QGX2" s="19"/>
      <c r="QGY2" s="19"/>
      <c r="QGZ2" s="19"/>
      <c r="QHA2" s="19"/>
      <c r="QHB2" s="19"/>
      <c r="QHC2" s="19"/>
      <c r="QHD2" s="19"/>
      <c r="QHE2" s="19"/>
      <c r="QHF2" s="19"/>
      <c r="QHG2" s="19"/>
      <c r="QHH2" s="19"/>
      <c r="QHI2" s="19"/>
      <c r="QHJ2" s="19"/>
      <c r="QHK2" s="19"/>
      <c r="QHL2" s="19"/>
      <c r="QHM2" s="19"/>
      <c r="QHN2" s="19"/>
      <c r="QHO2" s="19"/>
      <c r="QHP2" s="19"/>
      <c r="QHQ2" s="19"/>
      <c r="QHR2" s="19"/>
      <c r="QHS2" s="19"/>
      <c r="QHT2" s="19"/>
      <c r="QHU2" s="19"/>
      <c r="QHV2" s="19"/>
      <c r="QHW2" s="19"/>
      <c r="QHX2" s="19"/>
      <c r="QHY2" s="19"/>
      <c r="QHZ2" s="19"/>
      <c r="QIA2" s="19"/>
      <c r="QIB2" s="19"/>
      <c r="QIC2" s="19"/>
      <c r="QID2" s="19"/>
      <c r="QIE2" s="19"/>
      <c r="QIF2" s="19"/>
      <c r="QIG2" s="19"/>
      <c r="QIH2" s="19"/>
      <c r="QII2" s="19"/>
      <c r="QIJ2" s="19"/>
      <c r="QIK2" s="19"/>
      <c r="QIL2" s="19"/>
      <c r="QIM2" s="19"/>
      <c r="QIN2" s="19"/>
      <c r="QIO2" s="19"/>
      <c r="QIP2" s="19"/>
      <c r="QIQ2" s="19"/>
      <c r="QIR2" s="19"/>
      <c r="QIS2" s="19"/>
      <c r="QIT2" s="19"/>
      <c r="QIU2" s="19"/>
      <c r="QIV2" s="19"/>
      <c r="QIW2" s="19"/>
      <c r="QIX2" s="19"/>
      <c r="QIY2" s="19"/>
      <c r="QIZ2" s="19"/>
      <c r="QJA2" s="19"/>
      <c r="QJB2" s="19"/>
      <c r="QJC2" s="19"/>
      <c r="QJD2" s="19"/>
      <c r="QJE2" s="19"/>
      <c r="QJF2" s="19"/>
      <c r="QJG2" s="19"/>
      <c r="QJH2" s="19"/>
      <c r="QJI2" s="19"/>
      <c r="QJJ2" s="19"/>
      <c r="QJK2" s="19"/>
      <c r="QJL2" s="19"/>
      <c r="QJM2" s="19"/>
      <c r="QJN2" s="19"/>
      <c r="QJO2" s="19"/>
      <c r="QJP2" s="19"/>
      <c r="QJQ2" s="19"/>
      <c r="QJR2" s="19"/>
      <c r="QJS2" s="19"/>
      <c r="QJT2" s="19"/>
      <c r="QJU2" s="19"/>
      <c r="QJV2" s="19"/>
      <c r="QJW2" s="19"/>
      <c r="QJX2" s="19"/>
      <c r="QJY2" s="19"/>
      <c r="QJZ2" s="19"/>
      <c r="QKA2" s="19"/>
      <c r="QKB2" s="19"/>
      <c r="QKC2" s="19"/>
      <c r="QKD2" s="19"/>
      <c r="QKE2" s="19"/>
      <c r="QKF2" s="19"/>
      <c r="QKG2" s="19"/>
      <c r="QKH2" s="19"/>
      <c r="QKI2" s="19"/>
      <c r="QKJ2" s="19"/>
      <c r="QKK2" s="19"/>
      <c r="QKL2" s="19"/>
      <c r="QKM2" s="19"/>
      <c r="QKN2" s="19"/>
      <c r="QKO2" s="19"/>
      <c r="QKP2" s="19"/>
      <c r="QKQ2" s="19"/>
      <c r="QKR2" s="19"/>
      <c r="QKS2" s="19"/>
      <c r="QKT2" s="19"/>
      <c r="QKU2" s="19"/>
      <c r="QKV2" s="19"/>
      <c r="QKW2" s="19"/>
      <c r="QKX2" s="19"/>
      <c r="QKY2" s="19"/>
      <c r="QKZ2" s="19"/>
      <c r="QLA2" s="19"/>
      <c r="QLB2" s="19"/>
      <c r="QLC2" s="19"/>
      <c r="QLD2" s="19"/>
      <c r="QLE2" s="19"/>
      <c r="QLF2" s="19"/>
      <c r="QLG2" s="19"/>
      <c r="QLH2" s="19"/>
      <c r="QLI2" s="19"/>
      <c r="QLJ2" s="19"/>
      <c r="QLK2" s="19"/>
      <c r="QLL2" s="19"/>
      <c r="QLM2" s="19"/>
      <c r="QLN2" s="19"/>
      <c r="QLO2" s="19"/>
      <c r="QLP2" s="19"/>
      <c r="QLQ2" s="19"/>
      <c r="QLR2" s="19"/>
      <c r="QLS2" s="19"/>
      <c r="QLT2" s="19"/>
      <c r="QLU2" s="19"/>
      <c r="QLV2" s="19"/>
      <c r="QLW2" s="19"/>
      <c r="QLX2" s="19"/>
      <c r="QLY2" s="19"/>
      <c r="QLZ2" s="19"/>
      <c r="QMA2" s="19"/>
      <c r="QMB2" s="19"/>
      <c r="QMC2" s="19"/>
      <c r="QMD2" s="19"/>
      <c r="QME2" s="19"/>
      <c r="QMF2" s="19"/>
      <c r="QMG2" s="19"/>
      <c r="QMH2" s="19"/>
      <c r="QMI2" s="19"/>
      <c r="QMJ2" s="19"/>
      <c r="QMK2" s="19"/>
      <c r="QML2" s="19"/>
      <c r="QMM2" s="19"/>
      <c r="QMN2" s="19"/>
      <c r="QMO2" s="19"/>
      <c r="QMP2" s="19"/>
      <c r="QMQ2" s="19"/>
      <c r="QMR2" s="19"/>
      <c r="QMS2" s="19"/>
      <c r="QMT2" s="19"/>
      <c r="QMU2" s="19"/>
      <c r="QMV2" s="19"/>
      <c r="QMW2" s="19"/>
      <c r="QMX2" s="19"/>
      <c r="QMY2" s="19"/>
      <c r="QMZ2" s="19"/>
      <c r="QNA2" s="19"/>
      <c r="QNB2" s="19"/>
      <c r="QNC2" s="19"/>
      <c r="QND2" s="19"/>
      <c r="QNE2" s="19"/>
      <c r="QNF2" s="19"/>
      <c r="QNG2" s="19"/>
      <c r="QNH2" s="19"/>
      <c r="QNI2" s="19"/>
      <c r="QNJ2" s="19"/>
      <c r="QNK2" s="19"/>
      <c r="QNL2" s="19"/>
      <c r="QNM2" s="19"/>
      <c r="QNN2" s="19"/>
      <c r="QNO2" s="19"/>
      <c r="QNP2" s="19"/>
      <c r="QNQ2" s="19"/>
      <c r="QNR2" s="19"/>
      <c r="QNS2" s="19"/>
      <c r="QNT2" s="19"/>
      <c r="QNU2" s="19"/>
      <c r="QNV2" s="19"/>
      <c r="QNW2" s="19"/>
      <c r="QNX2" s="19"/>
      <c r="QNY2" s="19"/>
      <c r="QNZ2" s="19"/>
      <c r="QOA2" s="19"/>
      <c r="QOB2" s="19"/>
      <c r="QOC2" s="19"/>
      <c r="QOD2" s="19"/>
      <c r="QOE2" s="19"/>
      <c r="QOF2" s="19"/>
      <c r="QOG2" s="19"/>
      <c r="QOH2" s="19"/>
      <c r="QOI2" s="19"/>
      <c r="QOJ2" s="19"/>
      <c r="QOK2" s="19"/>
      <c r="QOL2" s="19"/>
      <c r="QOM2" s="19"/>
      <c r="QON2" s="19"/>
      <c r="QOO2" s="19"/>
      <c r="QOP2" s="19"/>
      <c r="QOQ2" s="19"/>
      <c r="QOR2" s="19"/>
      <c r="QOS2" s="19"/>
      <c r="QOT2" s="19"/>
      <c r="QOU2" s="19"/>
      <c r="QOV2" s="19"/>
      <c r="QOW2" s="19"/>
      <c r="QOX2" s="19"/>
      <c r="QOY2" s="19"/>
      <c r="QOZ2" s="19"/>
      <c r="QPA2" s="19"/>
      <c r="QPB2" s="19"/>
      <c r="QPC2" s="19"/>
      <c r="QPD2" s="19"/>
      <c r="QPE2" s="19"/>
      <c r="QPF2" s="19"/>
      <c r="QPG2" s="19"/>
      <c r="QPH2" s="19"/>
      <c r="QPI2" s="19"/>
      <c r="QPJ2" s="19"/>
      <c r="QPK2" s="19"/>
      <c r="QPL2" s="19"/>
      <c r="QPM2" s="19"/>
      <c r="QPN2" s="19"/>
      <c r="QPO2" s="19"/>
      <c r="QPP2" s="19"/>
      <c r="QPQ2" s="19"/>
      <c r="QPR2" s="19"/>
      <c r="QPS2" s="19"/>
      <c r="QPT2" s="19"/>
      <c r="QPU2" s="19"/>
      <c r="QPV2" s="19"/>
      <c r="QPW2" s="19"/>
      <c r="QPX2" s="19"/>
      <c r="QPY2" s="19"/>
      <c r="QPZ2" s="19"/>
      <c r="QQA2" s="19"/>
      <c r="QQB2" s="19"/>
      <c r="QQC2" s="19"/>
      <c r="QQD2" s="19"/>
      <c r="QQE2" s="19"/>
      <c r="QQF2" s="19"/>
      <c r="QQG2" s="19"/>
      <c r="QQH2" s="19"/>
      <c r="QQI2" s="19"/>
      <c r="QQJ2" s="19"/>
      <c r="QQK2" s="19"/>
      <c r="QQL2" s="19"/>
      <c r="QQM2" s="19"/>
      <c r="QQN2" s="19"/>
      <c r="QQO2" s="19"/>
      <c r="QQP2" s="19"/>
      <c r="QQQ2" s="19"/>
      <c r="QQR2" s="19"/>
      <c r="QQS2" s="19"/>
      <c r="QQT2" s="19"/>
      <c r="QQU2" s="19"/>
      <c r="QQV2" s="19"/>
      <c r="QQW2" s="19"/>
      <c r="QQX2" s="19"/>
      <c r="QQY2" s="19"/>
      <c r="QQZ2" s="19"/>
      <c r="QRA2" s="19"/>
      <c r="QRB2" s="19"/>
      <c r="QRC2" s="19"/>
      <c r="QRD2" s="19"/>
      <c r="QRE2" s="19"/>
      <c r="QRF2" s="19"/>
      <c r="QRG2" s="19"/>
      <c r="QRH2" s="19"/>
      <c r="QRI2" s="19"/>
      <c r="QRJ2" s="19"/>
      <c r="QRK2" s="19"/>
      <c r="QRL2" s="19"/>
      <c r="QRM2" s="19"/>
      <c r="QRN2" s="19"/>
      <c r="QRO2" s="19"/>
      <c r="QRP2" s="19"/>
      <c r="QRQ2" s="19"/>
      <c r="QRR2" s="19"/>
      <c r="QRS2" s="19"/>
      <c r="QRT2" s="19"/>
      <c r="QRU2" s="19"/>
      <c r="QRV2" s="19"/>
      <c r="QRW2" s="19"/>
      <c r="QRX2" s="19"/>
      <c r="QRY2" s="19"/>
      <c r="QRZ2" s="19"/>
      <c r="QSA2" s="19"/>
      <c r="QSB2" s="19"/>
      <c r="QSC2" s="19"/>
      <c r="QSD2" s="19"/>
      <c r="QSE2" s="19"/>
      <c r="QSF2" s="19"/>
      <c r="QSG2" s="19"/>
      <c r="QSH2" s="19"/>
      <c r="QSI2" s="19"/>
      <c r="QSJ2" s="19"/>
      <c r="QSK2" s="19"/>
      <c r="QSL2" s="19"/>
      <c r="QSM2" s="19"/>
      <c r="QSN2" s="19"/>
      <c r="QSO2" s="19"/>
      <c r="QSP2" s="19"/>
      <c r="QSQ2" s="19"/>
      <c r="QSR2" s="19"/>
      <c r="QSS2" s="19"/>
      <c r="QST2" s="19"/>
      <c r="QSU2" s="19"/>
      <c r="QSV2" s="19"/>
      <c r="QSW2" s="19"/>
      <c r="QSX2" s="19"/>
      <c r="QSY2" s="19"/>
      <c r="QSZ2" s="19"/>
      <c r="QTA2" s="19"/>
      <c r="QTB2" s="19"/>
      <c r="QTC2" s="19"/>
      <c r="QTD2" s="19"/>
      <c r="QTE2" s="19"/>
      <c r="QTF2" s="19"/>
      <c r="QTG2" s="19"/>
      <c r="QTH2" s="19"/>
      <c r="QTI2" s="19"/>
      <c r="QTJ2" s="19"/>
      <c r="QTK2" s="19"/>
      <c r="QTL2" s="19"/>
      <c r="QTM2" s="19"/>
      <c r="QTN2" s="19"/>
      <c r="QTO2" s="19"/>
      <c r="QTP2" s="19"/>
      <c r="QTQ2" s="19"/>
      <c r="QTR2" s="19"/>
      <c r="QTS2" s="19"/>
      <c r="QTT2" s="19"/>
      <c r="QTU2" s="19"/>
      <c r="QTV2" s="19"/>
      <c r="QTW2" s="19"/>
      <c r="QTX2" s="19"/>
      <c r="QTY2" s="19"/>
      <c r="QTZ2" s="19"/>
      <c r="QUA2" s="19"/>
      <c r="QUB2" s="19"/>
      <c r="QUC2" s="19"/>
      <c r="QUD2" s="19"/>
      <c r="QUE2" s="19"/>
      <c r="QUF2" s="19"/>
      <c r="QUG2" s="19"/>
      <c r="QUH2" s="19"/>
      <c r="QUI2" s="19"/>
      <c r="QUJ2" s="19"/>
      <c r="QUK2" s="19"/>
      <c r="QUL2" s="19"/>
      <c r="QUM2" s="19"/>
      <c r="QUN2" s="19"/>
      <c r="QUO2" s="19"/>
      <c r="QUP2" s="19"/>
      <c r="QUQ2" s="19"/>
      <c r="QUR2" s="19"/>
      <c r="QUS2" s="19"/>
      <c r="QUT2" s="19"/>
      <c r="QUU2" s="19"/>
      <c r="QUV2" s="19"/>
      <c r="QUW2" s="19"/>
      <c r="QUX2" s="19"/>
      <c r="QUY2" s="19"/>
      <c r="QUZ2" s="19"/>
      <c r="QVA2" s="19"/>
      <c r="QVB2" s="19"/>
      <c r="QVC2" s="19"/>
      <c r="QVD2" s="19"/>
      <c r="QVE2" s="19"/>
      <c r="QVF2" s="19"/>
      <c r="QVG2" s="19"/>
      <c r="QVH2" s="19"/>
      <c r="QVI2" s="19"/>
      <c r="QVJ2" s="19"/>
      <c r="QVK2" s="19"/>
      <c r="QVL2" s="19"/>
      <c r="QVM2" s="19"/>
      <c r="QVN2" s="19"/>
      <c r="QVO2" s="19"/>
      <c r="QVP2" s="19"/>
      <c r="QVQ2" s="19"/>
      <c r="QVR2" s="19"/>
      <c r="QVS2" s="19"/>
      <c r="QVT2" s="19"/>
      <c r="QVU2" s="19"/>
      <c r="QVV2" s="19"/>
      <c r="QVW2" s="19"/>
      <c r="QVX2" s="19"/>
      <c r="QVY2" s="19"/>
      <c r="QVZ2" s="19"/>
      <c r="QWA2" s="19"/>
      <c r="QWB2" s="19"/>
      <c r="QWC2" s="19"/>
      <c r="QWD2" s="19"/>
      <c r="QWE2" s="19"/>
      <c r="QWF2" s="19"/>
      <c r="QWG2" s="19"/>
      <c r="QWH2" s="19"/>
      <c r="QWI2" s="19"/>
      <c r="QWJ2" s="19"/>
      <c r="QWK2" s="19"/>
      <c r="QWL2" s="19"/>
      <c r="QWM2" s="19"/>
      <c r="QWN2" s="19"/>
      <c r="QWO2" s="19"/>
      <c r="QWP2" s="19"/>
      <c r="QWQ2" s="19"/>
      <c r="QWR2" s="19"/>
      <c r="QWS2" s="19"/>
      <c r="QWT2" s="19"/>
      <c r="QWU2" s="19"/>
      <c r="QWV2" s="19"/>
      <c r="QWW2" s="19"/>
      <c r="QWX2" s="19"/>
      <c r="QWY2" s="19"/>
      <c r="QWZ2" s="19"/>
      <c r="QXA2" s="19"/>
      <c r="QXB2" s="19"/>
      <c r="QXC2" s="19"/>
      <c r="QXD2" s="19"/>
      <c r="QXE2" s="19"/>
      <c r="QXF2" s="19"/>
      <c r="QXG2" s="19"/>
      <c r="QXH2" s="19"/>
      <c r="QXI2" s="19"/>
      <c r="QXJ2" s="19"/>
      <c r="QXK2" s="19"/>
      <c r="QXL2" s="19"/>
      <c r="QXM2" s="19"/>
      <c r="QXN2" s="19"/>
      <c r="QXO2" s="19"/>
      <c r="QXP2" s="19"/>
      <c r="QXQ2" s="19"/>
      <c r="QXR2" s="19"/>
      <c r="QXS2" s="19"/>
      <c r="QXT2" s="19"/>
      <c r="QXU2" s="19"/>
      <c r="QXV2" s="19"/>
      <c r="QXW2" s="19"/>
      <c r="QXX2" s="19"/>
      <c r="QXY2" s="19"/>
      <c r="QXZ2" s="19"/>
      <c r="QYA2" s="19"/>
      <c r="QYB2" s="19"/>
      <c r="QYC2" s="19"/>
      <c r="QYD2" s="19"/>
      <c r="QYE2" s="19"/>
      <c r="QYF2" s="19"/>
      <c r="QYG2" s="19"/>
      <c r="QYH2" s="19"/>
      <c r="QYI2" s="19"/>
      <c r="QYJ2" s="19"/>
      <c r="QYK2" s="19"/>
      <c r="QYL2" s="19"/>
      <c r="QYM2" s="19"/>
      <c r="QYN2" s="19"/>
      <c r="QYO2" s="19"/>
      <c r="QYP2" s="19"/>
      <c r="QYQ2" s="19"/>
      <c r="QYR2" s="19"/>
      <c r="QYS2" s="19"/>
      <c r="QYT2" s="19"/>
      <c r="QYU2" s="19"/>
      <c r="QYV2" s="19"/>
      <c r="QYW2" s="19"/>
      <c r="QYX2" s="19"/>
      <c r="QYY2" s="19"/>
      <c r="QYZ2" s="19"/>
      <c r="QZA2" s="19"/>
      <c r="QZB2" s="19"/>
      <c r="QZC2" s="19"/>
      <c r="QZD2" s="19"/>
      <c r="QZE2" s="19"/>
      <c r="QZF2" s="19"/>
      <c r="QZG2" s="19"/>
      <c r="QZH2" s="19"/>
      <c r="QZI2" s="19"/>
      <c r="QZJ2" s="19"/>
      <c r="QZK2" s="19"/>
      <c r="QZL2" s="19"/>
      <c r="QZM2" s="19"/>
      <c r="QZN2" s="19"/>
      <c r="QZO2" s="19"/>
      <c r="QZP2" s="19"/>
      <c r="QZQ2" s="19"/>
      <c r="QZR2" s="19"/>
      <c r="QZS2" s="19"/>
      <c r="QZT2" s="19"/>
      <c r="QZU2" s="19"/>
      <c r="QZV2" s="19"/>
      <c r="QZW2" s="19"/>
      <c r="QZX2" s="19"/>
      <c r="QZY2" s="19"/>
      <c r="QZZ2" s="19"/>
      <c r="RAA2" s="19"/>
      <c r="RAB2" s="19"/>
      <c r="RAC2" s="19"/>
      <c r="RAD2" s="19"/>
      <c r="RAE2" s="19"/>
      <c r="RAF2" s="19"/>
      <c r="RAG2" s="19"/>
      <c r="RAH2" s="19"/>
      <c r="RAI2" s="19"/>
      <c r="RAJ2" s="19"/>
      <c r="RAK2" s="19"/>
      <c r="RAL2" s="19"/>
      <c r="RAM2" s="19"/>
      <c r="RAN2" s="19"/>
      <c r="RAO2" s="19"/>
      <c r="RAP2" s="19"/>
      <c r="RAQ2" s="19"/>
      <c r="RAR2" s="19"/>
      <c r="RAS2" s="19"/>
      <c r="RAT2" s="19"/>
      <c r="RAU2" s="19"/>
      <c r="RAV2" s="19"/>
      <c r="RAW2" s="19"/>
      <c r="RAX2" s="19"/>
      <c r="RAY2" s="19"/>
      <c r="RAZ2" s="19"/>
      <c r="RBA2" s="19"/>
      <c r="RBB2" s="19"/>
      <c r="RBC2" s="19"/>
      <c r="RBD2" s="19"/>
      <c r="RBE2" s="19"/>
      <c r="RBF2" s="19"/>
      <c r="RBG2" s="19"/>
      <c r="RBH2" s="19"/>
      <c r="RBI2" s="19"/>
      <c r="RBJ2" s="19"/>
      <c r="RBK2" s="19"/>
      <c r="RBL2" s="19"/>
      <c r="RBM2" s="19"/>
      <c r="RBN2" s="19"/>
      <c r="RBO2" s="19"/>
      <c r="RBP2" s="19"/>
      <c r="RBQ2" s="19"/>
      <c r="RBR2" s="19"/>
      <c r="RBS2" s="19"/>
      <c r="RBT2" s="19"/>
      <c r="RBU2" s="19"/>
      <c r="RBV2" s="19"/>
      <c r="RBW2" s="19"/>
      <c r="RBX2" s="19"/>
      <c r="RBY2" s="19"/>
      <c r="RBZ2" s="19"/>
      <c r="RCA2" s="19"/>
      <c r="RCB2" s="19"/>
      <c r="RCC2" s="19"/>
      <c r="RCD2" s="19"/>
      <c r="RCE2" s="19"/>
      <c r="RCF2" s="19"/>
      <c r="RCG2" s="19"/>
      <c r="RCH2" s="19"/>
      <c r="RCI2" s="19"/>
      <c r="RCJ2" s="19"/>
      <c r="RCK2" s="19"/>
      <c r="RCL2" s="19"/>
      <c r="RCM2" s="19"/>
      <c r="RCN2" s="19"/>
      <c r="RCO2" s="19"/>
      <c r="RCP2" s="19"/>
      <c r="RCQ2" s="19"/>
      <c r="RCR2" s="19"/>
      <c r="RCS2" s="19"/>
      <c r="RCT2" s="19"/>
      <c r="RCU2" s="19"/>
      <c r="RCV2" s="19"/>
      <c r="RCW2" s="19"/>
      <c r="RCX2" s="19"/>
      <c r="RCY2" s="19"/>
      <c r="RCZ2" s="19"/>
      <c r="RDA2" s="19"/>
      <c r="RDB2" s="19"/>
      <c r="RDC2" s="19"/>
      <c r="RDD2" s="19"/>
      <c r="RDE2" s="19"/>
      <c r="RDF2" s="19"/>
      <c r="RDG2" s="19"/>
      <c r="RDH2" s="19"/>
      <c r="RDI2" s="19"/>
      <c r="RDJ2" s="19"/>
      <c r="RDK2" s="19"/>
      <c r="RDL2" s="19"/>
      <c r="RDM2" s="19"/>
      <c r="RDN2" s="19"/>
      <c r="RDO2" s="19"/>
      <c r="RDP2" s="19"/>
      <c r="RDQ2" s="19"/>
      <c r="RDR2" s="19"/>
      <c r="RDS2" s="19"/>
      <c r="RDT2" s="19"/>
      <c r="RDU2" s="19"/>
      <c r="RDV2" s="19"/>
      <c r="RDW2" s="19"/>
      <c r="RDX2" s="19"/>
      <c r="RDY2" s="19"/>
      <c r="RDZ2" s="19"/>
      <c r="REA2" s="19"/>
      <c r="REB2" s="19"/>
      <c r="REC2" s="19"/>
      <c r="RED2" s="19"/>
      <c r="REE2" s="19"/>
      <c r="REF2" s="19"/>
      <c r="REG2" s="19"/>
      <c r="REH2" s="19"/>
      <c r="REI2" s="19"/>
      <c r="REJ2" s="19"/>
      <c r="REK2" s="19"/>
      <c r="REL2" s="19"/>
      <c r="REM2" s="19"/>
      <c r="REN2" s="19"/>
      <c r="REO2" s="19"/>
      <c r="REP2" s="19"/>
      <c r="REQ2" s="19"/>
      <c r="RER2" s="19"/>
      <c r="RES2" s="19"/>
      <c r="RET2" s="19"/>
      <c r="REU2" s="19"/>
      <c r="REV2" s="19"/>
      <c r="REW2" s="19"/>
      <c r="REX2" s="19"/>
      <c r="REY2" s="19"/>
      <c r="REZ2" s="19"/>
      <c r="RFA2" s="19"/>
      <c r="RFB2" s="19"/>
      <c r="RFC2" s="19"/>
      <c r="RFD2" s="19"/>
      <c r="RFE2" s="19"/>
      <c r="RFF2" s="19"/>
      <c r="RFG2" s="19"/>
      <c r="RFH2" s="19"/>
      <c r="RFI2" s="19"/>
      <c r="RFJ2" s="19"/>
      <c r="RFK2" s="19"/>
      <c r="RFL2" s="19"/>
      <c r="RFM2" s="19"/>
      <c r="RFN2" s="19"/>
      <c r="RFO2" s="19"/>
      <c r="RFP2" s="19"/>
      <c r="RFQ2" s="19"/>
      <c r="RFR2" s="19"/>
      <c r="RFS2" s="19"/>
      <c r="RFT2" s="19"/>
      <c r="RFU2" s="19"/>
      <c r="RFV2" s="19"/>
      <c r="RFW2" s="19"/>
      <c r="RFX2" s="19"/>
      <c r="RFY2" s="19"/>
      <c r="RFZ2" s="19"/>
      <c r="RGA2" s="19"/>
      <c r="RGB2" s="19"/>
      <c r="RGC2" s="19"/>
      <c r="RGD2" s="19"/>
      <c r="RGE2" s="19"/>
      <c r="RGF2" s="19"/>
      <c r="RGG2" s="19"/>
      <c r="RGH2" s="19"/>
      <c r="RGI2" s="19"/>
      <c r="RGJ2" s="19"/>
      <c r="RGK2" s="19"/>
      <c r="RGL2" s="19"/>
      <c r="RGM2" s="19"/>
      <c r="RGN2" s="19"/>
      <c r="RGO2" s="19"/>
      <c r="RGP2" s="19"/>
      <c r="RGQ2" s="19"/>
      <c r="RGR2" s="19"/>
      <c r="RGS2" s="19"/>
      <c r="RGT2" s="19"/>
      <c r="RGU2" s="19"/>
      <c r="RGV2" s="19"/>
      <c r="RGW2" s="19"/>
      <c r="RGX2" s="19"/>
      <c r="RGY2" s="19"/>
      <c r="RGZ2" s="19"/>
      <c r="RHA2" s="19"/>
      <c r="RHB2" s="19"/>
      <c r="RHC2" s="19"/>
      <c r="RHD2" s="19"/>
      <c r="RHE2" s="19"/>
      <c r="RHF2" s="19"/>
      <c r="RHG2" s="19"/>
      <c r="RHH2" s="19"/>
      <c r="RHI2" s="19"/>
      <c r="RHJ2" s="19"/>
      <c r="RHK2" s="19"/>
      <c r="RHL2" s="19"/>
      <c r="RHM2" s="19"/>
      <c r="RHN2" s="19"/>
      <c r="RHO2" s="19"/>
      <c r="RHP2" s="19"/>
      <c r="RHQ2" s="19"/>
      <c r="RHR2" s="19"/>
      <c r="RHS2" s="19"/>
      <c r="RHT2" s="19"/>
      <c r="RHU2" s="19"/>
      <c r="RHV2" s="19"/>
      <c r="RHW2" s="19"/>
      <c r="RHX2" s="19"/>
      <c r="RHY2" s="19"/>
      <c r="RHZ2" s="19"/>
      <c r="RIA2" s="19"/>
      <c r="RIB2" s="19"/>
      <c r="RIC2" s="19"/>
      <c r="RID2" s="19"/>
      <c r="RIE2" s="19"/>
      <c r="RIF2" s="19"/>
      <c r="RIG2" s="19"/>
      <c r="RIH2" s="19"/>
      <c r="RII2" s="19"/>
      <c r="RIJ2" s="19"/>
      <c r="RIK2" s="19"/>
      <c r="RIL2" s="19"/>
      <c r="RIM2" s="19"/>
      <c r="RIN2" s="19"/>
      <c r="RIO2" s="19"/>
      <c r="RIP2" s="19"/>
      <c r="RIQ2" s="19"/>
      <c r="RIR2" s="19"/>
      <c r="RIS2" s="19"/>
      <c r="RIT2" s="19"/>
      <c r="RIU2" s="19"/>
      <c r="RIV2" s="19"/>
      <c r="RIW2" s="19"/>
      <c r="RIX2" s="19"/>
      <c r="RIY2" s="19"/>
      <c r="RIZ2" s="19"/>
      <c r="RJA2" s="19"/>
      <c r="RJB2" s="19"/>
      <c r="RJC2" s="19"/>
      <c r="RJD2" s="19"/>
      <c r="RJE2" s="19"/>
      <c r="RJF2" s="19"/>
      <c r="RJG2" s="19"/>
      <c r="RJH2" s="19"/>
      <c r="RJI2" s="19"/>
      <c r="RJJ2" s="19"/>
      <c r="RJK2" s="19"/>
      <c r="RJL2" s="19"/>
      <c r="RJM2" s="19"/>
      <c r="RJN2" s="19"/>
      <c r="RJO2" s="19"/>
      <c r="RJP2" s="19"/>
      <c r="RJQ2" s="19"/>
      <c r="RJR2" s="19"/>
      <c r="RJS2" s="19"/>
      <c r="RJT2" s="19"/>
      <c r="RJU2" s="19"/>
      <c r="RJV2" s="19"/>
      <c r="RJW2" s="19"/>
      <c r="RJX2" s="19"/>
      <c r="RJY2" s="19"/>
      <c r="RJZ2" s="19"/>
      <c r="RKA2" s="19"/>
      <c r="RKB2" s="19"/>
      <c r="RKC2" s="19"/>
      <c r="RKD2" s="19"/>
      <c r="RKE2" s="19"/>
      <c r="RKF2" s="19"/>
      <c r="RKG2" s="19"/>
      <c r="RKH2" s="19"/>
      <c r="RKI2" s="19"/>
      <c r="RKJ2" s="19"/>
      <c r="RKK2" s="19"/>
      <c r="RKL2" s="19"/>
      <c r="RKM2" s="19"/>
      <c r="RKN2" s="19"/>
      <c r="RKO2" s="19"/>
      <c r="RKP2" s="19"/>
      <c r="RKQ2" s="19"/>
      <c r="RKR2" s="19"/>
      <c r="RKS2" s="19"/>
      <c r="RKT2" s="19"/>
      <c r="RKU2" s="19"/>
      <c r="RKV2" s="19"/>
      <c r="RKW2" s="19"/>
      <c r="RKX2" s="19"/>
      <c r="RKY2" s="19"/>
      <c r="RKZ2" s="19"/>
      <c r="RLA2" s="19"/>
      <c r="RLB2" s="19"/>
      <c r="RLC2" s="19"/>
      <c r="RLD2" s="19"/>
      <c r="RLE2" s="19"/>
      <c r="RLF2" s="19"/>
      <c r="RLG2" s="19"/>
      <c r="RLH2" s="19"/>
      <c r="RLI2" s="19"/>
      <c r="RLJ2" s="19"/>
      <c r="RLK2" s="19"/>
      <c r="RLL2" s="19"/>
      <c r="RLM2" s="19"/>
      <c r="RLN2" s="19"/>
      <c r="RLO2" s="19"/>
      <c r="RLP2" s="19"/>
      <c r="RLQ2" s="19"/>
      <c r="RLR2" s="19"/>
      <c r="RLS2" s="19"/>
      <c r="RLT2" s="19"/>
      <c r="RLU2" s="19"/>
      <c r="RLV2" s="19"/>
      <c r="RLW2" s="19"/>
      <c r="RLX2" s="19"/>
      <c r="RLY2" s="19"/>
      <c r="RLZ2" s="19"/>
      <c r="RMA2" s="19"/>
      <c r="RMB2" s="19"/>
      <c r="RMC2" s="19"/>
      <c r="RMD2" s="19"/>
      <c r="RME2" s="19"/>
      <c r="RMF2" s="19"/>
      <c r="RMG2" s="19"/>
      <c r="RMH2" s="19"/>
      <c r="RMI2" s="19"/>
      <c r="RMJ2" s="19"/>
      <c r="RMK2" s="19"/>
      <c r="RML2" s="19"/>
      <c r="RMM2" s="19"/>
      <c r="RMN2" s="19"/>
      <c r="RMO2" s="19"/>
      <c r="RMP2" s="19"/>
      <c r="RMQ2" s="19"/>
      <c r="RMR2" s="19"/>
      <c r="RMS2" s="19"/>
      <c r="RMT2" s="19"/>
      <c r="RMU2" s="19"/>
      <c r="RMV2" s="19"/>
      <c r="RMW2" s="19"/>
      <c r="RMX2" s="19"/>
      <c r="RMY2" s="19"/>
      <c r="RMZ2" s="19"/>
      <c r="RNA2" s="19"/>
      <c r="RNB2" s="19"/>
      <c r="RNC2" s="19"/>
      <c r="RND2" s="19"/>
      <c r="RNE2" s="19"/>
      <c r="RNF2" s="19"/>
      <c r="RNG2" s="19"/>
      <c r="RNH2" s="19"/>
      <c r="RNI2" s="19"/>
      <c r="RNJ2" s="19"/>
      <c r="RNK2" s="19"/>
      <c r="RNL2" s="19"/>
      <c r="RNM2" s="19"/>
      <c r="RNN2" s="19"/>
      <c r="RNO2" s="19"/>
      <c r="RNP2" s="19"/>
      <c r="RNQ2" s="19"/>
      <c r="RNR2" s="19"/>
      <c r="RNS2" s="19"/>
      <c r="RNT2" s="19"/>
      <c r="RNU2" s="19"/>
      <c r="RNV2" s="19"/>
      <c r="RNW2" s="19"/>
      <c r="RNX2" s="19"/>
      <c r="RNY2" s="19"/>
      <c r="RNZ2" s="19"/>
      <c r="ROA2" s="19"/>
      <c r="ROB2" s="19"/>
      <c r="ROC2" s="19"/>
      <c r="ROD2" s="19"/>
      <c r="ROE2" s="19"/>
      <c r="ROF2" s="19"/>
      <c r="ROG2" s="19"/>
      <c r="ROH2" s="19"/>
      <c r="ROI2" s="19"/>
      <c r="ROJ2" s="19"/>
      <c r="ROK2" s="19"/>
      <c r="ROL2" s="19"/>
      <c r="ROM2" s="19"/>
      <c r="RON2" s="19"/>
      <c r="ROO2" s="19"/>
      <c r="ROP2" s="19"/>
      <c r="ROQ2" s="19"/>
      <c r="ROR2" s="19"/>
      <c r="ROS2" s="19"/>
      <c r="ROT2" s="19"/>
      <c r="ROU2" s="19"/>
      <c r="ROV2" s="19"/>
      <c r="ROW2" s="19"/>
      <c r="ROX2" s="19"/>
      <c r="ROY2" s="19"/>
      <c r="ROZ2" s="19"/>
      <c r="RPA2" s="19"/>
      <c r="RPB2" s="19"/>
      <c r="RPC2" s="19"/>
      <c r="RPD2" s="19"/>
      <c r="RPE2" s="19"/>
      <c r="RPF2" s="19"/>
      <c r="RPG2" s="19"/>
      <c r="RPH2" s="19"/>
      <c r="RPI2" s="19"/>
      <c r="RPJ2" s="19"/>
      <c r="RPK2" s="19"/>
      <c r="RPL2" s="19"/>
      <c r="RPM2" s="19"/>
      <c r="RPN2" s="19"/>
      <c r="RPO2" s="19"/>
      <c r="RPP2" s="19"/>
      <c r="RPQ2" s="19"/>
      <c r="RPR2" s="19"/>
      <c r="RPS2" s="19"/>
      <c r="RPT2" s="19"/>
      <c r="RPU2" s="19"/>
      <c r="RPV2" s="19"/>
      <c r="RPW2" s="19"/>
      <c r="RPX2" s="19"/>
      <c r="RPY2" s="19"/>
      <c r="RPZ2" s="19"/>
      <c r="RQA2" s="19"/>
      <c r="RQB2" s="19"/>
      <c r="RQC2" s="19"/>
      <c r="RQD2" s="19"/>
      <c r="RQE2" s="19"/>
      <c r="RQF2" s="19"/>
      <c r="RQG2" s="19"/>
      <c r="RQH2" s="19"/>
      <c r="RQI2" s="19"/>
      <c r="RQJ2" s="19"/>
      <c r="RQK2" s="19"/>
      <c r="RQL2" s="19"/>
      <c r="RQM2" s="19"/>
      <c r="RQN2" s="19"/>
      <c r="RQO2" s="19"/>
      <c r="RQP2" s="19"/>
      <c r="RQQ2" s="19"/>
      <c r="RQR2" s="19"/>
      <c r="RQS2" s="19"/>
      <c r="RQT2" s="19"/>
      <c r="RQU2" s="19"/>
      <c r="RQV2" s="19"/>
      <c r="RQW2" s="19"/>
      <c r="RQX2" s="19"/>
      <c r="RQY2" s="19"/>
      <c r="RQZ2" s="19"/>
      <c r="RRA2" s="19"/>
      <c r="RRB2" s="19"/>
      <c r="RRC2" s="19"/>
      <c r="RRD2" s="19"/>
      <c r="RRE2" s="19"/>
      <c r="RRF2" s="19"/>
      <c r="RRG2" s="19"/>
      <c r="RRH2" s="19"/>
      <c r="RRI2" s="19"/>
      <c r="RRJ2" s="19"/>
      <c r="RRK2" s="19"/>
      <c r="RRL2" s="19"/>
      <c r="RRM2" s="19"/>
      <c r="RRN2" s="19"/>
      <c r="RRO2" s="19"/>
      <c r="RRP2" s="19"/>
      <c r="RRQ2" s="19"/>
      <c r="RRR2" s="19"/>
      <c r="RRS2" s="19"/>
      <c r="RRT2" s="19"/>
      <c r="RRU2" s="19"/>
      <c r="RRV2" s="19"/>
      <c r="RRW2" s="19"/>
      <c r="RRX2" s="19"/>
      <c r="RRY2" s="19"/>
      <c r="RRZ2" s="19"/>
      <c r="RSA2" s="19"/>
      <c r="RSB2" s="19"/>
      <c r="RSC2" s="19"/>
      <c r="RSD2" s="19"/>
      <c r="RSE2" s="19"/>
      <c r="RSF2" s="19"/>
      <c r="RSG2" s="19"/>
      <c r="RSH2" s="19"/>
      <c r="RSI2" s="19"/>
      <c r="RSJ2" s="19"/>
      <c r="RSK2" s="19"/>
      <c r="RSL2" s="19"/>
      <c r="RSM2" s="19"/>
      <c r="RSN2" s="19"/>
      <c r="RSO2" s="19"/>
      <c r="RSP2" s="19"/>
      <c r="RSQ2" s="19"/>
      <c r="RSR2" s="19"/>
      <c r="RSS2" s="19"/>
      <c r="RST2" s="19"/>
      <c r="RSU2" s="19"/>
      <c r="RSV2" s="19"/>
      <c r="RSW2" s="19"/>
      <c r="RSX2" s="19"/>
      <c r="RSY2" s="19"/>
      <c r="RSZ2" s="19"/>
      <c r="RTA2" s="19"/>
      <c r="RTB2" s="19"/>
      <c r="RTC2" s="19"/>
      <c r="RTD2" s="19"/>
      <c r="RTE2" s="19"/>
      <c r="RTF2" s="19"/>
      <c r="RTG2" s="19"/>
      <c r="RTH2" s="19"/>
      <c r="RTI2" s="19"/>
      <c r="RTJ2" s="19"/>
      <c r="RTK2" s="19"/>
      <c r="RTL2" s="19"/>
      <c r="RTM2" s="19"/>
      <c r="RTN2" s="19"/>
      <c r="RTO2" s="19"/>
      <c r="RTP2" s="19"/>
      <c r="RTQ2" s="19"/>
      <c r="RTR2" s="19"/>
      <c r="RTS2" s="19"/>
      <c r="RTT2" s="19"/>
      <c r="RTU2" s="19"/>
      <c r="RTV2" s="19"/>
      <c r="RTW2" s="19"/>
      <c r="RTX2" s="19"/>
      <c r="RTY2" s="19"/>
      <c r="RTZ2" s="19"/>
      <c r="RUA2" s="19"/>
      <c r="RUB2" s="19"/>
      <c r="RUC2" s="19"/>
      <c r="RUD2" s="19"/>
      <c r="RUE2" s="19"/>
      <c r="RUF2" s="19"/>
      <c r="RUG2" s="19"/>
      <c r="RUH2" s="19"/>
      <c r="RUI2" s="19"/>
      <c r="RUJ2" s="19"/>
      <c r="RUK2" s="19"/>
      <c r="RUL2" s="19"/>
      <c r="RUM2" s="19"/>
      <c r="RUN2" s="19"/>
      <c r="RUO2" s="19"/>
      <c r="RUP2" s="19"/>
      <c r="RUQ2" s="19"/>
      <c r="RUR2" s="19"/>
      <c r="RUS2" s="19"/>
      <c r="RUT2" s="19"/>
      <c r="RUU2" s="19"/>
      <c r="RUV2" s="19"/>
      <c r="RUW2" s="19"/>
      <c r="RUX2" s="19"/>
      <c r="RUY2" s="19"/>
      <c r="RUZ2" s="19"/>
      <c r="RVA2" s="19"/>
      <c r="RVB2" s="19"/>
      <c r="RVC2" s="19"/>
      <c r="RVD2" s="19"/>
      <c r="RVE2" s="19"/>
      <c r="RVF2" s="19"/>
      <c r="RVG2" s="19"/>
      <c r="RVH2" s="19"/>
      <c r="RVI2" s="19"/>
      <c r="RVJ2" s="19"/>
      <c r="RVK2" s="19"/>
      <c r="RVL2" s="19"/>
      <c r="RVM2" s="19"/>
      <c r="RVN2" s="19"/>
      <c r="RVO2" s="19"/>
      <c r="RVP2" s="19"/>
      <c r="RVQ2" s="19"/>
      <c r="RVR2" s="19"/>
      <c r="RVS2" s="19"/>
      <c r="RVT2" s="19"/>
      <c r="RVU2" s="19"/>
      <c r="RVV2" s="19"/>
      <c r="RVW2" s="19"/>
      <c r="RVX2" s="19"/>
      <c r="RVY2" s="19"/>
      <c r="RVZ2" s="19"/>
      <c r="RWA2" s="19"/>
      <c r="RWB2" s="19"/>
      <c r="RWC2" s="19"/>
      <c r="RWD2" s="19"/>
      <c r="RWE2" s="19"/>
      <c r="RWF2" s="19"/>
      <c r="RWG2" s="19"/>
      <c r="RWH2" s="19"/>
      <c r="RWI2" s="19"/>
      <c r="RWJ2" s="19"/>
      <c r="RWK2" s="19"/>
      <c r="RWL2" s="19"/>
      <c r="RWM2" s="19"/>
      <c r="RWN2" s="19"/>
      <c r="RWO2" s="19"/>
      <c r="RWP2" s="19"/>
      <c r="RWQ2" s="19"/>
      <c r="RWR2" s="19"/>
      <c r="RWS2" s="19"/>
      <c r="RWT2" s="19"/>
      <c r="RWU2" s="19"/>
      <c r="RWV2" s="19"/>
      <c r="RWW2" s="19"/>
      <c r="RWX2" s="19"/>
      <c r="RWY2" s="19"/>
      <c r="RWZ2" s="19"/>
      <c r="RXA2" s="19"/>
      <c r="RXB2" s="19"/>
      <c r="RXC2" s="19"/>
      <c r="RXD2" s="19"/>
      <c r="RXE2" s="19"/>
      <c r="RXF2" s="19"/>
      <c r="RXG2" s="19"/>
      <c r="RXH2" s="19"/>
      <c r="RXI2" s="19"/>
      <c r="RXJ2" s="19"/>
      <c r="RXK2" s="19"/>
      <c r="RXL2" s="19"/>
      <c r="RXM2" s="19"/>
      <c r="RXN2" s="19"/>
      <c r="RXO2" s="19"/>
      <c r="RXP2" s="19"/>
      <c r="RXQ2" s="19"/>
      <c r="RXR2" s="19"/>
      <c r="RXS2" s="19"/>
      <c r="RXT2" s="19"/>
      <c r="RXU2" s="19"/>
      <c r="RXV2" s="19"/>
      <c r="RXW2" s="19"/>
      <c r="RXX2" s="19"/>
      <c r="RXY2" s="19"/>
      <c r="RXZ2" s="19"/>
      <c r="RYA2" s="19"/>
      <c r="RYB2" s="19"/>
      <c r="RYC2" s="19"/>
      <c r="RYD2" s="19"/>
      <c r="RYE2" s="19"/>
      <c r="RYF2" s="19"/>
      <c r="RYG2" s="19"/>
      <c r="RYH2" s="19"/>
      <c r="RYI2" s="19"/>
      <c r="RYJ2" s="19"/>
      <c r="RYK2" s="19"/>
      <c r="RYL2" s="19"/>
      <c r="RYM2" s="19"/>
      <c r="RYN2" s="19"/>
      <c r="RYO2" s="19"/>
      <c r="RYP2" s="19"/>
      <c r="RYQ2" s="19"/>
      <c r="RYR2" s="19"/>
      <c r="RYS2" s="19"/>
      <c r="RYT2" s="19"/>
      <c r="RYU2" s="19"/>
      <c r="RYV2" s="19"/>
      <c r="RYW2" s="19"/>
      <c r="RYX2" s="19"/>
      <c r="RYY2" s="19"/>
      <c r="RYZ2" s="19"/>
      <c r="RZA2" s="19"/>
      <c r="RZB2" s="19"/>
      <c r="RZC2" s="19"/>
      <c r="RZD2" s="19"/>
      <c r="RZE2" s="19"/>
      <c r="RZF2" s="19"/>
      <c r="RZG2" s="19"/>
      <c r="RZH2" s="19"/>
      <c r="RZI2" s="19"/>
      <c r="RZJ2" s="19"/>
      <c r="RZK2" s="19"/>
      <c r="RZL2" s="19"/>
      <c r="RZM2" s="19"/>
      <c r="RZN2" s="19"/>
      <c r="RZO2" s="19"/>
      <c r="RZP2" s="19"/>
      <c r="RZQ2" s="19"/>
      <c r="RZR2" s="19"/>
      <c r="RZS2" s="19"/>
      <c r="RZT2" s="19"/>
      <c r="RZU2" s="19"/>
      <c r="RZV2" s="19"/>
      <c r="RZW2" s="19"/>
      <c r="RZX2" s="19"/>
      <c r="RZY2" s="19"/>
      <c r="RZZ2" s="19"/>
      <c r="SAA2" s="19"/>
      <c r="SAB2" s="19"/>
      <c r="SAC2" s="19"/>
      <c r="SAD2" s="19"/>
      <c r="SAE2" s="19"/>
      <c r="SAF2" s="19"/>
      <c r="SAG2" s="19"/>
      <c r="SAH2" s="19"/>
      <c r="SAI2" s="19"/>
      <c r="SAJ2" s="19"/>
      <c r="SAK2" s="19"/>
      <c r="SAL2" s="19"/>
      <c r="SAM2" s="19"/>
      <c r="SAN2" s="19"/>
      <c r="SAO2" s="19"/>
      <c r="SAP2" s="19"/>
      <c r="SAQ2" s="19"/>
      <c r="SAR2" s="19"/>
      <c r="SAS2" s="19"/>
      <c r="SAT2" s="19"/>
      <c r="SAU2" s="19"/>
      <c r="SAV2" s="19"/>
      <c r="SAW2" s="19"/>
      <c r="SAX2" s="19"/>
      <c r="SAY2" s="19"/>
      <c r="SAZ2" s="19"/>
      <c r="SBA2" s="19"/>
      <c r="SBB2" s="19"/>
      <c r="SBC2" s="19"/>
      <c r="SBD2" s="19"/>
      <c r="SBE2" s="19"/>
      <c r="SBF2" s="19"/>
      <c r="SBG2" s="19"/>
      <c r="SBH2" s="19"/>
      <c r="SBI2" s="19"/>
      <c r="SBJ2" s="19"/>
      <c r="SBK2" s="19"/>
      <c r="SBL2" s="19"/>
      <c r="SBM2" s="19"/>
      <c r="SBN2" s="19"/>
      <c r="SBO2" s="19"/>
      <c r="SBP2" s="19"/>
      <c r="SBQ2" s="19"/>
      <c r="SBR2" s="19"/>
      <c r="SBS2" s="19"/>
      <c r="SBT2" s="19"/>
      <c r="SBU2" s="19"/>
      <c r="SBV2" s="19"/>
      <c r="SBW2" s="19"/>
      <c r="SBX2" s="19"/>
      <c r="SBY2" s="19"/>
      <c r="SBZ2" s="19"/>
      <c r="SCA2" s="19"/>
      <c r="SCB2" s="19"/>
      <c r="SCC2" s="19"/>
      <c r="SCD2" s="19"/>
      <c r="SCE2" s="19"/>
      <c r="SCF2" s="19"/>
      <c r="SCG2" s="19"/>
      <c r="SCH2" s="19"/>
      <c r="SCI2" s="19"/>
      <c r="SCJ2" s="19"/>
      <c r="SCK2" s="19"/>
      <c r="SCL2" s="19"/>
      <c r="SCM2" s="19"/>
      <c r="SCN2" s="19"/>
      <c r="SCO2" s="19"/>
      <c r="SCP2" s="19"/>
      <c r="SCQ2" s="19"/>
      <c r="SCR2" s="19"/>
      <c r="SCS2" s="19"/>
      <c r="SCT2" s="19"/>
      <c r="SCU2" s="19"/>
      <c r="SCV2" s="19"/>
      <c r="SCW2" s="19"/>
      <c r="SCX2" s="19"/>
      <c r="SCY2" s="19"/>
      <c r="SCZ2" s="19"/>
      <c r="SDA2" s="19"/>
      <c r="SDB2" s="19"/>
      <c r="SDC2" s="19"/>
      <c r="SDD2" s="19"/>
      <c r="SDE2" s="19"/>
      <c r="SDF2" s="19"/>
      <c r="SDG2" s="19"/>
      <c r="SDH2" s="19"/>
      <c r="SDI2" s="19"/>
      <c r="SDJ2" s="19"/>
      <c r="SDK2" s="19"/>
      <c r="SDL2" s="19"/>
      <c r="SDM2" s="19"/>
      <c r="SDN2" s="19"/>
      <c r="SDO2" s="19"/>
      <c r="SDP2" s="19"/>
      <c r="SDQ2" s="19"/>
      <c r="SDR2" s="19"/>
      <c r="SDS2" s="19"/>
      <c r="SDT2" s="19"/>
      <c r="SDU2" s="19"/>
      <c r="SDV2" s="19"/>
      <c r="SDW2" s="19"/>
      <c r="SDX2" s="19"/>
      <c r="SDY2" s="19"/>
      <c r="SDZ2" s="19"/>
      <c r="SEA2" s="19"/>
      <c r="SEB2" s="19"/>
      <c r="SEC2" s="19"/>
      <c r="SED2" s="19"/>
      <c r="SEE2" s="19"/>
      <c r="SEF2" s="19"/>
      <c r="SEG2" s="19"/>
      <c r="SEH2" s="19"/>
      <c r="SEI2" s="19"/>
      <c r="SEJ2" s="19"/>
      <c r="SEK2" s="19"/>
      <c r="SEL2" s="19"/>
      <c r="SEM2" s="19"/>
      <c r="SEN2" s="19"/>
      <c r="SEO2" s="19"/>
      <c r="SEP2" s="19"/>
      <c r="SEQ2" s="19"/>
      <c r="SER2" s="19"/>
      <c r="SES2" s="19"/>
      <c r="SET2" s="19"/>
      <c r="SEU2" s="19"/>
      <c r="SEV2" s="19"/>
      <c r="SEW2" s="19"/>
      <c r="SEX2" s="19"/>
      <c r="SEY2" s="19"/>
      <c r="SEZ2" s="19"/>
      <c r="SFA2" s="19"/>
      <c r="SFB2" s="19"/>
      <c r="SFC2" s="19"/>
      <c r="SFD2" s="19"/>
      <c r="SFE2" s="19"/>
      <c r="SFF2" s="19"/>
      <c r="SFG2" s="19"/>
      <c r="SFH2" s="19"/>
      <c r="SFI2" s="19"/>
      <c r="SFJ2" s="19"/>
      <c r="SFK2" s="19"/>
      <c r="SFL2" s="19"/>
      <c r="SFM2" s="19"/>
      <c r="SFN2" s="19"/>
      <c r="SFO2" s="19"/>
      <c r="SFP2" s="19"/>
      <c r="SFQ2" s="19"/>
      <c r="SFR2" s="19"/>
      <c r="SFS2" s="19"/>
      <c r="SFT2" s="19"/>
      <c r="SFU2" s="19"/>
      <c r="SFV2" s="19"/>
      <c r="SFW2" s="19"/>
      <c r="SFX2" s="19"/>
      <c r="SFY2" s="19"/>
      <c r="SFZ2" s="19"/>
      <c r="SGA2" s="19"/>
      <c r="SGB2" s="19"/>
      <c r="SGC2" s="19"/>
      <c r="SGD2" s="19"/>
      <c r="SGE2" s="19"/>
      <c r="SGF2" s="19"/>
      <c r="SGG2" s="19"/>
      <c r="SGH2" s="19"/>
      <c r="SGI2" s="19"/>
      <c r="SGJ2" s="19"/>
      <c r="SGK2" s="19"/>
      <c r="SGL2" s="19"/>
      <c r="SGM2" s="19"/>
      <c r="SGN2" s="19"/>
      <c r="SGO2" s="19"/>
      <c r="SGP2" s="19"/>
      <c r="SGQ2" s="19"/>
      <c r="SGR2" s="19"/>
      <c r="SGS2" s="19"/>
      <c r="SGT2" s="19"/>
      <c r="SGU2" s="19"/>
      <c r="SGV2" s="19"/>
      <c r="SGW2" s="19"/>
      <c r="SGX2" s="19"/>
      <c r="SGY2" s="19"/>
      <c r="SGZ2" s="19"/>
      <c r="SHA2" s="19"/>
      <c r="SHB2" s="19"/>
      <c r="SHC2" s="19"/>
      <c r="SHD2" s="19"/>
      <c r="SHE2" s="19"/>
      <c r="SHF2" s="19"/>
      <c r="SHG2" s="19"/>
      <c r="SHH2" s="19"/>
      <c r="SHI2" s="19"/>
      <c r="SHJ2" s="19"/>
      <c r="SHK2" s="19"/>
      <c r="SHL2" s="19"/>
      <c r="SHM2" s="19"/>
      <c r="SHN2" s="19"/>
      <c r="SHO2" s="19"/>
      <c r="SHP2" s="19"/>
      <c r="SHQ2" s="19"/>
      <c r="SHR2" s="19"/>
      <c r="SHS2" s="19"/>
      <c r="SHT2" s="19"/>
      <c r="SHU2" s="19"/>
      <c r="SHV2" s="19"/>
      <c r="SHW2" s="19"/>
      <c r="SHX2" s="19"/>
      <c r="SHY2" s="19"/>
      <c r="SHZ2" s="19"/>
      <c r="SIA2" s="19"/>
      <c r="SIB2" s="19"/>
      <c r="SIC2" s="19"/>
      <c r="SID2" s="19"/>
      <c r="SIE2" s="19"/>
      <c r="SIF2" s="19"/>
      <c r="SIG2" s="19"/>
      <c r="SIH2" s="19"/>
      <c r="SII2" s="19"/>
      <c r="SIJ2" s="19"/>
      <c r="SIK2" s="19"/>
      <c r="SIL2" s="19"/>
      <c r="SIM2" s="19"/>
      <c r="SIN2" s="19"/>
      <c r="SIO2" s="19"/>
      <c r="SIP2" s="19"/>
      <c r="SIQ2" s="19"/>
      <c r="SIR2" s="19"/>
      <c r="SIS2" s="19"/>
      <c r="SIT2" s="19"/>
      <c r="SIU2" s="19"/>
      <c r="SIV2" s="19"/>
      <c r="SIW2" s="19"/>
      <c r="SIX2" s="19"/>
      <c r="SIY2" s="19"/>
      <c r="SIZ2" s="19"/>
      <c r="SJA2" s="19"/>
      <c r="SJB2" s="19"/>
      <c r="SJC2" s="19"/>
      <c r="SJD2" s="19"/>
      <c r="SJE2" s="19"/>
      <c r="SJF2" s="19"/>
      <c r="SJG2" s="19"/>
      <c r="SJH2" s="19"/>
      <c r="SJI2" s="19"/>
      <c r="SJJ2" s="19"/>
      <c r="SJK2" s="19"/>
      <c r="SJL2" s="19"/>
      <c r="SJM2" s="19"/>
      <c r="SJN2" s="19"/>
      <c r="SJO2" s="19"/>
      <c r="SJP2" s="19"/>
      <c r="SJQ2" s="19"/>
      <c r="SJR2" s="19"/>
      <c r="SJS2" s="19"/>
      <c r="SJT2" s="19"/>
      <c r="SJU2" s="19"/>
      <c r="SJV2" s="19"/>
      <c r="SJW2" s="19"/>
      <c r="SJX2" s="19"/>
      <c r="SJY2" s="19"/>
      <c r="SJZ2" s="19"/>
      <c r="SKA2" s="19"/>
      <c r="SKB2" s="19"/>
      <c r="SKC2" s="19"/>
      <c r="SKD2" s="19"/>
      <c r="SKE2" s="19"/>
      <c r="SKF2" s="19"/>
      <c r="SKG2" s="19"/>
      <c r="SKH2" s="19"/>
      <c r="SKI2" s="19"/>
      <c r="SKJ2" s="19"/>
      <c r="SKK2" s="19"/>
      <c r="SKL2" s="19"/>
      <c r="SKM2" s="19"/>
      <c r="SKN2" s="19"/>
      <c r="SKO2" s="19"/>
      <c r="SKP2" s="19"/>
      <c r="SKQ2" s="19"/>
      <c r="SKR2" s="19"/>
      <c r="SKS2" s="19"/>
      <c r="SKT2" s="19"/>
      <c r="SKU2" s="19"/>
      <c r="SKV2" s="19"/>
      <c r="SKW2" s="19"/>
      <c r="SKX2" s="19"/>
      <c r="SKY2" s="19"/>
      <c r="SKZ2" s="19"/>
      <c r="SLA2" s="19"/>
      <c r="SLB2" s="19"/>
      <c r="SLC2" s="19"/>
      <c r="SLD2" s="19"/>
      <c r="SLE2" s="19"/>
      <c r="SLF2" s="19"/>
      <c r="SLG2" s="19"/>
      <c r="SLH2" s="19"/>
      <c r="SLI2" s="19"/>
      <c r="SLJ2" s="19"/>
      <c r="SLK2" s="19"/>
      <c r="SLL2" s="19"/>
      <c r="SLM2" s="19"/>
      <c r="SLN2" s="19"/>
      <c r="SLO2" s="19"/>
      <c r="SLP2" s="19"/>
      <c r="SLQ2" s="19"/>
      <c r="SLR2" s="19"/>
      <c r="SLS2" s="19"/>
      <c r="SLT2" s="19"/>
      <c r="SLU2" s="19"/>
      <c r="SLV2" s="19"/>
      <c r="SLW2" s="19"/>
      <c r="SLX2" s="19"/>
      <c r="SLY2" s="19"/>
      <c r="SLZ2" s="19"/>
      <c r="SMA2" s="19"/>
      <c r="SMB2" s="19"/>
      <c r="SMC2" s="19"/>
      <c r="SMD2" s="19"/>
      <c r="SME2" s="19"/>
      <c r="SMF2" s="19"/>
      <c r="SMG2" s="19"/>
      <c r="SMH2" s="19"/>
      <c r="SMI2" s="19"/>
      <c r="SMJ2" s="19"/>
      <c r="SMK2" s="19"/>
      <c r="SML2" s="19"/>
      <c r="SMM2" s="19"/>
      <c r="SMN2" s="19"/>
      <c r="SMO2" s="19"/>
      <c r="SMP2" s="19"/>
      <c r="SMQ2" s="19"/>
      <c r="SMR2" s="19"/>
      <c r="SMS2" s="19"/>
      <c r="SMT2" s="19"/>
      <c r="SMU2" s="19"/>
      <c r="SMV2" s="19"/>
      <c r="SMW2" s="19"/>
      <c r="SMX2" s="19"/>
      <c r="SMY2" s="19"/>
      <c r="SMZ2" s="19"/>
      <c r="SNA2" s="19"/>
      <c r="SNB2" s="19"/>
      <c r="SNC2" s="19"/>
      <c r="SND2" s="19"/>
      <c r="SNE2" s="19"/>
      <c r="SNF2" s="19"/>
      <c r="SNG2" s="19"/>
      <c r="SNH2" s="19"/>
      <c r="SNI2" s="19"/>
      <c r="SNJ2" s="19"/>
      <c r="SNK2" s="19"/>
      <c r="SNL2" s="19"/>
      <c r="SNM2" s="19"/>
      <c r="SNN2" s="19"/>
      <c r="SNO2" s="19"/>
      <c r="SNP2" s="19"/>
      <c r="SNQ2" s="19"/>
      <c r="SNR2" s="19"/>
      <c r="SNS2" s="19"/>
      <c r="SNT2" s="19"/>
      <c r="SNU2" s="19"/>
      <c r="SNV2" s="19"/>
      <c r="SNW2" s="19"/>
      <c r="SNX2" s="19"/>
      <c r="SNY2" s="19"/>
      <c r="SNZ2" s="19"/>
      <c r="SOA2" s="19"/>
      <c r="SOB2" s="19"/>
      <c r="SOC2" s="19"/>
      <c r="SOD2" s="19"/>
      <c r="SOE2" s="19"/>
      <c r="SOF2" s="19"/>
      <c r="SOG2" s="19"/>
      <c r="SOH2" s="19"/>
      <c r="SOI2" s="19"/>
      <c r="SOJ2" s="19"/>
      <c r="SOK2" s="19"/>
      <c r="SOL2" s="19"/>
      <c r="SOM2" s="19"/>
      <c r="SON2" s="19"/>
      <c r="SOO2" s="19"/>
      <c r="SOP2" s="19"/>
      <c r="SOQ2" s="19"/>
      <c r="SOR2" s="19"/>
      <c r="SOS2" s="19"/>
      <c r="SOT2" s="19"/>
      <c r="SOU2" s="19"/>
      <c r="SOV2" s="19"/>
      <c r="SOW2" s="19"/>
      <c r="SOX2" s="19"/>
      <c r="SOY2" s="19"/>
      <c r="SOZ2" s="19"/>
      <c r="SPA2" s="19"/>
      <c r="SPB2" s="19"/>
      <c r="SPC2" s="19"/>
      <c r="SPD2" s="19"/>
      <c r="SPE2" s="19"/>
      <c r="SPF2" s="19"/>
      <c r="SPG2" s="19"/>
      <c r="SPH2" s="19"/>
      <c r="SPI2" s="19"/>
      <c r="SPJ2" s="19"/>
      <c r="SPK2" s="19"/>
      <c r="SPL2" s="19"/>
      <c r="SPM2" s="19"/>
      <c r="SPN2" s="19"/>
      <c r="SPO2" s="19"/>
      <c r="SPP2" s="19"/>
      <c r="SPQ2" s="19"/>
      <c r="SPR2" s="19"/>
      <c r="SPS2" s="19"/>
      <c r="SPT2" s="19"/>
      <c r="SPU2" s="19"/>
      <c r="SPV2" s="19"/>
      <c r="SPW2" s="19"/>
      <c r="SPX2" s="19"/>
      <c r="SPY2" s="19"/>
      <c r="SPZ2" s="19"/>
      <c r="SQA2" s="19"/>
      <c r="SQB2" s="19"/>
      <c r="SQC2" s="19"/>
      <c r="SQD2" s="19"/>
      <c r="SQE2" s="19"/>
      <c r="SQF2" s="19"/>
      <c r="SQG2" s="19"/>
      <c r="SQH2" s="19"/>
      <c r="SQI2" s="19"/>
      <c r="SQJ2" s="19"/>
      <c r="SQK2" s="19"/>
      <c r="SQL2" s="19"/>
      <c r="SQM2" s="19"/>
      <c r="SQN2" s="19"/>
      <c r="SQO2" s="19"/>
      <c r="SQP2" s="19"/>
      <c r="SQQ2" s="19"/>
      <c r="SQR2" s="19"/>
      <c r="SQS2" s="19"/>
      <c r="SQT2" s="19"/>
      <c r="SQU2" s="19"/>
      <c r="SQV2" s="19"/>
      <c r="SQW2" s="19"/>
      <c r="SQX2" s="19"/>
      <c r="SQY2" s="19"/>
      <c r="SQZ2" s="19"/>
      <c r="SRA2" s="19"/>
      <c r="SRB2" s="19"/>
      <c r="SRC2" s="19"/>
      <c r="SRD2" s="19"/>
      <c r="SRE2" s="19"/>
      <c r="SRF2" s="19"/>
      <c r="SRG2" s="19"/>
      <c r="SRH2" s="19"/>
      <c r="SRI2" s="19"/>
      <c r="SRJ2" s="19"/>
      <c r="SRK2" s="19"/>
      <c r="SRL2" s="19"/>
      <c r="SRM2" s="19"/>
      <c r="SRN2" s="19"/>
      <c r="SRO2" s="19"/>
      <c r="SRP2" s="19"/>
      <c r="SRQ2" s="19"/>
      <c r="SRR2" s="19"/>
      <c r="SRS2" s="19"/>
      <c r="SRT2" s="19"/>
      <c r="SRU2" s="19"/>
      <c r="SRV2" s="19"/>
      <c r="SRW2" s="19"/>
      <c r="SRX2" s="19"/>
      <c r="SRY2" s="19"/>
      <c r="SRZ2" s="19"/>
      <c r="SSA2" s="19"/>
      <c r="SSB2" s="19"/>
      <c r="SSC2" s="19"/>
      <c r="SSD2" s="19"/>
      <c r="SSE2" s="19"/>
      <c r="SSF2" s="19"/>
      <c r="SSG2" s="19"/>
      <c r="SSH2" s="19"/>
      <c r="SSI2" s="19"/>
      <c r="SSJ2" s="19"/>
      <c r="SSK2" s="19"/>
      <c r="SSL2" s="19"/>
      <c r="SSM2" s="19"/>
      <c r="SSN2" s="19"/>
      <c r="SSO2" s="19"/>
      <c r="SSP2" s="19"/>
      <c r="SSQ2" s="19"/>
      <c r="SSR2" s="19"/>
      <c r="SSS2" s="19"/>
      <c r="SST2" s="19"/>
      <c r="SSU2" s="19"/>
      <c r="SSV2" s="19"/>
      <c r="SSW2" s="19"/>
      <c r="SSX2" s="19"/>
      <c r="SSY2" s="19"/>
      <c r="SSZ2" s="19"/>
      <c r="STA2" s="19"/>
      <c r="STB2" s="19"/>
      <c r="STC2" s="19"/>
      <c r="STD2" s="19"/>
      <c r="STE2" s="19"/>
      <c r="STF2" s="19"/>
      <c r="STG2" s="19"/>
      <c r="STH2" s="19"/>
      <c r="STI2" s="19"/>
      <c r="STJ2" s="19"/>
      <c r="STK2" s="19"/>
      <c r="STL2" s="19"/>
      <c r="STM2" s="19"/>
      <c r="STN2" s="19"/>
      <c r="STO2" s="19"/>
      <c r="STP2" s="19"/>
      <c r="STQ2" s="19"/>
      <c r="STR2" s="19"/>
      <c r="STS2" s="19"/>
      <c r="STT2" s="19"/>
      <c r="STU2" s="19"/>
      <c r="STV2" s="19"/>
      <c r="STW2" s="19"/>
      <c r="STX2" s="19"/>
      <c r="STY2" s="19"/>
      <c r="STZ2" s="19"/>
      <c r="SUA2" s="19"/>
      <c r="SUB2" s="19"/>
      <c r="SUC2" s="19"/>
      <c r="SUD2" s="19"/>
      <c r="SUE2" s="19"/>
      <c r="SUF2" s="19"/>
      <c r="SUG2" s="19"/>
      <c r="SUH2" s="19"/>
      <c r="SUI2" s="19"/>
      <c r="SUJ2" s="19"/>
      <c r="SUK2" s="19"/>
      <c r="SUL2" s="19"/>
      <c r="SUM2" s="19"/>
      <c r="SUN2" s="19"/>
      <c r="SUO2" s="19"/>
      <c r="SUP2" s="19"/>
      <c r="SUQ2" s="19"/>
      <c r="SUR2" s="19"/>
      <c r="SUS2" s="19"/>
      <c r="SUT2" s="19"/>
      <c r="SUU2" s="19"/>
      <c r="SUV2" s="19"/>
      <c r="SUW2" s="19"/>
      <c r="SUX2" s="19"/>
      <c r="SUY2" s="19"/>
      <c r="SUZ2" s="19"/>
      <c r="SVA2" s="19"/>
      <c r="SVB2" s="19"/>
      <c r="SVC2" s="19"/>
      <c r="SVD2" s="19"/>
      <c r="SVE2" s="19"/>
      <c r="SVF2" s="19"/>
      <c r="SVG2" s="19"/>
      <c r="SVH2" s="19"/>
      <c r="SVI2" s="19"/>
      <c r="SVJ2" s="19"/>
      <c r="SVK2" s="19"/>
      <c r="SVL2" s="19"/>
      <c r="SVM2" s="19"/>
      <c r="SVN2" s="19"/>
      <c r="SVO2" s="19"/>
      <c r="SVP2" s="19"/>
      <c r="SVQ2" s="19"/>
      <c r="SVR2" s="19"/>
      <c r="SVS2" s="19"/>
      <c r="SVT2" s="19"/>
      <c r="SVU2" s="19"/>
      <c r="SVV2" s="19"/>
      <c r="SVW2" s="19"/>
      <c r="SVX2" s="19"/>
      <c r="SVY2" s="19"/>
      <c r="SVZ2" s="19"/>
      <c r="SWA2" s="19"/>
      <c r="SWB2" s="19"/>
      <c r="SWC2" s="19"/>
      <c r="SWD2" s="19"/>
      <c r="SWE2" s="19"/>
      <c r="SWF2" s="19"/>
      <c r="SWG2" s="19"/>
      <c r="SWH2" s="19"/>
      <c r="SWI2" s="19"/>
      <c r="SWJ2" s="19"/>
      <c r="SWK2" s="19"/>
      <c r="SWL2" s="19"/>
      <c r="SWM2" s="19"/>
      <c r="SWN2" s="19"/>
      <c r="SWO2" s="19"/>
      <c r="SWP2" s="19"/>
      <c r="SWQ2" s="19"/>
      <c r="SWR2" s="19"/>
      <c r="SWS2" s="19"/>
      <c r="SWT2" s="19"/>
      <c r="SWU2" s="19"/>
      <c r="SWV2" s="19"/>
      <c r="SWW2" s="19"/>
      <c r="SWX2" s="19"/>
      <c r="SWY2" s="19"/>
      <c r="SWZ2" s="19"/>
      <c r="SXA2" s="19"/>
      <c r="SXB2" s="19"/>
      <c r="SXC2" s="19"/>
      <c r="SXD2" s="19"/>
      <c r="SXE2" s="19"/>
      <c r="SXF2" s="19"/>
      <c r="SXG2" s="19"/>
      <c r="SXH2" s="19"/>
      <c r="SXI2" s="19"/>
      <c r="SXJ2" s="19"/>
      <c r="SXK2" s="19"/>
      <c r="SXL2" s="19"/>
      <c r="SXM2" s="19"/>
      <c r="SXN2" s="19"/>
      <c r="SXO2" s="19"/>
      <c r="SXP2" s="19"/>
      <c r="SXQ2" s="19"/>
      <c r="SXR2" s="19"/>
      <c r="SXS2" s="19"/>
      <c r="SXT2" s="19"/>
      <c r="SXU2" s="19"/>
      <c r="SXV2" s="19"/>
      <c r="SXW2" s="19"/>
      <c r="SXX2" s="19"/>
      <c r="SXY2" s="19"/>
      <c r="SXZ2" s="19"/>
      <c r="SYA2" s="19"/>
      <c r="SYB2" s="19"/>
      <c r="SYC2" s="19"/>
      <c r="SYD2" s="19"/>
      <c r="SYE2" s="19"/>
      <c r="SYF2" s="19"/>
      <c r="SYG2" s="19"/>
      <c r="SYH2" s="19"/>
      <c r="SYI2" s="19"/>
      <c r="SYJ2" s="19"/>
      <c r="SYK2" s="19"/>
      <c r="SYL2" s="19"/>
      <c r="SYM2" s="19"/>
      <c r="SYN2" s="19"/>
      <c r="SYO2" s="19"/>
      <c r="SYP2" s="19"/>
      <c r="SYQ2" s="19"/>
      <c r="SYR2" s="19"/>
      <c r="SYS2" s="19"/>
      <c r="SYT2" s="19"/>
      <c r="SYU2" s="19"/>
      <c r="SYV2" s="19"/>
      <c r="SYW2" s="19"/>
      <c r="SYX2" s="19"/>
      <c r="SYY2" s="19"/>
      <c r="SYZ2" s="19"/>
      <c r="SZA2" s="19"/>
      <c r="SZB2" s="19"/>
      <c r="SZC2" s="19"/>
      <c r="SZD2" s="19"/>
      <c r="SZE2" s="19"/>
      <c r="SZF2" s="19"/>
      <c r="SZG2" s="19"/>
      <c r="SZH2" s="19"/>
      <c r="SZI2" s="19"/>
      <c r="SZJ2" s="19"/>
      <c r="SZK2" s="19"/>
      <c r="SZL2" s="19"/>
      <c r="SZM2" s="19"/>
      <c r="SZN2" s="19"/>
      <c r="SZO2" s="19"/>
      <c r="SZP2" s="19"/>
      <c r="SZQ2" s="19"/>
      <c r="SZR2" s="19"/>
      <c r="SZS2" s="19"/>
      <c r="SZT2" s="19"/>
      <c r="SZU2" s="19"/>
      <c r="SZV2" s="19"/>
      <c r="SZW2" s="19"/>
      <c r="SZX2" s="19"/>
      <c r="SZY2" s="19"/>
      <c r="SZZ2" s="19"/>
      <c r="TAA2" s="19"/>
      <c r="TAB2" s="19"/>
      <c r="TAC2" s="19"/>
      <c r="TAD2" s="19"/>
      <c r="TAE2" s="19"/>
      <c r="TAF2" s="19"/>
      <c r="TAG2" s="19"/>
      <c r="TAH2" s="19"/>
      <c r="TAI2" s="19"/>
      <c r="TAJ2" s="19"/>
      <c r="TAK2" s="19"/>
      <c r="TAL2" s="19"/>
      <c r="TAM2" s="19"/>
      <c r="TAN2" s="19"/>
      <c r="TAO2" s="19"/>
      <c r="TAP2" s="19"/>
      <c r="TAQ2" s="19"/>
      <c r="TAR2" s="19"/>
      <c r="TAS2" s="19"/>
      <c r="TAT2" s="19"/>
      <c r="TAU2" s="19"/>
      <c r="TAV2" s="19"/>
      <c r="TAW2" s="19"/>
      <c r="TAX2" s="19"/>
      <c r="TAY2" s="19"/>
      <c r="TAZ2" s="19"/>
      <c r="TBA2" s="19"/>
      <c r="TBB2" s="19"/>
      <c r="TBC2" s="19"/>
      <c r="TBD2" s="19"/>
      <c r="TBE2" s="19"/>
      <c r="TBF2" s="19"/>
      <c r="TBG2" s="19"/>
      <c r="TBH2" s="19"/>
      <c r="TBI2" s="19"/>
      <c r="TBJ2" s="19"/>
      <c r="TBK2" s="19"/>
      <c r="TBL2" s="19"/>
      <c r="TBM2" s="19"/>
      <c r="TBN2" s="19"/>
      <c r="TBO2" s="19"/>
      <c r="TBP2" s="19"/>
      <c r="TBQ2" s="19"/>
      <c r="TBR2" s="19"/>
      <c r="TBS2" s="19"/>
      <c r="TBT2" s="19"/>
      <c r="TBU2" s="19"/>
      <c r="TBV2" s="19"/>
      <c r="TBW2" s="19"/>
      <c r="TBX2" s="19"/>
      <c r="TBY2" s="19"/>
      <c r="TBZ2" s="19"/>
      <c r="TCA2" s="19"/>
      <c r="TCB2" s="19"/>
      <c r="TCC2" s="19"/>
      <c r="TCD2" s="19"/>
      <c r="TCE2" s="19"/>
      <c r="TCF2" s="19"/>
      <c r="TCG2" s="19"/>
      <c r="TCH2" s="19"/>
      <c r="TCI2" s="19"/>
      <c r="TCJ2" s="19"/>
      <c r="TCK2" s="19"/>
      <c r="TCL2" s="19"/>
      <c r="TCM2" s="19"/>
      <c r="TCN2" s="19"/>
      <c r="TCO2" s="19"/>
      <c r="TCP2" s="19"/>
      <c r="TCQ2" s="19"/>
      <c r="TCR2" s="19"/>
      <c r="TCS2" s="19"/>
      <c r="TCT2" s="19"/>
      <c r="TCU2" s="19"/>
      <c r="TCV2" s="19"/>
      <c r="TCW2" s="19"/>
      <c r="TCX2" s="19"/>
      <c r="TCY2" s="19"/>
      <c r="TCZ2" s="19"/>
      <c r="TDA2" s="19"/>
      <c r="TDB2" s="19"/>
      <c r="TDC2" s="19"/>
      <c r="TDD2" s="19"/>
      <c r="TDE2" s="19"/>
      <c r="TDF2" s="19"/>
      <c r="TDG2" s="19"/>
      <c r="TDH2" s="19"/>
      <c r="TDI2" s="19"/>
      <c r="TDJ2" s="19"/>
      <c r="TDK2" s="19"/>
      <c r="TDL2" s="19"/>
      <c r="TDM2" s="19"/>
      <c r="TDN2" s="19"/>
      <c r="TDO2" s="19"/>
      <c r="TDP2" s="19"/>
      <c r="TDQ2" s="19"/>
      <c r="TDR2" s="19"/>
      <c r="TDS2" s="19"/>
      <c r="TDT2" s="19"/>
      <c r="TDU2" s="19"/>
      <c r="TDV2" s="19"/>
      <c r="TDW2" s="19"/>
      <c r="TDX2" s="19"/>
      <c r="TDY2" s="19"/>
      <c r="TDZ2" s="19"/>
      <c r="TEA2" s="19"/>
      <c r="TEB2" s="19"/>
      <c r="TEC2" s="19"/>
      <c r="TED2" s="19"/>
      <c r="TEE2" s="19"/>
      <c r="TEF2" s="19"/>
      <c r="TEG2" s="19"/>
      <c r="TEH2" s="19"/>
      <c r="TEI2" s="19"/>
      <c r="TEJ2" s="19"/>
      <c r="TEK2" s="19"/>
      <c r="TEL2" s="19"/>
      <c r="TEM2" s="19"/>
      <c r="TEN2" s="19"/>
      <c r="TEO2" s="19"/>
      <c r="TEP2" s="19"/>
      <c r="TEQ2" s="19"/>
      <c r="TER2" s="19"/>
      <c r="TES2" s="19"/>
      <c r="TET2" s="19"/>
      <c r="TEU2" s="19"/>
      <c r="TEV2" s="19"/>
      <c r="TEW2" s="19"/>
      <c r="TEX2" s="19"/>
      <c r="TEY2" s="19"/>
      <c r="TEZ2" s="19"/>
      <c r="TFA2" s="19"/>
      <c r="TFB2" s="19"/>
      <c r="TFC2" s="19"/>
      <c r="TFD2" s="19"/>
      <c r="TFE2" s="19"/>
      <c r="TFF2" s="19"/>
      <c r="TFG2" s="19"/>
      <c r="TFH2" s="19"/>
      <c r="TFI2" s="19"/>
      <c r="TFJ2" s="19"/>
      <c r="TFK2" s="19"/>
      <c r="TFL2" s="19"/>
      <c r="TFM2" s="19"/>
      <c r="TFN2" s="19"/>
      <c r="TFO2" s="19"/>
      <c r="TFP2" s="19"/>
      <c r="TFQ2" s="19"/>
      <c r="TFR2" s="19"/>
      <c r="TFS2" s="19"/>
      <c r="TFT2" s="19"/>
      <c r="TFU2" s="19"/>
      <c r="TFV2" s="19"/>
      <c r="TFW2" s="19"/>
      <c r="TFX2" s="19"/>
      <c r="TFY2" s="19"/>
      <c r="TFZ2" s="19"/>
      <c r="TGA2" s="19"/>
      <c r="TGB2" s="19"/>
      <c r="TGC2" s="19"/>
      <c r="TGD2" s="19"/>
      <c r="TGE2" s="19"/>
      <c r="TGF2" s="19"/>
      <c r="TGG2" s="19"/>
      <c r="TGH2" s="19"/>
      <c r="TGI2" s="19"/>
      <c r="TGJ2" s="19"/>
      <c r="TGK2" s="19"/>
      <c r="TGL2" s="19"/>
      <c r="TGM2" s="19"/>
      <c r="TGN2" s="19"/>
      <c r="TGO2" s="19"/>
      <c r="TGP2" s="19"/>
      <c r="TGQ2" s="19"/>
      <c r="TGR2" s="19"/>
      <c r="TGS2" s="19"/>
      <c r="TGT2" s="19"/>
      <c r="TGU2" s="19"/>
      <c r="TGV2" s="19"/>
      <c r="TGW2" s="19"/>
      <c r="TGX2" s="19"/>
      <c r="TGY2" s="19"/>
      <c r="TGZ2" s="19"/>
      <c r="THA2" s="19"/>
      <c r="THB2" s="19"/>
      <c r="THC2" s="19"/>
      <c r="THD2" s="19"/>
      <c r="THE2" s="19"/>
      <c r="THF2" s="19"/>
      <c r="THG2" s="19"/>
      <c r="THH2" s="19"/>
      <c r="THI2" s="19"/>
      <c r="THJ2" s="19"/>
      <c r="THK2" s="19"/>
      <c r="THL2" s="19"/>
      <c r="THM2" s="19"/>
      <c r="THN2" s="19"/>
      <c r="THO2" s="19"/>
      <c r="THP2" s="19"/>
      <c r="THQ2" s="19"/>
      <c r="THR2" s="19"/>
      <c r="THS2" s="19"/>
      <c r="THT2" s="19"/>
      <c r="THU2" s="19"/>
      <c r="THV2" s="19"/>
      <c r="THW2" s="19"/>
      <c r="THX2" s="19"/>
      <c r="THY2" s="19"/>
      <c r="THZ2" s="19"/>
      <c r="TIA2" s="19"/>
      <c r="TIB2" s="19"/>
      <c r="TIC2" s="19"/>
      <c r="TID2" s="19"/>
      <c r="TIE2" s="19"/>
      <c r="TIF2" s="19"/>
      <c r="TIG2" s="19"/>
      <c r="TIH2" s="19"/>
      <c r="TII2" s="19"/>
      <c r="TIJ2" s="19"/>
      <c r="TIK2" s="19"/>
      <c r="TIL2" s="19"/>
      <c r="TIM2" s="19"/>
      <c r="TIN2" s="19"/>
      <c r="TIO2" s="19"/>
      <c r="TIP2" s="19"/>
      <c r="TIQ2" s="19"/>
      <c r="TIR2" s="19"/>
      <c r="TIS2" s="19"/>
      <c r="TIT2" s="19"/>
      <c r="TIU2" s="19"/>
      <c r="TIV2" s="19"/>
      <c r="TIW2" s="19"/>
      <c r="TIX2" s="19"/>
      <c r="TIY2" s="19"/>
      <c r="TIZ2" s="19"/>
      <c r="TJA2" s="19"/>
      <c r="TJB2" s="19"/>
      <c r="TJC2" s="19"/>
      <c r="TJD2" s="19"/>
      <c r="TJE2" s="19"/>
      <c r="TJF2" s="19"/>
      <c r="TJG2" s="19"/>
      <c r="TJH2" s="19"/>
      <c r="TJI2" s="19"/>
      <c r="TJJ2" s="19"/>
      <c r="TJK2" s="19"/>
      <c r="TJL2" s="19"/>
      <c r="TJM2" s="19"/>
      <c r="TJN2" s="19"/>
      <c r="TJO2" s="19"/>
      <c r="TJP2" s="19"/>
      <c r="TJQ2" s="19"/>
      <c r="TJR2" s="19"/>
      <c r="TJS2" s="19"/>
      <c r="TJT2" s="19"/>
      <c r="TJU2" s="19"/>
      <c r="TJV2" s="19"/>
      <c r="TJW2" s="19"/>
      <c r="TJX2" s="19"/>
      <c r="TJY2" s="19"/>
      <c r="TJZ2" s="19"/>
      <c r="TKA2" s="19"/>
      <c r="TKB2" s="19"/>
      <c r="TKC2" s="19"/>
      <c r="TKD2" s="19"/>
      <c r="TKE2" s="19"/>
      <c r="TKF2" s="19"/>
      <c r="TKG2" s="19"/>
      <c r="TKH2" s="19"/>
      <c r="TKI2" s="19"/>
      <c r="TKJ2" s="19"/>
      <c r="TKK2" s="19"/>
      <c r="TKL2" s="19"/>
      <c r="TKM2" s="19"/>
      <c r="TKN2" s="19"/>
      <c r="TKO2" s="19"/>
      <c r="TKP2" s="19"/>
      <c r="TKQ2" s="19"/>
      <c r="TKR2" s="19"/>
      <c r="TKS2" s="19"/>
      <c r="TKT2" s="19"/>
      <c r="TKU2" s="19"/>
      <c r="TKV2" s="19"/>
      <c r="TKW2" s="19"/>
      <c r="TKX2" s="19"/>
      <c r="TKY2" s="19"/>
      <c r="TKZ2" s="19"/>
      <c r="TLA2" s="19"/>
      <c r="TLB2" s="19"/>
      <c r="TLC2" s="19"/>
      <c r="TLD2" s="19"/>
      <c r="TLE2" s="19"/>
      <c r="TLF2" s="19"/>
      <c r="TLG2" s="19"/>
      <c r="TLH2" s="19"/>
      <c r="TLI2" s="19"/>
      <c r="TLJ2" s="19"/>
      <c r="TLK2" s="19"/>
      <c r="TLL2" s="19"/>
      <c r="TLM2" s="19"/>
      <c r="TLN2" s="19"/>
      <c r="TLO2" s="19"/>
      <c r="TLP2" s="19"/>
      <c r="TLQ2" s="19"/>
      <c r="TLR2" s="19"/>
      <c r="TLS2" s="19"/>
      <c r="TLT2" s="19"/>
      <c r="TLU2" s="19"/>
      <c r="TLV2" s="19"/>
      <c r="TLW2" s="19"/>
      <c r="TLX2" s="19"/>
      <c r="TLY2" s="19"/>
      <c r="TLZ2" s="19"/>
      <c r="TMA2" s="19"/>
      <c r="TMB2" s="19"/>
      <c r="TMC2" s="19"/>
      <c r="TMD2" s="19"/>
      <c r="TME2" s="19"/>
      <c r="TMF2" s="19"/>
      <c r="TMG2" s="19"/>
      <c r="TMH2" s="19"/>
      <c r="TMI2" s="19"/>
      <c r="TMJ2" s="19"/>
      <c r="TMK2" s="19"/>
      <c r="TML2" s="19"/>
      <c r="TMM2" s="19"/>
      <c r="TMN2" s="19"/>
      <c r="TMO2" s="19"/>
      <c r="TMP2" s="19"/>
      <c r="TMQ2" s="19"/>
      <c r="TMR2" s="19"/>
      <c r="TMS2" s="19"/>
      <c r="TMT2" s="19"/>
      <c r="TMU2" s="19"/>
      <c r="TMV2" s="19"/>
      <c r="TMW2" s="19"/>
      <c r="TMX2" s="19"/>
      <c r="TMY2" s="19"/>
      <c r="TMZ2" s="19"/>
      <c r="TNA2" s="19"/>
      <c r="TNB2" s="19"/>
      <c r="TNC2" s="19"/>
      <c r="TND2" s="19"/>
      <c r="TNE2" s="19"/>
      <c r="TNF2" s="19"/>
      <c r="TNG2" s="19"/>
      <c r="TNH2" s="19"/>
      <c r="TNI2" s="19"/>
      <c r="TNJ2" s="19"/>
      <c r="TNK2" s="19"/>
      <c r="TNL2" s="19"/>
      <c r="TNM2" s="19"/>
      <c r="TNN2" s="19"/>
      <c r="TNO2" s="19"/>
      <c r="TNP2" s="19"/>
      <c r="TNQ2" s="19"/>
      <c r="TNR2" s="19"/>
      <c r="TNS2" s="19"/>
      <c r="TNT2" s="19"/>
      <c r="TNU2" s="19"/>
      <c r="TNV2" s="19"/>
      <c r="TNW2" s="19"/>
      <c r="TNX2" s="19"/>
      <c r="TNY2" s="19"/>
      <c r="TNZ2" s="19"/>
      <c r="TOA2" s="19"/>
      <c r="TOB2" s="19"/>
      <c r="TOC2" s="19"/>
      <c r="TOD2" s="19"/>
      <c r="TOE2" s="19"/>
      <c r="TOF2" s="19"/>
      <c r="TOG2" s="19"/>
      <c r="TOH2" s="19"/>
      <c r="TOI2" s="19"/>
      <c r="TOJ2" s="19"/>
      <c r="TOK2" s="19"/>
      <c r="TOL2" s="19"/>
      <c r="TOM2" s="19"/>
      <c r="TON2" s="19"/>
      <c r="TOO2" s="19"/>
      <c r="TOP2" s="19"/>
      <c r="TOQ2" s="19"/>
      <c r="TOR2" s="19"/>
      <c r="TOS2" s="19"/>
      <c r="TOT2" s="19"/>
      <c r="TOU2" s="19"/>
      <c r="TOV2" s="19"/>
      <c r="TOW2" s="19"/>
      <c r="TOX2" s="19"/>
      <c r="TOY2" s="19"/>
      <c r="TOZ2" s="19"/>
      <c r="TPA2" s="19"/>
      <c r="TPB2" s="19"/>
      <c r="TPC2" s="19"/>
      <c r="TPD2" s="19"/>
      <c r="TPE2" s="19"/>
      <c r="TPF2" s="19"/>
      <c r="TPG2" s="19"/>
      <c r="TPH2" s="19"/>
      <c r="TPI2" s="19"/>
      <c r="TPJ2" s="19"/>
      <c r="TPK2" s="19"/>
      <c r="TPL2" s="19"/>
      <c r="TPM2" s="19"/>
      <c r="TPN2" s="19"/>
      <c r="TPO2" s="19"/>
      <c r="TPP2" s="19"/>
      <c r="TPQ2" s="19"/>
      <c r="TPR2" s="19"/>
      <c r="TPS2" s="19"/>
      <c r="TPT2" s="19"/>
      <c r="TPU2" s="19"/>
      <c r="TPV2" s="19"/>
      <c r="TPW2" s="19"/>
      <c r="TPX2" s="19"/>
      <c r="TPY2" s="19"/>
      <c r="TPZ2" s="19"/>
      <c r="TQA2" s="19"/>
      <c r="TQB2" s="19"/>
      <c r="TQC2" s="19"/>
      <c r="TQD2" s="19"/>
      <c r="TQE2" s="19"/>
      <c r="TQF2" s="19"/>
      <c r="TQG2" s="19"/>
      <c r="TQH2" s="19"/>
      <c r="TQI2" s="19"/>
      <c r="TQJ2" s="19"/>
      <c r="TQK2" s="19"/>
      <c r="TQL2" s="19"/>
      <c r="TQM2" s="19"/>
      <c r="TQN2" s="19"/>
      <c r="TQO2" s="19"/>
      <c r="TQP2" s="19"/>
      <c r="TQQ2" s="19"/>
      <c r="TQR2" s="19"/>
      <c r="TQS2" s="19"/>
      <c r="TQT2" s="19"/>
      <c r="TQU2" s="19"/>
      <c r="TQV2" s="19"/>
      <c r="TQW2" s="19"/>
      <c r="TQX2" s="19"/>
      <c r="TQY2" s="19"/>
      <c r="TQZ2" s="19"/>
      <c r="TRA2" s="19"/>
      <c r="TRB2" s="19"/>
      <c r="TRC2" s="19"/>
      <c r="TRD2" s="19"/>
      <c r="TRE2" s="19"/>
      <c r="TRF2" s="19"/>
      <c r="TRG2" s="19"/>
      <c r="TRH2" s="19"/>
      <c r="TRI2" s="19"/>
      <c r="TRJ2" s="19"/>
      <c r="TRK2" s="19"/>
      <c r="TRL2" s="19"/>
      <c r="TRM2" s="19"/>
      <c r="TRN2" s="19"/>
      <c r="TRO2" s="19"/>
      <c r="TRP2" s="19"/>
      <c r="TRQ2" s="19"/>
      <c r="TRR2" s="19"/>
      <c r="TRS2" s="19"/>
      <c r="TRT2" s="19"/>
      <c r="TRU2" s="19"/>
      <c r="TRV2" s="19"/>
      <c r="TRW2" s="19"/>
      <c r="TRX2" s="19"/>
      <c r="TRY2" s="19"/>
      <c r="TRZ2" s="19"/>
      <c r="TSA2" s="19"/>
      <c r="TSB2" s="19"/>
      <c r="TSC2" s="19"/>
      <c r="TSD2" s="19"/>
      <c r="TSE2" s="19"/>
      <c r="TSF2" s="19"/>
      <c r="TSG2" s="19"/>
      <c r="TSH2" s="19"/>
      <c r="TSI2" s="19"/>
      <c r="TSJ2" s="19"/>
      <c r="TSK2" s="19"/>
      <c r="TSL2" s="19"/>
      <c r="TSM2" s="19"/>
      <c r="TSN2" s="19"/>
      <c r="TSO2" s="19"/>
      <c r="TSP2" s="19"/>
      <c r="TSQ2" s="19"/>
      <c r="TSR2" s="19"/>
      <c r="TSS2" s="19"/>
      <c r="TST2" s="19"/>
      <c r="TSU2" s="19"/>
      <c r="TSV2" s="19"/>
      <c r="TSW2" s="19"/>
      <c r="TSX2" s="19"/>
      <c r="TSY2" s="19"/>
      <c r="TSZ2" s="19"/>
      <c r="TTA2" s="19"/>
      <c r="TTB2" s="19"/>
      <c r="TTC2" s="19"/>
      <c r="TTD2" s="19"/>
      <c r="TTE2" s="19"/>
      <c r="TTF2" s="19"/>
      <c r="TTG2" s="19"/>
      <c r="TTH2" s="19"/>
      <c r="TTI2" s="19"/>
      <c r="TTJ2" s="19"/>
      <c r="TTK2" s="19"/>
      <c r="TTL2" s="19"/>
      <c r="TTM2" s="19"/>
      <c r="TTN2" s="19"/>
      <c r="TTO2" s="19"/>
      <c r="TTP2" s="19"/>
      <c r="TTQ2" s="19"/>
      <c r="TTR2" s="19"/>
      <c r="TTS2" s="19"/>
      <c r="TTT2" s="19"/>
      <c r="TTU2" s="19"/>
      <c r="TTV2" s="19"/>
      <c r="TTW2" s="19"/>
      <c r="TTX2" s="19"/>
      <c r="TTY2" s="19"/>
      <c r="TTZ2" s="19"/>
      <c r="TUA2" s="19"/>
      <c r="TUB2" s="19"/>
      <c r="TUC2" s="19"/>
      <c r="TUD2" s="19"/>
      <c r="TUE2" s="19"/>
      <c r="TUF2" s="19"/>
      <c r="TUG2" s="19"/>
      <c r="TUH2" s="19"/>
      <c r="TUI2" s="19"/>
      <c r="TUJ2" s="19"/>
      <c r="TUK2" s="19"/>
      <c r="TUL2" s="19"/>
      <c r="TUM2" s="19"/>
      <c r="TUN2" s="19"/>
      <c r="TUO2" s="19"/>
      <c r="TUP2" s="19"/>
      <c r="TUQ2" s="19"/>
      <c r="TUR2" s="19"/>
      <c r="TUS2" s="19"/>
      <c r="TUT2" s="19"/>
      <c r="TUU2" s="19"/>
      <c r="TUV2" s="19"/>
      <c r="TUW2" s="19"/>
      <c r="TUX2" s="19"/>
      <c r="TUY2" s="19"/>
      <c r="TUZ2" s="19"/>
      <c r="TVA2" s="19"/>
      <c r="TVB2" s="19"/>
      <c r="TVC2" s="19"/>
      <c r="TVD2" s="19"/>
      <c r="TVE2" s="19"/>
      <c r="TVF2" s="19"/>
      <c r="TVG2" s="19"/>
      <c r="TVH2" s="19"/>
      <c r="TVI2" s="19"/>
      <c r="TVJ2" s="19"/>
      <c r="TVK2" s="19"/>
      <c r="TVL2" s="19"/>
      <c r="TVM2" s="19"/>
      <c r="TVN2" s="19"/>
      <c r="TVO2" s="19"/>
      <c r="TVP2" s="19"/>
      <c r="TVQ2" s="19"/>
      <c r="TVR2" s="19"/>
      <c r="TVS2" s="19"/>
      <c r="TVT2" s="19"/>
      <c r="TVU2" s="19"/>
      <c r="TVV2" s="19"/>
      <c r="TVW2" s="19"/>
      <c r="TVX2" s="19"/>
      <c r="TVY2" s="19"/>
      <c r="TVZ2" s="19"/>
      <c r="TWA2" s="19"/>
      <c r="TWB2" s="19"/>
      <c r="TWC2" s="19"/>
      <c r="TWD2" s="19"/>
      <c r="TWE2" s="19"/>
      <c r="TWF2" s="19"/>
      <c r="TWG2" s="19"/>
      <c r="TWH2" s="19"/>
      <c r="TWI2" s="19"/>
      <c r="TWJ2" s="19"/>
      <c r="TWK2" s="19"/>
      <c r="TWL2" s="19"/>
      <c r="TWM2" s="19"/>
      <c r="TWN2" s="19"/>
      <c r="TWO2" s="19"/>
      <c r="TWP2" s="19"/>
      <c r="TWQ2" s="19"/>
      <c r="TWR2" s="19"/>
      <c r="TWS2" s="19"/>
      <c r="TWT2" s="19"/>
      <c r="TWU2" s="19"/>
      <c r="TWV2" s="19"/>
      <c r="TWW2" s="19"/>
      <c r="TWX2" s="19"/>
      <c r="TWY2" s="19"/>
      <c r="TWZ2" s="19"/>
      <c r="TXA2" s="19"/>
      <c r="TXB2" s="19"/>
      <c r="TXC2" s="19"/>
      <c r="TXD2" s="19"/>
      <c r="TXE2" s="19"/>
      <c r="TXF2" s="19"/>
      <c r="TXG2" s="19"/>
      <c r="TXH2" s="19"/>
      <c r="TXI2" s="19"/>
      <c r="TXJ2" s="19"/>
      <c r="TXK2" s="19"/>
      <c r="TXL2" s="19"/>
      <c r="TXM2" s="19"/>
      <c r="TXN2" s="19"/>
      <c r="TXO2" s="19"/>
      <c r="TXP2" s="19"/>
      <c r="TXQ2" s="19"/>
      <c r="TXR2" s="19"/>
      <c r="TXS2" s="19"/>
      <c r="TXT2" s="19"/>
      <c r="TXU2" s="19"/>
      <c r="TXV2" s="19"/>
      <c r="TXW2" s="19"/>
      <c r="TXX2" s="19"/>
      <c r="TXY2" s="19"/>
      <c r="TXZ2" s="19"/>
      <c r="TYA2" s="19"/>
      <c r="TYB2" s="19"/>
      <c r="TYC2" s="19"/>
      <c r="TYD2" s="19"/>
      <c r="TYE2" s="19"/>
      <c r="TYF2" s="19"/>
      <c r="TYG2" s="19"/>
      <c r="TYH2" s="19"/>
      <c r="TYI2" s="19"/>
      <c r="TYJ2" s="19"/>
      <c r="TYK2" s="19"/>
      <c r="TYL2" s="19"/>
      <c r="TYM2" s="19"/>
      <c r="TYN2" s="19"/>
      <c r="TYO2" s="19"/>
      <c r="TYP2" s="19"/>
      <c r="TYQ2" s="19"/>
      <c r="TYR2" s="19"/>
      <c r="TYS2" s="19"/>
      <c r="TYT2" s="19"/>
      <c r="TYU2" s="19"/>
      <c r="TYV2" s="19"/>
      <c r="TYW2" s="19"/>
      <c r="TYX2" s="19"/>
      <c r="TYY2" s="19"/>
      <c r="TYZ2" s="19"/>
      <c r="TZA2" s="19"/>
      <c r="TZB2" s="19"/>
      <c r="TZC2" s="19"/>
      <c r="TZD2" s="19"/>
      <c r="TZE2" s="19"/>
      <c r="TZF2" s="19"/>
      <c r="TZG2" s="19"/>
      <c r="TZH2" s="19"/>
      <c r="TZI2" s="19"/>
      <c r="TZJ2" s="19"/>
      <c r="TZK2" s="19"/>
      <c r="TZL2" s="19"/>
      <c r="TZM2" s="19"/>
      <c r="TZN2" s="19"/>
      <c r="TZO2" s="19"/>
      <c r="TZP2" s="19"/>
      <c r="TZQ2" s="19"/>
      <c r="TZR2" s="19"/>
      <c r="TZS2" s="19"/>
      <c r="TZT2" s="19"/>
      <c r="TZU2" s="19"/>
      <c r="TZV2" s="19"/>
      <c r="TZW2" s="19"/>
      <c r="TZX2" s="19"/>
      <c r="TZY2" s="19"/>
      <c r="TZZ2" s="19"/>
      <c r="UAA2" s="19"/>
      <c r="UAB2" s="19"/>
      <c r="UAC2" s="19"/>
      <c r="UAD2" s="19"/>
      <c r="UAE2" s="19"/>
      <c r="UAF2" s="19"/>
      <c r="UAG2" s="19"/>
      <c r="UAH2" s="19"/>
      <c r="UAI2" s="19"/>
      <c r="UAJ2" s="19"/>
      <c r="UAK2" s="19"/>
      <c r="UAL2" s="19"/>
      <c r="UAM2" s="19"/>
      <c r="UAN2" s="19"/>
      <c r="UAO2" s="19"/>
      <c r="UAP2" s="19"/>
      <c r="UAQ2" s="19"/>
      <c r="UAR2" s="19"/>
      <c r="UAS2" s="19"/>
      <c r="UAT2" s="19"/>
      <c r="UAU2" s="19"/>
      <c r="UAV2" s="19"/>
      <c r="UAW2" s="19"/>
      <c r="UAX2" s="19"/>
      <c r="UAY2" s="19"/>
      <c r="UAZ2" s="19"/>
      <c r="UBA2" s="19"/>
      <c r="UBB2" s="19"/>
      <c r="UBC2" s="19"/>
      <c r="UBD2" s="19"/>
      <c r="UBE2" s="19"/>
      <c r="UBF2" s="19"/>
      <c r="UBG2" s="19"/>
      <c r="UBH2" s="19"/>
      <c r="UBI2" s="19"/>
      <c r="UBJ2" s="19"/>
      <c r="UBK2" s="19"/>
      <c r="UBL2" s="19"/>
      <c r="UBM2" s="19"/>
      <c r="UBN2" s="19"/>
      <c r="UBO2" s="19"/>
      <c r="UBP2" s="19"/>
      <c r="UBQ2" s="19"/>
      <c r="UBR2" s="19"/>
      <c r="UBS2" s="19"/>
      <c r="UBT2" s="19"/>
      <c r="UBU2" s="19"/>
      <c r="UBV2" s="19"/>
      <c r="UBW2" s="19"/>
      <c r="UBX2" s="19"/>
      <c r="UBY2" s="19"/>
      <c r="UBZ2" s="19"/>
      <c r="UCA2" s="19"/>
      <c r="UCB2" s="19"/>
      <c r="UCC2" s="19"/>
      <c r="UCD2" s="19"/>
      <c r="UCE2" s="19"/>
      <c r="UCF2" s="19"/>
      <c r="UCG2" s="19"/>
      <c r="UCH2" s="19"/>
      <c r="UCI2" s="19"/>
      <c r="UCJ2" s="19"/>
      <c r="UCK2" s="19"/>
      <c r="UCL2" s="19"/>
      <c r="UCM2" s="19"/>
      <c r="UCN2" s="19"/>
      <c r="UCO2" s="19"/>
      <c r="UCP2" s="19"/>
      <c r="UCQ2" s="19"/>
      <c r="UCR2" s="19"/>
      <c r="UCS2" s="19"/>
      <c r="UCT2" s="19"/>
      <c r="UCU2" s="19"/>
      <c r="UCV2" s="19"/>
      <c r="UCW2" s="19"/>
      <c r="UCX2" s="19"/>
      <c r="UCY2" s="19"/>
      <c r="UCZ2" s="19"/>
      <c r="UDA2" s="19"/>
      <c r="UDB2" s="19"/>
      <c r="UDC2" s="19"/>
      <c r="UDD2" s="19"/>
      <c r="UDE2" s="19"/>
      <c r="UDF2" s="19"/>
      <c r="UDG2" s="19"/>
      <c r="UDH2" s="19"/>
      <c r="UDI2" s="19"/>
      <c r="UDJ2" s="19"/>
      <c r="UDK2" s="19"/>
      <c r="UDL2" s="19"/>
      <c r="UDM2" s="19"/>
      <c r="UDN2" s="19"/>
      <c r="UDO2" s="19"/>
      <c r="UDP2" s="19"/>
      <c r="UDQ2" s="19"/>
      <c r="UDR2" s="19"/>
      <c r="UDS2" s="19"/>
      <c r="UDT2" s="19"/>
      <c r="UDU2" s="19"/>
      <c r="UDV2" s="19"/>
      <c r="UDW2" s="19"/>
      <c r="UDX2" s="19"/>
      <c r="UDY2" s="19"/>
      <c r="UDZ2" s="19"/>
      <c r="UEA2" s="19"/>
      <c r="UEB2" s="19"/>
      <c r="UEC2" s="19"/>
      <c r="UED2" s="19"/>
      <c r="UEE2" s="19"/>
      <c r="UEF2" s="19"/>
      <c r="UEG2" s="19"/>
      <c r="UEH2" s="19"/>
      <c r="UEI2" s="19"/>
      <c r="UEJ2" s="19"/>
      <c r="UEK2" s="19"/>
      <c r="UEL2" s="19"/>
      <c r="UEM2" s="19"/>
      <c r="UEN2" s="19"/>
      <c r="UEO2" s="19"/>
      <c r="UEP2" s="19"/>
      <c r="UEQ2" s="19"/>
      <c r="UER2" s="19"/>
      <c r="UES2" s="19"/>
      <c r="UET2" s="19"/>
      <c r="UEU2" s="19"/>
      <c r="UEV2" s="19"/>
      <c r="UEW2" s="19"/>
      <c r="UEX2" s="19"/>
      <c r="UEY2" s="19"/>
      <c r="UEZ2" s="19"/>
      <c r="UFA2" s="19"/>
      <c r="UFB2" s="19"/>
      <c r="UFC2" s="19"/>
      <c r="UFD2" s="19"/>
      <c r="UFE2" s="19"/>
      <c r="UFF2" s="19"/>
      <c r="UFG2" s="19"/>
      <c r="UFH2" s="19"/>
      <c r="UFI2" s="19"/>
      <c r="UFJ2" s="19"/>
      <c r="UFK2" s="19"/>
      <c r="UFL2" s="19"/>
      <c r="UFM2" s="19"/>
      <c r="UFN2" s="19"/>
      <c r="UFO2" s="19"/>
      <c r="UFP2" s="19"/>
      <c r="UFQ2" s="19"/>
      <c r="UFR2" s="19"/>
      <c r="UFS2" s="19"/>
      <c r="UFT2" s="19"/>
      <c r="UFU2" s="19"/>
      <c r="UFV2" s="19"/>
      <c r="UFW2" s="19"/>
      <c r="UFX2" s="19"/>
      <c r="UFY2" s="19"/>
      <c r="UFZ2" s="19"/>
      <c r="UGA2" s="19"/>
      <c r="UGB2" s="19"/>
      <c r="UGC2" s="19"/>
      <c r="UGD2" s="19"/>
      <c r="UGE2" s="19"/>
      <c r="UGF2" s="19"/>
      <c r="UGG2" s="19"/>
      <c r="UGH2" s="19"/>
      <c r="UGI2" s="19"/>
      <c r="UGJ2" s="19"/>
      <c r="UGK2" s="19"/>
      <c r="UGL2" s="19"/>
      <c r="UGM2" s="19"/>
      <c r="UGN2" s="19"/>
      <c r="UGO2" s="19"/>
      <c r="UGP2" s="19"/>
      <c r="UGQ2" s="19"/>
      <c r="UGR2" s="19"/>
      <c r="UGS2" s="19"/>
      <c r="UGT2" s="19"/>
      <c r="UGU2" s="19"/>
      <c r="UGV2" s="19"/>
      <c r="UGW2" s="19"/>
      <c r="UGX2" s="19"/>
      <c r="UGY2" s="19"/>
      <c r="UGZ2" s="19"/>
      <c r="UHA2" s="19"/>
      <c r="UHB2" s="19"/>
      <c r="UHC2" s="19"/>
      <c r="UHD2" s="19"/>
      <c r="UHE2" s="19"/>
      <c r="UHF2" s="19"/>
      <c r="UHG2" s="19"/>
      <c r="UHH2" s="19"/>
      <c r="UHI2" s="19"/>
      <c r="UHJ2" s="19"/>
      <c r="UHK2" s="19"/>
      <c r="UHL2" s="19"/>
      <c r="UHM2" s="19"/>
      <c r="UHN2" s="19"/>
      <c r="UHO2" s="19"/>
      <c r="UHP2" s="19"/>
      <c r="UHQ2" s="19"/>
      <c r="UHR2" s="19"/>
      <c r="UHS2" s="19"/>
      <c r="UHT2" s="19"/>
      <c r="UHU2" s="19"/>
      <c r="UHV2" s="19"/>
      <c r="UHW2" s="19"/>
      <c r="UHX2" s="19"/>
      <c r="UHY2" s="19"/>
      <c r="UHZ2" s="19"/>
      <c r="UIA2" s="19"/>
      <c r="UIB2" s="19"/>
      <c r="UIC2" s="19"/>
      <c r="UID2" s="19"/>
      <c r="UIE2" s="19"/>
      <c r="UIF2" s="19"/>
      <c r="UIG2" s="19"/>
      <c r="UIH2" s="19"/>
      <c r="UII2" s="19"/>
      <c r="UIJ2" s="19"/>
      <c r="UIK2" s="19"/>
      <c r="UIL2" s="19"/>
      <c r="UIM2" s="19"/>
      <c r="UIN2" s="19"/>
      <c r="UIO2" s="19"/>
      <c r="UIP2" s="19"/>
      <c r="UIQ2" s="19"/>
      <c r="UIR2" s="19"/>
      <c r="UIS2" s="19"/>
      <c r="UIT2" s="19"/>
      <c r="UIU2" s="19"/>
      <c r="UIV2" s="19"/>
      <c r="UIW2" s="19"/>
      <c r="UIX2" s="19"/>
      <c r="UIY2" s="19"/>
      <c r="UIZ2" s="19"/>
      <c r="UJA2" s="19"/>
      <c r="UJB2" s="19"/>
      <c r="UJC2" s="19"/>
      <c r="UJD2" s="19"/>
      <c r="UJE2" s="19"/>
      <c r="UJF2" s="19"/>
      <c r="UJG2" s="19"/>
      <c r="UJH2" s="19"/>
      <c r="UJI2" s="19"/>
      <c r="UJJ2" s="19"/>
      <c r="UJK2" s="19"/>
      <c r="UJL2" s="19"/>
      <c r="UJM2" s="19"/>
      <c r="UJN2" s="19"/>
      <c r="UJO2" s="19"/>
      <c r="UJP2" s="19"/>
      <c r="UJQ2" s="19"/>
      <c r="UJR2" s="19"/>
      <c r="UJS2" s="19"/>
      <c r="UJT2" s="19"/>
      <c r="UJU2" s="19"/>
      <c r="UJV2" s="19"/>
      <c r="UJW2" s="19"/>
      <c r="UJX2" s="19"/>
      <c r="UJY2" s="19"/>
      <c r="UJZ2" s="19"/>
      <c r="UKA2" s="19"/>
      <c r="UKB2" s="19"/>
      <c r="UKC2" s="19"/>
      <c r="UKD2" s="19"/>
      <c r="UKE2" s="19"/>
      <c r="UKF2" s="19"/>
      <c r="UKG2" s="19"/>
      <c r="UKH2" s="19"/>
      <c r="UKI2" s="19"/>
      <c r="UKJ2" s="19"/>
      <c r="UKK2" s="19"/>
      <c r="UKL2" s="19"/>
      <c r="UKM2" s="19"/>
      <c r="UKN2" s="19"/>
      <c r="UKO2" s="19"/>
      <c r="UKP2" s="19"/>
      <c r="UKQ2" s="19"/>
      <c r="UKR2" s="19"/>
      <c r="UKS2" s="19"/>
      <c r="UKT2" s="19"/>
      <c r="UKU2" s="19"/>
      <c r="UKV2" s="19"/>
      <c r="UKW2" s="19"/>
      <c r="UKX2" s="19"/>
      <c r="UKY2" s="19"/>
      <c r="UKZ2" s="19"/>
      <c r="ULA2" s="19"/>
      <c r="ULB2" s="19"/>
      <c r="ULC2" s="19"/>
      <c r="ULD2" s="19"/>
      <c r="ULE2" s="19"/>
      <c r="ULF2" s="19"/>
      <c r="ULG2" s="19"/>
      <c r="ULH2" s="19"/>
      <c r="ULI2" s="19"/>
      <c r="ULJ2" s="19"/>
      <c r="ULK2" s="19"/>
      <c r="ULL2" s="19"/>
      <c r="ULM2" s="19"/>
      <c r="ULN2" s="19"/>
      <c r="ULO2" s="19"/>
      <c r="ULP2" s="19"/>
      <c r="ULQ2" s="19"/>
      <c r="ULR2" s="19"/>
      <c r="ULS2" s="19"/>
      <c r="ULT2" s="19"/>
      <c r="ULU2" s="19"/>
      <c r="ULV2" s="19"/>
      <c r="ULW2" s="19"/>
      <c r="ULX2" s="19"/>
      <c r="ULY2" s="19"/>
      <c r="ULZ2" s="19"/>
      <c r="UMA2" s="19"/>
      <c r="UMB2" s="19"/>
      <c r="UMC2" s="19"/>
      <c r="UMD2" s="19"/>
      <c r="UME2" s="19"/>
      <c r="UMF2" s="19"/>
      <c r="UMG2" s="19"/>
      <c r="UMH2" s="19"/>
      <c r="UMI2" s="19"/>
      <c r="UMJ2" s="19"/>
      <c r="UMK2" s="19"/>
      <c r="UML2" s="19"/>
      <c r="UMM2" s="19"/>
      <c r="UMN2" s="19"/>
      <c r="UMO2" s="19"/>
      <c r="UMP2" s="19"/>
      <c r="UMQ2" s="19"/>
      <c r="UMR2" s="19"/>
      <c r="UMS2" s="19"/>
      <c r="UMT2" s="19"/>
      <c r="UMU2" s="19"/>
      <c r="UMV2" s="19"/>
      <c r="UMW2" s="19"/>
      <c r="UMX2" s="19"/>
      <c r="UMY2" s="19"/>
      <c r="UMZ2" s="19"/>
      <c r="UNA2" s="19"/>
      <c r="UNB2" s="19"/>
      <c r="UNC2" s="19"/>
      <c r="UND2" s="19"/>
      <c r="UNE2" s="19"/>
      <c r="UNF2" s="19"/>
      <c r="UNG2" s="19"/>
      <c r="UNH2" s="19"/>
      <c r="UNI2" s="19"/>
      <c r="UNJ2" s="19"/>
      <c r="UNK2" s="19"/>
      <c r="UNL2" s="19"/>
      <c r="UNM2" s="19"/>
      <c r="UNN2" s="19"/>
      <c r="UNO2" s="19"/>
      <c r="UNP2" s="19"/>
      <c r="UNQ2" s="19"/>
      <c r="UNR2" s="19"/>
      <c r="UNS2" s="19"/>
      <c r="UNT2" s="19"/>
      <c r="UNU2" s="19"/>
      <c r="UNV2" s="19"/>
      <c r="UNW2" s="19"/>
      <c r="UNX2" s="19"/>
      <c r="UNY2" s="19"/>
      <c r="UNZ2" s="19"/>
      <c r="UOA2" s="19"/>
      <c r="UOB2" s="19"/>
      <c r="UOC2" s="19"/>
      <c r="UOD2" s="19"/>
      <c r="UOE2" s="19"/>
      <c r="UOF2" s="19"/>
      <c r="UOG2" s="19"/>
      <c r="UOH2" s="19"/>
      <c r="UOI2" s="19"/>
      <c r="UOJ2" s="19"/>
      <c r="UOK2" s="19"/>
      <c r="UOL2" s="19"/>
      <c r="UOM2" s="19"/>
      <c r="UON2" s="19"/>
      <c r="UOO2" s="19"/>
      <c r="UOP2" s="19"/>
      <c r="UOQ2" s="19"/>
      <c r="UOR2" s="19"/>
      <c r="UOS2" s="19"/>
      <c r="UOT2" s="19"/>
      <c r="UOU2" s="19"/>
      <c r="UOV2" s="19"/>
      <c r="UOW2" s="19"/>
      <c r="UOX2" s="19"/>
      <c r="UOY2" s="19"/>
      <c r="UOZ2" s="19"/>
      <c r="UPA2" s="19"/>
      <c r="UPB2" s="19"/>
      <c r="UPC2" s="19"/>
      <c r="UPD2" s="19"/>
      <c r="UPE2" s="19"/>
      <c r="UPF2" s="19"/>
      <c r="UPG2" s="19"/>
      <c r="UPH2" s="19"/>
      <c r="UPI2" s="19"/>
      <c r="UPJ2" s="19"/>
      <c r="UPK2" s="19"/>
      <c r="UPL2" s="19"/>
      <c r="UPM2" s="19"/>
      <c r="UPN2" s="19"/>
      <c r="UPO2" s="19"/>
      <c r="UPP2" s="19"/>
      <c r="UPQ2" s="19"/>
      <c r="UPR2" s="19"/>
      <c r="UPS2" s="19"/>
      <c r="UPT2" s="19"/>
      <c r="UPU2" s="19"/>
      <c r="UPV2" s="19"/>
      <c r="UPW2" s="19"/>
      <c r="UPX2" s="19"/>
      <c r="UPY2" s="19"/>
      <c r="UPZ2" s="19"/>
      <c r="UQA2" s="19"/>
      <c r="UQB2" s="19"/>
      <c r="UQC2" s="19"/>
      <c r="UQD2" s="19"/>
      <c r="UQE2" s="19"/>
      <c r="UQF2" s="19"/>
      <c r="UQG2" s="19"/>
      <c r="UQH2" s="19"/>
      <c r="UQI2" s="19"/>
      <c r="UQJ2" s="19"/>
      <c r="UQK2" s="19"/>
      <c r="UQL2" s="19"/>
      <c r="UQM2" s="19"/>
      <c r="UQN2" s="19"/>
      <c r="UQO2" s="19"/>
      <c r="UQP2" s="19"/>
      <c r="UQQ2" s="19"/>
      <c r="UQR2" s="19"/>
      <c r="UQS2" s="19"/>
      <c r="UQT2" s="19"/>
      <c r="UQU2" s="19"/>
      <c r="UQV2" s="19"/>
      <c r="UQW2" s="19"/>
      <c r="UQX2" s="19"/>
      <c r="UQY2" s="19"/>
      <c r="UQZ2" s="19"/>
      <c r="URA2" s="19"/>
      <c r="URB2" s="19"/>
      <c r="URC2" s="19"/>
      <c r="URD2" s="19"/>
      <c r="URE2" s="19"/>
      <c r="URF2" s="19"/>
      <c r="URG2" s="19"/>
      <c r="URH2" s="19"/>
      <c r="URI2" s="19"/>
      <c r="URJ2" s="19"/>
      <c r="URK2" s="19"/>
      <c r="URL2" s="19"/>
      <c r="URM2" s="19"/>
      <c r="URN2" s="19"/>
      <c r="URO2" s="19"/>
      <c r="URP2" s="19"/>
      <c r="URQ2" s="19"/>
      <c r="URR2" s="19"/>
      <c r="URS2" s="19"/>
      <c r="URT2" s="19"/>
      <c r="URU2" s="19"/>
      <c r="URV2" s="19"/>
      <c r="URW2" s="19"/>
      <c r="URX2" s="19"/>
      <c r="URY2" s="19"/>
      <c r="URZ2" s="19"/>
      <c r="USA2" s="19"/>
      <c r="USB2" s="19"/>
      <c r="USC2" s="19"/>
      <c r="USD2" s="19"/>
      <c r="USE2" s="19"/>
      <c r="USF2" s="19"/>
      <c r="USG2" s="19"/>
      <c r="USH2" s="19"/>
      <c r="USI2" s="19"/>
      <c r="USJ2" s="19"/>
      <c r="USK2" s="19"/>
      <c r="USL2" s="19"/>
      <c r="USM2" s="19"/>
      <c r="USN2" s="19"/>
      <c r="USO2" s="19"/>
      <c r="USP2" s="19"/>
      <c r="USQ2" s="19"/>
      <c r="USR2" s="19"/>
      <c r="USS2" s="19"/>
      <c r="UST2" s="19"/>
      <c r="USU2" s="19"/>
      <c r="USV2" s="19"/>
      <c r="USW2" s="19"/>
      <c r="USX2" s="19"/>
      <c r="USY2" s="19"/>
      <c r="USZ2" s="19"/>
      <c r="UTA2" s="19"/>
      <c r="UTB2" s="19"/>
      <c r="UTC2" s="19"/>
      <c r="UTD2" s="19"/>
      <c r="UTE2" s="19"/>
      <c r="UTF2" s="19"/>
      <c r="UTG2" s="19"/>
      <c r="UTH2" s="19"/>
      <c r="UTI2" s="19"/>
      <c r="UTJ2" s="19"/>
      <c r="UTK2" s="19"/>
      <c r="UTL2" s="19"/>
      <c r="UTM2" s="19"/>
      <c r="UTN2" s="19"/>
      <c r="UTO2" s="19"/>
      <c r="UTP2" s="19"/>
      <c r="UTQ2" s="19"/>
      <c r="UTR2" s="19"/>
      <c r="UTS2" s="19"/>
      <c r="UTT2" s="19"/>
      <c r="UTU2" s="19"/>
      <c r="UTV2" s="19"/>
      <c r="UTW2" s="19"/>
      <c r="UTX2" s="19"/>
      <c r="UTY2" s="19"/>
      <c r="UTZ2" s="19"/>
      <c r="UUA2" s="19"/>
      <c r="UUB2" s="19"/>
      <c r="UUC2" s="19"/>
      <c r="UUD2" s="19"/>
      <c r="UUE2" s="19"/>
      <c r="UUF2" s="19"/>
      <c r="UUG2" s="19"/>
      <c r="UUH2" s="19"/>
      <c r="UUI2" s="19"/>
      <c r="UUJ2" s="19"/>
      <c r="UUK2" s="19"/>
      <c r="UUL2" s="19"/>
      <c r="UUM2" s="19"/>
      <c r="UUN2" s="19"/>
      <c r="UUO2" s="19"/>
      <c r="UUP2" s="19"/>
      <c r="UUQ2" s="19"/>
      <c r="UUR2" s="19"/>
      <c r="UUS2" s="19"/>
      <c r="UUT2" s="19"/>
      <c r="UUU2" s="19"/>
      <c r="UUV2" s="19"/>
      <c r="UUW2" s="19"/>
      <c r="UUX2" s="19"/>
      <c r="UUY2" s="19"/>
      <c r="UUZ2" s="19"/>
      <c r="UVA2" s="19"/>
      <c r="UVB2" s="19"/>
      <c r="UVC2" s="19"/>
      <c r="UVD2" s="19"/>
      <c r="UVE2" s="19"/>
      <c r="UVF2" s="19"/>
      <c r="UVG2" s="19"/>
      <c r="UVH2" s="19"/>
      <c r="UVI2" s="19"/>
      <c r="UVJ2" s="19"/>
      <c r="UVK2" s="19"/>
      <c r="UVL2" s="19"/>
      <c r="UVM2" s="19"/>
      <c r="UVN2" s="19"/>
      <c r="UVO2" s="19"/>
      <c r="UVP2" s="19"/>
      <c r="UVQ2" s="19"/>
      <c r="UVR2" s="19"/>
      <c r="UVS2" s="19"/>
      <c r="UVT2" s="19"/>
      <c r="UVU2" s="19"/>
      <c r="UVV2" s="19"/>
      <c r="UVW2" s="19"/>
      <c r="UVX2" s="19"/>
      <c r="UVY2" s="19"/>
      <c r="UVZ2" s="19"/>
      <c r="UWA2" s="19"/>
      <c r="UWB2" s="19"/>
      <c r="UWC2" s="19"/>
      <c r="UWD2" s="19"/>
      <c r="UWE2" s="19"/>
      <c r="UWF2" s="19"/>
      <c r="UWG2" s="19"/>
      <c r="UWH2" s="19"/>
      <c r="UWI2" s="19"/>
      <c r="UWJ2" s="19"/>
      <c r="UWK2" s="19"/>
      <c r="UWL2" s="19"/>
      <c r="UWM2" s="19"/>
      <c r="UWN2" s="19"/>
      <c r="UWO2" s="19"/>
      <c r="UWP2" s="19"/>
      <c r="UWQ2" s="19"/>
      <c r="UWR2" s="19"/>
      <c r="UWS2" s="19"/>
      <c r="UWT2" s="19"/>
      <c r="UWU2" s="19"/>
      <c r="UWV2" s="19"/>
      <c r="UWW2" s="19"/>
      <c r="UWX2" s="19"/>
      <c r="UWY2" s="19"/>
      <c r="UWZ2" s="19"/>
      <c r="UXA2" s="19"/>
      <c r="UXB2" s="19"/>
      <c r="UXC2" s="19"/>
      <c r="UXD2" s="19"/>
      <c r="UXE2" s="19"/>
      <c r="UXF2" s="19"/>
      <c r="UXG2" s="19"/>
      <c r="UXH2" s="19"/>
      <c r="UXI2" s="19"/>
      <c r="UXJ2" s="19"/>
      <c r="UXK2" s="19"/>
      <c r="UXL2" s="19"/>
      <c r="UXM2" s="19"/>
      <c r="UXN2" s="19"/>
      <c r="UXO2" s="19"/>
      <c r="UXP2" s="19"/>
      <c r="UXQ2" s="19"/>
      <c r="UXR2" s="19"/>
      <c r="UXS2" s="19"/>
      <c r="UXT2" s="19"/>
      <c r="UXU2" s="19"/>
      <c r="UXV2" s="19"/>
      <c r="UXW2" s="19"/>
      <c r="UXX2" s="19"/>
      <c r="UXY2" s="19"/>
      <c r="UXZ2" s="19"/>
      <c r="UYA2" s="19"/>
      <c r="UYB2" s="19"/>
      <c r="UYC2" s="19"/>
      <c r="UYD2" s="19"/>
      <c r="UYE2" s="19"/>
      <c r="UYF2" s="19"/>
      <c r="UYG2" s="19"/>
      <c r="UYH2" s="19"/>
      <c r="UYI2" s="19"/>
      <c r="UYJ2" s="19"/>
      <c r="UYK2" s="19"/>
      <c r="UYL2" s="19"/>
      <c r="UYM2" s="19"/>
      <c r="UYN2" s="19"/>
      <c r="UYO2" s="19"/>
      <c r="UYP2" s="19"/>
      <c r="UYQ2" s="19"/>
      <c r="UYR2" s="19"/>
      <c r="UYS2" s="19"/>
      <c r="UYT2" s="19"/>
      <c r="UYU2" s="19"/>
      <c r="UYV2" s="19"/>
      <c r="UYW2" s="19"/>
      <c r="UYX2" s="19"/>
      <c r="UYY2" s="19"/>
      <c r="UYZ2" s="19"/>
      <c r="UZA2" s="19"/>
      <c r="UZB2" s="19"/>
      <c r="UZC2" s="19"/>
      <c r="UZD2" s="19"/>
      <c r="UZE2" s="19"/>
      <c r="UZF2" s="19"/>
      <c r="UZG2" s="19"/>
      <c r="UZH2" s="19"/>
      <c r="UZI2" s="19"/>
      <c r="UZJ2" s="19"/>
      <c r="UZK2" s="19"/>
      <c r="UZL2" s="19"/>
      <c r="UZM2" s="19"/>
      <c r="UZN2" s="19"/>
      <c r="UZO2" s="19"/>
      <c r="UZP2" s="19"/>
      <c r="UZQ2" s="19"/>
      <c r="UZR2" s="19"/>
      <c r="UZS2" s="19"/>
      <c r="UZT2" s="19"/>
      <c r="UZU2" s="19"/>
      <c r="UZV2" s="19"/>
      <c r="UZW2" s="19"/>
      <c r="UZX2" s="19"/>
      <c r="UZY2" s="19"/>
      <c r="UZZ2" s="19"/>
      <c r="VAA2" s="19"/>
      <c r="VAB2" s="19"/>
      <c r="VAC2" s="19"/>
      <c r="VAD2" s="19"/>
      <c r="VAE2" s="19"/>
      <c r="VAF2" s="19"/>
      <c r="VAG2" s="19"/>
      <c r="VAH2" s="19"/>
      <c r="VAI2" s="19"/>
      <c r="VAJ2" s="19"/>
      <c r="VAK2" s="19"/>
      <c r="VAL2" s="19"/>
      <c r="VAM2" s="19"/>
      <c r="VAN2" s="19"/>
      <c r="VAO2" s="19"/>
      <c r="VAP2" s="19"/>
      <c r="VAQ2" s="19"/>
      <c r="VAR2" s="19"/>
      <c r="VAS2" s="19"/>
      <c r="VAT2" s="19"/>
      <c r="VAU2" s="19"/>
      <c r="VAV2" s="19"/>
      <c r="VAW2" s="19"/>
      <c r="VAX2" s="19"/>
      <c r="VAY2" s="19"/>
      <c r="VAZ2" s="19"/>
      <c r="VBA2" s="19"/>
      <c r="VBB2" s="19"/>
      <c r="VBC2" s="19"/>
      <c r="VBD2" s="19"/>
      <c r="VBE2" s="19"/>
      <c r="VBF2" s="19"/>
      <c r="VBG2" s="19"/>
      <c r="VBH2" s="19"/>
      <c r="VBI2" s="19"/>
      <c r="VBJ2" s="19"/>
      <c r="VBK2" s="19"/>
      <c r="VBL2" s="19"/>
      <c r="VBM2" s="19"/>
      <c r="VBN2" s="19"/>
      <c r="VBO2" s="19"/>
      <c r="VBP2" s="19"/>
      <c r="VBQ2" s="19"/>
      <c r="VBR2" s="19"/>
      <c r="VBS2" s="19"/>
      <c r="VBT2" s="19"/>
      <c r="VBU2" s="19"/>
      <c r="VBV2" s="19"/>
      <c r="VBW2" s="19"/>
      <c r="VBX2" s="19"/>
      <c r="VBY2" s="19"/>
      <c r="VBZ2" s="19"/>
      <c r="VCA2" s="19"/>
      <c r="VCB2" s="19"/>
      <c r="VCC2" s="19"/>
      <c r="VCD2" s="19"/>
      <c r="VCE2" s="19"/>
      <c r="VCF2" s="19"/>
      <c r="VCG2" s="19"/>
      <c r="VCH2" s="19"/>
      <c r="VCI2" s="19"/>
      <c r="VCJ2" s="19"/>
      <c r="VCK2" s="19"/>
      <c r="VCL2" s="19"/>
      <c r="VCM2" s="19"/>
      <c r="VCN2" s="19"/>
      <c r="VCO2" s="19"/>
      <c r="VCP2" s="19"/>
      <c r="VCQ2" s="19"/>
      <c r="VCR2" s="19"/>
      <c r="VCS2" s="19"/>
      <c r="VCT2" s="19"/>
      <c r="VCU2" s="19"/>
      <c r="VCV2" s="19"/>
      <c r="VCW2" s="19"/>
      <c r="VCX2" s="19"/>
      <c r="VCY2" s="19"/>
      <c r="VCZ2" s="19"/>
      <c r="VDA2" s="19"/>
      <c r="VDB2" s="19"/>
      <c r="VDC2" s="19"/>
      <c r="VDD2" s="19"/>
      <c r="VDE2" s="19"/>
      <c r="VDF2" s="19"/>
      <c r="VDG2" s="19"/>
      <c r="VDH2" s="19"/>
      <c r="VDI2" s="19"/>
      <c r="VDJ2" s="19"/>
      <c r="VDK2" s="19"/>
      <c r="VDL2" s="19"/>
      <c r="VDM2" s="19"/>
      <c r="VDN2" s="19"/>
      <c r="VDO2" s="19"/>
      <c r="VDP2" s="19"/>
      <c r="VDQ2" s="19"/>
      <c r="VDR2" s="19"/>
      <c r="VDS2" s="19"/>
      <c r="VDT2" s="19"/>
      <c r="VDU2" s="19"/>
      <c r="VDV2" s="19"/>
      <c r="VDW2" s="19"/>
      <c r="VDX2" s="19"/>
      <c r="VDY2" s="19"/>
      <c r="VDZ2" s="19"/>
      <c r="VEA2" s="19"/>
      <c r="VEB2" s="19"/>
      <c r="VEC2" s="19"/>
      <c r="VED2" s="19"/>
      <c r="VEE2" s="19"/>
      <c r="VEF2" s="19"/>
      <c r="VEG2" s="19"/>
      <c r="VEH2" s="19"/>
      <c r="VEI2" s="19"/>
      <c r="VEJ2" s="19"/>
      <c r="VEK2" s="19"/>
      <c r="VEL2" s="19"/>
      <c r="VEM2" s="19"/>
      <c r="VEN2" s="19"/>
      <c r="VEO2" s="19"/>
      <c r="VEP2" s="19"/>
      <c r="VEQ2" s="19"/>
      <c r="VER2" s="19"/>
      <c r="VES2" s="19"/>
      <c r="VET2" s="19"/>
      <c r="VEU2" s="19"/>
      <c r="VEV2" s="19"/>
      <c r="VEW2" s="19"/>
      <c r="VEX2" s="19"/>
      <c r="VEY2" s="19"/>
      <c r="VEZ2" s="19"/>
      <c r="VFA2" s="19"/>
      <c r="VFB2" s="19"/>
      <c r="VFC2" s="19"/>
      <c r="VFD2" s="19"/>
      <c r="VFE2" s="19"/>
      <c r="VFF2" s="19"/>
      <c r="VFG2" s="19"/>
      <c r="VFH2" s="19"/>
      <c r="VFI2" s="19"/>
      <c r="VFJ2" s="19"/>
      <c r="VFK2" s="19"/>
      <c r="VFL2" s="19"/>
      <c r="VFM2" s="19"/>
      <c r="VFN2" s="19"/>
      <c r="VFO2" s="19"/>
      <c r="VFP2" s="19"/>
      <c r="VFQ2" s="19"/>
      <c r="VFR2" s="19"/>
      <c r="VFS2" s="19"/>
      <c r="VFT2" s="19"/>
      <c r="VFU2" s="19"/>
      <c r="VFV2" s="19"/>
      <c r="VFW2" s="19"/>
      <c r="VFX2" s="19"/>
      <c r="VFY2" s="19"/>
      <c r="VFZ2" s="19"/>
      <c r="VGA2" s="19"/>
      <c r="VGB2" s="19"/>
      <c r="VGC2" s="19"/>
      <c r="VGD2" s="19"/>
      <c r="VGE2" s="19"/>
      <c r="VGF2" s="19"/>
      <c r="VGG2" s="19"/>
      <c r="VGH2" s="19"/>
      <c r="VGI2" s="19"/>
      <c r="VGJ2" s="19"/>
      <c r="VGK2" s="19"/>
      <c r="VGL2" s="19"/>
      <c r="VGM2" s="19"/>
      <c r="VGN2" s="19"/>
      <c r="VGO2" s="19"/>
      <c r="VGP2" s="19"/>
      <c r="VGQ2" s="19"/>
      <c r="VGR2" s="19"/>
      <c r="VGS2" s="19"/>
      <c r="VGT2" s="19"/>
      <c r="VGU2" s="19"/>
      <c r="VGV2" s="19"/>
      <c r="VGW2" s="19"/>
      <c r="VGX2" s="19"/>
      <c r="VGY2" s="19"/>
      <c r="VGZ2" s="19"/>
      <c r="VHA2" s="19"/>
      <c r="VHB2" s="19"/>
      <c r="VHC2" s="19"/>
      <c r="VHD2" s="19"/>
      <c r="VHE2" s="19"/>
      <c r="VHF2" s="19"/>
      <c r="VHG2" s="19"/>
      <c r="VHH2" s="19"/>
      <c r="VHI2" s="19"/>
      <c r="VHJ2" s="19"/>
      <c r="VHK2" s="19"/>
      <c r="VHL2" s="19"/>
      <c r="VHM2" s="19"/>
      <c r="VHN2" s="19"/>
      <c r="VHO2" s="19"/>
      <c r="VHP2" s="19"/>
      <c r="VHQ2" s="19"/>
      <c r="VHR2" s="19"/>
      <c r="VHS2" s="19"/>
      <c r="VHT2" s="19"/>
      <c r="VHU2" s="19"/>
      <c r="VHV2" s="19"/>
      <c r="VHW2" s="19"/>
      <c r="VHX2" s="19"/>
      <c r="VHY2" s="19"/>
      <c r="VHZ2" s="19"/>
      <c r="VIA2" s="19"/>
      <c r="VIB2" s="19"/>
      <c r="VIC2" s="19"/>
      <c r="VID2" s="19"/>
      <c r="VIE2" s="19"/>
      <c r="VIF2" s="19"/>
      <c r="VIG2" s="19"/>
      <c r="VIH2" s="19"/>
      <c r="VII2" s="19"/>
      <c r="VIJ2" s="19"/>
      <c r="VIK2" s="19"/>
      <c r="VIL2" s="19"/>
      <c r="VIM2" s="19"/>
      <c r="VIN2" s="19"/>
      <c r="VIO2" s="19"/>
      <c r="VIP2" s="19"/>
      <c r="VIQ2" s="19"/>
      <c r="VIR2" s="19"/>
      <c r="VIS2" s="19"/>
      <c r="VIT2" s="19"/>
      <c r="VIU2" s="19"/>
      <c r="VIV2" s="19"/>
      <c r="VIW2" s="19"/>
      <c r="VIX2" s="19"/>
      <c r="VIY2" s="19"/>
      <c r="VIZ2" s="19"/>
      <c r="VJA2" s="19"/>
      <c r="VJB2" s="19"/>
      <c r="VJC2" s="19"/>
      <c r="VJD2" s="19"/>
      <c r="VJE2" s="19"/>
      <c r="VJF2" s="19"/>
      <c r="VJG2" s="19"/>
      <c r="VJH2" s="19"/>
      <c r="VJI2" s="19"/>
      <c r="VJJ2" s="19"/>
      <c r="VJK2" s="19"/>
      <c r="VJL2" s="19"/>
      <c r="VJM2" s="19"/>
      <c r="VJN2" s="19"/>
      <c r="VJO2" s="19"/>
      <c r="VJP2" s="19"/>
      <c r="VJQ2" s="19"/>
      <c r="VJR2" s="19"/>
      <c r="VJS2" s="19"/>
      <c r="VJT2" s="19"/>
      <c r="VJU2" s="19"/>
      <c r="VJV2" s="19"/>
      <c r="VJW2" s="19"/>
      <c r="VJX2" s="19"/>
      <c r="VJY2" s="19"/>
      <c r="VJZ2" s="19"/>
      <c r="VKA2" s="19"/>
      <c r="VKB2" s="19"/>
      <c r="VKC2" s="19"/>
      <c r="VKD2" s="19"/>
      <c r="VKE2" s="19"/>
      <c r="VKF2" s="19"/>
      <c r="VKG2" s="19"/>
      <c r="VKH2" s="19"/>
      <c r="VKI2" s="19"/>
      <c r="VKJ2" s="19"/>
      <c r="VKK2" s="19"/>
      <c r="VKL2" s="19"/>
      <c r="VKM2" s="19"/>
      <c r="VKN2" s="19"/>
      <c r="VKO2" s="19"/>
      <c r="VKP2" s="19"/>
      <c r="VKQ2" s="19"/>
      <c r="VKR2" s="19"/>
      <c r="VKS2" s="19"/>
      <c r="VKT2" s="19"/>
      <c r="VKU2" s="19"/>
      <c r="VKV2" s="19"/>
      <c r="VKW2" s="19"/>
      <c r="VKX2" s="19"/>
      <c r="VKY2" s="19"/>
      <c r="VKZ2" s="19"/>
      <c r="VLA2" s="19"/>
      <c r="VLB2" s="19"/>
      <c r="VLC2" s="19"/>
      <c r="VLD2" s="19"/>
      <c r="VLE2" s="19"/>
      <c r="VLF2" s="19"/>
      <c r="VLG2" s="19"/>
      <c r="VLH2" s="19"/>
      <c r="VLI2" s="19"/>
      <c r="VLJ2" s="19"/>
      <c r="VLK2" s="19"/>
      <c r="VLL2" s="19"/>
      <c r="VLM2" s="19"/>
      <c r="VLN2" s="19"/>
      <c r="VLO2" s="19"/>
      <c r="VLP2" s="19"/>
      <c r="VLQ2" s="19"/>
      <c r="VLR2" s="19"/>
      <c r="VLS2" s="19"/>
      <c r="VLT2" s="19"/>
      <c r="VLU2" s="19"/>
      <c r="VLV2" s="19"/>
      <c r="VLW2" s="19"/>
      <c r="VLX2" s="19"/>
      <c r="VLY2" s="19"/>
      <c r="VLZ2" s="19"/>
      <c r="VMA2" s="19"/>
      <c r="VMB2" s="19"/>
      <c r="VMC2" s="19"/>
      <c r="VMD2" s="19"/>
      <c r="VME2" s="19"/>
      <c r="VMF2" s="19"/>
      <c r="VMG2" s="19"/>
      <c r="VMH2" s="19"/>
      <c r="VMI2" s="19"/>
      <c r="VMJ2" s="19"/>
      <c r="VMK2" s="19"/>
      <c r="VML2" s="19"/>
      <c r="VMM2" s="19"/>
      <c r="VMN2" s="19"/>
      <c r="VMO2" s="19"/>
      <c r="VMP2" s="19"/>
      <c r="VMQ2" s="19"/>
      <c r="VMR2" s="19"/>
      <c r="VMS2" s="19"/>
      <c r="VMT2" s="19"/>
      <c r="VMU2" s="19"/>
      <c r="VMV2" s="19"/>
      <c r="VMW2" s="19"/>
      <c r="VMX2" s="19"/>
      <c r="VMY2" s="19"/>
      <c r="VMZ2" s="19"/>
      <c r="VNA2" s="19"/>
      <c r="VNB2" s="19"/>
      <c r="VNC2" s="19"/>
      <c r="VND2" s="19"/>
      <c r="VNE2" s="19"/>
      <c r="VNF2" s="19"/>
      <c r="VNG2" s="19"/>
      <c r="VNH2" s="19"/>
      <c r="VNI2" s="19"/>
      <c r="VNJ2" s="19"/>
      <c r="VNK2" s="19"/>
      <c r="VNL2" s="19"/>
      <c r="VNM2" s="19"/>
      <c r="VNN2" s="19"/>
      <c r="VNO2" s="19"/>
      <c r="VNP2" s="19"/>
      <c r="VNQ2" s="19"/>
      <c r="VNR2" s="19"/>
      <c r="VNS2" s="19"/>
      <c r="VNT2" s="19"/>
      <c r="VNU2" s="19"/>
      <c r="VNV2" s="19"/>
      <c r="VNW2" s="19"/>
      <c r="VNX2" s="19"/>
      <c r="VNY2" s="19"/>
      <c r="VNZ2" s="19"/>
      <c r="VOA2" s="19"/>
      <c r="VOB2" s="19"/>
      <c r="VOC2" s="19"/>
      <c r="VOD2" s="19"/>
      <c r="VOE2" s="19"/>
      <c r="VOF2" s="19"/>
      <c r="VOG2" s="19"/>
      <c r="VOH2" s="19"/>
      <c r="VOI2" s="19"/>
      <c r="VOJ2" s="19"/>
      <c r="VOK2" s="19"/>
      <c r="VOL2" s="19"/>
      <c r="VOM2" s="19"/>
      <c r="VON2" s="19"/>
      <c r="VOO2" s="19"/>
      <c r="VOP2" s="19"/>
      <c r="VOQ2" s="19"/>
      <c r="VOR2" s="19"/>
      <c r="VOS2" s="19"/>
      <c r="VOT2" s="19"/>
      <c r="VOU2" s="19"/>
      <c r="VOV2" s="19"/>
      <c r="VOW2" s="19"/>
      <c r="VOX2" s="19"/>
      <c r="VOY2" s="19"/>
      <c r="VOZ2" s="19"/>
      <c r="VPA2" s="19"/>
      <c r="VPB2" s="19"/>
      <c r="VPC2" s="19"/>
      <c r="VPD2" s="19"/>
      <c r="VPE2" s="19"/>
      <c r="VPF2" s="19"/>
      <c r="VPG2" s="19"/>
      <c r="VPH2" s="19"/>
      <c r="VPI2" s="19"/>
      <c r="VPJ2" s="19"/>
      <c r="VPK2" s="19"/>
      <c r="VPL2" s="19"/>
      <c r="VPM2" s="19"/>
      <c r="VPN2" s="19"/>
      <c r="VPO2" s="19"/>
      <c r="VPP2" s="19"/>
      <c r="VPQ2" s="19"/>
      <c r="VPR2" s="19"/>
      <c r="VPS2" s="19"/>
      <c r="VPT2" s="19"/>
      <c r="VPU2" s="19"/>
      <c r="VPV2" s="19"/>
      <c r="VPW2" s="19"/>
      <c r="VPX2" s="19"/>
      <c r="VPY2" s="19"/>
      <c r="VPZ2" s="19"/>
      <c r="VQA2" s="19"/>
      <c r="VQB2" s="19"/>
      <c r="VQC2" s="19"/>
      <c r="VQD2" s="19"/>
      <c r="VQE2" s="19"/>
      <c r="VQF2" s="19"/>
      <c r="VQG2" s="19"/>
      <c r="VQH2" s="19"/>
      <c r="VQI2" s="19"/>
      <c r="VQJ2" s="19"/>
      <c r="VQK2" s="19"/>
      <c r="VQL2" s="19"/>
      <c r="VQM2" s="19"/>
      <c r="VQN2" s="19"/>
      <c r="VQO2" s="19"/>
      <c r="VQP2" s="19"/>
      <c r="VQQ2" s="19"/>
      <c r="VQR2" s="19"/>
      <c r="VQS2" s="19"/>
      <c r="VQT2" s="19"/>
      <c r="VQU2" s="19"/>
      <c r="VQV2" s="19"/>
      <c r="VQW2" s="19"/>
      <c r="VQX2" s="19"/>
      <c r="VQY2" s="19"/>
      <c r="VQZ2" s="19"/>
      <c r="VRA2" s="19"/>
      <c r="VRB2" s="19"/>
      <c r="VRC2" s="19"/>
      <c r="VRD2" s="19"/>
      <c r="VRE2" s="19"/>
      <c r="VRF2" s="19"/>
      <c r="VRG2" s="19"/>
      <c r="VRH2" s="19"/>
      <c r="VRI2" s="19"/>
      <c r="VRJ2" s="19"/>
      <c r="VRK2" s="19"/>
      <c r="VRL2" s="19"/>
      <c r="VRM2" s="19"/>
      <c r="VRN2" s="19"/>
      <c r="VRO2" s="19"/>
      <c r="VRP2" s="19"/>
      <c r="VRQ2" s="19"/>
      <c r="VRR2" s="19"/>
      <c r="VRS2" s="19"/>
      <c r="VRT2" s="19"/>
      <c r="VRU2" s="19"/>
      <c r="VRV2" s="19"/>
      <c r="VRW2" s="19"/>
      <c r="VRX2" s="19"/>
      <c r="VRY2" s="19"/>
      <c r="VRZ2" s="19"/>
      <c r="VSA2" s="19"/>
      <c r="VSB2" s="19"/>
      <c r="VSC2" s="19"/>
      <c r="VSD2" s="19"/>
      <c r="VSE2" s="19"/>
      <c r="VSF2" s="19"/>
      <c r="VSG2" s="19"/>
      <c r="VSH2" s="19"/>
      <c r="VSI2" s="19"/>
      <c r="VSJ2" s="19"/>
      <c r="VSK2" s="19"/>
      <c r="VSL2" s="19"/>
      <c r="VSM2" s="19"/>
      <c r="VSN2" s="19"/>
      <c r="VSO2" s="19"/>
      <c r="VSP2" s="19"/>
      <c r="VSQ2" s="19"/>
      <c r="VSR2" s="19"/>
      <c r="VSS2" s="19"/>
      <c r="VST2" s="19"/>
      <c r="VSU2" s="19"/>
      <c r="VSV2" s="19"/>
      <c r="VSW2" s="19"/>
      <c r="VSX2" s="19"/>
      <c r="VSY2" s="19"/>
      <c r="VSZ2" s="19"/>
      <c r="VTA2" s="19"/>
      <c r="VTB2" s="19"/>
      <c r="VTC2" s="19"/>
      <c r="VTD2" s="19"/>
      <c r="VTE2" s="19"/>
      <c r="VTF2" s="19"/>
      <c r="VTG2" s="19"/>
      <c r="VTH2" s="19"/>
      <c r="VTI2" s="19"/>
      <c r="VTJ2" s="19"/>
      <c r="VTK2" s="19"/>
      <c r="VTL2" s="19"/>
      <c r="VTM2" s="19"/>
      <c r="VTN2" s="19"/>
      <c r="VTO2" s="19"/>
      <c r="VTP2" s="19"/>
      <c r="VTQ2" s="19"/>
      <c r="VTR2" s="19"/>
      <c r="VTS2" s="19"/>
      <c r="VTT2" s="19"/>
      <c r="VTU2" s="19"/>
      <c r="VTV2" s="19"/>
      <c r="VTW2" s="19"/>
      <c r="VTX2" s="19"/>
      <c r="VTY2" s="19"/>
      <c r="VTZ2" s="19"/>
      <c r="VUA2" s="19"/>
      <c r="VUB2" s="19"/>
      <c r="VUC2" s="19"/>
      <c r="VUD2" s="19"/>
      <c r="VUE2" s="19"/>
      <c r="VUF2" s="19"/>
      <c r="VUG2" s="19"/>
      <c r="VUH2" s="19"/>
      <c r="VUI2" s="19"/>
      <c r="VUJ2" s="19"/>
      <c r="VUK2" s="19"/>
      <c r="VUL2" s="19"/>
      <c r="VUM2" s="19"/>
      <c r="VUN2" s="19"/>
      <c r="VUO2" s="19"/>
      <c r="VUP2" s="19"/>
      <c r="VUQ2" s="19"/>
      <c r="VUR2" s="19"/>
      <c r="VUS2" s="19"/>
      <c r="VUT2" s="19"/>
      <c r="VUU2" s="19"/>
      <c r="VUV2" s="19"/>
      <c r="VUW2" s="19"/>
      <c r="VUX2" s="19"/>
      <c r="VUY2" s="19"/>
      <c r="VUZ2" s="19"/>
      <c r="VVA2" s="19"/>
      <c r="VVB2" s="19"/>
      <c r="VVC2" s="19"/>
      <c r="VVD2" s="19"/>
      <c r="VVE2" s="19"/>
      <c r="VVF2" s="19"/>
      <c r="VVG2" s="19"/>
      <c r="VVH2" s="19"/>
      <c r="VVI2" s="19"/>
      <c r="VVJ2" s="19"/>
      <c r="VVK2" s="19"/>
      <c r="VVL2" s="19"/>
      <c r="VVM2" s="19"/>
      <c r="VVN2" s="19"/>
      <c r="VVO2" s="19"/>
      <c r="VVP2" s="19"/>
      <c r="VVQ2" s="19"/>
      <c r="VVR2" s="19"/>
      <c r="VVS2" s="19"/>
      <c r="VVT2" s="19"/>
      <c r="VVU2" s="19"/>
      <c r="VVV2" s="19"/>
      <c r="VVW2" s="19"/>
      <c r="VVX2" s="19"/>
      <c r="VVY2" s="19"/>
      <c r="VVZ2" s="19"/>
      <c r="VWA2" s="19"/>
      <c r="VWB2" s="19"/>
      <c r="VWC2" s="19"/>
      <c r="VWD2" s="19"/>
      <c r="VWE2" s="19"/>
      <c r="VWF2" s="19"/>
      <c r="VWG2" s="19"/>
      <c r="VWH2" s="19"/>
      <c r="VWI2" s="19"/>
      <c r="VWJ2" s="19"/>
      <c r="VWK2" s="19"/>
      <c r="VWL2" s="19"/>
      <c r="VWM2" s="19"/>
      <c r="VWN2" s="19"/>
      <c r="VWO2" s="19"/>
      <c r="VWP2" s="19"/>
      <c r="VWQ2" s="19"/>
      <c r="VWR2" s="19"/>
      <c r="VWS2" s="19"/>
      <c r="VWT2" s="19"/>
      <c r="VWU2" s="19"/>
      <c r="VWV2" s="19"/>
      <c r="VWW2" s="19"/>
      <c r="VWX2" s="19"/>
      <c r="VWY2" s="19"/>
      <c r="VWZ2" s="19"/>
      <c r="VXA2" s="19"/>
      <c r="VXB2" s="19"/>
      <c r="VXC2" s="19"/>
      <c r="VXD2" s="19"/>
      <c r="VXE2" s="19"/>
      <c r="VXF2" s="19"/>
      <c r="VXG2" s="19"/>
      <c r="VXH2" s="19"/>
      <c r="VXI2" s="19"/>
      <c r="VXJ2" s="19"/>
      <c r="VXK2" s="19"/>
      <c r="VXL2" s="19"/>
      <c r="VXM2" s="19"/>
      <c r="VXN2" s="19"/>
      <c r="VXO2" s="19"/>
      <c r="VXP2" s="19"/>
      <c r="VXQ2" s="19"/>
      <c r="VXR2" s="19"/>
      <c r="VXS2" s="19"/>
      <c r="VXT2" s="19"/>
      <c r="VXU2" s="19"/>
      <c r="VXV2" s="19"/>
      <c r="VXW2" s="19"/>
      <c r="VXX2" s="19"/>
      <c r="VXY2" s="19"/>
      <c r="VXZ2" s="19"/>
      <c r="VYA2" s="19"/>
      <c r="VYB2" s="19"/>
      <c r="VYC2" s="19"/>
      <c r="VYD2" s="19"/>
      <c r="VYE2" s="19"/>
      <c r="VYF2" s="19"/>
      <c r="VYG2" s="19"/>
      <c r="VYH2" s="19"/>
      <c r="VYI2" s="19"/>
      <c r="VYJ2" s="19"/>
      <c r="VYK2" s="19"/>
      <c r="VYL2" s="19"/>
      <c r="VYM2" s="19"/>
      <c r="VYN2" s="19"/>
      <c r="VYO2" s="19"/>
      <c r="VYP2" s="19"/>
      <c r="VYQ2" s="19"/>
      <c r="VYR2" s="19"/>
      <c r="VYS2" s="19"/>
      <c r="VYT2" s="19"/>
      <c r="VYU2" s="19"/>
      <c r="VYV2" s="19"/>
      <c r="VYW2" s="19"/>
      <c r="VYX2" s="19"/>
      <c r="VYY2" s="19"/>
      <c r="VYZ2" s="19"/>
      <c r="VZA2" s="19"/>
      <c r="VZB2" s="19"/>
      <c r="VZC2" s="19"/>
      <c r="VZD2" s="19"/>
      <c r="VZE2" s="19"/>
      <c r="VZF2" s="19"/>
      <c r="VZG2" s="19"/>
      <c r="VZH2" s="19"/>
      <c r="VZI2" s="19"/>
      <c r="VZJ2" s="19"/>
      <c r="VZK2" s="19"/>
      <c r="VZL2" s="19"/>
      <c r="VZM2" s="19"/>
      <c r="VZN2" s="19"/>
      <c r="VZO2" s="19"/>
      <c r="VZP2" s="19"/>
      <c r="VZQ2" s="19"/>
      <c r="VZR2" s="19"/>
      <c r="VZS2" s="19"/>
      <c r="VZT2" s="19"/>
      <c r="VZU2" s="19"/>
      <c r="VZV2" s="19"/>
      <c r="VZW2" s="19"/>
      <c r="VZX2" s="19"/>
      <c r="VZY2" s="19"/>
      <c r="VZZ2" s="19"/>
      <c r="WAA2" s="19"/>
      <c r="WAB2" s="19"/>
      <c r="WAC2" s="19"/>
      <c r="WAD2" s="19"/>
      <c r="WAE2" s="19"/>
      <c r="WAF2" s="19"/>
      <c r="WAG2" s="19"/>
      <c r="WAH2" s="19"/>
      <c r="WAI2" s="19"/>
      <c r="WAJ2" s="19"/>
      <c r="WAK2" s="19"/>
      <c r="WAL2" s="19"/>
      <c r="WAM2" s="19"/>
      <c r="WAN2" s="19"/>
      <c r="WAO2" s="19"/>
      <c r="WAP2" s="19"/>
      <c r="WAQ2" s="19"/>
      <c r="WAR2" s="19"/>
      <c r="WAS2" s="19"/>
      <c r="WAT2" s="19"/>
      <c r="WAU2" s="19"/>
      <c r="WAV2" s="19"/>
      <c r="WAW2" s="19"/>
      <c r="WAX2" s="19"/>
      <c r="WAY2" s="19"/>
      <c r="WAZ2" s="19"/>
      <c r="WBA2" s="19"/>
      <c r="WBB2" s="19"/>
      <c r="WBC2" s="19"/>
      <c r="WBD2" s="19"/>
      <c r="WBE2" s="19"/>
      <c r="WBF2" s="19"/>
      <c r="WBG2" s="19"/>
      <c r="WBH2" s="19"/>
      <c r="WBI2" s="19"/>
      <c r="WBJ2" s="19"/>
      <c r="WBK2" s="19"/>
      <c r="WBL2" s="19"/>
      <c r="WBM2" s="19"/>
      <c r="WBN2" s="19"/>
      <c r="WBO2" s="19"/>
      <c r="WBP2" s="19"/>
      <c r="WBQ2" s="19"/>
      <c r="WBR2" s="19"/>
      <c r="WBS2" s="19"/>
      <c r="WBT2" s="19"/>
      <c r="WBU2" s="19"/>
      <c r="WBV2" s="19"/>
      <c r="WBW2" s="19"/>
      <c r="WBX2" s="19"/>
      <c r="WBY2" s="19"/>
      <c r="WBZ2" s="19"/>
      <c r="WCA2" s="19"/>
      <c r="WCB2" s="19"/>
      <c r="WCC2" s="19"/>
      <c r="WCD2" s="19"/>
      <c r="WCE2" s="19"/>
      <c r="WCF2" s="19"/>
      <c r="WCG2" s="19"/>
      <c r="WCH2" s="19"/>
      <c r="WCI2" s="19"/>
      <c r="WCJ2" s="19"/>
      <c r="WCK2" s="19"/>
      <c r="WCL2" s="19"/>
      <c r="WCM2" s="19"/>
      <c r="WCN2" s="19"/>
      <c r="WCO2" s="19"/>
      <c r="WCP2" s="19"/>
      <c r="WCQ2" s="19"/>
      <c r="WCR2" s="19"/>
      <c r="WCS2" s="19"/>
      <c r="WCT2" s="19"/>
      <c r="WCU2" s="19"/>
      <c r="WCV2" s="19"/>
      <c r="WCW2" s="19"/>
      <c r="WCX2" s="19"/>
      <c r="WCY2" s="19"/>
      <c r="WCZ2" s="19"/>
      <c r="WDA2" s="19"/>
      <c r="WDB2" s="19"/>
      <c r="WDC2" s="19"/>
      <c r="WDD2" s="19"/>
      <c r="WDE2" s="19"/>
      <c r="WDF2" s="19"/>
      <c r="WDG2" s="19"/>
      <c r="WDH2" s="19"/>
      <c r="WDI2" s="19"/>
      <c r="WDJ2" s="19"/>
      <c r="WDK2" s="19"/>
      <c r="WDL2" s="19"/>
      <c r="WDM2" s="19"/>
      <c r="WDN2" s="19"/>
      <c r="WDO2" s="19"/>
      <c r="WDP2" s="19"/>
      <c r="WDQ2" s="19"/>
      <c r="WDR2" s="19"/>
      <c r="WDS2" s="19"/>
      <c r="WDT2" s="19"/>
      <c r="WDU2" s="19"/>
      <c r="WDV2" s="19"/>
      <c r="WDW2" s="19"/>
      <c r="WDX2" s="19"/>
      <c r="WDY2" s="19"/>
      <c r="WDZ2" s="19"/>
      <c r="WEA2" s="19"/>
      <c r="WEB2" s="19"/>
      <c r="WEC2" s="19"/>
      <c r="WED2" s="19"/>
      <c r="WEE2" s="19"/>
      <c r="WEF2" s="19"/>
      <c r="WEG2" s="19"/>
      <c r="WEH2" s="19"/>
      <c r="WEI2" s="19"/>
      <c r="WEJ2" s="19"/>
      <c r="WEK2" s="19"/>
      <c r="WEL2" s="19"/>
      <c r="WEM2" s="19"/>
      <c r="WEN2" s="19"/>
      <c r="WEO2" s="19"/>
      <c r="WEP2" s="19"/>
      <c r="WEQ2" s="19"/>
      <c r="WER2" s="19"/>
      <c r="WES2" s="19"/>
      <c r="WET2" s="19"/>
      <c r="WEU2" s="19"/>
      <c r="WEV2" s="19"/>
      <c r="WEW2" s="19"/>
      <c r="WEX2" s="19"/>
      <c r="WEY2" s="19"/>
      <c r="WEZ2" s="19"/>
      <c r="WFA2" s="19"/>
      <c r="WFB2" s="19"/>
      <c r="WFC2" s="19"/>
      <c r="WFD2" s="19"/>
      <c r="WFE2" s="19"/>
      <c r="WFF2" s="19"/>
      <c r="WFG2" s="19"/>
      <c r="WFH2" s="19"/>
      <c r="WFI2" s="19"/>
      <c r="WFJ2" s="19"/>
      <c r="WFK2" s="19"/>
      <c r="WFL2" s="19"/>
      <c r="WFM2" s="19"/>
      <c r="WFN2" s="19"/>
      <c r="WFO2" s="19"/>
      <c r="WFP2" s="19"/>
      <c r="WFQ2" s="19"/>
      <c r="WFR2" s="19"/>
      <c r="WFS2" s="19"/>
      <c r="WFT2" s="19"/>
      <c r="WFU2" s="19"/>
      <c r="WFV2" s="19"/>
      <c r="WFW2" s="19"/>
      <c r="WFX2" s="19"/>
      <c r="WFY2" s="19"/>
      <c r="WFZ2" s="19"/>
      <c r="WGA2" s="19"/>
      <c r="WGB2" s="19"/>
      <c r="WGC2" s="19"/>
      <c r="WGD2" s="19"/>
      <c r="WGE2" s="19"/>
      <c r="WGF2" s="19"/>
      <c r="WGG2" s="19"/>
      <c r="WGH2" s="19"/>
      <c r="WGI2" s="19"/>
      <c r="WGJ2" s="19"/>
      <c r="WGK2" s="19"/>
      <c r="WGL2" s="19"/>
      <c r="WGM2" s="19"/>
      <c r="WGN2" s="19"/>
      <c r="WGO2" s="19"/>
      <c r="WGP2" s="19"/>
      <c r="WGQ2" s="19"/>
      <c r="WGR2" s="19"/>
      <c r="WGS2" s="19"/>
      <c r="WGT2" s="19"/>
      <c r="WGU2" s="19"/>
      <c r="WGV2" s="19"/>
      <c r="WGW2" s="19"/>
      <c r="WGX2" s="19"/>
      <c r="WGY2" s="19"/>
      <c r="WGZ2" s="19"/>
      <c r="WHA2" s="19"/>
      <c r="WHB2" s="19"/>
      <c r="WHC2" s="19"/>
      <c r="WHD2" s="19"/>
      <c r="WHE2" s="19"/>
      <c r="WHF2" s="19"/>
      <c r="WHG2" s="19"/>
      <c r="WHH2" s="19"/>
      <c r="WHI2" s="19"/>
      <c r="WHJ2" s="19"/>
      <c r="WHK2" s="19"/>
      <c r="WHL2" s="19"/>
      <c r="WHM2" s="19"/>
      <c r="WHN2" s="19"/>
      <c r="WHO2" s="19"/>
      <c r="WHP2" s="19"/>
      <c r="WHQ2" s="19"/>
      <c r="WHR2" s="19"/>
      <c r="WHS2" s="19"/>
      <c r="WHT2" s="19"/>
      <c r="WHU2" s="19"/>
      <c r="WHV2" s="19"/>
      <c r="WHW2" s="19"/>
      <c r="WHX2" s="19"/>
      <c r="WHY2" s="19"/>
      <c r="WHZ2" s="19"/>
      <c r="WIA2" s="19"/>
      <c r="WIB2" s="19"/>
      <c r="WIC2" s="19"/>
      <c r="WID2" s="19"/>
      <c r="WIE2" s="19"/>
      <c r="WIF2" s="19"/>
      <c r="WIG2" s="19"/>
      <c r="WIH2" s="19"/>
      <c r="WII2" s="19"/>
      <c r="WIJ2" s="19"/>
      <c r="WIK2" s="19"/>
      <c r="WIL2" s="19"/>
      <c r="WIM2" s="19"/>
      <c r="WIN2" s="19"/>
      <c r="WIO2" s="19"/>
      <c r="WIP2" s="19"/>
      <c r="WIQ2" s="19"/>
      <c r="WIR2" s="19"/>
      <c r="WIS2" s="19"/>
      <c r="WIT2" s="19"/>
      <c r="WIU2" s="19"/>
      <c r="WIV2" s="19"/>
      <c r="WIW2" s="19"/>
      <c r="WIX2" s="19"/>
      <c r="WIY2" s="19"/>
      <c r="WIZ2" s="19"/>
      <c r="WJA2" s="19"/>
      <c r="WJB2" s="19"/>
      <c r="WJC2" s="19"/>
      <c r="WJD2" s="19"/>
      <c r="WJE2" s="19"/>
      <c r="WJF2" s="19"/>
      <c r="WJG2" s="19"/>
      <c r="WJH2" s="19"/>
      <c r="WJI2" s="19"/>
      <c r="WJJ2" s="19"/>
      <c r="WJK2" s="19"/>
      <c r="WJL2" s="19"/>
      <c r="WJM2" s="19"/>
      <c r="WJN2" s="19"/>
      <c r="WJO2" s="19"/>
      <c r="WJP2" s="19"/>
      <c r="WJQ2" s="19"/>
      <c r="WJR2" s="19"/>
      <c r="WJS2" s="19"/>
      <c r="WJT2" s="19"/>
      <c r="WJU2" s="19"/>
      <c r="WJV2" s="19"/>
      <c r="WJW2" s="19"/>
      <c r="WJX2" s="19"/>
      <c r="WJY2" s="19"/>
      <c r="WJZ2" s="19"/>
      <c r="WKA2" s="19"/>
      <c r="WKB2" s="19"/>
      <c r="WKC2" s="19"/>
      <c r="WKD2" s="19"/>
      <c r="WKE2" s="19"/>
      <c r="WKF2" s="19"/>
      <c r="WKG2" s="19"/>
      <c r="WKH2" s="19"/>
      <c r="WKI2" s="19"/>
      <c r="WKJ2" s="19"/>
      <c r="WKK2" s="19"/>
      <c r="WKL2" s="19"/>
      <c r="WKM2" s="19"/>
      <c r="WKN2" s="19"/>
      <c r="WKO2" s="19"/>
      <c r="WKP2" s="19"/>
      <c r="WKQ2" s="19"/>
      <c r="WKR2" s="19"/>
      <c r="WKS2" s="19"/>
      <c r="WKT2" s="19"/>
      <c r="WKU2" s="19"/>
      <c r="WKV2" s="19"/>
      <c r="WKW2" s="19"/>
      <c r="WKX2" s="19"/>
      <c r="WKY2" s="19"/>
      <c r="WKZ2" s="19"/>
      <c r="WLA2" s="19"/>
      <c r="WLB2" s="19"/>
      <c r="WLC2" s="19"/>
      <c r="WLD2" s="19"/>
      <c r="WLE2" s="19"/>
      <c r="WLF2" s="19"/>
      <c r="WLG2" s="19"/>
      <c r="WLH2" s="19"/>
      <c r="WLI2" s="19"/>
      <c r="WLJ2" s="19"/>
      <c r="WLK2" s="19"/>
      <c r="WLL2" s="19"/>
      <c r="WLM2" s="19"/>
      <c r="WLN2" s="19"/>
      <c r="WLO2" s="19"/>
      <c r="WLP2" s="19"/>
      <c r="WLQ2" s="19"/>
      <c r="WLR2" s="19"/>
      <c r="WLS2" s="19"/>
      <c r="WLT2" s="19"/>
      <c r="WLU2" s="19"/>
      <c r="WLV2" s="19"/>
      <c r="WLW2" s="19"/>
      <c r="WLX2" s="19"/>
      <c r="WLY2" s="19"/>
      <c r="WLZ2" s="19"/>
      <c r="WMA2" s="19"/>
      <c r="WMB2" s="19"/>
      <c r="WMC2" s="19"/>
      <c r="WMD2" s="19"/>
      <c r="WME2" s="19"/>
      <c r="WMF2" s="19"/>
      <c r="WMG2" s="19"/>
      <c r="WMH2" s="19"/>
      <c r="WMI2" s="19"/>
      <c r="WMJ2" s="19"/>
      <c r="WMK2" s="19"/>
      <c r="WML2" s="19"/>
      <c r="WMM2" s="19"/>
      <c r="WMN2" s="19"/>
      <c r="WMO2" s="19"/>
      <c r="WMP2" s="19"/>
      <c r="WMQ2" s="19"/>
      <c r="WMR2" s="19"/>
      <c r="WMS2" s="19"/>
      <c r="WMT2" s="19"/>
      <c r="WMU2" s="19"/>
      <c r="WMV2" s="19"/>
      <c r="WMW2" s="19"/>
      <c r="WMX2" s="19"/>
      <c r="WMY2" s="19"/>
      <c r="WMZ2" s="19"/>
      <c r="WNA2" s="19"/>
      <c r="WNB2" s="19"/>
      <c r="WNC2" s="19"/>
      <c r="WND2" s="19"/>
      <c r="WNE2" s="19"/>
      <c r="WNF2" s="19"/>
      <c r="WNG2" s="19"/>
      <c r="WNH2" s="19"/>
      <c r="WNI2" s="19"/>
      <c r="WNJ2" s="19"/>
      <c r="WNK2" s="19"/>
      <c r="WNL2" s="19"/>
      <c r="WNM2" s="19"/>
      <c r="WNN2" s="19"/>
      <c r="WNO2" s="19"/>
      <c r="WNP2" s="19"/>
      <c r="WNQ2" s="19"/>
      <c r="WNR2" s="19"/>
      <c r="WNS2" s="19"/>
      <c r="WNT2" s="19"/>
      <c r="WNU2" s="19"/>
      <c r="WNV2" s="19"/>
      <c r="WNW2" s="19"/>
      <c r="WNX2" s="19"/>
      <c r="WNY2" s="19"/>
      <c r="WNZ2" s="19"/>
      <c r="WOA2" s="19"/>
      <c r="WOB2" s="19"/>
      <c r="WOC2" s="19"/>
      <c r="WOD2" s="19"/>
      <c r="WOE2" s="19"/>
      <c r="WOF2" s="19"/>
      <c r="WOG2" s="19"/>
      <c r="WOH2" s="19"/>
      <c r="WOI2" s="19"/>
      <c r="WOJ2" s="19"/>
      <c r="WOK2" s="19"/>
      <c r="WOL2" s="19"/>
      <c r="WOM2" s="19"/>
      <c r="WON2" s="19"/>
      <c r="WOO2" s="19"/>
      <c r="WOP2" s="19"/>
      <c r="WOQ2" s="19"/>
      <c r="WOR2" s="19"/>
      <c r="WOS2" s="19"/>
      <c r="WOT2" s="19"/>
      <c r="WOU2" s="19"/>
      <c r="WOV2" s="19"/>
      <c r="WOW2" s="19"/>
      <c r="WOX2" s="19"/>
      <c r="WOY2" s="19"/>
      <c r="WOZ2" s="19"/>
      <c r="WPA2" s="19"/>
      <c r="WPB2" s="19"/>
      <c r="WPC2" s="19"/>
      <c r="WPD2" s="19"/>
      <c r="WPE2" s="19"/>
      <c r="WPF2" s="19"/>
      <c r="WPG2" s="19"/>
      <c r="WPH2" s="19"/>
      <c r="WPI2" s="19"/>
      <c r="WPJ2" s="19"/>
      <c r="WPK2" s="19"/>
      <c r="WPL2" s="19"/>
      <c r="WPM2" s="19"/>
      <c r="WPN2" s="19"/>
      <c r="WPO2" s="19"/>
      <c r="WPP2" s="19"/>
      <c r="WPQ2" s="19"/>
      <c r="WPR2" s="19"/>
      <c r="WPS2" s="19"/>
      <c r="WPT2" s="19"/>
      <c r="WPU2" s="19"/>
      <c r="WPV2" s="19"/>
      <c r="WPW2" s="19"/>
      <c r="WPX2" s="19"/>
      <c r="WPY2" s="19"/>
      <c r="WPZ2" s="19"/>
      <c r="WQA2" s="19"/>
      <c r="WQB2" s="19"/>
      <c r="WQC2" s="19"/>
      <c r="WQD2" s="19"/>
      <c r="WQE2" s="19"/>
      <c r="WQF2" s="19"/>
      <c r="WQG2" s="19"/>
      <c r="WQH2" s="19"/>
      <c r="WQI2" s="19"/>
      <c r="WQJ2" s="19"/>
      <c r="WQK2" s="19"/>
      <c r="WQL2" s="19"/>
      <c r="WQM2" s="19"/>
      <c r="WQN2" s="19"/>
      <c r="WQO2" s="19"/>
      <c r="WQP2" s="19"/>
      <c r="WQQ2" s="19"/>
      <c r="WQR2" s="19"/>
      <c r="WQS2" s="19"/>
      <c r="WQT2" s="19"/>
      <c r="WQU2" s="19"/>
      <c r="WQV2" s="19"/>
      <c r="WQW2" s="19"/>
      <c r="WQX2" s="19"/>
      <c r="WQY2" s="19"/>
      <c r="WQZ2" s="19"/>
      <c r="WRA2" s="19"/>
      <c r="WRB2" s="19"/>
      <c r="WRC2" s="19"/>
      <c r="WRD2" s="19"/>
      <c r="WRE2" s="19"/>
      <c r="WRF2" s="19"/>
      <c r="WRG2" s="19"/>
      <c r="WRH2" s="19"/>
      <c r="WRI2" s="19"/>
      <c r="WRJ2" s="19"/>
      <c r="WRK2" s="19"/>
      <c r="WRL2" s="19"/>
      <c r="WRM2" s="19"/>
      <c r="WRN2" s="19"/>
      <c r="WRO2" s="19"/>
      <c r="WRP2" s="19"/>
      <c r="WRQ2" s="19"/>
      <c r="WRR2" s="19"/>
      <c r="WRS2" s="19"/>
      <c r="WRT2" s="19"/>
      <c r="WRU2" s="19"/>
      <c r="WRV2" s="19"/>
      <c r="WRW2" s="19"/>
      <c r="WRX2" s="19"/>
      <c r="WRY2" s="19"/>
      <c r="WRZ2" s="19"/>
      <c r="WSA2" s="19"/>
      <c r="WSB2" s="19"/>
      <c r="WSC2" s="19"/>
      <c r="WSD2" s="19"/>
      <c r="WSE2" s="19"/>
      <c r="WSF2" s="19"/>
      <c r="WSG2" s="19"/>
      <c r="WSH2" s="19"/>
      <c r="WSI2" s="19"/>
      <c r="WSJ2" s="19"/>
      <c r="WSK2" s="19"/>
      <c r="WSL2" s="19"/>
      <c r="WSM2" s="19"/>
      <c r="WSN2" s="19"/>
      <c r="WSO2" s="19"/>
      <c r="WSP2" s="19"/>
      <c r="WSQ2" s="19"/>
      <c r="WSR2" s="19"/>
      <c r="WSS2" s="19"/>
      <c r="WST2" s="19"/>
      <c r="WSU2" s="19"/>
      <c r="WSV2" s="19"/>
      <c r="WSW2" s="19"/>
      <c r="WSX2" s="19"/>
      <c r="WSY2" s="19"/>
      <c r="WSZ2" s="19"/>
      <c r="WTA2" s="19"/>
      <c r="WTB2" s="19"/>
      <c r="WTC2" s="19"/>
      <c r="WTD2" s="19"/>
      <c r="WTE2" s="19"/>
      <c r="WTF2" s="19"/>
      <c r="WTG2" s="19"/>
      <c r="WTH2" s="19"/>
      <c r="WTI2" s="19"/>
      <c r="WTJ2" s="19"/>
      <c r="WTK2" s="19"/>
      <c r="WTL2" s="19"/>
      <c r="WTM2" s="19"/>
      <c r="WTN2" s="19"/>
      <c r="WTO2" s="19"/>
      <c r="WTP2" s="19"/>
      <c r="WTQ2" s="19"/>
      <c r="WTR2" s="19"/>
      <c r="WTS2" s="19"/>
      <c r="WTT2" s="19"/>
      <c r="WTU2" s="19"/>
      <c r="WTV2" s="19"/>
      <c r="WTW2" s="19"/>
      <c r="WTX2" s="19"/>
      <c r="WTY2" s="19"/>
      <c r="WTZ2" s="19"/>
      <c r="WUA2" s="19"/>
      <c r="WUB2" s="19"/>
      <c r="WUC2" s="19"/>
      <c r="WUD2" s="19"/>
      <c r="WUE2" s="19"/>
      <c r="WUF2" s="19"/>
      <c r="WUG2" s="19"/>
      <c r="WUH2" s="19"/>
      <c r="WUI2" s="19"/>
      <c r="WUJ2" s="19"/>
      <c r="WUK2" s="19"/>
      <c r="WUL2" s="19"/>
      <c r="WUM2" s="19"/>
      <c r="WUN2" s="19"/>
      <c r="WUO2" s="19"/>
      <c r="WUP2" s="19"/>
      <c r="WUQ2" s="19"/>
      <c r="WUR2" s="19"/>
      <c r="WUS2" s="19"/>
      <c r="WUT2" s="19"/>
      <c r="WUU2" s="19"/>
      <c r="WUV2" s="19"/>
      <c r="WUW2" s="19"/>
      <c r="WUX2" s="19"/>
      <c r="WUY2" s="19"/>
      <c r="WUZ2" s="19"/>
      <c r="WVA2" s="19"/>
      <c r="WVB2" s="19"/>
      <c r="WVC2" s="19"/>
      <c r="WVD2" s="19"/>
      <c r="WVE2" s="19"/>
      <c r="WVF2" s="19"/>
      <c r="WVG2" s="19"/>
      <c r="WVH2" s="19"/>
      <c r="WVI2" s="19"/>
      <c r="WVJ2" s="19"/>
      <c r="WVK2" s="19"/>
      <c r="WVL2" s="19"/>
      <c r="WVM2" s="19"/>
      <c r="WVN2" s="19"/>
      <c r="WVO2" s="19"/>
      <c r="WVP2" s="19"/>
      <c r="WVQ2" s="19"/>
      <c r="WVR2" s="19"/>
      <c r="WVS2" s="19"/>
      <c r="WVT2" s="19"/>
      <c r="WVU2" s="19"/>
      <c r="WVV2" s="19"/>
      <c r="WVW2" s="19"/>
      <c r="WVX2" s="19"/>
      <c r="WVY2" s="19"/>
      <c r="WVZ2" s="19"/>
      <c r="WWA2" s="19"/>
      <c r="WWB2" s="19"/>
      <c r="WWC2" s="19"/>
      <c r="WWD2" s="19"/>
      <c r="WWE2" s="19"/>
      <c r="WWF2" s="19"/>
      <c r="WWG2" s="19"/>
      <c r="WWH2" s="19"/>
      <c r="WWI2" s="19"/>
      <c r="WWJ2" s="19"/>
      <c r="WWK2" s="19"/>
      <c r="WWL2" s="19"/>
      <c r="WWM2" s="19"/>
      <c r="WWN2" s="19"/>
      <c r="WWO2" s="19"/>
      <c r="WWP2" s="19"/>
      <c r="WWQ2" s="19"/>
      <c r="WWR2" s="19"/>
      <c r="WWS2" s="19"/>
      <c r="WWT2" s="19"/>
      <c r="WWU2" s="19"/>
      <c r="WWV2" s="19"/>
      <c r="WWW2" s="19"/>
      <c r="WWX2" s="19"/>
      <c r="WWY2" s="19"/>
      <c r="WWZ2" s="19"/>
      <c r="WXA2" s="19"/>
      <c r="WXB2" s="19"/>
      <c r="WXC2" s="19"/>
      <c r="WXD2" s="19"/>
      <c r="WXE2" s="19"/>
      <c r="WXF2" s="19"/>
      <c r="WXG2" s="19"/>
      <c r="WXH2" s="19"/>
      <c r="WXI2" s="19"/>
      <c r="WXJ2" s="19"/>
      <c r="WXK2" s="19"/>
      <c r="WXL2" s="19"/>
      <c r="WXM2" s="19"/>
      <c r="WXN2" s="19"/>
      <c r="WXO2" s="19"/>
      <c r="WXP2" s="19"/>
      <c r="WXQ2" s="19"/>
      <c r="WXR2" s="19"/>
      <c r="WXS2" s="19"/>
      <c r="WXT2" s="19"/>
      <c r="WXU2" s="19"/>
      <c r="WXV2" s="19"/>
      <c r="WXW2" s="19"/>
      <c r="WXX2" s="19"/>
      <c r="WXY2" s="19"/>
      <c r="WXZ2" s="19"/>
      <c r="WYA2" s="19"/>
      <c r="WYB2" s="19"/>
      <c r="WYC2" s="19"/>
      <c r="WYD2" s="19"/>
      <c r="WYE2" s="19"/>
      <c r="WYF2" s="19"/>
      <c r="WYG2" s="19"/>
      <c r="WYH2" s="19"/>
      <c r="WYI2" s="19"/>
      <c r="WYJ2" s="19"/>
      <c r="WYK2" s="19"/>
      <c r="WYL2" s="19"/>
      <c r="WYM2" s="19"/>
      <c r="WYN2" s="19"/>
      <c r="WYO2" s="19"/>
      <c r="WYP2" s="19"/>
      <c r="WYQ2" s="19"/>
      <c r="WYR2" s="19"/>
      <c r="WYS2" s="19"/>
      <c r="WYT2" s="19"/>
      <c r="WYU2" s="19"/>
      <c r="WYV2" s="19"/>
      <c r="WYW2" s="19"/>
      <c r="WYX2" s="19"/>
      <c r="WYY2" s="19"/>
      <c r="WYZ2" s="19"/>
      <c r="WZA2" s="19"/>
      <c r="WZB2" s="19"/>
      <c r="WZC2" s="19"/>
      <c r="WZD2" s="19"/>
      <c r="WZE2" s="19"/>
      <c r="WZF2" s="19"/>
      <c r="WZG2" s="19"/>
      <c r="WZH2" s="19"/>
      <c r="WZI2" s="19"/>
      <c r="WZJ2" s="19"/>
      <c r="WZK2" s="19"/>
      <c r="WZL2" s="19"/>
      <c r="WZM2" s="19"/>
      <c r="WZN2" s="19"/>
      <c r="WZO2" s="19"/>
      <c r="WZP2" s="19"/>
      <c r="WZQ2" s="19"/>
      <c r="WZR2" s="19"/>
      <c r="WZS2" s="19"/>
      <c r="WZT2" s="19"/>
      <c r="WZU2" s="19"/>
      <c r="WZV2" s="19"/>
      <c r="WZW2" s="19"/>
      <c r="WZX2" s="19"/>
      <c r="WZY2" s="19"/>
      <c r="WZZ2" s="19"/>
      <c r="XAA2" s="19"/>
      <c r="XAB2" s="19"/>
      <c r="XAC2" s="19"/>
      <c r="XAD2" s="19"/>
      <c r="XAE2" s="19"/>
      <c r="XAF2" s="19"/>
      <c r="XAG2" s="19"/>
      <c r="XAH2" s="19"/>
      <c r="XAI2" s="19"/>
      <c r="XAJ2" s="19"/>
      <c r="XAK2" s="19"/>
      <c r="XAL2" s="19"/>
      <c r="XAM2" s="19"/>
      <c r="XAN2" s="19"/>
      <c r="XAO2" s="19"/>
      <c r="XAP2" s="19"/>
      <c r="XAQ2" s="19"/>
      <c r="XAR2" s="19"/>
      <c r="XAS2" s="19"/>
      <c r="XAT2" s="19"/>
      <c r="XAU2" s="19"/>
      <c r="XAV2" s="19"/>
      <c r="XAW2" s="19"/>
      <c r="XAX2" s="19"/>
      <c r="XAY2" s="19"/>
      <c r="XAZ2" s="19"/>
      <c r="XBA2" s="19"/>
      <c r="XBB2" s="19"/>
      <c r="XBC2" s="19"/>
      <c r="XBD2" s="19"/>
      <c r="XBE2" s="19"/>
      <c r="XBF2" s="19"/>
      <c r="XBG2" s="19"/>
      <c r="XBH2" s="19"/>
      <c r="XBI2" s="19"/>
      <c r="XBJ2" s="19"/>
      <c r="XBK2" s="19"/>
      <c r="XBL2" s="19"/>
      <c r="XBM2" s="19"/>
      <c r="XBN2" s="19"/>
      <c r="XBO2" s="19"/>
      <c r="XBP2" s="19"/>
      <c r="XBQ2" s="19"/>
      <c r="XBR2" s="19"/>
      <c r="XBS2" s="19"/>
      <c r="XBT2" s="19"/>
      <c r="XBU2" s="19"/>
      <c r="XBV2" s="19"/>
      <c r="XBW2" s="19"/>
      <c r="XBX2" s="19"/>
      <c r="XBY2" s="19"/>
      <c r="XBZ2" s="19"/>
      <c r="XCA2" s="19"/>
      <c r="XCB2" s="19"/>
      <c r="XCC2" s="19"/>
      <c r="XCD2" s="19"/>
      <c r="XCE2" s="19"/>
      <c r="XCF2" s="19"/>
      <c r="XCG2" s="19"/>
      <c r="XCH2" s="19"/>
      <c r="XCI2" s="19"/>
      <c r="XCJ2" s="19"/>
      <c r="XCK2" s="19"/>
      <c r="XCL2" s="19"/>
      <c r="XCM2" s="19"/>
      <c r="XCN2" s="19"/>
      <c r="XCO2" s="19"/>
      <c r="XCP2" s="19"/>
      <c r="XCQ2" s="19"/>
      <c r="XCR2" s="19"/>
      <c r="XCS2" s="19"/>
      <c r="XCT2" s="19"/>
      <c r="XCU2" s="19"/>
      <c r="XCV2" s="19"/>
      <c r="XCW2" s="19"/>
      <c r="XCX2" s="19"/>
      <c r="XCY2" s="19"/>
      <c r="XCZ2" s="19"/>
      <c r="XDA2" s="19"/>
      <c r="XDB2" s="19"/>
      <c r="XDC2" s="19"/>
      <c r="XDD2" s="19"/>
      <c r="XDE2" s="19"/>
      <c r="XDF2" s="19"/>
      <c r="XDG2" s="19"/>
      <c r="XDH2" s="19"/>
      <c r="XDI2" s="19"/>
      <c r="XDJ2" s="19"/>
      <c r="XDK2" s="19"/>
      <c r="XDL2" s="19"/>
      <c r="XDM2" s="19"/>
      <c r="XDN2" s="19"/>
      <c r="XDO2" s="19"/>
      <c r="XDP2" s="19"/>
      <c r="XDQ2" s="19"/>
      <c r="XDR2" s="19"/>
      <c r="XDS2" s="19"/>
      <c r="XDT2" s="19"/>
      <c r="XDU2" s="19"/>
      <c r="XDV2" s="19"/>
      <c r="XDW2" s="19"/>
      <c r="XDX2" s="19"/>
      <c r="XDY2" s="19"/>
      <c r="XDZ2" s="19"/>
      <c r="XEA2" s="19"/>
      <c r="XEB2" s="19"/>
      <c r="XEC2" s="19"/>
      <c r="XED2" s="19"/>
      <c r="XEE2" s="19"/>
      <c r="XEF2" s="19"/>
      <c r="XEG2" s="19"/>
      <c r="XEH2" s="19"/>
      <c r="XEI2" s="19"/>
      <c r="XEJ2" s="19"/>
      <c r="XEK2" s="19"/>
      <c r="XEL2" s="19"/>
      <c r="XEM2" s="19"/>
      <c r="XEN2" s="19"/>
      <c r="XEO2" s="19"/>
      <c r="XEP2" s="19"/>
      <c r="XEQ2" s="19"/>
      <c r="XER2" s="19"/>
      <c r="XES2" s="19"/>
      <c r="XET2" s="19"/>
      <c r="XEU2" s="19"/>
      <c r="XEV2" s="21"/>
      <c r="XEW2" s="22"/>
    </row>
    <row r="3" spans="1:16381" s="18" customFormat="1" ht="15.75" customHeight="1" x14ac:dyDescent="0.5">
      <c r="A3" s="12"/>
      <c r="B3" s="13"/>
      <c r="C3" s="13"/>
      <c r="D3" s="13"/>
      <c r="E3" s="13"/>
      <c r="F3" s="13"/>
      <c r="G3" s="13"/>
      <c r="H3" s="23"/>
      <c r="I3" s="23"/>
      <c r="J3" s="13"/>
      <c r="K3" s="317"/>
      <c r="L3" s="317"/>
      <c r="M3" s="317"/>
      <c r="N3" s="318"/>
      <c r="O3" s="317"/>
      <c r="P3" s="317"/>
      <c r="Q3" s="317"/>
      <c r="R3" s="317"/>
      <c r="S3" s="317"/>
      <c r="T3" s="317"/>
      <c r="U3" s="317"/>
      <c r="V3" s="309"/>
      <c r="W3" s="310"/>
      <c r="X3" s="310"/>
      <c r="Y3" s="310"/>
      <c r="Z3" s="310"/>
      <c r="AA3" s="310"/>
      <c r="AB3" s="310"/>
      <c r="AC3" s="310"/>
      <c r="AD3" s="309"/>
      <c r="AE3" s="310"/>
      <c r="AF3" s="310"/>
      <c r="AG3" s="310"/>
      <c r="AH3" s="310"/>
      <c r="AI3" s="310"/>
      <c r="AJ3" s="310"/>
      <c r="AK3" s="310"/>
      <c r="AL3" s="309"/>
      <c r="AM3" s="310"/>
      <c r="AN3" s="310"/>
      <c r="AO3" s="310"/>
      <c r="AP3" s="310"/>
      <c r="AQ3" s="310"/>
      <c r="AR3" s="310"/>
      <c r="AS3" s="310"/>
      <c r="AT3" s="313"/>
      <c r="AU3" s="314"/>
      <c r="AV3" s="314"/>
      <c r="AW3" s="314"/>
      <c r="AX3" s="314"/>
      <c r="AY3" s="314"/>
      <c r="AZ3" s="314"/>
      <c r="BA3" s="314"/>
      <c r="BB3" s="14"/>
      <c r="BC3" s="15"/>
      <c r="BD3" s="15"/>
      <c r="BE3" s="15"/>
      <c r="BF3" s="15"/>
      <c r="BJ3" s="14"/>
      <c r="BK3" s="15"/>
      <c r="BL3" s="15"/>
      <c r="BM3" s="15"/>
      <c r="BN3" s="15"/>
      <c r="BO3" s="15"/>
      <c r="BP3" s="15"/>
      <c r="BQ3" s="15"/>
      <c r="BR3" s="313"/>
      <c r="BS3" s="314"/>
      <c r="BT3" s="314"/>
      <c r="BU3" s="314"/>
      <c r="BV3" s="314"/>
      <c r="BW3" s="314"/>
      <c r="BX3" s="314"/>
      <c r="BY3" s="314"/>
      <c r="BZ3" s="313"/>
      <c r="CA3" s="314"/>
      <c r="CB3" s="314"/>
      <c r="CC3" s="314"/>
      <c r="CD3" s="314"/>
      <c r="CE3" s="314"/>
      <c r="CF3" s="314"/>
      <c r="CG3" s="314"/>
      <c r="CH3" s="313"/>
      <c r="CI3" s="314"/>
      <c r="CJ3" s="314"/>
      <c r="CK3" s="314"/>
      <c r="CL3" s="314"/>
      <c r="CM3" s="314"/>
      <c r="CN3" s="314"/>
      <c r="CO3" s="314"/>
      <c r="CP3" s="309"/>
      <c r="CQ3" s="310"/>
      <c r="CR3" s="310"/>
      <c r="CS3" s="310"/>
      <c r="CT3" s="310"/>
      <c r="CU3" s="310"/>
      <c r="CV3" s="310"/>
      <c r="CW3" s="310"/>
      <c r="CX3" s="309"/>
      <c r="CY3" s="310"/>
      <c r="CZ3" s="310"/>
      <c r="DA3" s="310"/>
      <c r="DB3" s="310"/>
      <c r="DC3" s="310"/>
      <c r="DD3" s="310"/>
      <c r="DE3" s="310"/>
      <c r="DF3" s="309"/>
      <c r="DG3" s="310"/>
      <c r="DH3" s="310"/>
      <c r="DI3" s="310"/>
      <c r="DJ3" s="310"/>
      <c r="DK3" s="310"/>
      <c r="DL3" s="310"/>
      <c r="DM3" s="310"/>
      <c r="DN3" s="309"/>
      <c r="DO3" s="310"/>
      <c r="DP3" s="310"/>
      <c r="DQ3" s="310"/>
      <c r="DR3" s="310"/>
      <c r="DS3" s="310"/>
      <c r="DT3" s="310"/>
      <c r="DU3" s="310"/>
      <c r="DV3" s="309"/>
      <c r="DW3" s="310"/>
      <c r="DX3" s="310"/>
      <c r="DY3" s="310"/>
      <c r="DZ3" s="310"/>
      <c r="EA3" s="310"/>
      <c r="EB3" s="310"/>
      <c r="EC3" s="310"/>
      <c r="ED3" s="309"/>
      <c r="EE3" s="310"/>
      <c r="EF3" s="310"/>
      <c r="EG3" s="310"/>
      <c r="EH3" s="310"/>
      <c r="EI3" s="310"/>
      <c r="EJ3" s="310"/>
      <c r="EK3" s="310"/>
      <c r="EL3" s="309"/>
      <c r="EM3" s="310"/>
      <c r="EN3" s="310"/>
      <c r="EO3" s="310"/>
      <c r="EP3" s="310"/>
      <c r="EQ3" s="310"/>
      <c r="ER3" s="310"/>
      <c r="ES3" s="310"/>
      <c r="ET3" s="309"/>
      <c r="EU3" s="310"/>
      <c r="EV3" s="310"/>
      <c r="EW3" s="310"/>
      <c r="EX3" s="310"/>
      <c r="EY3" s="310"/>
      <c r="EZ3" s="310"/>
      <c r="FA3" s="310"/>
      <c r="FB3" s="309"/>
      <c r="FC3" s="310"/>
      <c r="FD3" s="310"/>
      <c r="FE3" s="310"/>
      <c r="FF3" s="310"/>
      <c r="FG3" s="310"/>
      <c r="FH3" s="310"/>
      <c r="FI3" s="310"/>
      <c r="FJ3" s="309"/>
      <c r="FK3" s="310"/>
      <c r="FL3" s="310"/>
      <c r="FM3" s="310"/>
      <c r="FN3" s="310"/>
      <c r="FO3" s="310"/>
      <c r="FP3" s="310"/>
      <c r="FQ3" s="310"/>
      <c r="FR3" s="309"/>
      <c r="FS3" s="310"/>
      <c r="FT3" s="310"/>
      <c r="FU3" s="310"/>
      <c r="FV3" s="310"/>
      <c r="FW3" s="310"/>
      <c r="FX3" s="310"/>
      <c r="FY3" s="310"/>
      <c r="FZ3" s="309"/>
      <c r="GA3" s="310"/>
      <c r="GB3" s="310"/>
      <c r="GC3" s="310"/>
      <c r="GD3" s="310"/>
      <c r="GE3" s="310"/>
      <c r="GF3" s="310"/>
      <c r="GG3" s="310"/>
      <c r="GH3" s="309"/>
      <c r="GI3" s="310"/>
      <c r="GJ3" s="310"/>
      <c r="GK3" s="310"/>
      <c r="GL3" s="310"/>
      <c r="GM3" s="310"/>
      <c r="GN3" s="310"/>
      <c r="GO3" s="310"/>
      <c r="GP3" s="309"/>
      <c r="GQ3" s="310"/>
      <c r="GR3" s="310"/>
      <c r="GS3" s="310"/>
      <c r="GT3" s="310"/>
      <c r="GU3" s="310"/>
      <c r="GV3" s="310"/>
      <c r="GW3" s="310"/>
      <c r="GX3" s="309"/>
      <c r="GY3" s="310"/>
      <c r="GZ3" s="310"/>
      <c r="HA3" s="310"/>
      <c r="HB3" s="310"/>
      <c r="HC3" s="310"/>
      <c r="HD3" s="310"/>
      <c r="HE3" s="310"/>
      <c r="HF3" s="309"/>
      <c r="HG3" s="310"/>
      <c r="HH3" s="310"/>
      <c r="HI3" s="310"/>
      <c r="HJ3" s="310"/>
      <c r="HK3" s="310"/>
      <c r="HL3" s="310"/>
      <c r="HM3" s="310"/>
      <c r="HN3" s="309"/>
      <c r="HO3" s="310"/>
      <c r="HP3" s="310"/>
      <c r="HQ3" s="310"/>
      <c r="HR3" s="310"/>
      <c r="HS3" s="310"/>
      <c r="HT3" s="310"/>
      <c r="HU3" s="310"/>
      <c r="HV3" s="309"/>
      <c r="HW3" s="310"/>
      <c r="HX3" s="310"/>
      <c r="HY3" s="310"/>
      <c r="HZ3" s="310"/>
      <c r="IA3" s="310"/>
      <c r="IB3" s="310"/>
      <c r="IC3" s="310"/>
      <c r="ID3" s="309"/>
      <c r="IE3" s="310"/>
      <c r="IF3" s="310"/>
      <c r="IG3" s="310"/>
      <c r="IH3" s="310"/>
      <c r="II3" s="310"/>
      <c r="IJ3" s="310"/>
      <c r="IK3" s="310"/>
      <c r="IL3" s="309"/>
      <c r="IM3" s="310"/>
      <c r="IN3" s="310"/>
      <c r="IO3" s="310"/>
      <c r="IP3" s="310"/>
      <c r="IQ3" s="310"/>
      <c r="IR3" s="310"/>
      <c r="IS3" s="310"/>
      <c r="IT3" s="309"/>
      <c r="IU3" s="310"/>
      <c r="IV3" s="310"/>
      <c r="IW3" s="310"/>
      <c r="IX3" s="310"/>
      <c r="IY3" s="310"/>
      <c r="IZ3" s="310"/>
      <c r="JA3" s="310"/>
      <c r="JB3" s="309"/>
      <c r="JC3" s="310"/>
      <c r="JD3" s="310"/>
      <c r="JE3" s="310"/>
      <c r="JF3" s="310"/>
      <c r="JG3" s="310"/>
      <c r="JH3" s="310"/>
      <c r="JI3" s="310"/>
      <c r="JJ3" s="309"/>
      <c r="JK3" s="310"/>
      <c r="JL3" s="310"/>
      <c r="JM3" s="310"/>
      <c r="JN3" s="310"/>
      <c r="JO3" s="310"/>
      <c r="JP3" s="310"/>
      <c r="JQ3" s="310"/>
      <c r="JR3" s="309"/>
      <c r="JS3" s="310"/>
      <c r="JT3" s="310"/>
      <c r="JU3" s="310"/>
      <c r="JV3" s="310"/>
      <c r="JW3" s="310"/>
      <c r="JX3" s="310"/>
      <c r="JY3" s="310"/>
      <c r="JZ3" s="309"/>
      <c r="KA3" s="310"/>
      <c r="KB3" s="310"/>
      <c r="KC3" s="310"/>
      <c r="KD3" s="310"/>
      <c r="KE3" s="310"/>
      <c r="KF3" s="310"/>
      <c r="KG3" s="310"/>
      <c r="KH3" s="309"/>
      <c r="KI3" s="310"/>
      <c r="KJ3" s="310"/>
      <c r="KK3" s="310"/>
      <c r="KL3" s="310"/>
      <c r="KM3" s="310"/>
      <c r="KN3" s="310"/>
      <c r="KO3" s="310"/>
      <c r="KP3" s="309"/>
      <c r="KQ3" s="310"/>
      <c r="KR3" s="310"/>
      <c r="KS3" s="310"/>
      <c r="KT3" s="310"/>
      <c r="KU3" s="310"/>
      <c r="KV3" s="310"/>
      <c r="KW3" s="310"/>
      <c r="KX3" s="309"/>
      <c r="KY3" s="310"/>
      <c r="KZ3" s="310"/>
      <c r="LA3" s="310"/>
      <c r="LB3" s="310"/>
      <c r="LC3" s="310"/>
      <c r="LD3" s="310"/>
      <c r="LE3" s="310"/>
      <c r="LF3" s="309"/>
      <c r="LG3" s="310"/>
      <c r="LH3" s="310"/>
      <c r="LI3" s="310"/>
      <c r="LJ3" s="310"/>
      <c r="LK3" s="310"/>
      <c r="LL3" s="310"/>
      <c r="LM3" s="310"/>
      <c r="LN3" s="309"/>
      <c r="LO3" s="310"/>
      <c r="LP3" s="310"/>
      <c r="LQ3" s="310"/>
      <c r="LR3" s="310"/>
      <c r="LS3" s="310"/>
      <c r="LT3" s="310"/>
      <c r="LU3" s="310"/>
      <c r="LV3" s="309"/>
      <c r="LW3" s="310"/>
      <c r="LX3" s="310"/>
      <c r="LY3" s="310"/>
      <c r="LZ3" s="310"/>
      <c r="MA3" s="310"/>
      <c r="MB3" s="310"/>
      <c r="MC3" s="310"/>
      <c r="MD3" s="309"/>
      <c r="ME3" s="310"/>
      <c r="MF3" s="310"/>
      <c r="MG3" s="310"/>
      <c r="MH3" s="310"/>
      <c r="MI3" s="310"/>
      <c r="MJ3" s="310"/>
      <c r="MK3" s="310"/>
      <c r="ML3" s="309"/>
      <c r="MM3" s="310"/>
      <c r="MN3" s="310"/>
      <c r="MO3" s="310"/>
      <c r="MP3" s="310"/>
      <c r="MQ3" s="310"/>
      <c r="MR3" s="310"/>
      <c r="MS3" s="310"/>
      <c r="MT3" s="309"/>
      <c r="MU3" s="310"/>
      <c r="MV3" s="310"/>
      <c r="MW3" s="310"/>
      <c r="MX3" s="310"/>
      <c r="MY3" s="310"/>
      <c r="MZ3" s="310"/>
      <c r="NA3" s="310"/>
      <c r="NB3" s="309"/>
      <c r="NC3" s="310"/>
      <c r="ND3" s="310"/>
      <c r="NE3" s="310"/>
      <c r="NF3" s="310"/>
      <c r="NG3" s="310"/>
      <c r="NH3" s="310"/>
      <c r="NI3" s="310"/>
      <c r="NJ3" s="309"/>
      <c r="NK3" s="310"/>
      <c r="NL3" s="310"/>
      <c r="NM3" s="310"/>
      <c r="NN3" s="310"/>
      <c r="NO3" s="310"/>
      <c r="NP3" s="310"/>
      <c r="NQ3" s="310"/>
      <c r="NR3" s="309"/>
      <c r="NS3" s="310"/>
      <c r="NT3" s="310"/>
      <c r="NU3" s="310"/>
      <c r="NV3" s="310"/>
      <c r="NW3" s="310"/>
      <c r="NX3" s="310"/>
      <c r="NY3" s="310"/>
      <c r="NZ3" s="309"/>
      <c r="OA3" s="310"/>
      <c r="OB3" s="310"/>
      <c r="OC3" s="310"/>
      <c r="OD3" s="310"/>
      <c r="OE3" s="310"/>
      <c r="OF3" s="310"/>
      <c r="OG3" s="310"/>
      <c r="OH3" s="309"/>
      <c r="OI3" s="310"/>
      <c r="OJ3" s="310"/>
      <c r="OK3" s="310"/>
      <c r="OL3" s="310"/>
      <c r="OM3" s="310"/>
      <c r="ON3" s="310"/>
      <c r="OO3" s="310"/>
      <c r="OP3" s="309"/>
      <c r="OQ3" s="310"/>
      <c r="OR3" s="310"/>
      <c r="OS3" s="310"/>
      <c r="OT3" s="310"/>
      <c r="OU3" s="310"/>
      <c r="OV3" s="310"/>
      <c r="OW3" s="310"/>
      <c r="OX3" s="309"/>
      <c r="OY3" s="310"/>
      <c r="OZ3" s="310"/>
      <c r="PA3" s="310"/>
      <c r="PB3" s="310"/>
      <c r="PC3" s="310"/>
      <c r="PD3" s="310"/>
      <c r="PE3" s="310"/>
      <c r="PF3" s="309"/>
      <c r="PG3" s="310"/>
      <c r="PH3" s="310"/>
      <c r="PI3" s="310"/>
      <c r="PJ3" s="310"/>
      <c r="PK3" s="310"/>
      <c r="PL3" s="310"/>
      <c r="PM3" s="310"/>
      <c r="PN3" s="309"/>
      <c r="PO3" s="310"/>
      <c r="PP3" s="310"/>
      <c r="PQ3" s="310"/>
      <c r="PR3" s="310"/>
      <c r="PS3" s="310"/>
      <c r="PT3" s="310"/>
      <c r="PU3" s="310"/>
      <c r="PV3" s="309"/>
      <c r="PW3" s="310"/>
      <c r="PX3" s="310"/>
      <c r="PY3" s="310"/>
      <c r="PZ3" s="310"/>
      <c r="QA3" s="310"/>
      <c r="QB3" s="310"/>
      <c r="QC3" s="310"/>
      <c r="QD3" s="309"/>
      <c r="QE3" s="310"/>
      <c r="QF3" s="310"/>
      <c r="QG3" s="310"/>
      <c r="QH3" s="310"/>
      <c r="QI3" s="310"/>
      <c r="QJ3" s="310"/>
      <c r="QK3" s="310"/>
      <c r="QL3" s="309"/>
      <c r="QM3" s="310"/>
      <c r="QN3" s="310"/>
      <c r="QO3" s="310"/>
      <c r="QP3" s="310"/>
      <c r="QQ3" s="310"/>
      <c r="QR3" s="310"/>
      <c r="QS3" s="310"/>
      <c r="QT3" s="309"/>
      <c r="QU3" s="310"/>
      <c r="QV3" s="310"/>
      <c r="QW3" s="310"/>
      <c r="QX3" s="310"/>
      <c r="QY3" s="310"/>
      <c r="QZ3" s="310"/>
      <c r="RA3" s="310"/>
      <c r="RB3" s="309"/>
      <c r="RC3" s="310"/>
      <c r="RD3" s="310"/>
      <c r="RE3" s="310"/>
      <c r="RF3" s="310"/>
      <c r="RG3" s="310"/>
      <c r="RH3" s="310"/>
      <c r="RI3" s="310"/>
      <c r="RJ3" s="309"/>
      <c r="RK3" s="310"/>
      <c r="RL3" s="310"/>
      <c r="RM3" s="310"/>
      <c r="RN3" s="310"/>
      <c r="RO3" s="310"/>
      <c r="RP3" s="310"/>
      <c r="RQ3" s="310"/>
      <c r="RR3" s="309"/>
      <c r="RS3" s="310"/>
      <c r="RT3" s="310"/>
      <c r="RU3" s="310"/>
      <c r="RV3" s="310"/>
      <c r="RW3" s="310"/>
      <c r="RX3" s="310"/>
      <c r="RY3" s="310"/>
      <c r="RZ3" s="309"/>
      <c r="SA3" s="310"/>
      <c r="SB3" s="310"/>
      <c r="SC3" s="310"/>
      <c r="SD3" s="310"/>
      <c r="SE3" s="310"/>
      <c r="SF3" s="310"/>
      <c r="SG3" s="310"/>
      <c r="SH3" s="309"/>
      <c r="SI3" s="310"/>
      <c r="SJ3" s="310"/>
      <c r="SK3" s="310"/>
      <c r="SL3" s="310"/>
      <c r="SM3" s="310"/>
      <c r="SN3" s="310"/>
      <c r="SO3" s="310"/>
      <c r="SP3" s="309"/>
      <c r="SQ3" s="310"/>
      <c r="SR3" s="310"/>
      <c r="SS3" s="310"/>
      <c r="ST3" s="310"/>
      <c r="SU3" s="310"/>
      <c r="SV3" s="310"/>
      <c r="SW3" s="310"/>
      <c r="SX3" s="309"/>
      <c r="SY3" s="310"/>
      <c r="SZ3" s="310"/>
      <c r="TA3" s="310"/>
      <c r="TB3" s="310"/>
      <c r="TC3" s="310"/>
      <c r="TD3" s="310"/>
      <c r="TE3" s="310"/>
      <c r="TF3" s="309"/>
      <c r="TG3" s="310"/>
      <c r="TH3" s="310"/>
      <c r="TI3" s="310"/>
      <c r="TJ3" s="310"/>
      <c r="TK3" s="310"/>
      <c r="TL3" s="310"/>
      <c r="TM3" s="310"/>
      <c r="TN3" s="309"/>
      <c r="TO3" s="310"/>
      <c r="TP3" s="310"/>
      <c r="TQ3" s="310"/>
      <c r="TR3" s="310"/>
      <c r="TS3" s="310"/>
      <c r="TT3" s="310"/>
      <c r="TU3" s="310"/>
      <c r="TV3" s="309"/>
      <c r="TW3" s="310"/>
      <c r="TX3" s="310"/>
      <c r="TY3" s="310"/>
      <c r="TZ3" s="310"/>
      <c r="UA3" s="310"/>
      <c r="UB3" s="310"/>
      <c r="UC3" s="310"/>
      <c r="UD3" s="309"/>
      <c r="UE3" s="310"/>
      <c r="UF3" s="310"/>
      <c r="UG3" s="310"/>
      <c r="UH3" s="310"/>
      <c r="UI3" s="310"/>
      <c r="UJ3" s="310"/>
      <c r="UK3" s="310"/>
      <c r="UL3" s="309"/>
      <c r="UM3" s="310"/>
      <c r="UN3" s="310"/>
      <c r="UO3" s="310"/>
      <c r="UP3" s="310"/>
      <c r="UQ3" s="310"/>
      <c r="UR3" s="310"/>
      <c r="US3" s="310"/>
      <c r="UT3" s="309"/>
      <c r="UU3" s="310"/>
      <c r="UV3" s="310"/>
      <c r="UW3" s="310"/>
      <c r="UX3" s="310"/>
      <c r="UY3" s="310"/>
      <c r="UZ3" s="310"/>
      <c r="VA3" s="310"/>
      <c r="VB3" s="309"/>
      <c r="VC3" s="310"/>
      <c r="VD3" s="310"/>
      <c r="VE3" s="310"/>
      <c r="VF3" s="310"/>
      <c r="VG3" s="310"/>
      <c r="VH3" s="310"/>
      <c r="VI3" s="310"/>
      <c r="VJ3" s="309"/>
      <c r="VK3" s="310"/>
      <c r="VL3" s="310"/>
      <c r="VM3" s="310"/>
      <c r="VN3" s="310"/>
      <c r="VO3" s="310"/>
      <c r="VP3" s="310"/>
      <c r="VQ3" s="310"/>
      <c r="VR3" s="309"/>
      <c r="VS3" s="310"/>
      <c r="VT3" s="310"/>
      <c r="VU3" s="310"/>
      <c r="VV3" s="310"/>
      <c r="VW3" s="310"/>
      <c r="VX3" s="310"/>
      <c r="VY3" s="310"/>
      <c r="VZ3" s="309"/>
      <c r="WA3" s="310"/>
      <c r="WB3" s="310"/>
      <c r="WC3" s="310"/>
      <c r="WD3" s="310"/>
      <c r="WE3" s="310"/>
      <c r="WF3" s="310"/>
      <c r="WG3" s="310"/>
      <c r="WH3" s="309"/>
      <c r="WI3" s="310"/>
      <c r="WJ3" s="310"/>
      <c r="WK3" s="310"/>
      <c r="WL3" s="310"/>
      <c r="WM3" s="310"/>
      <c r="WN3" s="310"/>
      <c r="WO3" s="310"/>
      <c r="WP3" s="309"/>
      <c r="WQ3" s="310"/>
      <c r="WR3" s="310"/>
      <c r="WS3" s="310"/>
      <c r="WT3" s="310"/>
      <c r="WU3" s="310"/>
      <c r="WV3" s="310"/>
      <c r="WW3" s="310"/>
      <c r="WX3" s="309"/>
      <c r="WY3" s="310"/>
      <c r="WZ3" s="310"/>
      <c r="XA3" s="310"/>
      <c r="XB3" s="310"/>
      <c r="XC3" s="310"/>
      <c r="XD3" s="310"/>
      <c r="XE3" s="310"/>
      <c r="XF3" s="309"/>
      <c r="XG3" s="310"/>
      <c r="XH3" s="310"/>
      <c r="XI3" s="310"/>
      <c r="XJ3" s="310"/>
      <c r="XK3" s="310"/>
      <c r="XL3" s="310"/>
      <c r="XM3" s="310"/>
      <c r="XN3" s="309"/>
      <c r="XO3" s="310"/>
      <c r="XP3" s="310"/>
      <c r="XQ3" s="310"/>
      <c r="XR3" s="310"/>
      <c r="XS3" s="310"/>
      <c r="XT3" s="310"/>
      <c r="XU3" s="310"/>
      <c r="XV3" s="309"/>
      <c r="XW3" s="310"/>
      <c r="XX3" s="310"/>
      <c r="XY3" s="310"/>
      <c r="XZ3" s="310"/>
      <c r="YA3" s="310"/>
      <c r="YB3" s="310"/>
      <c r="YC3" s="310"/>
      <c r="YD3" s="309"/>
      <c r="YE3" s="310"/>
      <c r="YF3" s="310"/>
      <c r="YG3" s="310"/>
      <c r="YH3" s="310"/>
      <c r="YI3" s="310"/>
      <c r="YJ3" s="310"/>
      <c r="YK3" s="310"/>
      <c r="YL3" s="309"/>
      <c r="YM3" s="310"/>
      <c r="YN3" s="310"/>
      <c r="YO3" s="310"/>
      <c r="YP3" s="310"/>
      <c r="YQ3" s="310"/>
      <c r="YR3" s="310"/>
      <c r="YS3" s="310"/>
      <c r="YT3" s="309"/>
      <c r="YU3" s="310"/>
      <c r="YV3" s="310"/>
      <c r="YW3" s="310"/>
      <c r="YX3" s="310"/>
      <c r="YY3" s="310"/>
      <c r="YZ3" s="310"/>
      <c r="ZA3" s="310"/>
      <c r="ZB3" s="309"/>
      <c r="ZC3" s="310"/>
      <c r="ZD3" s="310"/>
      <c r="ZE3" s="310"/>
      <c r="ZF3" s="310"/>
      <c r="ZG3" s="310"/>
      <c r="ZH3" s="310"/>
      <c r="ZI3" s="310"/>
      <c r="ZJ3" s="309"/>
      <c r="ZK3" s="310"/>
      <c r="ZL3" s="310"/>
      <c r="ZM3" s="310"/>
      <c r="ZN3" s="310"/>
      <c r="ZO3" s="310"/>
      <c r="ZP3" s="310"/>
      <c r="ZQ3" s="310"/>
      <c r="ZR3" s="309"/>
      <c r="ZS3" s="310"/>
      <c r="ZT3" s="310"/>
      <c r="ZU3" s="310"/>
      <c r="ZV3" s="310"/>
      <c r="ZW3" s="310"/>
      <c r="ZX3" s="310"/>
      <c r="ZY3" s="310"/>
      <c r="ZZ3" s="309"/>
      <c r="AAA3" s="310"/>
      <c r="AAB3" s="310"/>
      <c r="AAC3" s="310"/>
      <c r="AAD3" s="310"/>
      <c r="AAE3" s="310"/>
      <c r="AAF3" s="310"/>
      <c r="AAG3" s="310"/>
      <c r="AAH3" s="309"/>
      <c r="AAI3" s="310"/>
      <c r="AAJ3" s="310"/>
      <c r="AAK3" s="310"/>
      <c r="AAL3" s="310"/>
      <c r="AAM3" s="310"/>
      <c r="AAN3" s="310"/>
      <c r="AAO3" s="310"/>
      <c r="AAP3" s="309"/>
      <c r="AAQ3" s="310"/>
      <c r="AAR3" s="310"/>
      <c r="AAS3" s="310"/>
      <c r="AAT3" s="310"/>
      <c r="AAU3" s="310"/>
      <c r="AAV3" s="310"/>
      <c r="AAW3" s="310"/>
      <c r="AAX3" s="309"/>
      <c r="AAY3" s="310"/>
      <c r="AAZ3" s="310"/>
      <c r="ABA3" s="310"/>
      <c r="ABB3" s="310"/>
      <c r="ABC3" s="310"/>
      <c r="ABD3" s="310"/>
      <c r="ABE3" s="310"/>
      <c r="ABF3" s="309"/>
      <c r="ABG3" s="310"/>
      <c r="ABH3" s="310"/>
      <c r="ABI3" s="310"/>
      <c r="ABJ3" s="310"/>
      <c r="ABK3" s="310"/>
      <c r="ABL3" s="310"/>
      <c r="ABM3" s="310"/>
      <c r="ABN3" s="309"/>
      <c r="ABO3" s="310"/>
      <c r="ABP3" s="310"/>
      <c r="ABQ3" s="310"/>
      <c r="ABR3" s="310"/>
      <c r="ABS3" s="310"/>
      <c r="ABT3" s="310"/>
      <c r="ABU3" s="310"/>
      <c r="ABV3" s="309"/>
      <c r="ABW3" s="310"/>
      <c r="ABX3" s="310"/>
      <c r="ABY3" s="310"/>
      <c r="ABZ3" s="310"/>
      <c r="ACA3" s="310"/>
      <c r="ACB3" s="310"/>
      <c r="ACC3" s="310"/>
      <c r="ACD3" s="309"/>
      <c r="ACE3" s="310"/>
      <c r="ACF3" s="310"/>
      <c r="ACG3" s="310"/>
      <c r="ACH3" s="310"/>
      <c r="ACI3" s="310"/>
      <c r="ACJ3" s="310"/>
      <c r="ACK3" s="310"/>
      <c r="ACL3" s="309"/>
      <c r="ACM3" s="310"/>
      <c r="ACN3" s="310"/>
      <c r="ACO3" s="310"/>
      <c r="ACP3" s="310"/>
      <c r="ACQ3" s="310"/>
      <c r="ACR3" s="310"/>
      <c r="ACS3" s="310"/>
      <c r="ACT3" s="309"/>
      <c r="ACU3" s="310"/>
      <c r="ACV3" s="310"/>
      <c r="ACW3" s="310"/>
      <c r="ACX3" s="310"/>
      <c r="ACY3" s="310"/>
      <c r="ACZ3" s="310"/>
      <c r="ADA3" s="310"/>
      <c r="ADB3" s="309"/>
      <c r="ADC3" s="310"/>
      <c r="ADD3" s="310"/>
      <c r="ADE3" s="310"/>
      <c r="ADF3" s="310"/>
      <c r="ADG3" s="310"/>
      <c r="ADH3" s="310"/>
      <c r="ADI3" s="310"/>
      <c r="ADJ3" s="309"/>
      <c r="ADK3" s="310"/>
      <c r="ADL3" s="310"/>
      <c r="ADM3" s="310"/>
      <c r="ADN3" s="310"/>
      <c r="ADO3" s="310"/>
      <c r="ADP3" s="310"/>
      <c r="ADQ3" s="310"/>
      <c r="ADR3" s="309"/>
      <c r="ADS3" s="310"/>
      <c r="ADT3" s="310"/>
      <c r="ADU3" s="310"/>
      <c r="ADV3" s="310"/>
      <c r="ADW3" s="310"/>
      <c r="ADX3" s="310"/>
      <c r="ADY3" s="310"/>
      <c r="ADZ3" s="309"/>
      <c r="AEA3" s="310"/>
      <c r="AEB3" s="310"/>
      <c r="AEC3" s="310"/>
      <c r="AED3" s="310"/>
      <c r="AEE3" s="310"/>
      <c r="AEF3" s="310"/>
      <c r="AEG3" s="310"/>
      <c r="AEH3" s="309"/>
      <c r="AEI3" s="310"/>
      <c r="AEJ3" s="310"/>
      <c r="AEK3" s="310"/>
      <c r="AEL3" s="310"/>
      <c r="AEM3" s="310"/>
      <c r="AEN3" s="310"/>
      <c r="AEO3" s="310"/>
      <c r="AEP3" s="309"/>
      <c r="AEQ3" s="310"/>
      <c r="AER3" s="310"/>
      <c r="AES3" s="310"/>
      <c r="AET3" s="310"/>
      <c r="AEU3" s="310"/>
      <c r="AEV3" s="310"/>
      <c r="AEW3" s="310"/>
      <c r="AEX3" s="309"/>
      <c r="AEY3" s="310"/>
      <c r="AEZ3" s="310"/>
      <c r="AFA3" s="310"/>
      <c r="AFB3" s="310"/>
      <c r="AFC3" s="310"/>
      <c r="AFD3" s="310"/>
      <c r="AFE3" s="310"/>
      <c r="AFF3" s="309"/>
      <c r="AFG3" s="310"/>
      <c r="AFH3" s="310"/>
      <c r="AFI3" s="310"/>
      <c r="AFJ3" s="310"/>
      <c r="AFK3" s="310"/>
      <c r="AFL3" s="310"/>
      <c r="AFM3" s="310"/>
      <c r="AFN3" s="309"/>
      <c r="AFO3" s="310"/>
      <c r="AFP3" s="310"/>
      <c r="AFQ3" s="310"/>
      <c r="AFR3" s="310"/>
      <c r="AFS3" s="310"/>
      <c r="AFT3" s="310"/>
      <c r="AFU3" s="310"/>
      <c r="AFV3" s="309"/>
      <c r="AFW3" s="310"/>
      <c r="AFX3" s="310"/>
      <c r="AFY3" s="310"/>
      <c r="AFZ3" s="310"/>
      <c r="AGA3" s="310"/>
      <c r="AGB3" s="310"/>
      <c r="AGC3" s="310"/>
      <c r="AGD3" s="309"/>
      <c r="AGE3" s="310"/>
      <c r="AGF3" s="310"/>
      <c r="AGG3" s="310"/>
      <c r="AGH3" s="310"/>
      <c r="AGI3" s="310"/>
      <c r="AGJ3" s="310"/>
      <c r="AGK3" s="310"/>
      <c r="AGL3" s="309"/>
      <c r="AGM3" s="310"/>
      <c r="AGN3" s="310"/>
      <c r="AGO3" s="310"/>
      <c r="AGP3" s="310"/>
      <c r="AGQ3" s="310"/>
      <c r="AGR3" s="310"/>
      <c r="AGS3" s="310"/>
      <c r="AGT3" s="309"/>
      <c r="AGU3" s="310"/>
      <c r="AGV3" s="310"/>
      <c r="AGW3" s="310"/>
      <c r="AGX3" s="310"/>
      <c r="AGY3" s="310"/>
      <c r="AGZ3" s="310"/>
      <c r="AHA3" s="310"/>
      <c r="AHB3" s="309"/>
      <c r="AHC3" s="310"/>
      <c r="AHD3" s="310"/>
      <c r="AHE3" s="310"/>
      <c r="AHF3" s="310"/>
      <c r="AHG3" s="310"/>
      <c r="AHH3" s="310"/>
      <c r="AHI3" s="310"/>
      <c r="AHJ3" s="309"/>
      <c r="AHK3" s="310"/>
      <c r="AHL3" s="310"/>
      <c r="AHM3" s="310"/>
      <c r="AHN3" s="310"/>
      <c r="AHO3" s="310"/>
      <c r="AHP3" s="310"/>
      <c r="AHQ3" s="310"/>
      <c r="AHR3" s="309"/>
      <c r="AHS3" s="310"/>
      <c r="AHT3" s="310"/>
      <c r="AHU3" s="310"/>
      <c r="AHV3" s="310"/>
      <c r="AHW3" s="310"/>
      <c r="AHX3" s="310"/>
      <c r="AHY3" s="310"/>
      <c r="AHZ3" s="309"/>
      <c r="AIA3" s="310"/>
      <c r="AIB3" s="310"/>
      <c r="AIC3" s="310"/>
      <c r="AID3" s="310"/>
      <c r="AIE3" s="310"/>
      <c r="AIF3" s="310"/>
      <c r="AIG3" s="310"/>
      <c r="AIH3" s="309"/>
      <c r="AII3" s="310"/>
      <c r="AIJ3" s="310"/>
      <c r="AIK3" s="310"/>
      <c r="AIL3" s="310"/>
      <c r="AIM3" s="310"/>
      <c r="AIN3" s="310"/>
      <c r="AIO3" s="310"/>
      <c r="AIP3" s="309"/>
      <c r="AIQ3" s="310"/>
      <c r="AIR3" s="310"/>
      <c r="AIS3" s="310"/>
      <c r="AIT3" s="310"/>
      <c r="AIU3" s="310"/>
      <c r="AIV3" s="310"/>
      <c r="AIW3" s="310"/>
      <c r="AIX3" s="309"/>
      <c r="AIY3" s="310"/>
      <c r="AIZ3" s="310"/>
      <c r="AJA3" s="310"/>
      <c r="AJB3" s="310"/>
      <c r="AJC3" s="310"/>
      <c r="AJD3" s="310"/>
      <c r="AJE3" s="310"/>
      <c r="AJF3" s="309"/>
      <c r="AJG3" s="310"/>
      <c r="AJH3" s="310"/>
      <c r="AJI3" s="310"/>
      <c r="AJJ3" s="310"/>
      <c r="AJK3" s="310"/>
      <c r="AJL3" s="310"/>
      <c r="AJM3" s="310"/>
      <c r="AJN3" s="309"/>
      <c r="AJO3" s="310"/>
      <c r="AJP3" s="310"/>
      <c r="AJQ3" s="310"/>
      <c r="AJR3" s="310"/>
      <c r="AJS3" s="310"/>
      <c r="AJT3" s="310"/>
      <c r="AJU3" s="310"/>
      <c r="AJV3" s="309"/>
      <c r="AJW3" s="310"/>
      <c r="AJX3" s="310"/>
      <c r="AJY3" s="310"/>
      <c r="AJZ3" s="310"/>
      <c r="AKA3" s="310"/>
      <c r="AKB3" s="310"/>
      <c r="AKC3" s="310"/>
      <c r="AKD3" s="309"/>
      <c r="AKE3" s="310"/>
      <c r="AKF3" s="310"/>
      <c r="AKG3" s="310"/>
      <c r="AKH3" s="310"/>
      <c r="AKI3" s="310"/>
      <c r="AKJ3" s="310"/>
      <c r="AKK3" s="310"/>
      <c r="AKL3" s="309"/>
      <c r="AKM3" s="310"/>
      <c r="AKN3" s="310"/>
      <c r="AKO3" s="310"/>
      <c r="AKP3" s="310"/>
      <c r="AKQ3" s="310"/>
      <c r="AKR3" s="310"/>
      <c r="AKS3" s="310"/>
      <c r="AKT3" s="309"/>
      <c r="AKU3" s="310"/>
      <c r="AKV3" s="310"/>
      <c r="AKW3" s="310"/>
      <c r="AKX3" s="310"/>
      <c r="AKY3" s="310"/>
      <c r="AKZ3" s="310"/>
      <c r="ALA3" s="310"/>
      <c r="ALB3" s="309"/>
      <c r="ALC3" s="310"/>
      <c r="ALD3" s="310"/>
      <c r="ALE3" s="310"/>
      <c r="ALF3" s="310"/>
      <c r="ALG3" s="310"/>
      <c r="ALH3" s="310"/>
      <c r="ALI3" s="310"/>
      <c r="ALJ3" s="309"/>
      <c r="ALK3" s="310"/>
      <c r="ALL3" s="310"/>
      <c r="ALM3" s="310"/>
      <c r="ALN3" s="310"/>
      <c r="ALO3" s="310"/>
      <c r="ALP3" s="310"/>
      <c r="ALQ3" s="310"/>
      <c r="ALR3" s="309"/>
      <c r="ALS3" s="310"/>
      <c r="ALT3" s="310"/>
      <c r="ALU3" s="310"/>
      <c r="ALV3" s="310"/>
      <c r="ALW3" s="310"/>
      <c r="ALX3" s="310"/>
      <c r="ALY3" s="310"/>
      <c r="ALZ3" s="309"/>
      <c r="AMA3" s="310"/>
      <c r="AMB3" s="310"/>
      <c r="AMC3" s="310"/>
      <c r="AMD3" s="310"/>
      <c r="AME3" s="310"/>
      <c r="AMF3" s="310"/>
      <c r="AMG3" s="310"/>
      <c r="AMH3" s="309"/>
      <c r="AMI3" s="310"/>
      <c r="AMJ3" s="310"/>
      <c r="AMK3" s="310"/>
      <c r="AML3" s="310"/>
      <c r="AMM3" s="310"/>
      <c r="AMN3" s="310"/>
      <c r="AMO3" s="310"/>
      <c r="AMP3" s="309"/>
      <c r="AMQ3" s="310"/>
      <c r="AMR3" s="310"/>
      <c r="AMS3" s="310"/>
      <c r="AMT3" s="310"/>
      <c r="AMU3" s="310"/>
      <c r="AMV3" s="310"/>
      <c r="AMW3" s="310"/>
      <c r="AMX3" s="309"/>
      <c r="AMY3" s="310"/>
      <c r="AMZ3" s="310"/>
      <c r="ANA3" s="310"/>
      <c r="ANB3" s="310"/>
      <c r="ANC3" s="310"/>
      <c r="AND3" s="310"/>
      <c r="ANE3" s="310"/>
      <c r="ANF3" s="309"/>
      <c r="ANG3" s="310"/>
      <c r="ANH3" s="310"/>
      <c r="ANI3" s="310"/>
      <c r="ANJ3" s="310"/>
      <c r="ANK3" s="310"/>
      <c r="ANL3" s="310"/>
      <c r="ANM3" s="310"/>
      <c r="ANN3" s="309"/>
      <c r="ANO3" s="310"/>
      <c r="ANP3" s="310"/>
      <c r="ANQ3" s="310"/>
      <c r="ANR3" s="310"/>
      <c r="ANS3" s="310"/>
      <c r="ANT3" s="310"/>
      <c r="ANU3" s="310"/>
      <c r="ANV3" s="309"/>
      <c r="ANW3" s="310"/>
      <c r="ANX3" s="310"/>
      <c r="ANY3" s="310"/>
      <c r="ANZ3" s="310"/>
      <c r="AOA3" s="310"/>
      <c r="AOB3" s="310"/>
      <c r="AOC3" s="310"/>
      <c r="AOD3" s="309"/>
      <c r="AOE3" s="310"/>
      <c r="AOF3" s="310"/>
      <c r="AOG3" s="310"/>
      <c r="AOH3" s="310"/>
      <c r="AOI3" s="310"/>
      <c r="AOJ3" s="310"/>
      <c r="AOK3" s="310"/>
      <c r="AOL3" s="309"/>
      <c r="AOM3" s="310"/>
      <c r="AON3" s="310"/>
      <c r="AOO3" s="310"/>
      <c r="AOP3" s="310"/>
      <c r="AOQ3" s="310"/>
      <c r="AOR3" s="310"/>
      <c r="AOS3" s="310"/>
      <c r="AOT3" s="309"/>
      <c r="AOU3" s="310"/>
      <c r="AOV3" s="310"/>
      <c r="AOW3" s="310"/>
      <c r="AOX3" s="310"/>
      <c r="AOY3" s="310"/>
      <c r="AOZ3" s="310"/>
      <c r="APA3" s="310"/>
      <c r="APB3" s="309"/>
      <c r="APC3" s="310"/>
      <c r="APD3" s="310"/>
      <c r="APE3" s="310"/>
      <c r="APF3" s="310"/>
      <c r="APG3" s="310"/>
      <c r="APH3" s="310"/>
      <c r="API3" s="310"/>
      <c r="APJ3" s="309"/>
      <c r="APK3" s="310"/>
      <c r="APL3" s="310"/>
      <c r="APM3" s="310"/>
      <c r="APN3" s="310"/>
      <c r="APO3" s="310"/>
      <c r="APP3" s="310"/>
      <c r="APQ3" s="310"/>
      <c r="APR3" s="309"/>
      <c r="APS3" s="310"/>
      <c r="APT3" s="310"/>
      <c r="APU3" s="310"/>
      <c r="APV3" s="310"/>
      <c r="APW3" s="310"/>
      <c r="APX3" s="310"/>
      <c r="APY3" s="310"/>
      <c r="APZ3" s="309"/>
      <c r="AQA3" s="310"/>
      <c r="AQB3" s="310"/>
      <c r="AQC3" s="310"/>
      <c r="AQD3" s="310"/>
      <c r="AQE3" s="310"/>
      <c r="AQF3" s="310"/>
      <c r="AQG3" s="310"/>
      <c r="AQH3" s="309"/>
      <c r="AQI3" s="310"/>
      <c r="AQJ3" s="310"/>
      <c r="AQK3" s="310"/>
      <c r="AQL3" s="310"/>
      <c r="AQM3" s="310"/>
      <c r="AQN3" s="310"/>
      <c r="AQO3" s="310"/>
      <c r="AQP3" s="309"/>
      <c r="AQQ3" s="310"/>
      <c r="AQR3" s="310"/>
      <c r="AQS3" s="310"/>
      <c r="AQT3" s="310"/>
      <c r="AQU3" s="310"/>
      <c r="AQV3" s="310"/>
      <c r="AQW3" s="310"/>
      <c r="AQX3" s="309"/>
      <c r="AQY3" s="310"/>
      <c r="AQZ3" s="310"/>
      <c r="ARA3" s="310"/>
      <c r="ARB3" s="310"/>
      <c r="ARC3" s="310"/>
      <c r="ARD3" s="310"/>
      <c r="ARE3" s="310"/>
      <c r="ARF3" s="309"/>
      <c r="ARG3" s="310"/>
      <c r="ARH3" s="310"/>
      <c r="ARI3" s="310"/>
      <c r="ARJ3" s="310"/>
      <c r="ARK3" s="310"/>
      <c r="ARL3" s="310"/>
      <c r="ARM3" s="310"/>
      <c r="ARN3" s="309"/>
      <c r="ARO3" s="310"/>
      <c r="ARP3" s="310"/>
      <c r="ARQ3" s="310"/>
      <c r="ARR3" s="310"/>
      <c r="ARS3" s="310"/>
      <c r="ART3" s="310"/>
      <c r="ARU3" s="310"/>
      <c r="ARV3" s="309"/>
      <c r="ARW3" s="310"/>
      <c r="ARX3" s="310"/>
      <c r="ARY3" s="310"/>
      <c r="ARZ3" s="310"/>
      <c r="ASA3" s="310"/>
      <c r="ASB3" s="310"/>
      <c r="ASC3" s="310"/>
      <c r="ASD3" s="309"/>
      <c r="ASE3" s="310"/>
      <c r="ASF3" s="310"/>
      <c r="ASG3" s="310"/>
      <c r="ASH3" s="310"/>
      <c r="ASI3" s="310"/>
      <c r="ASJ3" s="310"/>
      <c r="ASK3" s="310"/>
      <c r="ASL3" s="309"/>
      <c r="ASM3" s="310"/>
      <c r="ASN3" s="310"/>
      <c r="ASO3" s="310"/>
      <c r="ASP3" s="310"/>
      <c r="ASQ3" s="310"/>
      <c r="ASR3" s="310"/>
      <c r="ASS3" s="310"/>
      <c r="AST3" s="309"/>
      <c r="ASU3" s="310"/>
      <c r="ASV3" s="310"/>
      <c r="ASW3" s="310"/>
      <c r="ASX3" s="310"/>
      <c r="ASY3" s="310"/>
      <c r="ASZ3" s="310"/>
      <c r="ATA3" s="310"/>
      <c r="ATB3" s="309"/>
      <c r="ATC3" s="310"/>
      <c r="ATD3" s="310"/>
      <c r="ATE3" s="310"/>
      <c r="ATF3" s="310"/>
      <c r="ATG3" s="310"/>
      <c r="ATH3" s="310"/>
      <c r="ATI3" s="310"/>
      <c r="ATJ3" s="309"/>
      <c r="ATK3" s="310"/>
      <c r="ATL3" s="310"/>
      <c r="ATM3" s="310"/>
      <c r="ATN3" s="310"/>
      <c r="ATO3" s="310"/>
      <c r="ATP3" s="310"/>
      <c r="ATQ3" s="310"/>
      <c r="ATR3" s="309"/>
      <c r="ATS3" s="310"/>
      <c r="ATT3" s="310"/>
      <c r="ATU3" s="310"/>
      <c r="ATV3" s="310"/>
      <c r="ATW3" s="310"/>
      <c r="ATX3" s="310"/>
      <c r="ATY3" s="310"/>
      <c r="ATZ3" s="309"/>
      <c r="AUA3" s="310"/>
      <c r="AUB3" s="310"/>
      <c r="AUC3" s="310"/>
      <c r="AUD3" s="310"/>
      <c r="AUE3" s="310"/>
      <c r="AUF3" s="310"/>
      <c r="AUG3" s="310"/>
      <c r="AUH3" s="309"/>
      <c r="AUI3" s="310"/>
      <c r="AUJ3" s="310"/>
      <c r="AUK3" s="310"/>
      <c r="AUL3" s="310"/>
      <c r="AUM3" s="310"/>
      <c r="AUN3" s="310"/>
      <c r="AUO3" s="310"/>
      <c r="AUP3" s="309"/>
      <c r="AUQ3" s="310"/>
      <c r="AUR3" s="310"/>
      <c r="AUS3" s="310"/>
      <c r="AUT3" s="310"/>
      <c r="AUU3" s="310"/>
      <c r="AUV3" s="310"/>
      <c r="AUW3" s="310"/>
      <c r="AUX3" s="309"/>
      <c r="AUY3" s="310"/>
      <c r="AUZ3" s="310"/>
      <c r="AVA3" s="310"/>
      <c r="AVB3" s="310"/>
      <c r="AVC3" s="310"/>
      <c r="AVD3" s="310"/>
      <c r="AVE3" s="310"/>
      <c r="AVF3" s="309"/>
      <c r="AVG3" s="310"/>
      <c r="AVH3" s="310"/>
      <c r="AVI3" s="310"/>
      <c r="AVJ3" s="310"/>
      <c r="AVK3" s="310"/>
      <c r="AVL3" s="310"/>
      <c r="AVM3" s="310"/>
      <c r="AVN3" s="309"/>
      <c r="AVO3" s="310"/>
      <c r="AVP3" s="310"/>
      <c r="AVQ3" s="310"/>
      <c r="AVR3" s="310"/>
      <c r="AVS3" s="310"/>
      <c r="AVT3" s="310"/>
      <c r="AVU3" s="310"/>
      <c r="AVV3" s="309"/>
      <c r="AVW3" s="310"/>
      <c r="AVX3" s="310"/>
      <c r="AVY3" s="310"/>
      <c r="AVZ3" s="310"/>
      <c r="AWA3" s="310"/>
      <c r="AWB3" s="310"/>
      <c r="AWC3" s="310"/>
      <c r="AWD3" s="309"/>
      <c r="AWE3" s="310"/>
      <c r="AWF3" s="310"/>
      <c r="AWG3" s="310"/>
      <c r="AWH3" s="310"/>
      <c r="AWI3" s="310"/>
      <c r="AWJ3" s="310"/>
      <c r="AWK3" s="310"/>
      <c r="AWL3" s="309"/>
      <c r="AWM3" s="310"/>
      <c r="AWN3" s="310"/>
      <c r="AWO3" s="310"/>
      <c r="AWP3" s="310"/>
      <c r="AWQ3" s="310"/>
      <c r="AWR3" s="310"/>
      <c r="AWS3" s="310"/>
      <c r="AWT3" s="309"/>
      <c r="AWU3" s="310"/>
      <c r="AWV3" s="310"/>
      <c r="AWW3" s="310"/>
      <c r="AWX3" s="310"/>
      <c r="AWY3" s="310"/>
      <c r="AWZ3" s="310"/>
      <c r="AXA3" s="310"/>
      <c r="AXB3" s="309"/>
      <c r="AXC3" s="310"/>
      <c r="AXD3" s="310"/>
      <c r="AXE3" s="310"/>
      <c r="AXF3" s="310"/>
      <c r="AXG3" s="310"/>
      <c r="AXH3" s="310"/>
      <c r="AXI3" s="310"/>
      <c r="AXJ3" s="309"/>
      <c r="AXK3" s="310"/>
      <c r="AXL3" s="310"/>
      <c r="AXM3" s="310"/>
      <c r="AXN3" s="310"/>
      <c r="AXO3" s="310"/>
      <c r="AXP3" s="310"/>
      <c r="AXQ3" s="310"/>
      <c r="AXR3" s="309"/>
      <c r="AXS3" s="310"/>
      <c r="AXT3" s="310"/>
      <c r="AXU3" s="310"/>
      <c r="AXV3" s="310"/>
      <c r="AXW3" s="310"/>
      <c r="AXX3" s="310"/>
      <c r="AXY3" s="310"/>
      <c r="AXZ3" s="309"/>
      <c r="AYA3" s="310"/>
      <c r="AYB3" s="310"/>
      <c r="AYC3" s="310"/>
      <c r="AYD3" s="310"/>
      <c r="AYE3" s="310"/>
      <c r="AYF3" s="310"/>
      <c r="AYG3" s="310"/>
      <c r="AYH3" s="309"/>
      <c r="AYI3" s="310"/>
      <c r="AYJ3" s="310"/>
      <c r="AYK3" s="310"/>
      <c r="AYL3" s="310"/>
      <c r="AYM3" s="310"/>
      <c r="AYN3" s="310"/>
      <c r="AYO3" s="310"/>
      <c r="AYP3" s="309"/>
      <c r="AYQ3" s="310"/>
      <c r="AYR3" s="310"/>
      <c r="AYS3" s="310"/>
      <c r="AYT3" s="310"/>
      <c r="AYU3" s="310"/>
      <c r="AYV3" s="310"/>
      <c r="AYW3" s="310"/>
      <c r="AYX3" s="309"/>
      <c r="AYY3" s="310"/>
      <c r="AYZ3" s="310"/>
      <c r="AZA3" s="310"/>
      <c r="AZB3" s="310"/>
      <c r="AZC3" s="310"/>
      <c r="AZD3" s="310"/>
      <c r="AZE3" s="310"/>
      <c r="AZF3" s="309"/>
      <c r="AZG3" s="310"/>
      <c r="AZH3" s="310"/>
      <c r="AZI3" s="310"/>
      <c r="AZJ3" s="310"/>
      <c r="AZK3" s="310"/>
      <c r="AZL3" s="310"/>
      <c r="AZM3" s="310"/>
      <c r="AZN3" s="309"/>
      <c r="AZO3" s="310"/>
      <c r="AZP3" s="310"/>
      <c r="AZQ3" s="310"/>
      <c r="AZR3" s="310"/>
      <c r="AZS3" s="310"/>
      <c r="AZT3" s="310"/>
      <c r="AZU3" s="310"/>
      <c r="AZV3" s="309"/>
      <c r="AZW3" s="310"/>
      <c r="AZX3" s="310"/>
      <c r="AZY3" s="310"/>
      <c r="AZZ3" s="310"/>
      <c r="BAA3" s="310"/>
      <c r="BAB3" s="310"/>
      <c r="BAC3" s="310"/>
      <c r="BAD3" s="309"/>
      <c r="BAE3" s="310"/>
      <c r="BAF3" s="310"/>
      <c r="BAG3" s="310"/>
      <c r="BAH3" s="310"/>
      <c r="BAI3" s="310"/>
      <c r="BAJ3" s="310"/>
      <c r="BAK3" s="310"/>
      <c r="BAL3" s="309"/>
      <c r="BAM3" s="310"/>
      <c r="BAN3" s="310"/>
      <c r="BAO3" s="310"/>
      <c r="BAP3" s="310"/>
      <c r="BAQ3" s="310"/>
      <c r="BAR3" s="310"/>
      <c r="BAS3" s="310"/>
      <c r="BAT3" s="309"/>
      <c r="BAU3" s="310"/>
      <c r="BAV3" s="310"/>
      <c r="BAW3" s="310"/>
      <c r="BAX3" s="310"/>
      <c r="BAY3" s="310"/>
      <c r="BAZ3" s="310"/>
      <c r="BBA3" s="310"/>
      <c r="BBB3" s="309"/>
      <c r="BBC3" s="310"/>
      <c r="BBD3" s="310"/>
      <c r="BBE3" s="310"/>
      <c r="BBF3" s="310"/>
      <c r="BBG3" s="310"/>
      <c r="BBH3" s="310"/>
      <c r="BBI3" s="310"/>
      <c r="BBJ3" s="309"/>
      <c r="BBK3" s="310"/>
      <c r="BBL3" s="310"/>
      <c r="BBM3" s="310"/>
      <c r="BBN3" s="310"/>
      <c r="BBO3" s="310"/>
      <c r="BBP3" s="310"/>
      <c r="BBQ3" s="310"/>
      <c r="BBR3" s="309"/>
      <c r="BBS3" s="310"/>
      <c r="BBT3" s="310"/>
      <c r="BBU3" s="310"/>
      <c r="BBV3" s="310"/>
      <c r="BBW3" s="310"/>
      <c r="BBX3" s="310"/>
      <c r="BBY3" s="310"/>
      <c r="BBZ3" s="309"/>
      <c r="BCA3" s="310"/>
      <c r="BCB3" s="310"/>
      <c r="BCC3" s="310"/>
      <c r="BCD3" s="310"/>
      <c r="BCE3" s="310"/>
      <c r="BCF3" s="310"/>
      <c r="BCG3" s="310"/>
      <c r="BCH3" s="309"/>
      <c r="BCI3" s="310"/>
      <c r="BCJ3" s="310"/>
      <c r="BCK3" s="310"/>
      <c r="BCL3" s="310"/>
      <c r="BCM3" s="310"/>
      <c r="BCN3" s="310"/>
      <c r="BCO3" s="310"/>
      <c r="BCP3" s="309"/>
      <c r="BCQ3" s="310"/>
      <c r="BCR3" s="310"/>
      <c r="BCS3" s="310"/>
      <c r="BCT3" s="310"/>
      <c r="BCU3" s="310"/>
      <c r="BCV3" s="310"/>
      <c r="BCW3" s="310"/>
      <c r="BCX3" s="309"/>
      <c r="BCY3" s="310"/>
      <c r="BCZ3" s="310"/>
      <c r="BDA3" s="310"/>
      <c r="BDB3" s="310"/>
      <c r="BDC3" s="310"/>
      <c r="BDD3" s="310"/>
      <c r="BDE3" s="310"/>
      <c r="BDF3" s="309"/>
      <c r="BDG3" s="310"/>
      <c r="BDH3" s="310"/>
      <c r="BDI3" s="310"/>
      <c r="BDJ3" s="310"/>
      <c r="BDK3" s="310"/>
      <c r="BDL3" s="310"/>
      <c r="BDM3" s="310"/>
      <c r="BDN3" s="309"/>
      <c r="BDO3" s="310"/>
      <c r="BDP3" s="310"/>
      <c r="BDQ3" s="310"/>
      <c r="BDR3" s="310"/>
      <c r="BDS3" s="310"/>
      <c r="BDT3" s="310"/>
      <c r="BDU3" s="310"/>
      <c r="BDV3" s="309"/>
      <c r="BDW3" s="310"/>
      <c r="BDX3" s="310"/>
      <c r="BDY3" s="310"/>
      <c r="BDZ3" s="310"/>
      <c r="BEA3" s="310"/>
      <c r="BEB3" s="310"/>
      <c r="BEC3" s="310"/>
      <c r="BED3" s="309"/>
      <c r="BEE3" s="310"/>
      <c r="BEF3" s="310"/>
      <c r="BEG3" s="310"/>
      <c r="BEH3" s="310"/>
      <c r="BEI3" s="310"/>
      <c r="BEJ3" s="310"/>
      <c r="BEK3" s="310"/>
      <c r="BEL3" s="309"/>
      <c r="BEM3" s="310"/>
      <c r="BEN3" s="310"/>
      <c r="BEO3" s="310"/>
      <c r="BEP3" s="310"/>
      <c r="BEQ3" s="310"/>
      <c r="BER3" s="310"/>
      <c r="BES3" s="310"/>
      <c r="BET3" s="309"/>
      <c r="BEU3" s="310"/>
      <c r="BEV3" s="310"/>
      <c r="BEW3" s="310"/>
      <c r="BEX3" s="310"/>
      <c r="BEY3" s="310"/>
      <c r="BEZ3" s="310"/>
      <c r="BFA3" s="310"/>
      <c r="BFB3" s="309"/>
      <c r="BFC3" s="310"/>
      <c r="BFD3" s="310"/>
      <c r="BFE3" s="310"/>
      <c r="BFF3" s="310"/>
      <c r="BFG3" s="310"/>
      <c r="BFH3" s="310"/>
      <c r="BFI3" s="310"/>
      <c r="BFJ3" s="309"/>
      <c r="BFK3" s="310"/>
      <c r="BFL3" s="310"/>
      <c r="BFM3" s="310"/>
      <c r="BFN3" s="310"/>
      <c r="BFO3" s="310"/>
      <c r="BFP3" s="310"/>
      <c r="BFQ3" s="310"/>
      <c r="BFR3" s="309"/>
      <c r="BFS3" s="310"/>
      <c r="BFT3" s="310"/>
      <c r="BFU3" s="310"/>
      <c r="BFV3" s="310"/>
      <c r="BFW3" s="310"/>
      <c r="BFX3" s="310"/>
      <c r="BFY3" s="310"/>
      <c r="BFZ3" s="309"/>
      <c r="BGA3" s="310"/>
      <c r="BGB3" s="310"/>
      <c r="BGC3" s="310"/>
      <c r="BGD3" s="310"/>
      <c r="BGE3" s="310"/>
      <c r="BGF3" s="310"/>
      <c r="BGG3" s="310"/>
      <c r="BGH3" s="309"/>
      <c r="BGI3" s="310"/>
      <c r="BGJ3" s="310"/>
      <c r="BGK3" s="310"/>
      <c r="BGL3" s="310"/>
      <c r="BGM3" s="310"/>
      <c r="BGN3" s="310"/>
      <c r="BGO3" s="310"/>
      <c r="BGP3" s="309"/>
      <c r="BGQ3" s="310"/>
      <c r="BGR3" s="310"/>
      <c r="BGS3" s="310"/>
      <c r="BGT3" s="310"/>
      <c r="BGU3" s="310"/>
      <c r="BGV3" s="310"/>
      <c r="BGW3" s="310"/>
      <c r="BGX3" s="309"/>
      <c r="BGY3" s="310"/>
      <c r="BGZ3" s="310"/>
      <c r="BHA3" s="310"/>
      <c r="BHB3" s="310"/>
      <c r="BHC3" s="310"/>
      <c r="BHD3" s="310"/>
      <c r="BHE3" s="310"/>
      <c r="BHF3" s="309"/>
      <c r="BHG3" s="310"/>
      <c r="BHH3" s="310"/>
      <c r="BHI3" s="310"/>
      <c r="BHJ3" s="310"/>
      <c r="BHK3" s="310"/>
      <c r="BHL3" s="310"/>
      <c r="BHM3" s="310"/>
      <c r="BHN3" s="309"/>
      <c r="BHO3" s="310"/>
      <c r="BHP3" s="310"/>
      <c r="BHQ3" s="310"/>
      <c r="BHR3" s="310"/>
      <c r="BHS3" s="310"/>
      <c r="BHT3" s="310"/>
      <c r="BHU3" s="310"/>
      <c r="BHV3" s="309"/>
      <c r="BHW3" s="310"/>
      <c r="BHX3" s="310"/>
      <c r="BHY3" s="310"/>
      <c r="BHZ3" s="310"/>
      <c r="BIA3" s="310"/>
      <c r="BIB3" s="310"/>
      <c r="BIC3" s="310"/>
      <c r="BID3" s="309"/>
      <c r="BIE3" s="310"/>
      <c r="BIF3" s="310"/>
      <c r="BIG3" s="310"/>
      <c r="BIH3" s="310"/>
      <c r="BII3" s="310"/>
      <c r="BIJ3" s="310"/>
      <c r="BIK3" s="310"/>
      <c r="BIL3" s="309"/>
      <c r="BIM3" s="310"/>
      <c r="BIN3" s="310"/>
      <c r="BIO3" s="310"/>
      <c r="BIP3" s="310"/>
      <c r="BIQ3" s="310"/>
      <c r="BIR3" s="310"/>
      <c r="BIS3" s="310"/>
      <c r="BIT3" s="309"/>
      <c r="BIU3" s="310"/>
      <c r="BIV3" s="310"/>
      <c r="BIW3" s="310"/>
      <c r="BIX3" s="310"/>
      <c r="BIY3" s="310"/>
      <c r="BIZ3" s="310"/>
      <c r="BJA3" s="310"/>
      <c r="BJB3" s="309"/>
      <c r="BJC3" s="310"/>
      <c r="BJD3" s="310"/>
      <c r="BJE3" s="310"/>
      <c r="BJF3" s="310"/>
      <c r="BJG3" s="310"/>
      <c r="BJH3" s="310"/>
      <c r="BJI3" s="310"/>
      <c r="BJJ3" s="309"/>
      <c r="BJK3" s="310"/>
      <c r="BJL3" s="310"/>
      <c r="BJM3" s="310"/>
      <c r="BJN3" s="310"/>
      <c r="BJO3" s="310"/>
      <c r="BJP3" s="310"/>
      <c r="BJQ3" s="310"/>
      <c r="BJR3" s="309"/>
      <c r="BJS3" s="310"/>
      <c r="BJT3" s="310"/>
      <c r="BJU3" s="310"/>
      <c r="BJV3" s="310"/>
      <c r="BJW3" s="310"/>
      <c r="BJX3" s="310"/>
      <c r="BJY3" s="310"/>
      <c r="BJZ3" s="309"/>
      <c r="BKA3" s="310"/>
      <c r="BKB3" s="310"/>
      <c r="BKC3" s="310"/>
      <c r="BKD3" s="310"/>
      <c r="BKE3" s="310"/>
      <c r="BKF3" s="310"/>
      <c r="BKG3" s="310"/>
      <c r="BKH3" s="309"/>
      <c r="BKI3" s="310"/>
      <c r="BKJ3" s="310"/>
      <c r="BKK3" s="310"/>
      <c r="BKL3" s="310"/>
      <c r="BKM3" s="310"/>
      <c r="BKN3" s="310"/>
      <c r="BKO3" s="310"/>
      <c r="BKP3" s="309"/>
      <c r="BKQ3" s="310"/>
      <c r="BKR3" s="310"/>
      <c r="BKS3" s="310"/>
      <c r="BKT3" s="310"/>
      <c r="BKU3" s="310"/>
      <c r="BKV3" s="310"/>
      <c r="BKW3" s="310"/>
      <c r="BKX3" s="309"/>
      <c r="BKY3" s="310"/>
      <c r="BKZ3" s="310"/>
      <c r="BLA3" s="310"/>
      <c r="BLB3" s="310"/>
      <c r="BLC3" s="310"/>
      <c r="BLD3" s="310"/>
      <c r="BLE3" s="310"/>
      <c r="BLF3" s="309"/>
      <c r="BLG3" s="310"/>
      <c r="BLH3" s="310"/>
      <c r="BLI3" s="310"/>
      <c r="BLJ3" s="310"/>
      <c r="BLK3" s="310"/>
      <c r="BLL3" s="310"/>
      <c r="BLM3" s="310"/>
      <c r="BLN3" s="309"/>
      <c r="BLO3" s="310"/>
      <c r="BLP3" s="310"/>
      <c r="BLQ3" s="310"/>
      <c r="BLR3" s="310"/>
      <c r="BLS3" s="310"/>
      <c r="BLT3" s="310"/>
      <c r="BLU3" s="310"/>
      <c r="BLV3" s="309"/>
      <c r="BLW3" s="310"/>
      <c r="BLX3" s="310"/>
      <c r="BLY3" s="310"/>
      <c r="BLZ3" s="310"/>
      <c r="BMA3" s="310"/>
      <c r="BMB3" s="310"/>
      <c r="BMC3" s="310"/>
      <c r="BMD3" s="309"/>
      <c r="BME3" s="310"/>
      <c r="BMF3" s="310"/>
      <c r="BMG3" s="310"/>
      <c r="BMH3" s="310"/>
      <c r="BMI3" s="310"/>
      <c r="BMJ3" s="310"/>
      <c r="BMK3" s="310"/>
      <c r="BML3" s="309"/>
      <c r="BMM3" s="310"/>
      <c r="BMN3" s="310"/>
      <c r="BMO3" s="310"/>
      <c r="BMP3" s="310"/>
      <c r="BMQ3" s="310"/>
      <c r="BMR3" s="310"/>
      <c r="BMS3" s="310"/>
      <c r="BMT3" s="309"/>
      <c r="BMU3" s="310"/>
      <c r="BMV3" s="310"/>
      <c r="BMW3" s="310"/>
      <c r="BMX3" s="310"/>
      <c r="BMY3" s="310"/>
      <c r="BMZ3" s="310"/>
      <c r="BNA3" s="310"/>
      <c r="BNB3" s="309"/>
      <c r="BNC3" s="310"/>
      <c r="BND3" s="310"/>
      <c r="BNE3" s="310"/>
      <c r="BNF3" s="310"/>
      <c r="BNG3" s="310"/>
      <c r="BNH3" s="310"/>
      <c r="BNI3" s="310"/>
      <c r="BNJ3" s="309"/>
      <c r="BNK3" s="310"/>
      <c r="BNL3" s="310"/>
      <c r="BNM3" s="310"/>
      <c r="BNN3" s="310"/>
      <c r="BNO3" s="310"/>
      <c r="BNP3" s="310"/>
      <c r="BNQ3" s="310"/>
      <c r="BNR3" s="309"/>
      <c r="BNS3" s="310"/>
      <c r="BNT3" s="310"/>
      <c r="BNU3" s="310"/>
      <c r="BNV3" s="310"/>
      <c r="BNW3" s="310"/>
      <c r="BNX3" s="310"/>
      <c r="BNY3" s="310"/>
      <c r="BNZ3" s="309"/>
      <c r="BOA3" s="310"/>
      <c r="BOB3" s="310"/>
      <c r="BOC3" s="310"/>
      <c r="BOD3" s="310"/>
      <c r="BOE3" s="310"/>
      <c r="BOF3" s="310"/>
      <c r="BOG3" s="310"/>
      <c r="BOH3" s="309"/>
      <c r="BOI3" s="310"/>
      <c r="BOJ3" s="310"/>
      <c r="BOK3" s="310"/>
      <c r="BOL3" s="310"/>
      <c r="BOM3" s="310"/>
      <c r="BON3" s="310"/>
      <c r="BOO3" s="310"/>
      <c r="BOP3" s="309"/>
      <c r="BOQ3" s="310"/>
      <c r="BOR3" s="310"/>
      <c r="BOS3" s="310"/>
      <c r="BOT3" s="310"/>
      <c r="BOU3" s="310"/>
      <c r="BOV3" s="310"/>
      <c r="BOW3" s="310"/>
      <c r="BOX3" s="309"/>
      <c r="BOY3" s="310"/>
      <c r="BOZ3" s="310"/>
      <c r="BPA3" s="310"/>
      <c r="BPB3" s="310"/>
      <c r="BPC3" s="310"/>
      <c r="BPD3" s="310"/>
      <c r="BPE3" s="310"/>
      <c r="BPF3" s="309"/>
      <c r="BPG3" s="310"/>
      <c r="BPH3" s="310"/>
      <c r="BPI3" s="310"/>
      <c r="BPJ3" s="310"/>
      <c r="BPK3" s="310"/>
      <c r="BPL3" s="310"/>
      <c r="BPM3" s="310"/>
      <c r="BPN3" s="309"/>
      <c r="BPO3" s="310"/>
      <c r="BPP3" s="310"/>
      <c r="BPQ3" s="310"/>
      <c r="BPR3" s="310"/>
      <c r="BPS3" s="310"/>
      <c r="BPT3" s="310"/>
      <c r="BPU3" s="310"/>
      <c r="BPV3" s="309"/>
      <c r="BPW3" s="310"/>
      <c r="BPX3" s="310"/>
      <c r="BPY3" s="310"/>
      <c r="BPZ3" s="310"/>
      <c r="BQA3" s="310"/>
      <c r="BQB3" s="310"/>
      <c r="BQC3" s="310"/>
      <c r="BQD3" s="309"/>
      <c r="BQE3" s="310"/>
      <c r="BQF3" s="310"/>
      <c r="BQG3" s="310"/>
      <c r="BQH3" s="310"/>
      <c r="BQI3" s="310"/>
      <c r="BQJ3" s="310"/>
      <c r="BQK3" s="310"/>
      <c r="BQL3" s="309"/>
      <c r="BQM3" s="310"/>
      <c r="BQN3" s="310"/>
      <c r="BQO3" s="310"/>
      <c r="BQP3" s="310"/>
      <c r="BQQ3" s="310"/>
      <c r="BQR3" s="310"/>
      <c r="BQS3" s="310"/>
      <c r="BQT3" s="309"/>
      <c r="BQU3" s="310"/>
      <c r="BQV3" s="310"/>
      <c r="BQW3" s="310"/>
      <c r="BQX3" s="310"/>
      <c r="BQY3" s="310"/>
      <c r="BQZ3" s="310"/>
      <c r="BRA3" s="310"/>
      <c r="BRB3" s="309"/>
      <c r="BRC3" s="310"/>
      <c r="BRD3" s="310"/>
      <c r="BRE3" s="310"/>
      <c r="BRF3" s="310"/>
      <c r="BRG3" s="310"/>
      <c r="BRH3" s="310"/>
      <c r="BRI3" s="310"/>
      <c r="BRJ3" s="309"/>
      <c r="BRK3" s="310"/>
      <c r="BRL3" s="310"/>
      <c r="BRM3" s="310"/>
      <c r="BRN3" s="310"/>
      <c r="BRO3" s="310"/>
      <c r="BRP3" s="310"/>
      <c r="BRQ3" s="310"/>
      <c r="BRR3" s="309"/>
      <c r="BRS3" s="310"/>
      <c r="BRT3" s="310"/>
      <c r="BRU3" s="310"/>
      <c r="BRV3" s="310"/>
      <c r="BRW3" s="310"/>
      <c r="BRX3" s="310"/>
      <c r="BRY3" s="310"/>
      <c r="BRZ3" s="309"/>
      <c r="BSA3" s="310"/>
      <c r="BSB3" s="310"/>
      <c r="BSC3" s="310"/>
      <c r="BSD3" s="310"/>
      <c r="BSE3" s="310"/>
      <c r="BSF3" s="310"/>
      <c r="BSG3" s="310"/>
      <c r="BSH3" s="309"/>
      <c r="BSI3" s="310"/>
      <c r="BSJ3" s="310"/>
      <c r="BSK3" s="310"/>
      <c r="BSL3" s="310"/>
      <c r="BSM3" s="310"/>
      <c r="BSN3" s="310"/>
      <c r="BSO3" s="310"/>
      <c r="BSP3" s="309"/>
      <c r="BSQ3" s="310"/>
      <c r="BSR3" s="310"/>
      <c r="BSS3" s="310"/>
      <c r="BST3" s="310"/>
      <c r="BSU3" s="310"/>
      <c r="BSV3" s="310"/>
      <c r="BSW3" s="310"/>
      <c r="BSX3" s="309"/>
      <c r="BSY3" s="310"/>
      <c r="BSZ3" s="310"/>
      <c r="BTA3" s="310"/>
      <c r="BTB3" s="310"/>
      <c r="BTC3" s="310"/>
      <c r="BTD3" s="310"/>
      <c r="BTE3" s="310"/>
      <c r="BTF3" s="309"/>
      <c r="BTG3" s="310"/>
      <c r="BTH3" s="310"/>
      <c r="BTI3" s="310"/>
      <c r="BTJ3" s="310"/>
      <c r="BTK3" s="310"/>
      <c r="BTL3" s="310"/>
      <c r="BTM3" s="310"/>
      <c r="BTN3" s="309"/>
      <c r="BTO3" s="310"/>
      <c r="BTP3" s="310"/>
      <c r="BTQ3" s="310"/>
      <c r="BTR3" s="310"/>
      <c r="BTS3" s="310"/>
      <c r="BTT3" s="310"/>
      <c r="BTU3" s="310"/>
      <c r="BTV3" s="309"/>
      <c r="BTW3" s="310"/>
      <c r="BTX3" s="310"/>
      <c r="BTY3" s="310"/>
      <c r="BTZ3" s="310"/>
      <c r="BUA3" s="310"/>
      <c r="BUB3" s="310"/>
      <c r="BUC3" s="310"/>
      <c r="BUD3" s="309"/>
      <c r="BUE3" s="310"/>
      <c r="BUF3" s="310"/>
      <c r="BUG3" s="310"/>
      <c r="BUH3" s="310"/>
      <c r="BUI3" s="310"/>
      <c r="BUJ3" s="310"/>
      <c r="BUK3" s="310"/>
      <c r="BUL3" s="309"/>
      <c r="BUM3" s="310"/>
      <c r="BUN3" s="310"/>
      <c r="BUO3" s="310"/>
      <c r="BUP3" s="310"/>
      <c r="BUQ3" s="310"/>
      <c r="BUR3" s="310"/>
      <c r="BUS3" s="310"/>
      <c r="BUT3" s="309"/>
      <c r="BUU3" s="310"/>
      <c r="BUV3" s="310"/>
      <c r="BUW3" s="310"/>
      <c r="BUX3" s="310"/>
      <c r="BUY3" s="310"/>
      <c r="BUZ3" s="310"/>
      <c r="BVA3" s="310"/>
      <c r="BVB3" s="309"/>
      <c r="BVC3" s="310"/>
      <c r="BVD3" s="310"/>
      <c r="BVE3" s="310"/>
      <c r="BVF3" s="310"/>
      <c r="BVG3" s="310"/>
      <c r="BVH3" s="310"/>
      <c r="BVI3" s="310"/>
      <c r="BVJ3" s="309"/>
      <c r="BVK3" s="310"/>
      <c r="BVL3" s="310"/>
      <c r="BVM3" s="310"/>
      <c r="BVN3" s="310"/>
      <c r="BVO3" s="310"/>
      <c r="BVP3" s="310"/>
      <c r="BVQ3" s="310"/>
      <c r="BVR3" s="309"/>
      <c r="BVS3" s="310"/>
      <c r="BVT3" s="310"/>
      <c r="BVU3" s="310"/>
      <c r="BVV3" s="310"/>
      <c r="BVW3" s="310"/>
      <c r="BVX3" s="310"/>
      <c r="BVY3" s="310"/>
      <c r="BVZ3" s="309"/>
      <c r="BWA3" s="310"/>
      <c r="BWB3" s="310"/>
      <c r="BWC3" s="310"/>
      <c r="BWD3" s="310"/>
      <c r="BWE3" s="310"/>
      <c r="BWF3" s="310"/>
      <c r="BWG3" s="310"/>
      <c r="BWH3" s="309"/>
      <c r="BWI3" s="310"/>
      <c r="BWJ3" s="310"/>
      <c r="BWK3" s="310"/>
      <c r="BWL3" s="310"/>
      <c r="BWM3" s="310"/>
      <c r="BWN3" s="310"/>
      <c r="BWO3" s="310"/>
      <c r="BWP3" s="309"/>
      <c r="BWQ3" s="310"/>
      <c r="BWR3" s="310"/>
      <c r="BWS3" s="310"/>
      <c r="BWT3" s="310"/>
      <c r="BWU3" s="310"/>
      <c r="BWV3" s="310"/>
      <c r="BWW3" s="310"/>
      <c r="BWX3" s="309"/>
      <c r="BWY3" s="310"/>
      <c r="BWZ3" s="310"/>
      <c r="BXA3" s="310"/>
      <c r="BXB3" s="310"/>
      <c r="BXC3" s="310"/>
      <c r="BXD3" s="310"/>
      <c r="BXE3" s="310"/>
      <c r="BXF3" s="309"/>
      <c r="BXG3" s="310"/>
      <c r="BXH3" s="310"/>
      <c r="BXI3" s="310"/>
      <c r="BXJ3" s="310"/>
      <c r="BXK3" s="310"/>
      <c r="BXL3" s="310"/>
      <c r="BXM3" s="310"/>
      <c r="BXN3" s="309"/>
      <c r="BXO3" s="310"/>
      <c r="BXP3" s="310"/>
      <c r="BXQ3" s="310"/>
      <c r="BXR3" s="310"/>
      <c r="BXS3" s="310"/>
      <c r="BXT3" s="310"/>
      <c r="BXU3" s="310"/>
      <c r="BXV3" s="309"/>
      <c r="BXW3" s="310"/>
      <c r="BXX3" s="310"/>
      <c r="BXY3" s="310"/>
      <c r="BXZ3" s="310"/>
      <c r="BYA3" s="310"/>
      <c r="BYB3" s="310"/>
      <c r="BYC3" s="310"/>
      <c r="BYD3" s="309"/>
      <c r="BYE3" s="310"/>
      <c r="BYF3" s="310"/>
      <c r="BYG3" s="310"/>
      <c r="BYH3" s="310"/>
      <c r="BYI3" s="310"/>
      <c r="BYJ3" s="310"/>
      <c r="BYK3" s="310"/>
      <c r="BYL3" s="309"/>
      <c r="BYM3" s="310"/>
      <c r="BYN3" s="310"/>
      <c r="BYO3" s="310"/>
      <c r="BYP3" s="310"/>
      <c r="BYQ3" s="310"/>
      <c r="BYR3" s="310"/>
      <c r="BYS3" s="310"/>
      <c r="BYT3" s="309"/>
      <c r="BYU3" s="310"/>
      <c r="BYV3" s="310"/>
      <c r="BYW3" s="310"/>
      <c r="BYX3" s="310"/>
      <c r="BYY3" s="310"/>
      <c r="BYZ3" s="310"/>
      <c r="BZA3" s="310"/>
      <c r="BZB3" s="309"/>
      <c r="BZC3" s="310"/>
      <c r="BZD3" s="310"/>
      <c r="BZE3" s="310"/>
      <c r="BZF3" s="310"/>
      <c r="BZG3" s="310"/>
      <c r="BZH3" s="310"/>
      <c r="BZI3" s="310"/>
      <c r="BZJ3" s="309"/>
      <c r="BZK3" s="310"/>
      <c r="BZL3" s="310"/>
      <c r="BZM3" s="310"/>
      <c r="BZN3" s="310"/>
      <c r="BZO3" s="310"/>
      <c r="BZP3" s="310"/>
      <c r="BZQ3" s="310"/>
      <c r="BZR3" s="309"/>
      <c r="BZS3" s="310"/>
      <c r="BZT3" s="310"/>
      <c r="BZU3" s="310"/>
      <c r="BZV3" s="310"/>
      <c r="BZW3" s="310"/>
      <c r="BZX3" s="310"/>
      <c r="BZY3" s="310"/>
      <c r="BZZ3" s="309"/>
      <c r="CAA3" s="310"/>
      <c r="CAB3" s="310"/>
      <c r="CAC3" s="310"/>
      <c r="CAD3" s="310"/>
      <c r="CAE3" s="310"/>
      <c r="CAF3" s="310"/>
      <c r="CAG3" s="310"/>
      <c r="CAH3" s="309"/>
      <c r="CAI3" s="310"/>
      <c r="CAJ3" s="310"/>
      <c r="CAK3" s="310"/>
      <c r="CAL3" s="310"/>
      <c r="CAM3" s="310"/>
      <c r="CAN3" s="310"/>
      <c r="CAO3" s="310"/>
      <c r="CAP3" s="309"/>
      <c r="CAQ3" s="310"/>
      <c r="CAR3" s="310"/>
      <c r="CAS3" s="310"/>
      <c r="CAT3" s="310"/>
      <c r="CAU3" s="310"/>
      <c r="CAV3" s="310"/>
      <c r="CAW3" s="310"/>
      <c r="CAX3" s="309"/>
      <c r="CAY3" s="310"/>
      <c r="CAZ3" s="310"/>
      <c r="CBA3" s="310"/>
      <c r="CBB3" s="310"/>
      <c r="CBC3" s="310"/>
      <c r="CBD3" s="310"/>
      <c r="CBE3" s="310"/>
      <c r="CBF3" s="309"/>
      <c r="CBG3" s="310"/>
      <c r="CBH3" s="310"/>
      <c r="CBI3" s="310"/>
      <c r="CBJ3" s="310"/>
      <c r="CBK3" s="310"/>
      <c r="CBL3" s="310"/>
      <c r="CBM3" s="310"/>
      <c r="CBN3" s="309"/>
      <c r="CBO3" s="310"/>
      <c r="CBP3" s="310"/>
      <c r="CBQ3" s="310"/>
      <c r="CBR3" s="310"/>
      <c r="CBS3" s="310"/>
      <c r="CBT3" s="310"/>
      <c r="CBU3" s="310"/>
      <c r="CBV3" s="309"/>
      <c r="CBW3" s="310"/>
      <c r="CBX3" s="310"/>
      <c r="CBY3" s="310"/>
      <c r="CBZ3" s="310"/>
      <c r="CCA3" s="310"/>
      <c r="CCB3" s="310"/>
      <c r="CCC3" s="310"/>
      <c r="CCD3" s="309"/>
      <c r="CCE3" s="310"/>
      <c r="CCF3" s="310"/>
      <c r="CCG3" s="310"/>
      <c r="CCH3" s="310"/>
      <c r="CCI3" s="310"/>
      <c r="CCJ3" s="310"/>
      <c r="CCK3" s="310"/>
      <c r="CCL3" s="309"/>
      <c r="CCM3" s="310"/>
      <c r="CCN3" s="310"/>
      <c r="CCO3" s="310"/>
      <c r="CCP3" s="310"/>
      <c r="CCQ3" s="310"/>
      <c r="CCR3" s="310"/>
      <c r="CCS3" s="310"/>
      <c r="CCT3" s="309"/>
      <c r="CCU3" s="310"/>
      <c r="CCV3" s="310"/>
      <c r="CCW3" s="310"/>
      <c r="CCX3" s="310"/>
      <c r="CCY3" s="310"/>
      <c r="CCZ3" s="310"/>
      <c r="CDA3" s="310"/>
      <c r="CDB3" s="309"/>
      <c r="CDC3" s="310"/>
      <c r="CDD3" s="310"/>
      <c r="CDE3" s="310"/>
      <c r="CDF3" s="310"/>
      <c r="CDG3" s="310"/>
      <c r="CDH3" s="310"/>
      <c r="CDI3" s="310"/>
      <c r="CDJ3" s="309"/>
      <c r="CDK3" s="310"/>
      <c r="CDL3" s="310"/>
      <c r="CDM3" s="310"/>
      <c r="CDN3" s="310"/>
      <c r="CDO3" s="310"/>
      <c r="CDP3" s="310"/>
      <c r="CDQ3" s="310"/>
      <c r="CDR3" s="309"/>
      <c r="CDS3" s="310"/>
      <c r="CDT3" s="310"/>
      <c r="CDU3" s="310"/>
      <c r="CDV3" s="310"/>
      <c r="CDW3" s="310"/>
      <c r="CDX3" s="310"/>
      <c r="CDY3" s="310"/>
      <c r="CDZ3" s="309"/>
      <c r="CEA3" s="310"/>
      <c r="CEB3" s="310"/>
      <c r="CEC3" s="310"/>
      <c r="CED3" s="310"/>
      <c r="CEE3" s="310"/>
      <c r="CEF3" s="310"/>
      <c r="CEG3" s="310"/>
      <c r="CEH3" s="309"/>
      <c r="CEI3" s="310"/>
      <c r="CEJ3" s="310"/>
      <c r="CEK3" s="310"/>
      <c r="CEL3" s="310"/>
      <c r="CEM3" s="310"/>
      <c r="CEN3" s="310"/>
      <c r="CEO3" s="310"/>
      <c r="CEP3" s="309"/>
      <c r="CEQ3" s="310"/>
      <c r="CER3" s="310"/>
      <c r="CES3" s="310"/>
      <c r="CET3" s="310"/>
      <c r="CEU3" s="310"/>
      <c r="CEV3" s="310"/>
      <c r="CEW3" s="310"/>
      <c r="CEX3" s="309"/>
      <c r="CEY3" s="310"/>
      <c r="CEZ3" s="310"/>
      <c r="CFA3" s="310"/>
      <c r="CFB3" s="310"/>
      <c r="CFC3" s="310"/>
      <c r="CFD3" s="310"/>
      <c r="CFE3" s="310"/>
      <c r="CFF3" s="309"/>
      <c r="CFG3" s="310"/>
      <c r="CFH3" s="310"/>
      <c r="CFI3" s="310"/>
      <c r="CFJ3" s="310"/>
      <c r="CFK3" s="310"/>
      <c r="CFL3" s="310"/>
      <c r="CFM3" s="310"/>
      <c r="CFN3" s="309"/>
      <c r="CFO3" s="310"/>
      <c r="CFP3" s="310"/>
      <c r="CFQ3" s="310"/>
      <c r="CFR3" s="310"/>
      <c r="CFS3" s="310"/>
      <c r="CFT3" s="310"/>
      <c r="CFU3" s="310"/>
      <c r="CFV3" s="309"/>
      <c r="CFW3" s="310"/>
      <c r="CFX3" s="310"/>
      <c r="CFY3" s="310"/>
      <c r="CFZ3" s="310"/>
      <c r="CGA3" s="310"/>
      <c r="CGB3" s="310"/>
      <c r="CGC3" s="310"/>
      <c r="CGD3" s="309"/>
      <c r="CGE3" s="310"/>
      <c r="CGF3" s="310"/>
      <c r="CGG3" s="310"/>
      <c r="CGH3" s="310"/>
      <c r="CGI3" s="310"/>
      <c r="CGJ3" s="310"/>
      <c r="CGK3" s="310"/>
      <c r="CGL3" s="309"/>
      <c r="CGM3" s="310"/>
      <c r="CGN3" s="310"/>
      <c r="CGO3" s="310"/>
      <c r="CGP3" s="310"/>
      <c r="CGQ3" s="310"/>
      <c r="CGR3" s="310"/>
      <c r="CGS3" s="310"/>
      <c r="CGT3" s="309"/>
      <c r="CGU3" s="310"/>
      <c r="CGV3" s="310"/>
      <c r="CGW3" s="310"/>
      <c r="CGX3" s="310"/>
      <c r="CGY3" s="310"/>
      <c r="CGZ3" s="310"/>
      <c r="CHA3" s="310"/>
      <c r="CHB3" s="309"/>
      <c r="CHC3" s="310"/>
      <c r="CHD3" s="310"/>
      <c r="CHE3" s="310"/>
      <c r="CHF3" s="310"/>
      <c r="CHG3" s="310"/>
      <c r="CHH3" s="310"/>
      <c r="CHI3" s="310"/>
      <c r="CHJ3" s="309"/>
      <c r="CHK3" s="310"/>
      <c r="CHL3" s="310"/>
      <c r="CHM3" s="310"/>
      <c r="CHN3" s="310"/>
      <c r="CHO3" s="310"/>
      <c r="CHP3" s="310"/>
      <c r="CHQ3" s="310"/>
      <c r="CHR3" s="309"/>
      <c r="CHS3" s="310"/>
      <c r="CHT3" s="310"/>
      <c r="CHU3" s="310"/>
      <c r="CHV3" s="310"/>
      <c r="CHW3" s="310"/>
      <c r="CHX3" s="310"/>
      <c r="CHY3" s="310"/>
      <c r="CHZ3" s="309"/>
      <c r="CIA3" s="310"/>
      <c r="CIB3" s="310"/>
      <c r="CIC3" s="310"/>
      <c r="CID3" s="310"/>
      <c r="CIE3" s="310"/>
      <c r="CIF3" s="310"/>
      <c r="CIG3" s="310"/>
      <c r="CIH3" s="309"/>
      <c r="CII3" s="310"/>
      <c r="CIJ3" s="310"/>
      <c r="CIK3" s="310"/>
      <c r="CIL3" s="310"/>
      <c r="CIM3" s="310"/>
      <c r="CIN3" s="310"/>
      <c r="CIO3" s="310"/>
      <c r="CIP3" s="309"/>
      <c r="CIQ3" s="310"/>
      <c r="CIR3" s="310"/>
      <c r="CIS3" s="310"/>
      <c r="CIT3" s="310"/>
      <c r="CIU3" s="310"/>
      <c r="CIV3" s="310"/>
      <c r="CIW3" s="310"/>
      <c r="CIX3" s="309"/>
      <c r="CIY3" s="310"/>
      <c r="CIZ3" s="310"/>
      <c r="CJA3" s="310"/>
      <c r="CJB3" s="310"/>
      <c r="CJC3" s="310"/>
      <c r="CJD3" s="310"/>
      <c r="CJE3" s="310"/>
      <c r="CJF3" s="309"/>
      <c r="CJG3" s="310"/>
      <c r="CJH3" s="310"/>
      <c r="CJI3" s="310"/>
      <c r="CJJ3" s="310"/>
      <c r="CJK3" s="310"/>
      <c r="CJL3" s="310"/>
      <c r="CJM3" s="310"/>
      <c r="CJN3" s="309"/>
      <c r="CJO3" s="310"/>
      <c r="CJP3" s="310"/>
      <c r="CJQ3" s="310"/>
      <c r="CJR3" s="310"/>
      <c r="CJS3" s="310"/>
      <c r="CJT3" s="310"/>
      <c r="CJU3" s="310"/>
      <c r="CJV3" s="309"/>
      <c r="CJW3" s="310"/>
      <c r="CJX3" s="310"/>
      <c r="CJY3" s="310"/>
      <c r="CJZ3" s="310"/>
      <c r="CKA3" s="310"/>
      <c r="CKB3" s="310"/>
      <c r="CKC3" s="310"/>
      <c r="CKD3" s="309"/>
      <c r="CKE3" s="310"/>
      <c r="CKF3" s="310"/>
      <c r="CKG3" s="310"/>
      <c r="CKH3" s="310"/>
      <c r="CKI3" s="310"/>
      <c r="CKJ3" s="310"/>
      <c r="CKK3" s="310"/>
      <c r="CKL3" s="309"/>
      <c r="CKM3" s="310"/>
      <c r="CKN3" s="310"/>
      <c r="CKO3" s="310"/>
      <c r="CKP3" s="310"/>
      <c r="CKQ3" s="310"/>
      <c r="CKR3" s="310"/>
      <c r="CKS3" s="310"/>
      <c r="CKT3" s="309"/>
      <c r="CKU3" s="310"/>
      <c r="CKV3" s="310"/>
      <c r="CKW3" s="310"/>
      <c r="CKX3" s="310"/>
      <c r="CKY3" s="310"/>
      <c r="CKZ3" s="310"/>
      <c r="CLA3" s="310"/>
      <c r="CLB3" s="309"/>
      <c r="CLC3" s="310"/>
      <c r="CLD3" s="310"/>
      <c r="CLE3" s="310"/>
      <c r="CLF3" s="310"/>
      <c r="CLG3" s="310"/>
      <c r="CLH3" s="310"/>
      <c r="CLI3" s="310"/>
      <c r="CLJ3" s="309"/>
      <c r="CLK3" s="310"/>
      <c r="CLL3" s="310"/>
      <c r="CLM3" s="310"/>
      <c r="CLN3" s="310"/>
      <c r="CLO3" s="310"/>
      <c r="CLP3" s="310"/>
      <c r="CLQ3" s="310"/>
      <c r="CLR3" s="309"/>
      <c r="CLS3" s="310"/>
      <c r="CLT3" s="310"/>
      <c r="CLU3" s="310"/>
      <c r="CLV3" s="310"/>
      <c r="CLW3" s="310"/>
      <c r="CLX3" s="310"/>
      <c r="CLY3" s="310"/>
      <c r="CLZ3" s="309"/>
      <c r="CMA3" s="310"/>
      <c r="CMB3" s="310"/>
      <c r="CMC3" s="310"/>
      <c r="CMD3" s="310"/>
      <c r="CME3" s="310"/>
      <c r="CMF3" s="310"/>
      <c r="CMG3" s="310"/>
      <c r="CMH3" s="309"/>
      <c r="CMI3" s="310"/>
      <c r="CMJ3" s="310"/>
      <c r="CMK3" s="310"/>
      <c r="CML3" s="310"/>
      <c r="CMM3" s="310"/>
      <c r="CMN3" s="310"/>
      <c r="CMO3" s="310"/>
      <c r="CMP3" s="309"/>
      <c r="CMQ3" s="310"/>
      <c r="CMR3" s="310"/>
      <c r="CMS3" s="310"/>
      <c r="CMT3" s="310"/>
      <c r="CMU3" s="310"/>
      <c r="CMV3" s="310"/>
      <c r="CMW3" s="310"/>
      <c r="CMX3" s="309"/>
      <c r="CMY3" s="310"/>
      <c r="CMZ3" s="310"/>
      <c r="CNA3" s="310"/>
      <c r="CNB3" s="310"/>
      <c r="CNC3" s="310"/>
      <c r="CND3" s="310"/>
      <c r="CNE3" s="310"/>
      <c r="CNF3" s="309"/>
      <c r="CNG3" s="310"/>
      <c r="CNH3" s="310"/>
      <c r="CNI3" s="310"/>
      <c r="CNJ3" s="310"/>
      <c r="CNK3" s="310"/>
      <c r="CNL3" s="310"/>
      <c r="CNM3" s="310"/>
      <c r="CNN3" s="309"/>
      <c r="CNO3" s="310"/>
      <c r="CNP3" s="310"/>
      <c r="CNQ3" s="310"/>
      <c r="CNR3" s="310"/>
      <c r="CNS3" s="310"/>
      <c r="CNT3" s="310"/>
      <c r="CNU3" s="310"/>
      <c r="CNV3" s="309"/>
      <c r="CNW3" s="310"/>
      <c r="CNX3" s="310"/>
      <c r="CNY3" s="310"/>
      <c r="CNZ3" s="310"/>
      <c r="COA3" s="310"/>
      <c r="COB3" s="310"/>
      <c r="COC3" s="310"/>
      <c r="COD3" s="309"/>
      <c r="COE3" s="310"/>
      <c r="COF3" s="310"/>
      <c r="COG3" s="310"/>
      <c r="COH3" s="310"/>
      <c r="COI3" s="310"/>
      <c r="COJ3" s="310"/>
      <c r="COK3" s="310"/>
      <c r="COL3" s="309"/>
      <c r="COM3" s="310"/>
      <c r="CON3" s="310"/>
      <c r="COO3" s="310"/>
      <c r="COP3" s="310"/>
      <c r="COQ3" s="310"/>
      <c r="COR3" s="310"/>
      <c r="COS3" s="310"/>
      <c r="COT3" s="309"/>
      <c r="COU3" s="310"/>
      <c r="COV3" s="310"/>
      <c r="COW3" s="310"/>
      <c r="COX3" s="310"/>
      <c r="COY3" s="310"/>
      <c r="COZ3" s="310"/>
      <c r="CPA3" s="310"/>
      <c r="CPB3" s="309"/>
      <c r="CPC3" s="310"/>
      <c r="CPD3" s="310"/>
      <c r="CPE3" s="310"/>
      <c r="CPF3" s="310"/>
      <c r="CPG3" s="310"/>
      <c r="CPH3" s="310"/>
      <c r="CPI3" s="310"/>
      <c r="CPJ3" s="309"/>
      <c r="CPK3" s="310"/>
      <c r="CPL3" s="310"/>
      <c r="CPM3" s="310"/>
      <c r="CPN3" s="310"/>
      <c r="CPO3" s="310"/>
      <c r="CPP3" s="310"/>
      <c r="CPQ3" s="310"/>
      <c r="CPR3" s="309"/>
      <c r="CPS3" s="310"/>
      <c r="CPT3" s="310"/>
      <c r="CPU3" s="310"/>
      <c r="CPV3" s="310"/>
      <c r="CPW3" s="310"/>
      <c r="CPX3" s="310"/>
      <c r="CPY3" s="310"/>
      <c r="CPZ3" s="309"/>
      <c r="CQA3" s="310"/>
      <c r="CQB3" s="310"/>
      <c r="CQC3" s="310"/>
      <c r="CQD3" s="310"/>
      <c r="CQE3" s="310"/>
      <c r="CQF3" s="310"/>
      <c r="CQG3" s="310"/>
      <c r="CQH3" s="309"/>
      <c r="CQI3" s="310"/>
      <c r="CQJ3" s="310"/>
      <c r="CQK3" s="310"/>
      <c r="CQL3" s="310"/>
      <c r="CQM3" s="310"/>
      <c r="CQN3" s="310"/>
      <c r="CQO3" s="310"/>
      <c r="CQP3" s="309"/>
      <c r="CQQ3" s="310"/>
      <c r="CQR3" s="310"/>
      <c r="CQS3" s="310"/>
      <c r="CQT3" s="310"/>
      <c r="CQU3" s="310"/>
      <c r="CQV3" s="310"/>
      <c r="CQW3" s="310"/>
      <c r="CQX3" s="309"/>
      <c r="CQY3" s="310"/>
      <c r="CQZ3" s="310"/>
      <c r="CRA3" s="310"/>
      <c r="CRB3" s="310"/>
      <c r="CRC3" s="310"/>
      <c r="CRD3" s="310"/>
      <c r="CRE3" s="310"/>
      <c r="CRF3" s="309"/>
      <c r="CRG3" s="310"/>
      <c r="CRH3" s="310"/>
      <c r="CRI3" s="310"/>
      <c r="CRJ3" s="310"/>
      <c r="CRK3" s="310"/>
      <c r="CRL3" s="310"/>
      <c r="CRM3" s="310"/>
      <c r="CRN3" s="309"/>
      <c r="CRO3" s="310"/>
      <c r="CRP3" s="310"/>
      <c r="CRQ3" s="310"/>
      <c r="CRR3" s="310"/>
      <c r="CRS3" s="310"/>
      <c r="CRT3" s="310"/>
      <c r="CRU3" s="310"/>
      <c r="CRV3" s="309"/>
      <c r="CRW3" s="310"/>
      <c r="CRX3" s="310"/>
      <c r="CRY3" s="310"/>
      <c r="CRZ3" s="310"/>
      <c r="CSA3" s="310"/>
      <c r="CSB3" s="310"/>
      <c r="CSC3" s="310"/>
      <c r="CSD3" s="309"/>
      <c r="CSE3" s="310"/>
      <c r="CSF3" s="310"/>
      <c r="CSG3" s="310"/>
      <c r="CSH3" s="310"/>
      <c r="CSI3" s="310"/>
      <c r="CSJ3" s="310"/>
      <c r="CSK3" s="310"/>
      <c r="CSL3" s="309"/>
      <c r="CSM3" s="310"/>
      <c r="CSN3" s="310"/>
      <c r="CSO3" s="310"/>
      <c r="CSP3" s="310"/>
      <c r="CSQ3" s="310"/>
      <c r="CSR3" s="310"/>
      <c r="CSS3" s="310"/>
      <c r="CST3" s="309"/>
      <c r="CSU3" s="310"/>
      <c r="CSV3" s="310"/>
      <c r="CSW3" s="310"/>
      <c r="CSX3" s="310"/>
      <c r="CSY3" s="310"/>
      <c r="CSZ3" s="310"/>
      <c r="CTA3" s="310"/>
      <c r="CTB3" s="309"/>
      <c r="CTC3" s="310"/>
      <c r="CTD3" s="310"/>
      <c r="CTE3" s="310"/>
      <c r="CTF3" s="310"/>
      <c r="CTG3" s="310"/>
      <c r="CTH3" s="310"/>
      <c r="CTI3" s="310"/>
      <c r="CTJ3" s="309"/>
      <c r="CTK3" s="310"/>
      <c r="CTL3" s="310"/>
      <c r="CTM3" s="310"/>
      <c r="CTN3" s="310"/>
      <c r="CTO3" s="310"/>
      <c r="CTP3" s="310"/>
      <c r="CTQ3" s="310"/>
      <c r="CTR3" s="309"/>
      <c r="CTS3" s="310"/>
      <c r="CTT3" s="310"/>
      <c r="CTU3" s="310"/>
      <c r="CTV3" s="310"/>
      <c r="CTW3" s="310"/>
      <c r="CTX3" s="310"/>
      <c r="CTY3" s="310"/>
      <c r="CTZ3" s="309"/>
      <c r="CUA3" s="310"/>
      <c r="CUB3" s="310"/>
      <c r="CUC3" s="310"/>
      <c r="CUD3" s="310"/>
      <c r="CUE3" s="310"/>
      <c r="CUF3" s="310"/>
      <c r="CUG3" s="310"/>
      <c r="CUH3" s="309"/>
      <c r="CUI3" s="310"/>
      <c r="CUJ3" s="310"/>
      <c r="CUK3" s="310"/>
      <c r="CUL3" s="310"/>
      <c r="CUM3" s="310"/>
      <c r="CUN3" s="310"/>
      <c r="CUO3" s="310"/>
      <c r="CUP3" s="309"/>
      <c r="CUQ3" s="310"/>
      <c r="CUR3" s="310"/>
      <c r="CUS3" s="310"/>
      <c r="CUT3" s="310"/>
      <c r="CUU3" s="310"/>
      <c r="CUV3" s="310"/>
      <c r="CUW3" s="310"/>
      <c r="CUX3" s="309"/>
      <c r="CUY3" s="310"/>
      <c r="CUZ3" s="310"/>
      <c r="CVA3" s="310"/>
      <c r="CVB3" s="310"/>
      <c r="CVC3" s="310"/>
      <c r="CVD3" s="310"/>
      <c r="CVE3" s="310"/>
      <c r="CVF3" s="309"/>
      <c r="CVG3" s="310"/>
      <c r="CVH3" s="310"/>
      <c r="CVI3" s="310"/>
      <c r="CVJ3" s="310"/>
      <c r="CVK3" s="310"/>
      <c r="CVL3" s="310"/>
      <c r="CVM3" s="310"/>
      <c r="CVN3" s="309"/>
      <c r="CVO3" s="310"/>
      <c r="CVP3" s="310"/>
      <c r="CVQ3" s="310"/>
      <c r="CVR3" s="310"/>
      <c r="CVS3" s="310"/>
      <c r="CVT3" s="310"/>
      <c r="CVU3" s="310"/>
      <c r="CVV3" s="309"/>
      <c r="CVW3" s="310"/>
      <c r="CVX3" s="310"/>
      <c r="CVY3" s="310"/>
      <c r="CVZ3" s="310"/>
      <c r="CWA3" s="310"/>
      <c r="CWB3" s="310"/>
      <c r="CWC3" s="310"/>
      <c r="CWD3" s="309"/>
      <c r="CWE3" s="310"/>
      <c r="CWF3" s="310"/>
      <c r="CWG3" s="310"/>
      <c r="CWH3" s="310"/>
      <c r="CWI3" s="310"/>
      <c r="CWJ3" s="310"/>
      <c r="CWK3" s="310"/>
      <c r="CWL3" s="309"/>
      <c r="CWM3" s="310"/>
      <c r="CWN3" s="310"/>
      <c r="CWO3" s="310"/>
      <c r="CWP3" s="310"/>
      <c r="CWQ3" s="310"/>
      <c r="CWR3" s="310"/>
      <c r="CWS3" s="310"/>
      <c r="CWT3" s="309"/>
      <c r="CWU3" s="310"/>
      <c r="CWV3" s="310"/>
      <c r="CWW3" s="310"/>
      <c r="CWX3" s="310"/>
      <c r="CWY3" s="310"/>
      <c r="CWZ3" s="310"/>
      <c r="CXA3" s="310"/>
      <c r="CXB3" s="309"/>
      <c r="CXC3" s="310"/>
      <c r="CXD3" s="310"/>
      <c r="CXE3" s="310"/>
      <c r="CXF3" s="310"/>
      <c r="CXG3" s="310"/>
      <c r="CXH3" s="310"/>
      <c r="CXI3" s="310"/>
      <c r="CXJ3" s="309"/>
      <c r="CXK3" s="310"/>
      <c r="CXL3" s="310"/>
      <c r="CXM3" s="310"/>
      <c r="CXN3" s="310"/>
      <c r="CXO3" s="310"/>
      <c r="CXP3" s="310"/>
      <c r="CXQ3" s="310"/>
      <c r="CXR3" s="309"/>
      <c r="CXS3" s="310"/>
      <c r="CXT3" s="310"/>
      <c r="CXU3" s="310"/>
      <c r="CXV3" s="310"/>
      <c r="CXW3" s="310"/>
      <c r="CXX3" s="310"/>
      <c r="CXY3" s="310"/>
      <c r="CXZ3" s="309"/>
      <c r="CYA3" s="310"/>
      <c r="CYB3" s="310"/>
      <c r="CYC3" s="310"/>
      <c r="CYD3" s="310"/>
      <c r="CYE3" s="310"/>
      <c r="CYF3" s="310"/>
      <c r="CYG3" s="310"/>
      <c r="CYH3" s="309"/>
      <c r="CYI3" s="310"/>
      <c r="CYJ3" s="310"/>
      <c r="CYK3" s="310"/>
      <c r="CYL3" s="310"/>
      <c r="CYM3" s="310"/>
      <c r="CYN3" s="310"/>
      <c r="CYO3" s="310"/>
      <c r="CYP3" s="309"/>
      <c r="CYQ3" s="310"/>
      <c r="CYR3" s="310"/>
      <c r="CYS3" s="310"/>
      <c r="CYT3" s="310"/>
      <c r="CYU3" s="310"/>
      <c r="CYV3" s="310"/>
      <c r="CYW3" s="310"/>
      <c r="CYX3" s="309"/>
      <c r="CYY3" s="310"/>
      <c r="CYZ3" s="310"/>
      <c r="CZA3" s="310"/>
      <c r="CZB3" s="310"/>
      <c r="CZC3" s="310"/>
      <c r="CZD3" s="310"/>
      <c r="CZE3" s="310"/>
      <c r="CZF3" s="309"/>
      <c r="CZG3" s="310"/>
      <c r="CZH3" s="310"/>
      <c r="CZI3" s="310"/>
      <c r="CZJ3" s="310"/>
      <c r="CZK3" s="310"/>
      <c r="CZL3" s="310"/>
      <c r="CZM3" s="310"/>
      <c r="CZN3" s="309"/>
      <c r="CZO3" s="310"/>
      <c r="CZP3" s="310"/>
      <c r="CZQ3" s="310"/>
      <c r="CZR3" s="310"/>
      <c r="CZS3" s="310"/>
      <c r="CZT3" s="310"/>
      <c r="CZU3" s="310"/>
      <c r="CZV3" s="309"/>
      <c r="CZW3" s="310"/>
      <c r="CZX3" s="310"/>
      <c r="CZY3" s="310"/>
      <c r="CZZ3" s="310"/>
      <c r="DAA3" s="310"/>
      <c r="DAB3" s="310"/>
      <c r="DAC3" s="310"/>
      <c r="DAD3" s="309"/>
      <c r="DAE3" s="310"/>
      <c r="DAF3" s="310"/>
      <c r="DAG3" s="310"/>
      <c r="DAH3" s="310"/>
      <c r="DAI3" s="310"/>
      <c r="DAJ3" s="310"/>
      <c r="DAK3" s="310"/>
      <c r="DAL3" s="309"/>
      <c r="DAM3" s="310"/>
      <c r="DAN3" s="310"/>
      <c r="DAO3" s="310"/>
      <c r="DAP3" s="310"/>
      <c r="DAQ3" s="310"/>
      <c r="DAR3" s="310"/>
      <c r="DAS3" s="310"/>
      <c r="DAT3" s="309"/>
      <c r="DAU3" s="310"/>
      <c r="DAV3" s="310"/>
      <c r="DAW3" s="310"/>
      <c r="DAX3" s="310"/>
      <c r="DAY3" s="310"/>
      <c r="DAZ3" s="310"/>
      <c r="DBA3" s="310"/>
      <c r="DBB3" s="309"/>
      <c r="DBC3" s="310"/>
      <c r="DBD3" s="310"/>
      <c r="DBE3" s="310"/>
      <c r="DBF3" s="310"/>
      <c r="DBG3" s="310"/>
      <c r="DBH3" s="310"/>
      <c r="DBI3" s="310"/>
      <c r="DBJ3" s="309"/>
      <c r="DBK3" s="310"/>
      <c r="DBL3" s="310"/>
      <c r="DBM3" s="310"/>
      <c r="DBN3" s="310"/>
      <c r="DBO3" s="310"/>
      <c r="DBP3" s="310"/>
      <c r="DBQ3" s="310"/>
      <c r="DBR3" s="309"/>
      <c r="DBS3" s="310"/>
      <c r="DBT3" s="310"/>
      <c r="DBU3" s="310"/>
      <c r="DBV3" s="310"/>
      <c r="DBW3" s="310"/>
      <c r="DBX3" s="310"/>
      <c r="DBY3" s="310"/>
      <c r="DBZ3" s="309"/>
      <c r="DCA3" s="310"/>
      <c r="DCB3" s="310"/>
      <c r="DCC3" s="310"/>
      <c r="DCD3" s="310"/>
      <c r="DCE3" s="310"/>
      <c r="DCF3" s="310"/>
      <c r="DCG3" s="310"/>
      <c r="DCH3" s="309"/>
      <c r="DCI3" s="310"/>
      <c r="DCJ3" s="310"/>
      <c r="DCK3" s="310"/>
      <c r="DCL3" s="310"/>
      <c r="DCM3" s="310"/>
      <c r="DCN3" s="310"/>
      <c r="DCO3" s="310"/>
      <c r="DCP3" s="309"/>
      <c r="DCQ3" s="310"/>
      <c r="DCR3" s="310"/>
      <c r="DCS3" s="310"/>
      <c r="DCT3" s="310"/>
      <c r="DCU3" s="310"/>
      <c r="DCV3" s="310"/>
      <c r="DCW3" s="310"/>
      <c r="DCX3" s="309"/>
      <c r="DCY3" s="310"/>
      <c r="DCZ3" s="310"/>
      <c r="DDA3" s="310"/>
      <c r="DDB3" s="310"/>
      <c r="DDC3" s="310"/>
      <c r="DDD3" s="310"/>
      <c r="DDE3" s="310"/>
      <c r="DDF3" s="309"/>
      <c r="DDG3" s="310"/>
      <c r="DDH3" s="310"/>
      <c r="DDI3" s="310"/>
      <c r="DDJ3" s="310"/>
      <c r="DDK3" s="310"/>
      <c r="DDL3" s="310"/>
      <c r="DDM3" s="310"/>
      <c r="DDN3" s="309"/>
      <c r="DDO3" s="310"/>
      <c r="DDP3" s="310"/>
      <c r="DDQ3" s="310"/>
      <c r="DDR3" s="310"/>
      <c r="DDS3" s="310"/>
      <c r="DDT3" s="310"/>
      <c r="DDU3" s="310"/>
      <c r="DDV3" s="309"/>
      <c r="DDW3" s="310"/>
      <c r="DDX3" s="310"/>
      <c r="DDY3" s="310"/>
      <c r="DDZ3" s="310"/>
      <c r="DEA3" s="310"/>
      <c r="DEB3" s="310"/>
      <c r="DEC3" s="310"/>
      <c r="DED3" s="309"/>
      <c r="DEE3" s="310"/>
      <c r="DEF3" s="310"/>
      <c r="DEG3" s="310"/>
      <c r="DEH3" s="310"/>
      <c r="DEI3" s="310"/>
      <c r="DEJ3" s="310"/>
      <c r="DEK3" s="310"/>
      <c r="DEL3" s="309"/>
      <c r="DEM3" s="310"/>
      <c r="DEN3" s="310"/>
      <c r="DEO3" s="310"/>
      <c r="DEP3" s="310"/>
      <c r="DEQ3" s="310"/>
      <c r="DER3" s="310"/>
      <c r="DES3" s="310"/>
      <c r="DET3" s="309"/>
      <c r="DEU3" s="310"/>
      <c r="DEV3" s="310"/>
      <c r="DEW3" s="310"/>
      <c r="DEX3" s="310"/>
      <c r="DEY3" s="310"/>
      <c r="DEZ3" s="310"/>
      <c r="DFA3" s="310"/>
      <c r="DFB3" s="309"/>
      <c r="DFC3" s="310"/>
      <c r="DFD3" s="310"/>
      <c r="DFE3" s="310"/>
      <c r="DFF3" s="310"/>
      <c r="DFG3" s="310"/>
      <c r="DFH3" s="310"/>
      <c r="DFI3" s="310"/>
      <c r="DFJ3" s="309"/>
      <c r="DFK3" s="310"/>
      <c r="DFL3" s="310"/>
      <c r="DFM3" s="310"/>
      <c r="DFN3" s="310"/>
      <c r="DFO3" s="310"/>
      <c r="DFP3" s="310"/>
      <c r="DFQ3" s="310"/>
      <c r="DFR3" s="309"/>
      <c r="DFS3" s="310"/>
      <c r="DFT3" s="310"/>
      <c r="DFU3" s="310"/>
      <c r="DFV3" s="310"/>
      <c r="DFW3" s="310"/>
      <c r="DFX3" s="310"/>
      <c r="DFY3" s="310"/>
      <c r="DFZ3" s="309"/>
      <c r="DGA3" s="310"/>
      <c r="DGB3" s="310"/>
      <c r="DGC3" s="310"/>
      <c r="DGD3" s="310"/>
      <c r="DGE3" s="310"/>
      <c r="DGF3" s="310"/>
      <c r="DGG3" s="310"/>
      <c r="DGH3" s="309"/>
      <c r="DGI3" s="310"/>
      <c r="DGJ3" s="310"/>
      <c r="DGK3" s="310"/>
      <c r="DGL3" s="310"/>
      <c r="DGM3" s="310"/>
      <c r="DGN3" s="310"/>
      <c r="DGO3" s="310"/>
      <c r="DGP3" s="309"/>
      <c r="DGQ3" s="310"/>
      <c r="DGR3" s="310"/>
      <c r="DGS3" s="310"/>
      <c r="DGT3" s="310"/>
      <c r="DGU3" s="310"/>
      <c r="DGV3" s="310"/>
      <c r="DGW3" s="310"/>
      <c r="DGX3" s="309"/>
      <c r="DGY3" s="310"/>
      <c r="DGZ3" s="310"/>
      <c r="DHA3" s="310"/>
      <c r="DHB3" s="310"/>
      <c r="DHC3" s="310"/>
      <c r="DHD3" s="310"/>
      <c r="DHE3" s="310"/>
      <c r="DHF3" s="309"/>
      <c r="DHG3" s="310"/>
      <c r="DHH3" s="310"/>
      <c r="DHI3" s="310"/>
      <c r="DHJ3" s="310"/>
      <c r="DHK3" s="310"/>
      <c r="DHL3" s="310"/>
      <c r="DHM3" s="310"/>
      <c r="DHN3" s="309"/>
      <c r="DHO3" s="310"/>
      <c r="DHP3" s="310"/>
      <c r="DHQ3" s="310"/>
      <c r="DHR3" s="310"/>
      <c r="DHS3" s="310"/>
      <c r="DHT3" s="310"/>
      <c r="DHU3" s="310"/>
      <c r="DHV3" s="309"/>
      <c r="DHW3" s="310"/>
      <c r="DHX3" s="310"/>
      <c r="DHY3" s="310"/>
      <c r="DHZ3" s="310"/>
      <c r="DIA3" s="310"/>
      <c r="DIB3" s="310"/>
      <c r="DIC3" s="310"/>
      <c r="DID3" s="309"/>
      <c r="DIE3" s="310"/>
      <c r="DIF3" s="310"/>
      <c r="DIG3" s="310"/>
      <c r="DIH3" s="310"/>
      <c r="DII3" s="310"/>
      <c r="DIJ3" s="310"/>
      <c r="DIK3" s="310"/>
      <c r="DIL3" s="309"/>
      <c r="DIM3" s="310"/>
      <c r="DIN3" s="310"/>
      <c r="DIO3" s="310"/>
      <c r="DIP3" s="310"/>
      <c r="DIQ3" s="310"/>
      <c r="DIR3" s="310"/>
      <c r="DIS3" s="310"/>
      <c r="DIT3" s="309"/>
      <c r="DIU3" s="310"/>
      <c r="DIV3" s="310"/>
      <c r="DIW3" s="310"/>
      <c r="DIX3" s="310"/>
      <c r="DIY3" s="310"/>
      <c r="DIZ3" s="310"/>
      <c r="DJA3" s="310"/>
      <c r="DJB3" s="309"/>
      <c r="DJC3" s="310"/>
      <c r="DJD3" s="310"/>
      <c r="DJE3" s="310"/>
      <c r="DJF3" s="310"/>
      <c r="DJG3" s="310"/>
      <c r="DJH3" s="310"/>
      <c r="DJI3" s="310"/>
      <c r="DJJ3" s="309"/>
      <c r="DJK3" s="310"/>
      <c r="DJL3" s="310"/>
      <c r="DJM3" s="310"/>
      <c r="DJN3" s="310"/>
      <c r="DJO3" s="310"/>
      <c r="DJP3" s="310"/>
      <c r="DJQ3" s="310"/>
      <c r="DJR3" s="309"/>
      <c r="DJS3" s="310"/>
      <c r="DJT3" s="310"/>
      <c r="DJU3" s="310"/>
      <c r="DJV3" s="310"/>
      <c r="DJW3" s="310"/>
      <c r="DJX3" s="310"/>
      <c r="DJY3" s="310"/>
      <c r="DJZ3" s="309"/>
      <c r="DKA3" s="310"/>
      <c r="DKB3" s="310"/>
      <c r="DKC3" s="310"/>
      <c r="DKD3" s="310"/>
      <c r="DKE3" s="310"/>
      <c r="DKF3" s="310"/>
      <c r="DKG3" s="310"/>
      <c r="DKH3" s="309"/>
      <c r="DKI3" s="310"/>
      <c r="DKJ3" s="310"/>
      <c r="DKK3" s="310"/>
      <c r="DKL3" s="310"/>
      <c r="DKM3" s="310"/>
      <c r="DKN3" s="310"/>
      <c r="DKO3" s="310"/>
      <c r="DKP3" s="309"/>
      <c r="DKQ3" s="310"/>
      <c r="DKR3" s="310"/>
      <c r="DKS3" s="310"/>
      <c r="DKT3" s="310"/>
      <c r="DKU3" s="310"/>
      <c r="DKV3" s="310"/>
      <c r="DKW3" s="310"/>
      <c r="DKX3" s="309"/>
      <c r="DKY3" s="310"/>
      <c r="DKZ3" s="310"/>
      <c r="DLA3" s="310"/>
      <c r="DLB3" s="310"/>
      <c r="DLC3" s="310"/>
      <c r="DLD3" s="310"/>
      <c r="DLE3" s="310"/>
      <c r="DLF3" s="309"/>
      <c r="DLG3" s="310"/>
      <c r="DLH3" s="310"/>
      <c r="DLI3" s="310"/>
      <c r="DLJ3" s="310"/>
      <c r="DLK3" s="310"/>
      <c r="DLL3" s="310"/>
      <c r="DLM3" s="310"/>
      <c r="DLN3" s="309"/>
      <c r="DLO3" s="310"/>
      <c r="DLP3" s="310"/>
      <c r="DLQ3" s="310"/>
      <c r="DLR3" s="310"/>
      <c r="DLS3" s="310"/>
      <c r="DLT3" s="310"/>
      <c r="DLU3" s="310"/>
      <c r="DLV3" s="309"/>
      <c r="DLW3" s="310"/>
      <c r="DLX3" s="310"/>
      <c r="DLY3" s="310"/>
      <c r="DLZ3" s="310"/>
      <c r="DMA3" s="310"/>
      <c r="DMB3" s="310"/>
      <c r="DMC3" s="310"/>
      <c r="DMD3" s="309"/>
      <c r="DME3" s="310"/>
      <c r="DMF3" s="310"/>
      <c r="DMG3" s="310"/>
      <c r="DMH3" s="310"/>
      <c r="DMI3" s="310"/>
      <c r="DMJ3" s="310"/>
      <c r="DMK3" s="310"/>
      <c r="DML3" s="309"/>
      <c r="DMM3" s="310"/>
      <c r="DMN3" s="310"/>
      <c r="DMO3" s="310"/>
      <c r="DMP3" s="310"/>
      <c r="DMQ3" s="310"/>
      <c r="DMR3" s="310"/>
      <c r="DMS3" s="310"/>
      <c r="DMT3" s="309"/>
      <c r="DMU3" s="310"/>
      <c r="DMV3" s="310"/>
      <c r="DMW3" s="310"/>
      <c r="DMX3" s="310"/>
      <c r="DMY3" s="310"/>
      <c r="DMZ3" s="310"/>
      <c r="DNA3" s="310"/>
      <c r="DNB3" s="309"/>
      <c r="DNC3" s="310"/>
      <c r="DND3" s="310"/>
      <c r="DNE3" s="310"/>
      <c r="DNF3" s="310"/>
      <c r="DNG3" s="310"/>
      <c r="DNH3" s="310"/>
      <c r="DNI3" s="310"/>
      <c r="DNJ3" s="309"/>
      <c r="DNK3" s="310"/>
      <c r="DNL3" s="310"/>
      <c r="DNM3" s="310"/>
      <c r="DNN3" s="310"/>
      <c r="DNO3" s="310"/>
      <c r="DNP3" s="310"/>
      <c r="DNQ3" s="310"/>
      <c r="DNR3" s="309"/>
      <c r="DNS3" s="310"/>
      <c r="DNT3" s="310"/>
      <c r="DNU3" s="310"/>
      <c r="DNV3" s="310"/>
      <c r="DNW3" s="310"/>
      <c r="DNX3" s="310"/>
      <c r="DNY3" s="310"/>
      <c r="DNZ3" s="309"/>
      <c r="DOA3" s="310"/>
      <c r="DOB3" s="310"/>
      <c r="DOC3" s="310"/>
      <c r="DOD3" s="310"/>
      <c r="DOE3" s="310"/>
      <c r="DOF3" s="310"/>
      <c r="DOG3" s="310"/>
      <c r="DOH3" s="309"/>
      <c r="DOI3" s="310"/>
      <c r="DOJ3" s="310"/>
      <c r="DOK3" s="310"/>
      <c r="DOL3" s="310"/>
      <c r="DOM3" s="310"/>
      <c r="DON3" s="310"/>
      <c r="DOO3" s="310"/>
      <c r="DOP3" s="309"/>
      <c r="DOQ3" s="310"/>
      <c r="DOR3" s="310"/>
      <c r="DOS3" s="310"/>
      <c r="DOT3" s="310"/>
      <c r="DOU3" s="310"/>
      <c r="DOV3" s="310"/>
      <c r="DOW3" s="310"/>
      <c r="DOX3" s="309"/>
      <c r="DOY3" s="310"/>
      <c r="DOZ3" s="310"/>
      <c r="DPA3" s="310"/>
      <c r="DPB3" s="310"/>
      <c r="DPC3" s="310"/>
      <c r="DPD3" s="310"/>
      <c r="DPE3" s="310"/>
      <c r="DPF3" s="309"/>
      <c r="DPG3" s="310"/>
      <c r="DPH3" s="310"/>
      <c r="DPI3" s="310"/>
      <c r="DPJ3" s="310"/>
      <c r="DPK3" s="310"/>
      <c r="DPL3" s="310"/>
      <c r="DPM3" s="310"/>
      <c r="DPN3" s="309"/>
      <c r="DPO3" s="310"/>
      <c r="DPP3" s="310"/>
      <c r="DPQ3" s="310"/>
      <c r="DPR3" s="310"/>
      <c r="DPS3" s="310"/>
      <c r="DPT3" s="310"/>
      <c r="DPU3" s="310"/>
      <c r="DPV3" s="309"/>
      <c r="DPW3" s="310"/>
      <c r="DPX3" s="310"/>
      <c r="DPY3" s="310"/>
      <c r="DPZ3" s="310"/>
      <c r="DQA3" s="310"/>
      <c r="DQB3" s="310"/>
      <c r="DQC3" s="310"/>
      <c r="DQD3" s="309"/>
      <c r="DQE3" s="310"/>
      <c r="DQF3" s="310"/>
      <c r="DQG3" s="310"/>
      <c r="DQH3" s="310"/>
      <c r="DQI3" s="310"/>
      <c r="DQJ3" s="310"/>
      <c r="DQK3" s="310"/>
      <c r="DQL3" s="309"/>
      <c r="DQM3" s="310"/>
      <c r="DQN3" s="310"/>
      <c r="DQO3" s="310"/>
      <c r="DQP3" s="310"/>
      <c r="DQQ3" s="310"/>
      <c r="DQR3" s="310"/>
      <c r="DQS3" s="310"/>
      <c r="DQT3" s="309"/>
      <c r="DQU3" s="310"/>
      <c r="DQV3" s="310"/>
      <c r="DQW3" s="310"/>
      <c r="DQX3" s="310"/>
      <c r="DQY3" s="310"/>
      <c r="DQZ3" s="310"/>
      <c r="DRA3" s="310"/>
      <c r="DRB3" s="309"/>
      <c r="DRC3" s="310"/>
      <c r="DRD3" s="310"/>
      <c r="DRE3" s="310"/>
      <c r="DRF3" s="310"/>
      <c r="DRG3" s="310"/>
      <c r="DRH3" s="310"/>
      <c r="DRI3" s="310"/>
      <c r="DRJ3" s="309"/>
      <c r="DRK3" s="310"/>
      <c r="DRL3" s="310"/>
      <c r="DRM3" s="310"/>
      <c r="DRN3" s="310"/>
      <c r="DRO3" s="310"/>
      <c r="DRP3" s="310"/>
      <c r="DRQ3" s="310"/>
      <c r="DRR3" s="309"/>
      <c r="DRS3" s="310"/>
      <c r="DRT3" s="310"/>
      <c r="DRU3" s="310"/>
      <c r="DRV3" s="310"/>
      <c r="DRW3" s="310"/>
      <c r="DRX3" s="310"/>
      <c r="DRY3" s="310"/>
      <c r="DRZ3" s="309"/>
      <c r="DSA3" s="310"/>
      <c r="DSB3" s="310"/>
      <c r="DSC3" s="310"/>
      <c r="DSD3" s="310"/>
      <c r="DSE3" s="310"/>
      <c r="DSF3" s="310"/>
      <c r="DSG3" s="310"/>
      <c r="DSH3" s="309"/>
      <c r="DSI3" s="310"/>
      <c r="DSJ3" s="310"/>
      <c r="DSK3" s="310"/>
      <c r="DSL3" s="310"/>
      <c r="DSM3" s="310"/>
      <c r="DSN3" s="310"/>
      <c r="DSO3" s="310"/>
      <c r="DSP3" s="309"/>
      <c r="DSQ3" s="310"/>
      <c r="DSR3" s="310"/>
      <c r="DSS3" s="310"/>
      <c r="DST3" s="310"/>
      <c r="DSU3" s="310"/>
      <c r="DSV3" s="310"/>
      <c r="DSW3" s="310"/>
      <c r="DSX3" s="309"/>
      <c r="DSY3" s="310"/>
      <c r="DSZ3" s="310"/>
      <c r="DTA3" s="310"/>
      <c r="DTB3" s="310"/>
      <c r="DTC3" s="310"/>
      <c r="DTD3" s="310"/>
      <c r="DTE3" s="310"/>
      <c r="DTF3" s="309"/>
      <c r="DTG3" s="310"/>
      <c r="DTH3" s="310"/>
      <c r="DTI3" s="310"/>
      <c r="DTJ3" s="310"/>
      <c r="DTK3" s="310"/>
      <c r="DTL3" s="310"/>
      <c r="DTM3" s="310"/>
      <c r="DTN3" s="309"/>
      <c r="DTO3" s="310"/>
      <c r="DTP3" s="310"/>
      <c r="DTQ3" s="310"/>
      <c r="DTR3" s="310"/>
      <c r="DTS3" s="310"/>
      <c r="DTT3" s="310"/>
      <c r="DTU3" s="310"/>
      <c r="DTV3" s="309"/>
      <c r="DTW3" s="310"/>
      <c r="DTX3" s="310"/>
      <c r="DTY3" s="310"/>
      <c r="DTZ3" s="310"/>
      <c r="DUA3" s="310"/>
      <c r="DUB3" s="310"/>
      <c r="DUC3" s="310"/>
      <c r="DUD3" s="309"/>
      <c r="DUE3" s="310"/>
      <c r="DUF3" s="310"/>
      <c r="DUG3" s="310"/>
      <c r="DUH3" s="310"/>
      <c r="DUI3" s="310"/>
      <c r="DUJ3" s="310"/>
      <c r="DUK3" s="310"/>
      <c r="DUL3" s="309"/>
      <c r="DUM3" s="310"/>
      <c r="DUN3" s="310"/>
      <c r="DUO3" s="310"/>
      <c r="DUP3" s="310"/>
      <c r="DUQ3" s="310"/>
      <c r="DUR3" s="310"/>
      <c r="DUS3" s="310"/>
      <c r="DUT3" s="309"/>
      <c r="DUU3" s="310"/>
      <c r="DUV3" s="310"/>
      <c r="DUW3" s="310"/>
      <c r="DUX3" s="310"/>
      <c r="DUY3" s="310"/>
      <c r="DUZ3" s="310"/>
      <c r="DVA3" s="310"/>
      <c r="DVB3" s="309"/>
      <c r="DVC3" s="310"/>
      <c r="DVD3" s="310"/>
      <c r="DVE3" s="310"/>
      <c r="DVF3" s="310"/>
      <c r="DVG3" s="310"/>
      <c r="DVH3" s="310"/>
      <c r="DVI3" s="310"/>
      <c r="DVJ3" s="309"/>
      <c r="DVK3" s="310"/>
      <c r="DVL3" s="310"/>
      <c r="DVM3" s="310"/>
      <c r="DVN3" s="310"/>
      <c r="DVO3" s="310"/>
      <c r="DVP3" s="310"/>
      <c r="DVQ3" s="310"/>
      <c r="DVR3" s="309"/>
      <c r="DVS3" s="310"/>
      <c r="DVT3" s="310"/>
      <c r="DVU3" s="310"/>
      <c r="DVV3" s="310"/>
      <c r="DVW3" s="310"/>
      <c r="DVX3" s="310"/>
      <c r="DVY3" s="310"/>
      <c r="DVZ3" s="309"/>
      <c r="DWA3" s="310"/>
      <c r="DWB3" s="310"/>
      <c r="DWC3" s="310"/>
      <c r="DWD3" s="310"/>
      <c r="DWE3" s="310"/>
      <c r="DWF3" s="310"/>
      <c r="DWG3" s="310"/>
      <c r="DWH3" s="309"/>
      <c r="DWI3" s="310"/>
      <c r="DWJ3" s="310"/>
      <c r="DWK3" s="310"/>
      <c r="DWL3" s="310"/>
      <c r="DWM3" s="310"/>
      <c r="DWN3" s="310"/>
      <c r="DWO3" s="310"/>
      <c r="DWP3" s="309"/>
      <c r="DWQ3" s="310"/>
      <c r="DWR3" s="310"/>
      <c r="DWS3" s="310"/>
      <c r="DWT3" s="310"/>
      <c r="DWU3" s="310"/>
      <c r="DWV3" s="310"/>
      <c r="DWW3" s="310"/>
      <c r="DWX3" s="309"/>
      <c r="DWY3" s="310"/>
      <c r="DWZ3" s="310"/>
      <c r="DXA3" s="310"/>
      <c r="DXB3" s="310"/>
      <c r="DXC3" s="310"/>
      <c r="DXD3" s="310"/>
      <c r="DXE3" s="310"/>
      <c r="DXF3" s="309"/>
      <c r="DXG3" s="310"/>
      <c r="DXH3" s="310"/>
      <c r="DXI3" s="310"/>
      <c r="DXJ3" s="310"/>
      <c r="DXK3" s="310"/>
      <c r="DXL3" s="310"/>
      <c r="DXM3" s="310"/>
      <c r="DXN3" s="309"/>
      <c r="DXO3" s="310"/>
      <c r="DXP3" s="310"/>
      <c r="DXQ3" s="310"/>
      <c r="DXR3" s="310"/>
      <c r="DXS3" s="310"/>
      <c r="DXT3" s="310"/>
      <c r="DXU3" s="310"/>
      <c r="DXV3" s="309"/>
      <c r="DXW3" s="310"/>
      <c r="DXX3" s="310"/>
      <c r="DXY3" s="310"/>
      <c r="DXZ3" s="310"/>
      <c r="DYA3" s="310"/>
      <c r="DYB3" s="310"/>
      <c r="DYC3" s="310"/>
      <c r="DYD3" s="309"/>
      <c r="DYE3" s="310"/>
      <c r="DYF3" s="310"/>
      <c r="DYG3" s="310"/>
      <c r="DYH3" s="310"/>
      <c r="DYI3" s="310"/>
      <c r="DYJ3" s="310"/>
      <c r="DYK3" s="310"/>
      <c r="DYL3" s="309"/>
      <c r="DYM3" s="310"/>
      <c r="DYN3" s="310"/>
      <c r="DYO3" s="310"/>
      <c r="DYP3" s="310"/>
      <c r="DYQ3" s="310"/>
      <c r="DYR3" s="310"/>
      <c r="DYS3" s="310"/>
      <c r="DYT3" s="309"/>
      <c r="DYU3" s="310"/>
      <c r="DYV3" s="310"/>
      <c r="DYW3" s="310"/>
      <c r="DYX3" s="310"/>
      <c r="DYY3" s="310"/>
      <c r="DYZ3" s="310"/>
      <c r="DZA3" s="310"/>
      <c r="DZB3" s="309"/>
      <c r="DZC3" s="310"/>
      <c r="DZD3" s="310"/>
      <c r="DZE3" s="310"/>
      <c r="DZF3" s="310"/>
      <c r="DZG3" s="310"/>
      <c r="DZH3" s="310"/>
      <c r="DZI3" s="310"/>
      <c r="DZJ3" s="309"/>
      <c r="DZK3" s="310"/>
      <c r="DZL3" s="310"/>
      <c r="DZM3" s="310"/>
      <c r="DZN3" s="310"/>
      <c r="DZO3" s="310"/>
      <c r="DZP3" s="310"/>
      <c r="DZQ3" s="310"/>
      <c r="DZR3" s="309"/>
      <c r="DZS3" s="310"/>
      <c r="DZT3" s="310"/>
      <c r="DZU3" s="310"/>
      <c r="DZV3" s="310"/>
      <c r="DZW3" s="310"/>
      <c r="DZX3" s="310"/>
      <c r="DZY3" s="310"/>
      <c r="DZZ3" s="309"/>
      <c r="EAA3" s="310"/>
      <c r="EAB3" s="310"/>
      <c r="EAC3" s="310"/>
      <c r="EAD3" s="310"/>
      <c r="EAE3" s="310"/>
      <c r="EAF3" s="310"/>
      <c r="EAG3" s="310"/>
      <c r="EAH3" s="309"/>
      <c r="EAI3" s="310"/>
      <c r="EAJ3" s="310"/>
      <c r="EAK3" s="310"/>
      <c r="EAL3" s="310"/>
      <c r="EAM3" s="310"/>
      <c r="EAN3" s="310"/>
      <c r="EAO3" s="310"/>
      <c r="EAP3" s="309"/>
      <c r="EAQ3" s="310"/>
      <c r="EAR3" s="310"/>
      <c r="EAS3" s="310"/>
      <c r="EAT3" s="310"/>
      <c r="EAU3" s="310"/>
      <c r="EAV3" s="310"/>
      <c r="EAW3" s="310"/>
      <c r="EAX3" s="309"/>
      <c r="EAY3" s="310"/>
      <c r="EAZ3" s="310"/>
      <c r="EBA3" s="310"/>
      <c r="EBB3" s="310"/>
      <c r="EBC3" s="310"/>
      <c r="EBD3" s="310"/>
      <c r="EBE3" s="310"/>
      <c r="EBF3" s="309"/>
      <c r="EBG3" s="310"/>
      <c r="EBH3" s="310"/>
      <c r="EBI3" s="310"/>
      <c r="EBJ3" s="310"/>
      <c r="EBK3" s="310"/>
      <c r="EBL3" s="310"/>
      <c r="EBM3" s="310"/>
      <c r="EBN3" s="309"/>
      <c r="EBO3" s="310"/>
      <c r="EBP3" s="310"/>
      <c r="EBQ3" s="310"/>
      <c r="EBR3" s="310"/>
      <c r="EBS3" s="310"/>
      <c r="EBT3" s="310"/>
      <c r="EBU3" s="310"/>
      <c r="EBV3" s="309"/>
      <c r="EBW3" s="310"/>
      <c r="EBX3" s="310"/>
      <c r="EBY3" s="310"/>
      <c r="EBZ3" s="310"/>
      <c r="ECA3" s="310"/>
      <c r="ECB3" s="310"/>
      <c r="ECC3" s="310"/>
      <c r="ECD3" s="309"/>
      <c r="ECE3" s="310"/>
      <c r="ECF3" s="310"/>
      <c r="ECG3" s="310"/>
      <c r="ECH3" s="310"/>
      <c r="ECI3" s="310"/>
      <c r="ECJ3" s="310"/>
      <c r="ECK3" s="310"/>
      <c r="ECL3" s="309"/>
      <c r="ECM3" s="310"/>
      <c r="ECN3" s="310"/>
      <c r="ECO3" s="310"/>
      <c r="ECP3" s="310"/>
      <c r="ECQ3" s="310"/>
      <c r="ECR3" s="310"/>
      <c r="ECS3" s="310"/>
      <c r="ECT3" s="309"/>
      <c r="ECU3" s="310"/>
      <c r="ECV3" s="310"/>
      <c r="ECW3" s="310"/>
      <c r="ECX3" s="310"/>
      <c r="ECY3" s="310"/>
      <c r="ECZ3" s="310"/>
      <c r="EDA3" s="310"/>
      <c r="EDB3" s="309"/>
      <c r="EDC3" s="310"/>
      <c r="EDD3" s="310"/>
      <c r="EDE3" s="310"/>
      <c r="EDF3" s="310"/>
      <c r="EDG3" s="310"/>
      <c r="EDH3" s="310"/>
      <c r="EDI3" s="310"/>
      <c r="EDJ3" s="309"/>
      <c r="EDK3" s="310"/>
      <c r="EDL3" s="310"/>
      <c r="EDM3" s="310"/>
      <c r="EDN3" s="310"/>
      <c r="EDO3" s="310"/>
      <c r="EDP3" s="310"/>
      <c r="EDQ3" s="310"/>
      <c r="EDR3" s="309"/>
      <c r="EDS3" s="310"/>
      <c r="EDT3" s="310"/>
      <c r="EDU3" s="310"/>
      <c r="EDV3" s="310"/>
      <c r="EDW3" s="310"/>
      <c r="EDX3" s="310"/>
      <c r="EDY3" s="310"/>
      <c r="EDZ3" s="309"/>
      <c r="EEA3" s="310"/>
      <c r="EEB3" s="310"/>
      <c r="EEC3" s="310"/>
      <c r="EED3" s="310"/>
      <c r="EEE3" s="310"/>
      <c r="EEF3" s="310"/>
      <c r="EEG3" s="310"/>
      <c r="EEH3" s="309"/>
      <c r="EEI3" s="310"/>
      <c r="EEJ3" s="310"/>
      <c r="EEK3" s="310"/>
      <c r="EEL3" s="310"/>
      <c r="EEM3" s="310"/>
      <c r="EEN3" s="310"/>
      <c r="EEO3" s="310"/>
      <c r="EEP3" s="309"/>
      <c r="EEQ3" s="310"/>
      <c r="EER3" s="310"/>
      <c r="EES3" s="310"/>
      <c r="EET3" s="310"/>
      <c r="EEU3" s="310"/>
      <c r="EEV3" s="310"/>
      <c r="EEW3" s="310"/>
      <c r="EEX3" s="309"/>
      <c r="EEY3" s="310"/>
      <c r="EEZ3" s="310"/>
      <c r="EFA3" s="310"/>
      <c r="EFB3" s="310"/>
      <c r="EFC3" s="310"/>
      <c r="EFD3" s="310"/>
      <c r="EFE3" s="310"/>
      <c r="EFF3" s="309"/>
      <c r="EFG3" s="310"/>
      <c r="EFH3" s="310"/>
      <c r="EFI3" s="310"/>
      <c r="EFJ3" s="310"/>
      <c r="EFK3" s="310"/>
      <c r="EFL3" s="310"/>
      <c r="EFM3" s="310"/>
      <c r="EFN3" s="309"/>
      <c r="EFO3" s="310"/>
      <c r="EFP3" s="310"/>
      <c r="EFQ3" s="310"/>
      <c r="EFR3" s="310"/>
      <c r="EFS3" s="310"/>
      <c r="EFT3" s="310"/>
      <c r="EFU3" s="310"/>
      <c r="EFV3" s="309"/>
      <c r="EFW3" s="310"/>
      <c r="EFX3" s="310"/>
      <c r="EFY3" s="310"/>
      <c r="EFZ3" s="310"/>
      <c r="EGA3" s="310"/>
      <c r="EGB3" s="310"/>
      <c r="EGC3" s="310"/>
      <c r="EGD3" s="309"/>
      <c r="EGE3" s="310"/>
      <c r="EGF3" s="310"/>
      <c r="EGG3" s="310"/>
      <c r="EGH3" s="310"/>
      <c r="EGI3" s="310"/>
      <c r="EGJ3" s="310"/>
      <c r="EGK3" s="310"/>
      <c r="EGL3" s="309"/>
      <c r="EGM3" s="310"/>
      <c r="EGN3" s="310"/>
      <c r="EGO3" s="310"/>
      <c r="EGP3" s="310"/>
      <c r="EGQ3" s="310"/>
      <c r="EGR3" s="310"/>
      <c r="EGS3" s="310"/>
      <c r="EGT3" s="309"/>
      <c r="EGU3" s="310"/>
      <c r="EGV3" s="310"/>
      <c r="EGW3" s="310"/>
      <c r="EGX3" s="310"/>
      <c r="EGY3" s="310"/>
      <c r="EGZ3" s="310"/>
      <c r="EHA3" s="310"/>
      <c r="EHB3" s="309"/>
      <c r="EHC3" s="310"/>
      <c r="EHD3" s="310"/>
      <c r="EHE3" s="310"/>
      <c r="EHF3" s="310"/>
      <c r="EHG3" s="310"/>
      <c r="EHH3" s="310"/>
      <c r="EHI3" s="310"/>
      <c r="EHJ3" s="309"/>
      <c r="EHK3" s="310"/>
      <c r="EHL3" s="310"/>
      <c r="EHM3" s="310"/>
      <c r="EHN3" s="310"/>
      <c r="EHO3" s="310"/>
      <c r="EHP3" s="310"/>
      <c r="EHQ3" s="310"/>
      <c r="EHR3" s="309"/>
      <c r="EHS3" s="310"/>
      <c r="EHT3" s="310"/>
      <c r="EHU3" s="310"/>
      <c r="EHV3" s="310"/>
      <c r="EHW3" s="310"/>
      <c r="EHX3" s="310"/>
      <c r="EHY3" s="310"/>
      <c r="EHZ3" s="309"/>
      <c r="EIA3" s="310"/>
      <c r="EIB3" s="310"/>
      <c r="EIC3" s="310"/>
      <c r="EID3" s="310"/>
      <c r="EIE3" s="310"/>
      <c r="EIF3" s="310"/>
      <c r="EIG3" s="310"/>
      <c r="EIH3" s="309"/>
      <c r="EII3" s="310"/>
      <c r="EIJ3" s="310"/>
      <c r="EIK3" s="310"/>
      <c r="EIL3" s="310"/>
      <c r="EIM3" s="310"/>
      <c r="EIN3" s="310"/>
      <c r="EIO3" s="310"/>
      <c r="EIP3" s="309"/>
      <c r="EIQ3" s="310"/>
      <c r="EIR3" s="310"/>
      <c r="EIS3" s="310"/>
      <c r="EIT3" s="310"/>
      <c r="EIU3" s="310"/>
      <c r="EIV3" s="310"/>
      <c r="EIW3" s="310"/>
      <c r="EIX3" s="309"/>
      <c r="EIY3" s="310"/>
      <c r="EIZ3" s="310"/>
      <c r="EJA3" s="310"/>
      <c r="EJB3" s="310"/>
      <c r="EJC3" s="310"/>
      <c r="EJD3" s="310"/>
      <c r="EJE3" s="310"/>
      <c r="EJF3" s="309"/>
      <c r="EJG3" s="310"/>
      <c r="EJH3" s="310"/>
      <c r="EJI3" s="310"/>
      <c r="EJJ3" s="310"/>
      <c r="EJK3" s="310"/>
      <c r="EJL3" s="310"/>
      <c r="EJM3" s="310"/>
      <c r="EJN3" s="309"/>
      <c r="EJO3" s="310"/>
      <c r="EJP3" s="310"/>
      <c r="EJQ3" s="310"/>
      <c r="EJR3" s="310"/>
      <c r="EJS3" s="310"/>
      <c r="EJT3" s="310"/>
      <c r="EJU3" s="310"/>
      <c r="EJV3" s="309"/>
      <c r="EJW3" s="310"/>
      <c r="EJX3" s="310"/>
      <c r="EJY3" s="310"/>
      <c r="EJZ3" s="310"/>
      <c r="EKA3" s="310"/>
      <c r="EKB3" s="310"/>
      <c r="EKC3" s="310"/>
      <c r="EKD3" s="309"/>
      <c r="EKE3" s="310"/>
      <c r="EKF3" s="310"/>
      <c r="EKG3" s="310"/>
      <c r="EKH3" s="310"/>
      <c r="EKI3" s="310"/>
      <c r="EKJ3" s="310"/>
      <c r="EKK3" s="310"/>
      <c r="EKL3" s="309"/>
      <c r="EKM3" s="310"/>
      <c r="EKN3" s="310"/>
      <c r="EKO3" s="310"/>
      <c r="EKP3" s="310"/>
      <c r="EKQ3" s="310"/>
      <c r="EKR3" s="310"/>
      <c r="EKS3" s="310"/>
      <c r="EKT3" s="309"/>
      <c r="EKU3" s="310"/>
      <c r="EKV3" s="310"/>
      <c r="EKW3" s="310"/>
      <c r="EKX3" s="310"/>
      <c r="EKY3" s="310"/>
      <c r="EKZ3" s="310"/>
      <c r="ELA3" s="310"/>
      <c r="ELB3" s="309"/>
      <c r="ELC3" s="310"/>
      <c r="ELD3" s="310"/>
      <c r="ELE3" s="310"/>
      <c r="ELF3" s="310"/>
      <c r="ELG3" s="310"/>
      <c r="ELH3" s="310"/>
      <c r="ELI3" s="310"/>
      <c r="ELJ3" s="309"/>
      <c r="ELK3" s="310"/>
      <c r="ELL3" s="310"/>
      <c r="ELM3" s="310"/>
      <c r="ELN3" s="310"/>
      <c r="ELO3" s="310"/>
      <c r="ELP3" s="310"/>
      <c r="ELQ3" s="310"/>
      <c r="ELR3" s="309"/>
      <c r="ELS3" s="310"/>
      <c r="ELT3" s="310"/>
      <c r="ELU3" s="310"/>
      <c r="ELV3" s="310"/>
      <c r="ELW3" s="310"/>
      <c r="ELX3" s="310"/>
      <c r="ELY3" s="310"/>
      <c r="ELZ3" s="309"/>
      <c r="EMA3" s="310"/>
      <c r="EMB3" s="310"/>
      <c r="EMC3" s="310"/>
      <c r="EMD3" s="310"/>
      <c r="EME3" s="310"/>
      <c r="EMF3" s="310"/>
      <c r="EMG3" s="310"/>
      <c r="EMH3" s="309"/>
      <c r="EMI3" s="310"/>
      <c r="EMJ3" s="310"/>
      <c r="EMK3" s="310"/>
      <c r="EML3" s="310"/>
      <c r="EMM3" s="310"/>
      <c r="EMN3" s="310"/>
      <c r="EMO3" s="310"/>
      <c r="EMP3" s="309"/>
      <c r="EMQ3" s="310"/>
      <c r="EMR3" s="310"/>
      <c r="EMS3" s="310"/>
      <c r="EMT3" s="310"/>
      <c r="EMU3" s="310"/>
      <c r="EMV3" s="310"/>
      <c r="EMW3" s="310"/>
      <c r="EMX3" s="309"/>
      <c r="EMY3" s="310"/>
      <c r="EMZ3" s="310"/>
      <c r="ENA3" s="310"/>
      <c r="ENB3" s="310"/>
      <c r="ENC3" s="310"/>
      <c r="END3" s="310"/>
      <c r="ENE3" s="310"/>
      <c r="ENF3" s="309"/>
      <c r="ENG3" s="310"/>
      <c r="ENH3" s="310"/>
      <c r="ENI3" s="310"/>
      <c r="ENJ3" s="310"/>
      <c r="ENK3" s="310"/>
      <c r="ENL3" s="310"/>
      <c r="ENM3" s="310"/>
      <c r="ENN3" s="309"/>
      <c r="ENO3" s="310"/>
      <c r="ENP3" s="310"/>
      <c r="ENQ3" s="310"/>
      <c r="ENR3" s="310"/>
      <c r="ENS3" s="310"/>
      <c r="ENT3" s="310"/>
      <c r="ENU3" s="310"/>
      <c r="ENV3" s="309"/>
      <c r="ENW3" s="310"/>
      <c r="ENX3" s="310"/>
      <c r="ENY3" s="310"/>
      <c r="ENZ3" s="310"/>
      <c r="EOA3" s="310"/>
      <c r="EOB3" s="310"/>
      <c r="EOC3" s="310"/>
      <c r="EOD3" s="309"/>
      <c r="EOE3" s="310"/>
      <c r="EOF3" s="310"/>
      <c r="EOG3" s="310"/>
      <c r="EOH3" s="310"/>
      <c r="EOI3" s="310"/>
      <c r="EOJ3" s="310"/>
      <c r="EOK3" s="310"/>
      <c r="EOL3" s="309"/>
      <c r="EOM3" s="310"/>
      <c r="EON3" s="310"/>
      <c r="EOO3" s="310"/>
      <c r="EOP3" s="310"/>
      <c r="EOQ3" s="310"/>
      <c r="EOR3" s="310"/>
      <c r="EOS3" s="310"/>
      <c r="EOT3" s="309"/>
      <c r="EOU3" s="310"/>
      <c r="EOV3" s="310"/>
      <c r="EOW3" s="310"/>
      <c r="EOX3" s="310"/>
      <c r="EOY3" s="310"/>
      <c r="EOZ3" s="310"/>
      <c r="EPA3" s="310"/>
      <c r="EPB3" s="309"/>
      <c r="EPC3" s="310"/>
      <c r="EPD3" s="310"/>
      <c r="EPE3" s="310"/>
      <c r="EPF3" s="310"/>
      <c r="EPG3" s="310"/>
      <c r="EPH3" s="310"/>
      <c r="EPI3" s="310"/>
      <c r="EPJ3" s="309"/>
      <c r="EPK3" s="310"/>
      <c r="EPL3" s="310"/>
      <c r="EPM3" s="310"/>
      <c r="EPN3" s="310"/>
      <c r="EPO3" s="310"/>
      <c r="EPP3" s="310"/>
      <c r="EPQ3" s="310"/>
      <c r="EPR3" s="309"/>
      <c r="EPS3" s="310"/>
      <c r="EPT3" s="310"/>
      <c r="EPU3" s="310"/>
      <c r="EPV3" s="310"/>
      <c r="EPW3" s="310"/>
      <c r="EPX3" s="310"/>
      <c r="EPY3" s="310"/>
      <c r="EPZ3" s="309"/>
      <c r="EQA3" s="310"/>
      <c r="EQB3" s="310"/>
      <c r="EQC3" s="310"/>
      <c r="EQD3" s="310"/>
      <c r="EQE3" s="310"/>
      <c r="EQF3" s="310"/>
      <c r="EQG3" s="310"/>
      <c r="EQH3" s="309"/>
      <c r="EQI3" s="310"/>
      <c r="EQJ3" s="310"/>
      <c r="EQK3" s="310"/>
      <c r="EQL3" s="310"/>
      <c r="EQM3" s="310"/>
      <c r="EQN3" s="310"/>
      <c r="EQO3" s="310"/>
      <c r="EQP3" s="309"/>
      <c r="EQQ3" s="310"/>
      <c r="EQR3" s="310"/>
      <c r="EQS3" s="310"/>
      <c r="EQT3" s="310"/>
      <c r="EQU3" s="310"/>
      <c r="EQV3" s="310"/>
      <c r="EQW3" s="310"/>
      <c r="EQX3" s="309"/>
      <c r="EQY3" s="310"/>
      <c r="EQZ3" s="310"/>
      <c r="ERA3" s="310"/>
      <c r="ERB3" s="310"/>
      <c r="ERC3" s="310"/>
      <c r="ERD3" s="310"/>
      <c r="ERE3" s="310"/>
      <c r="ERF3" s="309"/>
      <c r="ERG3" s="310"/>
      <c r="ERH3" s="310"/>
      <c r="ERI3" s="310"/>
      <c r="ERJ3" s="310"/>
      <c r="ERK3" s="310"/>
      <c r="ERL3" s="310"/>
      <c r="ERM3" s="310"/>
      <c r="ERN3" s="309"/>
      <c r="ERO3" s="310"/>
      <c r="ERP3" s="310"/>
      <c r="ERQ3" s="310"/>
      <c r="ERR3" s="310"/>
      <c r="ERS3" s="310"/>
      <c r="ERT3" s="310"/>
      <c r="ERU3" s="310"/>
      <c r="ERV3" s="309"/>
      <c r="ERW3" s="310"/>
      <c r="ERX3" s="310"/>
      <c r="ERY3" s="310"/>
      <c r="ERZ3" s="310"/>
      <c r="ESA3" s="310"/>
      <c r="ESB3" s="310"/>
      <c r="ESC3" s="310"/>
      <c r="ESD3" s="309"/>
      <c r="ESE3" s="310"/>
      <c r="ESF3" s="310"/>
      <c r="ESG3" s="310"/>
      <c r="ESH3" s="310"/>
      <c r="ESI3" s="310"/>
      <c r="ESJ3" s="310"/>
      <c r="ESK3" s="310"/>
      <c r="ESL3" s="309"/>
      <c r="ESM3" s="310"/>
      <c r="ESN3" s="310"/>
      <c r="ESO3" s="310"/>
      <c r="ESP3" s="310"/>
      <c r="ESQ3" s="310"/>
      <c r="ESR3" s="310"/>
      <c r="ESS3" s="310"/>
      <c r="EST3" s="309"/>
      <c r="ESU3" s="310"/>
      <c r="ESV3" s="310"/>
      <c r="ESW3" s="310"/>
      <c r="ESX3" s="310"/>
      <c r="ESY3" s="310"/>
      <c r="ESZ3" s="310"/>
      <c r="ETA3" s="310"/>
      <c r="ETB3" s="309"/>
      <c r="ETC3" s="310"/>
      <c r="ETD3" s="310"/>
      <c r="ETE3" s="310"/>
      <c r="ETF3" s="310"/>
      <c r="ETG3" s="310"/>
      <c r="ETH3" s="310"/>
      <c r="ETI3" s="310"/>
      <c r="ETJ3" s="309"/>
      <c r="ETK3" s="310"/>
      <c r="ETL3" s="310"/>
      <c r="ETM3" s="310"/>
      <c r="ETN3" s="310"/>
      <c r="ETO3" s="310"/>
      <c r="ETP3" s="310"/>
      <c r="ETQ3" s="310"/>
      <c r="ETR3" s="309"/>
      <c r="ETS3" s="310"/>
      <c r="ETT3" s="310"/>
      <c r="ETU3" s="310"/>
      <c r="ETV3" s="310"/>
      <c r="ETW3" s="310"/>
      <c r="ETX3" s="310"/>
      <c r="ETY3" s="310"/>
      <c r="ETZ3" s="309"/>
      <c r="EUA3" s="310"/>
      <c r="EUB3" s="310"/>
      <c r="EUC3" s="310"/>
      <c r="EUD3" s="310"/>
      <c r="EUE3" s="310"/>
      <c r="EUF3" s="310"/>
      <c r="EUG3" s="310"/>
      <c r="EUH3" s="309"/>
      <c r="EUI3" s="310"/>
      <c r="EUJ3" s="310"/>
      <c r="EUK3" s="310"/>
      <c r="EUL3" s="310"/>
      <c r="EUM3" s="310"/>
      <c r="EUN3" s="310"/>
      <c r="EUO3" s="310"/>
      <c r="EUP3" s="309"/>
      <c r="EUQ3" s="310"/>
      <c r="EUR3" s="310"/>
      <c r="EUS3" s="310"/>
      <c r="EUT3" s="310"/>
      <c r="EUU3" s="310"/>
      <c r="EUV3" s="310"/>
      <c r="EUW3" s="310"/>
      <c r="EUX3" s="309"/>
      <c r="EUY3" s="310"/>
      <c r="EUZ3" s="310"/>
      <c r="EVA3" s="310"/>
      <c r="EVB3" s="310"/>
      <c r="EVC3" s="310"/>
      <c r="EVD3" s="310"/>
      <c r="EVE3" s="310"/>
      <c r="EVF3" s="309"/>
      <c r="EVG3" s="310"/>
      <c r="EVH3" s="310"/>
      <c r="EVI3" s="310"/>
      <c r="EVJ3" s="310"/>
      <c r="EVK3" s="310"/>
      <c r="EVL3" s="310"/>
      <c r="EVM3" s="310"/>
      <c r="EVN3" s="309"/>
      <c r="EVO3" s="310"/>
      <c r="EVP3" s="310"/>
      <c r="EVQ3" s="310"/>
      <c r="EVR3" s="310"/>
      <c r="EVS3" s="310"/>
      <c r="EVT3" s="310"/>
      <c r="EVU3" s="310"/>
      <c r="EVV3" s="309"/>
      <c r="EVW3" s="310"/>
      <c r="EVX3" s="310"/>
      <c r="EVY3" s="310"/>
      <c r="EVZ3" s="310"/>
      <c r="EWA3" s="310"/>
      <c r="EWB3" s="310"/>
      <c r="EWC3" s="310"/>
      <c r="EWD3" s="309"/>
      <c r="EWE3" s="310"/>
      <c r="EWF3" s="310"/>
      <c r="EWG3" s="310"/>
      <c r="EWH3" s="310"/>
      <c r="EWI3" s="310"/>
      <c r="EWJ3" s="310"/>
      <c r="EWK3" s="310"/>
      <c r="EWL3" s="309"/>
      <c r="EWM3" s="310"/>
      <c r="EWN3" s="310"/>
      <c r="EWO3" s="310"/>
      <c r="EWP3" s="310"/>
      <c r="EWQ3" s="310"/>
      <c r="EWR3" s="310"/>
      <c r="EWS3" s="310"/>
      <c r="EWT3" s="309"/>
      <c r="EWU3" s="310"/>
      <c r="EWV3" s="310"/>
      <c r="EWW3" s="310"/>
      <c r="EWX3" s="310"/>
      <c r="EWY3" s="310"/>
      <c r="EWZ3" s="310"/>
      <c r="EXA3" s="310"/>
      <c r="EXB3" s="309"/>
      <c r="EXC3" s="310"/>
      <c r="EXD3" s="310"/>
      <c r="EXE3" s="310"/>
      <c r="EXF3" s="310"/>
      <c r="EXG3" s="310"/>
      <c r="EXH3" s="310"/>
      <c r="EXI3" s="310"/>
      <c r="EXJ3" s="309"/>
      <c r="EXK3" s="310"/>
      <c r="EXL3" s="310"/>
      <c r="EXM3" s="310"/>
      <c r="EXN3" s="310"/>
      <c r="EXO3" s="310"/>
      <c r="EXP3" s="310"/>
      <c r="EXQ3" s="310"/>
      <c r="EXR3" s="309"/>
      <c r="EXS3" s="310"/>
      <c r="EXT3" s="310"/>
      <c r="EXU3" s="310"/>
      <c r="EXV3" s="310"/>
      <c r="EXW3" s="310"/>
      <c r="EXX3" s="310"/>
      <c r="EXY3" s="310"/>
      <c r="EXZ3" s="309"/>
      <c r="EYA3" s="310"/>
      <c r="EYB3" s="310"/>
      <c r="EYC3" s="310"/>
      <c r="EYD3" s="310"/>
      <c r="EYE3" s="310"/>
      <c r="EYF3" s="310"/>
      <c r="EYG3" s="310"/>
      <c r="EYH3" s="309"/>
      <c r="EYI3" s="310"/>
      <c r="EYJ3" s="310"/>
      <c r="EYK3" s="310"/>
      <c r="EYL3" s="310"/>
      <c r="EYM3" s="310"/>
      <c r="EYN3" s="310"/>
      <c r="EYO3" s="310"/>
      <c r="EYP3" s="309"/>
      <c r="EYQ3" s="310"/>
      <c r="EYR3" s="310"/>
      <c r="EYS3" s="310"/>
      <c r="EYT3" s="310"/>
      <c r="EYU3" s="310"/>
      <c r="EYV3" s="310"/>
      <c r="EYW3" s="310"/>
      <c r="EYX3" s="309"/>
      <c r="EYY3" s="310"/>
      <c r="EYZ3" s="310"/>
      <c r="EZA3" s="310"/>
      <c r="EZB3" s="310"/>
      <c r="EZC3" s="310"/>
      <c r="EZD3" s="310"/>
      <c r="EZE3" s="310"/>
      <c r="EZF3" s="309"/>
      <c r="EZG3" s="310"/>
      <c r="EZH3" s="310"/>
      <c r="EZI3" s="310"/>
      <c r="EZJ3" s="310"/>
      <c r="EZK3" s="310"/>
      <c r="EZL3" s="310"/>
      <c r="EZM3" s="310"/>
      <c r="EZN3" s="309"/>
      <c r="EZO3" s="310"/>
      <c r="EZP3" s="310"/>
      <c r="EZQ3" s="310"/>
      <c r="EZR3" s="310"/>
      <c r="EZS3" s="310"/>
      <c r="EZT3" s="310"/>
      <c r="EZU3" s="310"/>
      <c r="EZV3" s="309"/>
      <c r="EZW3" s="310"/>
      <c r="EZX3" s="310"/>
      <c r="EZY3" s="310"/>
      <c r="EZZ3" s="310"/>
      <c r="FAA3" s="310"/>
      <c r="FAB3" s="310"/>
      <c r="FAC3" s="310"/>
      <c r="FAD3" s="309"/>
      <c r="FAE3" s="310"/>
      <c r="FAF3" s="310"/>
      <c r="FAG3" s="310"/>
      <c r="FAH3" s="310"/>
      <c r="FAI3" s="310"/>
      <c r="FAJ3" s="310"/>
      <c r="FAK3" s="310"/>
      <c r="FAL3" s="309"/>
      <c r="FAM3" s="310"/>
      <c r="FAN3" s="310"/>
      <c r="FAO3" s="310"/>
      <c r="FAP3" s="310"/>
      <c r="FAQ3" s="310"/>
      <c r="FAR3" s="310"/>
      <c r="FAS3" s="310"/>
      <c r="FAT3" s="309"/>
      <c r="FAU3" s="310"/>
      <c r="FAV3" s="310"/>
      <c r="FAW3" s="310"/>
      <c r="FAX3" s="310"/>
      <c r="FAY3" s="310"/>
      <c r="FAZ3" s="310"/>
      <c r="FBA3" s="310"/>
      <c r="FBB3" s="309"/>
      <c r="FBC3" s="310"/>
      <c r="FBD3" s="310"/>
      <c r="FBE3" s="310"/>
      <c r="FBF3" s="310"/>
      <c r="FBG3" s="310"/>
      <c r="FBH3" s="310"/>
      <c r="FBI3" s="310"/>
      <c r="FBJ3" s="309"/>
      <c r="FBK3" s="310"/>
      <c r="FBL3" s="310"/>
      <c r="FBM3" s="310"/>
      <c r="FBN3" s="310"/>
      <c r="FBO3" s="310"/>
      <c r="FBP3" s="310"/>
      <c r="FBQ3" s="310"/>
      <c r="FBR3" s="309"/>
      <c r="FBS3" s="310"/>
      <c r="FBT3" s="310"/>
      <c r="FBU3" s="310"/>
      <c r="FBV3" s="310"/>
      <c r="FBW3" s="310"/>
      <c r="FBX3" s="310"/>
      <c r="FBY3" s="310"/>
      <c r="FBZ3" s="309"/>
      <c r="FCA3" s="310"/>
      <c r="FCB3" s="310"/>
      <c r="FCC3" s="310"/>
      <c r="FCD3" s="310"/>
      <c r="FCE3" s="310"/>
      <c r="FCF3" s="310"/>
      <c r="FCG3" s="310"/>
      <c r="FCH3" s="309"/>
      <c r="FCI3" s="310"/>
      <c r="FCJ3" s="310"/>
      <c r="FCK3" s="310"/>
      <c r="FCL3" s="310"/>
      <c r="FCM3" s="310"/>
      <c r="FCN3" s="310"/>
      <c r="FCO3" s="310"/>
      <c r="FCP3" s="309"/>
      <c r="FCQ3" s="310"/>
      <c r="FCR3" s="310"/>
      <c r="FCS3" s="310"/>
      <c r="FCT3" s="310"/>
      <c r="FCU3" s="310"/>
      <c r="FCV3" s="310"/>
      <c r="FCW3" s="310"/>
      <c r="FCX3" s="309"/>
      <c r="FCY3" s="310"/>
      <c r="FCZ3" s="310"/>
      <c r="FDA3" s="310"/>
      <c r="FDB3" s="310"/>
      <c r="FDC3" s="310"/>
      <c r="FDD3" s="310"/>
      <c r="FDE3" s="310"/>
      <c r="FDF3" s="309"/>
      <c r="FDG3" s="310"/>
      <c r="FDH3" s="310"/>
      <c r="FDI3" s="310"/>
      <c r="FDJ3" s="310"/>
      <c r="FDK3" s="310"/>
      <c r="FDL3" s="310"/>
      <c r="FDM3" s="310"/>
      <c r="FDN3" s="309"/>
      <c r="FDO3" s="310"/>
      <c r="FDP3" s="310"/>
      <c r="FDQ3" s="310"/>
      <c r="FDR3" s="310"/>
      <c r="FDS3" s="310"/>
      <c r="FDT3" s="310"/>
      <c r="FDU3" s="310"/>
      <c r="FDV3" s="309"/>
      <c r="FDW3" s="310"/>
      <c r="FDX3" s="310"/>
      <c r="FDY3" s="310"/>
      <c r="FDZ3" s="310"/>
      <c r="FEA3" s="310"/>
      <c r="FEB3" s="310"/>
      <c r="FEC3" s="310"/>
      <c r="FED3" s="309"/>
      <c r="FEE3" s="310"/>
      <c r="FEF3" s="310"/>
      <c r="FEG3" s="310"/>
      <c r="FEH3" s="310"/>
      <c r="FEI3" s="310"/>
      <c r="FEJ3" s="310"/>
      <c r="FEK3" s="310"/>
      <c r="FEL3" s="309"/>
      <c r="FEM3" s="310"/>
      <c r="FEN3" s="310"/>
      <c r="FEO3" s="310"/>
      <c r="FEP3" s="310"/>
      <c r="FEQ3" s="310"/>
      <c r="FER3" s="310"/>
      <c r="FES3" s="310"/>
      <c r="FET3" s="309"/>
      <c r="FEU3" s="310"/>
      <c r="FEV3" s="310"/>
      <c r="FEW3" s="310"/>
      <c r="FEX3" s="310"/>
      <c r="FEY3" s="310"/>
      <c r="FEZ3" s="310"/>
      <c r="FFA3" s="310"/>
      <c r="FFB3" s="309"/>
      <c r="FFC3" s="310"/>
      <c r="FFD3" s="310"/>
      <c r="FFE3" s="310"/>
      <c r="FFF3" s="310"/>
      <c r="FFG3" s="310"/>
      <c r="FFH3" s="310"/>
      <c r="FFI3" s="310"/>
      <c r="FFJ3" s="309"/>
      <c r="FFK3" s="310"/>
      <c r="FFL3" s="310"/>
      <c r="FFM3" s="310"/>
      <c r="FFN3" s="310"/>
      <c r="FFO3" s="310"/>
      <c r="FFP3" s="310"/>
      <c r="FFQ3" s="310"/>
      <c r="FFR3" s="309"/>
      <c r="FFS3" s="310"/>
      <c r="FFT3" s="310"/>
      <c r="FFU3" s="310"/>
      <c r="FFV3" s="310"/>
      <c r="FFW3" s="310"/>
      <c r="FFX3" s="310"/>
      <c r="FFY3" s="310"/>
      <c r="FFZ3" s="309"/>
      <c r="FGA3" s="310"/>
      <c r="FGB3" s="310"/>
      <c r="FGC3" s="310"/>
      <c r="FGD3" s="310"/>
      <c r="FGE3" s="310"/>
      <c r="FGF3" s="310"/>
      <c r="FGG3" s="310"/>
      <c r="FGH3" s="309"/>
      <c r="FGI3" s="310"/>
      <c r="FGJ3" s="310"/>
      <c r="FGK3" s="310"/>
      <c r="FGL3" s="310"/>
      <c r="FGM3" s="310"/>
      <c r="FGN3" s="310"/>
      <c r="FGO3" s="310"/>
      <c r="FGP3" s="309"/>
      <c r="FGQ3" s="310"/>
      <c r="FGR3" s="310"/>
      <c r="FGS3" s="310"/>
      <c r="FGT3" s="310"/>
      <c r="FGU3" s="310"/>
      <c r="FGV3" s="310"/>
      <c r="FGW3" s="310"/>
      <c r="FGX3" s="309"/>
      <c r="FGY3" s="310"/>
      <c r="FGZ3" s="310"/>
      <c r="FHA3" s="310"/>
      <c r="FHB3" s="310"/>
      <c r="FHC3" s="310"/>
      <c r="FHD3" s="310"/>
      <c r="FHE3" s="310"/>
      <c r="FHF3" s="309"/>
      <c r="FHG3" s="310"/>
      <c r="FHH3" s="310"/>
      <c r="FHI3" s="310"/>
      <c r="FHJ3" s="310"/>
      <c r="FHK3" s="310"/>
      <c r="FHL3" s="310"/>
      <c r="FHM3" s="310"/>
      <c r="FHN3" s="309"/>
      <c r="FHO3" s="310"/>
      <c r="FHP3" s="310"/>
      <c r="FHQ3" s="310"/>
      <c r="FHR3" s="310"/>
      <c r="FHS3" s="310"/>
      <c r="FHT3" s="310"/>
      <c r="FHU3" s="310"/>
      <c r="FHV3" s="309"/>
      <c r="FHW3" s="310"/>
      <c r="FHX3" s="310"/>
      <c r="FHY3" s="310"/>
      <c r="FHZ3" s="310"/>
      <c r="FIA3" s="310"/>
      <c r="FIB3" s="310"/>
      <c r="FIC3" s="310"/>
      <c r="FID3" s="309"/>
      <c r="FIE3" s="310"/>
      <c r="FIF3" s="310"/>
      <c r="FIG3" s="310"/>
      <c r="FIH3" s="310"/>
      <c r="FII3" s="310"/>
      <c r="FIJ3" s="310"/>
      <c r="FIK3" s="310"/>
      <c r="FIL3" s="309"/>
      <c r="FIM3" s="310"/>
      <c r="FIN3" s="310"/>
      <c r="FIO3" s="310"/>
      <c r="FIP3" s="310"/>
      <c r="FIQ3" s="310"/>
      <c r="FIR3" s="310"/>
      <c r="FIS3" s="310"/>
      <c r="FIT3" s="309"/>
      <c r="FIU3" s="310"/>
      <c r="FIV3" s="310"/>
      <c r="FIW3" s="310"/>
      <c r="FIX3" s="310"/>
      <c r="FIY3" s="310"/>
      <c r="FIZ3" s="310"/>
      <c r="FJA3" s="310"/>
      <c r="FJB3" s="309"/>
      <c r="FJC3" s="310"/>
      <c r="FJD3" s="310"/>
      <c r="FJE3" s="310"/>
      <c r="FJF3" s="310"/>
      <c r="FJG3" s="310"/>
      <c r="FJH3" s="310"/>
      <c r="FJI3" s="310"/>
      <c r="FJJ3" s="309"/>
      <c r="FJK3" s="310"/>
      <c r="FJL3" s="310"/>
      <c r="FJM3" s="310"/>
      <c r="FJN3" s="310"/>
      <c r="FJO3" s="310"/>
      <c r="FJP3" s="310"/>
      <c r="FJQ3" s="310"/>
      <c r="FJR3" s="309"/>
      <c r="FJS3" s="310"/>
      <c r="FJT3" s="310"/>
      <c r="FJU3" s="310"/>
      <c r="FJV3" s="310"/>
      <c r="FJW3" s="310"/>
      <c r="FJX3" s="310"/>
      <c r="FJY3" s="310"/>
      <c r="FJZ3" s="309"/>
      <c r="FKA3" s="310"/>
      <c r="FKB3" s="310"/>
      <c r="FKC3" s="310"/>
      <c r="FKD3" s="310"/>
      <c r="FKE3" s="310"/>
      <c r="FKF3" s="310"/>
      <c r="FKG3" s="310"/>
      <c r="FKH3" s="309"/>
      <c r="FKI3" s="310"/>
      <c r="FKJ3" s="310"/>
      <c r="FKK3" s="310"/>
      <c r="FKL3" s="310"/>
      <c r="FKM3" s="310"/>
      <c r="FKN3" s="310"/>
      <c r="FKO3" s="310"/>
      <c r="FKP3" s="309"/>
      <c r="FKQ3" s="310"/>
      <c r="FKR3" s="310"/>
      <c r="FKS3" s="310"/>
      <c r="FKT3" s="310"/>
      <c r="FKU3" s="310"/>
      <c r="FKV3" s="310"/>
      <c r="FKW3" s="310"/>
      <c r="FKX3" s="309"/>
      <c r="FKY3" s="310"/>
      <c r="FKZ3" s="310"/>
      <c r="FLA3" s="310"/>
      <c r="FLB3" s="310"/>
      <c r="FLC3" s="310"/>
      <c r="FLD3" s="310"/>
      <c r="FLE3" s="310"/>
      <c r="FLF3" s="309"/>
      <c r="FLG3" s="310"/>
      <c r="FLH3" s="310"/>
      <c r="FLI3" s="310"/>
      <c r="FLJ3" s="310"/>
      <c r="FLK3" s="310"/>
      <c r="FLL3" s="310"/>
      <c r="FLM3" s="310"/>
      <c r="FLN3" s="309"/>
      <c r="FLO3" s="310"/>
      <c r="FLP3" s="310"/>
      <c r="FLQ3" s="310"/>
      <c r="FLR3" s="310"/>
      <c r="FLS3" s="310"/>
      <c r="FLT3" s="310"/>
      <c r="FLU3" s="310"/>
      <c r="FLV3" s="309"/>
      <c r="FLW3" s="310"/>
      <c r="FLX3" s="310"/>
      <c r="FLY3" s="310"/>
      <c r="FLZ3" s="310"/>
      <c r="FMA3" s="310"/>
      <c r="FMB3" s="310"/>
      <c r="FMC3" s="310"/>
      <c r="FMD3" s="309"/>
      <c r="FME3" s="310"/>
      <c r="FMF3" s="310"/>
      <c r="FMG3" s="310"/>
      <c r="FMH3" s="310"/>
      <c r="FMI3" s="310"/>
      <c r="FMJ3" s="310"/>
      <c r="FMK3" s="310"/>
      <c r="FML3" s="309"/>
      <c r="FMM3" s="310"/>
      <c r="FMN3" s="310"/>
      <c r="FMO3" s="310"/>
      <c r="FMP3" s="310"/>
      <c r="FMQ3" s="310"/>
      <c r="FMR3" s="310"/>
      <c r="FMS3" s="310"/>
      <c r="FMT3" s="309"/>
      <c r="FMU3" s="310"/>
      <c r="FMV3" s="310"/>
      <c r="FMW3" s="310"/>
      <c r="FMX3" s="310"/>
      <c r="FMY3" s="310"/>
      <c r="FMZ3" s="310"/>
      <c r="FNA3" s="310"/>
      <c r="FNB3" s="309"/>
      <c r="FNC3" s="310"/>
      <c r="FND3" s="310"/>
      <c r="FNE3" s="310"/>
      <c r="FNF3" s="310"/>
      <c r="FNG3" s="310"/>
      <c r="FNH3" s="310"/>
      <c r="FNI3" s="310"/>
      <c r="FNJ3" s="309"/>
      <c r="FNK3" s="310"/>
      <c r="FNL3" s="310"/>
      <c r="FNM3" s="310"/>
      <c r="FNN3" s="310"/>
      <c r="FNO3" s="310"/>
      <c r="FNP3" s="310"/>
      <c r="FNQ3" s="310"/>
      <c r="FNR3" s="309"/>
      <c r="FNS3" s="310"/>
      <c r="FNT3" s="310"/>
      <c r="FNU3" s="310"/>
      <c r="FNV3" s="310"/>
      <c r="FNW3" s="310"/>
      <c r="FNX3" s="310"/>
      <c r="FNY3" s="310"/>
      <c r="FNZ3" s="309"/>
      <c r="FOA3" s="310"/>
      <c r="FOB3" s="310"/>
      <c r="FOC3" s="310"/>
      <c r="FOD3" s="310"/>
      <c r="FOE3" s="310"/>
      <c r="FOF3" s="310"/>
      <c r="FOG3" s="310"/>
      <c r="FOH3" s="309"/>
      <c r="FOI3" s="310"/>
      <c r="FOJ3" s="310"/>
      <c r="FOK3" s="310"/>
      <c r="FOL3" s="310"/>
      <c r="FOM3" s="310"/>
      <c r="FON3" s="310"/>
      <c r="FOO3" s="310"/>
      <c r="FOP3" s="309"/>
      <c r="FOQ3" s="310"/>
      <c r="FOR3" s="310"/>
      <c r="FOS3" s="310"/>
      <c r="FOT3" s="310"/>
      <c r="FOU3" s="310"/>
      <c r="FOV3" s="310"/>
      <c r="FOW3" s="310"/>
      <c r="FOX3" s="309"/>
      <c r="FOY3" s="310"/>
      <c r="FOZ3" s="310"/>
      <c r="FPA3" s="310"/>
      <c r="FPB3" s="310"/>
      <c r="FPC3" s="310"/>
      <c r="FPD3" s="310"/>
      <c r="FPE3" s="310"/>
      <c r="FPF3" s="309"/>
      <c r="FPG3" s="310"/>
      <c r="FPH3" s="310"/>
      <c r="FPI3" s="310"/>
      <c r="FPJ3" s="310"/>
      <c r="FPK3" s="310"/>
      <c r="FPL3" s="310"/>
      <c r="FPM3" s="310"/>
      <c r="FPN3" s="309"/>
      <c r="FPO3" s="310"/>
      <c r="FPP3" s="310"/>
      <c r="FPQ3" s="310"/>
      <c r="FPR3" s="310"/>
      <c r="FPS3" s="310"/>
      <c r="FPT3" s="310"/>
      <c r="FPU3" s="310"/>
      <c r="FPV3" s="309"/>
      <c r="FPW3" s="310"/>
      <c r="FPX3" s="310"/>
      <c r="FPY3" s="310"/>
      <c r="FPZ3" s="310"/>
      <c r="FQA3" s="310"/>
      <c r="FQB3" s="310"/>
      <c r="FQC3" s="310"/>
      <c r="FQD3" s="309"/>
      <c r="FQE3" s="310"/>
      <c r="FQF3" s="310"/>
      <c r="FQG3" s="310"/>
      <c r="FQH3" s="310"/>
      <c r="FQI3" s="310"/>
      <c r="FQJ3" s="310"/>
      <c r="FQK3" s="310"/>
      <c r="FQL3" s="309"/>
      <c r="FQM3" s="310"/>
      <c r="FQN3" s="310"/>
      <c r="FQO3" s="310"/>
      <c r="FQP3" s="310"/>
      <c r="FQQ3" s="310"/>
      <c r="FQR3" s="310"/>
      <c r="FQS3" s="310"/>
      <c r="FQT3" s="309"/>
      <c r="FQU3" s="310"/>
      <c r="FQV3" s="310"/>
      <c r="FQW3" s="310"/>
      <c r="FQX3" s="310"/>
      <c r="FQY3" s="310"/>
      <c r="FQZ3" s="310"/>
      <c r="FRA3" s="310"/>
      <c r="FRB3" s="309"/>
      <c r="FRC3" s="310"/>
      <c r="FRD3" s="310"/>
      <c r="FRE3" s="310"/>
      <c r="FRF3" s="310"/>
      <c r="FRG3" s="310"/>
      <c r="FRH3" s="310"/>
      <c r="FRI3" s="310"/>
      <c r="FRJ3" s="309"/>
      <c r="FRK3" s="310"/>
      <c r="FRL3" s="310"/>
      <c r="FRM3" s="310"/>
      <c r="FRN3" s="310"/>
      <c r="FRO3" s="310"/>
      <c r="FRP3" s="310"/>
      <c r="FRQ3" s="310"/>
      <c r="FRR3" s="309"/>
      <c r="FRS3" s="310"/>
      <c r="FRT3" s="310"/>
      <c r="FRU3" s="310"/>
      <c r="FRV3" s="310"/>
      <c r="FRW3" s="310"/>
      <c r="FRX3" s="310"/>
      <c r="FRY3" s="310"/>
      <c r="FRZ3" s="309"/>
      <c r="FSA3" s="310"/>
      <c r="FSB3" s="310"/>
      <c r="FSC3" s="310"/>
      <c r="FSD3" s="310"/>
      <c r="FSE3" s="310"/>
      <c r="FSF3" s="310"/>
      <c r="FSG3" s="310"/>
      <c r="FSH3" s="309"/>
      <c r="FSI3" s="310"/>
      <c r="FSJ3" s="310"/>
      <c r="FSK3" s="310"/>
      <c r="FSL3" s="310"/>
      <c r="FSM3" s="310"/>
      <c r="FSN3" s="310"/>
      <c r="FSO3" s="310"/>
      <c r="FSP3" s="309"/>
      <c r="FSQ3" s="310"/>
      <c r="FSR3" s="310"/>
      <c r="FSS3" s="310"/>
      <c r="FST3" s="310"/>
      <c r="FSU3" s="310"/>
      <c r="FSV3" s="310"/>
      <c r="FSW3" s="310"/>
      <c r="FSX3" s="309"/>
      <c r="FSY3" s="310"/>
      <c r="FSZ3" s="310"/>
      <c r="FTA3" s="310"/>
      <c r="FTB3" s="310"/>
      <c r="FTC3" s="310"/>
      <c r="FTD3" s="310"/>
      <c r="FTE3" s="310"/>
      <c r="FTF3" s="309"/>
      <c r="FTG3" s="310"/>
      <c r="FTH3" s="310"/>
      <c r="FTI3" s="310"/>
      <c r="FTJ3" s="310"/>
      <c r="FTK3" s="310"/>
      <c r="FTL3" s="310"/>
      <c r="FTM3" s="310"/>
      <c r="FTN3" s="309"/>
      <c r="FTO3" s="310"/>
      <c r="FTP3" s="310"/>
      <c r="FTQ3" s="310"/>
      <c r="FTR3" s="310"/>
      <c r="FTS3" s="310"/>
      <c r="FTT3" s="310"/>
      <c r="FTU3" s="310"/>
      <c r="FTV3" s="309"/>
      <c r="FTW3" s="310"/>
      <c r="FTX3" s="310"/>
      <c r="FTY3" s="310"/>
      <c r="FTZ3" s="310"/>
      <c r="FUA3" s="310"/>
      <c r="FUB3" s="310"/>
      <c r="FUC3" s="310"/>
      <c r="FUD3" s="309"/>
      <c r="FUE3" s="310"/>
      <c r="FUF3" s="310"/>
      <c r="FUG3" s="310"/>
      <c r="FUH3" s="310"/>
      <c r="FUI3" s="310"/>
      <c r="FUJ3" s="310"/>
      <c r="FUK3" s="310"/>
      <c r="FUL3" s="309"/>
      <c r="FUM3" s="310"/>
      <c r="FUN3" s="310"/>
      <c r="FUO3" s="310"/>
      <c r="FUP3" s="310"/>
      <c r="FUQ3" s="310"/>
      <c r="FUR3" s="310"/>
      <c r="FUS3" s="310"/>
      <c r="FUT3" s="309"/>
      <c r="FUU3" s="310"/>
      <c r="FUV3" s="310"/>
      <c r="FUW3" s="310"/>
      <c r="FUX3" s="310"/>
      <c r="FUY3" s="310"/>
      <c r="FUZ3" s="310"/>
      <c r="FVA3" s="310"/>
      <c r="FVB3" s="309"/>
      <c r="FVC3" s="310"/>
      <c r="FVD3" s="310"/>
      <c r="FVE3" s="310"/>
      <c r="FVF3" s="310"/>
      <c r="FVG3" s="310"/>
      <c r="FVH3" s="310"/>
      <c r="FVI3" s="310"/>
      <c r="FVJ3" s="309"/>
      <c r="FVK3" s="310"/>
      <c r="FVL3" s="310"/>
      <c r="FVM3" s="310"/>
      <c r="FVN3" s="310"/>
      <c r="FVO3" s="310"/>
      <c r="FVP3" s="310"/>
      <c r="FVQ3" s="310"/>
      <c r="FVR3" s="309"/>
      <c r="FVS3" s="310"/>
      <c r="FVT3" s="310"/>
      <c r="FVU3" s="310"/>
      <c r="FVV3" s="310"/>
      <c r="FVW3" s="310"/>
      <c r="FVX3" s="310"/>
      <c r="FVY3" s="310"/>
      <c r="FVZ3" s="309"/>
      <c r="FWA3" s="310"/>
      <c r="FWB3" s="310"/>
      <c r="FWC3" s="310"/>
      <c r="FWD3" s="310"/>
      <c r="FWE3" s="310"/>
      <c r="FWF3" s="310"/>
      <c r="FWG3" s="310"/>
      <c r="FWH3" s="309"/>
      <c r="FWI3" s="310"/>
      <c r="FWJ3" s="310"/>
      <c r="FWK3" s="310"/>
      <c r="FWL3" s="310"/>
      <c r="FWM3" s="310"/>
      <c r="FWN3" s="310"/>
      <c r="FWO3" s="310"/>
      <c r="FWP3" s="309"/>
      <c r="FWQ3" s="310"/>
      <c r="FWR3" s="310"/>
      <c r="FWS3" s="310"/>
      <c r="FWT3" s="310"/>
      <c r="FWU3" s="310"/>
      <c r="FWV3" s="310"/>
      <c r="FWW3" s="310"/>
      <c r="FWX3" s="309"/>
      <c r="FWY3" s="310"/>
      <c r="FWZ3" s="310"/>
      <c r="FXA3" s="310"/>
      <c r="FXB3" s="310"/>
      <c r="FXC3" s="310"/>
      <c r="FXD3" s="310"/>
      <c r="FXE3" s="310"/>
      <c r="FXF3" s="309"/>
      <c r="FXG3" s="310"/>
      <c r="FXH3" s="310"/>
      <c r="FXI3" s="310"/>
      <c r="FXJ3" s="310"/>
      <c r="FXK3" s="310"/>
      <c r="FXL3" s="310"/>
      <c r="FXM3" s="310"/>
      <c r="FXN3" s="309"/>
      <c r="FXO3" s="310"/>
      <c r="FXP3" s="310"/>
      <c r="FXQ3" s="310"/>
      <c r="FXR3" s="310"/>
      <c r="FXS3" s="310"/>
      <c r="FXT3" s="310"/>
      <c r="FXU3" s="310"/>
      <c r="FXV3" s="309"/>
      <c r="FXW3" s="310"/>
      <c r="FXX3" s="310"/>
      <c r="FXY3" s="310"/>
      <c r="FXZ3" s="310"/>
      <c r="FYA3" s="310"/>
      <c r="FYB3" s="310"/>
      <c r="FYC3" s="310"/>
      <c r="FYD3" s="309"/>
      <c r="FYE3" s="310"/>
      <c r="FYF3" s="310"/>
      <c r="FYG3" s="310"/>
      <c r="FYH3" s="310"/>
      <c r="FYI3" s="310"/>
      <c r="FYJ3" s="310"/>
      <c r="FYK3" s="310"/>
      <c r="FYL3" s="309"/>
      <c r="FYM3" s="310"/>
      <c r="FYN3" s="310"/>
      <c r="FYO3" s="310"/>
      <c r="FYP3" s="310"/>
      <c r="FYQ3" s="310"/>
      <c r="FYR3" s="310"/>
      <c r="FYS3" s="310"/>
      <c r="FYT3" s="309"/>
      <c r="FYU3" s="310"/>
      <c r="FYV3" s="310"/>
      <c r="FYW3" s="310"/>
      <c r="FYX3" s="310"/>
      <c r="FYY3" s="310"/>
      <c r="FYZ3" s="310"/>
      <c r="FZA3" s="310"/>
      <c r="FZB3" s="309"/>
      <c r="FZC3" s="310"/>
      <c r="FZD3" s="310"/>
      <c r="FZE3" s="310"/>
      <c r="FZF3" s="310"/>
      <c r="FZG3" s="310"/>
      <c r="FZH3" s="310"/>
      <c r="FZI3" s="310"/>
      <c r="FZJ3" s="309"/>
      <c r="FZK3" s="310"/>
      <c r="FZL3" s="310"/>
      <c r="FZM3" s="310"/>
      <c r="FZN3" s="310"/>
      <c r="FZO3" s="310"/>
      <c r="FZP3" s="310"/>
      <c r="FZQ3" s="310"/>
      <c r="FZR3" s="309"/>
      <c r="FZS3" s="310"/>
      <c r="FZT3" s="310"/>
      <c r="FZU3" s="310"/>
      <c r="FZV3" s="310"/>
      <c r="FZW3" s="310"/>
      <c r="FZX3" s="310"/>
      <c r="FZY3" s="310"/>
      <c r="FZZ3" s="309"/>
      <c r="GAA3" s="310"/>
      <c r="GAB3" s="310"/>
      <c r="GAC3" s="310"/>
      <c r="GAD3" s="310"/>
      <c r="GAE3" s="310"/>
      <c r="GAF3" s="310"/>
      <c r="GAG3" s="310"/>
      <c r="GAH3" s="309"/>
      <c r="GAI3" s="310"/>
      <c r="GAJ3" s="310"/>
      <c r="GAK3" s="310"/>
      <c r="GAL3" s="310"/>
      <c r="GAM3" s="310"/>
      <c r="GAN3" s="310"/>
      <c r="GAO3" s="310"/>
      <c r="GAP3" s="309"/>
      <c r="GAQ3" s="310"/>
      <c r="GAR3" s="310"/>
      <c r="GAS3" s="310"/>
      <c r="GAT3" s="310"/>
      <c r="GAU3" s="310"/>
      <c r="GAV3" s="310"/>
      <c r="GAW3" s="310"/>
      <c r="GAX3" s="309"/>
      <c r="GAY3" s="310"/>
      <c r="GAZ3" s="310"/>
      <c r="GBA3" s="310"/>
      <c r="GBB3" s="310"/>
      <c r="GBC3" s="310"/>
      <c r="GBD3" s="310"/>
      <c r="GBE3" s="310"/>
      <c r="GBF3" s="309"/>
      <c r="GBG3" s="310"/>
      <c r="GBH3" s="310"/>
      <c r="GBI3" s="310"/>
      <c r="GBJ3" s="310"/>
      <c r="GBK3" s="310"/>
      <c r="GBL3" s="310"/>
      <c r="GBM3" s="310"/>
      <c r="GBN3" s="309"/>
      <c r="GBO3" s="310"/>
      <c r="GBP3" s="310"/>
      <c r="GBQ3" s="310"/>
      <c r="GBR3" s="310"/>
      <c r="GBS3" s="310"/>
      <c r="GBT3" s="310"/>
      <c r="GBU3" s="310"/>
      <c r="GBV3" s="309"/>
      <c r="GBW3" s="310"/>
      <c r="GBX3" s="310"/>
      <c r="GBY3" s="310"/>
      <c r="GBZ3" s="310"/>
      <c r="GCA3" s="310"/>
      <c r="GCB3" s="310"/>
      <c r="GCC3" s="310"/>
      <c r="GCD3" s="309"/>
      <c r="GCE3" s="310"/>
      <c r="GCF3" s="310"/>
      <c r="GCG3" s="310"/>
      <c r="GCH3" s="310"/>
      <c r="GCI3" s="310"/>
      <c r="GCJ3" s="310"/>
      <c r="GCK3" s="310"/>
      <c r="GCL3" s="309"/>
      <c r="GCM3" s="310"/>
      <c r="GCN3" s="310"/>
      <c r="GCO3" s="310"/>
      <c r="GCP3" s="310"/>
      <c r="GCQ3" s="310"/>
      <c r="GCR3" s="310"/>
      <c r="GCS3" s="310"/>
      <c r="GCT3" s="309"/>
      <c r="GCU3" s="310"/>
      <c r="GCV3" s="310"/>
      <c r="GCW3" s="310"/>
      <c r="GCX3" s="310"/>
      <c r="GCY3" s="310"/>
      <c r="GCZ3" s="310"/>
      <c r="GDA3" s="310"/>
      <c r="GDB3" s="309"/>
      <c r="GDC3" s="310"/>
      <c r="GDD3" s="310"/>
      <c r="GDE3" s="310"/>
      <c r="GDF3" s="310"/>
      <c r="GDG3" s="310"/>
      <c r="GDH3" s="310"/>
      <c r="GDI3" s="310"/>
      <c r="GDJ3" s="309"/>
      <c r="GDK3" s="310"/>
      <c r="GDL3" s="310"/>
      <c r="GDM3" s="310"/>
      <c r="GDN3" s="310"/>
      <c r="GDO3" s="310"/>
      <c r="GDP3" s="310"/>
      <c r="GDQ3" s="310"/>
      <c r="GDR3" s="309"/>
      <c r="GDS3" s="310"/>
      <c r="GDT3" s="310"/>
      <c r="GDU3" s="310"/>
      <c r="GDV3" s="310"/>
      <c r="GDW3" s="310"/>
      <c r="GDX3" s="310"/>
      <c r="GDY3" s="310"/>
      <c r="GDZ3" s="309"/>
      <c r="GEA3" s="310"/>
      <c r="GEB3" s="310"/>
      <c r="GEC3" s="310"/>
      <c r="GED3" s="310"/>
      <c r="GEE3" s="310"/>
      <c r="GEF3" s="310"/>
      <c r="GEG3" s="310"/>
      <c r="GEH3" s="309"/>
      <c r="GEI3" s="310"/>
      <c r="GEJ3" s="310"/>
      <c r="GEK3" s="310"/>
      <c r="GEL3" s="310"/>
      <c r="GEM3" s="310"/>
      <c r="GEN3" s="310"/>
      <c r="GEO3" s="310"/>
      <c r="GEP3" s="309"/>
      <c r="GEQ3" s="310"/>
      <c r="GER3" s="310"/>
      <c r="GES3" s="310"/>
      <c r="GET3" s="310"/>
      <c r="GEU3" s="310"/>
      <c r="GEV3" s="310"/>
      <c r="GEW3" s="310"/>
      <c r="GEX3" s="309"/>
      <c r="GEY3" s="310"/>
      <c r="GEZ3" s="310"/>
      <c r="GFA3" s="310"/>
      <c r="GFB3" s="310"/>
      <c r="GFC3" s="310"/>
      <c r="GFD3" s="310"/>
      <c r="GFE3" s="310"/>
      <c r="GFF3" s="309"/>
      <c r="GFG3" s="310"/>
      <c r="GFH3" s="310"/>
      <c r="GFI3" s="310"/>
      <c r="GFJ3" s="310"/>
      <c r="GFK3" s="310"/>
      <c r="GFL3" s="310"/>
      <c r="GFM3" s="310"/>
      <c r="GFN3" s="309"/>
      <c r="GFO3" s="310"/>
      <c r="GFP3" s="310"/>
      <c r="GFQ3" s="310"/>
      <c r="GFR3" s="310"/>
      <c r="GFS3" s="310"/>
      <c r="GFT3" s="310"/>
      <c r="GFU3" s="310"/>
      <c r="GFV3" s="309"/>
      <c r="GFW3" s="310"/>
      <c r="GFX3" s="310"/>
      <c r="GFY3" s="310"/>
      <c r="GFZ3" s="310"/>
      <c r="GGA3" s="310"/>
      <c r="GGB3" s="310"/>
      <c r="GGC3" s="310"/>
      <c r="GGD3" s="309"/>
      <c r="GGE3" s="310"/>
      <c r="GGF3" s="310"/>
      <c r="GGG3" s="310"/>
      <c r="GGH3" s="310"/>
      <c r="GGI3" s="310"/>
      <c r="GGJ3" s="310"/>
      <c r="GGK3" s="310"/>
      <c r="GGL3" s="309"/>
      <c r="GGM3" s="310"/>
      <c r="GGN3" s="310"/>
      <c r="GGO3" s="310"/>
      <c r="GGP3" s="310"/>
      <c r="GGQ3" s="310"/>
      <c r="GGR3" s="310"/>
      <c r="GGS3" s="310"/>
      <c r="GGT3" s="309"/>
      <c r="GGU3" s="310"/>
      <c r="GGV3" s="310"/>
      <c r="GGW3" s="310"/>
      <c r="GGX3" s="310"/>
      <c r="GGY3" s="310"/>
      <c r="GGZ3" s="310"/>
      <c r="GHA3" s="310"/>
      <c r="GHB3" s="309"/>
      <c r="GHC3" s="310"/>
      <c r="GHD3" s="310"/>
      <c r="GHE3" s="310"/>
      <c r="GHF3" s="310"/>
      <c r="GHG3" s="310"/>
      <c r="GHH3" s="310"/>
      <c r="GHI3" s="310"/>
      <c r="GHJ3" s="309"/>
      <c r="GHK3" s="310"/>
      <c r="GHL3" s="310"/>
      <c r="GHM3" s="310"/>
      <c r="GHN3" s="310"/>
      <c r="GHO3" s="310"/>
      <c r="GHP3" s="310"/>
      <c r="GHQ3" s="310"/>
      <c r="GHR3" s="309"/>
      <c r="GHS3" s="310"/>
      <c r="GHT3" s="310"/>
      <c r="GHU3" s="310"/>
      <c r="GHV3" s="310"/>
      <c r="GHW3" s="310"/>
      <c r="GHX3" s="310"/>
      <c r="GHY3" s="310"/>
      <c r="GHZ3" s="309"/>
      <c r="GIA3" s="310"/>
      <c r="GIB3" s="310"/>
      <c r="GIC3" s="310"/>
      <c r="GID3" s="310"/>
      <c r="GIE3" s="310"/>
      <c r="GIF3" s="310"/>
      <c r="GIG3" s="310"/>
      <c r="GIH3" s="309"/>
      <c r="GII3" s="310"/>
      <c r="GIJ3" s="310"/>
      <c r="GIK3" s="310"/>
      <c r="GIL3" s="310"/>
      <c r="GIM3" s="310"/>
      <c r="GIN3" s="310"/>
      <c r="GIO3" s="310"/>
      <c r="GIP3" s="309"/>
      <c r="GIQ3" s="310"/>
      <c r="GIR3" s="310"/>
      <c r="GIS3" s="310"/>
      <c r="GIT3" s="310"/>
      <c r="GIU3" s="310"/>
      <c r="GIV3" s="310"/>
      <c r="GIW3" s="310"/>
      <c r="GIX3" s="309"/>
      <c r="GIY3" s="310"/>
      <c r="GIZ3" s="310"/>
      <c r="GJA3" s="310"/>
      <c r="GJB3" s="310"/>
      <c r="GJC3" s="310"/>
      <c r="GJD3" s="310"/>
      <c r="GJE3" s="310"/>
      <c r="GJF3" s="309"/>
      <c r="GJG3" s="310"/>
      <c r="GJH3" s="310"/>
      <c r="GJI3" s="310"/>
      <c r="GJJ3" s="310"/>
      <c r="GJK3" s="310"/>
      <c r="GJL3" s="310"/>
      <c r="GJM3" s="310"/>
      <c r="GJN3" s="309"/>
      <c r="GJO3" s="310"/>
      <c r="GJP3" s="310"/>
      <c r="GJQ3" s="310"/>
      <c r="GJR3" s="310"/>
      <c r="GJS3" s="310"/>
      <c r="GJT3" s="310"/>
      <c r="GJU3" s="310"/>
      <c r="GJV3" s="309"/>
      <c r="GJW3" s="310"/>
      <c r="GJX3" s="310"/>
      <c r="GJY3" s="310"/>
      <c r="GJZ3" s="310"/>
      <c r="GKA3" s="310"/>
      <c r="GKB3" s="310"/>
      <c r="GKC3" s="310"/>
      <c r="GKD3" s="309"/>
      <c r="GKE3" s="310"/>
      <c r="GKF3" s="310"/>
      <c r="GKG3" s="310"/>
      <c r="GKH3" s="310"/>
      <c r="GKI3" s="310"/>
      <c r="GKJ3" s="310"/>
      <c r="GKK3" s="310"/>
      <c r="GKL3" s="309"/>
      <c r="GKM3" s="310"/>
      <c r="GKN3" s="310"/>
      <c r="GKO3" s="310"/>
      <c r="GKP3" s="310"/>
      <c r="GKQ3" s="310"/>
      <c r="GKR3" s="310"/>
      <c r="GKS3" s="310"/>
      <c r="GKT3" s="309"/>
      <c r="GKU3" s="310"/>
      <c r="GKV3" s="310"/>
      <c r="GKW3" s="310"/>
      <c r="GKX3" s="310"/>
      <c r="GKY3" s="310"/>
      <c r="GKZ3" s="310"/>
      <c r="GLA3" s="310"/>
      <c r="GLB3" s="309"/>
      <c r="GLC3" s="310"/>
      <c r="GLD3" s="310"/>
      <c r="GLE3" s="310"/>
      <c r="GLF3" s="310"/>
      <c r="GLG3" s="310"/>
      <c r="GLH3" s="310"/>
      <c r="GLI3" s="310"/>
      <c r="GLJ3" s="309"/>
      <c r="GLK3" s="310"/>
      <c r="GLL3" s="310"/>
      <c r="GLM3" s="310"/>
      <c r="GLN3" s="310"/>
      <c r="GLO3" s="310"/>
      <c r="GLP3" s="310"/>
      <c r="GLQ3" s="310"/>
      <c r="GLR3" s="309"/>
      <c r="GLS3" s="310"/>
      <c r="GLT3" s="310"/>
      <c r="GLU3" s="310"/>
      <c r="GLV3" s="310"/>
      <c r="GLW3" s="310"/>
      <c r="GLX3" s="310"/>
      <c r="GLY3" s="310"/>
      <c r="GLZ3" s="309"/>
      <c r="GMA3" s="310"/>
      <c r="GMB3" s="310"/>
      <c r="GMC3" s="310"/>
      <c r="GMD3" s="310"/>
      <c r="GME3" s="310"/>
      <c r="GMF3" s="310"/>
      <c r="GMG3" s="310"/>
      <c r="GMH3" s="309"/>
      <c r="GMI3" s="310"/>
      <c r="GMJ3" s="310"/>
      <c r="GMK3" s="310"/>
      <c r="GML3" s="310"/>
      <c r="GMM3" s="310"/>
      <c r="GMN3" s="310"/>
      <c r="GMO3" s="310"/>
      <c r="GMP3" s="309"/>
      <c r="GMQ3" s="310"/>
      <c r="GMR3" s="310"/>
      <c r="GMS3" s="310"/>
      <c r="GMT3" s="310"/>
      <c r="GMU3" s="310"/>
      <c r="GMV3" s="310"/>
      <c r="GMW3" s="310"/>
      <c r="GMX3" s="309"/>
      <c r="GMY3" s="310"/>
      <c r="GMZ3" s="310"/>
      <c r="GNA3" s="310"/>
      <c r="GNB3" s="310"/>
      <c r="GNC3" s="310"/>
      <c r="GND3" s="310"/>
      <c r="GNE3" s="310"/>
      <c r="GNF3" s="309"/>
      <c r="GNG3" s="310"/>
      <c r="GNH3" s="310"/>
      <c r="GNI3" s="310"/>
      <c r="GNJ3" s="310"/>
      <c r="GNK3" s="310"/>
      <c r="GNL3" s="310"/>
      <c r="GNM3" s="310"/>
      <c r="GNN3" s="309"/>
      <c r="GNO3" s="310"/>
      <c r="GNP3" s="310"/>
      <c r="GNQ3" s="310"/>
      <c r="GNR3" s="310"/>
      <c r="GNS3" s="310"/>
      <c r="GNT3" s="310"/>
      <c r="GNU3" s="310"/>
      <c r="GNV3" s="309"/>
      <c r="GNW3" s="310"/>
      <c r="GNX3" s="310"/>
      <c r="GNY3" s="310"/>
      <c r="GNZ3" s="310"/>
      <c r="GOA3" s="310"/>
      <c r="GOB3" s="310"/>
      <c r="GOC3" s="310"/>
      <c r="GOD3" s="309"/>
      <c r="GOE3" s="310"/>
      <c r="GOF3" s="310"/>
      <c r="GOG3" s="310"/>
      <c r="GOH3" s="310"/>
      <c r="GOI3" s="310"/>
      <c r="GOJ3" s="310"/>
      <c r="GOK3" s="310"/>
      <c r="GOL3" s="309"/>
      <c r="GOM3" s="310"/>
      <c r="GON3" s="310"/>
      <c r="GOO3" s="310"/>
      <c r="GOP3" s="310"/>
      <c r="GOQ3" s="310"/>
      <c r="GOR3" s="310"/>
      <c r="GOS3" s="310"/>
      <c r="GOT3" s="309"/>
      <c r="GOU3" s="310"/>
      <c r="GOV3" s="310"/>
      <c r="GOW3" s="310"/>
      <c r="GOX3" s="310"/>
      <c r="GOY3" s="310"/>
      <c r="GOZ3" s="310"/>
      <c r="GPA3" s="310"/>
      <c r="GPB3" s="309"/>
      <c r="GPC3" s="310"/>
      <c r="GPD3" s="310"/>
      <c r="GPE3" s="310"/>
      <c r="GPF3" s="310"/>
      <c r="GPG3" s="310"/>
      <c r="GPH3" s="310"/>
      <c r="GPI3" s="310"/>
      <c r="GPJ3" s="309"/>
      <c r="GPK3" s="310"/>
      <c r="GPL3" s="310"/>
      <c r="GPM3" s="310"/>
      <c r="GPN3" s="310"/>
      <c r="GPO3" s="310"/>
      <c r="GPP3" s="310"/>
      <c r="GPQ3" s="310"/>
      <c r="GPR3" s="309"/>
      <c r="GPS3" s="310"/>
      <c r="GPT3" s="310"/>
      <c r="GPU3" s="310"/>
      <c r="GPV3" s="310"/>
      <c r="GPW3" s="310"/>
      <c r="GPX3" s="310"/>
      <c r="GPY3" s="310"/>
      <c r="GPZ3" s="309"/>
      <c r="GQA3" s="310"/>
      <c r="GQB3" s="310"/>
      <c r="GQC3" s="310"/>
      <c r="GQD3" s="310"/>
      <c r="GQE3" s="310"/>
      <c r="GQF3" s="310"/>
      <c r="GQG3" s="310"/>
      <c r="GQH3" s="309"/>
      <c r="GQI3" s="310"/>
      <c r="GQJ3" s="310"/>
      <c r="GQK3" s="310"/>
      <c r="GQL3" s="310"/>
      <c r="GQM3" s="310"/>
      <c r="GQN3" s="310"/>
      <c r="GQO3" s="310"/>
      <c r="GQP3" s="309"/>
      <c r="GQQ3" s="310"/>
      <c r="GQR3" s="310"/>
      <c r="GQS3" s="310"/>
      <c r="GQT3" s="310"/>
      <c r="GQU3" s="310"/>
      <c r="GQV3" s="310"/>
      <c r="GQW3" s="310"/>
      <c r="GQX3" s="309"/>
      <c r="GQY3" s="310"/>
      <c r="GQZ3" s="310"/>
      <c r="GRA3" s="310"/>
      <c r="GRB3" s="310"/>
      <c r="GRC3" s="310"/>
      <c r="GRD3" s="310"/>
      <c r="GRE3" s="310"/>
      <c r="GRF3" s="309"/>
      <c r="GRG3" s="310"/>
      <c r="GRH3" s="310"/>
      <c r="GRI3" s="310"/>
      <c r="GRJ3" s="310"/>
      <c r="GRK3" s="310"/>
      <c r="GRL3" s="310"/>
      <c r="GRM3" s="310"/>
      <c r="GRN3" s="309"/>
      <c r="GRO3" s="310"/>
      <c r="GRP3" s="310"/>
      <c r="GRQ3" s="310"/>
      <c r="GRR3" s="310"/>
      <c r="GRS3" s="310"/>
      <c r="GRT3" s="310"/>
      <c r="GRU3" s="310"/>
      <c r="GRV3" s="309"/>
      <c r="GRW3" s="310"/>
      <c r="GRX3" s="310"/>
      <c r="GRY3" s="310"/>
      <c r="GRZ3" s="310"/>
      <c r="GSA3" s="310"/>
      <c r="GSB3" s="310"/>
      <c r="GSC3" s="310"/>
      <c r="GSD3" s="309"/>
      <c r="GSE3" s="310"/>
      <c r="GSF3" s="310"/>
      <c r="GSG3" s="310"/>
      <c r="GSH3" s="310"/>
      <c r="GSI3" s="310"/>
      <c r="GSJ3" s="310"/>
      <c r="GSK3" s="310"/>
      <c r="GSL3" s="309"/>
      <c r="GSM3" s="310"/>
      <c r="GSN3" s="310"/>
      <c r="GSO3" s="310"/>
      <c r="GSP3" s="310"/>
      <c r="GSQ3" s="310"/>
      <c r="GSR3" s="310"/>
      <c r="GSS3" s="310"/>
      <c r="GST3" s="309"/>
      <c r="GSU3" s="310"/>
      <c r="GSV3" s="310"/>
      <c r="GSW3" s="310"/>
      <c r="GSX3" s="310"/>
      <c r="GSY3" s="310"/>
      <c r="GSZ3" s="310"/>
      <c r="GTA3" s="310"/>
      <c r="GTB3" s="309"/>
      <c r="GTC3" s="310"/>
      <c r="GTD3" s="310"/>
      <c r="GTE3" s="310"/>
      <c r="GTF3" s="310"/>
      <c r="GTG3" s="310"/>
      <c r="GTH3" s="310"/>
      <c r="GTI3" s="310"/>
      <c r="GTJ3" s="309"/>
      <c r="GTK3" s="310"/>
      <c r="GTL3" s="310"/>
      <c r="GTM3" s="310"/>
      <c r="GTN3" s="310"/>
      <c r="GTO3" s="310"/>
      <c r="GTP3" s="310"/>
      <c r="GTQ3" s="310"/>
      <c r="GTR3" s="309"/>
      <c r="GTS3" s="310"/>
      <c r="GTT3" s="310"/>
      <c r="GTU3" s="310"/>
      <c r="GTV3" s="310"/>
      <c r="GTW3" s="310"/>
      <c r="GTX3" s="310"/>
      <c r="GTY3" s="310"/>
      <c r="GTZ3" s="309"/>
      <c r="GUA3" s="310"/>
      <c r="GUB3" s="310"/>
      <c r="GUC3" s="310"/>
      <c r="GUD3" s="310"/>
      <c r="GUE3" s="310"/>
      <c r="GUF3" s="310"/>
      <c r="GUG3" s="310"/>
      <c r="GUH3" s="309"/>
      <c r="GUI3" s="310"/>
      <c r="GUJ3" s="310"/>
      <c r="GUK3" s="310"/>
      <c r="GUL3" s="310"/>
      <c r="GUM3" s="310"/>
      <c r="GUN3" s="310"/>
      <c r="GUO3" s="310"/>
      <c r="GUP3" s="309"/>
      <c r="GUQ3" s="310"/>
      <c r="GUR3" s="310"/>
      <c r="GUS3" s="310"/>
      <c r="GUT3" s="310"/>
      <c r="GUU3" s="310"/>
      <c r="GUV3" s="310"/>
      <c r="GUW3" s="310"/>
      <c r="GUX3" s="309"/>
      <c r="GUY3" s="310"/>
      <c r="GUZ3" s="310"/>
      <c r="GVA3" s="310"/>
      <c r="GVB3" s="310"/>
      <c r="GVC3" s="310"/>
      <c r="GVD3" s="310"/>
      <c r="GVE3" s="310"/>
      <c r="GVF3" s="309"/>
      <c r="GVG3" s="310"/>
      <c r="GVH3" s="310"/>
      <c r="GVI3" s="310"/>
      <c r="GVJ3" s="310"/>
      <c r="GVK3" s="310"/>
      <c r="GVL3" s="310"/>
      <c r="GVM3" s="310"/>
      <c r="GVN3" s="309"/>
      <c r="GVO3" s="310"/>
      <c r="GVP3" s="310"/>
      <c r="GVQ3" s="310"/>
      <c r="GVR3" s="310"/>
      <c r="GVS3" s="310"/>
      <c r="GVT3" s="310"/>
      <c r="GVU3" s="310"/>
      <c r="GVV3" s="309"/>
      <c r="GVW3" s="310"/>
      <c r="GVX3" s="310"/>
      <c r="GVY3" s="310"/>
      <c r="GVZ3" s="310"/>
      <c r="GWA3" s="310"/>
      <c r="GWB3" s="310"/>
      <c r="GWC3" s="310"/>
      <c r="GWD3" s="309"/>
      <c r="GWE3" s="310"/>
      <c r="GWF3" s="310"/>
      <c r="GWG3" s="310"/>
      <c r="GWH3" s="310"/>
      <c r="GWI3" s="310"/>
      <c r="GWJ3" s="310"/>
      <c r="GWK3" s="310"/>
      <c r="GWL3" s="309"/>
      <c r="GWM3" s="310"/>
      <c r="GWN3" s="310"/>
      <c r="GWO3" s="310"/>
      <c r="GWP3" s="310"/>
      <c r="GWQ3" s="310"/>
      <c r="GWR3" s="310"/>
      <c r="GWS3" s="310"/>
      <c r="GWT3" s="309"/>
      <c r="GWU3" s="310"/>
      <c r="GWV3" s="310"/>
      <c r="GWW3" s="310"/>
      <c r="GWX3" s="310"/>
      <c r="GWY3" s="310"/>
      <c r="GWZ3" s="310"/>
      <c r="GXA3" s="310"/>
      <c r="GXB3" s="309"/>
      <c r="GXC3" s="310"/>
      <c r="GXD3" s="310"/>
      <c r="GXE3" s="310"/>
      <c r="GXF3" s="310"/>
      <c r="GXG3" s="310"/>
      <c r="GXH3" s="310"/>
      <c r="GXI3" s="310"/>
      <c r="GXJ3" s="309"/>
      <c r="GXK3" s="310"/>
      <c r="GXL3" s="310"/>
      <c r="GXM3" s="310"/>
      <c r="GXN3" s="310"/>
      <c r="GXO3" s="310"/>
      <c r="GXP3" s="310"/>
      <c r="GXQ3" s="310"/>
      <c r="GXR3" s="309"/>
      <c r="GXS3" s="310"/>
      <c r="GXT3" s="310"/>
      <c r="GXU3" s="310"/>
      <c r="GXV3" s="310"/>
      <c r="GXW3" s="310"/>
      <c r="GXX3" s="310"/>
      <c r="GXY3" s="310"/>
      <c r="GXZ3" s="309"/>
      <c r="GYA3" s="310"/>
      <c r="GYB3" s="310"/>
      <c r="GYC3" s="310"/>
      <c r="GYD3" s="310"/>
      <c r="GYE3" s="310"/>
      <c r="GYF3" s="310"/>
      <c r="GYG3" s="310"/>
      <c r="GYH3" s="309"/>
      <c r="GYI3" s="310"/>
      <c r="GYJ3" s="310"/>
      <c r="GYK3" s="310"/>
      <c r="GYL3" s="310"/>
      <c r="GYM3" s="310"/>
      <c r="GYN3" s="310"/>
      <c r="GYO3" s="310"/>
      <c r="GYP3" s="309"/>
      <c r="GYQ3" s="310"/>
      <c r="GYR3" s="310"/>
      <c r="GYS3" s="310"/>
      <c r="GYT3" s="310"/>
      <c r="GYU3" s="310"/>
      <c r="GYV3" s="310"/>
      <c r="GYW3" s="310"/>
      <c r="GYX3" s="309"/>
      <c r="GYY3" s="310"/>
      <c r="GYZ3" s="310"/>
      <c r="GZA3" s="310"/>
      <c r="GZB3" s="310"/>
      <c r="GZC3" s="310"/>
      <c r="GZD3" s="310"/>
      <c r="GZE3" s="310"/>
      <c r="GZF3" s="309"/>
      <c r="GZG3" s="310"/>
      <c r="GZH3" s="310"/>
      <c r="GZI3" s="310"/>
      <c r="GZJ3" s="310"/>
      <c r="GZK3" s="310"/>
      <c r="GZL3" s="310"/>
      <c r="GZM3" s="310"/>
      <c r="GZN3" s="309"/>
      <c r="GZO3" s="310"/>
      <c r="GZP3" s="310"/>
      <c r="GZQ3" s="310"/>
      <c r="GZR3" s="310"/>
      <c r="GZS3" s="310"/>
      <c r="GZT3" s="310"/>
      <c r="GZU3" s="310"/>
      <c r="GZV3" s="309"/>
      <c r="GZW3" s="310"/>
      <c r="GZX3" s="310"/>
      <c r="GZY3" s="310"/>
      <c r="GZZ3" s="310"/>
      <c r="HAA3" s="310"/>
      <c r="HAB3" s="310"/>
      <c r="HAC3" s="310"/>
      <c r="HAD3" s="309"/>
      <c r="HAE3" s="310"/>
      <c r="HAF3" s="310"/>
      <c r="HAG3" s="310"/>
      <c r="HAH3" s="310"/>
      <c r="HAI3" s="310"/>
      <c r="HAJ3" s="310"/>
      <c r="HAK3" s="310"/>
      <c r="HAL3" s="309"/>
      <c r="HAM3" s="310"/>
      <c r="HAN3" s="310"/>
      <c r="HAO3" s="310"/>
      <c r="HAP3" s="310"/>
      <c r="HAQ3" s="310"/>
      <c r="HAR3" s="310"/>
      <c r="HAS3" s="310"/>
      <c r="HAT3" s="309"/>
      <c r="HAU3" s="310"/>
      <c r="HAV3" s="310"/>
      <c r="HAW3" s="310"/>
      <c r="HAX3" s="310"/>
      <c r="HAY3" s="310"/>
      <c r="HAZ3" s="310"/>
      <c r="HBA3" s="310"/>
      <c r="HBB3" s="309"/>
      <c r="HBC3" s="310"/>
      <c r="HBD3" s="310"/>
      <c r="HBE3" s="310"/>
      <c r="HBF3" s="310"/>
      <c r="HBG3" s="310"/>
      <c r="HBH3" s="310"/>
      <c r="HBI3" s="310"/>
      <c r="HBJ3" s="309"/>
      <c r="HBK3" s="310"/>
      <c r="HBL3" s="310"/>
      <c r="HBM3" s="310"/>
      <c r="HBN3" s="310"/>
      <c r="HBO3" s="310"/>
      <c r="HBP3" s="310"/>
      <c r="HBQ3" s="310"/>
      <c r="HBR3" s="309"/>
      <c r="HBS3" s="310"/>
      <c r="HBT3" s="310"/>
      <c r="HBU3" s="310"/>
      <c r="HBV3" s="310"/>
      <c r="HBW3" s="310"/>
      <c r="HBX3" s="310"/>
      <c r="HBY3" s="310"/>
      <c r="HBZ3" s="309"/>
      <c r="HCA3" s="310"/>
      <c r="HCB3" s="310"/>
      <c r="HCC3" s="310"/>
      <c r="HCD3" s="310"/>
      <c r="HCE3" s="310"/>
      <c r="HCF3" s="310"/>
      <c r="HCG3" s="310"/>
      <c r="HCH3" s="309"/>
      <c r="HCI3" s="310"/>
      <c r="HCJ3" s="310"/>
      <c r="HCK3" s="310"/>
      <c r="HCL3" s="310"/>
      <c r="HCM3" s="310"/>
      <c r="HCN3" s="310"/>
      <c r="HCO3" s="310"/>
      <c r="HCP3" s="309"/>
      <c r="HCQ3" s="310"/>
      <c r="HCR3" s="310"/>
      <c r="HCS3" s="310"/>
      <c r="HCT3" s="310"/>
      <c r="HCU3" s="310"/>
      <c r="HCV3" s="310"/>
      <c r="HCW3" s="310"/>
      <c r="HCX3" s="309"/>
      <c r="HCY3" s="310"/>
      <c r="HCZ3" s="310"/>
      <c r="HDA3" s="310"/>
      <c r="HDB3" s="310"/>
      <c r="HDC3" s="310"/>
      <c r="HDD3" s="310"/>
      <c r="HDE3" s="310"/>
      <c r="HDF3" s="309"/>
      <c r="HDG3" s="310"/>
      <c r="HDH3" s="310"/>
      <c r="HDI3" s="310"/>
      <c r="HDJ3" s="310"/>
      <c r="HDK3" s="310"/>
      <c r="HDL3" s="310"/>
      <c r="HDM3" s="310"/>
      <c r="HDN3" s="309"/>
      <c r="HDO3" s="310"/>
      <c r="HDP3" s="310"/>
      <c r="HDQ3" s="310"/>
      <c r="HDR3" s="310"/>
      <c r="HDS3" s="310"/>
      <c r="HDT3" s="310"/>
      <c r="HDU3" s="310"/>
      <c r="HDV3" s="309"/>
      <c r="HDW3" s="310"/>
      <c r="HDX3" s="310"/>
      <c r="HDY3" s="310"/>
      <c r="HDZ3" s="310"/>
      <c r="HEA3" s="310"/>
      <c r="HEB3" s="310"/>
      <c r="HEC3" s="310"/>
      <c r="HED3" s="309"/>
      <c r="HEE3" s="310"/>
      <c r="HEF3" s="310"/>
      <c r="HEG3" s="310"/>
      <c r="HEH3" s="310"/>
      <c r="HEI3" s="310"/>
      <c r="HEJ3" s="310"/>
      <c r="HEK3" s="310"/>
      <c r="HEL3" s="309"/>
      <c r="HEM3" s="310"/>
      <c r="HEN3" s="310"/>
      <c r="HEO3" s="310"/>
      <c r="HEP3" s="310"/>
      <c r="HEQ3" s="310"/>
      <c r="HER3" s="310"/>
      <c r="HES3" s="310"/>
      <c r="HET3" s="309"/>
      <c r="HEU3" s="310"/>
      <c r="HEV3" s="310"/>
      <c r="HEW3" s="310"/>
      <c r="HEX3" s="310"/>
      <c r="HEY3" s="310"/>
      <c r="HEZ3" s="310"/>
      <c r="HFA3" s="310"/>
      <c r="HFB3" s="309"/>
      <c r="HFC3" s="310"/>
      <c r="HFD3" s="310"/>
      <c r="HFE3" s="310"/>
      <c r="HFF3" s="310"/>
      <c r="HFG3" s="310"/>
      <c r="HFH3" s="310"/>
      <c r="HFI3" s="310"/>
      <c r="HFJ3" s="309"/>
      <c r="HFK3" s="310"/>
      <c r="HFL3" s="310"/>
      <c r="HFM3" s="310"/>
      <c r="HFN3" s="310"/>
      <c r="HFO3" s="310"/>
      <c r="HFP3" s="310"/>
      <c r="HFQ3" s="310"/>
      <c r="HFR3" s="309"/>
      <c r="HFS3" s="310"/>
      <c r="HFT3" s="310"/>
      <c r="HFU3" s="310"/>
      <c r="HFV3" s="310"/>
      <c r="HFW3" s="310"/>
      <c r="HFX3" s="310"/>
      <c r="HFY3" s="310"/>
      <c r="HFZ3" s="309"/>
      <c r="HGA3" s="310"/>
      <c r="HGB3" s="310"/>
      <c r="HGC3" s="310"/>
      <c r="HGD3" s="310"/>
      <c r="HGE3" s="310"/>
      <c r="HGF3" s="310"/>
      <c r="HGG3" s="310"/>
      <c r="HGH3" s="309"/>
      <c r="HGI3" s="310"/>
      <c r="HGJ3" s="310"/>
      <c r="HGK3" s="310"/>
      <c r="HGL3" s="310"/>
      <c r="HGM3" s="310"/>
      <c r="HGN3" s="310"/>
      <c r="HGO3" s="310"/>
      <c r="HGP3" s="309"/>
      <c r="HGQ3" s="310"/>
      <c r="HGR3" s="310"/>
      <c r="HGS3" s="310"/>
      <c r="HGT3" s="310"/>
      <c r="HGU3" s="310"/>
      <c r="HGV3" s="310"/>
      <c r="HGW3" s="310"/>
      <c r="HGX3" s="309"/>
      <c r="HGY3" s="310"/>
      <c r="HGZ3" s="310"/>
      <c r="HHA3" s="310"/>
      <c r="HHB3" s="310"/>
      <c r="HHC3" s="310"/>
      <c r="HHD3" s="310"/>
      <c r="HHE3" s="310"/>
      <c r="HHF3" s="309"/>
      <c r="HHG3" s="310"/>
      <c r="HHH3" s="310"/>
      <c r="HHI3" s="310"/>
      <c r="HHJ3" s="310"/>
      <c r="HHK3" s="310"/>
      <c r="HHL3" s="310"/>
      <c r="HHM3" s="310"/>
      <c r="HHN3" s="309"/>
      <c r="HHO3" s="310"/>
      <c r="HHP3" s="310"/>
      <c r="HHQ3" s="310"/>
      <c r="HHR3" s="310"/>
      <c r="HHS3" s="310"/>
      <c r="HHT3" s="310"/>
      <c r="HHU3" s="310"/>
      <c r="HHV3" s="309"/>
      <c r="HHW3" s="310"/>
      <c r="HHX3" s="310"/>
      <c r="HHY3" s="310"/>
      <c r="HHZ3" s="310"/>
      <c r="HIA3" s="310"/>
      <c r="HIB3" s="310"/>
      <c r="HIC3" s="310"/>
      <c r="HID3" s="309"/>
      <c r="HIE3" s="310"/>
      <c r="HIF3" s="310"/>
      <c r="HIG3" s="310"/>
      <c r="HIH3" s="310"/>
      <c r="HII3" s="310"/>
      <c r="HIJ3" s="310"/>
      <c r="HIK3" s="310"/>
      <c r="HIL3" s="309"/>
      <c r="HIM3" s="310"/>
      <c r="HIN3" s="310"/>
      <c r="HIO3" s="310"/>
      <c r="HIP3" s="310"/>
      <c r="HIQ3" s="310"/>
      <c r="HIR3" s="310"/>
      <c r="HIS3" s="310"/>
      <c r="HIT3" s="309"/>
      <c r="HIU3" s="310"/>
      <c r="HIV3" s="310"/>
      <c r="HIW3" s="310"/>
      <c r="HIX3" s="310"/>
      <c r="HIY3" s="310"/>
      <c r="HIZ3" s="310"/>
      <c r="HJA3" s="310"/>
      <c r="HJB3" s="309"/>
      <c r="HJC3" s="310"/>
      <c r="HJD3" s="310"/>
      <c r="HJE3" s="310"/>
      <c r="HJF3" s="310"/>
      <c r="HJG3" s="310"/>
      <c r="HJH3" s="310"/>
      <c r="HJI3" s="310"/>
      <c r="HJJ3" s="309"/>
      <c r="HJK3" s="310"/>
      <c r="HJL3" s="310"/>
      <c r="HJM3" s="310"/>
      <c r="HJN3" s="310"/>
      <c r="HJO3" s="310"/>
      <c r="HJP3" s="310"/>
      <c r="HJQ3" s="310"/>
      <c r="HJR3" s="309"/>
      <c r="HJS3" s="310"/>
      <c r="HJT3" s="310"/>
      <c r="HJU3" s="310"/>
      <c r="HJV3" s="310"/>
      <c r="HJW3" s="310"/>
      <c r="HJX3" s="310"/>
      <c r="HJY3" s="310"/>
      <c r="HJZ3" s="309"/>
      <c r="HKA3" s="310"/>
      <c r="HKB3" s="310"/>
      <c r="HKC3" s="310"/>
      <c r="HKD3" s="310"/>
      <c r="HKE3" s="310"/>
      <c r="HKF3" s="310"/>
      <c r="HKG3" s="310"/>
      <c r="HKH3" s="309"/>
      <c r="HKI3" s="310"/>
      <c r="HKJ3" s="310"/>
      <c r="HKK3" s="310"/>
      <c r="HKL3" s="310"/>
      <c r="HKM3" s="310"/>
      <c r="HKN3" s="310"/>
      <c r="HKO3" s="310"/>
      <c r="HKP3" s="309"/>
      <c r="HKQ3" s="310"/>
      <c r="HKR3" s="310"/>
      <c r="HKS3" s="310"/>
      <c r="HKT3" s="310"/>
      <c r="HKU3" s="310"/>
      <c r="HKV3" s="310"/>
      <c r="HKW3" s="310"/>
      <c r="HKX3" s="309"/>
      <c r="HKY3" s="310"/>
      <c r="HKZ3" s="310"/>
      <c r="HLA3" s="310"/>
      <c r="HLB3" s="310"/>
      <c r="HLC3" s="310"/>
      <c r="HLD3" s="310"/>
      <c r="HLE3" s="310"/>
      <c r="HLF3" s="309"/>
      <c r="HLG3" s="310"/>
      <c r="HLH3" s="310"/>
      <c r="HLI3" s="310"/>
      <c r="HLJ3" s="310"/>
      <c r="HLK3" s="310"/>
      <c r="HLL3" s="310"/>
      <c r="HLM3" s="310"/>
      <c r="HLN3" s="309"/>
      <c r="HLO3" s="310"/>
      <c r="HLP3" s="310"/>
      <c r="HLQ3" s="310"/>
      <c r="HLR3" s="310"/>
      <c r="HLS3" s="310"/>
      <c r="HLT3" s="310"/>
      <c r="HLU3" s="310"/>
      <c r="HLV3" s="309"/>
      <c r="HLW3" s="310"/>
      <c r="HLX3" s="310"/>
      <c r="HLY3" s="310"/>
      <c r="HLZ3" s="310"/>
      <c r="HMA3" s="310"/>
      <c r="HMB3" s="310"/>
      <c r="HMC3" s="310"/>
      <c r="HMD3" s="309"/>
      <c r="HME3" s="310"/>
      <c r="HMF3" s="310"/>
      <c r="HMG3" s="310"/>
      <c r="HMH3" s="310"/>
      <c r="HMI3" s="310"/>
      <c r="HMJ3" s="310"/>
      <c r="HMK3" s="310"/>
      <c r="HML3" s="309"/>
      <c r="HMM3" s="310"/>
      <c r="HMN3" s="310"/>
      <c r="HMO3" s="310"/>
      <c r="HMP3" s="310"/>
      <c r="HMQ3" s="310"/>
      <c r="HMR3" s="310"/>
      <c r="HMS3" s="310"/>
      <c r="HMT3" s="309"/>
      <c r="HMU3" s="310"/>
      <c r="HMV3" s="310"/>
      <c r="HMW3" s="310"/>
      <c r="HMX3" s="310"/>
      <c r="HMY3" s="310"/>
      <c r="HMZ3" s="310"/>
      <c r="HNA3" s="310"/>
      <c r="HNB3" s="309"/>
      <c r="HNC3" s="310"/>
      <c r="HND3" s="310"/>
      <c r="HNE3" s="310"/>
      <c r="HNF3" s="310"/>
      <c r="HNG3" s="310"/>
      <c r="HNH3" s="310"/>
      <c r="HNI3" s="310"/>
      <c r="HNJ3" s="309"/>
      <c r="HNK3" s="310"/>
      <c r="HNL3" s="310"/>
      <c r="HNM3" s="310"/>
      <c r="HNN3" s="310"/>
      <c r="HNO3" s="310"/>
      <c r="HNP3" s="310"/>
      <c r="HNQ3" s="310"/>
      <c r="HNR3" s="309"/>
      <c r="HNS3" s="310"/>
      <c r="HNT3" s="310"/>
      <c r="HNU3" s="310"/>
      <c r="HNV3" s="310"/>
      <c r="HNW3" s="310"/>
      <c r="HNX3" s="310"/>
      <c r="HNY3" s="310"/>
      <c r="HNZ3" s="309"/>
      <c r="HOA3" s="310"/>
      <c r="HOB3" s="310"/>
      <c r="HOC3" s="310"/>
      <c r="HOD3" s="310"/>
      <c r="HOE3" s="310"/>
      <c r="HOF3" s="310"/>
      <c r="HOG3" s="310"/>
      <c r="HOH3" s="309"/>
      <c r="HOI3" s="310"/>
      <c r="HOJ3" s="310"/>
      <c r="HOK3" s="310"/>
      <c r="HOL3" s="310"/>
      <c r="HOM3" s="310"/>
      <c r="HON3" s="310"/>
      <c r="HOO3" s="310"/>
      <c r="HOP3" s="309"/>
      <c r="HOQ3" s="310"/>
      <c r="HOR3" s="310"/>
      <c r="HOS3" s="310"/>
      <c r="HOT3" s="310"/>
      <c r="HOU3" s="310"/>
      <c r="HOV3" s="310"/>
      <c r="HOW3" s="310"/>
      <c r="HOX3" s="309"/>
      <c r="HOY3" s="310"/>
      <c r="HOZ3" s="310"/>
      <c r="HPA3" s="310"/>
      <c r="HPB3" s="310"/>
      <c r="HPC3" s="310"/>
      <c r="HPD3" s="310"/>
      <c r="HPE3" s="310"/>
      <c r="HPF3" s="309"/>
      <c r="HPG3" s="310"/>
      <c r="HPH3" s="310"/>
      <c r="HPI3" s="310"/>
      <c r="HPJ3" s="310"/>
      <c r="HPK3" s="310"/>
      <c r="HPL3" s="310"/>
      <c r="HPM3" s="310"/>
      <c r="HPN3" s="309"/>
      <c r="HPO3" s="310"/>
      <c r="HPP3" s="310"/>
      <c r="HPQ3" s="310"/>
      <c r="HPR3" s="310"/>
      <c r="HPS3" s="310"/>
      <c r="HPT3" s="310"/>
      <c r="HPU3" s="310"/>
      <c r="HPV3" s="309"/>
      <c r="HPW3" s="310"/>
      <c r="HPX3" s="310"/>
      <c r="HPY3" s="310"/>
      <c r="HPZ3" s="310"/>
      <c r="HQA3" s="310"/>
      <c r="HQB3" s="310"/>
      <c r="HQC3" s="310"/>
      <c r="HQD3" s="309"/>
      <c r="HQE3" s="310"/>
      <c r="HQF3" s="310"/>
      <c r="HQG3" s="310"/>
      <c r="HQH3" s="310"/>
      <c r="HQI3" s="310"/>
      <c r="HQJ3" s="310"/>
      <c r="HQK3" s="310"/>
      <c r="HQL3" s="309"/>
      <c r="HQM3" s="310"/>
      <c r="HQN3" s="310"/>
      <c r="HQO3" s="310"/>
      <c r="HQP3" s="310"/>
      <c r="HQQ3" s="310"/>
      <c r="HQR3" s="310"/>
      <c r="HQS3" s="310"/>
      <c r="HQT3" s="309"/>
      <c r="HQU3" s="310"/>
      <c r="HQV3" s="310"/>
      <c r="HQW3" s="310"/>
      <c r="HQX3" s="310"/>
      <c r="HQY3" s="310"/>
      <c r="HQZ3" s="310"/>
      <c r="HRA3" s="310"/>
      <c r="HRB3" s="309"/>
      <c r="HRC3" s="310"/>
      <c r="HRD3" s="310"/>
      <c r="HRE3" s="310"/>
      <c r="HRF3" s="310"/>
      <c r="HRG3" s="310"/>
      <c r="HRH3" s="310"/>
      <c r="HRI3" s="310"/>
      <c r="HRJ3" s="309"/>
      <c r="HRK3" s="310"/>
      <c r="HRL3" s="310"/>
      <c r="HRM3" s="310"/>
      <c r="HRN3" s="310"/>
      <c r="HRO3" s="310"/>
      <c r="HRP3" s="310"/>
      <c r="HRQ3" s="310"/>
      <c r="HRR3" s="309"/>
      <c r="HRS3" s="310"/>
      <c r="HRT3" s="310"/>
      <c r="HRU3" s="310"/>
      <c r="HRV3" s="310"/>
      <c r="HRW3" s="310"/>
      <c r="HRX3" s="310"/>
      <c r="HRY3" s="310"/>
      <c r="HRZ3" s="309"/>
      <c r="HSA3" s="310"/>
      <c r="HSB3" s="310"/>
      <c r="HSC3" s="310"/>
      <c r="HSD3" s="310"/>
      <c r="HSE3" s="310"/>
      <c r="HSF3" s="310"/>
      <c r="HSG3" s="310"/>
      <c r="HSH3" s="309"/>
      <c r="HSI3" s="310"/>
      <c r="HSJ3" s="310"/>
      <c r="HSK3" s="310"/>
      <c r="HSL3" s="310"/>
      <c r="HSM3" s="310"/>
      <c r="HSN3" s="310"/>
      <c r="HSO3" s="310"/>
      <c r="HSP3" s="309"/>
      <c r="HSQ3" s="310"/>
      <c r="HSR3" s="310"/>
      <c r="HSS3" s="310"/>
      <c r="HST3" s="310"/>
      <c r="HSU3" s="310"/>
      <c r="HSV3" s="310"/>
      <c r="HSW3" s="310"/>
      <c r="HSX3" s="309"/>
      <c r="HSY3" s="310"/>
      <c r="HSZ3" s="310"/>
      <c r="HTA3" s="310"/>
      <c r="HTB3" s="310"/>
      <c r="HTC3" s="310"/>
      <c r="HTD3" s="310"/>
      <c r="HTE3" s="310"/>
      <c r="HTF3" s="309"/>
      <c r="HTG3" s="310"/>
      <c r="HTH3" s="310"/>
      <c r="HTI3" s="310"/>
      <c r="HTJ3" s="310"/>
      <c r="HTK3" s="310"/>
      <c r="HTL3" s="310"/>
      <c r="HTM3" s="310"/>
      <c r="HTN3" s="309"/>
      <c r="HTO3" s="310"/>
      <c r="HTP3" s="310"/>
      <c r="HTQ3" s="310"/>
      <c r="HTR3" s="310"/>
      <c r="HTS3" s="310"/>
      <c r="HTT3" s="310"/>
      <c r="HTU3" s="310"/>
      <c r="HTV3" s="309"/>
      <c r="HTW3" s="310"/>
      <c r="HTX3" s="310"/>
      <c r="HTY3" s="310"/>
      <c r="HTZ3" s="310"/>
      <c r="HUA3" s="310"/>
      <c r="HUB3" s="310"/>
      <c r="HUC3" s="310"/>
      <c r="HUD3" s="309"/>
      <c r="HUE3" s="310"/>
      <c r="HUF3" s="310"/>
      <c r="HUG3" s="310"/>
      <c r="HUH3" s="310"/>
      <c r="HUI3" s="310"/>
      <c r="HUJ3" s="310"/>
      <c r="HUK3" s="310"/>
      <c r="HUL3" s="309"/>
      <c r="HUM3" s="310"/>
      <c r="HUN3" s="310"/>
      <c r="HUO3" s="310"/>
      <c r="HUP3" s="310"/>
      <c r="HUQ3" s="310"/>
      <c r="HUR3" s="310"/>
      <c r="HUS3" s="310"/>
      <c r="HUT3" s="309"/>
      <c r="HUU3" s="310"/>
      <c r="HUV3" s="310"/>
      <c r="HUW3" s="310"/>
      <c r="HUX3" s="310"/>
      <c r="HUY3" s="310"/>
      <c r="HUZ3" s="310"/>
      <c r="HVA3" s="310"/>
      <c r="HVB3" s="309"/>
      <c r="HVC3" s="310"/>
      <c r="HVD3" s="310"/>
      <c r="HVE3" s="310"/>
      <c r="HVF3" s="310"/>
      <c r="HVG3" s="310"/>
      <c r="HVH3" s="310"/>
      <c r="HVI3" s="310"/>
      <c r="HVJ3" s="309"/>
      <c r="HVK3" s="310"/>
      <c r="HVL3" s="310"/>
      <c r="HVM3" s="310"/>
      <c r="HVN3" s="310"/>
      <c r="HVO3" s="310"/>
      <c r="HVP3" s="310"/>
      <c r="HVQ3" s="310"/>
      <c r="HVR3" s="309"/>
      <c r="HVS3" s="310"/>
      <c r="HVT3" s="310"/>
      <c r="HVU3" s="310"/>
      <c r="HVV3" s="310"/>
      <c r="HVW3" s="310"/>
      <c r="HVX3" s="310"/>
      <c r="HVY3" s="310"/>
      <c r="HVZ3" s="309"/>
      <c r="HWA3" s="310"/>
      <c r="HWB3" s="310"/>
      <c r="HWC3" s="310"/>
      <c r="HWD3" s="310"/>
      <c r="HWE3" s="310"/>
      <c r="HWF3" s="310"/>
      <c r="HWG3" s="310"/>
      <c r="HWH3" s="309"/>
      <c r="HWI3" s="310"/>
      <c r="HWJ3" s="310"/>
      <c r="HWK3" s="310"/>
      <c r="HWL3" s="310"/>
      <c r="HWM3" s="310"/>
      <c r="HWN3" s="310"/>
      <c r="HWO3" s="310"/>
      <c r="HWP3" s="309"/>
      <c r="HWQ3" s="310"/>
      <c r="HWR3" s="310"/>
      <c r="HWS3" s="310"/>
      <c r="HWT3" s="310"/>
      <c r="HWU3" s="310"/>
      <c r="HWV3" s="310"/>
      <c r="HWW3" s="310"/>
      <c r="HWX3" s="309"/>
      <c r="HWY3" s="310"/>
      <c r="HWZ3" s="310"/>
      <c r="HXA3" s="310"/>
      <c r="HXB3" s="310"/>
      <c r="HXC3" s="310"/>
      <c r="HXD3" s="310"/>
      <c r="HXE3" s="310"/>
      <c r="HXF3" s="309"/>
      <c r="HXG3" s="310"/>
      <c r="HXH3" s="310"/>
      <c r="HXI3" s="310"/>
      <c r="HXJ3" s="310"/>
      <c r="HXK3" s="310"/>
      <c r="HXL3" s="310"/>
      <c r="HXM3" s="310"/>
      <c r="HXN3" s="309"/>
      <c r="HXO3" s="310"/>
      <c r="HXP3" s="310"/>
      <c r="HXQ3" s="310"/>
      <c r="HXR3" s="310"/>
      <c r="HXS3" s="310"/>
      <c r="HXT3" s="310"/>
      <c r="HXU3" s="310"/>
      <c r="HXV3" s="309"/>
      <c r="HXW3" s="310"/>
      <c r="HXX3" s="310"/>
      <c r="HXY3" s="310"/>
      <c r="HXZ3" s="310"/>
      <c r="HYA3" s="310"/>
      <c r="HYB3" s="310"/>
      <c r="HYC3" s="310"/>
      <c r="HYD3" s="309"/>
      <c r="HYE3" s="310"/>
      <c r="HYF3" s="310"/>
      <c r="HYG3" s="310"/>
      <c r="HYH3" s="310"/>
      <c r="HYI3" s="310"/>
      <c r="HYJ3" s="310"/>
      <c r="HYK3" s="310"/>
      <c r="HYL3" s="309"/>
      <c r="HYM3" s="310"/>
      <c r="HYN3" s="310"/>
      <c r="HYO3" s="310"/>
      <c r="HYP3" s="310"/>
      <c r="HYQ3" s="310"/>
      <c r="HYR3" s="310"/>
      <c r="HYS3" s="310"/>
      <c r="HYT3" s="309"/>
      <c r="HYU3" s="310"/>
      <c r="HYV3" s="310"/>
      <c r="HYW3" s="310"/>
      <c r="HYX3" s="310"/>
      <c r="HYY3" s="310"/>
      <c r="HYZ3" s="310"/>
      <c r="HZA3" s="310"/>
      <c r="HZB3" s="309"/>
      <c r="HZC3" s="310"/>
      <c r="HZD3" s="310"/>
      <c r="HZE3" s="310"/>
      <c r="HZF3" s="310"/>
      <c r="HZG3" s="310"/>
      <c r="HZH3" s="310"/>
      <c r="HZI3" s="310"/>
      <c r="HZJ3" s="309"/>
      <c r="HZK3" s="310"/>
      <c r="HZL3" s="310"/>
      <c r="HZM3" s="310"/>
      <c r="HZN3" s="310"/>
      <c r="HZO3" s="310"/>
      <c r="HZP3" s="310"/>
      <c r="HZQ3" s="310"/>
      <c r="HZR3" s="309"/>
      <c r="HZS3" s="310"/>
      <c r="HZT3" s="310"/>
      <c r="HZU3" s="310"/>
      <c r="HZV3" s="310"/>
      <c r="HZW3" s="310"/>
      <c r="HZX3" s="310"/>
      <c r="HZY3" s="310"/>
      <c r="HZZ3" s="309"/>
      <c r="IAA3" s="310"/>
      <c r="IAB3" s="310"/>
      <c r="IAC3" s="310"/>
      <c r="IAD3" s="310"/>
      <c r="IAE3" s="310"/>
      <c r="IAF3" s="310"/>
      <c r="IAG3" s="310"/>
      <c r="IAH3" s="309"/>
      <c r="IAI3" s="310"/>
      <c r="IAJ3" s="310"/>
      <c r="IAK3" s="310"/>
      <c r="IAL3" s="310"/>
      <c r="IAM3" s="310"/>
      <c r="IAN3" s="310"/>
      <c r="IAO3" s="310"/>
      <c r="IAP3" s="309"/>
      <c r="IAQ3" s="310"/>
      <c r="IAR3" s="310"/>
      <c r="IAS3" s="310"/>
      <c r="IAT3" s="310"/>
      <c r="IAU3" s="310"/>
      <c r="IAV3" s="310"/>
      <c r="IAW3" s="310"/>
      <c r="IAX3" s="309"/>
      <c r="IAY3" s="310"/>
      <c r="IAZ3" s="310"/>
      <c r="IBA3" s="310"/>
      <c r="IBB3" s="310"/>
      <c r="IBC3" s="310"/>
      <c r="IBD3" s="310"/>
      <c r="IBE3" s="310"/>
      <c r="IBF3" s="309"/>
      <c r="IBG3" s="310"/>
      <c r="IBH3" s="310"/>
      <c r="IBI3" s="310"/>
      <c r="IBJ3" s="310"/>
      <c r="IBK3" s="310"/>
      <c r="IBL3" s="310"/>
      <c r="IBM3" s="310"/>
      <c r="IBN3" s="309"/>
      <c r="IBO3" s="310"/>
      <c r="IBP3" s="310"/>
      <c r="IBQ3" s="310"/>
      <c r="IBR3" s="310"/>
      <c r="IBS3" s="310"/>
      <c r="IBT3" s="310"/>
      <c r="IBU3" s="310"/>
      <c r="IBV3" s="309"/>
      <c r="IBW3" s="310"/>
      <c r="IBX3" s="310"/>
      <c r="IBY3" s="310"/>
      <c r="IBZ3" s="310"/>
      <c r="ICA3" s="310"/>
      <c r="ICB3" s="310"/>
      <c r="ICC3" s="310"/>
      <c r="ICD3" s="309"/>
      <c r="ICE3" s="310"/>
      <c r="ICF3" s="310"/>
      <c r="ICG3" s="310"/>
      <c r="ICH3" s="310"/>
      <c r="ICI3" s="310"/>
      <c r="ICJ3" s="310"/>
      <c r="ICK3" s="310"/>
      <c r="ICL3" s="309"/>
      <c r="ICM3" s="310"/>
      <c r="ICN3" s="310"/>
      <c r="ICO3" s="310"/>
      <c r="ICP3" s="310"/>
      <c r="ICQ3" s="310"/>
      <c r="ICR3" s="310"/>
      <c r="ICS3" s="310"/>
      <c r="ICT3" s="309"/>
      <c r="ICU3" s="310"/>
      <c r="ICV3" s="310"/>
      <c r="ICW3" s="310"/>
      <c r="ICX3" s="310"/>
      <c r="ICY3" s="310"/>
      <c r="ICZ3" s="310"/>
      <c r="IDA3" s="310"/>
      <c r="IDB3" s="309"/>
      <c r="IDC3" s="310"/>
      <c r="IDD3" s="310"/>
      <c r="IDE3" s="310"/>
      <c r="IDF3" s="310"/>
      <c r="IDG3" s="310"/>
      <c r="IDH3" s="310"/>
      <c r="IDI3" s="310"/>
      <c r="IDJ3" s="309"/>
      <c r="IDK3" s="310"/>
      <c r="IDL3" s="310"/>
      <c r="IDM3" s="310"/>
      <c r="IDN3" s="310"/>
      <c r="IDO3" s="310"/>
      <c r="IDP3" s="310"/>
      <c r="IDQ3" s="310"/>
      <c r="IDR3" s="309"/>
      <c r="IDS3" s="310"/>
      <c r="IDT3" s="310"/>
      <c r="IDU3" s="310"/>
      <c r="IDV3" s="310"/>
      <c r="IDW3" s="310"/>
      <c r="IDX3" s="310"/>
      <c r="IDY3" s="310"/>
      <c r="IDZ3" s="309"/>
      <c r="IEA3" s="310"/>
      <c r="IEB3" s="310"/>
      <c r="IEC3" s="310"/>
      <c r="IED3" s="310"/>
      <c r="IEE3" s="310"/>
      <c r="IEF3" s="310"/>
      <c r="IEG3" s="310"/>
      <c r="IEH3" s="309"/>
      <c r="IEI3" s="310"/>
      <c r="IEJ3" s="310"/>
      <c r="IEK3" s="310"/>
      <c r="IEL3" s="310"/>
      <c r="IEM3" s="310"/>
      <c r="IEN3" s="310"/>
      <c r="IEO3" s="310"/>
      <c r="IEP3" s="309"/>
      <c r="IEQ3" s="310"/>
      <c r="IER3" s="310"/>
      <c r="IES3" s="310"/>
      <c r="IET3" s="310"/>
      <c r="IEU3" s="310"/>
      <c r="IEV3" s="310"/>
      <c r="IEW3" s="310"/>
      <c r="IEX3" s="309"/>
      <c r="IEY3" s="310"/>
      <c r="IEZ3" s="310"/>
      <c r="IFA3" s="310"/>
      <c r="IFB3" s="310"/>
      <c r="IFC3" s="310"/>
      <c r="IFD3" s="310"/>
      <c r="IFE3" s="310"/>
      <c r="IFF3" s="309"/>
      <c r="IFG3" s="310"/>
      <c r="IFH3" s="310"/>
      <c r="IFI3" s="310"/>
      <c r="IFJ3" s="310"/>
      <c r="IFK3" s="310"/>
      <c r="IFL3" s="310"/>
      <c r="IFM3" s="310"/>
      <c r="IFN3" s="309"/>
      <c r="IFO3" s="310"/>
      <c r="IFP3" s="310"/>
      <c r="IFQ3" s="310"/>
      <c r="IFR3" s="310"/>
      <c r="IFS3" s="310"/>
      <c r="IFT3" s="310"/>
      <c r="IFU3" s="310"/>
      <c r="IFV3" s="309"/>
      <c r="IFW3" s="310"/>
      <c r="IFX3" s="310"/>
      <c r="IFY3" s="310"/>
      <c r="IFZ3" s="310"/>
      <c r="IGA3" s="310"/>
      <c r="IGB3" s="310"/>
      <c r="IGC3" s="310"/>
      <c r="IGD3" s="309"/>
      <c r="IGE3" s="310"/>
      <c r="IGF3" s="310"/>
      <c r="IGG3" s="310"/>
      <c r="IGH3" s="310"/>
      <c r="IGI3" s="310"/>
      <c r="IGJ3" s="310"/>
      <c r="IGK3" s="310"/>
      <c r="IGL3" s="309"/>
      <c r="IGM3" s="310"/>
      <c r="IGN3" s="310"/>
      <c r="IGO3" s="310"/>
      <c r="IGP3" s="310"/>
      <c r="IGQ3" s="310"/>
      <c r="IGR3" s="310"/>
      <c r="IGS3" s="310"/>
      <c r="IGT3" s="309"/>
      <c r="IGU3" s="310"/>
      <c r="IGV3" s="310"/>
      <c r="IGW3" s="310"/>
      <c r="IGX3" s="310"/>
      <c r="IGY3" s="310"/>
      <c r="IGZ3" s="310"/>
      <c r="IHA3" s="310"/>
      <c r="IHB3" s="309"/>
      <c r="IHC3" s="310"/>
      <c r="IHD3" s="310"/>
      <c r="IHE3" s="310"/>
      <c r="IHF3" s="310"/>
      <c r="IHG3" s="310"/>
      <c r="IHH3" s="310"/>
      <c r="IHI3" s="310"/>
      <c r="IHJ3" s="309"/>
      <c r="IHK3" s="310"/>
      <c r="IHL3" s="310"/>
      <c r="IHM3" s="310"/>
      <c r="IHN3" s="310"/>
      <c r="IHO3" s="310"/>
      <c r="IHP3" s="310"/>
      <c r="IHQ3" s="310"/>
      <c r="IHR3" s="309"/>
      <c r="IHS3" s="310"/>
      <c r="IHT3" s="310"/>
      <c r="IHU3" s="310"/>
      <c r="IHV3" s="310"/>
      <c r="IHW3" s="310"/>
      <c r="IHX3" s="310"/>
      <c r="IHY3" s="310"/>
      <c r="IHZ3" s="309"/>
      <c r="IIA3" s="310"/>
      <c r="IIB3" s="310"/>
      <c r="IIC3" s="310"/>
      <c r="IID3" s="310"/>
      <c r="IIE3" s="310"/>
      <c r="IIF3" s="310"/>
      <c r="IIG3" s="310"/>
      <c r="IIH3" s="309"/>
      <c r="III3" s="310"/>
      <c r="IIJ3" s="310"/>
      <c r="IIK3" s="310"/>
      <c r="IIL3" s="310"/>
      <c r="IIM3" s="310"/>
      <c r="IIN3" s="310"/>
      <c r="IIO3" s="310"/>
      <c r="IIP3" s="309"/>
      <c r="IIQ3" s="310"/>
      <c r="IIR3" s="310"/>
      <c r="IIS3" s="310"/>
      <c r="IIT3" s="310"/>
      <c r="IIU3" s="310"/>
      <c r="IIV3" s="310"/>
      <c r="IIW3" s="310"/>
      <c r="IIX3" s="309"/>
      <c r="IIY3" s="310"/>
      <c r="IIZ3" s="310"/>
      <c r="IJA3" s="310"/>
      <c r="IJB3" s="310"/>
      <c r="IJC3" s="310"/>
      <c r="IJD3" s="310"/>
      <c r="IJE3" s="310"/>
      <c r="IJF3" s="309"/>
      <c r="IJG3" s="310"/>
      <c r="IJH3" s="310"/>
      <c r="IJI3" s="310"/>
      <c r="IJJ3" s="310"/>
      <c r="IJK3" s="310"/>
      <c r="IJL3" s="310"/>
      <c r="IJM3" s="310"/>
      <c r="IJN3" s="309"/>
      <c r="IJO3" s="310"/>
      <c r="IJP3" s="310"/>
      <c r="IJQ3" s="310"/>
      <c r="IJR3" s="310"/>
      <c r="IJS3" s="310"/>
      <c r="IJT3" s="310"/>
      <c r="IJU3" s="310"/>
      <c r="IJV3" s="309"/>
      <c r="IJW3" s="310"/>
      <c r="IJX3" s="310"/>
      <c r="IJY3" s="310"/>
      <c r="IJZ3" s="310"/>
      <c r="IKA3" s="310"/>
      <c r="IKB3" s="310"/>
      <c r="IKC3" s="310"/>
      <c r="IKD3" s="309"/>
      <c r="IKE3" s="310"/>
      <c r="IKF3" s="310"/>
      <c r="IKG3" s="310"/>
      <c r="IKH3" s="310"/>
      <c r="IKI3" s="310"/>
      <c r="IKJ3" s="310"/>
      <c r="IKK3" s="310"/>
      <c r="IKL3" s="309"/>
      <c r="IKM3" s="310"/>
      <c r="IKN3" s="310"/>
      <c r="IKO3" s="310"/>
      <c r="IKP3" s="310"/>
      <c r="IKQ3" s="310"/>
      <c r="IKR3" s="310"/>
      <c r="IKS3" s="310"/>
      <c r="IKT3" s="309"/>
      <c r="IKU3" s="310"/>
      <c r="IKV3" s="310"/>
      <c r="IKW3" s="310"/>
      <c r="IKX3" s="310"/>
      <c r="IKY3" s="310"/>
      <c r="IKZ3" s="310"/>
      <c r="ILA3" s="310"/>
      <c r="ILB3" s="309"/>
      <c r="ILC3" s="310"/>
      <c r="ILD3" s="310"/>
      <c r="ILE3" s="310"/>
      <c r="ILF3" s="310"/>
      <c r="ILG3" s="310"/>
      <c r="ILH3" s="310"/>
      <c r="ILI3" s="310"/>
      <c r="ILJ3" s="309"/>
      <c r="ILK3" s="310"/>
      <c r="ILL3" s="310"/>
      <c r="ILM3" s="310"/>
      <c r="ILN3" s="310"/>
      <c r="ILO3" s="310"/>
      <c r="ILP3" s="310"/>
      <c r="ILQ3" s="310"/>
      <c r="ILR3" s="309"/>
      <c r="ILS3" s="310"/>
      <c r="ILT3" s="310"/>
      <c r="ILU3" s="310"/>
      <c r="ILV3" s="310"/>
      <c r="ILW3" s="310"/>
      <c r="ILX3" s="310"/>
      <c r="ILY3" s="310"/>
      <c r="ILZ3" s="309"/>
      <c r="IMA3" s="310"/>
      <c r="IMB3" s="310"/>
      <c r="IMC3" s="310"/>
      <c r="IMD3" s="310"/>
      <c r="IME3" s="310"/>
      <c r="IMF3" s="310"/>
      <c r="IMG3" s="310"/>
      <c r="IMH3" s="309"/>
      <c r="IMI3" s="310"/>
      <c r="IMJ3" s="310"/>
      <c r="IMK3" s="310"/>
      <c r="IML3" s="310"/>
      <c r="IMM3" s="310"/>
      <c r="IMN3" s="310"/>
      <c r="IMO3" s="310"/>
      <c r="IMP3" s="309"/>
      <c r="IMQ3" s="310"/>
      <c r="IMR3" s="310"/>
      <c r="IMS3" s="310"/>
      <c r="IMT3" s="310"/>
      <c r="IMU3" s="310"/>
      <c r="IMV3" s="310"/>
      <c r="IMW3" s="310"/>
      <c r="IMX3" s="309"/>
      <c r="IMY3" s="310"/>
      <c r="IMZ3" s="310"/>
      <c r="INA3" s="310"/>
      <c r="INB3" s="310"/>
      <c r="INC3" s="310"/>
      <c r="IND3" s="310"/>
      <c r="INE3" s="310"/>
      <c r="INF3" s="309"/>
      <c r="ING3" s="310"/>
      <c r="INH3" s="310"/>
      <c r="INI3" s="310"/>
      <c r="INJ3" s="310"/>
      <c r="INK3" s="310"/>
      <c r="INL3" s="310"/>
      <c r="INM3" s="310"/>
      <c r="INN3" s="309"/>
      <c r="INO3" s="310"/>
      <c r="INP3" s="310"/>
      <c r="INQ3" s="310"/>
      <c r="INR3" s="310"/>
      <c r="INS3" s="310"/>
      <c r="INT3" s="310"/>
      <c r="INU3" s="310"/>
      <c r="INV3" s="309"/>
      <c r="INW3" s="310"/>
      <c r="INX3" s="310"/>
      <c r="INY3" s="310"/>
      <c r="INZ3" s="310"/>
      <c r="IOA3" s="310"/>
      <c r="IOB3" s="310"/>
      <c r="IOC3" s="310"/>
      <c r="IOD3" s="309"/>
      <c r="IOE3" s="310"/>
      <c r="IOF3" s="310"/>
      <c r="IOG3" s="310"/>
      <c r="IOH3" s="310"/>
      <c r="IOI3" s="310"/>
      <c r="IOJ3" s="310"/>
      <c r="IOK3" s="310"/>
      <c r="IOL3" s="309"/>
      <c r="IOM3" s="310"/>
      <c r="ION3" s="310"/>
      <c r="IOO3" s="310"/>
      <c r="IOP3" s="310"/>
      <c r="IOQ3" s="310"/>
      <c r="IOR3" s="310"/>
      <c r="IOS3" s="310"/>
      <c r="IOT3" s="309"/>
      <c r="IOU3" s="310"/>
      <c r="IOV3" s="310"/>
      <c r="IOW3" s="310"/>
      <c r="IOX3" s="310"/>
      <c r="IOY3" s="310"/>
      <c r="IOZ3" s="310"/>
      <c r="IPA3" s="310"/>
      <c r="IPB3" s="309"/>
      <c r="IPC3" s="310"/>
      <c r="IPD3" s="310"/>
      <c r="IPE3" s="310"/>
      <c r="IPF3" s="310"/>
      <c r="IPG3" s="310"/>
      <c r="IPH3" s="310"/>
      <c r="IPI3" s="310"/>
      <c r="IPJ3" s="309"/>
      <c r="IPK3" s="310"/>
      <c r="IPL3" s="310"/>
      <c r="IPM3" s="310"/>
      <c r="IPN3" s="310"/>
      <c r="IPO3" s="310"/>
      <c r="IPP3" s="310"/>
      <c r="IPQ3" s="310"/>
      <c r="IPR3" s="309"/>
      <c r="IPS3" s="310"/>
      <c r="IPT3" s="310"/>
      <c r="IPU3" s="310"/>
      <c r="IPV3" s="310"/>
      <c r="IPW3" s="310"/>
      <c r="IPX3" s="310"/>
      <c r="IPY3" s="310"/>
      <c r="IPZ3" s="309"/>
      <c r="IQA3" s="310"/>
      <c r="IQB3" s="310"/>
      <c r="IQC3" s="310"/>
      <c r="IQD3" s="310"/>
      <c r="IQE3" s="310"/>
      <c r="IQF3" s="310"/>
      <c r="IQG3" s="310"/>
      <c r="IQH3" s="309"/>
      <c r="IQI3" s="310"/>
      <c r="IQJ3" s="310"/>
      <c r="IQK3" s="310"/>
      <c r="IQL3" s="310"/>
      <c r="IQM3" s="310"/>
      <c r="IQN3" s="310"/>
      <c r="IQO3" s="310"/>
      <c r="IQP3" s="309"/>
      <c r="IQQ3" s="310"/>
      <c r="IQR3" s="310"/>
      <c r="IQS3" s="310"/>
      <c r="IQT3" s="310"/>
      <c r="IQU3" s="310"/>
      <c r="IQV3" s="310"/>
      <c r="IQW3" s="310"/>
      <c r="IQX3" s="309"/>
      <c r="IQY3" s="310"/>
      <c r="IQZ3" s="310"/>
      <c r="IRA3" s="310"/>
      <c r="IRB3" s="310"/>
      <c r="IRC3" s="310"/>
      <c r="IRD3" s="310"/>
      <c r="IRE3" s="310"/>
      <c r="IRF3" s="309"/>
      <c r="IRG3" s="310"/>
      <c r="IRH3" s="310"/>
      <c r="IRI3" s="310"/>
      <c r="IRJ3" s="310"/>
      <c r="IRK3" s="310"/>
      <c r="IRL3" s="310"/>
      <c r="IRM3" s="310"/>
      <c r="IRN3" s="309"/>
      <c r="IRO3" s="310"/>
      <c r="IRP3" s="310"/>
      <c r="IRQ3" s="310"/>
      <c r="IRR3" s="310"/>
      <c r="IRS3" s="310"/>
      <c r="IRT3" s="310"/>
      <c r="IRU3" s="310"/>
      <c r="IRV3" s="309"/>
      <c r="IRW3" s="310"/>
      <c r="IRX3" s="310"/>
      <c r="IRY3" s="310"/>
      <c r="IRZ3" s="310"/>
      <c r="ISA3" s="310"/>
      <c r="ISB3" s="310"/>
      <c r="ISC3" s="310"/>
      <c r="ISD3" s="309"/>
      <c r="ISE3" s="310"/>
      <c r="ISF3" s="310"/>
      <c r="ISG3" s="310"/>
      <c r="ISH3" s="310"/>
      <c r="ISI3" s="310"/>
      <c r="ISJ3" s="310"/>
      <c r="ISK3" s="310"/>
      <c r="ISL3" s="309"/>
      <c r="ISM3" s="310"/>
      <c r="ISN3" s="310"/>
      <c r="ISO3" s="310"/>
      <c r="ISP3" s="310"/>
      <c r="ISQ3" s="310"/>
      <c r="ISR3" s="310"/>
      <c r="ISS3" s="310"/>
      <c r="IST3" s="309"/>
      <c r="ISU3" s="310"/>
      <c r="ISV3" s="310"/>
      <c r="ISW3" s="310"/>
      <c r="ISX3" s="310"/>
      <c r="ISY3" s="310"/>
      <c r="ISZ3" s="310"/>
      <c r="ITA3" s="310"/>
      <c r="ITB3" s="309"/>
      <c r="ITC3" s="310"/>
      <c r="ITD3" s="310"/>
      <c r="ITE3" s="310"/>
      <c r="ITF3" s="310"/>
      <c r="ITG3" s="310"/>
      <c r="ITH3" s="310"/>
      <c r="ITI3" s="310"/>
      <c r="ITJ3" s="309"/>
      <c r="ITK3" s="310"/>
      <c r="ITL3" s="310"/>
      <c r="ITM3" s="310"/>
      <c r="ITN3" s="310"/>
      <c r="ITO3" s="310"/>
      <c r="ITP3" s="310"/>
      <c r="ITQ3" s="310"/>
      <c r="ITR3" s="309"/>
      <c r="ITS3" s="310"/>
      <c r="ITT3" s="310"/>
      <c r="ITU3" s="310"/>
      <c r="ITV3" s="310"/>
      <c r="ITW3" s="310"/>
      <c r="ITX3" s="310"/>
      <c r="ITY3" s="310"/>
      <c r="ITZ3" s="309"/>
      <c r="IUA3" s="310"/>
      <c r="IUB3" s="310"/>
      <c r="IUC3" s="310"/>
      <c r="IUD3" s="310"/>
      <c r="IUE3" s="310"/>
      <c r="IUF3" s="310"/>
      <c r="IUG3" s="310"/>
      <c r="IUH3" s="309"/>
      <c r="IUI3" s="310"/>
      <c r="IUJ3" s="310"/>
      <c r="IUK3" s="310"/>
      <c r="IUL3" s="310"/>
      <c r="IUM3" s="310"/>
      <c r="IUN3" s="310"/>
      <c r="IUO3" s="310"/>
      <c r="IUP3" s="309"/>
      <c r="IUQ3" s="310"/>
      <c r="IUR3" s="310"/>
      <c r="IUS3" s="310"/>
      <c r="IUT3" s="310"/>
      <c r="IUU3" s="310"/>
      <c r="IUV3" s="310"/>
      <c r="IUW3" s="310"/>
      <c r="IUX3" s="309"/>
      <c r="IUY3" s="310"/>
      <c r="IUZ3" s="310"/>
      <c r="IVA3" s="310"/>
      <c r="IVB3" s="310"/>
      <c r="IVC3" s="310"/>
      <c r="IVD3" s="310"/>
      <c r="IVE3" s="310"/>
      <c r="IVF3" s="309"/>
      <c r="IVG3" s="310"/>
      <c r="IVH3" s="310"/>
      <c r="IVI3" s="310"/>
      <c r="IVJ3" s="310"/>
      <c r="IVK3" s="310"/>
      <c r="IVL3" s="310"/>
      <c r="IVM3" s="310"/>
      <c r="IVN3" s="309"/>
      <c r="IVO3" s="310"/>
      <c r="IVP3" s="310"/>
      <c r="IVQ3" s="310"/>
      <c r="IVR3" s="310"/>
      <c r="IVS3" s="310"/>
      <c r="IVT3" s="310"/>
      <c r="IVU3" s="310"/>
      <c r="IVV3" s="309"/>
      <c r="IVW3" s="310"/>
      <c r="IVX3" s="310"/>
      <c r="IVY3" s="310"/>
      <c r="IVZ3" s="310"/>
      <c r="IWA3" s="310"/>
      <c r="IWB3" s="310"/>
      <c r="IWC3" s="310"/>
      <c r="IWD3" s="309"/>
      <c r="IWE3" s="310"/>
      <c r="IWF3" s="310"/>
      <c r="IWG3" s="310"/>
      <c r="IWH3" s="310"/>
      <c r="IWI3" s="310"/>
      <c r="IWJ3" s="310"/>
      <c r="IWK3" s="310"/>
      <c r="IWL3" s="309"/>
      <c r="IWM3" s="310"/>
      <c r="IWN3" s="310"/>
      <c r="IWO3" s="310"/>
      <c r="IWP3" s="310"/>
      <c r="IWQ3" s="310"/>
      <c r="IWR3" s="310"/>
      <c r="IWS3" s="310"/>
      <c r="IWT3" s="309"/>
      <c r="IWU3" s="310"/>
      <c r="IWV3" s="310"/>
      <c r="IWW3" s="310"/>
      <c r="IWX3" s="310"/>
      <c r="IWY3" s="310"/>
      <c r="IWZ3" s="310"/>
      <c r="IXA3" s="310"/>
      <c r="IXB3" s="309"/>
      <c r="IXC3" s="310"/>
      <c r="IXD3" s="310"/>
      <c r="IXE3" s="310"/>
      <c r="IXF3" s="310"/>
      <c r="IXG3" s="310"/>
      <c r="IXH3" s="310"/>
      <c r="IXI3" s="310"/>
      <c r="IXJ3" s="309"/>
      <c r="IXK3" s="310"/>
      <c r="IXL3" s="310"/>
      <c r="IXM3" s="310"/>
      <c r="IXN3" s="310"/>
      <c r="IXO3" s="310"/>
      <c r="IXP3" s="310"/>
      <c r="IXQ3" s="310"/>
      <c r="IXR3" s="309"/>
      <c r="IXS3" s="310"/>
      <c r="IXT3" s="310"/>
      <c r="IXU3" s="310"/>
      <c r="IXV3" s="310"/>
      <c r="IXW3" s="310"/>
      <c r="IXX3" s="310"/>
      <c r="IXY3" s="310"/>
      <c r="IXZ3" s="309"/>
      <c r="IYA3" s="310"/>
      <c r="IYB3" s="310"/>
      <c r="IYC3" s="310"/>
      <c r="IYD3" s="310"/>
      <c r="IYE3" s="310"/>
      <c r="IYF3" s="310"/>
      <c r="IYG3" s="310"/>
      <c r="IYH3" s="309"/>
      <c r="IYI3" s="310"/>
      <c r="IYJ3" s="310"/>
      <c r="IYK3" s="310"/>
      <c r="IYL3" s="310"/>
      <c r="IYM3" s="310"/>
      <c r="IYN3" s="310"/>
      <c r="IYO3" s="310"/>
      <c r="IYP3" s="309"/>
      <c r="IYQ3" s="310"/>
      <c r="IYR3" s="310"/>
      <c r="IYS3" s="310"/>
      <c r="IYT3" s="310"/>
      <c r="IYU3" s="310"/>
      <c r="IYV3" s="310"/>
      <c r="IYW3" s="310"/>
      <c r="IYX3" s="309"/>
      <c r="IYY3" s="310"/>
      <c r="IYZ3" s="310"/>
      <c r="IZA3" s="310"/>
      <c r="IZB3" s="310"/>
      <c r="IZC3" s="310"/>
      <c r="IZD3" s="310"/>
      <c r="IZE3" s="310"/>
      <c r="IZF3" s="309"/>
      <c r="IZG3" s="310"/>
      <c r="IZH3" s="310"/>
      <c r="IZI3" s="310"/>
      <c r="IZJ3" s="310"/>
      <c r="IZK3" s="310"/>
      <c r="IZL3" s="310"/>
      <c r="IZM3" s="310"/>
      <c r="IZN3" s="309"/>
      <c r="IZO3" s="310"/>
      <c r="IZP3" s="310"/>
      <c r="IZQ3" s="310"/>
      <c r="IZR3" s="310"/>
      <c r="IZS3" s="310"/>
      <c r="IZT3" s="310"/>
      <c r="IZU3" s="310"/>
      <c r="IZV3" s="309"/>
      <c r="IZW3" s="310"/>
      <c r="IZX3" s="310"/>
      <c r="IZY3" s="310"/>
      <c r="IZZ3" s="310"/>
      <c r="JAA3" s="310"/>
      <c r="JAB3" s="310"/>
      <c r="JAC3" s="310"/>
      <c r="JAD3" s="309"/>
      <c r="JAE3" s="310"/>
      <c r="JAF3" s="310"/>
      <c r="JAG3" s="310"/>
      <c r="JAH3" s="310"/>
      <c r="JAI3" s="310"/>
      <c r="JAJ3" s="310"/>
      <c r="JAK3" s="310"/>
      <c r="JAL3" s="309"/>
      <c r="JAM3" s="310"/>
      <c r="JAN3" s="310"/>
      <c r="JAO3" s="310"/>
      <c r="JAP3" s="310"/>
      <c r="JAQ3" s="310"/>
      <c r="JAR3" s="310"/>
      <c r="JAS3" s="310"/>
      <c r="JAT3" s="309"/>
      <c r="JAU3" s="310"/>
      <c r="JAV3" s="310"/>
      <c r="JAW3" s="310"/>
      <c r="JAX3" s="310"/>
      <c r="JAY3" s="310"/>
      <c r="JAZ3" s="310"/>
      <c r="JBA3" s="310"/>
      <c r="JBB3" s="309"/>
      <c r="JBC3" s="310"/>
      <c r="JBD3" s="310"/>
      <c r="JBE3" s="310"/>
      <c r="JBF3" s="310"/>
      <c r="JBG3" s="310"/>
      <c r="JBH3" s="310"/>
      <c r="JBI3" s="310"/>
      <c r="JBJ3" s="309"/>
      <c r="JBK3" s="310"/>
      <c r="JBL3" s="310"/>
      <c r="JBM3" s="310"/>
      <c r="JBN3" s="310"/>
      <c r="JBO3" s="310"/>
      <c r="JBP3" s="310"/>
      <c r="JBQ3" s="310"/>
      <c r="JBR3" s="309"/>
      <c r="JBS3" s="310"/>
      <c r="JBT3" s="310"/>
      <c r="JBU3" s="310"/>
      <c r="JBV3" s="310"/>
      <c r="JBW3" s="310"/>
      <c r="JBX3" s="310"/>
      <c r="JBY3" s="310"/>
      <c r="JBZ3" s="309"/>
      <c r="JCA3" s="310"/>
      <c r="JCB3" s="310"/>
      <c r="JCC3" s="310"/>
      <c r="JCD3" s="310"/>
      <c r="JCE3" s="310"/>
      <c r="JCF3" s="310"/>
      <c r="JCG3" s="310"/>
      <c r="JCH3" s="309"/>
      <c r="JCI3" s="310"/>
      <c r="JCJ3" s="310"/>
      <c r="JCK3" s="310"/>
      <c r="JCL3" s="310"/>
      <c r="JCM3" s="310"/>
      <c r="JCN3" s="310"/>
      <c r="JCO3" s="310"/>
      <c r="JCP3" s="309"/>
      <c r="JCQ3" s="310"/>
      <c r="JCR3" s="310"/>
      <c r="JCS3" s="310"/>
      <c r="JCT3" s="310"/>
      <c r="JCU3" s="310"/>
      <c r="JCV3" s="310"/>
      <c r="JCW3" s="310"/>
      <c r="JCX3" s="309"/>
      <c r="JCY3" s="310"/>
      <c r="JCZ3" s="310"/>
      <c r="JDA3" s="310"/>
      <c r="JDB3" s="310"/>
      <c r="JDC3" s="310"/>
      <c r="JDD3" s="310"/>
      <c r="JDE3" s="310"/>
      <c r="JDF3" s="309"/>
      <c r="JDG3" s="310"/>
      <c r="JDH3" s="310"/>
      <c r="JDI3" s="310"/>
      <c r="JDJ3" s="310"/>
      <c r="JDK3" s="310"/>
      <c r="JDL3" s="310"/>
      <c r="JDM3" s="310"/>
      <c r="JDN3" s="309"/>
      <c r="JDO3" s="310"/>
      <c r="JDP3" s="310"/>
      <c r="JDQ3" s="310"/>
      <c r="JDR3" s="310"/>
      <c r="JDS3" s="310"/>
      <c r="JDT3" s="310"/>
      <c r="JDU3" s="310"/>
      <c r="JDV3" s="309"/>
      <c r="JDW3" s="310"/>
      <c r="JDX3" s="310"/>
      <c r="JDY3" s="310"/>
      <c r="JDZ3" s="310"/>
      <c r="JEA3" s="310"/>
      <c r="JEB3" s="310"/>
      <c r="JEC3" s="310"/>
      <c r="JED3" s="309"/>
      <c r="JEE3" s="310"/>
      <c r="JEF3" s="310"/>
      <c r="JEG3" s="310"/>
      <c r="JEH3" s="310"/>
      <c r="JEI3" s="310"/>
      <c r="JEJ3" s="310"/>
      <c r="JEK3" s="310"/>
      <c r="JEL3" s="309"/>
      <c r="JEM3" s="310"/>
      <c r="JEN3" s="310"/>
      <c r="JEO3" s="310"/>
      <c r="JEP3" s="310"/>
      <c r="JEQ3" s="310"/>
      <c r="JER3" s="310"/>
      <c r="JES3" s="310"/>
      <c r="JET3" s="309"/>
      <c r="JEU3" s="310"/>
      <c r="JEV3" s="310"/>
      <c r="JEW3" s="310"/>
      <c r="JEX3" s="310"/>
      <c r="JEY3" s="310"/>
      <c r="JEZ3" s="310"/>
      <c r="JFA3" s="310"/>
      <c r="JFB3" s="309"/>
      <c r="JFC3" s="310"/>
      <c r="JFD3" s="310"/>
      <c r="JFE3" s="310"/>
      <c r="JFF3" s="310"/>
      <c r="JFG3" s="310"/>
      <c r="JFH3" s="310"/>
      <c r="JFI3" s="310"/>
      <c r="JFJ3" s="309"/>
      <c r="JFK3" s="310"/>
      <c r="JFL3" s="310"/>
      <c r="JFM3" s="310"/>
      <c r="JFN3" s="310"/>
      <c r="JFO3" s="310"/>
      <c r="JFP3" s="310"/>
      <c r="JFQ3" s="310"/>
      <c r="JFR3" s="309"/>
      <c r="JFS3" s="310"/>
      <c r="JFT3" s="310"/>
      <c r="JFU3" s="310"/>
      <c r="JFV3" s="310"/>
      <c r="JFW3" s="310"/>
      <c r="JFX3" s="310"/>
      <c r="JFY3" s="310"/>
      <c r="JFZ3" s="309"/>
      <c r="JGA3" s="310"/>
      <c r="JGB3" s="310"/>
      <c r="JGC3" s="310"/>
      <c r="JGD3" s="310"/>
      <c r="JGE3" s="310"/>
      <c r="JGF3" s="310"/>
      <c r="JGG3" s="310"/>
      <c r="JGH3" s="309"/>
      <c r="JGI3" s="310"/>
      <c r="JGJ3" s="310"/>
      <c r="JGK3" s="310"/>
      <c r="JGL3" s="310"/>
      <c r="JGM3" s="310"/>
      <c r="JGN3" s="310"/>
      <c r="JGO3" s="310"/>
      <c r="JGP3" s="309"/>
      <c r="JGQ3" s="310"/>
      <c r="JGR3" s="310"/>
      <c r="JGS3" s="310"/>
      <c r="JGT3" s="310"/>
      <c r="JGU3" s="310"/>
      <c r="JGV3" s="310"/>
      <c r="JGW3" s="310"/>
      <c r="JGX3" s="309"/>
      <c r="JGY3" s="310"/>
      <c r="JGZ3" s="310"/>
      <c r="JHA3" s="310"/>
      <c r="JHB3" s="310"/>
      <c r="JHC3" s="310"/>
      <c r="JHD3" s="310"/>
      <c r="JHE3" s="310"/>
      <c r="JHF3" s="309"/>
      <c r="JHG3" s="310"/>
      <c r="JHH3" s="310"/>
      <c r="JHI3" s="310"/>
      <c r="JHJ3" s="310"/>
      <c r="JHK3" s="310"/>
      <c r="JHL3" s="310"/>
      <c r="JHM3" s="310"/>
      <c r="JHN3" s="309"/>
      <c r="JHO3" s="310"/>
      <c r="JHP3" s="310"/>
      <c r="JHQ3" s="310"/>
      <c r="JHR3" s="310"/>
      <c r="JHS3" s="310"/>
      <c r="JHT3" s="310"/>
      <c r="JHU3" s="310"/>
      <c r="JHV3" s="309"/>
      <c r="JHW3" s="310"/>
      <c r="JHX3" s="310"/>
      <c r="JHY3" s="310"/>
      <c r="JHZ3" s="310"/>
      <c r="JIA3" s="310"/>
      <c r="JIB3" s="310"/>
      <c r="JIC3" s="310"/>
      <c r="JID3" s="309"/>
      <c r="JIE3" s="310"/>
      <c r="JIF3" s="310"/>
      <c r="JIG3" s="310"/>
      <c r="JIH3" s="310"/>
      <c r="JII3" s="310"/>
      <c r="JIJ3" s="310"/>
      <c r="JIK3" s="310"/>
      <c r="JIL3" s="309"/>
      <c r="JIM3" s="310"/>
      <c r="JIN3" s="310"/>
      <c r="JIO3" s="310"/>
      <c r="JIP3" s="310"/>
      <c r="JIQ3" s="310"/>
      <c r="JIR3" s="310"/>
      <c r="JIS3" s="310"/>
      <c r="JIT3" s="309"/>
      <c r="JIU3" s="310"/>
      <c r="JIV3" s="310"/>
      <c r="JIW3" s="310"/>
      <c r="JIX3" s="310"/>
      <c r="JIY3" s="310"/>
      <c r="JIZ3" s="310"/>
      <c r="JJA3" s="310"/>
      <c r="JJB3" s="309"/>
      <c r="JJC3" s="310"/>
      <c r="JJD3" s="310"/>
      <c r="JJE3" s="310"/>
      <c r="JJF3" s="310"/>
      <c r="JJG3" s="310"/>
      <c r="JJH3" s="310"/>
      <c r="JJI3" s="310"/>
      <c r="JJJ3" s="309"/>
      <c r="JJK3" s="310"/>
      <c r="JJL3" s="310"/>
      <c r="JJM3" s="310"/>
      <c r="JJN3" s="310"/>
      <c r="JJO3" s="310"/>
      <c r="JJP3" s="310"/>
      <c r="JJQ3" s="310"/>
      <c r="JJR3" s="309"/>
      <c r="JJS3" s="310"/>
      <c r="JJT3" s="310"/>
      <c r="JJU3" s="310"/>
      <c r="JJV3" s="310"/>
      <c r="JJW3" s="310"/>
      <c r="JJX3" s="310"/>
      <c r="JJY3" s="310"/>
      <c r="JJZ3" s="309"/>
      <c r="JKA3" s="310"/>
      <c r="JKB3" s="310"/>
      <c r="JKC3" s="310"/>
      <c r="JKD3" s="310"/>
      <c r="JKE3" s="310"/>
      <c r="JKF3" s="310"/>
      <c r="JKG3" s="310"/>
      <c r="JKH3" s="309"/>
      <c r="JKI3" s="310"/>
      <c r="JKJ3" s="310"/>
      <c r="JKK3" s="310"/>
      <c r="JKL3" s="310"/>
      <c r="JKM3" s="310"/>
      <c r="JKN3" s="310"/>
      <c r="JKO3" s="310"/>
      <c r="JKP3" s="309"/>
      <c r="JKQ3" s="310"/>
      <c r="JKR3" s="310"/>
      <c r="JKS3" s="310"/>
      <c r="JKT3" s="310"/>
      <c r="JKU3" s="310"/>
      <c r="JKV3" s="310"/>
      <c r="JKW3" s="310"/>
      <c r="JKX3" s="309"/>
      <c r="JKY3" s="310"/>
      <c r="JKZ3" s="310"/>
      <c r="JLA3" s="310"/>
      <c r="JLB3" s="310"/>
      <c r="JLC3" s="310"/>
      <c r="JLD3" s="310"/>
      <c r="JLE3" s="310"/>
      <c r="JLF3" s="309"/>
      <c r="JLG3" s="310"/>
      <c r="JLH3" s="310"/>
      <c r="JLI3" s="310"/>
      <c r="JLJ3" s="310"/>
      <c r="JLK3" s="310"/>
      <c r="JLL3" s="310"/>
      <c r="JLM3" s="310"/>
      <c r="JLN3" s="309"/>
      <c r="JLO3" s="310"/>
      <c r="JLP3" s="310"/>
      <c r="JLQ3" s="310"/>
      <c r="JLR3" s="310"/>
      <c r="JLS3" s="310"/>
      <c r="JLT3" s="310"/>
      <c r="JLU3" s="310"/>
      <c r="JLV3" s="309"/>
      <c r="JLW3" s="310"/>
      <c r="JLX3" s="310"/>
      <c r="JLY3" s="310"/>
      <c r="JLZ3" s="310"/>
      <c r="JMA3" s="310"/>
      <c r="JMB3" s="310"/>
      <c r="JMC3" s="310"/>
      <c r="JMD3" s="309"/>
      <c r="JME3" s="310"/>
      <c r="JMF3" s="310"/>
      <c r="JMG3" s="310"/>
      <c r="JMH3" s="310"/>
      <c r="JMI3" s="310"/>
      <c r="JMJ3" s="310"/>
      <c r="JMK3" s="310"/>
      <c r="JML3" s="309"/>
      <c r="JMM3" s="310"/>
      <c r="JMN3" s="310"/>
      <c r="JMO3" s="310"/>
      <c r="JMP3" s="310"/>
      <c r="JMQ3" s="310"/>
      <c r="JMR3" s="310"/>
      <c r="JMS3" s="310"/>
      <c r="JMT3" s="309"/>
      <c r="JMU3" s="310"/>
      <c r="JMV3" s="310"/>
      <c r="JMW3" s="310"/>
      <c r="JMX3" s="310"/>
      <c r="JMY3" s="310"/>
      <c r="JMZ3" s="310"/>
      <c r="JNA3" s="310"/>
      <c r="JNB3" s="309"/>
      <c r="JNC3" s="310"/>
      <c r="JND3" s="310"/>
      <c r="JNE3" s="310"/>
      <c r="JNF3" s="310"/>
      <c r="JNG3" s="310"/>
      <c r="JNH3" s="310"/>
      <c r="JNI3" s="310"/>
      <c r="JNJ3" s="309"/>
      <c r="JNK3" s="310"/>
      <c r="JNL3" s="310"/>
      <c r="JNM3" s="310"/>
      <c r="JNN3" s="310"/>
      <c r="JNO3" s="310"/>
      <c r="JNP3" s="310"/>
      <c r="JNQ3" s="310"/>
      <c r="JNR3" s="309"/>
      <c r="JNS3" s="310"/>
      <c r="JNT3" s="310"/>
      <c r="JNU3" s="310"/>
      <c r="JNV3" s="310"/>
      <c r="JNW3" s="310"/>
      <c r="JNX3" s="310"/>
      <c r="JNY3" s="310"/>
      <c r="JNZ3" s="309"/>
      <c r="JOA3" s="310"/>
      <c r="JOB3" s="310"/>
      <c r="JOC3" s="310"/>
      <c r="JOD3" s="310"/>
      <c r="JOE3" s="310"/>
      <c r="JOF3" s="310"/>
      <c r="JOG3" s="310"/>
      <c r="JOH3" s="309"/>
      <c r="JOI3" s="310"/>
      <c r="JOJ3" s="310"/>
      <c r="JOK3" s="310"/>
      <c r="JOL3" s="310"/>
      <c r="JOM3" s="310"/>
      <c r="JON3" s="310"/>
      <c r="JOO3" s="310"/>
      <c r="JOP3" s="309"/>
      <c r="JOQ3" s="310"/>
      <c r="JOR3" s="310"/>
      <c r="JOS3" s="310"/>
      <c r="JOT3" s="310"/>
      <c r="JOU3" s="310"/>
      <c r="JOV3" s="310"/>
      <c r="JOW3" s="310"/>
      <c r="JOX3" s="309"/>
      <c r="JOY3" s="310"/>
      <c r="JOZ3" s="310"/>
      <c r="JPA3" s="310"/>
      <c r="JPB3" s="310"/>
      <c r="JPC3" s="310"/>
      <c r="JPD3" s="310"/>
      <c r="JPE3" s="310"/>
      <c r="JPF3" s="309"/>
      <c r="JPG3" s="310"/>
      <c r="JPH3" s="310"/>
      <c r="JPI3" s="310"/>
      <c r="JPJ3" s="310"/>
      <c r="JPK3" s="310"/>
      <c r="JPL3" s="310"/>
      <c r="JPM3" s="310"/>
      <c r="JPN3" s="309"/>
      <c r="JPO3" s="310"/>
      <c r="JPP3" s="310"/>
      <c r="JPQ3" s="310"/>
      <c r="JPR3" s="310"/>
      <c r="JPS3" s="310"/>
      <c r="JPT3" s="310"/>
      <c r="JPU3" s="310"/>
      <c r="JPV3" s="309"/>
      <c r="JPW3" s="310"/>
      <c r="JPX3" s="310"/>
      <c r="JPY3" s="310"/>
      <c r="JPZ3" s="310"/>
      <c r="JQA3" s="310"/>
      <c r="JQB3" s="310"/>
      <c r="JQC3" s="310"/>
      <c r="JQD3" s="309"/>
      <c r="JQE3" s="310"/>
      <c r="JQF3" s="310"/>
      <c r="JQG3" s="310"/>
      <c r="JQH3" s="310"/>
      <c r="JQI3" s="310"/>
      <c r="JQJ3" s="310"/>
      <c r="JQK3" s="310"/>
      <c r="JQL3" s="309"/>
      <c r="JQM3" s="310"/>
      <c r="JQN3" s="310"/>
      <c r="JQO3" s="310"/>
      <c r="JQP3" s="310"/>
      <c r="JQQ3" s="310"/>
      <c r="JQR3" s="310"/>
      <c r="JQS3" s="310"/>
      <c r="JQT3" s="309"/>
      <c r="JQU3" s="310"/>
      <c r="JQV3" s="310"/>
      <c r="JQW3" s="310"/>
      <c r="JQX3" s="310"/>
      <c r="JQY3" s="310"/>
      <c r="JQZ3" s="310"/>
      <c r="JRA3" s="310"/>
      <c r="JRB3" s="309"/>
      <c r="JRC3" s="310"/>
      <c r="JRD3" s="310"/>
      <c r="JRE3" s="310"/>
      <c r="JRF3" s="310"/>
      <c r="JRG3" s="310"/>
      <c r="JRH3" s="310"/>
      <c r="JRI3" s="310"/>
      <c r="JRJ3" s="309"/>
      <c r="JRK3" s="310"/>
      <c r="JRL3" s="310"/>
      <c r="JRM3" s="310"/>
      <c r="JRN3" s="310"/>
      <c r="JRO3" s="310"/>
      <c r="JRP3" s="310"/>
      <c r="JRQ3" s="310"/>
      <c r="JRR3" s="309"/>
      <c r="JRS3" s="310"/>
      <c r="JRT3" s="310"/>
      <c r="JRU3" s="310"/>
      <c r="JRV3" s="310"/>
      <c r="JRW3" s="310"/>
      <c r="JRX3" s="310"/>
      <c r="JRY3" s="310"/>
      <c r="JRZ3" s="309"/>
      <c r="JSA3" s="310"/>
      <c r="JSB3" s="310"/>
      <c r="JSC3" s="310"/>
      <c r="JSD3" s="310"/>
      <c r="JSE3" s="310"/>
      <c r="JSF3" s="310"/>
      <c r="JSG3" s="310"/>
      <c r="JSH3" s="309"/>
      <c r="JSI3" s="310"/>
      <c r="JSJ3" s="310"/>
      <c r="JSK3" s="310"/>
      <c r="JSL3" s="310"/>
      <c r="JSM3" s="310"/>
      <c r="JSN3" s="310"/>
      <c r="JSO3" s="310"/>
      <c r="JSP3" s="309"/>
      <c r="JSQ3" s="310"/>
      <c r="JSR3" s="310"/>
      <c r="JSS3" s="310"/>
      <c r="JST3" s="310"/>
      <c r="JSU3" s="310"/>
      <c r="JSV3" s="310"/>
      <c r="JSW3" s="310"/>
      <c r="JSX3" s="309"/>
      <c r="JSY3" s="310"/>
      <c r="JSZ3" s="310"/>
      <c r="JTA3" s="310"/>
      <c r="JTB3" s="310"/>
      <c r="JTC3" s="310"/>
      <c r="JTD3" s="310"/>
      <c r="JTE3" s="310"/>
      <c r="JTF3" s="309"/>
      <c r="JTG3" s="310"/>
      <c r="JTH3" s="310"/>
      <c r="JTI3" s="310"/>
      <c r="JTJ3" s="310"/>
      <c r="JTK3" s="310"/>
      <c r="JTL3" s="310"/>
      <c r="JTM3" s="310"/>
      <c r="JTN3" s="309"/>
      <c r="JTO3" s="310"/>
      <c r="JTP3" s="310"/>
      <c r="JTQ3" s="310"/>
      <c r="JTR3" s="310"/>
      <c r="JTS3" s="310"/>
      <c r="JTT3" s="310"/>
      <c r="JTU3" s="310"/>
      <c r="JTV3" s="309"/>
      <c r="JTW3" s="310"/>
      <c r="JTX3" s="310"/>
      <c r="JTY3" s="310"/>
      <c r="JTZ3" s="310"/>
      <c r="JUA3" s="310"/>
      <c r="JUB3" s="310"/>
      <c r="JUC3" s="310"/>
      <c r="JUD3" s="309"/>
      <c r="JUE3" s="310"/>
      <c r="JUF3" s="310"/>
      <c r="JUG3" s="310"/>
      <c r="JUH3" s="310"/>
      <c r="JUI3" s="310"/>
      <c r="JUJ3" s="310"/>
      <c r="JUK3" s="310"/>
      <c r="JUL3" s="309"/>
      <c r="JUM3" s="310"/>
      <c r="JUN3" s="310"/>
      <c r="JUO3" s="310"/>
      <c r="JUP3" s="310"/>
      <c r="JUQ3" s="310"/>
      <c r="JUR3" s="310"/>
      <c r="JUS3" s="310"/>
      <c r="JUT3" s="309"/>
      <c r="JUU3" s="310"/>
      <c r="JUV3" s="310"/>
      <c r="JUW3" s="310"/>
      <c r="JUX3" s="310"/>
      <c r="JUY3" s="310"/>
      <c r="JUZ3" s="310"/>
      <c r="JVA3" s="310"/>
      <c r="JVB3" s="309"/>
      <c r="JVC3" s="310"/>
      <c r="JVD3" s="310"/>
      <c r="JVE3" s="310"/>
      <c r="JVF3" s="310"/>
      <c r="JVG3" s="310"/>
      <c r="JVH3" s="310"/>
      <c r="JVI3" s="310"/>
      <c r="JVJ3" s="309"/>
      <c r="JVK3" s="310"/>
      <c r="JVL3" s="310"/>
      <c r="JVM3" s="310"/>
      <c r="JVN3" s="310"/>
      <c r="JVO3" s="310"/>
      <c r="JVP3" s="310"/>
      <c r="JVQ3" s="310"/>
      <c r="JVR3" s="309"/>
      <c r="JVS3" s="310"/>
      <c r="JVT3" s="310"/>
      <c r="JVU3" s="310"/>
      <c r="JVV3" s="310"/>
      <c r="JVW3" s="310"/>
      <c r="JVX3" s="310"/>
      <c r="JVY3" s="310"/>
      <c r="JVZ3" s="309"/>
      <c r="JWA3" s="310"/>
      <c r="JWB3" s="310"/>
      <c r="JWC3" s="310"/>
      <c r="JWD3" s="310"/>
      <c r="JWE3" s="310"/>
      <c r="JWF3" s="310"/>
      <c r="JWG3" s="310"/>
      <c r="JWH3" s="309"/>
      <c r="JWI3" s="310"/>
      <c r="JWJ3" s="310"/>
      <c r="JWK3" s="310"/>
      <c r="JWL3" s="310"/>
      <c r="JWM3" s="310"/>
      <c r="JWN3" s="310"/>
      <c r="JWO3" s="310"/>
      <c r="JWP3" s="309"/>
      <c r="JWQ3" s="310"/>
      <c r="JWR3" s="310"/>
      <c r="JWS3" s="310"/>
      <c r="JWT3" s="310"/>
      <c r="JWU3" s="310"/>
      <c r="JWV3" s="310"/>
      <c r="JWW3" s="310"/>
      <c r="JWX3" s="309"/>
      <c r="JWY3" s="310"/>
      <c r="JWZ3" s="310"/>
      <c r="JXA3" s="310"/>
      <c r="JXB3" s="310"/>
      <c r="JXC3" s="310"/>
      <c r="JXD3" s="310"/>
      <c r="JXE3" s="310"/>
      <c r="JXF3" s="309"/>
      <c r="JXG3" s="310"/>
      <c r="JXH3" s="310"/>
      <c r="JXI3" s="310"/>
      <c r="JXJ3" s="310"/>
      <c r="JXK3" s="310"/>
      <c r="JXL3" s="310"/>
      <c r="JXM3" s="310"/>
      <c r="JXN3" s="309"/>
      <c r="JXO3" s="310"/>
      <c r="JXP3" s="310"/>
      <c r="JXQ3" s="310"/>
      <c r="JXR3" s="310"/>
      <c r="JXS3" s="310"/>
      <c r="JXT3" s="310"/>
      <c r="JXU3" s="310"/>
      <c r="JXV3" s="309"/>
      <c r="JXW3" s="310"/>
      <c r="JXX3" s="310"/>
      <c r="JXY3" s="310"/>
      <c r="JXZ3" s="310"/>
      <c r="JYA3" s="310"/>
      <c r="JYB3" s="310"/>
      <c r="JYC3" s="310"/>
      <c r="JYD3" s="309"/>
      <c r="JYE3" s="310"/>
      <c r="JYF3" s="310"/>
      <c r="JYG3" s="310"/>
      <c r="JYH3" s="310"/>
      <c r="JYI3" s="310"/>
      <c r="JYJ3" s="310"/>
      <c r="JYK3" s="310"/>
      <c r="JYL3" s="309"/>
      <c r="JYM3" s="310"/>
      <c r="JYN3" s="310"/>
      <c r="JYO3" s="310"/>
      <c r="JYP3" s="310"/>
      <c r="JYQ3" s="310"/>
      <c r="JYR3" s="310"/>
      <c r="JYS3" s="310"/>
      <c r="JYT3" s="309"/>
      <c r="JYU3" s="310"/>
      <c r="JYV3" s="310"/>
      <c r="JYW3" s="310"/>
      <c r="JYX3" s="310"/>
      <c r="JYY3" s="310"/>
      <c r="JYZ3" s="310"/>
      <c r="JZA3" s="310"/>
      <c r="JZB3" s="309"/>
      <c r="JZC3" s="310"/>
      <c r="JZD3" s="310"/>
      <c r="JZE3" s="310"/>
      <c r="JZF3" s="310"/>
      <c r="JZG3" s="310"/>
      <c r="JZH3" s="310"/>
      <c r="JZI3" s="310"/>
      <c r="JZJ3" s="309"/>
      <c r="JZK3" s="310"/>
      <c r="JZL3" s="310"/>
      <c r="JZM3" s="310"/>
      <c r="JZN3" s="310"/>
      <c r="JZO3" s="310"/>
      <c r="JZP3" s="310"/>
      <c r="JZQ3" s="310"/>
      <c r="JZR3" s="309"/>
      <c r="JZS3" s="310"/>
      <c r="JZT3" s="310"/>
      <c r="JZU3" s="310"/>
      <c r="JZV3" s="310"/>
      <c r="JZW3" s="310"/>
      <c r="JZX3" s="310"/>
      <c r="JZY3" s="310"/>
      <c r="JZZ3" s="309"/>
      <c r="KAA3" s="310"/>
      <c r="KAB3" s="310"/>
      <c r="KAC3" s="310"/>
      <c r="KAD3" s="310"/>
      <c r="KAE3" s="310"/>
      <c r="KAF3" s="310"/>
      <c r="KAG3" s="310"/>
      <c r="KAH3" s="309"/>
      <c r="KAI3" s="310"/>
      <c r="KAJ3" s="310"/>
      <c r="KAK3" s="310"/>
      <c r="KAL3" s="310"/>
      <c r="KAM3" s="310"/>
      <c r="KAN3" s="310"/>
      <c r="KAO3" s="310"/>
      <c r="KAP3" s="309"/>
      <c r="KAQ3" s="310"/>
      <c r="KAR3" s="310"/>
      <c r="KAS3" s="310"/>
      <c r="KAT3" s="310"/>
      <c r="KAU3" s="310"/>
      <c r="KAV3" s="310"/>
      <c r="KAW3" s="310"/>
      <c r="KAX3" s="309"/>
      <c r="KAY3" s="310"/>
      <c r="KAZ3" s="310"/>
      <c r="KBA3" s="310"/>
      <c r="KBB3" s="310"/>
      <c r="KBC3" s="310"/>
      <c r="KBD3" s="310"/>
      <c r="KBE3" s="310"/>
      <c r="KBF3" s="309"/>
      <c r="KBG3" s="310"/>
      <c r="KBH3" s="310"/>
      <c r="KBI3" s="310"/>
      <c r="KBJ3" s="310"/>
      <c r="KBK3" s="310"/>
      <c r="KBL3" s="310"/>
      <c r="KBM3" s="310"/>
      <c r="KBN3" s="309"/>
      <c r="KBO3" s="310"/>
      <c r="KBP3" s="310"/>
      <c r="KBQ3" s="310"/>
      <c r="KBR3" s="310"/>
      <c r="KBS3" s="310"/>
      <c r="KBT3" s="310"/>
      <c r="KBU3" s="310"/>
      <c r="KBV3" s="309"/>
      <c r="KBW3" s="310"/>
      <c r="KBX3" s="310"/>
      <c r="KBY3" s="310"/>
      <c r="KBZ3" s="310"/>
      <c r="KCA3" s="310"/>
      <c r="KCB3" s="310"/>
      <c r="KCC3" s="310"/>
      <c r="KCD3" s="309"/>
      <c r="KCE3" s="310"/>
      <c r="KCF3" s="310"/>
      <c r="KCG3" s="310"/>
      <c r="KCH3" s="310"/>
      <c r="KCI3" s="310"/>
      <c r="KCJ3" s="310"/>
      <c r="KCK3" s="310"/>
      <c r="KCL3" s="309"/>
      <c r="KCM3" s="310"/>
      <c r="KCN3" s="310"/>
      <c r="KCO3" s="310"/>
      <c r="KCP3" s="310"/>
      <c r="KCQ3" s="310"/>
      <c r="KCR3" s="310"/>
      <c r="KCS3" s="310"/>
      <c r="KCT3" s="309"/>
      <c r="KCU3" s="310"/>
      <c r="KCV3" s="310"/>
      <c r="KCW3" s="310"/>
      <c r="KCX3" s="310"/>
      <c r="KCY3" s="310"/>
      <c r="KCZ3" s="310"/>
      <c r="KDA3" s="310"/>
      <c r="KDB3" s="309"/>
      <c r="KDC3" s="310"/>
      <c r="KDD3" s="310"/>
      <c r="KDE3" s="310"/>
      <c r="KDF3" s="310"/>
      <c r="KDG3" s="310"/>
      <c r="KDH3" s="310"/>
      <c r="KDI3" s="310"/>
      <c r="KDJ3" s="309"/>
      <c r="KDK3" s="310"/>
      <c r="KDL3" s="310"/>
      <c r="KDM3" s="310"/>
      <c r="KDN3" s="310"/>
      <c r="KDO3" s="310"/>
      <c r="KDP3" s="310"/>
      <c r="KDQ3" s="310"/>
      <c r="KDR3" s="309"/>
      <c r="KDS3" s="310"/>
      <c r="KDT3" s="310"/>
      <c r="KDU3" s="310"/>
      <c r="KDV3" s="310"/>
      <c r="KDW3" s="310"/>
      <c r="KDX3" s="310"/>
      <c r="KDY3" s="310"/>
      <c r="KDZ3" s="309"/>
      <c r="KEA3" s="310"/>
      <c r="KEB3" s="310"/>
      <c r="KEC3" s="310"/>
      <c r="KED3" s="310"/>
      <c r="KEE3" s="310"/>
      <c r="KEF3" s="310"/>
      <c r="KEG3" s="310"/>
      <c r="KEH3" s="309"/>
      <c r="KEI3" s="310"/>
      <c r="KEJ3" s="310"/>
      <c r="KEK3" s="310"/>
      <c r="KEL3" s="310"/>
      <c r="KEM3" s="310"/>
      <c r="KEN3" s="310"/>
      <c r="KEO3" s="310"/>
      <c r="KEP3" s="309"/>
      <c r="KEQ3" s="310"/>
      <c r="KER3" s="310"/>
      <c r="KES3" s="310"/>
      <c r="KET3" s="310"/>
      <c r="KEU3" s="310"/>
      <c r="KEV3" s="310"/>
      <c r="KEW3" s="310"/>
      <c r="KEX3" s="309"/>
      <c r="KEY3" s="310"/>
      <c r="KEZ3" s="310"/>
      <c r="KFA3" s="310"/>
      <c r="KFB3" s="310"/>
      <c r="KFC3" s="310"/>
      <c r="KFD3" s="310"/>
      <c r="KFE3" s="310"/>
      <c r="KFF3" s="309"/>
      <c r="KFG3" s="310"/>
      <c r="KFH3" s="310"/>
      <c r="KFI3" s="310"/>
      <c r="KFJ3" s="310"/>
      <c r="KFK3" s="310"/>
      <c r="KFL3" s="310"/>
      <c r="KFM3" s="310"/>
      <c r="KFN3" s="309"/>
      <c r="KFO3" s="310"/>
      <c r="KFP3" s="310"/>
      <c r="KFQ3" s="310"/>
      <c r="KFR3" s="310"/>
      <c r="KFS3" s="310"/>
      <c r="KFT3" s="310"/>
      <c r="KFU3" s="310"/>
      <c r="KFV3" s="309"/>
      <c r="KFW3" s="310"/>
      <c r="KFX3" s="310"/>
      <c r="KFY3" s="310"/>
      <c r="KFZ3" s="310"/>
      <c r="KGA3" s="310"/>
      <c r="KGB3" s="310"/>
      <c r="KGC3" s="310"/>
      <c r="KGD3" s="309"/>
      <c r="KGE3" s="310"/>
      <c r="KGF3" s="310"/>
      <c r="KGG3" s="310"/>
      <c r="KGH3" s="310"/>
      <c r="KGI3" s="310"/>
      <c r="KGJ3" s="310"/>
      <c r="KGK3" s="310"/>
      <c r="KGL3" s="309"/>
      <c r="KGM3" s="310"/>
      <c r="KGN3" s="310"/>
      <c r="KGO3" s="310"/>
      <c r="KGP3" s="310"/>
      <c r="KGQ3" s="310"/>
      <c r="KGR3" s="310"/>
      <c r="KGS3" s="310"/>
      <c r="KGT3" s="309"/>
      <c r="KGU3" s="310"/>
      <c r="KGV3" s="310"/>
      <c r="KGW3" s="310"/>
      <c r="KGX3" s="310"/>
      <c r="KGY3" s="310"/>
      <c r="KGZ3" s="310"/>
      <c r="KHA3" s="310"/>
      <c r="KHB3" s="309"/>
      <c r="KHC3" s="310"/>
      <c r="KHD3" s="310"/>
      <c r="KHE3" s="310"/>
      <c r="KHF3" s="310"/>
      <c r="KHG3" s="310"/>
      <c r="KHH3" s="310"/>
      <c r="KHI3" s="310"/>
      <c r="KHJ3" s="309"/>
      <c r="KHK3" s="310"/>
      <c r="KHL3" s="310"/>
      <c r="KHM3" s="310"/>
      <c r="KHN3" s="310"/>
      <c r="KHO3" s="310"/>
      <c r="KHP3" s="310"/>
      <c r="KHQ3" s="310"/>
      <c r="KHR3" s="309"/>
      <c r="KHS3" s="310"/>
      <c r="KHT3" s="310"/>
      <c r="KHU3" s="310"/>
      <c r="KHV3" s="310"/>
      <c r="KHW3" s="310"/>
      <c r="KHX3" s="310"/>
      <c r="KHY3" s="310"/>
      <c r="KHZ3" s="309"/>
      <c r="KIA3" s="310"/>
      <c r="KIB3" s="310"/>
      <c r="KIC3" s="310"/>
      <c r="KID3" s="310"/>
      <c r="KIE3" s="310"/>
      <c r="KIF3" s="310"/>
      <c r="KIG3" s="310"/>
      <c r="KIH3" s="309"/>
      <c r="KII3" s="310"/>
      <c r="KIJ3" s="310"/>
      <c r="KIK3" s="310"/>
      <c r="KIL3" s="310"/>
      <c r="KIM3" s="310"/>
      <c r="KIN3" s="310"/>
      <c r="KIO3" s="310"/>
      <c r="KIP3" s="309"/>
      <c r="KIQ3" s="310"/>
      <c r="KIR3" s="310"/>
      <c r="KIS3" s="310"/>
      <c r="KIT3" s="310"/>
      <c r="KIU3" s="310"/>
      <c r="KIV3" s="310"/>
      <c r="KIW3" s="310"/>
      <c r="KIX3" s="309"/>
      <c r="KIY3" s="310"/>
      <c r="KIZ3" s="310"/>
      <c r="KJA3" s="310"/>
      <c r="KJB3" s="310"/>
      <c r="KJC3" s="310"/>
      <c r="KJD3" s="310"/>
      <c r="KJE3" s="310"/>
      <c r="KJF3" s="309"/>
      <c r="KJG3" s="310"/>
      <c r="KJH3" s="310"/>
      <c r="KJI3" s="310"/>
      <c r="KJJ3" s="310"/>
      <c r="KJK3" s="310"/>
      <c r="KJL3" s="310"/>
      <c r="KJM3" s="310"/>
      <c r="KJN3" s="309"/>
      <c r="KJO3" s="310"/>
      <c r="KJP3" s="310"/>
      <c r="KJQ3" s="310"/>
      <c r="KJR3" s="310"/>
      <c r="KJS3" s="310"/>
      <c r="KJT3" s="310"/>
      <c r="KJU3" s="310"/>
      <c r="KJV3" s="309"/>
      <c r="KJW3" s="310"/>
      <c r="KJX3" s="310"/>
      <c r="KJY3" s="310"/>
      <c r="KJZ3" s="310"/>
      <c r="KKA3" s="310"/>
      <c r="KKB3" s="310"/>
      <c r="KKC3" s="310"/>
      <c r="KKD3" s="309"/>
      <c r="KKE3" s="310"/>
      <c r="KKF3" s="310"/>
      <c r="KKG3" s="310"/>
      <c r="KKH3" s="310"/>
      <c r="KKI3" s="310"/>
      <c r="KKJ3" s="310"/>
      <c r="KKK3" s="310"/>
      <c r="KKL3" s="309"/>
      <c r="KKM3" s="310"/>
      <c r="KKN3" s="310"/>
      <c r="KKO3" s="310"/>
      <c r="KKP3" s="310"/>
      <c r="KKQ3" s="310"/>
      <c r="KKR3" s="310"/>
      <c r="KKS3" s="310"/>
      <c r="KKT3" s="309"/>
      <c r="KKU3" s="310"/>
      <c r="KKV3" s="310"/>
      <c r="KKW3" s="310"/>
      <c r="KKX3" s="310"/>
      <c r="KKY3" s="310"/>
      <c r="KKZ3" s="310"/>
      <c r="KLA3" s="310"/>
      <c r="KLB3" s="309"/>
      <c r="KLC3" s="310"/>
      <c r="KLD3" s="310"/>
      <c r="KLE3" s="310"/>
      <c r="KLF3" s="310"/>
      <c r="KLG3" s="310"/>
      <c r="KLH3" s="310"/>
      <c r="KLI3" s="310"/>
      <c r="KLJ3" s="309"/>
      <c r="KLK3" s="310"/>
      <c r="KLL3" s="310"/>
      <c r="KLM3" s="310"/>
      <c r="KLN3" s="310"/>
      <c r="KLO3" s="310"/>
      <c r="KLP3" s="310"/>
      <c r="KLQ3" s="310"/>
      <c r="KLR3" s="309"/>
      <c r="KLS3" s="310"/>
      <c r="KLT3" s="310"/>
      <c r="KLU3" s="310"/>
      <c r="KLV3" s="310"/>
      <c r="KLW3" s="310"/>
      <c r="KLX3" s="310"/>
      <c r="KLY3" s="310"/>
      <c r="KLZ3" s="309"/>
      <c r="KMA3" s="310"/>
      <c r="KMB3" s="310"/>
      <c r="KMC3" s="310"/>
      <c r="KMD3" s="310"/>
      <c r="KME3" s="310"/>
      <c r="KMF3" s="310"/>
      <c r="KMG3" s="310"/>
      <c r="KMH3" s="309"/>
      <c r="KMI3" s="310"/>
      <c r="KMJ3" s="310"/>
      <c r="KMK3" s="310"/>
      <c r="KML3" s="310"/>
      <c r="KMM3" s="310"/>
      <c r="KMN3" s="310"/>
      <c r="KMO3" s="310"/>
      <c r="KMP3" s="309"/>
      <c r="KMQ3" s="310"/>
      <c r="KMR3" s="310"/>
      <c r="KMS3" s="310"/>
      <c r="KMT3" s="310"/>
      <c r="KMU3" s="310"/>
      <c r="KMV3" s="310"/>
      <c r="KMW3" s="310"/>
      <c r="KMX3" s="309"/>
      <c r="KMY3" s="310"/>
      <c r="KMZ3" s="310"/>
      <c r="KNA3" s="310"/>
      <c r="KNB3" s="310"/>
      <c r="KNC3" s="310"/>
      <c r="KND3" s="310"/>
      <c r="KNE3" s="310"/>
      <c r="KNF3" s="309"/>
      <c r="KNG3" s="310"/>
      <c r="KNH3" s="310"/>
      <c r="KNI3" s="310"/>
      <c r="KNJ3" s="310"/>
      <c r="KNK3" s="310"/>
      <c r="KNL3" s="310"/>
      <c r="KNM3" s="310"/>
      <c r="KNN3" s="309"/>
      <c r="KNO3" s="310"/>
      <c r="KNP3" s="310"/>
      <c r="KNQ3" s="310"/>
      <c r="KNR3" s="310"/>
      <c r="KNS3" s="310"/>
      <c r="KNT3" s="310"/>
      <c r="KNU3" s="310"/>
      <c r="KNV3" s="309"/>
      <c r="KNW3" s="310"/>
      <c r="KNX3" s="310"/>
      <c r="KNY3" s="310"/>
      <c r="KNZ3" s="310"/>
      <c r="KOA3" s="310"/>
      <c r="KOB3" s="310"/>
      <c r="KOC3" s="310"/>
      <c r="KOD3" s="309"/>
      <c r="KOE3" s="310"/>
      <c r="KOF3" s="310"/>
      <c r="KOG3" s="310"/>
      <c r="KOH3" s="310"/>
      <c r="KOI3" s="310"/>
      <c r="KOJ3" s="310"/>
      <c r="KOK3" s="310"/>
      <c r="KOL3" s="309"/>
      <c r="KOM3" s="310"/>
      <c r="KON3" s="310"/>
      <c r="KOO3" s="310"/>
      <c r="KOP3" s="310"/>
      <c r="KOQ3" s="310"/>
      <c r="KOR3" s="310"/>
      <c r="KOS3" s="310"/>
      <c r="KOT3" s="309"/>
      <c r="KOU3" s="310"/>
      <c r="KOV3" s="310"/>
      <c r="KOW3" s="310"/>
      <c r="KOX3" s="310"/>
      <c r="KOY3" s="310"/>
      <c r="KOZ3" s="310"/>
      <c r="KPA3" s="310"/>
      <c r="KPB3" s="309"/>
      <c r="KPC3" s="310"/>
      <c r="KPD3" s="310"/>
      <c r="KPE3" s="310"/>
      <c r="KPF3" s="310"/>
      <c r="KPG3" s="310"/>
      <c r="KPH3" s="310"/>
      <c r="KPI3" s="310"/>
      <c r="KPJ3" s="309"/>
      <c r="KPK3" s="310"/>
      <c r="KPL3" s="310"/>
      <c r="KPM3" s="310"/>
      <c r="KPN3" s="310"/>
      <c r="KPO3" s="310"/>
      <c r="KPP3" s="310"/>
      <c r="KPQ3" s="310"/>
      <c r="KPR3" s="309"/>
      <c r="KPS3" s="310"/>
      <c r="KPT3" s="310"/>
      <c r="KPU3" s="310"/>
      <c r="KPV3" s="310"/>
      <c r="KPW3" s="310"/>
      <c r="KPX3" s="310"/>
      <c r="KPY3" s="310"/>
      <c r="KPZ3" s="309"/>
      <c r="KQA3" s="310"/>
      <c r="KQB3" s="310"/>
      <c r="KQC3" s="310"/>
      <c r="KQD3" s="310"/>
      <c r="KQE3" s="310"/>
      <c r="KQF3" s="310"/>
      <c r="KQG3" s="310"/>
      <c r="KQH3" s="309"/>
      <c r="KQI3" s="310"/>
      <c r="KQJ3" s="310"/>
      <c r="KQK3" s="310"/>
      <c r="KQL3" s="310"/>
      <c r="KQM3" s="310"/>
      <c r="KQN3" s="310"/>
      <c r="KQO3" s="310"/>
      <c r="KQP3" s="309"/>
      <c r="KQQ3" s="310"/>
      <c r="KQR3" s="310"/>
      <c r="KQS3" s="310"/>
      <c r="KQT3" s="310"/>
      <c r="KQU3" s="310"/>
      <c r="KQV3" s="310"/>
      <c r="KQW3" s="310"/>
      <c r="KQX3" s="309"/>
      <c r="KQY3" s="310"/>
      <c r="KQZ3" s="310"/>
      <c r="KRA3" s="310"/>
      <c r="KRB3" s="310"/>
      <c r="KRC3" s="310"/>
      <c r="KRD3" s="310"/>
      <c r="KRE3" s="310"/>
      <c r="KRF3" s="309"/>
      <c r="KRG3" s="310"/>
      <c r="KRH3" s="310"/>
      <c r="KRI3" s="310"/>
      <c r="KRJ3" s="310"/>
      <c r="KRK3" s="310"/>
      <c r="KRL3" s="310"/>
      <c r="KRM3" s="310"/>
      <c r="KRN3" s="309"/>
      <c r="KRO3" s="310"/>
      <c r="KRP3" s="310"/>
      <c r="KRQ3" s="310"/>
      <c r="KRR3" s="310"/>
      <c r="KRS3" s="310"/>
      <c r="KRT3" s="310"/>
      <c r="KRU3" s="310"/>
      <c r="KRV3" s="309"/>
      <c r="KRW3" s="310"/>
      <c r="KRX3" s="310"/>
      <c r="KRY3" s="310"/>
      <c r="KRZ3" s="310"/>
      <c r="KSA3" s="310"/>
      <c r="KSB3" s="310"/>
      <c r="KSC3" s="310"/>
      <c r="KSD3" s="309"/>
      <c r="KSE3" s="310"/>
      <c r="KSF3" s="310"/>
      <c r="KSG3" s="310"/>
      <c r="KSH3" s="310"/>
      <c r="KSI3" s="310"/>
      <c r="KSJ3" s="310"/>
      <c r="KSK3" s="310"/>
      <c r="KSL3" s="309"/>
      <c r="KSM3" s="310"/>
      <c r="KSN3" s="310"/>
      <c r="KSO3" s="310"/>
      <c r="KSP3" s="310"/>
      <c r="KSQ3" s="310"/>
      <c r="KSR3" s="310"/>
      <c r="KSS3" s="310"/>
      <c r="KST3" s="309"/>
      <c r="KSU3" s="310"/>
      <c r="KSV3" s="310"/>
      <c r="KSW3" s="310"/>
      <c r="KSX3" s="310"/>
      <c r="KSY3" s="310"/>
      <c r="KSZ3" s="310"/>
      <c r="KTA3" s="310"/>
      <c r="KTB3" s="309"/>
      <c r="KTC3" s="310"/>
      <c r="KTD3" s="310"/>
      <c r="KTE3" s="310"/>
      <c r="KTF3" s="310"/>
      <c r="KTG3" s="310"/>
      <c r="KTH3" s="310"/>
      <c r="KTI3" s="310"/>
      <c r="KTJ3" s="309"/>
      <c r="KTK3" s="310"/>
      <c r="KTL3" s="310"/>
      <c r="KTM3" s="310"/>
      <c r="KTN3" s="310"/>
      <c r="KTO3" s="310"/>
      <c r="KTP3" s="310"/>
      <c r="KTQ3" s="310"/>
      <c r="KTR3" s="309"/>
      <c r="KTS3" s="310"/>
      <c r="KTT3" s="310"/>
      <c r="KTU3" s="310"/>
      <c r="KTV3" s="310"/>
      <c r="KTW3" s="310"/>
      <c r="KTX3" s="310"/>
      <c r="KTY3" s="310"/>
      <c r="KTZ3" s="309"/>
      <c r="KUA3" s="310"/>
      <c r="KUB3" s="310"/>
      <c r="KUC3" s="310"/>
      <c r="KUD3" s="310"/>
      <c r="KUE3" s="310"/>
      <c r="KUF3" s="310"/>
      <c r="KUG3" s="310"/>
      <c r="KUH3" s="309"/>
      <c r="KUI3" s="310"/>
      <c r="KUJ3" s="310"/>
      <c r="KUK3" s="310"/>
      <c r="KUL3" s="310"/>
      <c r="KUM3" s="310"/>
      <c r="KUN3" s="310"/>
      <c r="KUO3" s="310"/>
      <c r="KUP3" s="309"/>
      <c r="KUQ3" s="310"/>
      <c r="KUR3" s="310"/>
      <c r="KUS3" s="310"/>
      <c r="KUT3" s="310"/>
      <c r="KUU3" s="310"/>
      <c r="KUV3" s="310"/>
      <c r="KUW3" s="310"/>
      <c r="KUX3" s="309"/>
      <c r="KUY3" s="310"/>
      <c r="KUZ3" s="310"/>
      <c r="KVA3" s="310"/>
      <c r="KVB3" s="310"/>
      <c r="KVC3" s="310"/>
      <c r="KVD3" s="310"/>
      <c r="KVE3" s="310"/>
      <c r="KVF3" s="309"/>
      <c r="KVG3" s="310"/>
      <c r="KVH3" s="310"/>
      <c r="KVI3" s="310"/>
      <c r="KVJ3" s="310"/>
      <c r="KVK3" s="310"/>
      <c r="KVL3" s="310"/>
      <c r="KVM3" s="310"/>
      <c r="KVN3" s="309"/>
      <c r="KVO3" s="310"/>
      <c r="KVP3" s="310"/>
      <c r="KVQ3" s="310"/>
      <c r="KVR3" s="310"/>
      <c r="KVS3" s="310"/>
      <c r="KVT3" s="310"/>
      <c r="KVU3" s="310"/>
      <c r="KVV3" s="309"/>
      <c r="KVW3" s="310"/>
      <c r="KVX3" s="310"/>
      <c r="KVY3" s="310"/>
      <c r="KVZ3" s="310"/>
      <c r="KWA3" s="310"/>
      <c r="KWB3" s="310"/>
      <c r="KWC3" s="310"/>
      <c r="KWD3" s="309"/>
      <c r="KWE3" s="310"/>
      <c r="KWF3" s="310"/>
      <c r="KWG3" s="310"/>
      <c r="KWH3" s="310"/>
      <c r="KWI3" s="310"/>
      <c r="KWJ3" s="310"/>
      <c r="KWK3" s="310"/>
      <c r="KWL3" s="309"/>
      <c r="KWM3" s="310"/>
      <c r="KWN3" s="310"/>
      <c r="KWO3" s="310"/>
      <c r="KWP3" s="310"/>
      <c r="KWQ3" s="310"/>
      <c r="KWR3" s="310"/>
      <c r="KWS3" s="310"/>
      <c r="KWT3" s="309"/>
      <c r="KWU3" s="310"/>
      <c r="KWV3" s="310"/>
      <c r="KWW3" s="310"/>
      <c r="KWX3" s="310"/>
      <c r="KWY3" s="310"/>
      <c r="KWZ3" s="310"/>
      <c r="KXA3" s="310"/>
      <c r="KXB3" s="309"/>
      <c r="KXC3" s="310"/>
      <c r="KXD3" s="310"/>
      <c r="KXE3" s="310"/>
      <c r="KXF3" s="310"/>
      <c r="KXG3" s="310"/>
      <c r="KXH3" s="310"/>
      <c r="KXI3" s="310"/>
      <c r="KXJ3" s="309"/>
      <c r="KXK3" s="310"/>
      <c r="KXL3" s="310"/>
      <c r="KXM3" s="310"/>
      <c r="KXN3" s="310"/>
      <c r="KXO3" s="310"/>
      <c r="KXP3" s="310"/>
      <c r="KXQ3" s="310"/>
      <c r="KXR3" s="309"/>
      <c r="KXS3" s="310"/>
      <c r="KXT3" s="310"/>
      <c r="KXU3" s="310"/>
      <c r="KXV3" s="310"/>
      <c r="KXW3" s="310"/>
      <c r="KXX3" s="310"/>
      <c r="KXY3" s="310"/>
      <c r="KXZ3" s="309"/>
      <c r="KYA3" s="310"/>
      <c r="KYB3" s="310"/>
      <c r="KYC3" s="310"/>
      <c r="KYD3" s="310"/>
      <c r="KYE3" s="310"/>
      <c r="KYF3" s="310"/>
      <c r="KYG3" s="310"/>
      <c r="KYH3" s="309"/>
      <c r="KYI3" s="310"/>
      <c r="KYJ3" s="310"/>
      <c r="KYK3" s="310"/>
      <c r="KYL3" s="310"/>
      <c r="KYM3" s="310"/>
      <c r="KYN3" s="310"/>
      <c r="KYO3" s="310"/>
      <c r="KYP3" s="309"/>
      <c r="KYQ3" s="310"/>
      <c r="KYR3" s="310"/>
      <c r="KYS3" s="310"/>
      <c r="KYT3" s="310"/>
      <c r="KYU3" s="310"/>
      <c r="KYV3" s="310"/>
      <c r="KYW3" s="310"/>
      <c r="KYX3" s="309"/>
      <c r="KYY3" s="310"/>
      <c r="KYZ3" s="310"/>
      <c r="KZA3" s="310"/>
      <c r="KZB3" s="310"/>
      <c r="KZC3" s="310"/>
      <c r="KZD3" s="310"/>
      <c r="KZE3" s="310"/>
      <c r="KZF3" s="309"/>
      <c r="KZG3" s="310"/>
      <c r="KZH3" s="310"/>
      <c r="KZI3" s="310"/>
      <c r="KZJ3" s="310"/>
      <c r="KZK3" s="310"/>
      <c r="KZL3" s="310"/>
      <c r="KZM3" s="310"/>
      <c r="KZN3" s="309"/>
      <c r="KZO3" s="310"/>
      <c r="KZP3" s="310"/>
      <c r="KZQ3" s="310"/>
      <c r="KZR3" s="310"/>
      <c r="KZS3" s="310"/>
      <c r="KZT3" s="310"/>
      <c r="KZU3" s="310"/>
      <c r="KZV3" s="309"/>
      <c r="KZW3" s="310"/>
      <c r="KZX3" s="310"/>
      <c r="KZY3" s="310"/>
      <c r="KZZ3" s="310"/>
      <c r="LAA3" s="310"/>
      <c r="LAB3" s="310"/>
      <c r="LAC3" s="310"/>
      <c r="LAD3" s="309"/>
      <c r="LAE3" s="310"/>
      <c r="LAF3" s="310"/>
      <c r="LAG3" s="310"/>
      <c r="LAH3" s="310"/>
      <c r="LAI3" s="310"/>
      <c r="LAJ3" s="310"/>
      <c r="LAK3" s="310"/>
      <c r="LAL3" s="309"/>
      <c r="LAM3" s="310"/>
      <c r="LAN3" s="310"/>
      <c r="LAO3" s="310"/>
      <c r="LAP3" s="310"/>
      <c r="LAQ3" s="310"/>
      <c r="LAR3" s="310"/>
      <c r="LAS3" s="310"/>
      <c r="LAT3" s="309"/>
      <c r="LAU3" s="310"/>
      <c r="LAV3" s="310"/>
      <c r="LAW3" s="310"/>
      <c r="LAX3" s="310"/>
      <c r="LAY3" s="310"/>
      <c r="LAZ3" s="310"/>
      <c r="LBA3" s="310"/>
      <c r="LBB3" s="309"/>
      <c r="LBC3" s="310"/>
      <c r="LBD3" s="310"/>
      <c r="LBE3" s="310"/>
      <c r="LBF3" s="310"/>
      <c r="LBG3" s="310"/>
      <c r="LBH3" s="310"/>
      <c r="LBI3" s="310"/>
      <c r="LBJ3" s="309"/>
      <c r="LBK3" s="310"/>
      <c r="LBL3" s="310"/>
      <c r="LBM3" s="310"/>
      <c r="LBN3" s="310"/>
      <c r="LBO3" s="310"/>
      <c r="LBP3" s="310"/>
      <c r="LBQ3" s="310"/>
      <c r="LBR3" s="309"/>
      <c r="LBS3" s="310"/>
      <c r="LBT3" s="310"/>
      <c r="LBU3" s="310"/>
      <c r="LBV3" s="310"/>
      <c r="LBW3" s="310"/>
      <c r="LBX3" s="310"/>
      <c r="LBY3" s="310"/>
      <c r="LBZ3" s="309"/>
      <c r="LCA3" s="310"/>
      <c r="LCB3" s="310"/>
      <c r="LCC3" s="310"/>
      <c r="LCD3" s="310"/>
      <c r="LCE3" s="310"/>
      <c r="LCF3" s="310"/>
      <c r="LCG3" s="310"/>
      <c r="LCH3" s="309"/>
      <c r="LCI3" s="310"/>
      <c r="LCJ3" s="310"/>
      <c r="LCK3" s="310"/>
      <c r="LCL3" s="310"/>
      <c r="LCM3" s="310"/>
      <c r="LCN3" s="310"/>
      <c r="LCO3" s="310"/>
      <c r="LCP3" s="309"/>
      <c r="LCQ3" s="310"/>
      <c r="LCR3" s="310"/>
      <c r="LCS3" s="310"/>
      <c r="LCT3" s="310"/>
      <c r="LCU3" s="310"/>
      <c r="LCV3" s="310"/>
      <c r="LCW3" s="310"/>
      <c r="LCX3" s="309"/>
      <c r="LCY3" s="310"/>
      <c r="LCZ3" s="310"/>
      <c r="LDA3" s="310"/>
      <c r="LDB3" s="310"/>
      <c r="LDC3" s="310"/>
      <c r="LDD3" s="310"/>
      <c r="LDE3" s="310"/>
      <c r="LDF3" s="309"/>
      <c r="LDG3" s="310"/>
      <c r="LDH3" s="310"/>
      <c r="LDI3" s="310"/>
      <c r="LDJ3" s="310"/>
      <c r="LDK3" s="310"/>
      <c r="LDL3" s="310"/>
      <c r="LDM3" s="310"/>
      <c r="LDN3" s="309"/>
      <c r="LDO3" s="310"/>
      <c r="LDP3" s="310"/>
      <c r="LDQ3" s="310"/>
      <c r="LDR3" s="310"/>
      <c r="LDS3" s="310"/>
      <c r="LDT3" s="310"/>
      <c r="LDU3" s="310"/>
      <c r="LDV3" s="309"/>
      <c r="LDW3" s="310"/>
      <c r="LDX3" s="310"/>
      <c r="LDY3" s="310"/>
      <c r="LDZ3" s="310"/>
      <c r="LEA3" s="310"/>
      <c r="LEB3" s="310"/>
      <c r="LEC3" s="310"/>
      <c r="LED3" s="309"/>
      <c r="LEE3" s="310"/>
      <c r="LEF3" s="310"/>
      <c r="LEG3" s="310"/>
      <c r="LEH3" s="310"/>
      <c r="LEI3" s="310"/>
      <c r="LEJ3" s="310"/>
      <c r="LEK3" s="310"/>
      <c r="LEL3" s="309"/>
      <c r="LEM3" s="310"/>
      <c r="LEN3" s="310"/>
      <c r="LEO3" s="310"/>
      <c r="LEP3" s="310"/>
      <c r="LEQ3" s="310"/>
      <c r="LER3" s="310"/>
      <c r="LES3" s="310"/>
      <c r="LET3" s="309"/>
      <c r="LEU3" s="310"/>
      <c r="LEV3" s="310"/>
      <c r="LEW3" s="310"/>
      <c r="LEX3" s="310"/>
      <c r="LEY3" s="310"/>
      <c r="LEZ3" s="310"/>
      <c r="LFA3" s="310"/>
      <c r="LFB3" s="309"/>
      <c r="LFC3" s="310"/>
      <c r="LFD3" s="310"/>
      <c r="LFE3" s="310"/>
      <c r="LFF3" s="310"/>
      <c r="LFG3" s="310"/>
      <c r="LFH3" s="310"/>
      <c r="LFI3" s="310"/>
      <c r="LFJ3" s="309"/>
      <c r="LFK3" s="310"/>
      <c r="LFL3" s="310"/>
      <c r="LFM3" s="310"/>
      <c r="LFN3" s="310"/>
      <c r="LFO3" s="310"/>
      <c r="LFP3" s="310"/>
      <c r="LFQ3" s="310"/>
      <c r="LFR3" s="309"/>
      <c r="LFS3" s="310"/>
      <c r="LFT3" s="310"/>
      <c r="LFU3" s="310"/>
      <c r="LFV3" s="310"/>
      <c r="LFW3" s="310"/>
      <c r="LFX3" s="310"/>
      <c r="LFY3" s="310"/>
      <c r="LFZ3" s="309"/>
      <c r="LGA3" s="310"/>
      <c r="LGB3" s="310"/>
      <c r="LGC3" s="310"/>
      <c r="LGD3" s="310"/>
      <c r="LGE3" s="310"/>
      <c r="LGF3" s="310"/>
      <c r="LGG3" s="310"/>
      <c r="LGH3" s="309"/>
      <c r="LGI3" s="310"/>
      <c r="LGJ3" s="310"/>
      <c r="LGK3" s="310"/>
      <c r="LGL3" s="310"/>
      <c r="LGM3" s="310"/>
      <c r="LGN3" s="310"/>
      <c r="LGO3" s="310"/>
      <c r="LGP3" s="309"/>
      <c r="LGQ3" s="310"/>
      <c r="LGR3" s="310"/>
      <c r="LGS3" s="310"/>
      <c r="LGT3" s="310"/>
      <c r="LGU3" s="310"/>
      <c r="LGV3" s="310"/>
      <c r="LGW3" s="310"/>
      <c r="LGX3" s="309"/>
      <c r="LGY3" s="310"/>
      <c r="LGZ3" s="310"/>
      <c r="LHA3" s="310"/>
      <c r="LHB3" s="310"/>
      <c r="LHC3" s="310"/>
      <c r="LHD3" s="310"/>
      <c r="LHE3" s="310"/>
      <c r="LHF3" s="309"/>
      <c r="LHG3" s="310"/>
      <c r="LHH3" s="310"/>
      <c r="LHI3" s="310"/>
      <c r="LHJ3" s="310"/>
      <c r="LHK3" s="310"/>
      <c r="LHL3" s="310"/>
      <c r="LHM3" s="310"/>
      <c r="LHN3" s="309"/>
      <c r="LHO3" s="310"/>
      <c r="LHP3" s="310"/>
      <c r="LHQ3" s="310"/>
      <c r="LHR3" s="310"/>
      <c r="LHS3" s="310"/>
      <c r="LHT3" s="310"/>
      <c r="LHU3" s="310"/>
      <c r="LHV3" s="309"/>
      <c r="LHW3" s="310"/>
      <c r="LHX3" s="310"/>
      <c r="LHY3" s="310"/>
      <c r="LHZ3" s="310"/>
      <c r="LIA3" s="310"/>
      <c r="LIB3" s="310"/>
      <c r="LIC3" s="310"/>
      <c r="LID3" s="309"/>
      <c r="LIE3" s="310"/>
      <c r="LIF3" s="310"/>
      <c r="LIG3" s="310"/>
      <c r="LIH3" s="310"/>
      <c r="LII3" s="310"/>
      <c r="LIJ3" s="310"/>
      <c r="LIK3" s="310"/>
      <c r="LIL3" s="309"/>
      <c r="LIM3" s="310"/>
      <c r="LIN3" s="310"/>
      <c r="LIO3" s="310"/>
      <c r="LIP3" s="310"/>
      <c r="LIQ3" s="310"/>
      <c r="LIR3" s="310"/>
      <c r="LIS3" s="310"/>
      <c r="LIT3" s="309"/>
      <c r="LIU3" s="310"/>
      <c r="LIV3" s="310"/>
      <c r="LIW3" s="310"/>
      <c r="LIX3" s="310"/>
      <c r="LIY3" s="310"/>
      <c r="LIZ3" s="310"/>
      <c r="LJA3" s="310"/>
      <c r="LJB3" s="309"/>
      <c r="LJC3" s="310"/>
      <c r="LJD3" s="310"/>
      <c r="LJE3" s="310"/>
      <c r="LJF3" s="310"/>
      <c r="LJG3" s="310"/>
      <c r="LJH3" s="310"/>
      <c r="LJI3" s="310"/>
      <c r="LJJ3" s="309"/>
      <c r="LJK3" s="310"/>
      <c r="LJL3" s="310"/>
      <c r="LJM3" s="310"/>
      <c r="LJN3" s="310"/>
      <c r="LJO3" s="310"/>
      <c r="LJP3" s="310"/>
      <c r="LJQ3" s="310"/>
      <c r="LJR3" s="309"/>
      <c r="LJS3" s="310"/>
      <c r="LJT3" s="310"/>
      <c r="LJU3" s="310"/>
      <c r="LJV3" s="310"/>
      <c r="LJW3" s="310"/>
      <c r="LJX3" s="310"/>
      <c r="LJY3" s="310"/>
      <c r="LJZ3" s="309"/>
      <c r="LKA3" s="310"/>
      <c r="LKB3" s="310"/>
      <c r="LKC3" s="310"/>
      <c r="LKD3" s="310"/>
      <c r="LKE3" s="310"/>
      <c r="LKF3" s="310"/>
      <c r="LKG3" s="310"/>
      <c r="LKH3" s="309"/>
      <c r="LKI3" s="310"/>
      <c r="LKJ3" s="310"/>
      <c r="LKK3" s="310"/>
      <c r="LKL3" s="310"/>
      <c r="LKM3" s="310"/>
      <c r="LKN3" s="310"/>
      <c r="LKO3" s="310"/>
      <c r="LKP3" s="309"/>
      <c r="LKQ3" s="310"/>
      <c r="LKR3" s="310"/>
      <c r="LKS3" s="310"/>
      <c r="LKT3" s="310"/>
      <c r="LKU3" s="310"/>
      <c r="LKV3" s="310"/>
      <c r="LKW3" s="310"/>
      <c r="LKX3" s="309"/>
      <c r="LKY3" s="310"/>
      <c r="LKZ3" s="310"/>
      <c r="LLA3" s="310"/>
      <c r="LLB3" s="310"/>
      <c r="LLC3" s="310"/>
      <c r="LLD3" s="310"/>
      <c r="LLE3" s="310"/>
      <c r="LLF3" s="309"/>
      <c r="LLG3" s="310"/>
      <c r="LLH3" s="310"/>
      <c r="LLI3" s="310"/>
      <c r="LLJ3" s="310"/>
      <c r="LLK3" s="310"/>
      <c r="LLL3" s="310"/>
      <c r="LLM3" s="310"/>
      <c r="LLN3" s="309"/>
      <c r="LLO3" s="310"/>
      <c r="LLP3" s="310"/>
      <c r="LLQ3" s="310"/>
      <c r="LLR3" s="310"/>
      <c r="LLS3" s="310"/>
      <c r="LLT3" s="310"/>
      <c r="LLU3" s="310"/>
      <c r="LLV3" s="309"/>
      <c r="LLW3" s="310"/>
      <c r="LLX3" s="310"/>
      <c r="LLY3" s="310"/>
      <c r="LLZ3" s="310"/>
      <c r="LMA3" s="310"/>
      <c r="LMB3" s="310"/>
      <c r="LMC3" s="310"/>
      <c r="LMD3" s="309"/>
      <c r="LME3" s="310"/>
      <c r="LMF3" s="310"/>
      <c r="LMG3" s="310"/>
      <c r="LMH3" s="310"/>
      <c r="LMI3" s="310"/>
      <c r="LMJ3" s="310"/>
      <c r="LMK3" s="310"/>
      <c r="LML3" s="309"/>
      <c r="LMM3" s="310"/>
      <c r="LMN3" s="310"/>
      <c r="LMO3" s="310"/>
      <c r="LMP3" s="310"/>
      <c r="LMQ3" s="310"/>
      <c r="LMR3" s="310"/>
      <c r="LMS3" s="310"/>
      <c r="LMT3" s="309"/>
      <c r="LMU3" s="310"/>
      <c r="LMV3" s="310"/>
      <c r="LMW3" s="310"/>
      <c r="LMX3" s="310"/>
      <c r="LMY3" s="310"/>
      <c r="LMZ3" s="310"/>
      <c r="LNA3" s="310"/>
      <c r="LNB3" s="309"/>
      <c r="LNC3" s="310"/>
      <c r="LND3" s="310"/>
      <c r="LNE3" s="310"/>
      <c r="LNF3" s="310"/>
      <c r="LNG3" s="310"/>
      <c r="LNH3" s="310"/>
      <c r="LNI3" s="310"/>
      <c r="LNJ3" s="309"/>
      <c r="LNK3" s="310"/>
      <c r="LNL3" s="310"/>
      <c r="LNM3" s="310"/>
      <c r="LNN3" s="310"/>
      <c r="LNO3" s="310"/>
      <c r="LNP3" s="310"/>
      <c r="LNQ3" s="310"/>
      <c r="LNR3" s="309"/>
      <c r="LNS3" s="310"/>
      <c r="LNT3" s="310"/>
      <c r="LNU3" s="310"/>
      <c r="LNV3" s="310"/>
      <c r="LNW3" s="310"/>
      <c r="LNX3" s="310"/>
      <c r="LNY3" s="310"/>
      <c r="LNZ3" s="309"/>
      <c r="LOA3" s="310"/>
      <c r="LOB3" s="310"/>
      <c r="LOC3" s="310"/>
      <c r="LOD3" s="310"/>
      <c r="LOE3" s="310"/>
      <c r="LOF3" s="310"/>
      <c r="LOG3" s="310"/>
      <c r="LOH3" s="309"/>
      <c r="LOI3" s="310"/>
      <c r="LOJ3" s="310"/>
      <c r="LOK3" s="310"/>
      <c r="LOL3" s="310"/>
      <c r="LOM3" s="310"/>
      <c r="LON3" s="310"/>
      <c r="LOO3" s="310"/>
      <c r="LOP3" s="309"/>
      <c r="LOQ3" s="310"/>
      <c r="LOR3" s="310"/>
      <c r="LOS3" s="310"/>
      <c r="LOT3" s="310"/>
      <c r="LOU3" s="310"/>
      <c r="LOV3" s="310"/>
      <c r="LOW3" s="310"/>
      <c r="LOX3" s="309"/>
      <c r="LOY3" s="310"/>
      <c r="LOZ3" s="310"/>
      <c r="LPA3" s="310"/>
      <c r="LPB3" s="310"/>
      <c r="LPC3" s="310"/>
      <c r="LPD3" s="310"/>
      <c r="LPE3" s="310"/>
      <c r="LPF3" s="309"/>
      <c r="LPG3" s="310"/>
      <c r="LPH3" s="310"/>
      <c r="LPI3" s="310"/>
      <c r="LPJ3" s="310"/>
      <c r="LPK3" s="310"/>
      <c r="LPL3" s="310"/>
      <c r="LPM3" s="310"/>
      <c r="LPN3" s="309"/>
      <c r="LPO3" s="310"/>
      <c r="LPP3" s="310"/>
      <c r="LPQ3" s="310"/>
      <c r="LPR3" s="310"/>
      <c r="LPS3" s="310"/>
      <c r="LPT3" s="310"/>
      <c r="LPU3" s="310"/>
      <c r="LPV3" s="309"/>
      <c r="LPW3" s="310"/>
      <c r="LPX3" s="310"/>
      <c r="LPY3" s="310"/>
      <c r="LPZ3" s="310"/>
      <c r="LQA3" s="310"/>
      <c r="LQB3" s="310"/>
      <c r="LQC3" s="310"/>
      <c r="LQD3" s="309"/>
      <c r="LQE3" s="310"/>
      <c r="LQF3" s="310"/>
      <c r="LQG3" s="310"/>
      <c r="LQH3" s="310"/>
      <c r="LQI3" s="310"/>
      <c r="LQJ3" s="310"/>
      <c r="LQK3" s="310"/>
      <c r="LQL3" s="309"/>
      <c r="LQM3" s="310"/>
      <c r="LQN3" s="310"/>
      <c r="LQO3" s="310"/>
      <c r="LQP3" s="310"/>
      <c r="LQQ3" s="310"/>
      <c r="LQR3" s="310"/>
      <c r="LQS3" s="310"/>
      <c r="LQT3" s="309"/>
      <c r="LQU3" s="310"/>
      <c r="LQV3" s="310"/>
      <c r="LQW3" s="310"/>
      <c r="LQX3" s="310"/>
      <c r="LQY3" s="310"/>
      <c r="LQZ3" s="310"/>
      <c r="LRA3" s="310"/>
      <c r="LRB3" s="309"/>
      <c r="LRC3" s="310"/>
      <c r="LRD3" s="310"/>
      <c r="LRE3" s="310"/>
      <c r="LRF3" s="310"/>
      <c r="LRG3" s="310"/>
      <c r="LRH3" s="310"/>
      <c r="LRI3" s="310"/>
      <c r="LRJ3" s="309"/>
      <c r="LRK3" s="310"/>
      <c r="LRL3" s="310"/>
      <c r="LRM3" s="310"/>
      <c r="LRN3" s="310"/>
      <c r="LRO3" s="310"/>
      <c r="LRP3" s="310"/>
      <c r="LRQ3" s="310"/>
      <c r="LRR3" s="309"/>
      <c r="LRS3" s="310"/>
      <c r="LRT3" s="310"/>
      <c r="LRU3" s="310"/>
      <c r="LRV3" s="310"/>
      <c r="LRW3" s="310"/>
      <c r="LRX3" s="310"/>
      <c r="LRY3" s="310"/>
      <c r="LRZ3" s="309"/>
      <c r="LSA3" s="310"/>
      <c r="LSB3" s="310"/>
      <c r="LSC3" s="310"/>
      <c r="LSD3" s="310"/>
      <c r="LSE3" s="310"/>
      <c r="LSF3" s="310"/>
      <c r="LSG3" s="310"/>
      <c r="LSH3" s="309"/>
      <c r="LSI3" s="310"/>
      <c r="LSJ3" s="310"/>
      <c r="LSK3" s="310"/>
      <c r="LSL3" s="310"/>
      <c r="LSM3" s="310"/>
      <c r="LSN3" s="310"/>
      <c r="LSO3" s="310"/>
      <c r="LSP3" s="309"/>
      <c r="LSQ3" s="310"/>
      <c r="LSR3" s="310"/>
      <c r="LSS3" s="310"/>
      <c r="LST3" s="310"/>
      <c r="LSU3" s="310"/>
      <c r="LSV3" s="310"/>
      <c r="LSW3" s="310"/>
      <c r="LSX3" s="309"/>
      <c r="LSY3" s="310"/>
      <c r="LSZ3" s="310"/>
      <c r="LTA3" s="310"/>
      <c r="LTB3" s="310"/>
      <c r="LTC3" s="310"/>
      <c r="LTD3" s="310"/>
      <c r="LTE3" s="310"/>
      <c r="LTF3" s="309"/>
      <c r="LTG3" s="310"/>
      <c r="LTH3" s="310"/>
      <c r="LTI3" s="310"/>
      <c r="LTJ3" s="310"/>
      <c r="LTK3" s="310"/>
      <c r="LTL3" s="310"/>
      <c r="LTM3" s="310"/>
      <c r="LTN3" s="309"/>
      <c r="LTO3" s="310"/>
      <c r="LTP3" s="310"/>
      <c r="LTQ3" s="310"/>
      <c r="LTR3" s="310"/>
      <c r="LTS3" s="310"/>
      <c r="LTT3" s="310"/>
      <c r="LTU3" s="310"/>
      <c r="LTV3" s="309"/>
      <c r="LTW3" s="310"/>
      <c r="LTX3" s="310"/>
      <c r="LTY3" s="310"/>
      <c r="LTZ3" s="310"/>
      <c r="LUA3" s="310"/>
      <c r="LUB3" s="310"/>
      <c r="LUC3" s="310"/>
      <c r="LUD3" s="309"/>
      <c r="LUE3" s="310"/>
      <c r="LUF3" s="310"/>
      <c r="LUG3" s="310"/>
      <c r="LUH3" s="310"/>
      <c r="LUI3" s="310"/>
      <c r="LUJ3" s="310"/>
      <c r="LUK3" s="310"/>
      <c r="LUL3" s="309"/>
      <c r="LUM3" s="310"/>
      <c r="LUN3" s="310"/>
      <c r="LUO3" s="310"/>
      <c r="LUP3" s="310"/>
      <c r="LUQ3" s="310"/>
      <c r="LUR3" s="310"/>
      <c r="LUS3" s="310"/>
      <c r="LUT3" s="309"/>
      <c r="LUU3" s="310"/>
      <c r="LUV3" s="310"/>
      <c r="LUW3" s="310"/>
      <c r="LUX3" s="310"/>
      <c r="LUY3" s="310"/>
      <c r="LUZ3" s="310"/>
      <c r="LVA3" s="310"/>
      <c r="LVB3" s="309"/>
      <c r="LVC3" s="310"/>
      <c r="LVD3" s="310"/>
      <c r="LVE3" s="310"/>
      <c r="LVF3" s="310"/>
      <c r="LVG3" s="310"/>
      <c r="LVH3" s="310"/>
      <c r="LVI3" s="310"/>
      <c r="LVJ3" s="309"/>
      <c r="LVK3" s="310"/>
      <c r="LVL3" s="310"/>
      <c r="LVM3" s="310"/>
      <c r="LVN3" s="310"/>
      <c r="LVO3" s="310"/>
      <c r="LVP3" s="310"/>
      <c r="LVQ3" s="310"/>
      <c r="LVR3" s="309"/>
      <c r="LVS3" s="310"/>
      <c r="LVT3" s="310"/>
      <c r="LVU3" s="310"/>
      <c r="LVV3" s="310"/>
      <c r="LVW3" s="310"/>
      <c r="LVX3" s="310"/>
      <c r="LVY3" s="310"/>
      <c r="LVZ3" s="309"/>
      <c r="LWA3" s="310"/>
      <c r="LWB3" s="310"/>
      <c r="LWC3" s="310"/>
      <c r="LWD3" s="310"/>
      <c r="LWE3" s="310"/>
      <c r="LWF3" s="310"/>
      <c r="LWG3" s="310"/>
      <c r="LWH3" s="309"/>
      <c r="LWI3" s="310"/>
      <c r="LWJ3" s="310"/>
      <c r="LWK3" s="310"/>
      <c r="LWL3" s="310"/>
      <c r="LWM3" s="310"/>
      <c r="LWN3" s="310"/>
      <c r="LWO3" s="310"/>
      <c r="LWP3" s="309"/>
      <c r="LWQ3" s="310"/>
      <c r="LWR3" s="310"/>
      <c r="LWS3" s="310"/>
      <c r="LWT3" s="310"/>
      <c r="LWU3" s="310"/>
      <c r="LWV3" s="310"/>
      <c r="LWW3" s="310"/>
      <c r="LWX3" s="309"/>
      <c r="LWY3" s="310"/>
      <c r="LWZ3" s="310"/>
      <c r="LXA3" s="310"/>
      <c r="LXB3" s="310"/>
      <c r="LXC3" s="310"/>
      <c r="LXD3" s="310"/>
      <c r="LXE3" s="310"/>
      <c r="LXF3" s="309"/>
      <c r="LXG3" s="310"/>
      <c r="LXH3" s="310"/>
      <c r="LXI3" s="310"/>
      <c r="LXJ3" s="310"/>
      <c r="LXK3" s="310"/>
      <c r="LXL3" s="310"/>
      <c r="LXM3" s="310"/>
      <c r="LXN3" s="309"/>
      <c r="LXO3" s="310"/>
      <c r="LXP3" s="310"/>
      <c r="LXQ3" s="310"/>
      <c r="LXR3" s="310"/>
      <c r="LXS3" s="310"/>
      <c r="LXT3" s="310"/>
      <c r="LXU3" s="310"/>
      <c r="LXV3" s="309"/>
      <c r="LXW3" s="310"/>
      <c r="LXX3" s="310"/>
      <c r="LXY3" s="310"/>
      <c r="LXZ3" s="310"/>
      <c r="LYA3" s="310"/>
      <c r="LYB3" s="310"/>
      <c r="LYC3" s="310"/>
      <c r="LYD3" s="309"/>
      <c r="LYE3" s="310"/>
      <c r="LYF3" s="310"/>
      <c r="LYG3" s="310"/>
      <c r="LYH3" s="310"/>
      <c r="LYI3" s="310"/>
      <c r="LYJ3" s="310"/>
      <c r="LYK3" s="310"/>
      <c r="LYL3" s="309"/>
      <c r="LYM3" s="310"/>
      <c r="LYN3" s="310"/>
      <c r="LYO3" s="310"/>
      <c r="LYP3" s="310"/>
      <c r="LYQ3" s="310"/>
      <c r="LYR3" s="310"/>
      <c r="LYS3" s="310"/>
      <c r="LYT3" s="309"/>
      <c r="LYU3" s="310"/>
      <c r="LYV3" s="310"/>
      <c r="LYW3" s="310"/>
      <c r="LYX3" s="310"/>
      <c r="LYY3" s="310"/>
      <c r="LYZ3" s="310"/>
      <c r="LZA3" s="310"/>
      <c r="LZB3" s="309"/>
      <c r="LZC3" s="310"/>
      <c r="LZD3" s="310"/>
      <c r="LZE3" s="310"/>
      <c r="LZF3" s="310"/>
      <c r="LZG3" s="310"/>
      <c r="LZH3" s="310"/>
      <c r="LZI3" s="310"/>
      <c r="LZJ3" s="309"/>
      <c r="LZK3" s="310"/>
      <c r="LZL3" s="310"/>
      <c r="LZM3" s="310"/>
      <c r="LZN3" s="310"/>
      <c r="LZO3" s="310"/>
      <c r="LZP3" s="310"/>
      <c r="LZQ3" s="310"/>
      <c r="LZR3" s="309"/>
      <c r="LZS3" s="310"/>
      <c r="LZT3" s="310"/>
      <c r="LZU3" s="310"/>
      <c r="LZV3" s="310"/>
      <c r="LZW3" s="310"/>
      <c r="LZX3" s="310"/>
      <c r="LZY3" s="310"/>
      <c r="LZZ3" s="309"/>
      <c r="MAA3" s="310"/>
      <c r="MAB3" s="310"/>
      <c r="MAC3" s="310"/>
      <c r="MAD3" s="310"/>
      <c r="MAE3" s="310"/>
      <c r="MAF3" s="310"/>
      <c r="MAG3" s="310"/>
      <c r="MAH3" s="309"/>
      <c r="MAI3" s="310"/>
      <c r="MAJ3" s="310"/>
      <c r="MAK3" s="310"/>
      <c r="MAL3" s="310"/>
      <c r="MAM3" s="310"/>
      <c r="MAN3" s="310"/>
      <c r="MAO3" s="310"/>
      <c r="MAP3" s="309"/>
      <c r="MAQ3" s="310"/>
      <c r="MAR3" s="310"/>
      <c r="MAS3" s="310"/>
      <c r="MAT3" s="310"/>
      <c r="MAU3" s="310"/>
      <c r="MAV3" s="310"/>
      <c r="MAW3" s="310"/>
      <c r="MAX3" s="309"/>
      <c r="MAY3" s="310"/>
      <c r="MAZ3" s="310"/>
      <c r="MBA3" s="310"/>
      <c r="MBB3" s="310"/>
      <c r="MBC3" s="310"/>
      <c r="MBD3" s="310"/>
      <c r="MBE3" s="310"/>
      <c r="MBF3" s="309"/>
      <c r="MBG3" s="310"/>
      <c r="MBH3" s="310"/>
      <c r="MBI3" s="310"/>
      <c r="MBJ3" s="310"/>
      <c r="MBK3" s="310"/>
      <c r="MBL3" s="310"/>
      <c r="MBM3" s="310"/>
      <c r="MBN3" s="309"/>
      <c r="MBO3" s="310"/>
      <c r="MBP3" s="310"/>
      <c r="MBQ3" s="310"/>
      <c r="MBR3" s="310"/>
      <c r="MBS3" s="310"/>
      <c r="MBT3" s="310"/>
      <c r="MBU3" s="310"/>
      <c r="MBV3" s="309"/>
      <c r="MBW3" s="310"/>
      <c r="MBX3" s="310"/>
      <c r="MBY3" s="310"/>
      <c r="MBZ3" s="310"/>
      <c r="MCA3" s="310"/>
      <c r="MCB3" s="310"/>
      <c r="MCC3" s="310"/>
      <c r="MCD3" s="309"/>
      <c r="MCE3" s="310"/>
      <c r="MCF3" s="310"/>
      <c r="MCG3" s="310"/>
      <c r="MCH3" s="310"/>
      <c r="MCI3" s="310"/>
      <c r="MCJ3" s="310"/>
      <c r="MCK3" s="310"/>
      <c r="MCL3" s="309"/>
      <c r="MCM3" s="310"/>
      <c r="MCN3" s="310"/>
      <c r="MCO3" s="310"/>
      <c r="MCP3" s="310"/>
      <c r="MCQ3" s="310"/>
      <c r="MCR3" s="310"/>
      <c r="MCS3" s="310"/>
      <c r="MCT3" s="309"/>
      <c r="MCU3" s="310"/>
      <c r="MCV3" s="310"/>
      <c r="MCW3" s="310"/>
      <c r="MCX3" s="310"/>
      <c r="MCY3" s="310"/>
      <c r="MCZ3" s="310"/>
      <c r="MDA3" s="310"/>
      <c r="MDB3" s="309"/>
      <c r="MDC3" s="310"/>
      <c r="MDD3" s="310"/>
      <c r="MDE3" s="310"/>
      <c r="MDF3" s="310"/>
      <c r="MDG3" s="310"/>
      <c r="MDH3" s="310"/>
      <c r="MDI3" s="310"/>
      <c r="MDJ3" s="309"/>
      <c r="MDK3" s="310"/>
      <c r="MDL3" s="310"/>
      <c r="MDM3" s="310"/>
      <c r="MDN3" s="310"/>
      <c r="MDO3" s="310"/>
      <c r="MDP3" s="310"/>
      <c r="MDQ3" s="310"/>
      <c r="MDR3" s="309"/>
      <c r="MDS3" s="310"/>
      <c r="MDT3" s="310"/>
      <c r="MDU3" s="310"/>
      <c r="MDV3" s="310"/>
      <c r="MDW3" s="310"/>
      <c r="MDX3" s="310"/>
      <c r="MDY3" s="310"/>
      <c r="MDZ3" s="309"/>
      <c r="MEA3" s="310"/>
      <c r="MEB3" s="310"/>
      <c r="MEC3" s="310"/>
      <c r="MED3" s="310"/>
      <c r="MEE3" s="310"/>
      <c r="MEF3" s="310"/>
      <c r="MEG3" s="310"/>
      <c r="MEH3" s="309"/>
      <c r="MEI3" s="310"/>
      <c r="MEJ3" s="310"/>
      <c r="MEK3" s="310"/>
      <c r="MEL3" s="310"/>
      <c r="MEM3" s="310"/>
      <c r="MEN3" s="310"/>
      <c r="MEO3" s="310"/>
      <c r="MEP3" s="309"/>
      <c r="MEQ3" s="310"/>
      <c r="MER3" s="310"/>
      <c r="MES3" s="310"/>
      <c r="MET3" s="310"/>
      <c r="MEU3" s="310"/>
      <c r="MEV3" s="310"/>
      <c r="MEW3" s="310"/>
      <c r="MEX3" s="309"/>
      <c r="MEY3" s="310"/>
      <c r="MEZ3" s="310"/>
      <c r="MFA3" s="310"/>
      <c r="MFB3" s="310"/>
      <c r="MFC3" s="310"/>
      <c r="MFD3" s="310"/>
      <c r="MFE3" s="310"/>
      <c r="MFF3" s="309"/>
      <c r="MFG3" s="310"/>
      <c r="MFH3" s="310"/>
      <c r="MFI3" s="310"/>
      <c r="MFJ3" s="310"/>
      <c r="MFK3" s="310"/>
      <c r="MFL3" s="310"/>
      <c r="MFM3" s="310"/>
      <c r="MFN3" s="309"/>
      <c r="MFO3" s="310"/>
      <c r="MFP3" s="310"/>
      <c r="MFQ3" s="310"/>
      <c r="MFR3" s="310"/>
      <c r="MFS3" s="310"/>
      <c r="MFT3" s="310"/>
      <c r="MFU3" s="310"/>
      <c r="MFV3" s="309"/>
      <c r="MFW3" s="310"/>
      <c r="MFX3" s="310"/>
      <c r="MFY3" s="310"/>
      <c r="MFZ3" s="310"/>
      <c r="MGA3" s="310"/>
      <c r="MGB3" s="310"/>
      <c r="MGC3" s="310"/>
      <c r="MGD3" s="309"/>
      <c r="MGE3" s="310"/>
      <c r="MGF3" s="310"/>
      <c r="MGG3" s="310"/>
      <c r="MGH3" s="310"/>
      <c r="MGI3" s="310"/>
      <c r="MGJ3" s="310"/>
      <c r="MGK3" s="310"/>
      <c r="MGL3" s="309"/>
      <c r="MGM3" s="310"/>
      <c r="MGN3" s="310"/>
      <c r="MGO3" s="310"/>
      <c r="MGP3" s="310"/>
      <c r="MGQ3" s="310"/>
      <c r="MGR3" s="310"/>
      <c r="MGS3" s="310"/>
      <c r="MGT3" s="309"/>
      <c r="MGU3" s="310"/>
      <c r="MGV3" s="310"/>
      <c r="MGW3" s="310"/>
      <c r="MGX3" s="310"/>
      <c r="MGY3" s="310"/>
      <c r="MGZ3" s="310"/>
      <c r="MHA3" s="310"/>
      <c r="MHB3" s="309"/>
      <c r="MHC3" s="310"/>
      <c r="MHD3" s="310"/>
      <c r="MHE3" s="310"/>
      <c r="MHF3" s="310"/>
      <c r="MHG3" s="310"/>
      <c r="MHH3" s="310"/>
      <c r="MHI3" s="310"/>
      <c r="MHJ3" s="309"/>
      <c r="MHK3" s="310"/>
      <c r="MHL3" s="310"/>
      <c r="MHM3" s="310"/>
      <c r="MHN3" s="310"/>
      <c r="MHO3" s="310"/>
      <c r="MHP3" s="310"/>
      <c r="MHQ3" s="310"/>
      <c r="MHR3" s="309"/>
      <c r="MHS3" s="310"/>
      <c r="MHT3" s="310"/>
      <c r="MHU3" s="310"/>
      <c r="MHV3" s="310"/>
      <c r="MHW3" s="310"/>
      <c r="MHX3" s="310"/>
      <c r="MHY3" s="310"/>
      <c r="MHZ3" s="309"/>
      <c r="MIA3" s="310"/>
      <c r="MIB3" s="310"/>
      <c r="MIC3" s="310"/>
      <c r="MID3" s="310"/>
      <c r="MIE3" s="310"/>
      <c r="MIF3" s="310"/>
      <c r="MIG3" s="310"/>
      <c r="MIH3" s="309"/>
      <c r="MII3" s="310"/>
      <c r="MIJ3" s="310"/>
      <c r="MIK3" s="310"/>
      <c r="MIL3" s="310"/>
      <c r="MIM3" s="310"/>
      <c r="MIN3" s="310"/>
      <c r="MIO3" s="310"/>
      <c r="MIP3" s="309"/>
      <c r="MIQ3" s="310"/>
      <c r="MIR3" s="310"/>
      <c r="MIS3" s="310"/>
      <c r="MIT3" s="310"/>
      <c r="MIU3" s="310"/>
      <c r="MIV3" s="310"/>
      <c r="MIW3" s="310"/>
      <c r="MIX3" s="309"/>
      <c r="MIY3" s="310"/>
      <c r="MIZ3" s="310"/>
      <c r="MJA3" s="310"/>
      <c r="MJB3" s="310"/>
      <c r="MJC3" s="310"/>
      <c r="MJD3" s="310"/>
      <c r="MJE3" s="310"/>
      <c r="MJF3" s="309"/>
      <c r="MJG3" s="310"/>
      <c r="MJH3" s="310"/>
      <c r="MJI3" s="310"/>
      <c r="MJJ3" s="310"/>
      <c r="MJK3" s="310"/>
      <c r="MJL3" s="310"/>
      <c r="MJM3" s="310"/>
      <c r="MJN3" s="309"/>
      <c r="MJO3" s="310"/>
      <c r="MJP3" s="310"/>
      <c r="MJQ3" s="310"/>
      <c r="MJR3" s="310"/>
      <c r="MJS3" s="310"/>
      <c r="MJT3" s="310"/>
      <c r="MJU3" s="310"/>
      <c r="MJV3" s="309"/>
      <c r="MJW3" s="310"/>
      <c r="MJX3" s="310"/>
      <c r="MJY3" s="310"/>
      <c r="MJZ3" s="310"/>
      <c r="MKA3" s="310"/>
      <c r="MKB3" s="310"/>
      <c r="MKC3" s="310"/>
      <c r="MKD3" s="309"/>
      <c r="MKE3" s="310"/>
      <c r="MKF3" s="310"/>
      <c r="MKG3" s="310"/>
      <c r="MKH3" s="310"/>
      <c r="MKI3" s="310"/>
      <c r="MKJ3" s="310"/>
      <c r="MKK3" s="310"/>
      <c r="MKL3" s="309"/>
      <c r="MKM3" s="310"/>
      <c r="MKN3" s="310"/>
      <c r="MKO3" s="310"/>
      <c r="MKP3" s="310"/>
      <c r="MKQ3" s="310"/>
      <c r="MKR3" s="310"/>
      <c r="MKS3" s="310"/>
      <c r="MKT3" s="309"/>
      <c r="MKU3" s="310"/>
      <c r="MKV3" s="310"/>
      <c r="MKW3" s="310"/>
      <c r="MKX3" s="310"/>
      <c r="MKY3" s="310"/>
      <c r="MKZ3" s="310"/>
      <c r="MLA3" s="310"/>
      <c r="MLB3" s="309"/>
      <c r="MLC3" s="310"/>
      <c r="MLD3" s="310"/>
      <c r="MLE3" s="310"/>
      <c r="MLF3" s="310"/>
      <c r="MLG3" s="310"/>
      <c r="MLH3" s="310"/>
      <c r="MLI3" s="310"/>
      <c r="MLJ3" s="309"/>
      <c r="MLK3" s="310"/>
      <c r="MLL3" s="310"/>
      <c r="MLM3" s="310"/>
      <c r="MLN3" s="310"/>
      <c r="MLO3" s="310"/>
      <c r="MLP3" s="310"/>
      <c r="MLQ3" s="310"/>
      <c r="MLR3" s="309"/>
      <c r="MLS3" s="310"/>
      <c r="MLT3" s="310"/>
      <c r="MLU3" s="310"/>
      <c r="MLV3" s="310"/>
      <c r="MLW3" s="310"/>
      <c r="MLX3" s="310"/>
      <c r="MLY3" s="310"/>
      <c r="MLZ3" s="309"/>
      <c r="MMA3" s="310"/>
      <c r="MMB3" s="310"/>
      <c r="MMC3" s="310"/>
      <c r="MMD3" s="310"/>
      <c r="MME3" s="310"/>
      <c r="MMF3" s="310"/>
      <c r="MMG3" s="310"/>
      <c r="MMH3" s="309"/>
      <c r="MMI3" s="310"/>
      <c r="MMJ3" s="310"/>
      <c r="MMK3" s="310"/>
      <c r="MML3" s="310"/>
      <c r="MMM3" s="310"/>
      <c r="MMN3" s="310"/>
      <c r="MMO3" s="310"/>
      <c r="MMP3" s="309"/>
      <c r="MMQ3" s="310"/>
      <c r="MMR3" s="310"/>
      <c r="MMS3" s="310"/>
      <c r="MMT3" s="310"/>
      <c r="MMU3" s="310"/>
      <c r="MMV3" s="310"/>
      <c r="MMW3" s="310"/>
      <c r="MMX3" s="309"/>
      <c r="MMY3" s="310"/>
      <c r="MMZ3" s="310"/>
      <c r="MNA3" s="310"/>
      <c r="MNB3" s="310"/>
      <c r="MNC3" s="310"/>
      <c r="MND3" s="310"/>
      <c r="MNE3" s="310"/>
      <c r="MNF3" s="309"/>
      <c r="MNG3" s="310"/>
      <c r="MNH3" s="310"/>
      <c r="MNI3" s="310"/>
      <c r="MNJ3" s="310"/>
      <c r="MNK3" s="310"/>
      <c r="MNL3" s="310"/>
      <c r="MNM3" s="310"/>
      <c r="MNN3" s="309"/>
      <c r="MNO3" s="310"/>
      <c r="MNP3" s="310"/>
      <c r="MNQ3" s="310"/>
      <c r="MNR3" s="310"/>
      <c r="MNS3" s="310"/>
      <c r="MNT3" s="310"/>
      <c r="MNU3" s="310"/>
      <c r="MNV3" s="309"/>
      <c r="MNW3" s="310"/>
      <c r="MNX3" s="310"/>
      <c r="MNY3" s="310"/>
      <c r="MNZ3" s="310"/>
      <c r="MOA3" s="310"/>
      <c r="MOB3" s="310"/>
      <c r="MOC3" s="310"/>
      <c r="MOD3" s="309"/>
      <c r="MOE3" s="310"/>
      <c r="MOF3" s="310"/>
      <c r="MOG3" s="310"/>
      <c r="MOH3" s="310"/>
      <c r="MOI3" s="310"/>
      <c r="MOJ3" s="310"/>
      <c r="MOK3" s="310"/>
      <c r="MOL3" s="309"/>
      <c r="MOM3" s="310"/>
      <c r="MON3" s="310"/>
      <c r="MOO3" s="310"/>
      <c r="MOP3" s="310"/>
      <c r="MOQ3" s="310"/>
      <c r="MOR3" s="310"/>
      <c r="MOS3" s="310"/>
      <c r="MOT3" s="309"/>
      <c r="MOU3" s="310"/>
      <c r="MOV3" s="310"/>
      <c r="MOW3" s="310"/>
      <c r="MOX3" s="310"/>
      <c r="MOY3" s="310"/>
      <c r="MOZ3" s="310"/>
      <c r="MPA3" s="310"/>
      <c r="MPB3" s="309"/>
      <c r="MPC3" s="310"/>
      <c r="MPD3" s="310"/>
      <c r="MPE3" s="310"/>
      <c r="MPF3" s="310"/>
      <c r="MPG3" s="310"/>
      <c r="MPH3" s="310"/>
      <c r="MPI3" s="310"/>
      <c r="MPJ3" s="309"/>
      <c r="MPK3" s="310"/>
      <c r="MPL3" s="310"/>
      <c r="MPM3" s="310"/>
      <c r="MPN3" s="310"/>
      <c r="MPO3" s="310"/>
      <c r="MPP3" s="310"/>
      <c r="MPQ3" s="310"/>
      <c r="MPR3" s="309"/>
      <c r="MPS3" s="310"/>
      <c r="MPT3" s="310"/>
      <c r="MPU3" s="310"/>
      <c r="MPV3" s="310"/>
      <c r="MPW3" s="310"/>
      <c r="MPX3" s="310"/>
      <c r="MPY3" s="310"/>
      <c r="MPZ3" s="309"/>
      <c r="MQA3" s="310"/>
      <c r="MQB3" s="310"/>
      <c r="MQC3" s="310"/>
      <c r="MQD3" s="310"/>
      <c r="MQE3" s="310"/>
      <c r="MQF3" s="310"/>
      <c r="MQG3" s="310"/>
      <c r="MQH3" s="309"/>
      <c r="MQI3" s="310"/>
      <c r="MQJ3" s="310"/>
      <c r="MQK3" s="310"/>
      <c r="MQL3" s="310"/>
      <c r="MQM3" s="310"/>
      <c r="MQN3" s="310"/>
      <c r="MQO3" s="310"/>
      <c r="MQP3" s="309"/>
      <c r="MQQ3" s="310"/>
      <c r="MQR3" s="310"/>
      <c r="MQS3" s="310"/>
      <c r="MQT3" s="310"/>
      <c r="MQU3" s="310"/>
      <c r="MQV3" s="310"/>
      <c r="MQW3" s="310"/>
      <c r="MQX3" s="309"/>
      <c r="MQY3" s="310"/>
      <c r="MQZ3" s="310"/>
      <c r="MRA3" s="310"/>
      <c r="MRB3" s="310"/>
      <c r="MRC3" s="310"/>
      <c r="MRD3" s="310"/>
      <c r="MRE3" s="310"/>
      <c r="MRF3" s="309"/>
      <c r="MRG3" s="310"/>
      <c r="MRH3" s="310"/>
      <c r="MRI3" s="310"/>
      <c r="MRJ3" s="310"/>
      <c r="MRK3" s="310"/>
      <c r="MRL3" s="310"/>
      <c r="MRM3" s="310"/>
      <c r="MRN3" s="309"/>
      <c r="MRO3" s="310"/>
      <c r="MRP3" s="310"/>
      <c r="MRQ3" s="310"/>
      <c r="MRR3" s="310"/>
      <c r="MRS3" s="310"/>
      <c r="MRT3" s="310"/>
      <c r="MRU3" s="310"/>
      <c r="MRV3" s="309"/>
      <c r="MRW3" s="310"/>
      <c r="MRX3" s="310"/>
      <c r="MRY3" s="310"/>
      <c r="MRZ3" s="310"/>
      <c r="MSA3" s="310"/>
      <c r="MSB3" s="310"/>
      <c r="MSC3" s="310"/>
      <c r="MSD3" s="309"/>
      <c r="MSE3" s="310"/>
      <c r="MSF3" s="310"/>
      <c r="MSG3" s="310"/>
      <c r="MSH3" s="310"/>
      <c r="MSI3" s="310"/>
      <c r="MSJ3" s="310"/>
      <c r="MSK3" s="310"/>
      <c r="MSL3" s="309"/>
      <c r="MSM3" s="310"/>
      <c r="MSN3" s="310"/>
      <c r="MSO3" s="310"/>
      <c r="MSP3" s="310"/>
      <c r="MSQ3" s="310"/>
      <c r="MSR3" s="310"/>
      <c r="MSS3" s="310"/>
      <c r="MST3" s="309"/>
      <c r="MSU3" s="310"/>
      <c r="MSV3" s="310"/>
      <c r="MSW3" s="310"/>
      <c r="MSX3" s="310"/>
      <c r="MSY3" s="310"/>
      <c r="MSZ3" s="310"/>
      <c r="MTA3" s="310"/>
      <c r="MTB3" s="309"/>
      <c r="MTC3" s="310"/>
      <c r="MTD3" s="310"/>
      <c r="MTE3" s="310"/>
      <c r="MTF3" s="310"/>
      <c r="MTG3" s="310"/>
      <c r="MTH3" s="310"/>
      <c r="MTI3" s="310"/>
      <c r="MTJ3" s="309"/>
      <c r="MTK3" s="310"/>
      <c r="MTL3" s="310"/>
      <c r="MTM3" s="310"/>
      <c r="MTN3" s="310"/>
      <c r="MTO3" s="310"/>
      <c r="MTP3" s="310"/>
      <c r="MTQ3" s="310"/>
      <c r="MTR3" s="309"/>
      <c r="MTS3" s="310"/>
      <c r="MTT3" s="310"/>
      <c r="MTU3" s="310"/>
      <c r="MTV3" s="310"/>
      <c r="MTW3" s="310"/>
      <c r="MTX3" s="310"/>
      <c r="MTY3" s="310"/>
      <c r="MTZ3" s="309"/>
      <c r="MUA3" s="310"/>
      <c r="MUB3" s="310"/>
      <c r="MUC3" s="310"/>
      <c r="MUD3" s="310"/>
      <c r="MUE3" s="310"/>
      <c r="MUF3" s="310"/>
      <c r="MUG3" s="310"/>
      <c r="MUH3" s="309"/>
      <c r="MUI3" s="310"/>
      <c r="MUJ3" s="310"/>
      <c r="MUK3" s="310"/>
      <c r="MUL3" s="310"/>
      <c r="MUM3" s="310"/>
      <c r="MUN3" s="310"/>
      <c r="MUO3" s="310"/>
      <c r="MUP3" s="309"/>
      <c r="MUQ3" s="310"/>
      <c r="MUR3" s="310"/>
      <c r="MUS3" s="310"/>
      <c r="MUT3" s="310"/>
      <c r="MUU3" s="310"/>
      <c r="MUV3" s="310"/>
      <c r="MUW3" s="310"/>
      <c r="MUX3" s="309"/>
      <c r="MUY3" s="310"/>
      <c r="MUZ3" s="310"/>
      <c r="MVA3" s="310"/>
      <c r="MVB3" s="310"/>
      <c r="MVC3" s="310"/>
      <c r="MVD3" s="310"/>
      <c r="MVE3" s="310"/>
      <c r="MVF3" s="309"/>
      <c r="MVG3" s="310"/>
      <c r="MVH3" s="310"/>
      <c r="MVI3" s="310"/>
      <c r="MVJ3" s="310"/>
      <c r="MVK3" s="310"/>
      <c r="MVL3" s="310"/>
      <c r="MVM3" s="310"/>
      <c r="MVN3" s="309"/>
      <c r="MVO3" s="310"/>
      <c r="MVP3" s="310"/>
      <c r="MVQ3" s="310"/>
      <c r="MVR3" s="310"/>
      <c r="MVS3" s="310"/>
      <c r="MVT3" s="310"/>
      <c r="MVU3" s="310"/>
      <c r="MVV3" s="309"/>
      <c r="MVW3" s="310"/>
      <c r="MVX3" s="310"/>
      <c r="MVY3" s="310"/>
      <c r="MVZ3" s="310"/>
      <c r="MWA3" s="310"/>
      <c r="MWB3" s="310"/>
      <c r="MWC3" s="310"/>
      <c r="MWD3" s="309"/>
      <c r="MWE3" s="310"/>
      <c r="MWF3" s="310"/>
      <c r="MWG3" s="310"/>
      <c r="MWH3" s="310"/>
      <c r="MWI3" s="310"/>
      <c r="MWJ3" s="310"/>
      <c r="MWK3" s="310"/>
      <c r="MWL3" s="309"/>
      <c r="MWM3" s="310"/>
      <c r="MWN3" s="310"/>
      <c r="MWO3" s="310"/>
      <c r="MWP3" s="310"/>
      <c r="MWQ3" s="310"/>
      <c r="MWR3" s="310"/>
      <c r="MWS3" s="310"/>
      <c r="MWT3" s="309"/>
      <c r="MWU3" s="310"/>
      <c r="MWV3" s="310"/>
      <c r="MWW3" s="310"/>
      <c r="MWX3" s="310"/>
      <c r="MWY3" s="310"/>
      <c r="MWZ3" s="310"/>
      <c r="MXA3" s="310"/>
      <c r="MXB3" s="309"/>
      <c r="MXC3" s="310"/>
      <c r="MXD3" s="310"/>
      <c r="MXE3" s="310"/>
      <c r="MXF3" s="310"/>
      <c r="MXG3" s="310"/>
      <c r="MXH3" s="310"/>
      <c r="MXI3" s="310"/>
      <c r="MXJ3" s="309"/>
      <c r="MXK3" s="310"/>
      <c r="MXL3" s="310"/>
      <c r="MXM3" s="310"/>
      <c r="MXN3" s="310"/>
      <c r="MXO3" s="310"/>
      <c r="MXP3" s="310"/>
      <c r="MXQ3" s="310"/>
      <c r="MXR3" s="309"/>
      <c r="MXS3" s="310"/>
      <c r="MXT3" s="310"/>
      <c r="MXU3" s="310"/>
      <c r="MXV3" s="310"/>
      <c r="MXW3" s="310"/>
      <c r="MXX3" s="310"/>
      <c r="MXY3" s="310"/>
      <c r="MXZ3" s="309"/>
      <c r="MYA3" s="310"/>
      <c r="MYB3" s="310"/>
      <c r="MYC3" s="310"/>
      <c r="MYD3" s="310"/>
      <c r="MYE3" s="310"/>
      <c r="MYF3" s="310"/>
      <c r="MYG3" s="310"/>
      <c r="MYH3" s="309"/>
      <c r="MYI3" s="310"/>
      <c r="MYJ3" s="310"/>
      <c r="MYK3" s="310"/>
      <c r="MYL3" s="310"/>
      <c r="MYM3" s="310"/>
      <c r="MYN3" s="310"/>
      <c r="MYO3" s="310"/>
      <c r="MYP3" s="309"/>
      <c r="MYQ3" s="310"/>
      <c r="MYR3" s="310"/>
      <c r="MYS3" s="310"/>
      <c r="MYT3" s="310"/>
      <c r="MYU3" s="310"/>
      <c r="MYV3" s="310"/>
      <c r="MYW3" s="310"/>
      <c r="MYX3" s="309"/>
      <c r="MYY3" s="310"/>
      <c r="MYZ3" s="310"/>
      <c r="MZA3" s="310"/>
      <c r="MZB3" s="310"/>
      <c r="MZC3" s="310"/>
      <c r="MZD3" s="310"/>
      <c r="MZE3" s="310"/>
      <c r="MZF3" s="309"/>
      <c r="MZG3" s="310"/>
      <c r="MZH3" s="310"/>
      <c r="MZI3" s="310"/>
      <c r="MZJ3" s="310"/>
      <c r="MZK3" s="310"/>
      <c r="MZL3" s="310"/>
      <c r="MZM3" s="310"/>
      <c r="MZN3" s="309"/>
      <c r="MZO3" s="310"/>
      <c r="MZP3" s="310"/>
      <c r="MZQ3" s="310"/>
      <c r="MZR3" s="310"/>
      <c r="MZS3" s="310"/>
      <c r="MZT3" s="310"/>
      <c r="MZU3" s="310"/>
      <c r="MZV3" s="309"/>
      <c r="MZW3" s="310"/>
      <c r="MZX3" s="310"/>
      <c r="MZY3" s="310"/>
      <c r="MZZ3" s="310"/>
      <c r="NAA3" s="310"/>
      <c r="NAB3" s="310"/>
      <c r="NAC3" s="310"/>
      <c r="NAD3" s="309"/>
      <c r="NAE3" s="310"/>
      <c r="NAF3" s="310"/>
      <c r="NAG3" s="310"/>
      <c r="NAH3" s="310"/>
      <c r="NAI3" s="310"/>
      <c r="NAJ3" s="310"/>
      <c r="NAK3" s="310"/>
      <c r="NAL3" s="309"/>
      <c r="NAM3" s="310"/>
      <c r="NAN3" s="310"/>
      <c r="NAO3" s="310"/>
      <c r="NAP3" s="310"/>
      <c r="NAQ3" s="310"/>
      <c r="NAR3" s="310"/>
      <c r="NAS3" s="310"/>
      <c r="NAT3" s="309"/>
      <c r="NAU3" s="310"/>
      <c r="NAV3" s="310"/>
      <c r="NAW3" s="310"/>
      <c r="NAX3" s="310"/>
      <c r="NAY3" s="310"/>
      <c r="NAZ3" s="310"/>
      <c r="NBA3" s="310"/>
      <c r="NBB3" s="309"/>
      <c r="NBC3" s="310"/>
      <c r="NBD3" s="310"/>
      <c r="NBE3" s="310"/>
      <c r="NBF3" s="310"/>
      <c r="NBG3" s="310"/>
      <c r="NBH3" s="310"/>
      <c r="NBI3" s="310"/>
      <c r="NBJ3" s="309"/>
      <c r="NBK3" s="310"/>
      <c r="NBL3" s="310"/>
      <c r="NBM3" s="310"/>
      <c r="NBN3" s="310"/>
      <c r="NBO3" s="310"/>
      <c r="NBP3" s="310"/>
      <c r="NBQ3" s="310"/>
      <c r="NBR3" s="309"/>
      <c r="NBS3" s="310"/>
      <c r="NBT3" s="310"/>
      <c r="NBU3" s="310"/>
      <c r="NBV3" s="310"/>
      <c r="NBW3" s="310"/>
      <c r="NBX3" s="310"/>
      <c r="NBY3" s="310"/>
      <c r="NBZ3" s="309"/>
      <c r="NCA3" s="310"/>
      <c r="NCB3" s="310"/>
      <c r="NCC3" s="310"/>
      <c r="NCD3" s="310"/>
      <c r="NCE3" s="310"/>
      <c r="NCF3" s="310"/>
      <c r="NCG3" s="310"/>
      <c r="NCH3" s="309"/>
      <c r="NCI3" s="310"/>
      <c r="NCJ3" s="310"/>
      <c r="NCK3" s="310"/>
      <c r="NCL3" s="310"/>
      <c r="NCM3" s="310"/>
      <c r="NCN3" s="310"/>
      <c r="NCO3" s="310"/>
      <c r="NCP3" s="309"/>
      <c r="NCQ3" s="310"/>
      <c r="NCR3" s="310"/>
      <c r="NCS3" s="310"/>
      <c r="NCT3" s="310"/>
      <c r="NCU3" s="310"/>
      <c r="NCV3" s="310"/>
      <c r="NCW3" s="310"/>
      <c r="NCX3" s="309"/>
      <c r="NCY3" s="310"/>
      <c r="NCZ3" s="310"/>
      <c r="NDA3" s="310"/>
      <c r="NDB3" s="310"/>
      <c r="NDC3" s="310"/>
      <c r="NDD3" s="310"/>
      <c r="NDE3" s="310"/>
      <c r="NDF3" s="309"/>
      <c r="NDG3" s="310"/>
      <c r="NDH3" s="310"/>
      <c r="NDI3" s="310"/>
      <c r="NDJ3" s="310"/>
      <c r="NDK3" s="310"/>
      <c r="NDL3" s="310"/>
      <c r="NDM3" s="310"/>
      <c r="NDN3" s="309"/>
      <c r="NDO3" s="310"/>
      <c r="NDP3" s="310"/>
      <c r="NDQ3" s="310"/>
      <c r="NDR3" s="310"/>
      <c r="NDS3" s="310"/>
      <c r="NDT3" s="310"/>
      <c r="NDU3" s="310"/>
      <c r="NDV3" s="309"/>
      <c r="NDW3" s="310"/>
      <c r="NDX3" s="310"/>
      <c r="NDY3" s="310"/>
      <c r="NDZ3" s="310"/>
      <c r="NEA3" s="310"/>
      <c r="NEB3" s="310"/>
      <c r="NEC3" s="310"/>
      <c r="NED3" s="309"/>
      <c r="NEE3" s="310"/>
      <c r="NEF3" s="310"/>
      <c r="NEG3" s="310"/>
      <c r="NEH3" s="310"/>
      <c r="NEI3" s="310"/>
      <c r="NEJ3" s="310"/>
      <c r="NEK3" s="310"/>
      <c r="NEL3" s="309"/>
      <c r="NEM3" s="310"/>
      <c r="NEN3" s="310"/>
      <c r="NEO3" s="310"/>
      <c r="NEP3" s="310"/>
      <c r="NEQ3" s="310"/>
      <c r="NER3" s="310"/>
      <c r="NES3" s="310"/>
      <c r="NET3" s="309"/>
      <c r="NEU3" s="310"/>
      <c r="NEV3" s="310"/>
      <c r="NEW3" s="310"/>
      <c r="NEX3" s="310"/>
      <c r="NEY3" s="310"/>
      <c r="NEZ3" s="310"/>
      <c r="NFA3" s="310"/>
      <c r="NFB3" s="309"/>
      <c r="NFC3" s="310"/>
      <c r="NFD3" s="310"/>
      <c r="NFE3" s="310"/>
      <c r="NFF3" s="310"/>
      <c r="NFG3" s="310"/>
      <c r="NFH3" s="310"/>
      <c r="NFI3" s="310"/>
      <c r="NFJ3" s="309"/>
      <c r="NFK3" s="310"/>
      <c r="NFL3" s="310"/>
      <c r="NFM3" s="310"/>
      <c r="NFN3" s="310"/>
      <c r="NFO3" s="310"/>
      <c r="NFP3" s="310"/>
      <c r="NFQ3" s="310"/>
      <c r="NFR3" s="309"/>
      <c r="NFS3" s="310"/>
      <c r="NFT3" s="310"/>
      <c r="NFU3" s="310"/>
      <c r="NFV3" s="310"/>
      <c r="NFW3" s="310"/>
      <c r="NFX3" s="310"/>
      <c r="NFY3" s="310"/>
      <c r="NFZ3" s="309"/>
      <c r="NGA3" s="310"/>
      <c r="NGB3" s="310"/>
      <c r="NGC3" s="310"/>
      <c r="NGD3" s="310"/>
      <c r="NGE3" s="310"/>
      <c r="NGF3" s="310"/>
      <c r="NGG3" s="310"/>
      <c r="NGH3" s="309"/>
      <c r="NGI3" s="310"/>
      <c r="NGJ3" s="310"/>
      <c r="NGK3" s="310"/>
      <c r="NGL3" s="310"/>
      <c r="NGM3" s="310"/>
      <c r="NGN3" s="310"/>
      <c r="NGO3" s="310"/>
      <c r="NGP3" s="309"/>
      <c r="NGQ3" s="310"/>
      <c r="NGR3" s="310"/>
      <c r="NGS3" s="310"/>
      <c r="NGT3" s="310"/>
      <c r="NGU3" s="310"/>
      <c r="NGV3" s="310"/>
      <c r="NGW3" s="310"/>
      <c r="NGX3" s="309"/>
      <c r="NGY3" s="310"/>
      <c r="NGZ3" s="310"/>
      <c r="NHA3" s="310"/>
      <c r="NHB3" s="310"/>
      <c r="NHC3" s="310"/>
      <c r="NHD3" s="310"/>
      <c r="NHE3" s="310"/>
      <c r="NHF3" s="309"/>
      <c r="NHG3" s="310"/>
      <c r="NHH3" s="310"/>
      <c r="NHI3" s="310"/>
      <c r="NHJ3" s="310"/>
      <c r="NHK3" s="310"/>
      <c r="NHL3" s="310"/>
      <c r="NHM3" s="310"/>
      <c r="NHN3" s="309"/>
      <c r="NHO3" s="310"/>
      <c r="NHP3" s="310"/>
      <c r="NHQ3" s="310"/>
      <c r="NHR3" s="310"/>
      <c r="NHS3" s="310"/>
      <c r="NHT3" s="310"/>
      <c r="NHU3" s="310"/>
      <c r="NHV3" s="309"/>
      <c r="NHW3" s="310"/>
      <c r="NHX3" s="310"/>
      <c r="NHY3" s="310"/>
      <c r="NHZ3" s="310"/>
      <c r="NIA3" s="310"/>
      <c r="NIB3" s="310"/>
      <c r="NIC3" s="310"/>
      <c r="NID3" s="309"/>
      <c r="NIE3" s="310"/>
      <c r="NIF3" s="310"/>
      <c r="NIG3" s="310"/>
      <c r="NIH3" s="310"/>
      <c r="NII3" s="310"/>
      <c r="NIJ3" s="310"/>
      <c r="NIK3" s="310"/>
      <c r="NIL3" s="309"/>
      <c r="NIM3" s="310"/>
      <c r="NIN3" s="310"/>
      <c r="NIO3" s="310"/>
      <c r="NIP3" s="310"/>
      <c r="NIQ3" s="310"/>
      <c r="NIR3" s="310"/>
      <c r="NIS3" s="310"/>
      <c r="NIT3" s="309"/>
      <c r="NIU3" s="310"/>
      <c r="NIV3" s="310"/>
      <c r="NIW3" s="310"/>
      <c r="NIX3" s="310"/>
      <c r="NIY3" s="310"/>
      <c r="NIZ3" s="310"/>
      <c r="NJA3" s="310"/>
      <c r="NJB3" s="309"/>
      <c r="NJC3" s="310"/>
      <c r="NJD3" s="310"/>
      <c r="NJE3" s="310"/>
      <c r="NJF3" s="310"/>
      <c r="NJG3" s="310"/>
      <c r="NJH3" s="310"/>
      <c r="NJI3" s="310"/>
      <c r="NJJ3" s="309"/>
      <c r="NJK3" s="310"/>
      <c r="NJL3" s="310"/>
      <c r="NJM3" s="310"/>
      <c r="NJN3" s="310"/>
      <c r="NJO3" s="310"/>
      <c r="NJP3" s="310"/>
      <c r="NJQ3" s="310"/>
      <c r="NJR3" s="309"/>
      <c r="NJS3" s="310"/>
      <c r="NJT3" s="310"/>
      <c r="NJU3" s="310"/>
      <c r="NJV3" s="310"/>
      <c r="NJW3" s="310"/>
      <c r="NJX3" s="310"/>
      <c r="NJY3" s="310"/>
      <c r="NJZ3" s="309"/>
      <c r="NKA3" s="310"/>
      <c r="NKB3" s="310"/>
      <c r="NKC3" s="310"/>
      <c r="NKD3" s="310"/>
      <c r="NKE3" s="310"/>
      <c r="NKF3" s="310"/>
      <c r="NKG3" s="310"/>
      <c r="NKH3" s="309"/>
      <c r="NKI3" s="310"/>
      <c r="NKJ3" s="310"/>
      <c r="NKK3" s="310"/>
      <c r="NKL3" s="310"/>
      <c r="NKM3" s="310"/>
      <c r="NKN3" s="310"/>
      <c r="NKO3" s="310"/>
      <c r="NKP3" s="309"/>
      <c r="NKQ3" s="310"/>
      <c r="NKR3" s="310"/>
      <c r="NKS3" s="310"/>
      <c r="NKT3" s="310"/>
      <c r="NKU3" s="310"/>
      <c r="NKV3" s="310"/>
      <c r="NKW3" s="310"/>
      <c r="NKX3" s="309"/>
      <c r="NKY3" s="310"/>
      <c r="NKZ3" s="310"/>
      <c r="NLA3" s="310"/>
      <c r="NLB3" s="310"/>
      <c r="NLC3" s="310"/>
      <c r="NLD3" s="310"/>
      <c r="NLE3" s="310"/>
      <c r="NLF3" s="309"/>
      <c r="NLG3" s="310"/>
      <c r="NLH3" s="310"/>
      <c r="NLI3" s="310"/>
      <c r="NLJ3" s="310"/>
      <c r="NLK3" s="310"/>
      <c r="NLL3" s="310"/>
      <c r="NLM3" s="310"/>
      <c r="NLN3" s="309"/>
      <c r="NLO3" s="310"/>
      <c r="NLP3" s="310"/>
      <c r="NLQ3" s="310"/>
      <c r="NLR3" s="310"/>
      <c r="NLS3" s="310"/>
      <c r="NLT3" s="310"/>
      <c r="NLU3" s="310"/>
      <c r="NLV3" s="309"/>
      <c r="NLW3" s="310"/>
      <c r="NLX3" s="310"/>
      <c r="NLY3" s="310"/>
      <c r="NLZ3" s="310"/>
      <c r="NMA3" s="310"/>
      <c r="NMB3" s="310"/>
      <c r="NMC3" s="310"/>
      <c r="NMD3" s="309"/>
      <c r="NME3" s="310"/>
      <c r="NMF3" s="310"/>
      <c r="NMG3" s="310"/>
      <c r="NMH3" s="310"/>
      <c r="NMI3" s="310"/>
      <c r="NMJ3" s="310"/>
      <c r="NMK3" s="310"/>
      <c r="NML3" s="309"/>
      <c r="NMM3" s="310"/>
      <c r="NMN3" s="310"/>
      <c r="NMO3" s="310"/>
      <c r="NMP3" s="310"/>
      <c r="NMQ3" s="310"/>
      <c r="NMR3" s="310"/>
      <c r="NMS3" s="310"/>
      <c r="NMT3" s="309"/>
      <c r="NMU3" s="310"/>
      <c r="NMV3" s="310"/>
      <c r="NMW3" s="310"/>
      <c r="NMX3" s="310"/>
      <c r="NMY3" s="310"/>
      <c r="NMZ3" s="310"/>
      <c r="NNA3" s="310"/>
      <c r="NNB3" s="309"/>
      <c r="NNC3" s="310"/>
      <c r="NND3" s="310"/>
      <c r="NNE3" s="310"/>
      <c r="NNF3" s="310"/>
      <c r="NNG3" s="310"/>
      <c r="NNH3" s="310"/>
      <c r="NNI3" s="310"/>
      <c r="NNJ3" s="309"/>
      <c r="NNK3" s="310"/>
      <c r="NNL3" s="310"/>
      <c r="NNM3" s="310"/>
      <c r="NNN3" s="310"/>
      <c r="NNO3" s="310"/>
      <c r="NNP3" s="310"/>
      <c r="NNQ3" s="310"/>
      <c r="NNR3" s="309"/>
      <c r="NNS3" s="310"/>
      <c r="NNT3" s="310"/>
      <c r="NNU3" s="310"/>
      <c r="NNV3" s="310"/>
      <c r="NNW3" s="310"/>
      <c r="NNX3" s="310"/>
      <c r="NNY3" s="310"/>
      <c r="NNZ3" s="309"/>
      <c r="NOA3" s="310"/>
      <c r="NOB3" s="310"/>
      <c r="NOC3" s="310"/>
      <c r="NOD3" s="310"/>
      <c r="NOE3" s="310"/>
      <c r="NOF3" s="310"/>
      <c r="NOG3" s="310"/>
      <c r="NOH3" s="309"/>
      <c r="NOI3" s="310"/>
      <c r="NOJ3" s="310"/>
      <c r="NOK3" s="310"/>
      <c r="NOL3" s="310"/>
      <c r="NOM3" s="310"/>
      <c r="NON3" s="310"/>
      <c r="NOO3" s="310"/>
      <c r="NOP3" s="309"/>
      <c r="NOQ3" s="310"/>
      <c r="NOR3" s="310"/>
      <c r="NOS3" s="310"/>
      <c r="NOT3" s="310"/>
      <c r="NOU3" s="310"/>
      <c r="NOV3" s="310"/>
      <c r="NOW3" s="310"/>
      <c r="NOX3" s="309"/>
      <c r="NOY3" s="310"/>
      <c r="NOZ3" s="310"/>
      <c r="NPA3" s="310"/>
      <c r="NPB3" s="310"/>
      <c r="NPC3" s="310"/>
      <c r="NPD3" s="310"/>
      <c r="NPE3" s="310"/>
      <c r="NPF3" s="309"/>
      <c r="NPG3" s="310"/>
      <c r="NPH3" s="310"/>
      <c r="NPI3" s="310"/>
      <c r="NPJ3" s="310"/>
      <c r="NPK3" s="310"/>
      <c r="NPL3" s="310"/>
      <c r="NPM3" s="310"/>
      <c r="NPN3" s="309"/>
      <c r="NPO3" s="310"/>
      <c r="NPP3" s="310"/>
      <c r="NPQ3" s="310"/>
      <c r="NPR3" s="310"/>
      <c r="NPS3" s="310"/>
      <c r="NPT3" s="310"/>
      <c r="NPU3" s="310"/>
      <c r="NPV3" s="309"/>
      <c r="NPW3" s="310"/>
      <c r="NPX3" s="310"/>
      <c r="NPY3" s="310"/>
      <c r="NPZ3" s="310"/>
      <c r="NQA3" s="310"/>
      <c r="NQB3" s="310"/>
      <c r="NQC3" s="310"/>
      <c r="NQD3" s="309"/>
      <c r="NQE3" s="310"/>
      <c r="NQF3" s="310"/>
      <c r="NQG3" s="310"/>
      <c r="NQH3" s="310"/>
      <c r="NQI3" s="310"/>
      <c r="NQJ3" s="310"/>
      <c r="NQK3" s="310"/>
      <c r="NQL3" s="309"/>
      <c r="NQM3" s="310"/>
      <c r="NQN3" s="310"/>
      <c r="NQO3" s="310"/>
      <c r="NQP3" s="310"/>
      <c r="NQQ3" s="310"/>
      <c r="NQR3" s="310"/>
      <c r="NQS3" s="310"/>
      <c r="NQT3" s="309"/>
      <c r="NQU3" s="310"/>
      <c r="NQV3" s="310"/>
      <c r="NQW3" s="310"/>
      <c r="NQX3" s="310"/>
      <c r="NQY3" s="310"/>
      <c r="NQZ3" s="310"/>
      <c r="NRA3" s="310"/>
      <c r="NRB3" s="309"/>
      <c r="NRC3" s="310"/>
      <c r="NRD3" s="310"/>
      <c r="NRE3" s="310"/>
      <c r="NRF3" s="310"/>
      <c r="NRG3" s="310"/>
      <c r="NRH3" s="310"/>
      <c r="NRI3" s="310"/>
      <c r="NRJ3" s="309"/>
      <c r="NRK3" s="310"/>
      <c r="NRL3" s="310"/>
      <c r="NRM3" s="310"/>
      <c r="NRN3" s="310"/>
      <c r="NRO3" s="310"/>
      <c r="NRP3" s="310"/>
      <c r="NRQ3" s="310"/>
      <c r="NRR3" s="309"/>
      <c r="NRS3" s="310"/>
      <c r="NRT3" s="310"/>
      <c r="NRU3" s="310"/>
      <c r="NRV3" s="310"/>
      <c r="NRW3" s="310"/>
      <c r="NRX3" s="310"/>
      <c r="NRY3" s="310"/>
      <c r="NRZ3" s="309"/>
      <c r="NSA3" s="310"/>
      <c r="NSB3" s="310"/>
      <c r="NSC3" s="310"/>
      <c r="NSD3" s="310"/>
      <c r="NSE3" s="310"/>
      <c r="NSF3" s="310"/>
      <c r="NSG3" s="310"/>
      <c r="NSH3" s="309"/>
      <c r="NSI3" s="310"/>
      <c r="NSJ3" s="310"/>
      <c r="NSK3" s="310"/>
      <c r="NSL3" s="310"/>
      <c r="NSM3" s="310"/>
      <c r="NSN3" s="310"/>
      <c r="NSO3" s="310"/>
      <c r="NSP3" s="309"/>
      <c r="NSQ3" s="310"/>
      <c r="NSR3" s="310"/>
      <c r="NSS3" s="310"/>
      <c r="NST3" s="310"/>
      <c r="NSU3" s="310"/>
      <c r="NSV3" s="310"/>
      <c r="NSW3" s="310"/>
      <c r="NSX3" s="309"/>
      <c r="NSY3" s="310"/>
      <c r="NSZ3" s="310"/>
      <c r="NTA3" s="310"/>
      <c r="NTB3" s="310"/>
      <c r="NTC3" s="310"/>
      <c r="NTD3" s="310"/>
      <c r="NTE3" s="310"/>
      <c r="NTF3" s="309"/>
      <c r="NTG3" s="310"/>
      <c r="NTH3" s="310"/>
      <c r="NTI3" s="310"/>
      <c r="NTJ3" s="310"/>
      <c r="NTK3" s="310"/>
      <c r="NTL3" s="310"/>
      <c r="NTM3" s="310"/>
      <c r="NTN3" s="309"/>
      <c r="NTO3" s="310"/>
      <c r="NTP3" s="310"/>
      <c r="NTQ3" s="310"/>
      <c r="NTR3" s="310"/>
      <c r="NTS3" s="310"/>
      <c r="NTT3" s="310"/>
      <c r="NTU3" s="310"/>
      <c r="NTV3" s="309"/>
      <c r="NTW3" s="310"/>
      <c r="NTX3" s="310"/>
      <c r="NTY3" s="310"/>
      <c r="NTZ3" s="310"/>
      <c r="NUA3" s="310"/>
      <c r="NUB3" s="310"/>
      <c r="NUC3" s="310"/>
      <c r="NUD3" s="309"/>
      <c r="NUE3" s="310"/>
      <c r="NUF3" s="310"/>
      <c r="NUG3" s="310"/>
      <c r="NUH3" s="310"/>
      <c r="NUI3" s="310"/>
      <c r="NUJ3" s="310"/>
      <c r="NUK3" s="310"/>
      <c r="NUL3" s="309"/>
      <c r="NUM3" s="310"/>
      <c r="NUN3" s="310"/>
      <c r="NUO3" s="310"/>
      <c r="NUP3" s="310"/>
      <c r="NUQ3" s="310"/>
      <c r="NUR3" s="310"/>
      <c r="NUS3" s="310"/>
      <c r="NUT3" s="309"/>
      <c r="NUU3" s="310"/>
      <c r="NUV3" s="310"/>
      <c r="NUW3" s="310"/>
      <c r="NUX3" s="310"/>
      <c r="NUY3" s="310"/>
      <c r="NUZ3" s="310"/>
      <c r="NVA3" s="310"/>
      <c r="NVB3" s="309"/>
      <c r="NVC3" s="310"/>
      <c r="NVD3" s="310"/>
      <c r="NVE3" s="310"/>
      <c r="NVF3" s="310"/>
      <c r="NVG3" s="310"/>
      <c r="NVH3" s="310"/>
      <c r="NVI3" s="310"/>
      <c r="NVJ3" s="309"/>
      <c r="NVK3" s="310"/>
      <c r="NVL3" s="310"/>
      <c r="NVM3" s="310"/>
      <c r="NVN3" s="310"/>
      <c r="NVO3" s="310"/>
      <c r="NVP3" s="310"/>
      <c r="NVQ3" s="310"/>
      <c r="NVR3" s="309"/>
      <c r="NVS3" s="310"/>
      <c r="NVT3" s="310"/>
      <c r="NVU3" s="310"/>
      <c r="NVV3" s="310"/>
      <c r="NVW3" s="310"/>
      <c r="NVX3" s="310"/>
      <c r="NVY3" s="310"/>
      <c r="NVZ3" s="309"/>
      <c r="NWA3" s="310"/>
      <c r="NWB3" s="310"/>
      <c r="NWC3" s="310"/>
      <c r="NWD3" s="310"/>
      <c r="NWE3" s="310"/>
      <c r="NWF3" s="310"/>
      <c r="NWG3" s="310"/>
      <c r="NWH3" s="309"/>
      <c r="NWI3" s="310"/>
      <c r="NWJ3" s="310"/>
      <c r="NWK3" s="310"/>
      <c r="NWL3" s="310"/>
      <c r="NWM3" s="310"/>
      <c r="NWN3" s="310"/>
      <c r="NWO3" s="310"/>
      <c r="NWP3" s="309"/>
      <c r="NWQ3" s="310"/>
      <c r="NWR3" s="310"/>
      <c r="NWS3" s="310"/>
      <c r="NWT3" s="310"/>
      <c r="NWU3" s="310"/>
      <c r="NWV3" s="310"/>
      <c r="NWW3" s="310"/>
      <c r="NWX3" s="309"/>
      <c r="NWY3" s="310"/>
      <c r="NWZ3" s="310"/>
      <c r="NXA3" s="310"/>
      <c r="NXB3" s="310"/>
      <c r="NXC3" s="310"/>
      <c r="NXD3" s="310"/>
      <c r="NXE3" s="310"/>
      <c r="NXF3" s="309"/>
      <c r="NXG3" s="310"/>
      <c r="NXH3" s="310"/>
      <c r="NXI3" s="310"/>
      <c r="NXJ3" s="310"/>
      <c r="NXK3" s="310"/>
      <c r="NXL3" s="310"/>
      <c r="NXM3" s="310"/>
      <c r="NXN3" s="309"/>
      <c r="NXO3" s="310"/>
      <c r="NXP3" s="310"/>
      <c r="NXQ3" s="310"/>
      <c r="NXR3" s="310"/>
      <c r="NXS3" s="310"/>
      <c r="NXT3" s="310"/>
      <c r="NXU3" s="310"/>
      <c r="NXV3" s="309"/>
      <c r="NXW3" s="310"/>
      <c r="NXX3" s="310"/>
      <c r="NXY3" s="310"/>
      <c r="NXZ3" s="310"/>
      <c r="NYA3" s="310"/>
      <c r="NYB3" s="310"/>
      <c r="NYC3" s="310"/>
      <c r="NYD3" s="309"/>
      <c r="NYE3" s="310"/>
      <c r="NYF3" s="310"/>
      <c r="NYG3" s="310"/>
      <c r="NYH3" s="310"/>
      <c r="NYI3" s="310"/>
      <c r="NYJ3" s="310"/>
      <c r="NYK3" s="310"/>
      <c r="NYL3" s="309"/>
      <c r="NYM3" s="310"/>
      <c r="NYN3" s="310"/>
      <c r="NYO3" s="310"/>
      <c r="NYP3" s="310"/>
      <c r="NYQ3" s="310"/>
      <c r="NYR3" s="310"/>
      <c r="NYS3" s="310"/>
      <c r="NYT3" s="309"/>
      <c r="NYU3" s="310"/>
      <c r="NYV3" s="310"/>
      <c r="NYW3" s="310"/>
      <c r="NYX3" s="310"/>
      <c r="NYY3" s="310"/>
      <c r="NYZ3" s="310"/>
      <c r="NZA3" s="310"/>
      <c r="NZB3" s="309"/>
      <c r="NZC3" s="310"/>
      <c r="NZD3" s="310"/>
      <c r="NZE3" s="310"/>
      <c r="NZF3" s="310"/>
      <c r="NZG3" s="310"/>
      <c r="NZH3" s="310"/>
      <c r="NZI3" s="310"/>
      <c r="NZJ3" s="309"/>
      <c r="NZK3" s="310"/>
      <c r="NZL3" s="310"/>
      <c r="NZM3" s="310"/>
      <c r="NZN3" s="310"/>
      <c r="NZO3" s="310"/>
      <c r="NZP3" s="310"/>
      <c r="NZQ3" s="310"/>
      <c r="NZR3" s="309"/>
      <c r="NZS3" s="310"/>
      <c r="NZT3" s="310"/>
      <c r="NZU3" s="310"/>
      <c r="NZV3" s="310"/>
      <c r="NZW3" s="310"/>
      <c r="NZX3" s="310"/>
      <c r="NZY3" s="310"/>
      <c r="NZZ3" s="309"/>
      <c r="OAA3" s="310"/>
      <c r="OAB3" s="310"/>
      <c r="OAC3" s="310"/>
      <c r="OAD3" s="310"/>
      <c r="OAE3" s="310"/>
      <c r="OAF3" s="310"/>
      <c r="OAG3" s="310"/>
      <c r="OAH3" s="309"/>
      <c r="OAI3" s="310"/>
      <c r="OAJ3" s="310"/>
      <c r="OAK3" s="310"/>
      <c r="OAL3" s="310"/>
      <c r="OAM3" s="310"/>
      <c r="OAN3" s="310"/>
      <c r="OAO3" s="310"/>
      <c r="OAP3" s="309"/>
      <c r="OAQ3" s="310"/>
      <c r="OAR3" s="310"/>
      <c r="OAS3" s="310"/>
      <c r="OAT3" s="310"/>
      <c r="OAU3" s="310"/>
      <c r="OAV3" s="310"/>
      <c r="OAW3" s="310"/>
      <c r="OAX3" s="309"/>
      <c r="OAY3" s="310"/>
      <c r="OAZ3" s="310"/>
      <c r="OBA3" s="310"/>
      <c r="OBB3" s="310"/>
      <c r="OBC3" s="310"/>
      <c r="OBD3" s="310"/>
      <c r="OBE3" s="310"/>
      <c r="OBF3" s="309"/>
      <c r="OBG3" s="310"/>
      <c r="OBH3" s="310"/>
      <c r="OBI3" s="310"/>
      <c r="OBJ3" s="310"/>
      <c r="OBK3" s="310"/>
      <c r="OBL3" s="310"/>
      <c r="OBM3" s="310"/>
      <c r="OBN3" s="309"/>
      <c r="OBO3" s="310"/>
      <c r="OBP3" s="310"/>
      <c r="OBQ3" s="310"/>
      <c r="OBR3" s="310"/>
      <c r="OBS3" s="310"/>
      <c r="OBT3" s="310"/>
      <c r="OBU3" s="310"/>
      <c r="OBV3" s="309"/>
      <c r="OBW3" s="310"/>
      <c r="OBX3" s="310"/>
      <c r="OBY3" s="310"/>
      <c r="OBZ3" s="310"/>
      <c r="OCA3" s="310"/>
      <c r="OCB3" s="310"/>
      <c r="OCC3" s="310"/>
      <c r="OCD3" s="309"/>
      <c r="OCE3" s="310"/>
      <c r="OCF3" s="310"/>
      <c r="OCG3" s="310"/>
      <c r="OCH3" s="310"/>
      <c r="OCI3" s="310"/>
      <c r="OCJ3" s="310"/>
      <c r="OCK3" s="310"/>
      <c r="OCL3" s="309"/>
      <c r="OCM3" s="310"/>
      <c r="OCN3" s="310"/>
      <c r="OCO3" s="310"/>
      <c r="OCP3" s="310"/>
      <c r="OCQ3" s="310"/>
      <c r="OCR3" s="310"/>
      <c r="OCS3" s="310"/>
      <c r="OCT3" s="309"/>
      <c r="OCU3" s="310"/>
      <c r="OCV3" s="310"/>
      <c r="OCW3" s="310"/>
      <c r="OCX3" s="310"/>
      <c r="OCY3" s="310"/>
      <c r="OCZ3" s="310"/>
      <c r="ODA3" s="310"/>
      <c r="ODB3" s="309"/>
      <c r="ODC3" s="310"/>
      <c r="ODD3" s="310"/>
      <c r="ODE3" s="310"/>
      <c r="ODF3" s="310"/>
      <c r="ODG3" s="310"/>
      <c r="ODH3" s="310"/>
      <c r="ODI3" s="310"/>
      <c r="ODJ3" s="309"/>
      <c r="ODK3" s="310"/>
      <c r="ODL3" s="310"/>
      <c r="ODM3" s="310"/>
      <c r="ODN3" s="310"/>
      <c r="ODO3" s="310"/>
      <c r="ODP3" s="310"/>
      <c r="ODQ3" s="310"/>
      <c r="ODR3" s="309"/>
      <c r="ODS3" s="310"/>
      <c r="ODT3" s="310"/>
      <c r="ODU3" s="310"/>
      <c r="ODV3" s="310"/>
      <c r="ODW3" s="310"/>
      <c r="ODX3" s="310"/>
      <c r="ODY3" s="310"/>
      <c r="ODZ3" s="309"/>
      <c r="OEA3" s="310"/>
      <c r="OEB3" s="310"/>
      <c r="OEC3" s="310"/>
      <c r="OED3" s="310"/>
      <c r="OEE3" s="310"/>
      <c r="OEF3" s="310"/>
      <c r="OEG3" s="310"/>
      <c r="OEH3" s="309"/>
      <c r="OEI3" s="310"/>
      <c r="OEJ3" s="310"/>
      <c r="OEK3" s="310"/>
      <c r="OEL3" s="310"/>
      <c r="OEM3" s="310"/>
      <c r="OEN3" s="310"/>
      <c r="OEO3" s="310"/>
      <c r="OEP3" s="309"/>
      <c r="OEQ3" s="310"/>
      <c r="OER3" s="310"/>
      <c r="OES3" s="310"/>
      <c r="OET3" s="310"/>
      <c r="OEU3" s="310"/>
      <c r="OEV3" s="310"/>
      <c r="OEW3" s="310"/>
      <c r="OEX3" s="309"/>
      <c r="OEY3" s="310"/>
      <c r="OEZ3" s="310"/>
      <c r="OFA3" s="310"/>
      <c r="OFB3" s="310"/>
      <c r="OFC3" s="310"/>
      <c r="OFD3" s="310"/>
      <c r="OFE3" s="310"/>
      <c r="OFF3" s="309"/>
      <c r="OFG3" s="310"/>
      <c r="OFH3" s="310"/>
      <c r="OFI3" s="310"/>
      <c r="OFJ3" s="310"/>
      <c r="OFK3" s="310"/>
      <c r="OFL3" s="310"/>
      <c r="OFM3" s="310"/>
      <c r="OFN3" s="309"/>
      <c r="OFO3" s="310"/>
      <c r="OFP3" s="310"/>
      <c r="OFQ3" s="310"/>
      <c r="OFR3" s="310"/>
      <c r="OFS3" s="310"/>
      <c r="OFT3" s="310"/>
      <c r="OFU3" s="310"/>
      <c r="OFV3" s="309"/>
      <c r="OFW3" s="310"/>
      <c r="OFX3" s="310"/>
      <c r="OFY3" s="310"/>
      <c r="OFZ3" s="310"/>
      <c r="OGA3" s="310"/>
      <c r="OGB3" s="310"/>
      <c r="OGC3" s="310"/>
      <c r="OGD3" s="309"/>
      <c r="OGE3" s="310"/>
      <c r="OGF3" s="310"/>
      <c r="OGG3" s="310"/>
      <c r="OGH3" s="310"/>
      <c r="OGI3" s="310"/>
      <c r="OGJ3" s="310"/>
      <c r="OGK3" s="310"/>
      <c r="OGL3" s="309"/>
      <c r="OGM3" s="310"/>
      <c r="OGN3" s="310"/>
      <c r="OGO3" s="310"/>
      <c r="OGP3" s="310"/>
      <c r="OGQ3" s="310"/>
      <c r="OGR3" s="310"/>
      <c r="OGS3" s="310"/>
      <c r="OGT3" s="309"/>
      <c r="OGU3" s="310"/>
      <c r="OGV3" s="310"/>
      <c r="OGW3" s="310"/>
      <c r="OGX3" s="310"/>
      <c r="OGY3" s="310"/>
      <c r="OGZ3" s="310"/>
      <c r="OHA3" s="310"/>
      <c r="OHB3" s="309"/>
      <c r="OHC3" s="310"/>
      <c r="OHD3" s="310"/>
      <c r="OHE3" s="310"/>
      <c r="OHF3" s="310"/>
      <c r="OHG3" s="310"/>
      <c r="OHH3" s="310"/>
      <c r="OHI3" s="310"/>
      <c r="OHJ3" s="309"/>
      <c r="OHK3" s="310"/>
      <c r="OHL3" s="310"/>
      <c r="OHM3" s="310"/>
      <c r="OHN3" s="310"/>
      <c r="OHO3" s="310"/>
      <c r="OHP3" s="310"/>
      <c r="OHQ3" s="310"/>
      <c r="OHR3" s="309"/>
      <c r="OHS3" s="310"/>
      <c r="OHT3" s="310"/>
      <c r="OHU3" s="310"/>
      <c r="OHV3" s="310"/>
      <c r="OHW3" s="310"/>
      <c r="OHX3" s="310"/>
      <c r="OHY3" s="310"/>
      <c r="OHZ3" s="309"/>
      <c r="OIA3" s="310"/>
      <c r="OIB3" s="310"/>
      <c r="OIC3" s="310"/>
      <c r="OID3" s="310"/>
      <c r="OIE3" s="310"/>
      <c r="OIF3" s="310"/>
      <c r="OIG3" s="310"/>
      <c r="OIH3" s="309"/>
      <c r="OII3" s="310"/>
      <c r="OIJ3" s="310"/>
      <c r="OIK3" s="310"/>
      <c r="OIL3" s="310"/>
      <c r="OIM3" s="310"/>
      <c r="OIN3" s="310"/>
      <c r="OIO3" s="310"/>
      <c r="OIP3" s="309"/>
      <c r="OIQ3" s="310"/>
      <c r="OIR3" s="310"/>
      <c r="OIS3" s="310"/>
      <c r="OIT3" s="310"/>
      <c r="OIU3" s="310"/>
      <c r="OIV3" s="310"/>
      <c r="OIW3" s="310"/>
      <c r="OIX3" s="309"/>
      <c r="OIY3" s="310"/>
      <c r="OIZ3" s="310"/>
      <c r="OJA3" s="310"/>
      <c r="OJB3" s="310"/>
      <c r="OJC3" s="310"/>
      <c r="OJD3" s="310"/>
      <c r="OJE3" s="310"/>
      <c r="OJF3" s="309"/>
      <c r="OJG3" s="310"/>
      <c r="OJH3" s="310"/>
      <c r="OJI3" s="310"/>
      <c r="OJJ3" s="310"/>
      <c r="OJK3" s="310"/>
      <c r="OJL3" s="310"/>
      <c r="OJM3" s="310"/>
      <c r="OJN3" s="309"/>
      <c r="OJO3" s="310"/>
      <c r="OJP3" s="310"/>
      <c r="OJQ3" s="310"/>
      <c r="OJR3" s="310"/>
      <c r="OJS3" s="310"/>
      <c r="OJT3" s="310"/>
      <c r="OJU3" s="310"/>
      <c r="OJV3" s="309"/>
      <c r="OJW3" s="310"/>
      <c r="OJX3" s="310"/>
      <c r="OJY3" s="310"/>
      <c r="OJZ3" s="310"/>
      <c r="OKA3" s="310"/>
      <c r="OKB3" s="310"/>
      <c r="OKC3" s="310"/>
      <c r="OKD3" s="309"/>
      <c r="OKE3" s="310"/>
      <c r="OKF3" s="310"/>
      <c r="OKG3" s="310"/>
      <c r="OKH3" s="310"/>
      <c r="OKI3" s="310"/>
      <c r="OKJ3" s="310"/>
      <c r="OKK3" s="310"/>
      <c r="OKL3" s="309"/>
      <c r="OKM3" s="310"/>
      <c r="OKN3" s="310"/>
      <c r="OKO3" s="310"/>
      <c r="OKP3" s="310"/>
      <c r="OKQ3" s="310"/>
      <c r="OKR3" s="310"/>
      <c r="OKS3" s="310"/>
      <c r="OKT3" s="309"/>
      <c r="OKU3" s="310"/>
      <c r="OKV3" s="310"/>
      <c r="OKW3" s="310"/>
      <c r="OKX3" s="310"/>
      <c r="OKY3" s="310"/>
      <c r="OKZ3" s="310"/>
      <c r="OLA3" s="310"/>
      <c r="OLB3" s="309"/>
      <c r="OLC3" s="310"/>
      <c r="OLD3" s="310"/>
      <c r="OLE3" s="310"/>
      <c r="OLF3" s="310"/>
      <c r="OLG3" s="310"/>
      <c r="OLH3" s="310"/>
      <c r="OLI3" s="310"/>
      <c r="OLJ3" s="309"/>
      <c r="OLK3" s="310"/>
      <c r="OLL3" s="310"/>
      <c r="OLM3" s="310"/>
      <c r="OLN3" s="310"/>
      <c r="OLO3" s="310"/>
      <c r="OLP3" s="310"/>
      <c r="OLQ3" s="310"/>
      <c r="OLR3" s="309"/>
      <c r="OLS3" s="310"/>
      <c r="OLT3" s="310"/>
      <c r="OLU3" s="310"/>
      <c r="OLV3" s="310"/>
      <c r="OLW3" s="310"/>
      <c r="OLX3" s="310"/>
      <c r="OLY3" s="310"/>
      <c r="OLZ3" s="309"/>
      <c r="OMA3" s="310"/>
      <c r="OMB3" s="310"/>
      <c r="OMC3" s="310"/>
      <c r="OMD3" s="310"/>
      <c r="OME3" s="310"/>
      <c r="OMF3" s="310"/>
      <c r="OMG3" s="310"/>
      <c r="OMH3" s="309"/>
      <c r="OMI3" s="310"/>
      <c r="OMJ3" s="310"/>
      <c r="OMK3" s="310"/>
      <c r="OML3" s="310"/>
      <c r="OMM3" s="310"/>
      <c r="OMN3" s="310"/>
      <c r="OMO3" s="310"/>
      <c r="OMP3" s="309"/>
      <c r="OMQ3" s="310"/>
      <c r="OMR3" s="310"/>
      <c r="OMS3" s="310"/>
      <c r="OMT3" s="310"/>
      <c r="OMU3" s="310"/>
      <c r="OMV3" s="310"/>
      <c r="OMW3" s="310"/>
      <c r="OMX3" s="309"/>
      <c r="OMY3" s="310"/>
      <c r="OMZ3" s="310"/>
      <c r="ONA3" s="310"/>
      <c r="ONB3" s="310"/>
      <c r="ONC3" s="310"/>
      <c r="OND3" s="310"/>
      <c r="ONE3" s="310"/>
      <c r="ONF3" s="309"/>
      <c r="ONG3" s="310"/>
      <c r="ONH3" s="310"/>
      <c r="ONI3" s="310"/>
      <c r="ONJ3" s="310"/>
      <c r="ONK3" s="310"/>
      <c r="ONL3" s="310"/>
      <c r="ONM3" s="310"/>
      <c r="ONN3" s="309"/>
      <c r="ONO3" s="310"/>
      <c r="ONP3" s="310"/>
      <c r="ONQ3" s="310"/>
      <c r="ONR3" s="310"/>
      <c r="ONS3" s="310"/>
      <c r="ONT3" s="310"/>
      <c r="ONU3" s="310"/>
      <c r="ONV3" s="309"/>
      <c r="ONW3" s="310"/>
      <c r="ONX3" s="310"/>
      <c r="ONY3" s="310"/>
      <c r="ONZ3" s="310"/>
      <c r="OOA3" s="310"/>
      <c r="OOB3" s="310"/>
      <c r="OOC3" s="310"/>
      <c r="OOD3" s="309"/>
      <c r="OOE3" s="310"/>
      <c r="OOF3" s="310"/>
      <c r="OOG3" s="310"/>
      <c r="OOH3" s="310"/>
      <c r="OOI3" s="310"/>
      <c r="OOJ3" s="310"/>
      <c r="OOK3" s="310"/>
      <c r="OOL3" s="309"/>
      <c r="OOM3" s="310"/>
      <c r="OON3" s="310"/>
      <c r="OOO3" s="310"/>
      <c r="OOP3" s="310"/>
      <c r="OOQ3" s="310"/>
      <c r="OOR3" s="310"/>
      <c r="OOS3" s="310"/>
      <c r="OOT3" s="309"/>
      <c r="OOU3" s="310"/>
      <c r="OOV3" s="310"/>
      <c r="OOW3" s="310"/>
      <c r="OOX3" s="310"/>
      <c r="OOY3" s="310"/>
      <c r="OOZ3" s="310"/>
      <c r="OPA3" s="310"/>
      <c r="OPB3" s="309"/>
      <c r="OPC3" s="310"/>
      <c r="OPD3" s="310"/>
      <c r="OPE3" s="310"/>
      <c r="OPF3" s="310"/>
      <c r="OPG3" s="310"/>
      <c r="OPH3" s="310"/>
      <c r="OPI3" s="310"/>
      <c r="OPJ3" s="309"/>
      <c r="OPK3" s="310"/>
      <c r="OPL3" s="310"/>
      <c r="OPM3" s="310"/>
      <c r="OPN3" s="310"/>
      <c r="OPO3" s="310"/>
      <c r="OPP3" s="310"/>
      <c r="OPQ3" s="310"/>
      <c r="OPR3" s="309"/>
      <c r="OPS3" s="310"/>
      <c r="OPT3" s="310"/>
      <c r="OPU3" s="310"/>
      <c r="OPV3" s="310"/>
      <c r="OPW3" s="310"/>
      <c r="OPX3" s="310"/>
      <c r="OPY3" s="310"/>
      <c r="OPZ3" s="309"/>
      <c r="OQA3" s="310"/>
      <c r="OQB3" s="310"/>
      <c r="OQC3" s="310"/>
      <c r="OQD3" s="310"/>
      <c r="OQE3" s="310"/>
      <c r="OQF3" s="310"/>
      <c r="OQG3" s="310"/>
      <c r="OQH3" s="309"/>
      <c r="OQI3" s="310"/>
      <c r="OQJ3" s="310"/>
      <c r="OQK3" s="310"/>
      <c r="OQL3" s="310"/>
      <c r="OQM3" s="310"/>
      <c r="OQN3" s="310"/>
      <c r="OQO3" s="310"/>
      <c r="OQP3" s="309"/>
      <c r="OQQ3" s="310"/>
      <c r="OQR3" s="310"/>
      <c r="OQS3" s="310"/>
      <c r="OQT3" s="310"/>
      <c r="OQU3" s="310"/>
      <c r="OQV3" s="310"/>
      <c r="OQW3" s="310"/>
      <c r="OQX3" s="309"/>
      <c r="OQY3" s="310"/>
      <c r="OQZ3" s="310"/>
      <c r="ORA3" s="310"/>
      <c r="ORB3" s="310"/>
      <c r="ORC3" s="310"/>
      <c r="ORD3" s="310"/>
      <c r="ORE3" s="310"/>
      <c r="ORF3" s="309"/>
      <c r="ORG3" s="310"/>
      <c r="ORH3" s="310"/>
      <c r="ORI3" s="310"/>
      <c r="ORJ3" s="310"/>
      <c r="ORK3" s="310"/>
      <c r="ORL3" s="310"/>
      <c r="ORM3" s="310"/>
      <c r="ORN3" s="309"/>
      <c r="ORO3" s="310"/>
      <c r="ORP3" s="310"/>
      <c r="ORQ3" s="310"/>
      <c r="ORR3" s="310"/>
      <c r="ORS3" s="310"/>
      <c r="ORT3" s="310"/>
      <c r="ORU3" s="310"/>
      <c r="ORV3" s="309"/>
      <c r="ORW3" s="310"/>
      <c r="ORX3" s="310"/>
      <c r="ORY3" s="310"/>
      <c r="ORZ3" s="310"/>
      <c r="OSA3" s="310"/>
      <c r="OSB3" s="310"/>
      <c r="OSC3" s="310"/>
      <c r="OSD3" s="309"/>
      <c r="OSE3" s="310"/>
      <c r="OSF3" s="310"/>
      <c r="OSG3" s="310"/>
      <c r="OSH3" s="310"/>
      <c r="OSI3" s="310"/>
      <c r="OSJ3" s="310"/>
      <c r="OSK3" s="310"/>
      <c r="OSL3" s="309"/>
      <c r="OSM3" s="310"/>
      <c r="OSN3" s="310"/>
      <c r="OSO3" s="310"/>
      <c r="OSP3" s="310"/>
      <c r="OSQ3" s="310"/>
      <c r="OSR3" s="310"/>
      <c r="OSS3" s="310"/>
      <c r="OST3" s="309"/>
      <c r="OSU3" s="310"/>
      <c r="OSV3" s="310"/>
      <c r="OSW3" s="310"/>
      <c r="OSX3" s="310"/>
      <c r="OSY3" s="310"/>
      <c r="OSZ3" s="310"/>
      <c r="OTA3" s="310"/>
      <c r="OTB3" s="309"/>
      <c r="OTC3" s="310"/>
      <c r="OTD3" s="310"/>
      <c r="OTE3" s="310"/>
      <c r="OTF3" s="310"/>
      <c r="OTG3" s="310"/>
      <c r="OTH3" s="310"/>
      <c r="OTI3" s="310"/>
      <c r="OTJ3" s="309"/>
      <c r="OTK3" s="310"/>
      <c r="OTL3" s="310"/>
      <c r="OTM3" s="310"/>
      <c r="OTN3" s="310"/>
      <c r="OTO3" s="310"/>
      <c r="OTP3" s="310"/>
      <c r="OTQ3" s="310"/>
      <c r="OTR3" s="309"/>
      <c r="OTS3" s="310"/>
      <c r="OTT3" s="310"/>
      <c r="OTU3" s="310"/>
      <c r="OTV3" s="310"/>
      <c r="OTW3" s="310"/>
      <c r="OTX3" s="310"/>
      <c r="OTY3" s="310"/>
      <c r="OTZ3" s="309"/>
      <c r="OUA3" s="310"/>
      <c r="OUB3" s="310"/>
      <c r="OUC3" s="310"/>
      <c r="OUD3" s="310"/>
      <c r="OUE3" s="310"/>
      <c r="OUF3" s="310"/>
      <c r="OUG3" s="310"/>
      <c r="OUH3" s="309"/>
      <c r="OUI3" s="310"/>
      <c r="OUJ3" s="310"/>
      <c r="OUK3" s="310"/>
      <c r="OUL3" s="310"/>
      <c r="OUM3" s="310"/>
      <c r="OUN3" s="310"/>
      <c r="OUO3" s="310"/>
      <c r="OUP3" s="309"/>
      <c r="OUQ3" s="310"/>
      <c r="OUR3" s="310"/>
      <c r="OUS3" s="310"/>
      <c r="OUT3" s="310"/>
      <c r="OUU3" s="310"/>
      <c r="OUV3" s="310"/>
      <c r="OUW3" s="310"/>
      <c r="OUX3" s="309"/>
      <c r="OUY3" s="310"/>
      <c r="OUZ3" s="310"/>
      <c r="OVA3" s="310"/>
      <c r="OVB3" s="310"/>
      <c r="OVC3" s="310"/>
      <c r="OVD3" s="310"/>
      <c r="OVE3" s="310"/>
      <c r="OVF3" s="309"/>
      <c r="OVG3" s="310"/>
      <c r="OVH3" s="310"/>
      <c r="OVI3" s="310"/>
      <c r="OVJ3" s="310"/>
      <c r="OVK3" s="310"/>
      <c r="OVL3" s="310"/>
      <c r="OVM3" s="310"/>
      <c r="OVN3" s="309"/>
      <c r="OVO3" s="310"/>
      <c r="OVP3" s="310"/>
      <c r="OVQ3" s="310"/>
      <c r="OVR3" s="310"/>
      <c r="OVS3" s="310"/>
      <c r="OVT3" s="310"/>
      <c r="OVU3" s="310"/>
      <c r="OVV3" s="309"/>
      <c r="OVW3" s="310"/>
      <c r="OVX3" s="310"/>
      <c r="OVY3" s="310"/>
      <c r="OVZ3" s="310"/>
      <c r="OWA3" s="310"/>
      <c r="OWB3" s="310"/>
      <c r="OWC3" s="310"/>
      <c r="OWD3" s="309"/>
      <c r="OWE3" s="310"/>
      <c r="OWF3" s="310"/>
      <c r="OWG3" s="310"/>
      <c r="OWH3" s="310"/>
      <c r="OWI3" s="310"/>
      <c r="OWJ3" s="310"/>
      <c r="OWK3" s="310"/>
      <c r="OWL3" s="309"/>
      <c r="OWM3" s="310"/>
      <c r="OWN3" s="310"/>
      <c r="OWO3" s="310"/>
      <c r="OWP3" s="310"/>
      <c r="OWQ3" s="310"/>
      <c r="OWR3" s="310"/>
      <c r="OWS3" s="310"/>
      <c r="OWT3" s="309"/>
      <c r="OWU3" s="310"/>
      <c r="OWV3" s="310"/>
      <c r="OWW3" s="310"/>
      <c r="OWX3" s="310"/>
      <c r="OWY3" s="310"/>
      <c r="OWZ3" s="310"/>
      <c r="OXA3" s="310"/>
      <c r="OXB3" s="309"/>
      <c r="OXC3" s="310"/>
      <c r="OXD3" s="310"/>
      <c r="OXE3" s="310"/>
      <c r="OXF3" s="310"/>
      <c r="OXG3" s="310"/>
      <c r="OXH3" s="310"/>
      <c r="OXI3" s="310"/>
      <c r="OXJ3" s="309"/>
      <c r="OXK3" s="310"/>
      <c r="OXL3" s="310"/>
      <c r="OXM3" s="310"/>
      <c r="OXN3" s="310"/>
      <c r="OXO3" s="310"/>
      <c r="OXP3" s="310"/>
      <c r="OXQ3" s="310"/>
      <c r="OXR3" s="309"/>
      <c r="OXS3" s="310"/>
      <c r="OXT3" s="310"/>
      <c r="OXU3" s="310"/>
      <c r="OXV3" s="310"/>
      <c r="OXW3" s="310"/>
      <c r="OXX3" s="310"/>
      <c r="OXY3" s="310"/>
      <c r="OXZ3" s="309"/>
      <c r="OYA3" s="310"/>
      <c r="OYB3" s="310"/>
      <c r="OYC3" s="310"/>
      <c r="OYD3" s="310"/>
      <c r="OYE3" s="310"/>
      <c r="OYF3" s="310"/>
      <c r="OYG3" s="310"/>
      <c r="OYH3" s="309"/>
      <c r="OYI3" s="310"/>
      <c r="OYJ3" s="310"/>
      <c r="OYK3" s="310"/>
      <c r="OYL3" s="310"/>
      <c r="OYM3" s="310"/>
      <c r="OYN3" s="310"/>
      <c r="OYO3" s="310"/>
      <c r="OYP3" s="309"/>
      <c r="OYQ3" s="310"/>
      <c r="OYR3" s="310"/>
      <c r="OYS3" s="310"/>
      <c r="OYT3" s="310"/>
      <c r="OYU3" s="310"/>
      <c r="OYV3" s="310"/>
      <c r="OYW3" s="310"/>
      <c r="OYX3" s="309"/>
      <c r="OYY3" s="310"/>
      <c r="OYZ3" s="310"/>
      <c r="OZA3" s="310"/>
      <c r="OZB3" s="310"/>
      <c r="OZC3" s="310"/>
      <c r="OZD3" s="310"/>
      <c r="OZE3" s="310"/>
      <c r="OZF3" s="309"/>
      <c r="OZG3" s="310"/>
      <c r="OZH3" s="310"/>
      <c r="OZI3" s="310"/>
      <c r="OZJ3" s="310"/>
      <c r="OZK3" s="310"/>
      <c r="OZL3" s="310"/>
      <c r="OZM3" s="310"/>
      <c r="OZN3" s="309"/>
      <c r="OZO3" s="310"/>
      <c r="OZP3" s="310"/>
      <c r="OZQ3" s="310"/>
      <c r="OZR3" s="310"/>
      <c r="OZS3" s="310"/>
      <c r="OZT3" s="310"/>
      <c r="OZU3" s="310"/>
      <c r="OZV3" s="309"/>
      <c r="OZW3" s="310"/>
      <c r="OZX3" s="310"/>
      <c r="OZY3" s="310"/>
      <c r="OZZ3" s="310"/>
      <c r="PAA3" s="310"/>
      <c r="PAB3" s="310"/>
      <c r="PAC3" s="310"/>
      <c r="PAD3" s="309"/>
      <c r="PAE3" s="310"/>
      <c r="PAF3" s="310"/>
      <c r="PAG3" s="310"/>
      <c r="PAH3" s="310"/>
      <c r="PAI3" s="310"/>
      <c r="PAJ3" s="310"/>
      <c r="PAK3" s="310"/>
      <c r="PAL3" s="309"/>
      <c r="PAM3" s="310"/>
      <c r="PAN3" s="310"/>
      <c r="PAO3" s="310"/>
      <c r="PAP3" s="310"/>
      <c r="PAQ3" s="310"/>
      <c r="PAR3" s="310"/>
      <c r="PAS3" s="310"/>
      <c r="PAT3" s="309"/>
      <c r="PAU3" s="310"/>
      <c r="PAV3" s="310"/>
      <c r="PAW3" s="310"/>
      <c r="PAX3" s="310"/>
      <c r="PAY3" s="310"/>
      <c r="PAZ3" s="310"/>
      <c r="PBA3" s="310"/>
      <c r="PBB3" s="309"/>
      <c r="PBC3" s="310"/>
      <c r="PBD3" s="310"/>
      <c r="PBE3" s="310"/>
      <c r="PBF3" s="310"/>
      <c r="PBG3" s="310"/>
      <c r="PBH3" s="310"/>
      <c r="PBI3" s="310"/>
      <c r="PBJ3" s="309"/>
      <c r="PBK3" s="310"/>
      <c r="PBL3" s="310"/>
      <c r="PBM3" s="310"/>
      <c r="PBN3" s="310"/>
      <c r="PBO3" s="310"/>
      <c r="PBP3" s="310"/>
      <c r="PBQ3" s="310"/>
      <c r="PBR3" s="309"/>
      <c r="PBS3" s="310"/>
      <c r="PBT3" s="310"/>
      <c r="PBU3" s="310"/>
      <c r="PBV3" s="310"/>
      <c r="PBW3" s="310"/>
      <c r="PBX3" s="310"/>
      <c r="PBY3" s="310"/>
      <c r="PBZ3" s="309"/>
      <c r="PCA3" s="310"/>
      <c r="PCB3" s="310"/>
      <c r="PCC3" s="310"/>
      <c r="PCD3" s="310"/>
      <c r="PCE3" s="310"/>
      <c r="PCF3" s="310"/>
      <c r="PCG3" s="310"/>
      <c r="PCH3" s="309"/>
      <c r="PCI3" s="310"/>
      <c r="PCJ3" s="310"/>
      <c r="PCK3" s="310"/>
      <c r="PCL3" s="310"/>
      <c r="PCM3" s="310"/>
      <c r="PCN3" s="310"/>
      <c r="PCO3" s="310"/>
      <c r="PCP3" s="309"/>
      <c r="PCQ3" s="310"/>
      <c r="PCR3" s="310"/>
      <c r="PCS3" s="310"/>
      <c r="PCT3" s="310"/>
      <c r="PCU3" s="310"/>
      <c r="PCV3" s="310"/>
      <c r="PCW3" s="310"/>
      <c r="PCX3" s="309"/>
      <c r="PCY3" s="310"/>
      <c r="PCZ3" s="310"/>
      <c r="PDA3" s="310"/>
      <c r="PDB3" s="310"/>
      <c r="PDC3" s="310"/>
      <c r="PDD3" s="310"/>
      <c r="PDE3" s="310"/>
      <c r="PDF3" s="309"/>
      <c r="PDG3" s="310"/>
      <c r="PDH3" s="310"/>
      <c r="PDI3" s="310"/>
      <c r="PDJ3" s="310"/>
      <c r="PDK3" s="310"/>
      <c r="PDL3" s="310"/>
      <c r="PDM3" s="310"/>
      <c r="PDN3" s="309"/>
      <c r="PDO3" s="310"/>
      <c r="PDP3" s="310"/>
      <c r="PDQ3" s="310"/>
      <c r="PDR3" s="310"/>
      <c r="PDS3" s="310"/>
      <c r="PDT3" s="310"/>
      <c r="PDU3" s="310"/>
      <c r="PDV3" s="309"/>
      <c r="PDW3" s="310"/>
      <c r="PDX3" s="310"/>
      <c r="PDY3" s="310"/>
      <c r="PDZ3" s="310"/>
      <c r="PEA3" s="310"/>
      <c r="PEB3" s="310"/>
      <c r="PEC3" s="310"/>
      <c r="PED3" s="309"/>
      <c r="PEE3" s="310"/>
      <c r="PEF3" s="310"/>
      <c r="PEG3" s="310"/>
      <c r="PEH3" s="310"/>
      <c r="PEI3" s="310"/>
      <c r="PEJ3" s="310"/>
      <c r="PEK3" s="310"/>
      <c r="PEL3" s="309"/>
      <c r="PEM3" s="310"/>
      <c r="PEN3" s="310"/>
      <c r="PEO3" s="310"/>
      <c r="PEP3" s="310"/>
      <c r="PEQ3" s="310"/>
      <c r="PER3" s="310"/>
      <c r="PES3" s="310"/>
      <c r="PET3" s="309"/>
      <c r="PEU3" s="310"/>
      <c r="PEV3" s="310"/>
      <c r="PEW3" s="310"/>
      <c r="PEX3" s="310"/>
      <c r="PEY3" s="310"/>
      <c r="PEZ3" s="310"/>
      <c r="PFA3" s="310"/>
      <c r="PFB3" s="309"/>
      <c r="PFC3" s="310"/>
      <c r="PFD3" s="310"/>
      <c r="PFE3" s="310"/>
      <c r="PFF3" s="310"/>
      <c r="PFG3" s="310"/>
      <c r="PFH3" s="310"/>
      <c r="PFI3" s="310"/>
      <c r="PFJ3" s="309"/>
      <c r="PFK3" s="310"/>
      <c r="PFL3" s="310"/>
      <c r="PFM3" s="310"/>
      <c r="PFN3" s="310"/>
      <c r="PFO3" s="310"/>
      <c r="PFP3" s="310"/>
      <c r="PFQ3" s="310"/>
      <c r="PFR3" s="309"/>
      <c r="PFS3" s="310"/>
      <c r="PFT3" s="310"/>
      <c r="PFU3" s="310"/>
      <c r="PFV3" s="310"/>
      <c r="PFW3" s="310"/>
      <c r="PFX3" s="310"/>
      <c r="PFY3" s="310"/>
      <c r="PFZ3" s="309"/>
      <c r="PGA3" s="310"/>
      <c r="PGB3" s="310"/>
      <c r="PGC3" s="310"/>
      <c r="PGD3" s="310"/>
      <c r="PGE3" s="310"/>
      <c r="PGF3" s="310"/>
      <c r="PGG3" s="310"/>
      <c r="PGH3" s="309"/>
      <c r="PGI3" s="310"/>
      <c r="PGJ3" s="310"/>
      <c r="PGK3" s="310"/>
      <c r="PGL3" s="310"/>
      <c r="PGM3" s="310"/>
      <c r="PGN3" s="310"/>
      <c r="PGO3" s="310"/>
      <c r="PGP3" s="309"/>
      <c r="PGQ3" s="310"/>
      <c r="PGR3" s="310"/>
      <c r="PGS3" s="310"/>
      <c r="PGT3" s="310"/>
      <c r="PGU3" s="310"/>
      <c r="PGV3" s="310"/>
      <c r="PGW3" s="310"/>
      <c r="PGX3" s="309"/>
      <c r="PGY3" s="310"/>
      <c r="PGZ3" s="310"/>
      <c r="PHA3" s="310"/>
      <c r="PHB3" s="310"/>
      <c r="PHC3" s="310"/>
      <c r="PHD3" s="310"/>
      <c r="PHE3" s="310"/>
      <c r="PHF3" s="309"/>
      <c r="PHG3" s="310"/>
      <c r="PHH3" s="310"/>
      <c r="PHI3" s="310"/>
      <c r="PHJ3" s="310"/>
      <c r="PHK3" s="310"/>
      <c r="PHL3" s="310"/>
      <c r="PHM3" s="310"/>
      <c r="PHN3" s="309"/>
      <c r="PHO3" s="310"/>
      <c r="PHP3" s="310"/>
      <c r="PHQ3" s="310"/>
      <c r="PHR3" s="310"/>
      <c r="PHS3" s="310"/>
      <c r="PHT3" s="310"/>
      <c r="PHU3" s="310"/>
      <c r="PHV3" s="309"/>
      <c r="PHW3" s="310"/>
      <c r="PHX3" s="310"/>
      <c r="PHY3" s="310"/>
      <c r="PHZ3" s="310"/>
      <c r="PIA3" s="310"/>
      <c r="PIB3" s="310"/>
      <c r="PIC3" s="310"/>
      <c r="PID3" s="309"/>
      <c r="PIE3" s="310"/>
      <c r="PIF3" s="310"/>
      <c r="PIG3" s="310"/>
      <c r="PIH3" s="310"/>
      <c r="PII3" s="310"/>
      <c r="PIJ3" s="310"/>
      <c r="PIK3" s="310"/>
      <c r="PIL3" s="309"/>
      <c r="PIM3" s="310"/>
      <c r="PIN3" s="310"/>
      <c r="PIO3" s="310"/>
      <c r="PIP3" s="310"/>
      <c r="PIQ3" s="310"/>
      <c r="PIR3" s="310"/>
      <c r="PIS3" s="310"/>
      <c r="PIT3" s="309"/>
      <c r="PIU3" s="310"/>
      <c r="PIV3" s="310"/>
      <c r="PIW3" s="310"/>
      <c r="PIX3" s="310"/>
      <c r="PIY3" s="310"/>
      <c r="PIZ3" s="310"/>
      <c r="PJA3" s="310"/>
      <c r="PJB3" s="309"/>
      <c r="PJC3" s="310"/>
      <c r="PJD3" s="310"/>
      <c r="PJE3" s="310"/>
      <c r="PJF3" s="310"/>
      <c r="PJG3" s="310"/>
      <c r="PJH3" s="310"/>
      <c r="PJI3" s="310"/>
      <c r="PJJ3" s="309"/>
      <c r="PJK3" s="310"/>
      <c r="PJL3" s="310"/>
      <c r="PJM3" s="310"/>
      <c r="PJN3" s="310"/>
      <c r="PJO3" s="310"/>
      <c r="PJP3" s="310"/>
      <c r="PJQ3" s="310"/>
      <c r="PJR3" s="309"/>
      <c r="PJS3" s="310"/>
      <c r="PJT3" s="310"/>
      <c r="PJU3" s="310"/>
      <c r="PJV3" s="310"/>
      <c r="PJW3" s="310"/>
      <c r="PJX3" s="310"/>
      <c r="PJY3" s="310"/>
      <c r="PJZ3" s="309"/>
      <c r="PKA3" s="310"/>
      <c r="PKB3" s="310"/>
      <c r="PKC3" s="310"/>
      <c r="PKD3" s="310"/>
      <c r="PKE3" s="310"/>
      <c r="PKF3" s="310"/>
      <c r="PKG3" s="310"/>
      <c r="PKH3" s="309"/>
      <c r="PKI3" s="310"/>
      <c r="PKJ3" s="310"/>
      <c r="PKK3" s="310"/>
      <c r="PKL3" s="310"/>
      <c r="PKM3" s="310"/>
      <c r="PKN3" s="310"/>
      <c r="PKO3" s="310"/>
      <c r="PKP3" s="309"/>
      <c r="PKQ3" s="310"/>
      <c r="PKR3" s="310"/>
      <c r="PKS3" s="310"/>
      <c r="PKT3" s="310"/>
      <c r="PKU3" s="310"/>
      <c r="PKV3" s="310"/>
      <c r="PKW3" s="310"/>
      <c r="PKX3" s="309"/>
      <c r="PKY3" s="310"/>
      <c r="PKZ3" s="310"/>
      <c r="PLA3" s="310"/>
      <c r="PLB3" s="310"/>
      <c r="PLC3" s="310"/>
      <c r="PLD3" s="310"/>
      <c r="PLE3" s="310"/>
      <c r="PLF3" s="309"/>
      <c r="PLG3" s="310"/>
      <c r="PLH3" s="310"/>
      <c r="PLI3" s="310"/>
      <c r="PLJ3" s="310"/>
      <c r="PLK3" s="310"/>
      <c r="PLL3" s="310"/>
      <c r="PLM3" s="310"/>
      <c r="PLN3" s="309"/>
      <c r="PLO3" s="310"/>
      <c r="PLP3" s="310"/>
      <c r="PLQ3" s="310"/>
      <c r="PLR3" s="310"/>
      <c r="PLS3" s="310"/>
      <c r="PLT3" s="310"/>
      <c r="PLU3" s="310"/>
      <c r="PLV3" s="309"/>
      <c r="PLW3" s="310"/>
      <c r="PLX3" s="310"/>
      <c r="PLY3" s="310"/>
      <c r="PLZ3" s="310"/>
      <c r="PMA3" s="310"/>
      <c r="PMB3" s="310"/>
      <c r="PMC3" s="310"/>
      <c r="PMD3" s="309"/>
      <c r="PME3" s="310"/>
      <c r="PMF3" s="310"/>
      <c r="PMG3" s="310"/>
      <c r="PMH3" s="310"/>
      <c r="PMI3" s="310"/>
      <c r="PMJ3" s="310"/>
      <c r="PMK3" s="310"/>
      <c r="PML3" s="309"/>
      <c r="PMM3" s="310"/>
      <c r="PMN3" s="310"/>
      <c r="PMO3" s="310"/>
      <c r="PMP3" s="310"/>
      <c r="PMQ3" s="310"/>
      <c r="PMR3" s="310"/>
      <c r="PMS3" s="310"/>
      <c r="PMT3" s="309"/>
      <c r="PMU3" s="310"/>
      <c r="PMV3" s="310"/>
      <c r="PMW3" s="310"/>
      <c r="PMX3" s="310"/>
      <c r="PMY3" s="310"/>
      <c r="PMZ3" s="310"/>
      <c r="PNA3" s="310"/>
      <c r="PNB3" s="309"/>
      <c r="PNC3" s="310"/>
      <c r="PND3" s="310"/>
      <c r="PNE3" s="310"/>
      <c r="PNF3" s="310"/>
      <c r="PNG3" s="310"/>
      <c r="PNH3" s="310"/>
      <c r="PNI3" s="310"/>
      <c r="PNJ3" s="309"/>
      <c r="PNK3" s="310"/>
      <c r="PNL3" s="310"/>
      <c r="PNM3" s="310"/>
      <c r="PNN3" s="310"/>
      <c r="PNO3" s="310"/>
      <c r="PNP3" s="310"/>
      <c r="PNQ3" s="310"/>
      <c r="PNR3" s="309"/>
      <c r="PNS3" s="310"/>
      <c r="PNT3" s="310"/>
      <c r="PNU3" s="310"/>
      <c r="PNV3" s="310"/>
      <c r="PNW3" s="310"/>
      <c r="PNX3" s="310"/>
      <c r="PNY3" s="310"/>
      <c r="PNZ3" s="309"/>
      <c r="POA3" s="310"/>
      <c r="POB3" s="310"/>
      <c r="POC3" s="310"/>
      <c r="POD3" s="310"/>
      <c r="POE3" s="310"/>
      <c r="POF3" s="310"/>
      <c r="POG3" s="310"/>
      <c r="POH3" s="309"/>
      <c r="POI3" s="310"/>
      <c r="POJ3" s="310"/>
      <c r="POK3" s="310"/>
      <c r="POL3" s="310"/>
      <c r="POM3" s="310"/>
      <c r="PON3" s="310"/>
      <c r="POO3" s="310"/>
      <c r="POP3" s="309"/>
      <c r="POQ3" s="310"/>
      <c r="POR3" s="310"/>
      <c r="POS3" s="310"/>
      <c r="POT3" s="310"/>
      <c r="POU3" s="310"/>
      <c r="POV3" s="310"/>
      <c r="POW3" s="310"/>
      <c r="POX3" s="309"/>
      <c r="POY3" s="310"/>
      <c r="POZ3" s="310"/>
      <c r="PPA3" s="310"/>
      <c r="PPB3" s="310"/>
      <c r="PPC3" s="310"/>
      <c r="PPD3" s="310"/>
      <c r="PPE3" s="310"/>
      <c r="PPF3" s="309"/>
      <c r="PPG3" s="310"/>
      <c r="PPH3" s="310"/>
      <c r="PPI3" s="310"/>
      <c r="PPJ3" s="310"/>
      <c r="PPK3" s="310"/>
      <c r="PPL3" s="310"/>
      <c r="PPM3" s="310"/>
      <c r="PPN3" s="309"/>
      <c r="PPO3" s="310"/>
      <c r="PPP3" s="310"/>
      <c r="PPQ3" s="310"/>
      <c r="PPR3" s="310"/>
      <c r="PPS3" s="310"/>
      <c r="PPT3" s="310"/>
      <c r="PPU3" s="310"/>
      <c r="PPV3" s="309"/>
      <c r="PPW3" s="310"/>
      <c r="PPX3" s="310"/>
      <c r="PPY3" s="310"/>
      <c r="PPZ3" s="310"/>
      <c r="PQA3" s="310"/>
      <c r="PQB3" s="310"/>
      <c r="PQC3" s="310"/>
      <c r="PQD3" s="309"/>
      <c r="PQE3" s="310"/>
      <c r="PQF3" s="310"/>
      <c r="PQG3" s="310"/>
      <c r="PQH3" s="310"/>
      <c r="PQI3" s="310"/>
      <c r="PQJ3" s="310"/>
      <c r="PQK3" s="310"/>
      <c r="PQL3" s="309"/>
      <c r="PQM3" s="310"/>
      <c r="PQN3" s="310"/>
      <c r="PQO3" s="310"/>
      <c r="PQP3" s="310"/>
      <c r="PQQ3" s="310"/>
      <c r="PQR3" s="310"/>
      <c r="PQS3" s="310"/>
      <c r="PQT3" s="309"/>
      <c r="PQU3" s="310"/>
      <c r="PQV3" s="310"/>
      <c r="PQW3" s="310"/>
      <c r="PQX3" s="310"/>
      <c r="PQY3" s="310"/>
      <c r="PQZ3" s="310"/>
      <c r="PRA3" s="310"/>
      <c r="PRB3" s="309"/>
      <c r="PRC3" s="310"/>
      <c r="PRD3" s="310"/>
      <c r="PRE3" s="310"/>
      <c r="PRF3" s="310"/>
      <c r="PRG3" s="310"/>
      <c r="PRH3" s="310"/>
      <c r="PRI3" s="310"/>
      <c r="PRJ3" s="309"/>
      <c r="PRK3" s="310"/>
      <c r="PRL3" s="310"/>
      <c r="PRM3" s="310"/>
      <c r="PRN3" s="310"/>
      <c r="PRO3" s="310"/>
      <c r="PRP3" s="310"/>
      <c r="PRQ3" s="310"/>
      <c r="PRR3" s="309"/>
      <c r="PRS3" s="310"/>
      <c r="PRT3" s="310"/>
      <c r="PRU3" s="310"/>
      <c r="PRV3" s="310"/>
      <c r="PRW3" s="310"/>
      <c r="PRX3" s="310"/>
      <c r="PRY3" s="310"/>
      <c r="PRZ3" s="309"/>
      <c r="PSA3" s="310"/>
      <c r="PSB3" s="310"/>
      <c r="PSC3" s="310"/>
      <c r="PSD3" s="310"/>
      <c r="PSE3" s="310"/>
      <c r="PSF3" s="310"/>
      <c r="PSG3" s="310"/>
      <c r="PSH3" s="309"/>
      <c r="PSI3" s="310"/>
      <c r="PSJ3" s="310"/>
      <c r="PSK3" s="310"/>
      <c r="PSL3" s="310"/>
      <c r="PSM3" s="310"/>
      <c r="PSN3" s="310"/>
      <c r="PSO3" s="310"/>
      <c r="PSP3" s="309"/>
      <c r="PSQ3" s="310"/>
      <c r="PSR3" s="310"/>
      <c r="PSS3" s="310"/>
      <c r="PST3" s="310"/>
      <c r="PSU3" s="310"/>
      <c r="PSV3" s="310"/>
      <c r="PSW3" s="310"/>
      <c r="PSX3" s="309"/>
      <c r="PSY3" s="310"/>
      <c r="PSZ3" s="310"/>
      <c r="PTA3" s="310"/>
      <c r="PTB3" s="310"/>
      <c r="PTC3" s="310"/>
      <c r="PTD3" s="310"/>
      <c r="PTE3" s="310"/>
      <c r="PTF3" s="309"/>
      <c r="PTG3" s="310"/>
      <c r="PTH3" s="310"/>
      <c r="PTI3" s="310"/>
      <c r="PTJ3" s="310"/>
      <c r="PTK3" s="310"/>
      <c r="PTL3" s="310"/>
      <c r="PTM3" s="310"/>
      <c r="PTN3" s="309"/>
      <c r="PTO3" s="310"/>
      <c r="PTP3" s="310"/>
      <c r="PTQ3" s="310"/>
      <c r="PTR3" s="310"/>
      <c r="PTS3" s="310"/>
      <c r="PTT3" s="310"/>
      <c r="PTU3" s="310"/>
      <c r="PTV3" s="309"/>
      <c r="PTW3" s="310"/>
      <c r="PTX3" s="310"/>
      <c r="PTY3" s="310"/>
      <c r="PTZ3" s="310"/>
      <c r="PUA3" s="310"/>
      <c r="PUB3" s="310"/>
      <c r="PUC3" s="310"/>
      <c r="PUD3" s="309"/>
      <c r="PUE3" s="310"/>
      <c r="PUF3" s="310"/>
      <c r="PUG3" s="310"/>
      <c r="PUH3" s="310"/>
      <c r="PUI3" s="310"/>
      <c r="PUJ3" s="310"/>
      <c r="PUK3" s="310"/>
      <c r="PUL3" s="309"/>
      <c r="PUM3" s="310"/>
      <c r="PUN3" s="310"/>
      <c r="PUO3" s="310"/>
      <c r="PUP3" s="310"/>
      <c r="PUQ3" s="310"/>
      <c r="PUR3" s="310"/>
      <c r="PUS3" s="310"/>
      <c r="PUT3" s="309"/>
      <c r="PUU3" s="310"/>
      <c r="PUV3" s="310"/>
      <c r="PUW3" s="310"/>
      <c r="PUX3" s="310"/>
      <c r="PUY3" s="310"/>
      <c r="PUZ3" s="310"/>
      <c r="PVA3" s="310"/>
      <c r="PVB3" s="309"/>
      <c r="PVC3" s="310"/>
      <c r="PVD3" s="310"/>
      <c r="PVE3" s="310"/>
      <c r="PVF3" s="310"/>
      <c r="PVG3" s="310"/>
      <c r="PVH3" s="310"/>
      <c r="PVI3" s="310"/>
      <c r="PVJ3" s="309"/>
      <c r="PVK3" s="310"/>
      <c r="PVL3" s="310"/>
      <c r="PVM3" s="310"/>
      <c r="PVN3" s="310"/>
      <c r="PVO3" s="310"/>
      <c r="PVP3" s="310"/>
      <c r="PVQ3" s="310"/>
      <c r="PVR3" s="309"/>
      <c r="PVS3" s="310"/>
      <c r="PVT3" s="310"/>
      <c r="PVU3" s="310"/>
      <c r="PVV3" s="310"/>
      <c r="PVW3" s="310"/>
      <c r="PVX3" s="310"/>
      <c r="PVY3" s="310"/>
      <c r="PVZ3" s="309"/>
      <c r="PWA3" s="310"/>
      <c r="PWB3" s="310"/>
      <c r="PWC3" s="310"/>
      <c r="PWD3" s="310"/>
      <c r="PWE3" s="310"/>
      <c r="PWF3" s="310"/>
      <c r="PWG3" s="310"/>
      <c r="PWH3" s="309"/>
      <c r="PWI3" s="310"/>
      <c r="PWJ3" s="310"/>
      <c r="PWK3" s="310"/>
      <c r="PWL3" s="310"/>
      <c r="PWM3" s="310"/>
      <c r="PWN3" s="310"/>
      <c r="PWO3" s="310"/>
      <c r="PWP3" s="309"/>
      <c r="PWQ3" s="310"/>
      <c r="PWR3" s="310"/>
      <c r="PWS3" s="310"/>
      <c r="PWT3" s="310"/>
      <c r="PWU3" s="310"/>
      <c r="PWV3" s="310"/>
      <c r="PWW3" s="310"/>
      <c r="PWX3" s="309"/>
      <c r="PWY3" s="310"/>
      <c r="PWZ3" s="310"/>
      <c r="PXA3" s="310"/>
      <c r="PXB3" s="310"/>
      <c r="PXC3" s="310"/>
      <c r="PXD3" s="310"/>
      <c r="PXE3" s="310"/>
      <c r="PXF3" s="309"/>
      <c r="PXG3" s="310"/>
      <c r="PXH3" s="310"/>
      <c r="PXI3" s="310"/>
      <c r="PXJ3" s="310"/>
      <c r="PXK3" s="310"/>
      <c r="PXL3" s="310"/>
      <c r="PXM3" s="310"/>
      <c r="PXN3" s="309"/>
      <c r="PXO3" s="310"/>
      <c r="PXP3" s="310"/>
      <c r="PXQ3" s="310"/>
      <c r="PXR3" s="310"/>
      <c r="PXS3" s="310"/>
      <c r="PXT3" s="310"/>
      <c r="PXU3" s="310"/>
      <c r="PXV3" s="309"/>
      <c r="PXW3" s="310"/>
      <c r="PXX3" s="310"/>
      <c r="PXY3" s="310"/>
      <c r="PXZ3" s="310"/>
      <c r="PYA3" s="310"/>
      <c r="PYB3" s="310"/>
      <c r="PYC3" s="310"/>
      <c r="PYD3" s="309"/>
      <c r="PYE3" s="310"/>
      <c r="PYF3" s="310"/>
      <c r="PYG3" s="310"/>
      <c r="PYH3" s="310"/>
      <c r="PYI3" s="310"/>
      <c r="PYJ3" s="310"/>
      <c r="PYK3" s="310"/>
      <c r="PYL3" s="309"/>
      <c r="PYM3" s="310"/>
      <c r="PYN3" s="310"/>
      <c r="PYO3" s="310"/>
      <c r="PYP3" s="310"/>
      <c r="PYQ3" s="310"/>
      <c r="PYR3" s="310"/>
      <c r="PYS3" s="310"/>
      <c r="PYT3" s="309"/>
      <c r="PYU3" s="310"/>
      <c r="PYV3" s="310"/>
      <c r="PYW3" s="310"/>
      <c r="PYX3" s="310"/>
      <c r="PYY3" s="310"/>
      <c r="PYZ3" s="310"/>
      <c r="PZA3" s="310"/>
      <c r="PZB3" s="309"/>
      <c r="PZC3" s="310"/>
      <c r="PZD3" s="310"/>
      <c r="PZE3" s="310"/>
      <c r="PZF3" s="310"/>
      <c r="PZG3" s="310"/>
      <c r="PZH3" s="310"/>
      <c r="PZI3" s="310"/>
      <c r="PZJ3" s="309"/>
      <c r="PZK3" s="310"/>
      <c r="PZL3" s="310"/>
      <c r="PZM3" s="310"/>
      <c r="PZN3" s="310"/>
      <c r="PZO3" s="310"/>
      <c r="PZP3" s="310"/>
      <c r="PZQ3" s="310"/>
      <c r="PZR3" s="309"/>
      <c r="PZS3" s="310"/>
      <c r="PZT3" s="310"/>
      <c r="PZU3" s="310"/>
      <c r="PZV3" s="310"/>
      <c r="PZW3" s="310"/>
      <c r="PZX3" s="310"/>
      <c r="PZY3" s="310"/>
      <c r="PZZ3" s="309"/>
      <c r="QAA3" s="310"/>
      <c r="QAB3" s="310"/>
      <c r="QAC3" s="310"/>
      <c r="QAD3" s="310"/>
      <c r="QAE3" s="310"/>
      <c r="QAF3" s="310"/>
      <c r="QAG3" s="310"/>
      <c r="QAH3" s="309"/>
      <c r="QAI3" s="310"/>
      <c r="QAJ3" s="310"/>
      <c r="QAK3" s="310"/>
      <c r="QAL3" s="310"/>
      <c r="QAM3" s="310"/>
      <c r="QAN3" s="310"/>
      <c r="QAO3" s="310"/>
      <c r="QAP3" s="309"/>
      <c r="QAQ3" s="310"/>
      <c r="QAR3" s="310"/>
      <c r="QAS3" s="310"/>
      <c r="QAT3" s="310"/>
      <c r="QAU3" s="310"/>
      <c r="QAV3" s="310"/>
      <c r="QAW3" s="310"/>
      <c r="QAX3" s="309"/>
      <c r="QAY3" s="310"/>
      <c r="QAZ3" s="310"/>
      <c r="QBA3" s="310"/>
      <c r="QBB3" s="310"/>
      <c r="QBC3" s="310"/>
      <c r="QBD3" s="310"/>
      <c r="QBE3" s="310"/>
      <c r="QBF3" s="309"/>
      <c r="QBG3" s="310"/>
      <c r="QBH3" s="310"/>
      <c r="QBI3" s="310"/>
      <c r="QBJ3" s="310"/>
      <c r="QBK3" s="310"/>
      <c r="QBL3" s="310"/>
      <c r="QBM3" s="310"/>
      <c r="QBN3" s="309"/>
      <c r="QBO3" s="310"/>
      <c r="QBP3" s="310"/>
      <c r="QBQ3" s="310"/>
      <c r="QBR3" s="310"/>
      <c r="QBS3" s="310"/>
      <c r="QBT3" s="310"/>
      <c r="QBU3" s="310"/>
      <c r="QBV3" s="309"/>
      <c r="QBW3" s="310"/>
      <c r="QBX3" s="310"/>
      <c r="QBY3" s="310"/>
      <c r="QBZ3" s="310"/>
      <c r="QCA3" s="310"/>
      <c r="QCB3" s="310"/>
      <c r="QCC3" s="310"/>
      <c r="QCD3" s="309"/>
      <c r="QCE3" s="310"/>
      <c r="QCF3" s="310"/>
      <c r="QCG3" s="310"/>
      <c r="QCH3" s="310"/>
      <c r="QCI3" s="310"/>
      <c r="QCJ3" s="310"/>
      <c r="QCK3" s="310"/>
      <c r="QCL3" s="309"/>
      <c r="QCM3" s="310"/>
      <c r="QCN3" s="310"/>
      <c r="QCO3" s="310"/>
      <c r="QCP3" s="310"/>
      <c r="QCQ3" s="310"/>
      <c r="QCR3" s="310"/>
      <c r="QCS3" s="310"/>
      <c r="QCT3" s="309"/>
      <c r="QCU3" s="310"/>
      <c r="QCV3" s="310"/>
      <c r="QCW3" s="310"/>
      <c r="QCX3" s="310"/>
      <c r="QCY3" s="310"/>
      <c r="QCZ3" s="310"/>
      <c r="QDA3" s="310"/>
      <c r="QDB3" s="309"/>
      <c r="QDC3" s="310"/>
      <c r="QDD3" s="310"/>
      <c r="QDE3" s="310"/>
      <c r="QDF3" s="310"/>
      <c r="QDG3" s="310"/>
      <c r="QDH3" s="310"/>
      <c r="QDI3" s="310"/>
      <c r="QDJ3" s="309"/>
      <c r="QDK3" s="310"/>
      <c r="QDL3" s="310"/>
      <c r="QDM3" s="310"/>
      <c r="QDN3" s="310"/>
      <c r="QDO3" s="310"/>
      <c r="QDP3" s="310"/>
      <c r="QDQ3" s="310"/>
      <c r="QDR3" s="309"/>
      <c r="QDS3" s="310"/>
      <c r="QDT3" s="310"/>
      <c r="QDU3" s="310"/>
      <c r="QDV3" s="310"/>
      <c r="QDW3" s="310"/>
      <c r="QDX3" s="310"/>
      <c r="QDY3" s="310"/>
      <c r="QDZ3" s="309"/>
      <c r="QEA3" s="310"/>
      <c r="QEB3" s="310"/>
      <c r="QEC3" s="310"/>
      <c r="QED3" s="310"/>
      <c r="QEE3" s="310"/>
      <c r="QEF3" s="310"/>
      <c r="QEG3" s="310"/>
      <c r="QEH3" s="309"/>
      <c r="QEI3" s="310"/>
      <c r="QEJ3" s="310"/>
      <c r="QEK3" s="310"/>
      <c r="QEL3" s="310"/>
      <c r="QEM3" s="310"/>
      <c r="QEN3" s="310"/>
      <c r="QEO3" s="310"/>
      <c r="QEP3" s="309"/>
      <c r="QEQ3" s="310"/>
      <c r="QER3" s="310"/>
      <c r="QES3" s="310"/>
      <c r="QET3" s="310"/>
      <c r="QEU3" s="310"/>
      <c r="QEV3" s="310"/>
      <c r="QEW3" s="310"/>
      <c r="QEX3" s="309"/>
      <c r="QEY3" s="310"/>
      <c r="QEZ3" s="310"/>
      <c r="QFA3" s="310"/>
      <c r="QFB3" s="310"/>
      <c r="QFC3" s="310"/>
      <c r="QFD3" s="310"/>
      <c r="QFE3" s="310"/>
      <c r="QFF3" s="309"/>
      <c r="QFG3" s="310"/>
      <c r="QFH3" s="310"/>
      <c r="QFI3" s="310"/>
      <c r="QFJ3" s="310"/>
      <c r="QFK3" s="310"/>
      <c r="QFL3" s="310"/>
      <c r="QFM3" s="310"/>
      <c r="QFN3" s="309"/>
      <c r="QFO3" s="310"/>
      <c r="QFP3" s="310"/>
      <c r="QFQ3" s="310"/>
      <c r="QFR3" s="310"/>
      <c r="QFS3" s="310"/>
      <c r="QFT3" s="310"/>
      <c r="QFU3" s="310"/>
      <c r="QFV3" s="309"/>
      <c r="QFW3" s="310"/>
      <c r="QFX3" s="310"/>
      <c r="QFY3" s="310"/>
      <c r="QFZ3" s="310"/>
      <c r="QGA3" s="310"/>
      <c r="QGB3" s="310"/>
      <c r="QGC3" s="310"/>
      <c r="QGD3" s="309"/>
      <c r="QGE3" s="310"/>
      <c r="QGF3" s="310"/>
      <c r="QGG3" s="310"/>
      <c r="QGH3" s="310"/>
      <c r="QGI3" s="310"/>
      <c r="QGJ3" s="310"/>
      <c r="QGK3" s="310"/>
      <c r="QGL3" s="309"/>
      <c r="QGM3" s="310"/>
      <c r="QGN3" s="310"/>
      <c r="QGO3" s="310"/>
      <c r="QGP3" s="310"/>
      <c r="QGQ3" s="310"/>
      <c r="QGR3" s="310"/>
      <c r="QGS3" s="310"/>
      <c r="QGT3" s="309"/>
      <c r="QGU3" s="310"/>
      <c r="QGV3" s="310"/>
      <c r="QGW3" s="310"/>
      <c r="QGX3" s="310"/>
      <c r="QGY3" s="310"/>
      <c r="QGZ3" s="310"/>
      <c r="QHA3" s="310"/>
      <c r="QHB3" s="309"/>
      <c r="QHC3" s="310"/>
      <c r="QHD3" s="310"/>
      <c r="QHE3" s="310"/>
      <c r="QHF3" s="310"/>
      <c r="QHG3" s="310"/>
      <c r="QHH3" s="310"/>
      <c r="QHI3" s="310"/>
      <c r="QHJ3" s="309"/>
      <c r="QHK3" s="310"/>
      <c r="QHL3" s="310"/>
      <c r="QHM3" s="310"/>
      <c r="QHN3" s="310"/>
      <c r="QHO3" s="310"/>
      <c r="QHP3" s="310"/>
      <c r="QHQ3" s="310"/>
      <c r="QHR3" s="309"/>
      <c r="QHS3" s="310"/>
      <c r="QHT3" s="310"/>
      <c r="QHU3" s="310"/>
      <c r="QHV3" s="310"/>
      <c r="QHW3" s="310"/>
      <c r="QHX3" s="310"/>
      <c r="QHY3" s="310"/>
      <c r="QHZ3" s="309"/>
      <c r="QIA3" s="310"/>
      <c r="QIB3" s="310"/>
      <c r="QIC3" s="310"/>
      <c r="QID3" s="310"/>
      <c r="QIE3" s="310"/>
      <c r="QIF3" s="310"/>
      <c r="QIG3" s="310"/>
      <c r="QIH3" s="309"/>
      <c r="QII3" s="310"/>
      <c r="QIJ3" s="310"/>
      <c r="QIK3" s="310"/>
      <c r="QIL3" s="310"/>
      <c r="QIM3" s="310"/>
      <c r="QIN3" s="310"/>
      <c r="QIO3" s="310"/>
      <c r="QIP3" s="309"/>
      <c r="QIQ3" s="310"/>
      <c r="QIR3" s="310"/>
      <c r="QIS3" s="310"/>
      <c r="QIT3" s="310"/>
      <c r="QIU3" s="310"/>
      <c r="QIV3" s="310"/>
      <c r="QIW3" s="310"/>
      <c r="QIX3" s="309"/>
      <c r="QIY3" s="310"/>
      <c r="QIZ3" s="310"/>
      <c r="QJA3" s="310"/>
      <c r="QJB3" s="310"/>
      <c r="QJC3" s="310"/>
      <c r="QJD3" s="310"/>
      <c r="QJE3" s="310"/>
      <c r="QJF3" s="309"/>
      <c r="QJG3" s="310"/>
      <c r="QJH3" s="310"/>
      <c r="QJI3" s="310"/>
      <c r="QJJ3" s="310"/>
      <c r="QJK3" s="310"/>
      <c r="QJL3" s="310"/>
      <c r="QJM3" s="310"/>
      <c r="QJN3" s="309"/>
      <c r="QJO3" s="310"/>
      <c r="QJP3" s="310"/>
      <c r="QJQ3" s="310"/>
      <c r="QJR3" s="310"/>
      <c r="QJS3" s="310"/>
      <c r="QJT3" s="310"/>
      <c r="QJU3" s="310"/>
      <c r="QJV3" s="309"/>
      <c r="QJW3" s="310"/>
      <c r="QJX3" s="310"/>
      <c r="QJY3" s="310"/>
      <c r="QJZ3" s="310"/>
      <c r="QKA3" s="310"/>
      <c r="QKB3" s="310"/>
      <c r="QKC3" s="310"/>
      <c r="QKD3" s="309"/>
      <c r="QKE3" s="310"/>
      <c r="QKF3" s="310"/>
      <c r="QKG3" s="310"/>
      <c r="QKH3" s="310"/>
      <c r="QKI3" s="310"/>
      <c r="QKJ3" s="310"/>
      <c r="QKK3" s="310"/>
      <c r="QKL3" s="309"/>
      <c r="QKM3" s="310"/>
      <c r="QKN3" s="310"/>
      <c r="QKO3" s="310"/>
      <c r="QKP3" s="310"/>
      <c r="QKQ3" s="310"/>
      <c r="QKR3" s="310"/>
      <c r="QKS3" s="310"/>
      <c r="QKT3" s="309"/>
      <c r="QKU3" s="310"/>
      <c r="QKV3" s="310"/>
      <c r="QKW3" s="310"/>
      <c r="QKX3" s="310"/>
      <c r="QKY3" s="310"/>
      <c r="QKZ3" s="310"/>
      <c r="QLA3" s="310"/>
      <c r="QLB3" s="309"/>
      <c r="QLC3" s="310"/>
      <c r="QLD3" s="310"/>
      <c r="QLE3" s="310"/>
      <c r="QLF3" s="310"/>
      <c r="QLG3" s="310"/>
      <c r="QLH3" s="310"/>
      <c r="QLI3" s="310"/>
      <c r="QLJ3" s="309"/>
      <c r="QLK3" s="310"/>
      <c r="QLL3" s="310"/>
      <c r="QLM3" s="310"/>
      <c r="QLN3" s="310"/>
      <c r="QLO3" s="310"/>
      <c r="QLP3" s="310"/>
      <c r="QLQ3" s="310"/>
      <c r="QLR3" s="309"/>
      <c r="QLS3" s="310"/>
      <c r="QLT3" s="310"/>
      <c r="QLU3" s="310"/>
      <c r="QLV3" s="310"/>
      <c r="QLW3" s="310"/>
      <c r="QLX3" s="310"/>
      <c r="QLY3" s="310"/>
      <c r="QLZ3" s="309"/>
      <c r="QMA3" s="310"/>
      <c r="QMB3" s="310"/>
      <c r="QMC3" s="310"/>
      <c r="QMD3" s="310"/>
      <c r="QME3" s="310"/>
      <c r="QMF3" s="310"/>
      <c r="QMG3" s="310"/>
      <c r="QMH3" s="309"/>
      <c r="QMI3" s="310"/>
      <c r="QMJ3" s="310"/>
      <c r="QMK3" s="310"/>
      <c r="QML3" s="310"/>
      <c r="QMM3" s="310"/>
      <c r="QMN3" s="310"/>
      <c r="QMO3" s="310"/>
      <c r="QMP3" s="309"/>
      <c r="QMQ3" s="310"/>
      <c r="QMR3" s="310"/>
      <c r="QMS3" s="310"/>
      <c r="QMT3" s="310"/>
      <c r="QMU3" s="310"/>
      <c r="QMV3" s="310"/>
      <c r="QMW3" s="310"/>
      <c r="QMX3" s="309"/>
      <c r="QMY3" s="310"/>
      <c r="QMZ3" s="310"/>
      <c r="QNA3" s="310"/>
      <c r="QNB3" s="310"/>
      <c r="QNC3" s="310"/>
      <c r="QND3" s="310"/>
      <c r="QNE3" s="310"/>
      <c r="QNF3" s="309"/>
      <c r="QNG3" s="310"/>
      <c r="QNH3" s="310"/>
      <c r="QNI3" s="310"/>
      <c r="QNJ3" s="310"/>
      <c r="QNK3" s="310"/>
      <c r="QNL3" s="310"/>
      <c r="QNM3" s="310"/>
      <c r="QNN3" s="309"/>
      <c r="QNO3" s="310"/>
      <c r="QNP3" s="310"/>
      <c r="QNQ3" s="310"/>
      <c r="QNR3" s="310"/>
      <c r="QNS3" s="310"/>
      <c r="QNT3" s="310"/>
      <c r="QNU3" s="310"/>
      <c r="QNV3" s="309"/>
      <c r="QNW3" s="310"/>
      <c r="QNX3" s="310"/>
      <c r="QNY3" s="310"/>
      <c r="QNZ3" s="310"/>
      <c r="QOA3" s="310"/>
      <c r="QOB3" s="310"/>
      <c r="QOC3" s="310"/>
      <c r="QOD3" s="309"/>
      <c r="QOE3" s="310"/>
      <c r="QOF3" s="310"/>
      <c r="QOG3" s="310"/>
      <c r="QOH3" s="310"/>
      <c r="QOI3" s="310"/>
      <c r="QOJ3" s="310"/>
      <c r="QOK3" s="310"/>
      <c r="QOL3" s="309"/>
      <c r="QOM3" s="310"/>
      <c r="QON3" s="310"/>
      <c r="QOO3" s="310"/>
      <c r="QOP3" s="310"/>
      <c r="QOQ3" s="310"/>
      <c r="QOR3" s="310"/>
      <c r="QOS3" s="310"/>
      <c r="QOT3" s="309"/>
      <c r="QOU3" s="310"/>
      <c r="QOV3" s="310"/>
      <c r="QOW3" s="310"/>
      <c r="QOX3" s="310"/>
      <c r="QOY3" s="310"/>
      <c r="QOZ3" s="310"/>
      <c r="QPA3" s="310"/>
      <c r="QPB3" s="309"/>
      <c r="QPC3" s="310"/>
      <c r="QPD3" s="310"/>
      <c r="QPE3" s="310"/>
      <c r="QPF3" s="310"/>
      <c r="QPG3" s="310"/>
      <c r="QPH3" s="310"/>
      <c r="QPI3" s="310"/>
      <c r="QPJ3" s="309"/>
      <c r="QPK3" s="310"/>
      <c r="QPL3" s="310"/>
      <c r="QPM3" s="310"/>
      <c r="QPN3" s="310"/>
      <c r="QPO3" s="310"/>
      <c r="QPP3" s="310"/>
      <c r="QPQ3" s="310"/>
      <c r="QPR3" s="309"/>
      <c r="QPS3" s="310"/>
      <c r="QPT3" s="310"/>
      <c r="QPU3" s="310"/>
      <c r="QPV3" s="310"/>
      <c r="QPW3" s="310"/>
      <c r="QPX3" s="310"/>
      <c r="QPY3" s="310"/>
      <c r="QPZ3" s="309"/>
      <c r="QQA3" s="310"/>
      <c r="QQB3" s="310"/>
      <c r="QQC3" s="310"/>
      <c r="QQD3" s="310"/>
      <c r="QQE3" s="310"/>
      <c r="QQF3" s="310"/>
      <c r="QQG3" s="310"/>
      <c r="QQH3" s="309"/>
      <c r="QQI3" s="310"/>
      <c r="QQJ3" s="310"/>
      <c r="QQK3" s="310"/>
      <c r="QQL3" s="310"/>
      <c r="QQM3" s="310"/>
      <c r="QQN3" s="310"/>
      <c r="QQO3" s="310"/>
      <c r="QQP3" s="309"/>
      <c r="QQQ3" s="310"/>
      <c r="QQR3" s="310"/>
      <c r="QQS3" s="310"/>
      <c r="QQT3" s="310"/>
      <c r="QQU3" s="310"/>
      <c r="QQV3" s="310"/>
      <c r="QQW3" s="310"/>
      <c r="QQX3" s="309"/>
      <c r="QQY3" s="310"/>
      <c r="QQZ3" s="310"/>
      <c r="QRA3" s="310"/>
      <c r="QRB3" s="310"/>
      <c r="QRC3" s="310"/>
      <c r="QRD3" s="310"/>
      <c r="QRE3" s="310"/>
      <c r="QRF3" s="309"/>
      <c r="QRG3" s="310"/>
      <c r="QRH3" s="310"/>
      <c r="QRI3" s="310"/>
      <c r="QRJ3" s="310"/>
      <c r="QRK3" s="310"/>
      <c r="QRL3" s="310"/>
      <c r="QRM3" s="310"/>
      <c r="QRN3" s="309"/>
      <c r="QRO3" s="310"/>
      <c r="QRP3" s="310"/>
      <c r="QRQ3" s="310"/>
      <c r="QRR3" s="310"/>
      <c r="QRS3" s="310"/>
      <c r="QRT3" s="310"/>
      <c r="QRU3" s="310"/>
      <c r="QRV3" s="309"/>
      <c r="QRW3" s="310"/>
      <c r="QRX3" s="310"/>
      <c r="QRY3" s="310"/>
      <c r="QRZ3" s="310"/>
      <c r="QSA3" s="310"/>
      <c r="QSB3" s="310"/>
      <c r="QSC3" s="310"/>
      <c r="QSD3" s="309"/>
      <c r="QSE3" s="310"/>
      <c r="QSF3" s="310"/>
      <c r="QSG3" s="310"/>
      <c r="QSH3" s="310"/>
      <c r="QSI3" s="310"/>
      <c r="QSJ3" s="310"/>
      <c r="QSK3" s="310"/>
      <c r="QSL3" s="309"/>
      <c r="QSM3" s="310"/>
      <c r="QSN3" s="310"/>
      <c r="QSO3" s="310"/>
      <c r="QSP3" s="310"/>
      <c r="QSQ3" s="310"/>
      <c r="QSR3" s="310"/>
      <c r="QSS3" s="310"/>
      <c r="QST3" s="309"/>
      <c r="QSU3" s="310"/>
      <c r="QSV3" s="310"/>
      <c r="QSW3" s="310"/>
      <c r="QSX3" s="310"/>
      <c r="QSY3" s="310"/>
      <c r="QSZ3" s="310"/>
      <c r="QTA3" s="310"/>
      <c r="QTB3" s="309"/>
      <c r="QTC3" s="310"/>
      <c r="QTD3" s="310"/>
      <c r="QTE3" s="310"/>
      <c r="QTF3" s="310"/>
      <c r="QTG3" s="310"/>
      <c r="QTH3" s="310"/>
      <c r="QTI3" s="310"/>
      <c r="QTJ3" s="309"/>
      <c r="QTK3" s="310"/>
      <c r="QTL3" s="310"/>
      <c r="QTM3" s="310"/>
      <c r="QTN3" s="310"/>
      <c r="QTO3" s="310"/>
      <c r="QTP3" s="310"/>
      <c r="QTQ3" s="310"/>
      <c r="QTR3" s="309"/>
      <c r="QTS3" s="310"/>
      <c r="QTT3" s="310"/>
      <c r="QTU3" s="310"/>
      <c r="QTV3" s="310"/>
      <c r="QTW3" s="310"/>
      <c r="QTX3" s="310"/>
      <c r="QTY3" s="310"/>
      <c r="QTZ3" s="309"/>
      <c r="QUA3" s="310"/>
      <c r="QUB3" s="310"/>
      <c r="QUC3" s="310"/>
      <c r="QUD3" s="310"/>
      <c r="QUE3" s="310"/>
      <c r="QUF3" s="310"/>
      <c r="QUG3" s="310"/>
      <c r="QUH3" s="309"/>
      <c r="QUI3" s="310"/>
      <c r="QUJ3" s="310"/>
      <c r="QUK3" s="310"/>
      <c r="QUL3" s="310"/>
      <c r="QUM3" s="310"/>
      <c r="QUN3" s="310"/>
      <c r="QUO3" s="310"/>
      <c r="QUP3" s="309"/>
      <c r="QUQ3" s="310"/>
      <c r="QUR3" s="310"/>
      <c r="QUS3" s="310"/>
      <c r="QUT3" s="310"/>
      <c r="QUU3" s="310"/>
      <c r="QUV3" s="310"/>
      <c r="QUW3" s="310"/>
      <c r="QUX3" s="309"/>
      <c r="QUY3" s="310"/>
      <c r="QUZ3" s="310"/>
      <c r="QVA3" s="310"/>
      <c r="QVB3" s="310"/>
      <c r="QVC3" s="310"/>
      <c r="QVD3" s="310"/>
      <c r="QVE3" s="310"/>
      <c r="QVF3" s="309"/>
      <c r="QVG3" s="310"/>
      <c r="QVH3" s="310"/>
      <c r="QVI3" s="310"/>
      <c r="QVJ3" s="310"/>
      <c r="QVK3" s="310"/>
      <c r="QVL3" s="310"/>
      <c r="QVM3" s="310"/>
      <c r="QVN3" s="309"/>
      <c r="QVO3" s="310"/>
      <c r="QVP3" s="310"/>
      <c r="QVQ3" s="310"/>
      <c r="QVR3" s="310"/>
      <c r="QVS3" s="310"/>
      <c r="QVT3" s="310"/>
      <c r="QVU3" s="310"/>
      <c r="QVV3" s="309"/>
      <c r="QVW3" s="310"/>
      <c r="QVX3" s="310"/>
      <c r="QVY3" s="310"/>
      <c r="QVZ3" s="310"/>
      <c r="QWA3" s="310"/>
      <c r="QWB3" s="310"/>
      <c r="QWC3" s="310"/>
      <c r="QWD3" s="309"/>
      <c r="QWE3" s="310"/>
      <c r="QWF3" s="310"/>
      <c r="QWG3" s="310"/>
      <c r="QWH3" s="310"/>
      <c r="QWI3" s="310"/>
      <c r="QWJ3" s="310"/>
      <c r="QWK3" s="310"/>
      <c r="QWL3" s="309"/>
      <c r="QWM3" s="310"/>
      <c r="QWN3" s="310"/>
      <c r="QWO3" s="310"/>
      <c r="QWP3" s="310"/>
      <c r="QWQ3" s="310"/>
      <c r="QWR3" s="310"/>
      <c r="QWS3" s="310"/>
      <c r="QWT3" s="309"/>
      <c r="QWU3" s="310"/>
      <c r="QWV3" s="310"/>
      <c r="QWW3" s="310"/>
      <c r="QWX3" s="310"/>
      <c r="QWY3" s="310"/>
      <c r="QWZ3" s="310"/>
      <c r="QXA3" s="310"/>
      <c r="QXB3" s="309"/>
      <c r="QXC3" s="310"/>
      <c r="QXD3" s="310"/>
      <c r="QXE3" s="310"/>
      <c r="QXF3" s="310"/>
      <c r="QXG3" s="310"/>
      <c r="QXH3" s="310"/>
      <c r="QXI3" s="310"/>
      <c r="QXJ3" s="309"/>
      <c r="QXK3" s="310"/>
      <c r="QXL3" s="310"/>
      <c r="QXM3" s="310"/>
      <c r="QXN3" s="310"/>
      <c r="QXO3" s="310"/>
      <c r="QXP3" s="310"/>
      <c r="QXQ3" s="310"/>
      <c r="QXR3" s="309"/>
      <c r="QXS3" s="310"/>
      <c r="QXT3" s="310"/>
      <c r="QXU3" s="310"/>
      <c r="QXV3" s="310"/>
      <c r="QXW3" s="310"/>
      <c r="QXX3" s="310"/>
      <c r="QXY3" s="310"/>
      <c r="QXZ3" s="309"/>
      <c r="QYA3" s="310"/>
      <c r="QYB3" s="310"/>
      <c r="QYC3" s="310"/>
      <c r="QYD3" s="310"/>
      <c r="QYE3" s="310"/>
      <c r="QYF3" s="310"/>
      <c r="QYG3" s="310"/>
      <c r="QYH3" s="309"/>
      <c r="QYI3" s="310"/>
      <c r="QYJ3" s="310"/>
      <c r="QYK3" s="310"/>
      <c r="QYL3" s="310"/>
      <c r="QYM3" s="310"/>
      <c r="QYN3" s="310"/>
      <c r="QYO3" s="310"/>
      <c r="QYP3" s="309"/>
      <c r="QYQ3" s="310"/>
      <c r="QYR3" s="310"/>
      <c r="QYS3" s="310"/>
      <c r="QYT3" s="310"/>
      <c r="QYU3" s="310"/>
      <c r="QYV3" s="310"/>
      <c r="QYW3" s="310"/>
      <c r="QYX3" s="309"/>
      <c r="QYY3" s="310"/>
      <c r="QYZ3" s="310"/>
      <c r="QZA3" s="310"/>
      <c r="QZB3" s="310"/>
      <c r="QZC3" s="310"/>
      <c r="QZD3" s="310"/>
      <c r="QZE3" s="310"/>
      <c r="QZF3" s="309"/>
      <c r="QZG3" s="310"/>
      <c r="QZH3" s="310"/>
      <c r="QZI3" s="310"/>
      <c r="QZJ3" s="310"/>
      <c r="QZK3" s="310"/>
      <c r="QZL3" s="310"/>
      <c r="QZM3" s="310"/>
      <c r="QZN3" s="309"/>
      <c r="QZO3" s="310"/>
      <c r="QZP3" s="310"/>
      <c r="QZQ3" s="310"/>
      <c r="QZR3" s="310"/>
      <c r="QZS3" s="310"/>
      <c r="QZT3" s="310"/>
      <c r="QZU3" s="310"/>
      <c r="QZV3" s="309"/>
      <c r="QZW3" s="310"/>
      <c r="QZX3" s="310"/>
      <c r="QZY3" s="310"/>
      <c r="QZZ3" s="310"/>
      <c r="RAA3" s="310"/>
      <c r="RAB3" s="310"/>
      <c r="RAC3" s="310"/>
      <c r="RAD3" s="309"/>
      <c r="RAE3" s="310"/>
      <c r="RAF3" s="310"/>
      <c r="RAG3" s="310"/>
      <c r="RAH3" s="310"/>
      <c r="RAI3" s="310"/>
      <c r="RAJ3" s="310"/>
      <c r="RAK3" s="310"/>
      <c r="RAL3" s="309"/>
      <c r="RAM3" s="310"/>
      <c r="RAN3" s="310"/>
      <c r="RAO3" s="310"/>
      <c r="RAP3" s="310"/>
      <c r="RAQ3" s="310"/>
      <c r="RAR3" s="310"/>
      <c r="RAS3" s="310"/>
      <c r="RAT3" s="309"/>
      <c r="RAU3" s="310"/>
      <c r="RAV3" s="310"/>
      <c r="RAW3" s="310"/>
      <c r="RAX3" s="310"/>
      <c r="RAY3" s="310"/>
      <c r="RAZ3" s="310"/>
      <c r="RBA3" s="310"/>
      <c r="RBB3" s="309"/>
      <c r="RBC3" s="310"/>
      <c r="RBD3" s="310"/>
      <c r="RBE3" s="310"/>
      <c r="RBF3" s="310"/>
      <c r="RBG3" s="310"/>
      <c r="RBH3" s="310"/>
      <c r="RBI3" s="310"/>
      <c r="RBJ3" s="309"/>
      <c r="RBK3" s="310"/>
      <c r="RBL3" s="310"/>
      <c r="RBM3" s="310"/>
      <c r="RBN3" s="310"/>
      <c r="RBO3" s="310"/>
      <c r="RBP3" s="310"/>
      <c r="RBQ3" s="310"/>
      <c r="RBR3" s="309"/>
      <c r="RBS3" s="310"/>
      <c r="RBT3" s="310"/>
      <c r="RBU3" s="310"/>
      <c r="RBV3" s="310"/>
      <c r="RBW3" s="310"/>
      <c r="RBX3" s="310"/>
      <c r="RBY3" s="310"/>
      <c r="RBZ3" s="309"/>
      <c r="RCA3" s="310"/>
      <c r="RCB3" s="310"/>
      <c r="RCC3" s="310"/>
      <c r="RCD3" s="310"/>
      <c r="RCE3" s="310"/>
      <c r="RCF3" s="310"/>
      <c r="RCG3" s="310"/>
      <c r="RCH3" s="309"/>
      <c r="RCI3" s="310"/>
      <c r="RCJ3" s="310"/>
      <c r="RCK3" s="310"/>
      <c r="RCL3" s="310"/>
      <c r="RCM3" s="310"/>
      <c r="RCN3" s="310"/>
      <c r="RCO3" s="310"/>
      <c r="RCP3" s="309"/>
      <c r="RCQ3" s="310"/>
      <c r="RCR3" s="310"/>
      <c r="RCS3" s="310"/>
      <c r="RCT3" s="310"/>
      <c r="RCU3" s="310"/>
      <c r="RCV3" s="310"/>
      <c r="RCW3" s="310"/>
      <c r="RCX3" s="309"/>
      <c r="RCY3" s="310"/>
      <c r="RCZ3" s="310"/>
      <c r="RDA3" s="310"/>
      <c r="RDB3" s="310"/>
      <c r="RDC3" s="310"/>
      <c r="RDD3" s="310"/>
      <c r="RDE3" s="310"/>
      <c r="RDF3" s="309"/>
      <c r="RDG3" s="310"/>
      <c r="RDH3" s="310"/>
      <c r="RDI3" s="310"/>
      <c r="RDJ3" s="310"/>
      <c r="RDK3" s="310"/>
      <c r="RDL3" s="310"/>
      <c r="RDM3" s="310"/>
      <c r="RDN3" s="309"/>
      <c r="RDO3" s="310"/>
      <c r="RDP3" s="310"/>
      <c r="RDQ3" s="310"/>
      <c r="RDR3" s="310"/>
      <c r="RDS3" s="310"/>
      <c r="RDT3" s="310"/>
      <c r="RDU3" s="310"/>
      <c r="RDV3" s="309"/>
      <c r="RDW3" s="310"/>
      <c r="RDX3" s="310"/>
      <c r="RDY3" s="310"/>
      <c r="RDZ3" s="310"/>
      <c r="REA3" s="310"/>
      <c r="REB3" s="310"/>
      <c r="REC3" s="310"/>
      <c r="RED3" s="309"/>
      <c r="REE3" s="310"/>
      <c r="REF3" s="310"/>
      <c r="REG3" s="310"/>
      <c r="REH3" s="310"/>
      <c r="REI3" s="310"/>
      <c r="REJ3" s="310"/>
      <c r="REK3" s="310"/>
      <c r="REL3" s="309"/>
      <c r="REM3" s="310"/>
      <c r="REN3" s="310"/>
      <c r="REO3" s="310"/>
      <c r="REP3" s="310"/>
      <c r="REQ3" s="310"/>
      <c r="RER3" s="310"/>
      <c r="RES3" s="310"/>
      <c r="RET3" s="309"/>
      <c r="REU3" s="310"/>
      <c r="REV3" s="310"/>
      <c r="REW3" s="310"/>
      <c r="REX3" s="310"/>
      <c r="REY3" s="310"/>
      <c r="REZ3" s="310"/>
      <c r="RFA3" s="310"/>
      <c r="RFB3" s="309"/>
      <c r="RFC3" s="310"/>
      <c r="RFD3" s="310"/>
      <c r="RFE3" s="310"/>
      <c r="RFF3" s="310"/>
      <c r="RFG3" s="310"/>
      <c r="RFH3" s="310"/>
      <c r="RFI3" s="310"/>
      <c r="RFJ3" s="309"/>
      <c r="RFK3" s="310"/>
      <c r="RFL3" s="310"/>
      <c r="RFM3" s="310"/>
      <c r="RFN3" s="310"/>
      <c r="RFO3" s="310"/>
      <c r="RFP3" s="310"/>
      <c r="RFQ3" s="310"/>
      <c r="RFR3" s="309"/>
      <c r="RFS3" s="310"/>
      <c r="RFT3" s="310"/>
      <c r="RFU3" s="310"/>
      <c r="RFV3" s="310"/>
      <c r="RFW3" s="310"/>
      <c r="RFX3" s="310"/>
      <c r="RFY3" s="310"/>
      <c r="RFZ3" s="309"/>
      <c r="RGA3" s="310"/>
      <c r="RGB3" s="310"/>
      <c r="RGC3" s="310"/>
      <c r="RGD3" s="310"/>
      <c r="RGE3" s="310"/>
      <c r="RGF3" s="310"/>
      <c r="RGG3" s="310"/>
      <c r="RGH3" s="309"/>
      <c r="RGI3" s="310"/>
      <c r="RGJ3" s="310"/>
      <c r="RGK3" s="310"/>
      <c r="RGL3" s="310"/>
      <c r="RGM3" s="310"/>
      <c r="RGN3" s="310"/>
      <c r="RGO3" s="310"/>
      <c r="RGP3" s="309"/>
      <c r="RGQ3" s="310"/>
      <c r="RGR3" s="310"/>
      <c r="RGS3" s="310"/>
      <c r="RGT3" s="310"/>
      <c r="RGU3" s="310"/>
      <c r="RGV3" s="310"/>
      <c r="RGW3" s="310"/>
      <c r="RGX3" s="309"/>
      <c r="RGY3" s="310"/>
      <c r="RGZ3" s="310"/>
      <c r="RHA3" s="310"/>
      <c r="RHB3" s="310"/>
      <c r="RHC3" s="310"/>
      <c r="RHD3" s="310"/>
      <c r="RHE3" s="310"/>
      <c r="RHF3" s="309"/>
      <c r="RHG3" s="310"/>
      <c r="RHH3" s="310"/>
      <c r="RHI3" s="310"/>
      <c r="RHJ3" s="310"/>
      <c r="RHK3" s="310"/>
      <c r="RHL3" s="310"/>
      <c r="RHM3" s="310"/>
      <c r="RHN3" s="309"/>
      <c r="RHO3" s="310"/>
      <c r="RHP3" s="310"/>
      <c r="RHQ3" s="310"/>
      <c r="RHR3" s="310"/>
      <c r="RHS3" s="310"/>
      <c r="RHT3" s="310"/>
      <c r="RHU3" s="310"/>
      <c r="RHV3" s="309"/>
      <c r="RHW3" s="310"/>
      <c r="RHX3" s="310"/>
      <c r="RHY3" s="310"/>
      <c r="RHZ3" s="310"/>
      <c r="RIA3" s="310"/>
      <c r="RIB3" s="310"/>
      <c r="RIC3" s="310"/>
      <c r="RID3" s="309"/>
      <c r="RIE3" s="310"/>
      <c r="RIF3" s="310"/>
      <c r="RIG3" s="310"/>
      <c r="RIH3" s="310"/>
      <c r="RII3" s="310"/>
      <c r="RIJ3" s="310"/>
      <c r="RIK3" s="310"/>
      <c r="RIL3" s="309"/>
      <c r="RIM3" s="310"/>
      <c r="RIN3" s="310"/>
      <c r="RIO3" s="310"/>
      <c r="RIP3" s="310"/>
      <c r="RIQ3" s="310"/>
      <c r="RIR3" s="310"/>
      <c r="RIS3" s="310"/>
      <c r="RIT3" s="309"/>
      <c r="RIU3" s="310"/>
      <c r="RIV3" s="310"/>
      <c r="RIW3" s="310"/>
      <c r="RIX3" s="310"/>
      <c r="RIY3" s="310"/>
      <c r="RIZ3" s="310"/>
      <c r="RJA3" s="310"/>
      <c r="RJB3" s="309"/>
      <c r="RJC3" s="310"/>
      <c r="RJD3" s="310"/>
      <c r="RJE3" s="310"/>
      <c r="RJF3" s="310"/>
      <c r="RJG3" s="310"/>
      <c r="RJH3" s="310"/>
      <c r="RJI3" s="310"/>
      <c r="RJJ3" s="309"/>
      <c r="RJK3" s="310"/>
      <c r="RJL3" s="310"/>
      <c r="RJM3" s="310"/>
      <c r="RJN3" s="310"/>
      <c r="RJO3" s="310"/>
      <c r="RJP3" s="310"/>
      <c r="RJQ3" s="310"/>
      <c r="RJR3" s="309"/>
      <c r="RJS3" s="310"/>
      <c r="RJT3" s="310"/>
      <c r="RJU3" s="310"/>
      <c r="RJV3" s="310"/>
      <c r="RJW3" s="310"/>
      <c r="RJX3" s="310"/>
      <c r="RJY3" s="310"/>
      <c r="RJZ3" s="309"/>
      <c r="RKA3" s="310"/>
      <c r="RKB3" s="310"/>
      <c r="RKC3" s="310"/>
      <c r="RKD3" s="310"/>
      <c r="RKE3" s="310"/>
      <c r="RKF3" s="310"/>
      <c r="RKG3" s="310"/>
      <c r="RKH3" s="309"/>
      <c r="RKI3" s="310"/>
      <c r="RKJ3" s="310"/>
      <c r="RKK3" s="310"/>
      <c r="RKL3" s="310"/>
      <c r="RKM3" s="310"/>
      <c r="RKN3" s="310"/>
      <c r="RKO3" s="310"/>
      <c r="RKP3" s="309"/>
      <c r="RKQ3" s="310"/>
      <c r="RKR3" s="310"/>
      <c r="RKS3" s="310"/>
      <c r="RKT3" s="310"/>
      <c r="RKU3" s="310"/>
      <c r="RKV3" s="310"/>
      <c r="RKW3" s="310"/>
      <c r="RKX3" s="309"/>
      <c r="RKY3" s="310"/>
      <c r="RKZ3" s="310"/>
      <c r="RLA3" s="310"/>
      <c r="RLB3" s="310"/>
      <c r="RLC3" s="310"/>
      <c r="RLD3" s="310"/>
      <c r="RLE3" s="310"/>
      <c r="RLF3" s="309"/>
      <c r="RLG3" s="310"/>
      <c r="RLH3" s="310"/>
      <c r="RLI3" s="310"/>
      <c r="RLJ3" s="310"/>
      <c r="RLK3" s="310"/>
      <c r="RLL3" s="310"/>
      <c r="RLM3" s="310"/>
      <c r="RLN3" s="309"/>
      <c r="RLO3" s="310"/>
      <c r="RLP3" s="310"/>
      <c r="RLQ3" s="310"/>
      <c r="RLR3" s="310"/>
      <c r="RLS3" s="310"/>
      <c r="RLT3" s="310"/>
      <c r="RLU3" s="310"/>
      <c r="RLV3" s="309"/>
      <c r="RLW3" s="310"/>
      <c r="RLX3" s="310"/>
      <c r="RLY3" s="310"/>
      <c r="RLZ3" s="310"/>
      <c r="RMA3" s="310"/>
      <c r="RMB3" s="310"/>
      <c r="RMC3" s="310"/>
      <c r="RMD3" s="309"/>
      <c r="RME3" s="310"/>
      <c r="RMF3" s="310"/>
      <c r="RMG3" s="310"/>
      <c r="RMH3" s="310"/>
      <c r="RMI3" s="310"/>
      <c r="RMJ3" s="310"/>
      <c r="RMK3" s="310"/>
      <c r="RML3" s="309"/>
      <c r="RMM3" s="310"/>
      <c r="RMN3" s="310"/>
      <c r="RMO3" s="310"/>
      <c r="RMP3" s="310"/>
      <c r="RMQ3" s="310"/>
      <c r="RMR3" s="310"/>
      <c r="RMS3" s="310"/>
      <c r="RMT3" s="309"/>
      <c r="RMU3" s="310"/>
      <c r="RMV3" s="310"/>
      <c r="RMW3" s="310"/>
      <c r="RMX3" s="310"/>
      <c r="RMY3" s="310"/>
      <c r="RMZ3" s="310"/>
      <c r="RNA3" s="310"/>
      <c r="RNB3" s="309"/>
      <c r="RNC3" s="310"/>
      <c r="RND3" s="310"/>
      <c r="RNE3" s="310"/>
      <c r="RNF3" s="310"/>
      <c r="RNG3" s="310"/>
      <c r="RNH3" s="310"/>
      <c r="RNI3" s="310"/>
      <c r="RNJ3" s="309"/>
      <c r="RNK3" s="310"/>
      <c r="RNL3" s="310"/>
      <c r="RNM3" s="310"/>
      <c r="RNN3" s="310"/>
      <c r="RNO3" s="310"/>
      <c r="RNP3" s="310"/>
      <c r="RNQ3" s="310"/>
      <c r="RNR3" s="309"/>
      <c r="RNS3" s="310"/>
      <c r="RNT3" s="310"/>
      <c r="RNU3" s="310"/>
      <c r="RNV3" s="310"/>
      <c r="RNW3" s="310"/>
      <c r="RNX3" s="310"/>
      <c r="RNY3" s="310"/>
      <c r="RNZ3" s="309"/>
      <c r="ROA3" s="310"/>
      <c r="ROB3" s="310"/>
      <c r="ROC3" s="310"/>
      <c r="ROD3" s="310"/>
      <c r="ROE3" s="310"/>
      <c r="ROF3" s="310"/>
      <c r="ROG3" s="310"/>
      <c r="ROH3" s="309"/>
      <c r="ROI3" s="310"/>
      <c r="ROJ3" s="310"/>
      <c r="ROK3" s="310"/>
      <c r="ROL3" s="310"/>
      <c r="ROM3" s="310"/>
      <c r="RON3" s="310"/>
      <c r="ROO3" s="310"/>
      <c r="ROP3" s="309"/>
      <c r="ROQ3" s="310"/>
      <c r="ROR3" s="310"/>
      <c r="ROS3" s="310"/>
      <c r="ROT3" s="310"/>
      <c r="ROU3" s="310"/>
      <c r="ROV3" s="310"/>
      <c r="ROW3" s="310"/>
      <c r="ROX3" s="309"/>
      <c r="ROY3" s="310"/>
      <c r="ROZ3" s="310"/>
      <c r="RPA3" s="310"/>
      <c r="RPB3" s="310"/>
      <c r="RPC3" s="310"/>
      <c r="RPD3" s="310"/>
      <c r="RPE3" s="310"/>
      <c r="RPF3" s="309"/>
      <c r="RPG3" s="310"/>
      <c r="RPH3" s="310"/>
      <c r="RPI3" s="310"/>
      <c r="RPJ3" s="310"/>
      <c r="RPK3" s="310"/>
      <c r="RPL3" s="310"/>
      <c r="RPM3" s="310"/>
      <c r="RPN3" s="309"/>
      <c r="RPO3" s="310"/>
      <c r="RPP3" s="310"/>
      <c r="RPQ3" s="310"/>
      <c r="RPR3" s="310"/>
      <c r="RPS3" s="310"/>
      <c r="RPT3" s="310"/>
      <c r="RPU3" s="310"/>
      <c r="RPV3" s="309"/>
      <c r="RPW3" s="310"/>
      <c r="RPX3" s="310"/>
      <c r="RPY3" s="310"/>
      <c r="RPZ3" s="310"/>
      <c r="RQA3" s="310"/>
      <c r="RQB3" s="310"/>
      <c r="RQC3" s="310"/>
      <c r="RQD3" s="309"/>
      <c r="RQE3" s="310"/>
      <c r="RQF3" s="310"/>
      <c r="RQG3" s="310"/>
      <c r="RQH3" s="310"/>
      <c r="RQI3" s="310"/>
      <c r="RQJ3" s="310"/>
      <c r="RQK3" s="310"/>
      <c r="RQL3" s="309"/>
      <c r="RQM3" s="310"/>
      <c r="RQN3" s="310"/>
      <c r="RQO3" s="310"/>
      <c r="RQP3" s="310"/>
      <c r="RQQ3" s="310"/>
      <c r="RQR3" s="310"/>
      <c r="RQS3" s="310"/>
      <c r="RQT3" s="309"/>
      <c r="RQU3" s="310"/>
      <c r="RQV3" s="310"/>
      <c r="RQW3" s="310"/>
      <c r="RQX3" s="310"/>
      <c r="RQY3" s="310"/>
      <c r="RQZ3" s="310"/>
      <c r="RRA3" s="310"/>
      <c r="RRB3" s="309"/>
      <c r="RRC3" s="310"/>
      <c r="RRD3" s="310"/>
      <c r="RRE3" s="310"/>
      <c r="RRF3" s="310"/>
      <c r="RRG3" s="310"/>
      <c r="RRH3" s="310"/>
      <c r="RRI3" s="310"/>
      <c r="RRJ3" s="309"/>
      <c r="RRK3" s="310"/>
      <c r="RRL3" s="310"/>
      <c r="RRM3" s="310"/>
      <c r="RRN3" s="310"/>
      <c r="RRO3" s="310"/>
      <c r="RRP3" s="310"/>
      <c r="RRQ3" s="310"/>
      <c r="RRR3" s="309"/>
      <c r="RRS3" s="310"/>
      <c r="RRT3" s="310"/>
      <c r="RRU3" s="310"/>
      <c r="RRV3" s="310"/>
      <c r="RRW3" s="310"/>
      <c r="RRX3" s="310"/>
      <c r="RRY3" s="310"/>
      <c r="RRZ3" s="309"/>
      <c r="RSA3" s="310"/>
      <c r="RSB3" s="310"/>
      <c r="RSC3" s="310"/>
      <c r="RSD3" s="310"/>
      <c r="RSE3" s="310"/>
      <c r="RSF3" s="310"/>
      <c r="RSG3" s="310"/>
      <c r="RSH3" s="309"/>
      <c r="RSI3" s="310"/>
      <c r="RSJ3" s="310"/>
      <c r="RSK3" s="310"/>
      <c r="RSL3" s="310"/>
      <c r="RSM3" s="310"/>
      <c r="RSN3" s="310"/>
      <c r="RSO3" s="310"/>
      <c r="RSP3" s="309"/>
      <c r="RSQ3" s="310"/>
      <c r="RSR3" s="310"/>
      <c r="RSS3" s="310"/>
      <c r="RST3" s="310"/>
      <c r="RSU3" s="310"/>
      <c r="RSV3" s="310"/>
      <c r="RSW3" s="310"/>
      <c r="RSX3" s="309"/>
      <c r="RSY3" s="310"/>
      <c r="RSZ3" s="310"/>
      <c r="RTA3" s="310"/>
      <c r="RTB3" s="310"/>
      <c r="RTC3" s="310"/>
      <c r="RTD3" s="310"/>
      <c r="RTE3" s="310"/>
      <c r="RTF3" s="309"/>
      <c r="RTG3" s="310"/>
      <c r="RTH3" s="310"/>
      <c r="RTI3" s="310"/>
      <c r="RTJ3" s="310"/>
      <c r="RTK3" s="310"/>
      <c r="RTL3" s="310"/>
      <c r="RTM3" s="310"/>
      <c r="RTN3" s="309"/>
      <c r="RTO3" s="310"/>
      <c r="RTP3" s="310"/>
      <c r="RTQ3" s="310"/>
      <c r="RTR3" s="310"/>
      <c r="RTS3" s="310"/>
      <c r="RTT3" s="310"/>
      <c r="RTU3" s="310"/>
      <c r="RTV3" s="309"/>
      <c r="RTW3" s="310"/>
      <c r="RTX3" s="310"/>
      <c r="RTY3" s="310"/>
      <c r="RTZ3" s="310"/>
      <c r="RUA3" s="310"/>
      <c r="RUB3" s="310"/>
      <c r="RUC3" s="310"/>
      <c r="RUD3" s="309"/>
      <c r="RUE3" s="310"/>
      <c r="RUF3" s="310"/>
      <c r="RUG3" s="310"/>
      <c r="RUH3" s="310"/>
      <c r="RUI3" s="310"/>
      <c r="RUJ3" s="310"/>
      <c r="RUK3" s="310"/>
      <c r="RUL3" s="309"/>
      <c r="RUM3" s="310"/>
      <c r="RUN3" s="310"/>
      <c r="RUO3" s="310"/>
      <c r="RUP3" s="310"/>
      <c r="RUQ3" s="310"/>
      <c r="RUR3" s="310"/>
      <c r="RUS3" s="310"/>
      <c r="RUT3" s="309"/>
      <c r="RUU3" s="310"/>
      <c r="RUV3" s="310"/>
      <c r="RUW3" s="310"/>
      <c r="RUX3" s="310"/>
      <c r="RUY3" s="310"/>
      <c r="RUZ3" s="310"/>
      <c r="RVA3" s="310"/>
      <c r="RVB3" s="309"/>
      <c r="RVC3" s="310"/>
      <c r="RVD3" s="310"/>
      <c r="RVE3" s="310"/>
      <c r="RVF3" s="310"/>
      <c r="RVG3" s="310"/>
      <c r="RVH3" s="310"/>
      <c r="RVI3" s="310"/>
      <c r="RVJ3" s="309"/>
      <c r="RVK3" s="310"/>
      <c r="RVL3" s="310"/>
      <c r="RVM3" s="310"/>
      <c r="RVN3" s="310"/>
      <c r="RVO3" s="310"/>
      <c r="RVP3" s="310"/>
      <c r="RVQ3" s="310"/>
      <c r="RVR3" s="309"/>
      <c r="RVS3" s="310"/>
      <c r="RVT3" s="310"/>
      <c r="RVU3" s="310"/>
      <c r="RVV3" s="310"/>
      <c r="RVW3" s="310"/>
      <c r="RVX3" s="310"/>
      <c r="RVY3" s="310"/>
      <c r="RVZ3" s="309"/>
      <c r="RWA3" s="310"/>
      <c r="RWB3" s="310"/>
      <c r="RWC3" s="310"/>
      <c r="RWD3" s="310"/>
      <c r="RWE3" s="310"/>
      <c r="RWF3" s="310"/>
      <c r="RWG3" s="310"/>
      <c r="RWH3" s="309"/>
      <c r="RWI3" s="310"/>
      <c r="RWJ3" s="310"/>
      <c r="RWK3" s="310"/>
      <c r="RWL3" s="310"/>
      <c r="RWM3" s="310"/>
      <c r="RWN3" s="310"/>
      <c r="RWO3" s="310"/>
      <c r="RWP3" s="309"/>
      <c r="RWQ3" s="310"/>
      <c r="RWR3" s="310"/>
      <c r="RWS3" s="310"/>
      <c r="RWT3" s="310"/>
      <c r="RWU3" s="310"/>
      <c r="RWV3" s="310"/>
      <c r="RWW3" s="310"/>
      <c r="RWX3" s="309"/>
      <c r="RWY3" s="310"/>
      <c r="RWZ3" s="310"/>
      <c r="RXA3" s="310"/>
      <c r="RXB3" s="310"/>
      <c r="RXC3" s="310"/>
      <c r="RXD3" s="310"/>
      <c r="RXE3" s="310"/>
      <c r="RXF3" s="309"/>
      <c r="RXG3" s="310"/>
      <c r="RXH3" s="310"/>
      <c r="RXI3" s="310"/>
      <c r="RXJ3" s="310"/>
      <c r="RXK3" s="310"/>
      <c r="RXL3" s="310"/>
      <c r="RXM3" s="310"/>
      <c r="RXN3" s="309"/>
      <c r="RXO3" s="310"/>
      <c r="RXP3" s="310"/>
      <c r="RXQ3" s="310"/>
      <c r="RXR3" s="310"/>
      <c r="RXS3" s="310"/>
      <c r="RXT3" s="310"/>
      <c r="RXU3" s="310"/>
      <c r="RXV3" s="309"/>
      <c r="RXW3" s="310"/>
      <c r="RXX3" s="310"/>
      <c r="RXY3" s="310"/>
      <c r="RXZ3" s="310"/>
      <c r="RYA3" s="310"/>
      <c r="RYB3" s="310"/>
      <c r="RYC3" s="310"/>
      <c r="RYD3" s="309"/>
      <c r="RYE3" s="310"/>
      <c r="RYF3" s="310"/>
      <c r="RYG3" s="310"/>
      <c r="RYH3" s="310"/>
      <c r="RYI3" s="310"/>
      <c r="RYJ3" s="310"/>
      <c r="RYK3" s="310"/>
      <c r="RYL3" s="309"/>
      <c r="RYM3" s="310"/>
      <c r="RYN3" s="310"/>
      <c r="RYO3" s="310"/>
      <c r="RYP3" s="310"/>
      <c r="RYQ3" s="310"/>
      <c r="RYR3" s="310"/>
      <c r="RYS3" s="310"/>
      <c r="RYT3" s="309"/>
      <c r="RYU3" s="310"/>
      <c r="RYV3" s="310"/>
      <c r="RYW3" s="310"/>
      <c r="RYX3" s="310"/>
      <c r="RYY3" s="310"/>
      <c r="RYZ3" s="310"/>
      <c r="RZA3" s="310"/>
      <c r="RZB3" s="309"/>
      <c r="RZC3" s="310"/>
      <c r="RZD3" s="310"/>
      <c r="RZE3" s="310"/>
      <c r="RZF3" s="310"/>
      <c r="RZG3" s="310"/>
      <c r="RZH3" s="310"/>
      <c r="RZI3" s="310"/>
      <c r="RZJ3" s="309"/>
      <c r="RZK3" s="310"/>
      <c r="RZL3" s="310"/>
      <c r="RZM3" s="310"/>
      <c r="RZN3" s="310"/>
      <c r="RZO3" s="310"/>
      <c r="RZP3" s="310"/>
      <c r="RZQ3" s="310"/>
      <c r="RZR3" s="309"/>
      <c r="RZS3" s="310"/>
      <c r="RZT3" s="310"/>
      <c r="RZU3" s="310"/>
      <c r="RZV3" s="310"/>
      <c r="RZW3" s="310"/>
      <c r="RZX3" s="310"/>
      <c r="RZY3" s="310"/>
      <c r="RZZ3" s="309"/>
      <c r="SAA3" s="310"/>
      <c r="SAB3" s="310"/>
      <c r="SAC3" s="310"/>
      <c r="SAD3" s="310"/>
      <c r="SAE3" s="310"/>
      <c r="SAF3" s="310"/>
      <c r="SAG3" s="310"/>
      <c r="SAH3" s="309"/>
      <c r="SAI3" s="310"/>
      <c r="SAJ3" s="310"/>
      <c r="SAK3" s="310"/>
      <c r="SAL3" s="310"/>
      <c r="SAM3" s="310"/>
      <c r="SAN3" s="310"/>
      <c r="SAO3" s="310"/>
      <c r="SAP3" s="309"/>
      <c r="SAQ3" s="310"/>
      <c r="SAR3" s="310"/>
      <c r="SAS3" s="310"/>
      <c r="SAT3" s="310"/>
      <c r="SAU3" s="310"/>
      <c r="SAV3" s="310"/>
      <c r="SAW3" s="310"/>
      <c r="SAX3" s="309"/>
      <c r="SAY3" s="310"/>
      <c r="SAZ3" s="310"/>
      <c r="SBA3" s="310"/>
      <c r="SBB3" s="310"/>
      <c r="SBC3" s="310"/>
      <c r="SBD3" s="310"/>
      <c r="SBE3" s="310"/>
      <c r="SBF3" s="309"/>
      <c r="SBG3" s="310"/>
      <c r="SBH3" s="310"/>
      <c r="SBI3" s="310"/>
      <c r="SBJ3" s="310"/>
      <c r="SBK3" s="310"/>
      <c r="SBL3" s="310"/>
      <c r="SBM3" s="310"/>
      <c r="SBN3" s="309"/>
      <c r="SBO3" s="310"/>
      <c r="SBP3" s="310"/>
      <c r="SBQ3" s="310"/>
      <c r="SBR3" s="310"/>
      <c r="SBS3" s="310"/>
      <c r="SBT3" s="310"/>
      <c r="SBU3" s="310"/>
      <c r="SBV3" s="309"/>
      <c r="SBW3" s="310"/>
      <c r="SBX3" s="310"/>
      <c r="SBY3" s="310"/>
      <c r="SBZ3" s="310"/>
      <c r="SCA3" s="310"/>
      <c r="SCB3" s="310"/>
      <c r="SCC3" s="310"/>
      <c r="SCD3" s="309"/>
      <c r="SCE3" s="310"/>
      <c r="SCF3" s="310"/>
      <c r="SCG3" s="310"/>
      <c r="SCH3" s="310"/>
      <c r="SCI3" s="310"/>
      <c r="SCJ3" s="310"/>
      <c r="SCK3" s="310"/>
      <c r="SCL3" s="309"/>
      <c r="SCM3" s="310"/>
      <c r="SCN3" s="310"/>
      <c r="SCO3" s="310"/>
      <c r="SCP3" s="310"/>
      <c r="SCQ3" s="310"/>
      <c r="SCR3" s="310"/>
      <c r="SCS3" s="310"/>
      <c r="SCT3" s="309"/>
      <c r="SCU3" s="310"/>
      <c r="SCV3" s="310"/>
      <c r="SCW3" s="310"/>
      <c r="SCX3" s="310"/>
      <c r="SCY3" s="310"/>
      <c r="SCZ3" s="310"/>
      <c r="SDA3" s="310"/>
      <c r="SDB3" s="309"/>
      <c r="SDC3" s="310"/>
      <c r="SDD3" s="310"/>
      <c r="SDE3" s="310"/>
      <c r="SDF3" s="310"/>
      <c r="SDG3" s="310"/>
      <c r="SDH3" s="310"/>
      <c r="SDI3" s="310"/>
      <c r="SDJ3" s="309"/>
      <c r="SDK3" s="310"/>
      <c r="SDL3" s="310"/>
      <c r="SDM3" s="310"/>
      <c r="SDN3" s="310"/>
      <c r="SDO3" s="310"/>
      <c r="SDP3" s="310"/>
      <c r="SDQ3" s="310"/>
      <c r="SDR3" s="309"/>
      <c r="SDS3" s="310"/>
      <c r="SDT3" s="310"/>
      <c r="SDU3" s="310"/>
      <c r="SDV3" s="310"/>
      <c r="SDW3" s="310"/>
      <c r="SDX3" s="310"/>
      <c r="SDY3" s="310"/>
      <c r="SDZ3" s="309"/>
      <c r="SEA3" s="310"/>
      <c r="SEB3" s="310"/>
      <c r="SEC3" s="310"/>
      <c r="SED3" s="310"/>
      <c r="SEE3" s="310"/>
      <c r="SEF3" s="310"/>
      <c r="SEG3" s="310"/>
      <c r="SEH3" s="309"/>
      <c r="SEI3" s="310"/>
      <c r="SEJ3" s="310"/>
      <c r="SEK3" s="310"/>
      <c r="SEL3" s="310"/>
      <c r="SEM3" s="310"/>
      <c r="SEN3" s="310"/>
      <c r="SEO3" s="310"/>
      <c r="SEP3" s="309"/>
      <c r="SEQ3" s="310"/>
      <c r="SER3" s="310"/>
      <c r="SES3" s="310"/>
      <c r="SET3" s="310"/>
      <c r="SEU3" s="310"/>
      <c r="SEV3" s="310"/>
      <c r="SEW3" s="310"/>
      <c r="SEX3" s="309"/>
      <c r="SEY3" s="310"/>
      <c r="SEZ3" s="310"/>
      <c r="SFA3" s="310"/>
      <c r="SFB3" s="310"/>
      <c r="SFC3" s="310"/>
      <c r="SFD3" s="310"/>
      <c r="SFE3" s="310"/>
      <c r="SFF3" s="309"/>
      <c r="SFG3" s="310"/>
      <c r="SFH3" s="310"/>
      <c r="SFI3" s="310"/>
      <c r="SFJ3" s="310"/>
      <c r="SFK3" s="310"/>
      <c r="SFL3" s="310"/>
      <c r="SFM3" s="310"/>
      <c r="SFN3" s="309"/>
      <c r="SFO3" s="310"/>
      <c r="SFP3" s="310"/>
      <c r="SFQ3" s="310"/>
      <c r="SFR3" s="310"/>
      <c r="SFS3" s="310"/>
      <c r="SFT3" s="310"/>
      <c r="SFU3" s="310"/>
      <c r="SFV3" s="309"/>
      <c r="SFW3" s="310"/>
      <c r="SFX3" s="310"/>
      <c r="SFY3" s="310"/>
      <c r="SFZ3" s="310"/>
      <c r="SGA3" s="310"/>
      <c r="SGB3" s="310"/>
      <c r="SGC3" s="310"/>
      <c r="SGD3" s="309"/>
      <c r="SGE3" s="310"/>
      <c r="SGF3" s="310"/>
      <c r="SGG3" s="310"/>
      <c r="SGH3" s="310"/>
      <c r="SGI3" s="310"/>
      <c r="SGJ3" s="310"/>
      <c r="SGK3" s="310"/>
      <c r="SGL3" s="309"/>
      <c r="SGM3" s="310"/>
      <c r="SGN3" s="310"/>
      <c r="SGO3" s="310"/>
      <c r="SGP3" s="310"/>
      <c r="SGQ3" s="310"/>
      <c r="SGR3" s="310"/>
      <c r="SGS3" s="310"/>
      <c r="SGT3" s="309"/>
      <c r="SGU3" s="310"/>
      <c r="SGV3" s="310"/>
      <c r="SGW3" s="310"/>
      <c r="SGX3" s="310"/>
      <c r="SGY3" s="310"/>
      <c r="SGZ3" s="310"/>
      <c r="SHA3" s="310"/>
      <c r="SHB3" s="309"/>
      <c r="SHC3" s="310"/>
      <c r="SHD3" s="310"/>
      <c r="SHE3" s="310"/>
      <c r="SHF3" s="310"/>
      <c r="SHG3" s="310"/>
      <c r="SHH3" s="310"/>
      <c r="SHI3" s="310"/>
      <c r="SHJ3" s="309"/>
      <c r="SHK3" s="310"/>
      <c r="SHL3" s="310"/>
      <c r="SHM3" s="310"/>
      <c r="SHN3" s="310"/>
      <c r="SHO3" s="310"/>
      <c r="SHP3" s="310"/>
      <c r="SHQ3" s="310"/>
      <c r="SHR3" s="309"/>
      <c r="SHS3" s="310"/>
      <c r="SHT3" s="310"/>
      <c r="SHU3" s="310"/>
      <c r="SHV3" s="310"/>
      <c r="SHW3" s="310"/>
      <c r="SHX3" s="310"/>
      <c r="SHY3" s="310"/>
      <c r="SHZ3" s="309"/>
      <c r="SIA3" s="310"/>
      <c r="SIB3" s="310"/>
      <c r="SIC3" s="310"/>
      <c r="SID3" s="310"/>
      <c r="SIE3" s="310"/>
      <c r="SIF3" s="310"/>
      <c r="SIG3" s="310"/>
      <c r="SIH3" s="309"/>
      <c r="SII3" s="310"/>
      <c r="SIJ3" s="310"/>
      <c r="SIK3" s="310"/>
      <c r="SIL3" s="310"/>
      <c r="SIM3" s="310"/>
      <c r="SIN3" s="310"/>
      <c r="SIO3" s="310"/>
      <c r="SIP3" s="309"/>
      <c r="SIQ3" s="310"/>
      <c r="SIR3" s="310"/>
      <c r="SIS3" s="310"/>
      <c r="SIT3" s="310"/>
      <c r="SIU3" s="310"/>
      <c r="SIV3" s="310"/>
      <c r="SIW3" s="310"/>
      <c r="SIX3" s="309"/>
      <c r="SIY3" s="310"/>
      <c r="SIZ3" s="310"/>
      <c r="SJA3" s="310"/>
      <c r="SJB3" s="310"/>
      <c r="SJC3" s="310"/>
      <c r="SJD3" s="310"/>
      <c r="SJE3" s="310"/>
      <c r="SJF3" s="309"/>
      <c r="SJG3" s="310"/>
      <c r="SJH3" s="310"/>
      <c r="SJI3" s="310"/>
      <c r="SJJ3" s="310"/>
      <c r="SJK3" s="310"/>
      <c r="SJL3" s="310"/>
      <c r="SJM3" s="310"/>
      <c r="SJN3" s="309"/>
      <c r="SJO3" s="310"/>
      <c r="SJP3" s="310"/>
      <c r="SJQ3" s="310"/>
      <c r="SJR3" s="310"/>
      <c r="SJS3" s="310"/>
      <c r="SJT3" s="310"/>
      <c r="SJU3" s="310"/>
      <c r="SJV3" s="309"/>
      <c r="SJW3" s="310"/>
      <c r="SJX3" s="310"/>
      <c r="SJY3" s="310"/>
      <c r="SJZ3" s="310"/>
      <c r="SKA3" s="310"/>
      <c r="SKB3" s="310"/>
      <c r="SKC3" s="310"/>
      <c r="SKD3" s="309"/>
      <c r="SKE3" s="310"/>
      <c r="SKF3" s="310"/>
      <c r="SKG3" s="310"/>
      <c r="SKH3" s="310"/>
      <c r="SKI3" s="310"/>
      <c r="SKJ3" s="310"/>
      <c r="SKK3" s="310"/>
      <c r="SKL3" s="309"/>
      <c r="SKM3" s="310"/>
      <c r="SKN3" s="310"/>
      <c r="SKO3" s="310"/>
      <c r="SKP3" s="310"/>
      <c r="SKQ3" s="310"/>
      <c r="SKR3" s="310"/>
      <c r="SKS3" s="310"/>
      <c r="SKT3" s="309"/>
      <c r="SKU3" s="310"/>
      <c r="SKV3" s="310"/>
      <c r="SKW3" s="310"/>
      <c r="SKX3" s="310"/>
      <c r="SKY3" s="310"/>
      <c r="SKZ3" s="310"/>
      <c r="SLA3" s="310"/>
      <c r="SLB3" s="309"/>
      <c r="SLC3" s="310"/>
      <c r="SLD3" s="310"/>
      <c r="SLE3" s="310"/>
      <c r="SLF3" s="310"/>
      <c r="SLG3" s="310"/>
      <c r="SLH3" s="310"/>
      <c r="SLI3" s="310"/>
      <c r="SLJ3" s="309"/>
      <c r="SLK3" s="310"/>
      <c r="SLL3" s="310"/>
      <c r="SLM3" s="310"/>
      <c r="SLN3" s="310"/>
      <c r="SLO3" s="310"/>
      <c r="SLP3" s="310"/>
      <c r="SLQ3" s="310"/>
      <c r="SLR3" s="309"/>
      <c r="SLS3" s="310"/>
      <c r="SLT3" s="310"/>
      <c r="SLU3" s="310"/>
      <c r="SLV3" s="310"/>
      <c r="SLW3" s="310"/>
      <c r="SLX3" s="310"/>
      <c r="SLY3" s="310"/>
      <c r="SLZ3" s="309"/>
      <c r="SMA3" s="310"/>
      <c r="SMB3" s="310"/>
      <c r="SMC3" s="310"/>
      <c r="SMD3" s="310"/>
      <c r="SME3" s="310"/>
      <c r="SMF3" s="310"/>
      <c r="SMG3" s="310"/>
      <c r="SMH3" s="309"/>
      <c r="SMI3" s="310"/>
      <c r="SMJ3" s="310"/>
      <c r="SMK3" s="310"/>
      <c r="SML3" s="310"/>
      <c r="SMM3" s="310"/>
      <c r="SMN3" s="310"/>
      <c r="SMO3" s="310"/>
      <c r="SMP3" s="309"/>
      <c r="SMQ3" s="310"/>
      <c r="SMR3" s="310"/>
      <c r="SMS3" s="310"/>
      <c r="SMT3" s="310"/>
      <c r="SMU3" s="310"/>
      <c r="SMV3" s="310"/>
      <c r="SMW3" s="310"/>
      <c r="SMX3" s="309"/>
      <c r="SMY3" s="310"/>
      <c r="SMZ3" s="310"/>
      <c r="SNA3" s="310"/>
      <c r="SNB3" s="310"/>
      <c r="SNC3" s="310"/>
      <c r="SND3" s="310"/>
      <c r="SNE3" s="310"/>
      <c r="SNF3" s="309"/>
      <c r="SNG3" s="310"/>
      <c r="SNH3" s="310"/>
      <c r="SNI3" s="310"/>
      <c r="SNJ3" s="310"/>
      <c r="SNK3" s="310"/>
      <c r="SNL3" s="310"/>
      <c r="SNM3" s="310"/>
      <c r="SNN3" s="309"/>
      <c r="SNO3" s="310"/>
      <c r="SNP3" s="310"/>
      <c r="SNQ3" s="310"/>
      <c r="SNR3" s="310"/>
      <c r="SNS3" s="310"/>
      <c r="SNT3" s="310"/>
      <c r="SNU3" s="310"/>
      <c r="SNV3" s="309"/>
      <c r="SNW3" s="310"/>
      <c r="SNX3" s="310"/>
      <c r="SNY3" s="310"/>
      <c r="SNZ3" s="310"/>
      <c r="SOA3" s="310"/>
      <c r="SOB3" s="310"/>
      <c r="SOC3" s="310"/>
      <c r="SOD3" s="309"/>
      <c r="SOE3" s="310"/>
      <c r="SOF3" s="310"/>
      <c r="SOG3" s="310"/>
      <c r="SOH3" s="310"/>
      <c r="SOI3" s="310"/>
      <c r="SOJ3" s="310"/>
      <c r="SOK3" s="310"/>
      <c r="SOL3" s="309"/>
      <c r="SOM3" s="310"/>
      <c r="SON3" s="310"/>
      <c r="SOO3" s="310"/>
      <c r="SOP3" s="310"/>
      <c r="SOQ3" s="310"/>
      <c r="SOR3" s="310"/>
      <c r="SOS3" s="310"/>
      <c r="SOT3" s="309"/>
      <c r="SOU3" s="310"/>
      <c r="SOV3" s="310"/>
      <c r="SOW3" s="310"/>
      <c r="SOX3" s="310"/>
      <c r="SOY3" s="310"/>
      <c r="SOZ3" s="310"/>
      <c r="SPA3" s="310"/>
      <c r="SPB3" s="309"/>
      <c r="SPC3" s="310"/>
      <c r="SPD3" s="310"/>
      <c r="SPE3" s="310"/>
      <c r="SPF3" s="310"/>
      <c r="SPG3" s="310"/>
      <c r="SPH3" s="310"/>
      <c r="SPI3" s="310"/>
      <c r="SPJ3" s="309"/>
      <c r="SPK3" s="310"/>
      <c r="SPL3" s="310"/>
      <c r="SPM3" s="310"/>
      <c r="SPN3" s="310"/>
      <c r="SPO3" s="310"/>
      <c r="SPP3" s="310"/>
      <c r="SPQ3" s="310"/>
      <c r="SPR3" s="309"/>
      <c r="SPS3" s="310"/>
      <c r="SPT3" s="310"/>
      <c r="SPU3" s="310"/>
      <c r="SPV3" s="310"/>
      <c r="SPW3" s="310"/>
      <c r="SPX3" s="310"/>
      <c r="SPY3" s="310"/>
      <c r="SPZ3" s="309"/>
      <c r="SQA3" s="310"/>
      <c r="SQB3" s="310"/>
      <c r="SQC3" s="310"/>
      <c r="SQD3" s="310"/>
      <c r="SQE3" s="310"/>
      <c r="SQF3" s="310"/>
      <c r="SQG3" s="310"/>
      <c r="SQH3" s="309"/>
      <c r="SQI3" s="310"/>
      <c r="SQJ3" s="310"/>
      <c r="SQK3" s="310"/>
      <c r="SQL3" s="310"/>
      <c r="SQM3" s="310"/>
      <c r="SQN3" s="310"/>
      <c r="SQO3" s="310"/>
      <c r="SQP3" s="309"/>
      <c r="SQQ3" s="310"/>
      <c r="SQR3" s="310"/>
      <c r="SQS3" s="310"/>
      <c r="SQT3" s="310"/>
      <c r="SQU3" s="310"/>
      <c r="SQV3" s="310"/>
      <c r="SQW3" s="310"/>
      <c r="SQX3" s="309"/>
      <c r="SQY3" s="310"/>
      <c r="SQZ3" s="310"/>
      <c r="SRA3" s="310"/>
      <c r="SRB3" s="310"/>
      <c r="SRC3" s="310"/>
      <c r="SRD3" s="310"/>
      <c r="SRE3" s="310"/>
      <c r="SRF3" s="309"/>
      <c r="SRG3" s="310"/>
      <c r="SRH3" s="310"/>
      <c r="SRI3" s="310"/>
      <c r="SRJ3" s="310"/>
      <c r="SRK3" s="310"/>
      <c r="SRL3" s="310"/>
      <c r="SRM3" s="310"/>
      <c r="SRN3" s="309"/>
      <c r="SRO3" s="310"/>
      <c r="SRP3" s="310"/>
      <c r="SRQ3" s="310"/>
      <c r="SRR3" s="310"/>
      <c r="SRS3" s="310"/>
      <c r="SRT3" s="310"/>
      <c r="SRU3" s="310"/>
      <c r="SRV3" s="309"/>
      <c r="SRW3" s="310"/>
      <c r="SRX3" s="310"/>
      <c r="SRY3" s="310"/>
      <c r="SRZ3" s="310"/>
      <c r="SSA3" s="310"/>
      <c r="SSB3" s="310"/>
      <c r="SSC3" s="310"/>
      <c r="SSD3" s="309"/>
      <c r="SSE3" s="310"/>
      <c r="SSF3" s="310"/>
      <c r="SSG3" s="310"/>
      <c r="SSH3" s="310"/>
      <c r="SSI3" s="310"/>
      <c r="SSJ3" s="310"/>
      <c r="SSK3" s="310"/>
      <c r="SSL3" s="309"/>
      <c r="SSM3" s="310"/>
      <c r="SSN3" s="310"/>
      <c r="SSO3" s="310"/>
      <c r="SSP3" s="310"/>
      <c r="SSQ3" s="310"/>
      <c r="SSR3" s="310"/>
      <c r="SSS3" s="310"/>
      <c r="SST3" s="309"/>
      <c r="SSU3" s="310"/>
      <c r="SSV3" s="310"/>
      <c r="SSW3" s="310"/>
      <c r="SSX3" s="310"/>
      <c r="SSY3" s="310"/>
      <c r="SSZ3" s="310"/>
      <c r="STA3" s="310"/>
      <c r="STB3" s="309"/>
      <c r="STC3" s="310"/>
      <c r="STD3" s="310"/>
      <c r="STE3" s="310"/>
      <c r="STF3" s="310"/>
      <c r="STG3" s="310"/>
      <c r="STH3" s="310"/>
      <c r="STI3" s="310"/>
      <c r="STJ3" s="309"/>
      <c r="STK3" s="310"/>
      <c r="STL3" s="310"/>
      <c r="STM3" s="310"/>
      <c r="STN3" s="310"/>
      <c r="STO3" s="310"/>
      <c r="STP3" s="310"/>
      <c r="STQ3" s="310"/>
      <c r="STR3" s="309"/>
      <c r="STS3" s="310"/>
      <c r="STT3" s="310"/>
      <c r="STU3" s="310"/>
      <c r="STV3" s="310"/>
      <c r="STW3" s="310"/>
      <c r="STX3" s="310"/>
      <c r="STY3" s="310"/>
      <c r="STZ3" s="309"/>
      <c r="SUA3" s="310"/>
      <c r="SUB3" s="310"/>
      <c r="SUC3" s="310"/>
      <c r="SUD3" s="310"/>
      <c r="SUE3" s="310"/>
      <c r="SUF3" s="310"/>
      <c r="SUG3" s="310"/>
      <c r="SUH3" s="309"/>
      <c r="SUI3" s="310"/>
      <c r="SUJ3" s="310"/>
      <c r="SUK3" s="310"/>
      <c r="SUL3" s="310"/>
      <c r="SUM3" s="310"/>
      <c r="SUN3" s="310"/>
      <c r="SUO3" s="310"/>
      <c r="SUP3" s="309"/>
      <c r="SUQ3" s="310"/>
      <c r="SUR3" s="310"/>
      <c r="SUS3" s="310"/>
      <c r="SUT3" s="310"/>
      <c r="SUU3" s="310"/>
      <c r="SUV3" s="310"/>
      <c r="SUW3" s="310"/>
      <c r="SUX3" s="309"/>
      <c r="SUY3" s="310"/>
      <c r="SUZ3" s="310"/>
      <c r="SVA3" s="310"/>
      <c r="SVB3" s="310"/>
      <c r="SVC3" s="310"/>
      <c r="SVD3" s="310"/>
      <c r="SVE3" s="310"/>
      <c r="SVF3" s="309"/>
      <c r="SVG3" s="310"/>
      <c r="SVH3" s="310"/>
      <c r="SVI3" s="310"/>
      <c r="SVJ3" s="310"/>
      <c r="SVK3" s="310"/>
      <c r="SVL3" s="310"/>
      <c r="SVM3" s="310"/>
      <c r="SVN3" s="309"/>
      <c r="SVO3" s="310"/>
      <c r="SVP3" s="310"/>
      <c r="SVQ3" s="310"/>
      <c r="SVR3" s="310"/>
      <c r="SVS3" s="310"/>
      <c r="SVT3" s="310"/>
      <c r="SVU3" s="310"/>
      <c r="SVV3" s="309"/>
      <c r="SVW3" s="310"/>
      <c r="SVX3" s="310"/>
      <c r="SVY3" s="310"/>
      <c r="SVZ3" s="310"/>
      <c r="SWA3" s="310"/>
      <c r="SWB3" s="310"/>
      <c r="SWC3" s="310"/>
      <c r="SWD3" s="309"/>
      <c r="SWE3" s="310"/>
      <c r="SWF3" s="310"/>
      <c r="SWG3" s="310"/>
      <c r="SWH3" s="310"/>
      <c r="SWI3" s="310"/>
      <c r="SWJ3" s="310"/>
      <c r="SWK3" s="310"/>
      <c r="SWL3" s="309"/>
      <c r="SWM3" s="310"/>
      <c r="SWN3" s="310"/>
      <c r="SWO3" s="310"/>
      <c r="SWP3" s="310"/>
      <c r="SWQ3" s="310"/>
      <c r="SWR3" s="310"/>
      <c r="SWS3" s="310"/>
      <c r="SWT3" s="309"/>
      <c r="SWU3" s="310"/>
      <c r="SWV3" s="310"/>
      <c r="SWW3" s="310"/>
      <c r="SWX3" s="310"/>
      <c r="SWY3" s="310"/>
      <c r="SWZ3" s="310"/>
      <c r="SXA3" s="310"/>
      <c r="SXB3" s="309"/>
      <c r="SXC3" s="310"/>
      <c r="SXD3" s="310"/>
      <c r="SXE3" s="310"/>
      <c r="SXF3" s="310"/>
      <c r="SXG3" s="310"/>
      <c r="SXH3" s="310"/>
      <c r="SXI3" s="310"/>
      <c r="SXJ3" s="309"/>
      <c r="SXK3" s="310"/>
      <c r="SXL3" s="310"/>
      <c r="SXM3" s="310"/>
      <c r="SXN3" s="310"/>
      <c r="SXO3" s="310"/>
      <c r="SXP3" s="310"/>
      <c r="SXQ3" s="310"/>
      <c r="SXR3" s="309"/>
      <c r="SXS3" s="310"/>
      <c r="SXT3" s="310"/>
      <c r="SXU3" s="310"/>
      <c r="SXV3" s="310"/>
      <c r="SXW3" s="310"/>
      <c r="SXX3" s="310"/>
      <c r="SXY3" s="310"/>
      <c r="SXZ3" s="309"/>
      <c r="SYA3" s="310"/>
      <c r="SYB3" s="310"/>
      <c r="SYC3" s="310"/>
      <c r="SYD3" s="310"/>
      <c r="SYE3" s="310"/>
      <c r="SYF3" s="310"/>
      <c r="SYG3" s="310"/>
      <c r="SYH3" s="309"/>
      <c r="SYI3" s="310"/>
      <c r="SYJ3" s="310"/>
      <c r="SYK3" s="310"/>
      <c r="SYL3" s="310"/>
      <c r="SYM3" s="310"/>
      <c r="SYN3" s="310"/>
      <c r="SYO3" s="310"/>
      <c r="SYP3" s="309"/>
      <c r="SYQ3" s="310"/>
      <c r="SYR3" s="310"/>
      <c r="SYS3" s="310"/>
      <c r="SYT3" s="310"/>
      <c r="SYU3" s="310"/>
      <c r="SYV3" s="310"/>
      <c r="SYW3" s="310"/>
      <c r="SYX3" s="309"/>
      <c r="SYY3" s="310"/>
      <c r="SYZ3" s="310"/>
      <c r="SZA3" s="310"/>
      <c r="SZB3" s="310"/>
      <c r="SZC3" s="310"/>
      <c r="SZD3" s="310"/>
      <c r="SZE3" s="310"/>
      <c r="SZF3" s="309"/>
      <c r="SZG3" s="310"/>
      <c r="SZH3" s="310"/>
      <c r="SZI3" s="310"/>
      <c r="SZJ3" s="310"/>
      <c r="SZK3" s="310"/>
      <c r="SZL3" s="310"/>
      <c r="SZM3" s="310"/>
      <c r="SZN3" s="309"/>
      <c r="SZO3" s="310"/>
      <c r="SZP3" s="310"/>
      <c r="SZQ3" s="310"/>
      <c r="SZR3" s="310"/>
      <c r="SZS3" s="310"/>
      <c r="SZT3" s="310"/>
      <c r="SZU3" s="310"/>
      <c r="SZV3" s="309"/>
      <c r="SZW3" s="310"/>
      <c r="SZX3" s="310"/>
      <c r="SZY3" s="310"/>
      <c r="SZZ3" s="310"/>
      <c r="TAA3" s="310"/>
      <c r="TAB3" s="310"/>
      <c r="TAC3" s="310"/>
      <c r="TAD3" s="309"/>
      <c r="TAE3" s="310"/>
      <c r="TAF3" s="310"/>
      <c r="TAG3" s="310"/>
      <c r="TAH3" s="310"/>
      <c r="TAI3" s="310"/>
      <c r="TAJ3" s="310"/>
      <c r="TAK3" s="310"/>
      <c r="TAL3" s="309"/>
      <c r="TAM3" s="310"/>
      <c r="TAN3" s="310"/>
      <c r="TAO3" s="310"/>
      <c r="TAP3" s="310"/>
      <c r="TAQ3" s="310"/>
      <c r="TAR3" s="310"/>
      <c r="TAS3" s="310"/>
      <c r="TAT3" s="309"/>
      <c r="TAU3" s="310"/>
      <c r="TAV3" s="310"/>
      <c r="TAW3" s="310"/>
      <c r="TAX3" s="310"/>
      <c r="TAY3" s="310"/>
      <c r="TAZ3" s="310"/>
      <c r="TBA3" s="310"/>
      <c r="TBB3" s="309"/>
      <c r="TBC3" s="310"/>
      <c r="TBD3" s="310"/>
      <c r="TBE3" s="310"/>
      <c r="TBF3" s="310"/>
      <c r="TBG3" s="310"/>
      <c r="TBH3" s="310"/>
      <c r="TBI3" s="310"/>
      <c r="TBJ3" s="309"/>
      <c r="TBK3" s="310"/>
      <c r="TBL3" s="310"/>
      <c r="TBM3" s="310"/>
      <c r="TBN3" s="310"/>
      <c r="TBO3" s="310"/>
      <c r="TBP3" s="310"/>
      <c r="TBQ3" s="310"/>
      <c r="TBR3" s="309"/>
      <c r="TBS3" s="310"/>
      <c r="TBT3" s="310"/>
      <c r="TBU3" s="310"/>
      <c r="TBV3" s="310"/>
      <c r="TBW3" s="310"/>
      <c r="TBX3" s="310"/>
      <c r="TBY3" s="310"/>
      <c r="TBZ3" s="309"/>
      <c r="TCA3" s="310"/>
      <c r="TCB3" s="310"/>
      <c r="TCC3" s="310"/>
      <c r="TCD3" s="310"/>
      <c r="TCE3" s="310"/>
      <c r="TCF3" s="310"/>
      <c r="TCG3" s="310"/>
      <c r="TCH3" s="309"/>
      <c r="TCI3" s="310"/>
      <c r="TCJ3" s="310"/>
      <c r="TCK3" s="310"/>
      <c r="TCL3" s="310"/>
      <c r="TCM3" s="310"/>
      <c r="TCN3" s="310"/>
      <c r="TCO3" s="310"/>
      <c r="TCP3" s="309"/>
      <c r="TCQ3" s="310"/>
      <c r="TCR3" s="310"/>
      <c r="TCS3" s="310"/>
      <c r="TCT3" s="310"/>
      <c r="TCU3" s="310"/>
      <c r="TCV3" s="310"/>
      <c r="TCW3" s="310"/>
      <c r="TCX3" s="309"/>
      <c r="TCY3" s="310"/>
      <c r="TCZ3" s="310"/>
      <c r="TDA3" s="310"/>
      <c r="TDB3" s="310"/>
      <c r="TDC3" s="310"/>
      <c r="TDD3" s="310"/>
      <c r="TDE3" s="310"/>
      <c r="TDF3" s="309"/>
      <c r="TDG3" s="310"/>
      <c r="TDH3" s="310"/>
      <c r="TDI3" s="310"/>
      <c r="TDJ3" s="310"/>
      <c r="TDK3" s="310"/>
      <c r="TDL3" s="310"/>
      <c r="TDM3" s="310"/>
      <c r="TDN3" s="309"/>
      <c r="TDO3" s="310"/>
      <c r="TDP3" s="310"/>
      <c r="TDQ3" s="310"/>
      <c r="TDR3" s="310"/>
      <c r="TDS3" s="310"/>
      <c r="TDT3" s="310"/>
      <c r="TDU3" s="310"/>
      <c r="TDV3" s="309"/>
      <c r="TDW3" s="310"/>
      <c r="TDX3" s="310"/>
      <c r="TDY3" s="310"/>
      <c r="TDZ3" s="310"/>
      <c r="TEA3" s="310"/>
      <c r="TEB3" s="310"/>
      <c r="TEC3" s="310"/>
      <c r="TED3" s="309"/>
      <c r="TEE3" s="310"/>
      <c r="TEF3" s="310"/>
      <c r="TEG3" s="310"/>
      <c r="TEH3" s="310"/>
      <c r="TEI3" s="310"/>
      <c r="TEJ3" s="310"/>
      <c r="TEK3" s="310"/>
      <c r="TEL3" s="309"/>
      <c r="TEM3" s="310"/>
      <c r="TEN3" s="310"/>
      <c r="TEO3" s="310"/>
      <c r="TEP3" s="310"/>
      <c r="TEQ3" s="310"/>
      <c r="TER3" s="310"/>
      <c r="TES3" s="310"/>
      <c r="TET3" s="309"/>
      <c r="TEU3" s="310"/>
      <c r="TEV3" s="310"/>
      <c r="TEW3" s="310"/>
      <c r="TEX3" s="310"/>
      <c r="TEY3" s="310"/>
      <c r="TEZ3" s="310"/>
      <c r="TFA3" s="310"/>
      <c r="TFB3" s="309"/>
      <c r="TFC3" s="310"/>
      <c r="TFD3" s="310"/>
      <c r="TFE3" s="310"/>
      <c r="TFF3" s="310"/>
      <c r="TFG3" s="310"/>
      <c r="TFH3" s="310"/>
      <c r="TFI3" s="310"/>
      <c r="TFJ3" s="309"/>
      <c r="TFK3" s="310"/>
      <c r="TFL3" s="310"/>
      <c r="TFM3" s="310"/>
      <c r="TFN3" s="310"/>
      <c r="TFO3" s="310"/>
      <c r="TFP3" s="310"/>
      <c r="TFQ3" s="310"/>
      <c r="TFR3" s="309"/>
      <c r="TFS3" s="310"/>
      <c r="TFT3" s="310"/>
      <c r="TFU3" s="310"/>
      <c r="TFV3" s="310"/>
      <c r="TFW3" s="310"/>
      <c r="TFX3" s="310"/>
      <c r="TFY3" s="310"/>
      <c r="TFZ3" s="309"/>
      <c r="TGA3" s="310"/>
      <c r="TGB3" s="310"/>
      <c r="TGC3" s="310"/>
      <c r="TGD3" s="310"/>
      <c r="TGE3" s="310"/>
      <c r="TGF3" s="310"/>
      <c r="TGG3" s="310"/>
      <c r="TGH3" s="309"/>
      <c r="TGI3" s="310"/>
      <c r="TGJ3" s="310"/>
      <c r="TGK3" s="310"/>
      <c r="TGL3" s="310"/>
      <c r="TGM3" s="310"/>
      <c r="TGN3" s="310"/>
      <c r="TGO3" s="310"/>
      <c r="TGP3" s="309"/>
      <c r="TGQ3" s="310"/>
      <c r="TGR3" s="310"/>
      <c r="TGS3" s="310"/>
      <c r="TGT3" s="310"/>
      <c r="TGU3" s="310"/>
      <c r="TGV3" s="310"/>
      <c r="TGW3" s="310"/>
      <c r="TGX3" s="309"/>
      <c r="TGY3" s="310"/>
      <c r="TGZ3" s="310"/>
      <c r="THA3" s="310"/>
      <c r="THB3" s="310"/>
      <c r="THC3" s="310"/>
      <c r="THD3" s="310"/>
      <c r="THE3" s="310"/>
      <c r="THF3" s="309"/>
      <c r="THG3" s="310"/>
      <c r="THH3" s="310"/>
      <c r="THI3" s="310"/>
      <c r="THJ3" s="310"/>
      <c r="THK3" s="310"/>
      <c r="THL3" s="310"/>
      <c r="THM3" s="310"/>
      <c r="THN3" s="309"/>
      <c r="THO3" s="310"/>
      <c r="THP3" s="310"/>
      <c r="THQ3" s="310"/>
      <c r="THR3" s="310"/>
      <c r="THS3" s="310"/>
      <c r="THT3" s="310"/>
      <c r="THU3" s="310"/>
      <c r="THV3" s="309"/>
      <c r="THW3" s="310"/>
      <c r="THX3" s="310"/>
      <c r="THY3" s="310"/>
      <c r="THZ3" s="310"/>
      <c r="TIA3" s="310"/>
      <c r="TIB3" s="310"/>
      <c r="TIC3" s="310"/>
      <c r="TID3" s="309"/>
      <c r="TIE3" s="310"/>
      <c r="TIF3" s="310"/>
      <c r="TIG3" s="310"/>
      <c r="TIH3" s="310"/>
      <c r="TII3" s="310"/>
      <c r="TIJ3" s="310"/>
      <c r="TIK3" s="310"/>
      <c r="TIL3" s="309"/>
      <c r="TIM3" s="310"/>
      <c r="TIN3" s="310"/>
      <c r="TIO3" s="310"/>
      <c r="TIP3" s="310"/>
      <c r="TIQ3" s="310"/>
      <c r="TIR3" s="310"/>
      <c r="TIS3" s="310"/>
      <c r="TIT3" s="309"/>
      <c r="TIU3" s="310"/>
      <c r="TIV3" s="310"/>
      <c r="TIW3" s="310"/>
      <c r="TIX3" s="310"/>
      <c r="TIY3" s="310"/>
      <c r="TIZ3" s="310"/>
      <c r="TJA3" s="310"/>
      <c r="TJB3" s="309"/>
      <c r="TJC3" s="310"/>
      <c r="TJD3" s="310"/>
      <c r="TJE3" s="310"/>
      <c r="TJF3" s="310"/>
      <c r="TJG3" s="310"/>
      <c r="TJH3" s="310"/>
      <c r="TJI3" s="310"/>
      <c r="TJJ3" s="309"/>
      <c r="TJK3" s="310"/>
      <c r="TJL3" s="310"/>
      <c r="TJM3" s="310"/>
      <c r="TJN3" s="310"/>
      <c r="TJO3" s="310"/>
      <c r="TJP3" s="310"/>
      <c r="TJQ3" s="310"/>
      <c r="TJR3" s="309"/>
      <c r="TJS3" s="310"/>
      <c r="TJT3" s="310"/>
      <c r="TJU3" s="310"/>
      <c r="TJV3" s="310"/>
      <c r="TJW3" s="310"/>
      <c r="TJX3" s="310"/>
      <c r="TJY3" s="310"/>
      <c r="TJZ3" s="309"/>
      <c r="TKA3" s="310"/>
      <c r="TKB3" s="310"/>
      <c r="TKC3" s="310"/>
      <c r="TKD3" s="310"/>
      <c r="TKE3" s="310"/>
      <c r="TKF3" s="310"/>
      <c r="TKG3" s="310"/>
      <c r="TKH3" s="309"/>
      <c r="TKI3" s="310"/>
      <c r="TKJ3" s="310"/>
      <c r="TKK3" s="310"/>
      <c r="TKL3" s="310"/>
      <c r="TKM3" s="310"/>
      <c r="TKN3" s="310"/>
      <c r="TKO3" s="310"/>
      <c r="TKP3" s="309"/>
      <c r="TKQ3" s="310"/>
      <c r="TKR3" s="310"/>
      <c r="TKS3" s="310"/>
      <c r="TKT3" s="310"/>
      <c r="TKU3" s="310"/>
      <c r="TKV3" s="310"/>
      <c r="TKW3" s="310"/>
      <c r="TKX3" s="309"/>
      <c r="TKY3" s="310"/>
      <c r="TKZ3" s="310"/>
      <c r="TLA3" s="310"/>
      <c r="TLB3" s="310"/>
      <c r="TLC3" s="310"/>
      <c r="TLD3" s="310"/>
      <c r="TLE3" s="310"/>
      <c r="TLF3" s="309"/>
      <c r="TLG3" s="310"/>
      <c r="TLH3" s="310"/>
      <c r="TLI3" s="310"/>
      <c r="TLJ3" s="310"/>
      <c r="TLK3" s="310"/>
      <c r="TLL3" s="310"/>
      <c r="TLM3" s="310"/>
      <c r="TLN3" s="309"/>
      <c r="TLO3" s="310"/>
      <c r="TLP3" s="310"/>
      <c r="TLQ3" s="310"/>
      <c r="TLR3" s="310"/>
      <c r="TLS3" s="310"/>
      <c r="TLT3" s="310"/>
      <c r="TLU3" s="310"/>
      <c r="TLV3" s="309"/>
      <c r="TLW3" s="310"/>
      <c r="TLX3" s="310"/>
      <c r="TLY3" s="310"/>
      <c r="TLZ3" s="310"/>
      <c r="TMA3" s="310"/>
      <c r="TMB3" s="310"/>
      <c r="TMC3" s="310"/>
      <c r="TMD3" s="309"/>
      <c r="TME3" s="310"/>
      <c r="TMF3" s="310"/>
      <c r="TMG3" s="310"/>
      <c r="TMH3" s="310"/>
      <c r="TMI3" s="310"/>
      <c r="TMJ3" s="310"/>
      <c r="TMK3" s="310"/>
      <c r="TML3" s="309"/>
      <c r="TMM3" s="310"/>
      <c r="TMN3" s="310"/>
      <c r="TMO3" s="310"/>
      <c r="TMP3" s="310"/>
      <c r="TMQ3" s="310"/>
      <c r="TMR3" s="310"/>
      <c r="TMS3" s="310"/>
      <c r="TMT3" s="309"/>
      <c r="TMU3" s="310"/>
      <c r="TMV3" s="310"/>
      <c r="TMW3" s="310"/>
      <c r="TMX3" s="310"/>
      <c r="TMY3" s="310"/>
      <c r="TMZ3" s="310"/>
      <c r="TNA3" s="310"/>
      <c r="TNB3" s="309"/>
      <c r="TNC3" s="310"/>
      <c r="TND3" s="310"/>
      <c r="TNE3" s="310"/>
      <c r="TNF3" s="310"/>
      <c r="TNG3" s="310"/>
      <c r="TNH3" s="310"/>
      <c r="TNI3" s="310"/>
      <c r="TNJ3" s="309"/>
      <c r="TNK3" s="310"/>
      <c r="TNL3" s="310"/>
      <c r="TNM3" s="310"/>
      <c r="TNN3" s="310"/>
      <c r="TNO3" s="310"/>
      <c r="TNP3" s="310"/>
      <c r="TNQ3" s="310"/>
      <c r="TNR3" s="309"/>
      <c r="TNS3" s="310"/>
      <c r="TNT3" s="310"/>
      <c r="TNU3" s="310"/>
      <c r="TNV3" s="310"/>
      <c r="TNW3" s="310"/>
      <c r="TNX3" s="310"/>
      <c r="TNY3" s="310"/>
      <c r="TNZ3" s="309"/>
      <c r="TOA3" s="310"/>
      <c r="TOB3" s="310"/>
      <c r="TOC3" s="310"/>
      <c r="TOD3" s="310"/>
      <c r="TOE3" s="310"/>
      <c r="TOF3" s="310"/>
      <c r="TOG3" s="310"/>
      <c r="TOH3" s="309"/>
      <c r="TOI3" s="310"/>
      <c r="TOJ3" s="310"/>
      <c r="TOK3" s="310"/>
      <c r="TOL3" s="310"/>
      <c r="TOM3" s="310"/>
      <c r="TON3" s="310"/>
      <c r="TOO3" s="310"/>
      <c r="TOP3" s="309"/>
      <c r="TOQ3" s="310"/>
      <c r="TOR3" s="310"/>
      <c r="TOS3" s="310"/>
      <c r="TOT3" s="310"/>
      <c r="TOU3" s="310"/>
      <c r="TOV3" s="310"/>
      <c r="TOW3" s="310"/>
      <c r="TOX3" s="309"/>
      <c r="TOY3" s="310"/>
      <c r="TOZ3" s="310"/>
      <c r="TPA3" s="310"/>
      <c r="TPB3" s="310"/>
      <c r="TPC3" s="310"/>
      <c r="TPD3" s="310"/>
      <c r="TPE3" s="310"/>
      <c r="TPF3" s="309"/>
      <c r="TPG3" s="310"/>
      <c r="TPH3" s="310"/>
      <c r="TPI3" s="310"/>
      <c r="TPJ3" s="310"/>
      <c r="TPK3" s="310"/>
      <c r="TPL3" s="310"/>
      <c r="TPM3" s="310"/>
      <c r="TPN3" s="309"/>
      <c r="TPO3" s="310"/>
      <c r="TPP3" s="310"/>
      <c r="TPQ3" s="310"/>
      <c r="TPR3" s="310"/>
      <c r="TPS3" s="310"/>
      <c r="TPT3" s="310"/>
      <c r="TPU3" s="310"/>
      <c r="TPV3" s="309"/>
      <c r="TPW3" s="310"/>
      <c r="TPX3" s="310"/>
      <c r="TPY3" s="310"/>
      <c r="TPZ3" s="310"/>
      <c r="TQA3" s="310"/>
      <c r="TQB3" s="310"/>
      <c r="TQC3" s="310"/>
      <c r="TQD3" s="309"/>
      <c r="TQE3" s="310"/>
      <c r="TQF3" s="310"/>
      <c r="TQG3" s="310"/>
      <c r="TQH3" s="310"/>
      <c r="TQI3" s="310"/>
      <c r="TQJ3" s="310"/>
      <c r="TQK3" s="310"/>
      <c r="TQL3" s="309"/>
      <c r="TQM3" s="310"/>
      <c r="TQN3" s="310"/>
      <c r="TQO3" s="310"/>
      <c r="TQP3" s="310"/>
      <c r="TQQ3" s="310"/>
      <c r="TQR3" s="310"/>
      <c r="TQS3" s="310"/>
      <c r="TQT3" s="309"/>
      <c r="TQU3" s="310"/>
      <c r="TQV3" s="310"/>
      <c r="TQW3" s="310"/>
      <c r="TQX3" s="310"/>
      <c r="TQY3" s="310"/>
      <c r="TQZ3" s="310"/>
      <c r="TRA3" s="310"/>
      <c r="TRB3" s="309"/>
      <c r="TRC3" s="310"/>
      <c r="TRD3" s="310"/>
      <c r="TRE3" s="310"/>
      <c r="TRF3" s="310"/>
      <c r="TRG3" s="310"/>
      <c r="TRH3" s="310"/>
      <c r="TRI3" s="310"/>
      <c r="TRJ3" s="309"/>
      <c r="TRK3" s="310"/>
      <c r="TRL3" s="310"/>
      <c r="TRM3" s="310"/>
      <c r="TRN3" s="310"/>
      <c r="TRO3" s="310"/>
      <c r="TRP3" s="310"/>
      <c r="TRQ3" s="310"/>
      <c r="TRR3" s="309"/>
      <c r="TRS3" s="310"/>
      <c r="TRT3" s="310"/>
      <c r="TRU3" s="310"/>
      <c r="TRV3" s="310"/>
      <c r="TRW3" s="310"/>
      <c r="TRX3" s="310"/>
      <c r="TRY3" s="310"/>
      <c r="TRZ3" s="309"/>
      <c r="TSA3" s="310"/>
      <c r="TSB3" s="310"/>
      <c r="TSC3" s="310"/>
      <c r="TSD3" s="310"/>
      <c r="TSE3" s="310"/>
      <c r="TSF3" s="310"/>
      <c r="TSG3" s="310"/>
      <c r="TSH3" s="309"/>
      <c r="TSI3" s="310"/>
      <c r="TSJ3" s="310"/>
      <c r="TSK3" s="310"/>
      <c r="TSL3" s="310"/>
      <c r="TSM3" s="310"/>
      <c r="TSN3" s="310"/>
      <c r="TSO3" s="310"/>
      <c r="TSP3" s="309"/>
      <c r="TSQ3" s="310"/>
      <c r="TSR3" s="310"/>
      <c r="TSS3" s="310"/>
      <c r="TST3" s="310"/>
      <c r="TSU3" s="310"/>
      <c r="TSV3" s="310"/>
      <c r="TSW3" s="310"/>
      <c r="TSX3" s="309"/>
      <c r="TSY3" s="310"/>
      <c r="TSZ3" s="310"/>
      <c r="TTA3" s="310"/>
      <c r="TTB3" s="310"/>
      <c r="TTC3" s="310"/>
      <c r="TTD3" s="310"/>
      <c r="TTE3" s="310"/>
      <c r="TTF3" s="309"/>
      <c r="TTG3" s="310"/>
      <c r="TTH3" s="310"/>
      <c r="TTI3" s="310"/>
      <c r="TTJ3" s="310"/>
      <c r="TTK3" s="310"/>
      <c r="TTL3" s="310"/>
      <c r="TTM3" s="310"/>
      <c r="TTN3" s="309"/>
      <c r="TTO3" s="310"/>
      <c r="TTP3" s="310"/>
      <c r="TTQ3" s="310"/>
      <c r="TTR3" s="310"/>
      <c r="TTS3" s="310"/>
      <c r="TTT3" s="310"/>
      <c r="TTU3" s="310"/>
      <c r="TTV3" s="309"/>
      <c r="TTW3" s="310"/>
      <c r="TTX3" s="310"/>
      <c r="TTY3" s="310"/>
      <c r="TTZ3" s="310"/>
      <c r="TUA3" s="310"/>
      <c r="TUB3" s="310"/>
      <c r="TUC3" s="310"/>
      <c r="TUD3" s="309"/>
      <c r="TUE3" s="310"/>
      <c r="TUF3" s="310"/>
      <c r="TUG3" s="310"/>
      <c r="TUH3" s="310"/>
      <c r="TUI3" s="310"/>
      <c r="TUJ3" s="310"/>
      <c r="TUK3" s="310"/>
      <c r="TUL3" s="309"/>
      <c r="TUM3" s="310"/>
      <c r="TUN3" s="310"/>
      <c r="TUO3" s="310"/>
      <c r="TUP3" s="310"/>
      <c r="TUQ3" s="310"/>
      <c r="TUR3" s="310"/>
      <c r="TUS3" s="310"/>
      <c r="TUT3" s="309"/>
      <c r="TUU3" s="310"/>
      <c r="TUV3" s="310"/>
      <c r="TUW3" s="310"/>
      <c r="TUX3" s="310"/>
      <c r="TUY3" s="310"/>
      <c r="TUZ3" s="310"/>
      <c r="TVA3" s="310"/>
      <c r="TVB3" s="309"/>
      <c r="TVC3" s="310"/>
      <c r="TVD3" s="310"/>
      <c r="TVE3" s="310"/>
      <c r="TVF3" s="310"/>
      <c r="TVG3" s="310"/>
      <c r="TVH3" s="310"/>
      <c r="TVI3" s="310"/>
      <c r="TVJ3" s="309"/>
      <c r="TVK3" s="310"/>
      <c r="TVL3" s="310"/>
      <c r="TVM3" s="310"/>
      <c r="TVN3" s="310"/>
      <c r="TVO3" s="310"/>
      <c r="TVP3" s="310"/>
      <c r="TVQ3" s="310"/>
      <c r="TVR3" s="309"/>
      <c r="TVS3" s="310"/>
      <c r="TVT3" s="310"/>
      <c r="TVU3" s="310"/>
      <c r="TVV3" s="310"/>
      <c r="TVW3" s="310"/>
      <c r="TVX3" s="310"/>
      <c r="TVY3" s="310"/>
      <c r="TVZ3" s="309"/>
      <c r="TWA3" s="310"/>
      <c r="TWB3" s="310"/>
      <c r="TWC3" s="310"/>
      <c r="TWD3" s="310"/>
      <c r="TWE3" s="310"/>
      <c r="TWF3" s="310"/>
      <c r="TWG3" s="310"/>
      <c r="TWH3" s="309"/>
      <c r="TWI3" s="310"/>
      <c r="TWJ3" s="310"/>
      <c r="TWK3" s="310"/>
      <c r="TWL3" s="310"/>
      <c r="TWM3" s="310"/>
      <c r="TWN3" s="310"/>
      <c r="TWO3" s="310"/>
      <c r="TWP3" s="309"/>
      <c r="TWQ3" s="310"/>
      <c r="TWR3" s="310"/>
      <c r="TWS3" s="310"/>
      <c r="TWT3" s="310"/>
      <c r="TWU3" s="310"/>
      <c r="TWV3" s="310"/>
      <c r="TWW3" s="310"/>
      <c r="TWX3" s="309"/>
      <c r="TWY3" s="310"/>
      <c r="TWZ3" s="310"/>
      <c r="TXA3" s="310"/>
      <c r="TXB3" s="310"/>
      <c r="TXC3" s="310"/>
      <c r="TXD3" s="310"/>
      <c r="TXE3" s="310"/>
      <c r="TXF3" s="309"/>
      <c r="TXG3" s="310"/>
      <c r="TXH3" s="310"/>
      <c r="TXI3" s="310"/>
      <c r="TXJ3" s="310"/>
      <c r="TXK3" s="310"/>
      <c r="TXL3" s="310"/>
      <c r="TXM3" s="310"/>
      <c r="TXN3" s="309"/>
      <c r="TXO3" s="310"/>
      <c r="TXP3" s="310"/>
      <c r="TXQ3" s="310"/>
      <c r="TXR3" s="310"/>
      <c r="TXS3" s="310"/>
      <c r="TXT3" s="310"/>
      <c r="TXU3" s="310"/>
      <c r="TXV3" s="309"/>
      <c r="TXW3" s="310"/>
      <c r="TXX3" s="310"/>
      <c r="TXY3" s="310"/>
      <c r="TXZ3" s="310"/>
      <c r="TYA3" s="310"/>
      <c r="TYB3" s="310"/>
      <c r="TYC3" s="310"/>
      <c r="TYD3" s="309"/>
      <c r="TYE3" s="310"/>
      <c r="TYF3" s="310"/>
      <c r="TYG3" s="310"/>
      <c r="TYH3" s="310"/>
      <c r="TYI3" s="310"/>
      <c r="TYJ3" s="310"/>
      <c r="TYK3" s="310"/>
      <c r="TYL3" s="309"/>
      <c r="TYM3" s="310"/>
      <c r="TYN3" s="310"/>
      <c r="TYO3" s="310"/>
      <c r="TYP3" s="310"/>
      <c r="TYQ3" s="310"/>
      <c r="TYR3" s="310"/>
      <c r="TYS3" s="310"/>
      <c r="TYT3" s="309"/>
      <c r="TYU3" s="310"/>
      <c r="TYV3" s="310"/>
      <c r="TYW3" s="310"/>
      <c r="TYX3" s="310"/>
      <c r="TYY3" s="310"/>
      <c r="TYZ3" s="310"/>
      <c r="TZA3" s="310"/>
      <c r="TZB3" s="309"/>
      <c r="TZC3" s="310"/>
      <c r="TZD3" s="310"/>
      <c r="TZE3" s="310"/>
      <c r="TZF3" s="310"/>
      <c r="TZG3" s="310"/>
      <c r="TZH3" s="310"/>
      <c r="TZI3" s="310"/>
      <c r="TZJ3" s="309"/>
      <c r="TZK3" s="310"/>
      <c r="TZL3" s="310"/>
      <c r="TZM3" s="310"/>
      <c r="TZN3" s="310"/>
      <c r="TZO3" s="310"/>
      <c r="TZP3" s="310"/>
      <c r="TZQ3" s="310"/>
      <c r="TZR3" s="309"/>
      <c r="TZS3" s="310"/>
      <c r="TZT3" s="310"/>
      <c r="TZU3" s="310"/>
      <c r="TZV3" s="310"/>
      <c r="TZW3" s="310"/>
      <c r="TZX3" s="310"/>
      <c r="TZY3" s="310"/>
      <c r="TZZ3" s="309"/>
      <c r="UAA3" s="310"/>
      <c r="UAB3" s="310"/>
      <c r="UAC3" s="310"/>
      <c r="UAD3" s="310"/>
      <c r="UAE3" s="310"/>
      <c r="UAF3" s="310"/>
      <c r="UAG3" s="310"/>
      <c r="UAH3" s="309"/>
      <c r="UAI3" s="310"/>
      <c r="UAJ3" s="310"/>
      <c r="UAK3" s="310"/>
      <c r="UAL3" s="310"/>
      <c r="UAM3" s="310"/>
      <c r="UAN3" s="310"/>
      <c r="UAO3" s="310"/>
      <c r="UAP3" s="309"/>
      <c r="UAQ3" s="310"/>
      <c r="UAR3" s="310"/>
      <c r="UAS3" s="310"/>
      <c r="UAT3" s="310"/>
      <c r="UAU3" s="310"/>
      <c r="UAV3" s="310"/>
      <c r="UAW3" s="310"/>
      <c r="UAX3" s="309"/>
      <c r="UAY3" s="310"/>
      <c r="UAZ3" s="310"/>
      <c r="UBA3" s="310"/>
      <c r="UBB3" s="310"/>
      <c r="UBC3" s="310"/>
      <c r="UBD3" s="310"/>
      <c r="UBE3" s="310"/>
      <c r="UBF3" s="309"/>
      <c r="UBG3" s="310"/>
      <c r="UBH3" s="310"/>
      <c r="UBI3" s="310"/>
      <c r="UBJ3" s="310"/>
      <c r="UBK3" s="310"/>
      <c r="UBL3" s="310"/>
      <c r="UBM3" s="310"/>
      <c r="UBN3" s="309"/>
      <c r="UBO3" s="310"/>
      <c r="UBP3" s="310"/>
      <c r="UBQ3" s="310"/>
      <c r="UBR3" s="310"/>
      <c r="UBS3" s="310"/>
      <c r="UBT3" s="310"/>
      <c r="UBU3" s="310"/>
      <c r="UBV3" s="309"/>
      <c r="UBW3" s="310"/>
      <c r="UBX3" s="310"/>
      <c r="UBY3" s="310"/>
      <c r="UBZ3" s="310"/>
      <c r="UCA3" s="310"/>
      <c r="UCB3" s="310"/>
      <c r="UCC3" s="310"/>
      <c r="UCD3" s="309"/>
      <c r="UCE3" s="310"/>
      <c r="UCF3" s="310"/>
      <c r="UCG3" s="310"/>
      <c r="UCH3" s="310"/>
      <c r="UCI3" s="310"/>
      <c r="UCJ3" s="310"/>
      <c r="UCK3" s="310"/>
      <c r="UCL3" s="309"/>
      <c r="UCM3" s="310"/>
      <c r="UCN3" s="310"/>
      <c r="UCO3" s="310"/>
      <c r="UCP3" s="310"/>
      <c r="UCQ3" s="310"/>
      <c r="UCR3" s="310"/>
      <c r="UCS3" s="310"/>
      <c r="UCT3" s="309"/>
      <c r="UCU3" s="310"/>
      <c r="UCV3" s="310"/>
      <c r="UCW3" s="310"/>
      <c r="UCX3" s="310"/>
      <c r="UCY3" s="310"/>
      <c r="UCZ3" s="310"/>
      <c r="UDA3" s="310"/>
      <c r="UDB3" s="309"/>
      <c r="UDC3" s="310"/>
      <c r="UDD3" s="310"/>
      <c r="UDE3" s="310"/>
      <c r="UDF3" s="310"/>
      <c r="UDG3" s="310"/>
      <c r="UDH3" s="310"/>
      <c r="UDI3" s="310"/>
      <c r="UDJ3" s="309"/>
      <c r="UDK3" s="310"/>
      <c r="UDL3" s="310"/>
      <c r="UDM3" s="310"/>
      <c r="UDN3" s="310"/>
      <c r="UDO3" s="310"/>
      <c r="UDP3" s="310"/>
      <c r="UDQ3" s="310"/>
      <c r="UDR3" s="309"/>
      <c r="UDS3" s="310"/>
      <c r="UDT3" s="310"/>
      <c r="UDU3" s="310"/>
      <c r="UDV3" s="310"/>
      <c r="UDW3" s="310"/>
      <c r="UDX3" s="310"/>
      <c r="UDY3" s="310"/>
      <c r="UDZ3" s="309"/>
      <c r="UEA3" s="310"/>
      <c r="UEB3" s="310"/>
      <c r="UEC3" s="310"/>
      <c r="UED3" s="310"/>
      <c r="UEE3" s="310"/>
      <c r="UEF3" s="310"/>
      <c r="UEG3" s="310"/>
      <c r="UEH3" s="309"/>
      <c r="UEI3" s="310"/>
      <c r="UEJ3" s="310"/>
      <c r="UEK3" s="310"/>
      <c r="UEL3" s="310"/>
      <c r="UEM3" s="310"/>
      <c r="UEN3" s="310"/>
      <c r="UEO3" s="310"/>
      <c r="UEP3" s="309"/>
      <c r="UEQ3" s="310"/>
      <c r="UER3" s="310"/>
      <c r="UES3" s="310"/>
      <c r="UET3" s="310"/>
      <c r="UEU3" s="310"/>
      <c r="UEV3" s="310"/>
      <c r="UEW3" s="310"/>
      <c r="UEX3" s="309"/>
      <c r="UEY3" s="310"/>
      <c r="UEZ3" s="310"/>
      <c r="UFA3" s="310"/>
      <c r="UFB3" s="310"/>
      <c r="UFC3" s="310"/>
      <c r="UFD3" s="310"/>
      <c r="UFE3" s="310"/>
      <c r="UFF3" s="309"/>
      <c r="UFG3" s="310"/>
      <c r="UFH3" s="310"/>
      <c r="UFI3" s="310"/>
      <c r="UFJ3" s="310"/>
      <c r="UFK3" s="310"/>
      <c r="UFL3" s="310"/>
      <c r="UFM3" s="310"/>
      <c r="UFN3" s="309"/>
      <c r="UFO3" s="310"/>
      <c r="UFP3" s="310"/>
      <c r="UFQ3" s="310"/>
      <c r="UFR3" s="310"/>
      <c r="UFS3" s="310"/>
      <c r="UFT3" s="310"/>
      <c r="UFU3" s="310"/>
      <c r="UFV3" s="309"/>
      <c r="UFW3" s="310"/>
      <c r="UFX3" s="310"/>
      <c r="UFY3" s="310"/>
      <c r="UFZ3" s="310"/>
      <c r="UGA3" s="310"/>
      <c r="UGB3" s="310"/>
      <c r="UGC3" s="310"/>
      <c r="UGD3" s="309"/>
      <c r="UGE3" s="310"/>
      <c r="UGF3" s="310"/>
      <c r="UGG3" s="310"/>
      <c r="UGH3" s="310"/>
      <c r="UGI3" s="310"/>
      <c r="UGJ3" s="310"/>
      <c r="UGK3" s="310"/>
      <c r="UGL3" s="309"/>
      <c r="UGM3" s="310"/>
      <c r="UGN3" s="310"/>
      <c r="UGO3" s="310"/>
      <c r="UGP3" s="310"/>
      <c r="UGQ3" s="310"/>
      <c r="UGR3" s="310"/>
      <c r="UGS3" s="310"/>
      <c r="UGT3" s="309"/>
      <c r="UGU3" s="310"/>
      <c r="UGV3" s="310"/>
      <c r="UGW3" s="310"/>
      <c r="UGX3" s="310"/>
      <c r="UGY3" s="310"/>
      <c r="UGZ3" s="310"/>
      <c r="UHA3" s="310"/>
      <c r="UHB3" s="309"/>
      <c r="UHC3" s="310"/>
      <c r="UHD3" s="310"/>
      <c r="UHE3" s="310"/>
      <c r="UHF3" s="310"/>
      <c r="UHG3" s="310"/>
      <c r="UHH3" s="310"/>
      <c r="UHI3" s="310"/>
      <c r="UHJ3" s="309"/>
      <c r="UHK3" s="310"/>
      <c r="UHL3" s="310"/>
      <c r="UHM3" s="310"/>
      <c r="UHN3" s="310"/>
      <c r="UHO3" s="310"/>
      <c r="UHP3" s="310"/>
      <c r="UHQ3" s="310"/>
      <c r="UHR3" s="309"/>
      <c r="UHS3" s="310"/>
      <c r="UHT3" s="310"/>
      <c r="UHU3" s="310"/>
      <c r="UHV3" s="310"/>
      <c r="UHW3" s="310"/>
      <c r="UHX3" s="310"/>
      <c r="UHY3" s="310"/>
      <c r="UHZ3" s="309"/>
      <c r="UIA3" s="310"/>
      <c r="UIB3" s="310"/>
      <c r="UIC3" s="310"/>
      <c r="UID3" s="310"/>
      <c r="UIE3" s="310"/>
      <c r="UIF3" s="310"/>
      <c r="UIG3" s="310"/>
      <c r="UIH3" s="309"/>
      <c r="UII3" s="310"/>
      <c r="UIJ3" s="310"/>
      <c r="UIK3" s="310"/>
      <c r="UIL3" s="310"/>
      <c r="UIM3" s="310"/>
      <c r="UIN3" s="310"/>
      <c r="UIO3" s="310"/>
      <c r="UIP3" s="309"/>
      <c r="UIQ3" s="310"/>
      <c r="UIR3" s="310"/>
      <c r="UIS3" s="310"/>
      <c r="UIT3" s="310"/>
      <c r="UIU3" s="310"/>
      <c r="UIV3" s="310"/>
      <c r="UIW3" s="310"/>
      <c r="UIX3" s="309"/>
      <c r="UIY3" s="310"/>
      <c r="UIZ3" s="310"/>
      <c r="UJA3" s="310"/>
      <c r="UJB3" s="310"/>
      <c r="UJC3" s="310"/>
      <c r="UJD3" s="310"/>
      <c r="UJE3" s="310"/>
      <c r="UJF3" s="309"/>
      <c r="UJG3" s="310"/>
      <c r="UJH3" s="310"/>
      <c r="UJI3" s="310"/>
      <c r="UJJ3" s="310"/>
      <c r="UJK3" s="310"/>
      <c r="UJL3" s="310"/>
      <c r="UJM3" s="310"/>
      <c r="UJN3" s="309"/>
      <c r="UJO3" s="310"/>
      <c r="UJP3" s="310"/>
      <c r="UJQ3" s="310"/>
      <c r="UJR3" s="310"/>
      <c r="UJS3" s="310"/>
      <c r="UJT3" s="310"/>
      <c r="UJU3" s="310"/>
      <c r="UJV3" s="309"/>
      <c r="UJW3" s="310"/>
      <c r="UJX3" s="310"/>
      <c r="UJY3" s="310"/>
      <c r="UJZ3" s="310"/>
      <c r="UKA3" s="310"/>
      <c r="UKB3" s="310"/>
      <c r="UKC3" s="310"/>
      <c r="UKD3" s="309"/>
      <c r="UKE3" s="310"/>
      <c r="UKF3" s="310"/>
      <c r="UKG3" s="310"/>
      <c r="UKH3" s="310"/>
      <c r="UKI3" s="310"/>
      <c r="UKJ3" s="310"/>
      <c r="UKK3" s="310"/>
      <c r="UKL3" s="309"/>
      <c r="UKM3" s="310"/>
      <c r="UKN3" s="310"/>
      <c r="UKO3" s="310"/>
      <c r="UKP3" s="310"/>
      <c r="UKQ3" s="310"/>
      <c r="UKR3" s="310"/>
      <c r="UKS3" s="310"/>
      <c r="UKT3" s="309"/>
      <c r="UKU3" s="310"/>
      <c r="UKV3" s="310"/>
      <c r="UKW3" s="310"/>
      <c r="UKX3" s="310"/>
      <c r="UKY3" s="310"/>
      <c r="UKZ3" s="310"/>
      <c r="ULA3" s="310"/>
      <c r="ULB3" s="309"/>
      <c r="ULC3" s="310"/>
      <c r="ULD3" s="310"/>
      <c r="ULE3" s="310"/>
      <c r="ULF3" s="310"/>
      <c r="ULG3" s="310"/>
      <c r="ULH3" s="310"/>
      <c r="ULI3" s="310"/>
      <c r="ULJ3" s="309"/>
      <c r="ULK3" s="310"/>
      <c r="ULL3" s="310"/>
      <c r="ULM3" s="310"/>
      <c r="ULN3" s="310"/>
      <c r="ULO3" s="310"/>
      <c r="ULP3" s="310"/>
      <c r="ULQ3" s="310"/>
      <c r="ULR3" s="309"/>
      <c r="ULS3" s="310"/>
      <c r="ULT3" s="310"/>
      <c r="ULU3" s="310"/>
      <c r="ULV3" s="310"/>
      <c r="ULW3" s="310"/>
      <c r="ULX3" s="310"/>
      <c r="ULY3" s="310"/>
      <c r="ULZ3" s="309"/>
      <c r="UMA3" s="310"/>
      <c r="UMB3" s="310"/>
      <c r="UMC3" s="310"/>
      <c r="UMD3" s="310"/>
      <c r="UME3" s="310"/>
      <c r="UMF3" s="310"/>
      <c r="UMG3" s="310"/>
      <c r="UMH3" s="309"/>
      <c r="UMI3" s="310"/>
      <c r="UMJ3" s="310"/>
      <c r="UMK3" s="310"/>
      <c r="UML3" s="310"/>
      <c r="UMM3" s="310"/>
      <c r="UMN3" s="310"/>
      <c r="UMO3" s="310"/>
      <c r="UMP3" s="309"/>
      <c r="UMQ3" s="310"/>
      <c r="UMR3" s="310"/>
      <c r="UMS3" s="310"/>
      <c r="UMT3" s="310"/>
      <c r="UMU3" s="310"/>
      <c r="UMV3" s="310"/>
      <c r="UMW3" s="310"/>
      <c r="UMX3" s="309"/>
      <c r="UMY3" s="310"/>
      <c r="UMZ3" s="310"/>
      <c r="UNA3" s="310"/>
      <c r="UNB3" s="310"/>
      <c r="UNC3" s="310"/>
      <c r="UND3" s="310"/>
      <c r="UNE3" s="310"/>
      <c r="UNF3" s="309"/>
      <c r="UNG3" s="310"/>
      <c r="UNH3" s="310"/>
      <c r="UNI3" s="310"/>
      <c r="UNJ3" s="310"/>
      <c r="UNK3" s="310"/>
      <c r="UNL3" s="310"/>
      <c r="UNM3" s="310"/>
      <c r="UNN3" s="309"/>
      <c r="UNO3" s="310"/>
      <c r="UNP3" s="310"/>
      <c r="UNQ3" s="310"/>
      <c r="UNR3" s="310"/>
      <c r="UNS3" s="310"/>
      <c r="UNT3" s="310"/>
      <c r="UNU3" s="310"/>
      <c r="UNV3" s="309"/>
      <c r="UNW3" s="310"/>
      <c r="UNX3" s="310"/>
      <c r="UNY3" s="310"/>
      <c r="UNZ3" s="310"/>
      <c r="UOA3" s="310"/>
      <c r="UOB3" s="310"/>
      <c r="UOC3" s="310"/>
      <c r="UOD3" s="309"/>
      <c r="UOE3" s="310"/>
      <c r="UOF3" s="310"/>
      <c r="UOG3" s="310"/>
      <c r="UOH3" s="310"/>
      <c r="UOI3" s="310"/>
      <c r="UOJ3" s="310"/>
      <c r="UOK3" s="310"/>
      <c r="UOL3" s="309"/>
      <c r="UOM3" s="310"/>
      <c r="UON3" s="310"/>
      <c r="UOO3" s="310"/>
      <c r="UOP3" s="310"/>
      <c r="UOQ3" s="310"/>
      <c r="UOR3" s="310"/>
      <c r="UOS3" s="310"/>
      <c r="UOT3" s="309"/>
      <c r="UOU3" s="310"/>
      <c r="UOV3" s="310"/>
      <c r="UOW3" s="310"/>
      <c r="UOX3" s="310"/>
      <c r="UOY3" s="310"/>
      <c r="UOZ3" s="310"/>
      <c r="UPA3" s="310"/>
      <c r="UPB3" s="309"/>
      <c r="UPC3" s="310"/>
      <c r="UPD3" s="310"/>
      <c r="UPE3" s="310"/>
      <c r="UPF3" s="310"/>
      <c r="UPG3" s="310"/>
      <c r="UPH3" s="310"/>
      <c r="UPI3" s="310"/>
      <c r="UPJ3" s="309"/>
      <c r="UPK3" s="310"/>
      <c r="UPL3" s="310"/>
      <c r="UPM3" s="310"/>
      <c r="UPN3" s="310"/>
      <c r="UPO3" s="310"/>
      <c r="UPP3" s="310"/>
      <c r="UPQ3" s="310"/>
      <c r="UPR3" s="309"/>
      <c r="UPS3" s="310"/>
      <c r="UPT3" s="310"/>
      <c r="UPU3" s="310"/>
      <c r="UPV3" s="310"/>
      <c r="UPW3" s="310"/>
      <c r="UPX3" s="310"/>
      <c r="UPY3" s="310"/>
      <c r="UPZ3" s="309"/>
      <c r="UQA3" s="310"/>
      <c r="UQB3" s="310"/>
      <c r="UQC3" s="310"/>
      <c r="UQD3" s="310"/>
      <c r="UQE3" s="310"/>
      <c r="UQF3" s="310"/>
      <c r="UQG3" s="310"/>
      <c r="UQH3" s="309"/>
      <c r="UQI3" s="310"/>
      <c r="UQJ3" s="310"/>
      <c r="UQK3" s="310"/>
      <c r="UQL3" s="310"/>
      <c r="UQM3" s="310"/>
      <c r="UQN3" s="310"/>
      <c r="UQO3" s="310"/>
      <c r="UQP3" s="309"/>
      <c r="UQQ3" s="310"/>
      <c r="UQR3" s="310"/>
      <c r="UQS3" s="310"/>
      <c r="UQT3" s="310"/>
      <c r="UQU3" s="310"/>
      <c r="UQV3" s="310"/>
      <c r="UQW3" s="310"/>
      <c r="UQX3" s="309"/>
      <c r="UQY3" s="310"/>
      <c r="UQZ3" s="310"/>
      <c r="URA3" s="310"/>
      <c r="URB3" s="310"/>
      <c r="URC3" s="310"/>
      <c r="URD3" s="310"/>
      <c r="URE3" s="310"/>
      <c r="URF3" s="309"/>
      <c r="URG3" s="310"/>
      <c r="URH3" s="310"/>
      <c r="URI3" s="310"/>
      <c r="URJ3" s="310"/>
      <c r="URK3" s="310"/>
      <c r="URL3" s="310"/>
      <c r="URM3" s="310"/>
      <c r="URN3" s="309"/>
      <c r="URO3" s="310"/>
      <c r="URP3" s="310"/>
      <c r="URQ3" s="310"/>
      <c r="URR3" s="310"/>
      <c r="URS3" s="310"/>
      <c r="URT3" s="310"/>
      <c r="URU3" s="310"/>
      <c r="URV3" s="309"/>
      <c r="URW3" s="310"/>
      <c r="URX3" s="310"/>
      <c r="URY3" s="310"/>
      <c r="URZ3" s="310"/>
      <c r="USA3" s="310"/>
      <c r="USB3" s="310"/>
      <c r="USC3" s="310"/>
      <c r="USD3" s="309"/>
      <c r="USE3" s="310"/>
      <c r="USF3" s="310"/>
      <c r="USG3" s="310"/>
      <c r="USH3" s="310"/>
      <c r="USI3" s="310"/>
      <c r="USJ3" s="310"/>
      <c r="USK3" s="310"/>
      <c r="USL3" s="309"/>
      <c r="USM3" s="310"/>
      <c r="USN3" s="310"/>
      <c r="USO3" s="310"/>
      <c r="USP3" s="310"/>
      <c r="USQ3" s="310"/>
      <c r="USR3" s="310"/>
      <c r="USS3" s="310"/>
      <c r="UST3" s="309"/>
      <c r="USU3" s="310"/>
      <c r="USV3" s="310"/>
      <c r="USW3" s="310"/>
      <c r="USX3" s="310"/>
      <c r="USY3" s="310"/>
      <c r="USZ3" s="310"/>
      <c r="UTA3" s="310"/>
      <c r="UTB3" s="309"/>
      <c r="UTC3" s="310"/>
      <c r="UTD3" s="310"/>
      <c r="UTE3" s="310"/>
      <c r="UTF3" s="310"/>
      <c r="UTG3" s="310"/>
      <c r="UTH3" s="310"/>
      <c r="UTI3" s="310"/>
      <c r="UTJ3" s="309"/>
      <c r="UTK3" s="310"/>
      <c r="UTL3" s="310"/>
      <c r="UTM3" s="310"/>
      <c r="UTN3" s="310"/>
      <c r="UTO3" s="310"/>
      <c r="UTP3" s="310"/>
      <c r="UTQ3" s="310"/>
      <c r="UTR3" s="309"/>
      <c r="UTS3" s="310"/>
      <c r="UTT3" s="310"/>
      <c r="UTU3" s="310"/>
      <c r="UTV3" s="310"/>
      <c r="UTW3" s="310"/>
      <c r="UTX3" s="310"/>
      <c r="UTY3" s="310"/>
      <c r="UTZ3" s="309"/>
      <c r="UUA3" s="310"/>
      <c r="UUB3" s="310"/>
      <c r="UUC3" s="310"/>
      <c r="UUD3" s="310"/>
      <c r="UUE3" s="310"/>
      <c r="UUF3" s="310"/>
      <c r="UUG3" s="310"/>
      <c r="UUH3" s="309"/>
      <c r="UUI3" s="310"/>
      <c r="UUJ3" s="310"/>
      <c r="UUK3" s="310"/>
      <c r="UUL3" s="310"/>
      <c r="UUM3" s="310"/>
      <c r="UUN3" s="310"/>
      <c r="UUO3" s="310"/>
      <c r="UUP3" s="309"/>
      <c r="UUQ3" s="310"/>
      <c r="UUR3" s="310"/>
      <c r="UUS3" s="310"/>
      <c r="UUT3" s="310"/>
      <c r="UUU3" s="310"/>
      <c r="UUV3" s="310"/>
      <c r="UUW3" s="310"/>
      <c r="UUX3" s="309"/>
      <c r="UUY3" s="310"/>
      <c r="UUZ3" s="310"/>
      <c r="UVA3" s="310"/>
      <c r="UVB3" s="310"/>
      <c r="UVC3" s="310"/>
      <c r="UVD3" s="310"/>
      <c r="UVE3" s="310"/>
      <c r="UVF3" s="309"/>
      <c r="UVG3" s="310"/>
      <c r="UVH3" s="310"/>
      <c r="UVI3" s="310"/>
      <c r="UVJ3" s="310"/>
      <c r="UVK3" s="310"/>
      <c r="UVL3" s="310"/>
      <c r="UVM3" s="310"/>
      <c r="UVN3" s="309"/>
      <c r="UVO3" s="310"/>
      <c r="UVP3" s="310"/>
      <c r="UVQ3" s="310"/>
      <c r="UVR3" s="310"/>
      <c r="UVS3" s="310"/>
      <c r="UVT3" s="310"/>
      <c r="UVU3" s="310"/>
      <c r="UVV3" s="309"/>
      <c r="UVW3" s="310"/>
      <c r="UVX3" s="310"/>
      <c r="UVY3" s="310"/>
      <c r="UVZ3" s="310"/>
      <c r="UWA3" s="310"/>
      <c r="UWB3" s="310"/>
      <c r="UWC3" s="310"/>
      <c r="UWD3" s="309"/>
      <c r="UWE3" s="310"/>
      <c r="UWF3" s="310"/>
      <c r="UWG3" s="310"/>
      <c r="UWH3" s="310"/>
      <c r="UWI3" s="310"/>
      <c r="UWJ3" s="310"/>
      <c r="UWK3" s="310"/>
      <c r="UWL3" s="309"/>
      <c r="UWM3" s="310"/>
      <c r="UWN3" s="310"/>
      <c r="UWO3" s="310"/>
      <c r="UWP3" s="310"/>
      <c r="UWQ3" s="310"/>
      <c r="UWR3" s="310"/>
      <c r="UWS3" s="310"/>
      <c r="UWT3" s="309"/>
      <c r="UWU3" s="310"/>
      <c r="UWV3" s="310"/>
      <c r="UWW3" s="310"/>
      <c r="UWX3" s="310"/>
      <c r="UWY3" s="310"/>
      <c r="UWZ3" s="310"/>
      <c r="UXA3" s="310"/>
      <c r="UXB3" s="309"/>
      <c r="UXC3" s="310"/>
      <c r="UXD3" s="310"/>
      <c r="UXE3" s="310"/>
      <c r="UXF3" s="310"/>
      <c r="UXG3" s="310"/>
      <c r="UXH3" s="310"/>
      <c r="UXI3" s="310"/>
      <c r="UXJ3" s="309"/>
      <c r="UXK3" s="310"/>
      <c r="UXL3" s="310"/>
      <c r="UXM3" s="310"/>
      <c r="UXN3" s="310"/>
      <c r="UXO3" s="310"/>
      <c r="UXP3" s="310"/>
      <c r="UXQ3" s="310"/>
      <c r="UXR3" s="309"/>
      <c r="UXS3" s="310"/>
      <c r="UXT3" s="310"/>
      <c r="UXU3" s="310"/>
      <c r="UXV3" s="310"/>
      <c r="UXW3" s="310"/>
      <c r="UXX3" s="310"/>
      <c r="UXY3" s="310"/>
      <c r="UXZ3" s="309"/>
      <c r="UYA3" s="310"/>
      <c r="UYB3" s="310"/>
      <c r="UYC3" s="310"/>
      <c r="UYD3" s="310"/>
      <c r="UYE3" s="310"/>
      <c r="UYF3" s="310"/>
      <c r="UYG3" s="310"/>
      <c r="UYH3" s="309"/>
      <c r="UYI3" s="310"/>
      <c r="UYJ3" s="310"/>
      <c r="UYK3" s="310"/>
      <c r="UYL3" s="310"/>
      <c r="UYM3" s="310"/>
      <c r="UYN3" s="310"/>
      <c r="UYO3" s="310"/>
      <c r="UYP3" s="309"/>
      <c r="UYQ3" s="310"/>
      <c r="UYR3" s="310"/>
      <c r="UYS3" s="310"/>
      <c r="UYT3" s="310"/>
      <c r="UYU3" s="310"/>
      <c r="UYV3" s="310"/>
      <c r="UYW3" s="310"/>
      <c r="UYX3" s="309"/>
      <c r="UYY3" s="310"/>
      <c r="UYZ3" s="310"/>
      <c r="UZA3" s="310"/>
      <c r="UZB3" s="310"/>
      <c r="UZC3" s="310"/>
      <c r="UZD3" s="310"/>
      <c r="UZE3" s="310"/>
      <c r="UZF3" s="309"/>
      <c r="UZG3" s="310"/>
      <c r="UZH3" s="310"/>
      <c r="UZI3" s="310"/>
      <c r="UZJ3" s="310"/>
      <c r="UZK3" s="310"/>
      <c r="UZL3" s="310"/>
      <c r="UZM3" s="310"/>
      <c r="UZN3" s="309"/>
      <c r="UZO3" s="310"/>
      <c r="UZP3" s="310"/>
      <c r="UZQ3" s="310"/>
      <c r="UZR3" s="310"/>
      <c r="UZS3" s="310"/>
      <c r="UZT3" s="310"/>
      <c r="UZU3" s="310"/>
      <c r="UZV3" s="309"/>
      <c r="UZW3" s="310"/>
      <c r="UZX3" s="310"/>
      <c r="UZY3" s="310"/>
      <c r="UZZ3" s="310"/>
      <c r="VAA3" s="310"/>
      <c r="VAB3" s="310"/>
      <c r="VAC3" s="310"/>
      <c r="VAD3" s="309"/>
      <c r="VAE3" s="310"/>
      <c r="VAF3" s="310"/>
      <c r="VAG3" s="310"/>
      <c r="VAH3" s="310"/>
      <c r="VAI3" s="310"/>
      <c r="VAJ3" s="310"/>
      <c r="VAK3" s="310"/>
      <c r="VAL3" s="309"/>
      <c r="VAM3" s="310"/>
      <c r="VAN3" s="310"/>
      <c r="VAO3" s="310"/>
      <c r="VAP3" s="310"/>
      <c r="VAQ3" s="310"/>
      <c r="VAR3" s="310"/>
      <c r="VAS3" s="310"/>
      <c r="VAT3" s="309"/>
      <c r="VAU3" s="310"/>
      <c r="VAV3" s="310"/>
      <c r="VAW3" s="310"/>
      <c r="VAX3" s="310"/>
      <c r="VAY3" s="310"/>
      <c r="VAZ3" s="310"/>
      <c r="VBA3" s="310"/>
      <c r="VBB3" s="309"/>
      <c r="VBC3" s="310"/>
      <c r="VBD3" s="310"/>
      <c r="VBE3" s="310"/>
      <c r="VBF3" s="310"/>
      <c r="VBG3" s="310"/>
      <c r="VBH3" s="310"/>
      <c r="VBI3" s="310"/>
      <c r="VBJ3" s="309"/>
      <c r="VBK3" s="310"/>
      <c r="VBL3" s="310"/>
      <c r="VBM3" s="310"/>
      <c r="VBN3" s="310"/>
      <c r="VBO3" s="310"/>
      <c r="VBP3" s="310"/>
      <c r="VBQ3" s="310"/>
      <c r="VBR3" s="309"/>
      <c r="VBS3" s="310"/>
      <c r="VBT3" s="310"/>
      <c r="VBU3" s="310"/>
      <c r="VBV3" s="310"/>
      <c r="VBW3" s="310"/>
      <c r="VBX3" s="310"/>
      <c r="VBY3" s="310"/>
      <c r="VBZ3" s="309"/>
      <c r="VCA3" s="310"/>
      <c r="VCB3" s="310"/>
      <c r="VCC3" s="310"/>
      <c r="VCD3" s="310"/>
      <c r="VCE3" s="310"/>
      <c r="VCF3" s="310"/>
      <c r="VCG3" s="310"/>
      <c r="VCH3" s="309"/>
      <c r="VCI3" s="310"/>
      <c r="VCJ3" s="310"/>
      <c r="VCK3" s="310"/>
      <c r="VCL3" s="310"/>
      <c r="VCM3" s="310"/>
      <c r="VCN3" s="310"/>
      <c r="VCO3" s="310"/>
      <c r="VCP3" s="309"/>
      <c r="VCQ3" s="310"/>
      <c r="VCR3" s="310"/>
      <c r="VCS3" s="310"/>
      <c r="VCT3" s="310"/>
      <c r="VCU3" s="310"/>
      <c r="VCV3" s="310"/>
      <c r="VCW3" s="310"/>
      <c r="VCX3" s="309"/>
      <c r="VCY3" s="310"/>
      <c r="VCZ3" s="310"/>
      <c r="VDA3" s="310"/>
      <c r="VDB3" s="310"/>
      <c r="VDC3" s="310"/>
      <c r="VDD3" s="310"/>
      <c r="VDE3" s="310"/>
      <c r="VDF3" s="309"/>
      <c r="VDG3" s="310"/>
      <c r="VDH3" s="310"/>
      <c r="VDI3" s="310"/>
      <c r="VDJ3" s="310"/>
      <c r="VDK3" s="310"/>
      <c r="VDL3" s="310"/>
      <c r="VDM3" s="310"/>
      <c r="VDN3" s="309"/>
      <c r="VDO3" s="310"/>
      <c r="VDP3" s="310"/>
      <c r="VDQ3" s="310"/>
      <c r="VDR3" s="310"/>
      <c r="VDS3" s="310"/>
      <c r="VDT3" s="310"/>
      <c r="VDU3" s="310"/>
      <c r="VDV3" s="309"/>
      <c r="VDW3" s="310"/>
      <c r="VDX3" s="310"/>
      <c r="VDY3" s="310"/>
      <c r="VDZ3" s="310"/>
      <c r="VEA3" s="310"/>
      <c r="VEB3" s="310"/>
      <c r="VEC3" s="310"/>
      <c r="VED3" s="309"/>
      <c r="VEE3" s="310"/>
      <c r="VEF3" s="310"/>
      <c r="VEG3" s="310"/>
      <c r="VEH3" s="310"/>
      <c r="VEI3" s="310"/>
      <c r="VEJ3" s="310"/>
      <c r="VEK3" s="310"/>
      <c r="VEL3" s="309"/>
      <c r="VEM3" s="310"/>
      <c r="VEN3" s="310"/>
      <c r="VEO3" s="310"/>
      <c r="VEP3" s="310"/>
      <c r="VEQ3" s="310"/>
      <c r="VER3" s="310"/>
      <c r="VES3" s="310"/>
      <c r="VET3" s="309"/>
      <c r="VEU3" s="310"/>
      <c r="VEV3" s="310"/>
      <c r="VEW3" s="310"/>
      <c r="VEX3" s="310"/>
      <c r="VEY3" s="310"/>
      <c r="VEZ3" s="310"/>
      <c r="VFA3" s="310"/>
      <c r="VFB3" s="309"/>
      <c r="VFC3" s="310"/>
      <c r="VFD3" s="310"/>
      <c r="VFE3" s="310"/>
      <c r="VFF3" s="310"/>
      <c r="VFG3" s="310"/>
      <c r="VFH3" s="310"/>
      <c r="VFI3" s="310"/>
      <c r="VFJ3" s="309"/>
      <c r="VFK3" s="310"/>
      <c r="VFL3" s="310"/>
      <c r="VFM3" s="310"/>
      <c r="VFN3" s="310"/>
      <c r="VFO3" s="310"/>
      <c r="VFP3" s="310"/>
      <c r="VFQ3" s="310"/>
      <c r="VFR3" s="309"/>
      <c r="VFS3" s="310"/>
      <c r="VFT3" s="310"/>
      <c r="VFU3" s="310"/>
      <c r="VFV3" s="310"/>
      <c r="VFW3" s="310"/>
      <c r="VFX3" s="310"/>
      <c r="VFY3" s="310"/>
      <c r="VFZ3" s="309"/>
      <c r="VGA3" s="310"/>
      <c r="VGB3" s="310"/>
      <c r="VGC3" s="310"/>
      <c r="VGD3" s="310"/>
      <c r="VGE3" s="310"/>
      <c r="VGF3" s="310"/>
      <c r="VGG3" s="310"/>
      <c r="VGH3" s="309"/>
      <c r="VGI3" s="310"/>
      <c r="VGJ3" s="310"/>
      <c r="VGK3" s="310"/>
      <c r="VGL3" s="310"/>
      <c r="VGM3" s="310"/>
      <c r="VGN3" s="310"/>
      <c r="VGO3" s="310"/>
      <c r="VGP3" s="309"/>
      <c r="VGQ3" s="310"/>
      <c r="VGR3" s="310"/>
      <c r="VGS3" s="310"/>
      <c r="VGT3" s="310"/>
      <c r="VGU3" s="310"/>
      <c r="VGV3" s="310"/>
      <c r="VGW3" s="310"/>
      <c r="VGX3" s="309"/>
      <c r="VGY3" s="310"/>
      <c r="VGZ3" s="310"/>
      <c r="VHA3" s="310"/>
      <c r="VHB3" s="310"/>
      <c r="VHC3" s="310"/>
      <c r="VHD3" s="310"/>
      <c r="VHE3" s="310"/>
      <c r="VHF3" s="309"/>
      <c r="VHG3" s="310"/>
      <c r="VHH3" s="310"/>
      <c r="VHI3" s="310"/>
      <c r="VHJ3" s="310"/>
      <c r="VHK3" s="310"/>
      <c r="VHL3" s="310"/>
      <c r="VHM3" s="310"/>
      <c r="VHN3" s="309"/>
      <c r="VHO3" s="310"/>
      <c r="VHP3" s="310"/>
      <c r="VHQ3" s="310"/>
      <c r="VHR3" s="310"/>
      <c r="VHS3" s="310"/>
      <c r="VHT3" s="310"/>
      <c r="VHU3" s="310"/>
      <c r="VHV3" s="309"/>
      <c r="VHW3" s="310"/>
      <c r="VHX3" s="310"/>
      <c r="VHY3" s="310"/>
      <c r="VHZ3" s="310"/>
      <c r="VIA3" s="310"/>
      <c r="VIB3" s="310"/>
      <c r="VIC3" s="310"/>
      <c r="VID3" s="309"/>
      <c r="VIE3" s="310"/>
      <c r="VIF3" s="310"/>
      <c r="VIG3" s="310"/>
      <c r="VIH3" s="310"/>
      <c r="VII3" s="310"/>
      <c r="VIJ3" s="310"/>
      <c r="VIK3" s="310"/>
      <c r="VIL3" s="309"/>
      <c r="VIM3" s="310"/>
      <c r="VIN3" s="310"/>
      <c r="VIO3" s="310"/>
      <c r="VIP3" s="310"/>
      <c r="VIQ3" s="310"/>
      <c r="VIR3" s="310"/>
      <c r="VIS3" s="310"/>
      <c r="VIT3" s="309"/>
      <c r="VIU3" s="310"/>
      <c r="VIV3" s="310"/>
      <c r="VIW3" s="310"/>
      <c r="VIX3" s="310"/>
      <c r="VIY3" s="310"/>
      <c r="VIZ3" s="310"/>
      <c r="VJA3" s="310"/>
      <c r="VJB3" s="309"/>
      <c r="VJC3" s="310"/>
      <c r="VJD3" s="310"/>
      <c r="VJE3" s="310"/>
      <c r="VJF3" s="310"/>
      <c r="VJG3" s="310"/>
      <c r="VJH3" s="310"/>
      <c r="VJI3" s="310"/>
      <c r="VJJ3" s="309"/>
      <c r="VJK3" s="310"/>
      <c r="VJL3" s="310"/>
      <c r="VJM3" s="310"/>
      <c r="VJN3" s="310"/>
      <c r="VJO3" s="310"/>
      <c r="VJP3" s="310"/>
      <c r="VJQ3" s="310"/>
      <c r="VJR3" s="309"/>
      <c r="VJS3" s="310"/>
      <c r="VJT3" s="310"/>
      <c r="VJU3" s="310"/>
      <c r="VJV3" s="310"/>
      <c r="VJW3" s="310"/>
      <c r="VJX3" s="310"/>
      <c r="VJY3" s="310"/>
      <c r="VJZ3" s="309"/>
      <c r="VKA3" s="310"/>
      <c r="VKB3" s="310"/>
      <c r="VKC3" s="310"/>
      <c r="VKD3" s="310"/>
      <c r="VKE3" s="310"/>
      <c r="VKF3" s="310"/>
      <c r="VKG3" s="310"/>
      <c r="VKH3" s="309"/>
      <c r="VKI3" s="310"/>
      <c r="VKJ3" s="310"/>
      <c r="VKK3" s="310"/>
      <c r="VKL3" s="310"/>
      <c r="VKM3" s="310"/>
      <c r="VKN3" s="310"/>
      <c r="VKO3" s="310"/>
      <c r="VKP3" s="309"/>
      <c r="VKQ3" s="310"/>
      <c r="VKR3" s="310"/>
      <c r="VKS3" s="310"/>
      <c r="VKT3" s="310"/>
      <c r="VKU3" s="310"/>
      <c r="VKV3" s="310"/>
      <c r="VKW3" s="310"/>
      <c r="VKX3" s="309"/>
      <c r="VKY3" s="310"/>
      <c r="VKZ3" s="310"/>
      <c r="VLA3" s="310"/>
      <c r="VLB3" s="310"/>
      <c r="VLC3" s="310"/>
      <c r="VLD3" s="310"/>
      <c r="VLE3" s="310"/>
      <c r="VLF3" s="309"/>
      <c r="VLG3" s="310"/>
      <c r="VLH3" s="310"/>
      <c r="VLI3" s="310"/>
      <c r="VLJ3" s="310"/>
      <c r="VLK3" s="310"/>
      <c r="VLL3" s="310"/>
      <c r="VLM3" s="310"/>
      <c r="VLN3" s="309"/>
      <c r="VLO3" s="310"/>
      <c r="VLP3" s="310"/>
      <c r="VLQ3" s="310"/>
      <c r="VLR3" s="310"/>
      <c r="VLS3" s="310"/>
      <c r="VLT3" s="310"/>
      <c r="VLU3" s="310"/>
      <c r="VLV3" s="309"/>
      <c r="VLW3" s="310"/>
      <c r="VLX3" s="310"/>
      <c r="VLY3" s="310"/>
      <c r="VLZ3" s="310"/>
      <c r="VMA3" s="310"/>
      <c r="VMB3" s="310"/>
      <c r="VMC3" s="310"/>
      <c r="VMD3" s="309"/>
      <c r="VME3" s="310"/>
      <c r="VMF3" s="310"/>
      <c r="VMG3" s="310"/>
      <c r="VMH3" s="310"/>
      <c r="VMI3" s="310"/>
      <c r="VMJ3" s="310"/>
      <c r="VMK3" s="310"/>
      <c r="VML3" s="309"/>
      <c r="VMM3" s="310"/>
      <c r="VMN3" s="310"/>
      <c r="VMO3" s="310"/>
      <c r="VMP3" s="310"/>
      <c r="VMQ3" s="310"/>
      <c r="VMR3" s="310"/>
      <c r="VMS3" s="310"/>
      <c r="VMT3" s="309"/>
      <c r="VMU3" s="310"/>
      <c r="VMV3" s="310"/>
      <c r="VMW3" s="310"/>
      <c r="VMX3" s="310"/>
      <c r="VMY3" s="310"/>
      <c r="VMZ3" s="310"/>
      <c r="VNA3" s="310"/>
      <c r="VNB3" s="309"/>
      <c r="VNC3" s="310"/>
      <c r="VND3" s="310"/>
      <c r="VNE3" s="310"/>
      <c r="VNF3" s="310"/>
      <c r="VNG3" s="310"/>
      <c r="VNH3" s="310"/>
      <c r="VNI3" s="310"/>
      <c r="VNJ3" s="309"/>
      <c r="VNK3" s="310"/>
      <c r="VNL3" s="310"/>
      <c r="VNM3" s="310"/>
      <c r="VNN3" s="310"/>
      <c r="VNO3" s="310"/>
      <c r="VNP3" s="310"/>
      <c r="VNQ3" s="310"/>
      <c r="VNR3" s="309"/>
      <c r="VNS3" s="310"/>
      <c r="VNT3" s="310"/>
      <c r="VNU3" s="310"/>
      <c r="VNV3" s="310"/>
      <c r="VNW3" s="310"/>
      <c r="VNX3" s="310"/>
      <c r="VNY3" s="310"/>
      <c r="VNZ3" s="309"/>
      <c r="VOA3" s="310"/>
      <c r="VOB3" s="310"/>
      <c r="VOC3" s="310"/>
      <c r="VOD3" s="310"/>
      <c r="VOE3" s="310"/>
      <c r="VOF3" s="310"/>
      <c r="VOG3" s="310"/>
      <c r="VOH3" s="309"/>
      <c r="VOI3" s="310"/>
      <c r="VOJ3" s="310"/>
      <c r="VOK3" s="310"/>
      <c r="VOL3" s="310"/>
      <c r="VOM3" s="310"/>
      <c r="VON3" s="310"/>
      <c r="VOO3" s="310"/>
      <c r="VOP3" s="309"/>
      <c r="VOQ3" s="310"/>
      <c r="VOR3" s="310"/>
      <c r="VOS3" s="310"/>
      <c r="VOT3" s="310"/>
      <c r="VOU3" s="310"/>
      <c r="VOV3" s="310"/>
      <c r="VOW3" s="310"/>
      <c r="VOX3" s="309"/>
      <c r="VOY3" s="310"/>
      <c r="VOZ3" s="310"/>
      <c r="VPA3" s="310"/>
      <c r="VPB3" s="310"/>
      <c r="VPC3" s="310"/>
      <c r="VPD3" s="310"/>
      <c r="VPE3" s="310"/>
      <c r="VPF3" s="309"/>
      <c r="VPG3" s="310"/>
      <c r="VPH3" s="310"/>
      <c r="VPI3" s="310"/>
      <c r="VPJ3" s="310"/>
      <c r="VPK3" s="310"/>
      <c r="VPL3" s="310"/>
      <c r="VPM3" s="310"/>
      <c r="VPN3" s="309"/>
      <c r="VPO3" s="310"/>
      <c r="VPP3" s="310"/>
      <c r="VPQ3" s="310"/>
      <c r="VPR3" s="310"/>
      <c r="VPS3" s="310"/>
      <c r="VPT3" s="310"/>
      <c r="VPU3" s="310"/>
      <c r="VPV3" s="309"/>
      <c r="VPW3" s="310"/>
      <c r="VPX3" s="310"/>
      <c r="VPY3" s="310"/>
      <c r="VPZ3" s="310"/>
      <c r="VQA3" s="310"/>
      <c r="VQB3" s="310"/>
      <c r="VQC3" s="310"/>
      <c r="VQD3" s="309"/>
      <c r="VQE3" s="310"/>
      <c r="VQF3" s="310"/>
      <c r="VQG3" s="310"/>
      <c r="VQH3" s="310"/>
      <c r="VQI3" s="310"/>
      <c r="VQJ3" s="310"/>
      <c r="VQK3" s="310"/>
      <c r="VQL3" s="309"/>
      <c r="VQM3" s="310"/>
      <c r="VQN3" s="310"/>
      <c r="VQO3" s="310"/>
      <c r="VQP3" s="310"/>
      <c r="VQQ3" s="310"/>
      <c r="VQR3" s="310"/>
      <c r="VQS3" s="310"/>
      <c r="VQT3" s="309"/>
      <c r="VQU3" s="310"/>
      <c r="VQV3" s="310"/>
      <c r="VQW3" s="310"/>
      <c r="VQX3" s="310"/>
      <c r="VQY3" s="310"/>
      <c r="VQZ3" s="310"/>
      <c r="VRA3" s="310"/>
      <c r="VRB3" s="309"/>
      <c r="VRC3" s="310"/>
      <c r="VRD3" s="310"/>
      <c r="VRE3" s="310"/>
      <c r="VRF3" s="310"/>
      <c r="VRG3" s="310"/>
      <c r="VRH3" s="310"/>
      <c r="VRI3" s="310"/>
      <c r="VRJ3" s="309"/>
      <c r="VRK3" s="310"/>
      <c r="VRL3" s="310"/>
      <c r="VRM3" s="310"/>
      <c r="VRN3" s="310"/>
      <c r="VRO3" s="310"/>
      <c r="VRP3" s="310"/>
      <c r="VRQ3" s="310"/>
      <c r="VRR3" s="309"/>
      <c r="VRS3" s="310"/>
      <c r="VRT3" s="310"/>
      <c r="VRU3" s="310"/>
      <c r="VRV3" s="310"/>
      <c r="VRW3" s="310"/>
      <c r="VRX3" s="310"/>
      <c r="VRY3" s="310"/>
      <c r="VRZ3" s="309"/>
      <c r="VSA3" s="310"/>
      <c r="VSB3" s="310"/>
      <c r="VSC3" s="310"/>
      <c r="VSD3" s="310"/>
      <c r="VSE3" s="310"/>
      <c r="VSF3" s="310"/>
      <c r="VSG3" s="310"/>
      <c r="VSH3" s="309"/>
      <c r="VSI3" s="310"/>
      <c r="VSJ3" s="310"/>
      <c r="VSK3" s="310"/>
      <c r="VSL3" s="310"/>
      <c r="VSM3" s="310"/>
      <c r="VSN3" s="310"/>
      <c r="VSO3" s="310"/>
      <c r="VSP3" s="309"/>
      <c r="VSQ3" s="310"/>
      <c r="VSR3" s="310"/>
      <c r="VSS3" s="310"/>
      <c r="VST3" s="310"/>
      <c r="VSU3" s="310"/>
      <c r="VSV3" s="310"/>
      <c r="VSW3" s="310"/>
      <c r="VSX3" s="309"/>
      <c r="VSY3" s="310"/>
      <c r="VSZ3" s="310"/>
      <c r="VTA3" s="310"/>
      <c r="VTB3" s="310"/>
      <c r="VTC3" s="310"/>
      <c r="VTD3" s="310"/>
      <c r="VTE3" s="310"/>
      <c r="VTF3" s="309"/>
      <c r="VTG3" s="310"/>
      <c r="VTH3" s="310"/>
      <c r="VTI3" s="310"/>
      <c r="VTJ3" s="310"/>
      <c r="VTK3" s="310"/>
      <c r="VTL3" s="310"/>
      <c r="VTM3" s="310"/>
      <c r="VTN3" s="309"/>
      <c r="VTO3" s="310"/>
      <c r="VTP3" s="310"/>
      <c r="VTQ3" s="310"/>
      <c r="VTR3" s="310"/>
      <c r="VTS3" s="310"/>
      <c r="VTT3" s="310"/>
      <c r="VTU3" s="310"/>
      <c r="VTV3" s="309"/>
      <c r="VTW3" s="310"/>
      <c r="VTX3" s="310"/>
      <c r="VTY3" s="310"/>
      <c r="VTZ3" s="310"/>
      <c r="VUA3" s="310"/>
      <c r="VUB3" s="310"/>
      <c r="VUC3" s="310"/>
      <c r="VUD3" s="309"/>
      <c r="VUE3" s="310"/>
      <c r="VUF3" s="310"/>
      <c r="VUG3" s="310"/>
      <c r="VUH3" s="310"/>
      <c r="VUI3" s="310"/>
      <c r="VUJ3" s="310"/>
      <c r="VUK3" s="310"/>
      <c r="VUL3" s="309"/>
      <c r="VUM3" s="310"/>
      <c r="VUN3" s="310"/>
      <c r="VUO3" s="310"/>
      <c r="VUP3" s="310"/>
      <c r="VUQ3" s="310"/>
      <c r="VUR3" s="310"/>
      <c r="VUS3" s="310"/>
      <c r="VUT3" s="309"/>
      <c r="VUU3" s="310"/>
      <c r="VUV3" s="310"/>
      <c r="VUW3" s="310"/>
      <c r="VUX3" s="310"/>
      <c r="VUY3" s="310"/>
      <c r="VUZ3" s="310"/>
      <c r="VVA3" s="310"/>
      <c r="VVB3" s="309"/>
      <c r="VVC3" s="310"/>
      <c r="VVD3" s="310"/>
      <c r="VVE3" s="310"/>
      <c r="VVF3" s="310"/>
      <c r="VVG3" s="310"/>
      <c r="VVH3" s="310"/>
      <c r="VVI3" s="310"/>
      <c r="VVJ3" s="309"/>
      <c r="VVK3" s="310"/>
      <c r="VVL3" s="310"/>
      <c r="VVM3" s="310"/>
      <c r="VVN3" s="310"/>
      <c r="VVO3" s="310"/>
      <c r="VVP3" s="310"/>
      <c r="VVQ3" s="310"/>
      <c r="VVR3" s="309"/>
      <c r="VVS3" s="310"/>
      <c r="VVT3" s="310"/>
      <c r="VVU3" s="310"/>
      <c r="VVV3" s="310"/>
      <c r="VVW3" s="310"/>
      <c r="VVX3" s="310"/>
      <c r="VVY3" s="310"/>
      <c r="VVZ3" s="309"/>
      <c r="VWA3" s="310"/>
      <c r="VWB3" s="310"/>
      <c r="VWC3" s="310"/>
      <c r="VWD3" s="310"/>
      <c r="VWE3" s="310"/>
      <c r="VWF3" s="310"/>
      <c r="VWG3" s="310"/>
      <c r="VWH3" s="309"/>
      <c r="VWI3" s="310"/>
      <c r="VWJ3" s="310"/>
      <c r="VWK3" s="310"/>
      <c r="VWL3" s="310"/>
      <c r="VWM3" s="310"/>
      <c r="VWN3" s="310"/>
      <c r="VWO3" s="310"/>
      <c r="VWP3" s="309"/>
      <c r="VWQ3" s="310"/>
      <c r="VWR3" s="310"/>
      <c r="VWS3" s="310"/>
      <c r="VWT3" s="310"/>
      <c r="VWU3" s="310"/>
      <c r="VWV3" s="310"/>
      <c r="VWW3" s="310"/>
      <c r="VWX3" s="309"/>
      <c r="VWY3" s="310"/>
      <c r="VWZ3" s="310"/>
      <c r="VXA3" s="310"/>
      <c r="VXB3" s="310"/>
      <c r="VXC3" s="310"/>
      <c r="VXD3" s="310"/>
      <c r="VXE3" s="310"/>
      <c r="VXF3" s="309"/>
      <c r="VXG3" s="310"/>
      <c r="VXH3" s="310"/>
      <c r="VXI3" s="310"/>
      <c r="VXJ3" s="310"/>
      <c r="VXK3" s="310"/>
      <c r="VXL3" s="310"/>
      <c r="VXM3" s="310"/>
      <c r="VXN3" s="309"/>
      <c r="VXO3" s="310"/>
      <c r="VXP3" s="310"/>
      <c r="VXQ3" s="310"/>
      <c r="VXR3" s="310"/>
      <c r="VXS3" s="310"/>
      <c r="VXT3" s="310"/>
      <c r="VXU3" s="310"/>
      <c r="VXV3" s="309"/>
      <c r="VXW3" s="310"/>
      <c r="VXX3" s="310"/>
      <c r="VXY3" s="310"/>
      <c r="VXZ3" s="310"/>
      <c r="VYA3" s="310"/>
      <c r="VYB3" s="310"/>
      <c r="VYC3" s="310"/>
      <c r="VYD3" s="309"/>
      <c r="VYE3" s="310"/>
      <c r="VYF3" s="310"/>
      <c r="VYG3" s="310"/>
      <c r="VYH3" s="310"/>
      <c r="VYI3" s="310"/>
      <c r="VYJ3" s="310"/>
      <c r="VYK3" s="310"/>
      <c r="VYL3" s="309"/>
      <c r="VYM3" s="310"/>
      <c r="VYN3" s="310"/>
      <c r="VYO3" s="310"/>
      <c r="VYP3" s="310"/>
      <c r="VYQ3" s="310"/>
      <c r="VYR3" s="310"/>
      <c r="VYS3" s="310"/>
      <c r="VYT3" s="309"/>
      <c r="VYU3" s="310"/>
      <c r="VYV3" s="310"/>
      <c r="VYW3" s="310"/>
      <c r="VYX3" s="310"/>
      <c r="VYY3" s="310"/>
      <c r="VYZ3" s="310"/>
      <c r="VZA3" s="310"/>
      <c r="VZB3" s="309"/>
      <c r="VZC3" s="310"/>
      <c r="VZD3" s="310"/>
      <c r="VZE3" s="310"/>
      <c r="VZF3" s="310"/>
      <c r="VZG3" s="310"/>
      <c r="VZH3" s="310"/>
      <c r="VZI3" s="310"/>
      <c r="VZJ3" s="309"/>
      <c r="VZK3" s="310"/>
      <c r="VZL3" s="310"/>
      <c r="VZM3" s="310"/>
      <c r="VZN3" s="310"/>
      <c r="VZO3" s="310"/>
      <c r="VZP3" s="310"/>
      <c r="VZQ3" s="310"/>
      <c r="VZR3" s="309"/>
      <c r="VZS3" s="310"/>
      <c r="VZT3" s="310"/>
      <c r="VZU3" s="310"/>
      <c r="VZV3" s="310"/>
      <c r="VZW3" s="310"/>
      <c r="VZX3" s="310"/>
      <c r="VZY3" s="310"/>
      <c r="VZZ3" s="309"/>
      <c r="WAA3" s="310"/>
      <c r="WAB3" s="310"/>
      <c r="WAC3" s="310"/>
      <c r="WAD3" s="310"/>
      <c r="WAE3" s="310"/>
      <c r="WAF3" s="310"/>
      <c r="WAG3" s="310"/>
      <c r="WAH3" s="309"/>
      <c r="WAI3" s="310"/>
      <c r="WAJ3" s="310"/>
      <c r="WAK3" s="310"/>
      <c r="WAL3" s="310"/>
      <c r="WAM3" s="310"/>
      <c r="WAN3" s="310"/>
      <c r="WAO3" s="310"/>
      <c r="WAP3" s="309"/>
      <c r="WAQ3" s="310"/>
      <c r="WAR3" s="310"/>
      <c r="WAS3" s="310"/>
      <c r="WAT3" s="310"/>
      <c r="WAU3" s="310"/>
      <c r="WAV3" s="310"/>
      <c r="WAW3" s="310"/>
      <c r="WAX3" s="309"/>
      <c r="WAY3" s="310"/>
      <c r="WAZ3" s="310"/>
      <c r="WBA3" s="310"/>
      <c r="WBB3" s="310"/>
      <c r="WBC3" s="310"/>
      <c r="WBD3" s="310"/>
      <c r="WBE3" s="310"/>
      <c r="WBF3" s="309"/>
      <c r="WBG3" s="310"/>
      <c r="WBH3" s="310"/>
      <c r="WBI3" s="310"/>
      <c r="WBJ3" s="310"/>
      <c r="WBK3" s="310"/>
      <c r="WBL3" s="310"/>
      <c r="WBM3" s="310"/>
      <c r="WBN3" s="309"/>
      <c r="WBO3" s="310"/>
      <c r="WBP3" s="310"/>
      <c r="WBQ3" s="310"/>
      <c r="WBR3" s="310"/>
      <c r="WBS3" s="310"/>
      <c r="WBT3" s="310"/>
      <c r="WBU3" s="310"/>
      <c r="WBV3" s="309"/>
      <c r="WBW3" s="310"/>
      <c r="WBX3" s="310"/>
      <c r="WBY3" s="310"/>
      <c r="WBZ3" s="310"/>
      <c r="WCA3" s="310"/>
      <c r="WCB3" s="310"/>
      <c r="WCC3" s="310"/>
      <c r="WCD3" s="309"/>
      <c r="WCE3" s="310"/>
      <c r="WCF3" s="310"/>
      <c r="WCG3" s="310"/>
      <c r="WCH3" s="310"/>
      <c r="WCI3" s="310"/>
      <c r="WCJ3" s="310"/>
      <c r="WCK3" s="310"/>
      <c r="WCL3" s="309"/>
      <c r="WCM3" s="310"/>
      <c r="WCN3" s="310"/>
      <c r="WCO3" s="310"/>
      <c r="WCP3" s="310"/>
      <c r="WCQ3" s="310"/>
      <c r="WCR3" s="310"/>
      <c r="WCS3" s="310"/>
      <c r="WCT3" s="309"/>
      <c r="WCU3" s="310"/>
      <c r="WCV3" s="310"/>
      <c r="WCW3" s="310"/>
      <c r="WCX3" s="310"/>
      <c r="WCY3" s="310"/>
      <c r="WCZ3" s="310"/>
      <c r="WDA3" s="310"/>
      <c r="WDB3" s="309"/>
      <c r="WDC3" s="310"/>
      <c r="WDD3" s="310"/>
      <c r="WDE3" s="310"/>
      <c r="WDF3" s="310"/>
      <c r="WDG3" s="310"/>
      <c r="WDH3" s="310"/>
      <c r="WDI3" s="310"/>
      <c r="WDJ3" s="309"/>
      <c r="WDK3" s="310"/>
      <c r="WDL3" s="310"/>
      <c r="WDM3" s="310"/>
      <c r="WDN3" s="310"/>
      <c r="WDO3" s="310"/>
      <c r="WDP3" s="310"/>
      <c r="WDQ3" s="310"/>
      <c r="WDR3" s="309"/>
      <c r="WDS3" s="310"/>
      <c r="WDT3" s="310"/>
      <c r="WDU3" s="310"/>
      <c r="WDV3" s="310"/>
      <c r="WDW3" s="310"/>
      <c r="WDX3" s="310"/>
      <c r="WDY3" s="310"/>
      <c r="WDZ3" s="309"/>
      <c r="WEA3" s="310"/>
      <c r="WEB3" s="310"/>
      <c r="WEC3" s="310"/>
      <c r="WED3" s="310"/>
      <c r="WEE3" s="310"/>
      <c r="WEF3" s="310"/>
      <c r="WEG3" s="310"/>
      <c r="WEH3" s="309"/>
      <c r="WEI3" s="310"/>
      <c r="WEJ3" s="310"/>
      <c r="WEK3" s="310"/>
      <c r="WEL3" s="310"/>
      <c r="WEM3" s="310"/>
      <c r="WEN3" s="310"/>
      <c r="WEO3" s="310"/>
      <c r="WEP3" s="309"/>
      <c r="WEQ3" s="310"/>
      <c r="WER3" s="310"/>
      <c r="WES3" s="310"/>
      <c r="WET3" s="310"/>
      <c r="WEU3" s="310"/>
      <c r="WEV3" s="310"/>
      <c r="WEW3" s="310"/>
      <c r="WEX3" s="309"/>
      <c r="WEY3" s="310"/>
      <c r="WEZ3" s="310"/>
      <c r="WFA3" s="310"/>
      <c r="WFB3" s="310"/>
      <c r="WFC3" s="310"/>
      <c r="WFD3" s="310"/>
      <c r="WFE3" s="310"/>
      <c r="WFF3" s="309"/>
      <c r="WFG3" s="310"/>
      <c r="WFH3" s="310"/>
      <c r="WFI3" s="310"/>
      <c r="WFJ3" s="310"/>
      <c r="WFK3" s="310"/>
      <c r="WFL3" s="310"/>
      <c r="WFM3" s="310"/>
      <c r="WFN3" s="309"/>
      <c r="WFO3" s="310"/>
      <c r="WFP3" s="310"/>
      <c r="WFQ3" s="310"/>
      <c r="WFR3" s="310"/>
      <c r="WFS3" s="310"/>
      <c r="WFT3" s="310"/>
      <c r="WFU3" s="310"/>
      <c r="WFV3" s="309"/>
      <c r="WFW3" s="310"/>
      <c r="WFX3" s="310"/>
      <c r="WFY3" s="310"/>
      <c r="WFZ3" s="310"/>
      <c r="WGA3" s="310"/>
      <c r="WGB3" s="310"/>
      <c r="WGC3" s="310"/>
      <c r="WGD3" s="309"/>
      <c r="WGE3" s="310"/>
      <c r="WGF3" s="310"/>
      <c r="WGG3" s="310"/>
      <c r="WGH3" s="310"/>
      <c r="WGI3" s="310"/>
      <c r="WGJ3" s="310"/>
      <c r="WGK3" s="310"/>
      <c r="WGL3" s="309"/>
      <c r="WGM3" s="310"/>
      <c r="WGN3" s="310"/>
      <c r="WGO3" s="310"/>
      <c r="WGP3" s="310"/>
      <c r="WGQ3" s="310"/>
      <c r="WGR3" s="310"/>
      <c r="WGS3" s="310"/>
      <c r="WGT3" s="309"/>
      <c r="WGU3" s="310"/>
      <c r="WGV3" s="310"/>
      <c r="WGW3" s="310"/>
      <c r="WGX3" s="310"/>
      <c r="WGY3" s="310"/>
      <c r="WGZ3" s="310"/>
      <c r="WHA3" s="310"/>
      <c r="WHB3" s="309"/>
      <c r="WHC3" s="310"/>
      <c r="WHD3" s="310"/>
      <c r="WHE3" s="310"/>
      <c r="WHF3" s="310"/>
      <c r="WHG3" s="310"/>
      <c r="WHH3" s="310"/>
      <c r="WHI3" s="310"/>
      <c r="WHJ3" s="309"/>
      <c r="WHK3" s="310"/>
      <c r="WHL3" s="310"/>
      <c r="WHM3" s="310"/>
      <c r="WHN3" s="310"/>
      <c r="WHO3" s="310"/>
      <c r="WHP3" s="310"/>
      <c r="WHQ3" s="310"/>
      <c r="WHR3" s="309"/>
      <c r="WHS3" s="310"/>
      <c r="WHT3" s="310"/>
      <c r="WHU3" s="310"/>
      <c r="WHV3" s="310"/>
      <c r="WHW3" s="310"/>
      <c r="WHX3" s="310"/>
      <c r="WHY3" s="310"/>
      <c r="WHZ3" s="309"/>
      <c r="WIA3" s="310"/>
      <c r="WIB3" s="310"/>
      <c r="WIC3" s="310"/>
      <c r="WID3" s="310"/>
      <c r="WIE3" s="310"/>
      <c r="WIF3" s="310"/>
      <c r="WIG3" s="310"/>
      <c r="WIH3" s="309"/>
      <c r="WII3" s="310"/>
      <c r="WIJ3" s="310"/>
      <c r="WIK3" s="310"/>
      <c r="WIL3" s="310"/>
      <c r="WIM3" s="310"/>
      <c r="WIN3" s="310"/>
      <c r="WIO3" s="310"/>
      <c r="WIP3" s="309"/>
      <c r="WIQ3" s="310"/>
      <c r="WIR3" s="310"/>
      <c r="WIS3" s="310"/>
      <c r="WIT3" s="310"/>
      <c r="WIU3" s="310"/>
      <c r="WIV3" s="310"/>
      <c r="WIW3" s="310"/>
      <c r="WIX3" s="309"/>
      <c r="WIY3" s="310"/>
      <c r="WIZ3" s="310"/>
      <c r="WJA3" s="310"/>
      <c r="WJB3" s="310"/>
      <c r="WJC3" s="310"/>
      <c r="WJD3" s="310"/>
      <c r="WJE3" s="310"/>
      <c r="WJF3" s="309"/>
      <c r="WJG3" s="310"/>
      <c r="WJH3" s="310"/>
      <c r="WJI3" s="310"/>
      <c r="WJJ3" s="310"/>
      <c r="WJK3" s="310"/>
      <c r="WJL3" s="310"/>
      <c r="WJM3" s="310"/>
      <c r="WJN3" s="309"/>
      <c r="WJO3" s="310"/>
      <c r="WJP3" s="310"/>
      <c r="WJQ3" s="310"/>
      <c r="WJR3" s="310"/>
      <c r="WJS3" s="310"/>
      <c r="WJT3" s="310"/>
      <c r="WJU3" s="310"/>
      <c r="WJV3" s="309"/>
      <c r="WJW3" s="310"/>
      <c r="WJX3" s="310"/>
      <c r="WJY3" s="310"/>
      <c r="WJZ3" s="310"/>
      <c r="WKA3" s="310"/>
      <c r="WKB3" s="310"/>
      <c r="WKC3" s="310"/>
      <c r="WKD3" s="309"/>
      <c r="WKE3" s="310"/>
      <c r="WKF3" s="310"/>
      <c r="WKG3" s="310"/>
      <c r="WKH3" s="310"/>
      <c r="WKI3" s="310"/>
      <c r="WKJ3" s="310"/>
      <c r="WKK3" s="310"/>
      <c r="WKL3" s="309"/>
      <c r="WKM3" s="310"/>
      <c r="WKN3" s="310"/>
      <c r="WKO3" s="310"/>
      <c r="WKP3" s="310"/>
      <c r="WKQ3" s="310"/>
      <c r="WKR3" s="310"/>
      <c r="WKS3" s="310"/>
      <c r="WKT3" s="309"/>
      <c r="WKU3" s="310"/>
      <c r="WKV3" s="310"/>
      <c r="WKW3" s="310"/>
      <c r="WKX3" s="310"/>
      <c r="WKY3" s="310"/>
      <c r="WKZ3" s="310"/>
      <c r="WLA3" s="310"/>
      <c r="WLB3" s="309"/>
      <c r="WLC3" s="310"/>
      <c r="WLD3" s="310"/>
      <c r="WLE3" s="310"/>
      <c r="WLF3" s="310"/>
      <c r="WLG3" s="310"/>
      <c r="WLH3" s="310"/>
      <c r="WLI3" s="310"/>
      <c r="WLJ3" s="309"/>
      <c r="WLK3" s="310"/>
      <c r="WLL3" s="310"/>
      <c r="WLM3" s="310"/>
      <c r="WLN3" s="310"/>
      <c r="WLO3" s="310"/>
      <c r="WLP3" s="310"/>
      <c r="WLQ3" s="310"/>
      <c r="WLR3" s="309"/>
      <c r="WLS3" s="310"/>
      <c r="WLT3" s="310"/>
      <c r="WLU3" s="310"/>
      <c r="WLV3" s="310"/>
      <c r="WLW3" s="310"/>
      <c r="WLX3" s="310"/>
      <c r="WLY3" s="310"/>
      <c r="WLZ3" s="309"/>
      <c r="WMA3" s="310"/>
      <c r="WMB3" s="310"/>
      <c r="WMC3" s="310"/>
      <c r="WMD3" s="310"/>
      <c r="WME3" s="310"/>
      <c r="WMF3" s="310"/>
      <c r="WMG3" s="310"/>
      <c r="WMH3" s="309"/>
      <c r="WMI3" s="310"/>
      <c r="WMJ3" s="310"/>
      <c r="WMK3" s="310"/>
      <c r="WML3" s="310"/>
      <c r="WMM3" s="310"/>
      <c r="WMN3" s="310"/>
      <c r="WMO3" s="310"/>
      <c r="WMP3" s="309"/>
      <c r="WMQ3" s="310"/>
      <c r="WMR3" s="310"/>
      <c r="WMS3" s="310"/>
      <c r="WMT3" s="310"/>
      <c r="WMU3" s="310"/>
      <c r="WMV3" s="310"/>
      <c r="WMW3" s="310"/>
      <c r="WMX3" s="309"/>
      <c r="WMY3" s="310"/>
      <c r="WMZ3" s="310"/>
      <c r="WNA3" s="310"/>
      <c r="WNB3" s="310"/>
      <c r="WNC3" s="310"/>
      <c r="WND3" s="310"/>
      <c r="WNE3" s="310"/>
      <c r="WNF3" s="309"/>
      <c r="WNG3" s="310"/>
      <c r="WNH3" s="310"/>
      <c r="WNI3" s="310"/>
      <c r="WNJ3" s="310"/>
      <c r="WNK3" s="310"/>
      <c r="WNL3" s="310"/>
      <c r="WNM3" s="310"/>
      <c r="WNN3" s="309"/>
      <c r="WNO3" s="310"/>
      <c r="WNP3" s="310"/>
      <c r="WNQ3" s="310"/>
      <c r="WNR3" s="310"/>
      <c r="WNS3" s="310"/>
      <c r="WNT3" s="310"/>
      <c r="WNU3" s="310"/>
      <c r="WNV3" s="309"/>
      <c r="WNW3" s="310"/>
      <c r="WNX3" s="310"/>
      <c r="WNY3" s="310"/>
      <c r="WNZ3" s="310"/>
      <c r="WOA3" s="310"/>
      <c r="WOB3" s="310"/>
      <c r="WOC3" s="310"/>
      <c r="WOD3" s="309"/>
      <c r="WOE3" s="310"/>
      <c r="WOF3" s="310"/>
      <c r="WOG3" s="310"/>
      <c r="WOH3" s="310"/>
      <c r="WOI3" s="310"/>
      <c r="WOJ3" s="310"/>
      <c r="WOK3" s="310"/>
      <c r="WOL3" s="309"/>
      <c r="WOM3" s="310"/>
      <c r="WON3" s="310"/>
      <c r="WOO3" s="310"/>
      <c r="WOP3" s="310"/>
      <c r="WOQ3" s="310"/>
      <c r="WOR3" s="310"/>
      <c r="WOS3" s="310"/>
      <c r="WOT3" s="309"/>
      <c r="WOU3" s="310"/>
      <c r="WOV3" s="310"/>
      <c r="WOW3" s="310"/>
      <c r="WOX3" s="310"/>
      <c r="WOY3" s="310"/>
      <c r="WOZ3" s="310"/>
      <c r="WPA3" s="310"/>
      <c r="WPB3" s="309"/>
      <c r="WPC3" s="310"/>
      <c r="WPD3" s="310"/>
      <c r="WPE3" s="310"/>
      <c r="WPF3" s="310"/>
      <c r="WPG3" s="310"/>
      <c r="WPH3" s="310"/>
      <c r="WPI3" s="310"/>
      <c r="WPJ3" s="309"/>
      <c r="WPK3" s="310"/>
      <c r="WPL3" s="310"/>
      <c r="WPM3" s="310"/>
      <c r="WPN3" s="310"/>
      <c r="WPO3" s="310"/>
      <c r="WPP3" s="310"/>
      <c r="WPQ3" s="310"/>
      <c r="WPR3" s="309"/>
      <c r="WPS3" s="310"/>
      <c r="WPT3" s="310"/>
      <c r="WPU3" s="310"/>
      <c r="WPV3" s="310"/>
      <c r="WPW3" s="310"/>
      <c r="WPX3" s="310"/>
      <c r="WPY3" s="310"/>
      <c r="WPZ3" s="309"/>
      <c r="WQA3" s="310"/>
      <c r="WQB3" s="310"/>
      <c r="WQC3" s="310"/>
      <c r="WQD3" s="310"/>
      <c r="WQE3" s="310"/>
      <c r="WQF3" s="310"/>
      <c r="WQG3" s="310"/>
      <c r="WQH3" s="309"/>
      <c r="WQI3" s="310"/>
      <c r="WQJ3" s="310"/>
      <c r="WQK3" s="310"/>
      <c r="WQL3" s="310"/>
      <c r="WQM3" s="310"/>
      <c r="WQN3" s="310"/>
      <c r="WQO3" s="310"/>
      <c r="WQP3" s="309"/>
      <c r="WQQ3" s="310"/>
      <c r="WQR3" s="310"/>
      <c r="WQS3" s="310"/>
      <c r="WQT3" s="310"/>
      <c r="WQU3" s="310"/>
      <c r="WQV3" s="310"/>
      <c r="WQW3" s="310"/>
      <c r="WQX3" s="309"/>
      <c r="WQY3" s="310"/>
      <c r="WQZ3" s="310"/>
      <c r="WRA3" s="310"/>
      <c r="WRB3" s="310"/>
      <c r="WRC3" s="310"/>
      <c r="WRD3" s="310"/>
      <c r="WRE3" s="310"/>
      <c r="WRF3" s="309"/>
      <c r="WRG3" s="310"/>
      <c r="WRH3" s="310"/>
      <c r="WRI3" s="310"/>
      <c r="WRJ3" s="310"/>
      <c r="WRK3" s="310"/>
      <c r="WRL3" s="310"/>
      <c r="WRM3" s="310"/>
      <c r="WRN3" s="309"/>
      <c r="WRO3" s="310"/>
      <c r="WRP3" s="310"/>
      <c r="WRQ3" s="310"/>
      <c r="WRR3" s="310"/>
      <c r="WRS3" s="310"/>
      <c r="WRT3" s="310"/>
      <c r="WRU3" s="310"/>
      <c r="WRV3" s="309"/>
      <c r="WRW3" s="310"/>
      <c r="WRX3" s="310"/>
      <c r="WRY3" s="310"/>
      <c r="WRZ3" s="310"/>
      <c r="WSA3" s="310"/>
      <c r="WSB3" s="310"/>
      <c r="WSC3" s="310"/>
      <c r="WSD3" s="309"/>
      <c r="WSE3" s="310"/>
      <c r="WSF3" s="310"/>
      <c r="WSG3" s="310"/>
      <c r="WSH3" s="310"/>
      <c r="WSI3" s="310"/>
      <c r="WSJ3" s="310"/>
      <c r="WSK3" s="310"/>
      <c r="WSL3" s="309"/>
      <c r="WSM3" s="310"/>
      <c r="WSN3" s="310"/>
      <c r="WSO3" s="310"/>
      <c r="WSP3" s="310"/>
      <c r="WSQ3" s="310"/>
      <c r="WSR3" s="310"/>
      <c r="WSS3" s="310"/>
      <c r="WST3" s="309"/>
      <c r="WSU3" s="310"/>
      <c r="WSV3" s="310"/>
      <c r="WSW3" s="310"/>
      <c r="WSX3" s="310"/>
      <c r="WSY3" s="310"/>
      <c r="WSZ3" s="310"/>
      <c r="WTA3" s="310"/>
      <c r="WTB3" s="309"/>
      <c r="WTC3" s="310"/>
      <c r="WTD3" s="310"/>
      <c r="WTE3" s="310"/>
      <c r="WTF3" s="310"/>
      <c r="WTG3" s="310"/>
      <c r="WTH3" s="310"/>
      <c r="WTI3" s="310"/>
      <c r="WTJ3" s="309"/>
      <c r="WTK3" s="310"/>
      <c r="WTL3" s="310"/>
      <c r="WTM3" s="310"/>
      <c r="WTN3" s="310"/>
      <c r="WTO3" s="310"/>
      <c r="WTP3" s="310"/>
      <c r="WTQ3" s="310"/>
      <c r="WTR3" s="309"/>
      <c r="WTS3" s="310"/>
      <c r="WTT3" s="310"/>
      <c r="WTU3" s="310"/>
      <c r="WTV3" s="310"/>
      <c r="WTW3" s="310"/>
      <c r="WTX3" s="310"/>
      <c r="WTY3" s="310"/>
      <c r="WTZ3" s="309"/>
      <c r="WUA3" s="310"/>
      <c r="WUB3" s="310"/>
      <c r="WUC3" s="310"/>
      <c r="WUD3" s="310"/>
      <c r="WUE3" s="310"/>
      <c r="WUF3" s="310"/>
      <c r="WUG3" s="310"/>
      <c r="WUH3" s="309"/>
      <c r="WUI3" s="310"/>
      <c r="WUJ3" s="310"/>
      <c r="WUK3" s="310"/>
      <c r="WUL3" s="310"/>
      <c r="WUM3" s="310"/>
      <c r="WUN3" s="310"/>
      <c r="WUO3" s="310"/>
      <c r="WUP3" s="309"/>
      <c r="WUQ3" s="310"/>
      <c r="WUR3" s="310"/>
      <c r="WUS3" s="310"/>
      <c r="WUT3" s="310"/>
      <c r="WUU3" s="310"/>
      <c r="WUV3" s="310"/>
      <c r="WUW3" s="310"/>
      <c r="WUX3" s="309"/>
      <c r="WUY3" s="310"/>
      <c r="WUZ3" s="310"/>
      <c r="WVA3" s="310"/>
      <c r="WVB3" s="310"/>
      <c r="WVC3" s="310"/>
      <c r="WVD3" s="310"/>
      <c r="WVE3" s="310"/>
      <c r="WVF3" s="309"/>
      <c r="WVG3" s="310"/>
      <c r="WVH3" s="310"/>
      <c r="WVI3" s="310"/>
      <c r="WVJ3" s="310"/>
      <c r="WVK3" s="310"/>
      <c r="WVL3" s="310"/>
      <c r="WVM3" s="310"/>
      <c r="WVN3" s="309"/>
      <c r="WVO3" s="310"/>
      <c r="WVP3" s="310"/>
      <c r="WVQ3" s="310"/>
      <c r="WVR3" s="310"/>
      <c r="WVS3" s="310"/>
      <c r="WVT3" s="310"/>
      <c r="WVU3" s="310"/>
      <c r="WVV3" s="309"/>
      <c r="WVW3" s="310"/>
      <c r="WVX3" s="310"/>
      <c r="WVY3" s="310"/>
      <c r="WVZ3" s="310"/>
      <c r="WWA3" s="310"/>
      <c r="WWB3" s="310"/>
      <c r="WWC3" s="310"/>
      <c r="WWD3" s="309"/>
      <c r="WWE3" s="310"/>
      <c r="WWF3" s="310"/>
      <c r="WWG3" s="310"/>
      <c r="WWH3" s="310"/>
      <c r="WWI3" s="310"/>
      <c r="WWJ3" s="310"/>
      <c r="WWK3" s="310"/>
      <c r="WWL3" s="309"/>
      <c r="WWM3" s="310"/>
      <c r="WWN3" s="310"/>
      <c r="WWO3" s="310"/>
      <c r="WWP3" s="310"/>
      <c r="WWQ3" s="310"/>
      <c r="WWR3" s="310"/>
      <c r="WWS3" s="310"/>
      <c r="WWT3" s="309"/>
      <c r="WWU3" s="310"/>
      <c r="WWV3" s="310"/>
      <c r="WWW3" s="310"/>
      <c r="WWX3" s="310"/>
      <c r="WWY3" s="310"/>
      <c r="WWZ3" s="310"/>
      <c r="WXA3" s="310"/>
      <c r="WXB3" s="309"/>
      <c r="WXC3" s="310"/>
      <c r="WXD3" s="310"/>
      <c r="WXE3" s="310"/>
      <c r="WXF3" s="310"/>
      <c r="WXG3" s="310"/>
      <c r="WXH3" s="310"/>
      <c r="WXI3" s="310"/>
      <c r="WXJ3" s="309"/>
      <c r="WXK3" s="310"/>
      <c r="WXL3" s="310"/>
      <c r="WXM3" s="310"/>
      <c r="WXN3" s="310"/>
      <c r="WXO3" s="310"/>
      <c r="WXP3" s="310"/>
      <c r="WXQ3" s="310"/>
      <c r="WXR3" s="309"/>
      <c r="WXS3" s="310"/>
      <c r="WXT3" s="310"/>
      <c r="WXU3" s="310"/>
      <c r="WXV3" s="310"/>
      <c r="WXW3" s="310"/>
      <c r="WXX3" s="310"/>
      <c r="WXY3" s="310"/>
      <c r="WXZ3" s="309"/>
      <c r="WYA3" s="310"/>
      <c r="WYB3" s="310"/>
      <c r="WYC3" s="310"/>
      <c r="WYD3" s="310"/>
      <c r="WYE3" s="310"/>
      <c r="WYF3" s="310"/>
      <c r="WYG3" s="310"/>
      <c r="WYH3" s="309"/>
      <c r="WYI3" s="310"/>
      <c r="WYJ3" s="310"/>
      <c r="WYK3" s="310"/>
      <c r="WYL3" s="310"/>
      <c r="WYM3" s="310"/>
      <c r="WYN3" s="310"/>
      <c r="WYO3" s="310"/>
      <c r="WYP3" s="309"/>
      <c r="WYQ3" s="310"/>
      <c r="WYR3" s="310"/>
      <c r="WYS3" s="310"/>
      <c r="WYT3" s="310"/>
      <c r="WYU3" s="310"/>
      <c r="WYV3" s="310"/>
      <c r="WYW3" s="310"/>
      <c r="WYX3" s="309"/>
      <c r="WYY3" s="310"/>
      <c r="WYZ3" s="310"/>
      <c r="WZA3" s="310"/>
      <c r="WZB3" s="310"/>
      <c r="WZC3" s="310"/>
      <c r="WZD3" s="310"/>
      <c r="WZE3" s="310"/>
      <c r="WZF3" s="309"/>
      <c r="WZG3" s="310"/>
      <c r="WZH3" s="310"/>
      <c r="WZI3" s="310"/>
      <c r="WZJ3" s="310"/>
      <c r="WZK3" s="310"/>
      <c r="WZL3" s="310"/>
      <c r="WZM3" s="310"/>
      <c r="WZN3" s="309"/>
      <c r="WZO3" s="310"/>
      <c r="WZP3" s="310"/>
      <c r="WZQ3" s="310"/>
      <c r="WZR3" s="310"/>
      <c r="WZS3" s="310"/>
      <c r="WZT3" s="310"/>
      <c r="WZU3" s="310"/>
      <c r="WZV3" s="309"/>
      <c r="WZW3" s="310"/>
      <c r="WZX3" s="310"/>
      <c r="WZY3" s="310"/>
      <c r="WZZ3" s="310"/>
      <c r="XAA3" s="310"/>
      <c r="XAB3" s="310"/>
      <c r="XAC3" s="310"/>
      <c r="XAD3" s="309"/>
      <c r="XAE3" s="310"/>
      <c r="XAF3" s="310"/>
      <c r="XAG3" s="310"/>
      <c r="XAH3" s="310"/>
      <c r="XAI3" s="310"/>
      <c r="XAJ3" s="310"/>
      <c r="XAK3" s="310"/>
      <c r="XAL3" s="309"/>
      <c r="XAM3" s="310"/>
      <c r="XAN3" s="310"/>
      <c r="XAO3" s="310"/>
      <c r="XAP3" s="310"/>
      <c r="XAQ3" s="310"/>
      <c r="XAR3" s="310"/>
      <c r="XAS3" s="310"/>
      <c r="XAT3" s="309"/>
      <c r="XAU3" s="310"/>
      <c r="XAV3" s="310"/>
      <c r="XAW3" s="310"/>
      <c r="XAX3" s="310"/>
      <c r="XAY3" s="310"/>
      <c r="XAZ3" s="310"/>
      <c r="XBA3" s="310"/>
      <c r="XBB3" s="309"/>
      <c r="XBC3" s="310"/>
      <c r="XBD3" s="310"/>
      <c r="XBE3" s="310"/>
      <c r="XBF3" s="310"/>
      <c r="XBG3" s="310"/>
      <c r="XBH3" s="310"/>
      <c r="XBI3" s="310"/>
      <c r="XBJ3" s="309"/>
      <c r="XBK3" s="310"/>
      <c r="XBL3" s="310"/>
      <c r="XBM3" s="310"/>
      <c r="XBN3" s="310"/>
      <c r="XBO3" s="310"/>
      <c r="XBP3" s="310"/>
      <c r="XBQ3" s="310"/>
      <c r="XBR3" s="309"/>
      <c r="XBS3" s="310"/>
      <c r="XBT3" s="310"/>
      <c r="XBU3" s="310"/>
      <c r="XBV3" s="310"/>
      <c r="XBW3" s="310"/>
      <c r="XBX3" s="310"/>
      <c r="XBY3" s="310"/>
      <c r="XBZ3" s="309"/>
      <c r="XCA3" s="310"/>
      <c r="XCB3" s="310"/>
      <c r="XCC3" s="310"/>
      <c r="XCD3" s="310"/>
      <c r="XCE3" s="310"/>
      <c r="XCF3" s="310"/>
      <c r="XCG3" s="310"/>
      <c r="XCH3" s="309"/>
      <c r="XCI3" s="310"/>
      <c r="XCJ3" s="310"/>
      <c r="XCK3" s="310"/>
      <c r="XCL3" s="310"/>
      <c r="XCM3" s="310"/>
      <c r="XCN3" s="310"/>
      <c r="XCO3" s="310"/>
      <c r="XCP3" s="309"/>
      <c r="XCQ3" s="310"/>
      <c r="XCR3" s="310"/>
      <c r="XCS3" s="310"/>
      <c r="XCT3" s="310"/>
      <c r="XCU3" s="310"/>
      <c r="XCV3" s="310"/>
      <c r="XCW3" s="310"/>
      <c r="XCX3" s="309"/>
      <c r="XCY3" s="310"/>
      <c r="XCZ3" s="310"/>
      <c r="XDA3" s="310"/>
      <c r="XDB3" s="310"/>
      <c r="XDC3" s="310"/>
      <c r="XDD3" s="310"/>
      <c r="XDE3" s="310"/>
      <c r="XDF3" s="309"/>
      <c r="XDG3" s="310"/>
      <c r="XDH3" s="310"/>
      <c r="XDI3" s="310"/>
      <c r="XDJ3" s="310"/>
      <c r="XDK3" s="310"/>
      <c r="XDL3" s="310"/>
      <c r="XDM3" s="310"/>
      <c r="XDN3" s="309"/>
      <c r="XDO3" s="310"/>
      <c r="XDP3" s="310"/>
      <c r="XDQ3" s="310"/>
      <c r="XDR3" s="310"/>
      <c r="XDS3" s="310"/>
      <c r="XDT3" s="310"/>
      <c r="XDU3" s="310"/>
      <c r="XDV3" s="309"/>
      <c r="XDW3" s="310"/>
      <c r="XDX3" s="310"/>
      <c r="XDY3" s="310"/>
      <c r="XDZ3" s="310"/>
      <c r="XEA3" s="310"/>
      <c r="XEB3" s="310"/>
      <c r="XEC3" s="310"/>
      <c r="XED3" s="16"/>
      <c r="XEE3" s="17"/>
      <c r="XEF3" s="17"/>
      <c r="XEG3" s="17"/>
      <c r="XEH3" s="17"/>
      <c r="XEI3" s="17"/>
      <c r="XEJ3" s="17"/>
      <c r="XEK3" s="17"/>
      <c r="XEL3" s="16"/>
      <c r="XEM3" s="17"/>
      <c r="XEN3" s="17"/>
      <c r="XEO3" s="17"/>
      <c r="XEP3" s="17"/>
      <c r="XEQ3" s="17"/>
      <c r="XER3" s="17"/>
      <c r="XES3" s="17"/>
      <c r="XET3" s="16"/>
      <c r="XEU3" s="17"/>
      <c r="XEV3" s="21"/>
      <c r="XEW3" s="22"/>
      <c r="XEX3" s="13"/>
      <c r="XEY3" s="13"/>
      <c r="XEZ3" s="13"/>
      <c r="XFA3" s="13"/>
    </row>
    <row r="4" spans="1:16381" s="18" customFormat="1" ht="15.75" customHeight="1" x14ac:dyDescent="0.5">
      <c r="A4" s="12"/>
      <c r="B4" s="13"/>
      <c r="C4" s="13"/>
      <c r="D4" s="13"/>
      <c r="E4" s="13"/>
      <c r="F4" s="13"/>
      <c r="G4"/>
      <c r="H4"/>
      <c r="I4" s="24"/>
      <c r="J4" s="24"/>
      <c r="K4" s="24"/>
      <c r="L4" s="25"/>
      <c r="M4" s="24"/>
      <c r="N4" s="24"/>
      <c r="O4" s="24"/>
      <c r="P4" s="24"/>
      <c r="Q4" s="24"/>
      <c r="R4" s="24"/>
      <c r="S4" s="24"/>
      <c r="T4" s="24"/>
      <c r="U4" s="24"/>
      <c r="V4" s="309"/>
      <c r="W4" s="310"/>
      <c r="X4" s="310"/>
      <c r="Y4" s="310"/>
      <c r="Z4" s="310"/>
      <c r="AA4" s="310"/>
      <c r="AB4" s="310"/>
      <c r="AC4" s="310"/>
      <c r="AD4" s="309"/>
      <c r="AE4" s="310"/>
      <c r="AF4" s="310"/>
      <c r="AG4" s="310"/>
      <c r="AH4" s="310"/>
      <c r="AI4" s="310"/>
      <c r="AJ4" s="310"/>
      <c r="AK4" s="310"/>
      <c r="AL4" s="309"/>
      <c r="AM4" s="310"/>
      <c r="AN4" s="310"/>
      <c r="AO4" s="310"/>
      <c r="AP4" s="310"/>
      <c r="AQ4" s="310"/>
      <c r="AR4" s="310"/>
      <c r="AS4" s="310"/>
      <c r="AT4" s="313"/>
      <c r="AU4" s="314"/>
      <c r="AV4" s="314"/>
      <c r="AW4" s="314"/>
      <c r="AX4" s="314"/>
      <c r="AY4" s="314"/>
      <c r="AZ4" s="314"/>
      <c r="BA4" s="314"/>
      <c r="BB4" s="26"/>
      <c r="BC4" s="27"/>
      <c r="BD4" s="15"/>
      <c r="BE4" s="15"/>
      <c r="BF4" s="15"/>
      <c r="BJ4" s="14"/>
      <c r="BK4" s="15"/>
      <c r="BL4" s="15"/>
      <c r="BM4" s="15"/>
      <c r="BN4" s="15"/>
      <c r="BO4" s="15"/>
      <c r="BP4" s="15"/>
      <c r="BQ4" s="15"/>
      <c r="BR4" s="313"/>
      <c r="BS4" s="314"/>
      <c r="BT4" s="314"/>
      <c r="BU4" s="314"/>
      <c r="BV4" s="314"/>
      <c r="BW4" s="314"/>
      <c r="BX4" s="314"/>
      <c r="BY4" s="314"/>
      <c r="BZ4" s="313"/>
      <c r="CA4" s="314"/>
      <c r="CB4" s="314"/>
      <c r="CC4" s="314"/>
      <c r="CD4" s="314"/>
      <c r="CE4" s="314"/>
      <c r="CF4" s="314"/>
      <c r="CG4" s="314"/>
      <c r="CH4" s="313"/>
      <c r="CI4" s="314"/>
      <c r="CJ4" s="314"/>
      <c r="CK4" s="314"/>
      <c r="CL4" s="314"/>
      <c r="CM4" s="314"/>
      <c r="CN4" s="314"/>
      <c r="CO4" s="314"/>
      <c r="CP4" s="309"/>
      <c r="CQ4" s="310"/>
      <c r="CR4" s="310"/>
      <c r="CS4" s="310"/>
      <c r="CT4" s="310"/>
      <c r="CU4" s="310"/>
      <c r="CV4" s="310"/>
      <c r="CW4" s="310"/>
      <c r="CX4" s="309"/>
      <c r="CY4" s="310"/>
      <c r="CZ4" s="310"/>
      <c r="DA4" s="310"/>
      <c r="DB4" s="310"/>
      <c r="DC4" s="310"/>
      <c r="DD4" s="310"/>
      <c r="DE4" s="310"/>
      <c r="DF4" s="309"/>
      <c r="DG4" s="310"/>
      <c r="DH4" s="310"/>
      <c r="DI4" s="310"/>
      <c r="DJ4" s="310"/>
      <c r="DK4" s="310"/>
      <c r="DL4" s="310"/>
      <c r="DM4" s="310"/>
      <c r="DN4" s="309"/>
      <c r="DO4" s="310"/>
      <c r="DP4" s="310"/>
      <c r="DQ4" s="310"/>
      <c r="DR4" s="310"/>
      <c r="DS4" s="310"/>
      <c r="DT4" s="310"/>
      <c r="DU4" s="310"/>
      <c r="DV4" s="309"/>
      <c r="DW4" s="310"/>
      <c r="DX4" s="310"/>
      <c r="DY4" s="310"/>
      <c r="DZ4" s="310"/>
      <c r="EA4" s="310"/>
      <c r="EB4" s="310"/>
      <c r="EC4" s="310"/>
      <c r="ED4" s="309"/>
      <c r="EE4" s="310"/>
      <c r="EF4" s="310"/>
      <c r="EG4" s="310"/>
      <c r="EH4" s="310"/>
      <c r="EI4" s="310"/>
      <c r="EJ4" s="310"/>
      <c r="EK4" s="310"/>
      <c r="EL4" s="309"/>
      <c r="EM4" s="310"/>
      <c r="EN4" s="310"/>
      <c r="EO4" s="310"/>
      <c r="EP4" s="310"/>
      <c r="EQ4" s="310"/>
      <c r="ER4" s="310"/>
      <c r="ES4" s="310"/>
      <c r="ET4" s="309"/>
      <c r="EU4" s="310"/>
      <c r="EV4" s="310"/>
      <c r="EW4" s="310"/>
      <c r="EX4" s="310"/>
      <c r="EY4" s="310"/>
      <c r="EZ4" s="310"/>
      <c r="FA4" s="310"/>
      <c r="FB4" s="309"/>
      <c r="FC4" s="310"/>
      <c r="FD4" s="310"/>
      <c r="FE4" s="310"/>
      <c r="FF4" s="310"/>
      <c r="FG4" s="310"/>
      <c r="FH4" s="310"/>
      <c r="FI4" s="310"/>
      <c r="FJ4" s="309"/>
      <c r="FK4" s="310"/>
      <c r="FL4" s="310"/>
      <c r="FM4" s="310"/>
      <c r="FN4" s="310"/>
      <c r="FO4" s="310"/>
      <c r="FP4" s="310"/>
      <c r="FQ4" s="310"/>
      <c r="FR4" s="309"/>
      <c r="FS4" s="310"/>
      <c r="FT4" s="310"/>
      <c r="FU4" s="310"/>
      <c r="FV4" s="310"/>
      <c r="FW4" s="310"/>
      <c r="FX4" s="310"/>
      <c r="FY4" s="310"/>
      <c r="FZ4" s="309"/>
      <c r="GA4" s="310"/>
      <c r="GB4" s="310"/>
      <c r="GC4" s="310"/>
      <c r="GD4" s="310"/>
      <c r="GE4" s="310"/>
      <c r="GF4" s="310"/>
      <c r="GG4" s="310"/>
      <c r="GH4" s="309"/>
      <c r="GI4" s="310"/>
      <c r="GJ4" s="310"/>
      <c r="GK4" s="310"/>
      <c r="GL4" s="310"/>
      <c r="GM4" s="310"/>
      <c r="GN4" s="310"/>
      <c r="GO4" s="310"/>
      <c r="GP4" s="309"/>
      <c r="GQ4" s="310"/>
      <c r="GR4" s="310"/>
      <c r="GS4" s="310"/>
      <c r="GT4" s="310"/>
      <c r="GU4" s="310"/>
      <c r="GV4" s="310"/>
      <c r="GW4" s="310"/>
      <c r="GX4" s="309"/>
      <c r="GY4" s="310"/>
      <c r="GZ4" s="310"/>
      <c r="HA4" s="310"/>
      <c r="HB4" s="310"/>
      <c r="HC4" s="310"/>
      <c r="HD4" s="310"/>
      <c r="HE4" s="310"/>
      <c r="HF4" s="309"/>
      <c r="HG4" s="310"/>
      <c r="HH4" s="310"/>
      <c r="HI4" s="310"/>
      <c r="HJ4" s="310"/>
      <c r="HK4" s="310"/>
      <c r="HL4" s="310"/>
      <c r="HM4" s="310"/>
      <c r="HN4" s="309"/>
      <c r="HO4" s="310"/>
      <c r="HP4" s="310"/>
      <c r="HQ4" s="310"/>
      <c r="HR4" s="310"/>
      <c r="HS4" s="310"/>
      <c r="HT4" s="310"/>
      <c r="HU4" s="310"/>
      <c r="HV4" s="309"/>
      <c r="HW4" s="310"/>
      <c r="HX4" s="310"/>
      <c r="HY4" s="310"/>
      <c r="HZ4" s="310"/>
      <c r="IA4" s="310"/>
      <c r="IB4" s="310"/>
      <c r="IC4" s="310"/>
      <c r="ID4" s="309"/>
      <c r="IE4" s="310"/>
      <c r="IF4" s="310"/>
      <c r="IG4" s="310"/>
      <c r="IH4" s="310"/>
      <c r="II4" s="310"/>
      <c r="IJ4" s="310"/>
      <c r="IK4" s="310"/>
      <c r="IL4" s="309"/>
      <c r="IM4" s="310"/>
      <c r="IN4" s="310"/>
      <c r="IO4" s="310"/>
      <c r="IP4" s="310"/>
      <c r="IQ4" s="310"/>
      <c r="IR4" s="310"/>
      <c r="IS4" s="310"/>
      <c r="IT4" s="309"/>
      <c r="IU4" s="310"/>
      <c r="IV4" s="310"/>
      <c r="IW4" s="310"/>
      <c r="IX4" s="310"/>
      <c r="IY4" s="310"/>
      <c r="IZ4" s="310"/>
      <c r="JA4" s="310"/>
      <c r="JB4" s="309"/>
      <c r="JC4" s="310"/>
      <c r="JD4" s="310"/>
      <c r="JE4" s="310"/>
      <c r="JF4" s="310"/>
      <c r="JG4" s="310"/>
      <c r="JH4" s="310"/>
      <c r="JI4" s="310"/>
      <c r="JJ4" s="309"/>
      <c r="JK4" s="310"/>
      <c r="JL4" s="310"/>
      <c r="JM4" s="310"/>
      <c r="JN4" s="310"/>
      <c r="JO4" s="310"/>
      <c r="JP4" s="310"/>
      <c r="JQ4" s="310"/>
      <c r="JR4" s="309"/>
      <c r="JS4" s="310"/>
      <c r="JT4" s="310"/>
      <c r="JU4" s="310"/>
      <c r="JV4" s="310"/>
      <c r="JW4" s="310"/>
      <c r="JX4" s="310"/>
      <c r="JY4" s="310"/>
      <c r="JZ4" s="309"/>
      <c r="KA4" s="310"/>
      <c r="KB4" s="310"/>
      <c r="KC4" s="310"/>
      <c r="KD4" s="310"/>
      <c r="KE4" s="310"/>
      <c r="KF4" s="310"/>
      <c r="KG4" s="310"/>
      <c r="KH4" s="309"/>
      <c r="KI4" s="310"/>
      <c r="KJ4" s="310"/>
      <c r="KK4" s="310"/>
      <c r="KL4" s="310"/>
      <c r="KM4" s="310"/>
      <c r="KN4" s="310"/>
      <c r="KO4" s="310"/>
      <c r="KP4" s="309"/>
      <c r="KQ4" s="310"/>
      <c r="KR4" s="310"/>
      <c r="KS4" s="310"/>
      <c r="KT4" s="310"/>
      <c r="KU4" s="310"/>
      <c r="KV4" s="310"/>
      <c r="KW4" s="310"/>
      <c r="KX4" s="309"/>
      <c r="KY4" s="310"/>
      <c r="KZ4" s="310"/>
      <c r="LA4" s="310"/>
      <c r="LB4" s="310"/>
      <c r="LC4" s="310"/>
      <c r="LD4" s="310"/>
      <c r="LE4" s="310"/>
      <c r="LF4" s="309"/>
      <c r="LG4" s="310"/>
      <c r="LH4" s="310"/>
      <c r="LI4" s="310"/>
      <c r="LJ4" s="310"/>
      <c r="LK4" s="310"/>
      <c r="LL4" s="310"/>
      <c r="LM4" s="310"/>
      <c r="LN4" s="309"/>
      <c r="LO4" s="310"/>
      <c r="LP4" s="310"/>
      <c r="LQ4" s="310"/>
      <c r="LR4" s="310"/>
      <c r="LS4" s="310"/>
      <c r="LT4" s="310"/>
      <c r="LU4" s="310"/>
      <c r="LV4" s="309"/>
      <c r="LW4" s="310"/>
      <c r="LX4" s="310"/>
      <c r="LY4" s="310"/>
      <c r="LZ4" s="310"/>
      <c r="MA4" s="310"/>
      <c r="MB4" s="310"/>
      <c r="MC4" s="310"/>
      <c r="MD4" s="309"/>
      <c r="ME4" s="310"/>
      <c r="MF4" s="310"/>
      <c r="MG4" s="310"/>
      <c r="MH4" s="310"/>
      <c r="MI4" s="310"/>
      <c r="MJ4" s="310"/>
      <c r="MK4" s="310"/>
      <c r="ML4" s="309"/>
      <c r="MM4" s="310"/>
      <c r="MN4" s="310"/>
      <c r="MO4" s="310"/>
      <c r="MP4" s="310"/>
      <c r="MQ4" s="310"/>
      <c r="MR4" s="310"/>
      <c r="MS4" s="310"/>
      <c r="MT4" s="309"/>
      <c r="MU4" s="310"/>
      <c r="MV4" s="310"/>
      <c r="MW4" s="310"/>
      <c r="MX4" s="310"/>
      <c r="MY4" s="310"/>
      <c r="MZ4" s="310"/>
      <c r="NA4" s="310"/>
      <c r="NB4" s="309"/>
      <c r="NC4" s="310"/>
      <c r="ND4" s="310"/>
      <c r="NE4" s="310"/>
      <c r="NF4" s="310"/>
      <c r="NG4" s="310"/>
      <c r="NH4" s="310"/>
      <c r="NI4" s="310"/>
      <c r="NJ4" s="309"/>
      <c r="NK4" s="310"/>
      <c r="NL4" s="310"/>
      <c r="NM4" s="310"/>
      <c r="NN4" s="310"/>
      <c r="NO4" s="310"/>
      <c r="NP4" s="310"/>
      <c r="NQ4" s="310"/>
      <c r="NR4" s="309"/>
      <c r="NS4" s="310"/>
      <c r="NT4" s="310"/>
      <c r="NU4" s="310"/>
      <c r="NV4" s="310"/>
      <c r="NW4" s="310"/>
      <c r="NX4" s="310"/>
      <c r="NY4" s="310"/>
      <c r="NZ4" s="309"/>
      <c r="OA4" s="310"/>
      <c r="OB4" s="310"/>
      <c r="OC4" s="310"/>
      <c r="OD4" s="310"/>
      <c r="OE4" s="310"/>
      <c r="OF4" s="310"/>
      <c r="OG4" s="310"/>
      <c r="OH4" s="309"/>
      <c r="OI4" s="310"/>
      <c r="OJ4" s="310"/>
      <c r="OK4" s="310"/>
      <c r="OL4" s="310"/>
      <c r="OM4" s="310"/>
      <c r="ON4" s="310"/>
      <c r="OO4" s="310"/>
      <c r="OP4" s="309"/>
      <c r="OQ4" s="310"/>
      <c r="OR4" s="310"/>
      <c r="OS4" s="310"/>
      <c r="OT4" s="310"/>
      <c r="OU4" s="310"/>
      <c r="OV4" s="310"/>
      <c r="OW4" s="310"/>
      <c r="OX4" s="309"/>
      <c r="OY4" s="310"/>
      <c r="OZ4" s="310"/>
      <c r="PA4" s="310"/>
      <c r="PB4" s="310"/>
      <c r="PC4" s="310"/>
      <c r="PD4" s="310"/>
      <c r="PE4" s="310"/>
      <c r="PF4" s="309"/>
      <c r="PG4" s="310"/>
      <c r="PH4" s="310"/>
      <c r="PI4" s="310"/>
      <c r="PJ4" s="310"/>
      <c r="PK4" s="310"/>
      <c r="PL4" s="310"/>
      <c r="PM4" s="310"/>
      <c r="PN4" s="309"/>
      <c r="PO4" s="310"/>
      <c r="PP4" s="310"/>
      <c r="PQ4" s="310"/>
      <c r="PR4" s="310"/>
      <c r="PS4" s="310"/>
      <c r="PT4" s="310"/>
      <c r="PU4" s="310"/>
      <c r="PV4" s="309"/>
      <c r="PW4" s="310"/>
      <c r="PX4" s="310"/>
      <c r="PY4" s="310"/>
      <c r="PZ4" s="310"/>
      <c r="QA4" s="310"/>
      <c r="QB4" s="310"/>
      <c r="QC4" s="310"/>
      <c r="QD4" s="309"/>
      <c r="QE4" s="310"/>
      <c r="QF4" s="310"/>
      <c r="QG4" s="310"/>
      <c r="QH4" s="310"/>
      <c r="QI4" s="310"/>
      <c r="QJ4" s="310"/>
      <c r="QK4" s="310"/>
      <c r="QL4" s="309"/>
      <c r="QM4" s="310"/>
      <c r="QN4" s="310"/>
      <c r="QO4" s="310"/>
      <c r="QP4" s="310"/>
      <c r="QQ4" s="310"/>
      <c r="QR4" s="310"/>
      <c r="QS4" s="310"/>
      <c r="QT4" s="309"/>
      <c r="QU4" s="310"/>
      <c r="QV4" s="310"/>
      <c r="QW4" s="310"/>
      <c r="QX4" s="310"/>
      <c r="QY4" s="310"/>
      <c r="QZ4" s="310"/>
      <c r="RA4" s="310"/>
      <c r="RB4" s="309"/>
      <c r="RC4" s="310"/>
      <c r="RD4" s="310"/>
      <c r="RE4" s="310"/>
      <c r="RF4" s="310"/>
      <c r="RG4" s="310"/>
      <c r="RH4" s="310"/>
      <c r="RI4" s="310"/>
      <c r="RJ4" s="309"/>
      <c r="RK4" s="310"/>
      <c r="RL4" s="310"/>
      <c r="RM4" s="310"/>
      <c r="RN4" s="310"/>
      <c r="RO4" s="310"/>
      <c r="RP4" s="310"/>
      <c r="RQ4" s="310"/>
      <c r="RR4" s="309"/>
      <c r="RS4" s="310"/>
      <c r="RT4" s="310"/>
      <c r="RU4" s="310"/>
      <c r="RV4" s="310"/>
      <c r="RW4" s="310"/>
      <c r="RX4" s="310"/>
      <c r="RY4" s="310"/>
      <c r="RZ4" s="309"/>
      <c r="SA4" s="310"/>
      <c r="SB4" s="310"/>
      <c r="SC4" s="310"/>
      <c r="SD4" s="310"/>
      <c r="SE4" s="310"/>
      <c r="SF4" s="310"/>
      <c r="SG4" s="310"/>
      <c r="SH4" s="309"/>
      <c r="SI4" s="310"/>
      <c r="SJ4" s="310"/>
      <c r="SK4" s="310"/>
      <c r="SL4" s="310"/>
      <c r="SM4" s="310"/>
      <c r="SN4" s="310"/>
      <c r="SO4" s="310"/>
      <c r="SP4" s="309"/>
      <c r="SQ4" s="310"/>
      <c r="SR4" s="310"/>
      <c r="SS4" s="310"/>
      <c r="ST4" s="310"/>
      <c r="SU4" s="310"/>
      <c r="SV4" s="310"/>
      <c r="SW4" s="310"/>
      <c r="SX4" s="309"/>
      <c r="SY4" s="310"/>
      <c r="SZ4" s="310"/>
      <c r="TA4" s="310"/>
      <c r="TB4" s="310"/>
      <c r="TC4" s="310"/>
      <c r="TD4" s="310"/>
      <c r="TE4" s="310"/>
      <c r="TF4" s="309"/>
      <c r="TG4" s="310"/>
      <c r="TH4" s="310"/>
      <c r="TI4" s="310"/>
      <c r="TJ4" s="310"/>
      <c r="TK4" s="310"/>
      <c r="TL4" s="310"/>
      <c r="TM4" s="310"/>
      <c r="TN4" s="309"/>
      <c r="TO4" s="310"/>
      <c r="TP4" s="310"/>
      <c r="TQ4" s="310"/>
      <c r="TR4" s="310"/>
      <c r="TS4" s="310"/>
      <c r="TT4" s="310"/>
      <c r="TU4" s="310"/>
      <c r="TV4" s="309"/>
      <c r="TW4" s="310"/>
      <c r="TX4" s="310"/>
      <c r="TY4" s="310"/>
      <c r="TZ4" s="310"/>
      <c r="UA4" s="310"/>
      <c r="UB4" s="310"/>
      <c r="UC4" s="310"/>
      <c r="UD4" s="309"/>
      <c r="UE4" s="310"/>
      <c r="UF4" s="310"/>
      <c r="UG4" s="310"/>
      <c r="UH4" s="310"/>
      <c r="UI4" s="310"/>
      <c r="UJ4" s="310"/>
      <c r="UK4" s="310"/>
      <c r="UL4" s="309"/>
      <c r="UM4" s="310"/>
      <c r="UN4" s="310"/>
      <c r="UO4" s="310"/>
      <c r="UP4" s="310"/>
      <c r="UQ4" s="310"/>
      <c r="UR4" s="310"/>
      <c r="US4" s="310"/>
      <c r="UT4" s="309"/>
      <c r="UU4" s="310"/>
      <c r="UV4" s="310"/>
      <c r="UW4" s="310"/>
      <c r="UX4" s="310"/>
      <c r="UY4" s="310"/>
      <c r="UZ4" s="310"/>
      <c r="VA4" s="310"/>
      <c r="VB4" s="309"/>
      <c r="VC4" s="310"/>
      <c r="VD4" s="310"/>
      <c r="VE4" s="310"/>
      <c r="VF4" s="310"/>
      <c r="VG4" s="310"/>
      <c r="VH4" s="310"/>
      <c r="VI4" s="310"/>
      <c r="VJ4" s="309"/>
      <c r="VK4" s="310"/>
      <c r="VL4" s="310"/>
      <c r="VM4" s="310"/>
      <c r="VN4" s="310"/>
      <c r="VO4" s="310"/>
      <c r="VP4" s="310"/>
      <c r="VQ4" s="310"/>
      <c r="VR4" s="309"/>
      <c r="VS4" s="310"/>
      <c r="VT4" s="310"/>
      <c r="VU4" s="310"/>
      <c r="VV4" s="310"/>
      <c r="VW4" s="310"/>
      <c r="VX4" s="310"/>
      <c r="VY4" s="310"/>
      <c r="VZ4" s="309"/>
      <c r="WA4" s="310"/>
      <c r="WB4" s="310"/>
      <c r="WC4" s="310"/>
      <c r="WD4" s="310"/>
      <c r="WE4" s="310"/>
      <c r="WF4" s="310"/>
      <c r="WG4" s="310"/>
      <c r="WH4" s="309"/>
      <c r="WI4" s="310"/>
      <c r="WJ4" s="310"/>
      <c r="WK4" s="310"/>
      <c r="WL4" s="310"/>
      <c r="WM4" s="310"/>
      <c r="WN4" s="310"/>
      <c r="WO4" s="310"/>
      <c r="WP4" s="309"/>
      <c r="WQ4" s="310"/>
      <c r="WR4" s="310"/>
      <c r="WS4" s="310"/>
      <c r="WT4" s="310"/>
      <c r="WU4" s="310"/>
      <c r="WV4" s="310"/>
      <c r="WW4" s="310"/>
      <c r="WX4" s="309"/>
      <c r="WY4" s="310"/>
      <c r="WZ4" s="310"/>
      <c r="XA4" s="310"/>
      <c r="XB4" s="310"/>
      <c r="XC4" s="310"/>
      <c r="XD4" s="310"/>
      <c r="XE4" s="310"/>
      <c r="XF4" s="309"/>
      <c r="XG4" s="310"/>
      <c r="XH4" s="310"/>
      <c r="XI4" s="310"/>
      <c r="XJ4" s="310"/>
      <c r="XK4" s="310"/>
      <c r="XL4" s="310"/>
      <c r="XM4" s="310"/>
      <c r="XN4" s="309"/>
      <c r="XO4" s="310"/>
      <c r="XP4" s="310"/>
      <c r="XQ4" s="310"/>
      <c r="XR4" s="310"/>
      <c r="XS4" s="310"/>
      <c r="XT4" s="310"/>
      <c r="XU4" s="310"/>
      <c r="XV4" s="309"/>
      <c r="XW4" s="310"/>
      <c r="XX4" s="310"/>
      <c r="XY4" s="310"/>
      <c r="XZ4" s="310"/>
      <c r="YA4" s="310"/>
      <c r="YB4" s="310"/>
      <c r="YC4" s="310"/>
      <c r="YD4" s="309"/>
      <c r="YE4" s="310"/>
      <c r="YF4" s="310"/>
      <c r="YG4" s="310"/>
      <c r="YH4" s="310"/>
      <c r="YI4" s="310"/>
      <c r="YJ4" s="310"/>
      <c r="YK4" s="310"/>
      <c r="YL4" s="309"/>
      <c r="YM4" s="310"/>
      <c r="YN4" s="310"/>
      <c r="YO4" s="310"/>
      <c r="YP4" s="310"/>
      <c r="YQ4" s="310"/>
      <c r="YR4" s="310"/>
      <c r="YS4" s="310"/>
      <c r="YT4" s="309"/>
      <c r="YU4" s="310"/>
      <c r="YV4" s="310"/>
      <c r="YW4" s="310"/>
      <c r="YX4" s="310"/>
      <c r="YY4" s="310"/>
      <c r="YZ4" s="310"/>
      <c r="ZA4" s="310"/>
      <c r="ZB4" s="309"/>
      <c r="ZC4" s="310"/>
      <c r="ZD4" s="310"/>
      <c r="ZE4" s="310"/>
      <c r="ZF4" s="310"/>
      <c r="ZG4" s="310"/>
      <c r="ZH4" s="310"/>
      <c r="ZI4" s="310"/>
      <c r="ZJ4" s="309"/>
      <c r="ZK4" s="310"/>
      <c r="ZL4" s="310"/>
      <c r="ZM4" s="310"/>
      <c r="ZN4" s="310"/>
      <c r="ZO4" s="310"/>
      <c r="ZP4" s="310"/>
      <c r="ZQ4" s="310"/>
      <c r="ZR4" s="309"/>
      <c r="ZS4" s="310"/>
      <c r="ZT4" s="310"/>
      <c r="ZU4" s="310"/>
      <c r="ZV4" s="310"/>
      <c r="ZW4" s="310"/>
      <c r="ZX4" s="310"/>
      <c r="ZY4" s="310"/>
      <c r="ZZ4" s="309"/>
      <c r="AAA4" s="310"/>
      <c r="AAB4" s="310"/>
      <c r="AAC4" s="310"/>
      <c r="AAD4" s="310"/>
      <c r="AAE4" s="310"/>
      <c r="AAF4" s="310"/>
      <c r="AAG4" s="310"/>
      <c r="AAH4" s="309"/>
      <c r="AAI4" s="310"/>
      <c r="AAJ4" s="310"/>
      <c r="AAK4" s="310"/>
      <c r="AAL4" s="310"/>
      <c r="AAM4" s="310"/>
      <c r="AAN4" s="310"/>
      <c r="AAO4" s="310"/>
      <c r="AAP4" s="309"/>
      <c r="AAQ4" s="310"/>
      <c r="AAR4" s="310"/>
      <c r="AAS4" s="310"/>
      <c r="AAT4" s="310"/>
      <c r="AAU4" s="310"/>
      <c r="AAV4" s="310"/>
      <c r="AAW4" s="310"/>
      <c r="AAX4" s="309"/>
      <c r="AAY4" s="310"/>
      <c r="AAZ4" s="310"/>
      <c r="ABA4" s="310"/>
      <c r="ABB4" s="310"/>
      <c r="ABC4" s="310"/>
      <c r="ABD4" s="310"/>
      <c r="ABE4" s="310"/>
      <c r="ABF4" s="309"/>
      <c r="ABG4" s="310"/>
      <c r="ABH4" s="310"/>
      <c r="ABI4" s="310"/>
      <c r="ABJ4" s="310"/>
      <c r="ABK4" s="310"/>
      <c r="ABL4" s="310"/>
      <c r="ABM4" s="310"/>
      <c r="ABN4" s="309"/>
      <c r="ABO4" s="310"/>
      <c r="ABP4" s="310"/>
      <c r="ABQ4" s="310"/>
      <c r="ABR4" s="310"/>
      <c r="ABS4" s="310"/>
      <c r="ABT4" s="310"/>
      <c r="ABU4" s="310"/>
      <c r="ABV4" s="309"/>
      <c r="ABW4" s="310"/>
      <c r="ABX4" s="310"/>
      <c r="ABY4" s="310"/>
      <c r="ABZ4" s="310"/>
      <c r="ACA4" s="310"/>
      <c r="ACB4" s="310"/>
      <c r="ACC4" s="310"/>
      <c r="ACD4" s="309"/>
      <c r="ACE4" s="310"/>
      <c r="ACF4" s="310"/>
      <c r="ACG4" s="310"/>
      <c r="ACH4" s="310"/>
      <c r="ACI4" s="310"/>
      <c r="ACJ4" s="310"/>
      <c r="ACK4" s="310"/>
      <c r="ACL4" s="309"/>
      <c r="ACM4" s="310"/>
      <c r="ACN4" s="310"/>
      <c r="ACO4" s="310"/>
      <c r="ACP4" s="310"/>
      <c r="ACQ4" s="310"/>
      <c r="ACR4" s="310"/>
      <c r="ACS4" s="310"/>
      <c r="ACT4" s="309"/>
      <c r="ACU4" s="310"/>
      <c r="ACV4" s="310"/>
      <c r="ACW4" s="310"/>
      <c r="ACX4" s="310"/>
      <c r="ACY4" s="310"/>
      <c r="ACZ4" s="310"/>
      <c r="ADA4" s="310"/>
      <c r="ADB4" s="309"/>
      <c r="ADC4" s="310"/>
      <c r="ADD4" s="310"/>
      <c r="ADE4" s="310"/>
      <c r="ADF4" s="310"/>
      <c r="ADG4" s="310"/>
      <c r="ADH4" s="310"/>
      <c r="ADI4" s="310"/>
      <c r="ADJ4" s="309"/>
      <c r="ADK4" s="310"/>
      <c r="ADL4" s="310"/>
      <c r="ADM4" s="310"/>
      <c r="ADN4" s="310"/>
      <c r="ADO4" s="310"/>
      <c r="ADP4" s="310"/>
      <c r="ADQ4" s="310"/>
      <c r="ADR4" s="309"/>
      <c r="ADS4" s="310"/>
      <c r="ADT4" s="310"/>
      <c r="ADU4" s="310"/>
      <c r="ADV4" s="310"/>
      <c r="ADW4" s="310"/>
      <c r="ADX4" s="310"/>
      <c r="ADY4" s="310"/>
      <c r="ADZ4" s="309"/>
      <c r="AEA4" s="310"/>
      <c r="AEB4" s="310"/>
      <c r="AEC4" s="310"/>
      <c r="AED4" s="310"/>
      <c r="AEE4" s="310"/>
      <c r="AEF4" s="310"/>
      <c r="AEG4" s="310"/>
      <c r="AEH4" s="309"/>
      <c r="AEI4" s="310"/>
      <c r="AEJ4" s="310"/>
      <c r="AEK4" s="310"/>
      <c r="AEL4" s="310"/>
      <c r="AEM4" s="310"/>
      <c r="AEN4" s="310"/>
      <c r="AEO4" s="310"/>
      <c r="AEP4" s="309"/>
      <c r="AEQ4" s="310"/>
      <c r="AER4" s="310"/>
      <c r="AES4" s="310"/>
      <c r="AET4" s="310"/>
      <c r="AEU4" s="310"/>
      <c r="AEV4" s="310"/>
      <c r="AEW4" s="310"/>
      <c r="AEX4" s="309"/>
      <c r="AEY4" s="310"/>
      <c r="AEZ4" s="310"/>
      <c r="AFA4" s="310"/>
      <c r="AFB4" s="310"/>
      <c r="AFC4" s="310"/>
      <c r="AFD4" s="310"/>
      <c r="AFE4" s="310"/>
      <c r="AFF4" s="309"/>
      <c r="AFG4" s="310"/>
      <c r="AFH4" s="310"/>
      <c r="AFI4" s="310"/>
      <c r="AFJ4" s="310"/>
      <c r="AFK4" s="310"/>
      <c r="AFL4" s="310"/>
      <c r="AFM4" s="310"/>
      <c r="AFN4" s="309"/>
      <c r="AFO4" s="310"/>
      <c r="AFP4" s="310"/>
      <c r="AFQ4" s="310"/>
      <c r="AFR4" s="310"/>
      <c r="AFS4" s="310"/>
      <c r="AFT4" s="310"/>
      <c r="AFU4" s="310"/>
      <c r="AFV4" s="309"/>
      <c r="AFW4" s="310"/>
      <c r="AFX4" s="310"/>
      <c r="AFY4" s="310"/>
      <c r="AFZ4" s="310"/>
      <c r="AGA4" s="310"/>
      <c r="AGB4" s="310"/>
      <c r="AGC4" s="310"/>
      <c r="AGD4" s="309"/>
      <c r="AGE4" s="310"/>
      <c r="AGF4" s="310"/>
      <c r="AGG4" s="310"/>
      <c r="AGH4" s="310"/>
      <c r="AGI4" s="310"/>
      <c r="AGJ4" s="310"/>
      <c r="AGK4" s="310"/>
      <c r="AGL4" s="309"/>
      <c r="AGM4" s="310"/>
      <c r="AGN4" s="310"/>
      <c r="AGO4" s="310"/>
      <c r="AGP4" s="310"/>
      <c r="AGQ4" s="310"/>
      <c r="AGR4" s="310"/>
      <c r="AGS4" s="310"/>
      <c r="AGT4" s="309"/>
      <c r="AGU4" s="310"/>
      <c r="AGV4" s="310"/>
      <c r="AGW4" s="310"/>
      <c r="AGX4" s="310"/>
      <c r="AGY4" s="310"/>
      <c r="AGZ4" s="310"/>
      <c r="AHA4" s="310"/>
      <c r="AHB4" s="309"/>
      <c r="AHC4" s="310"/>
      <c r="AHD4" s="310"/>
      <c r="AHE4" s="310"/>
      <c r="AHF4" s="310"/>
      <c r="AHG4" s="310"/>
      <c r="AHH4" s="310"/>
      <c r="AHI4" s="310"/>
      <c r="AHJ4" s="309"/>
      <c r="AHK4" s="310"/>
      <c r="AHL4" s="310"/>
      <c r="AHM4" s="310"/>
      <c r="AHN4" s="310"/>
      <c r="AHO4" s="310"/>
      <c r="AHP4" s="310"/>
      <c r="AHQ4" s="310"/>
      <c r="AHR4" s="309"/>
      <c r="AHS4" s="310"/>
      <c r="AHT4" s="310"/>
      <c r="AHU4" s="310"/>
      <c r="AHV4" s="310"/>
      <c r="AHW4" s="310"/>
      <c r="AHX4" s="310"/>
      <c r="AHY4" s="310"/>
      <c r="AHZ4" s="309"/>
      <c r="AIA4" s="310"/>
      <c r="AIB4" s="310"/>
      <c r="AIC4" s="310"/>
      <c r="AID4" s="310"/>
      <c r="AIE4" s="310"/>
      <c r="AIF4" s="310"/>
      <c r="AIG4" s="310"/>
      <c r="AIH4" s="309"/>
      <c r="AII4" s="310"/>
      <c r="AIJ4" s="310"/>
      <c r="AIK4" s="310"/>
      <c r="AIL4" s="310"/>
      <c r="AIM4" s="310"/>
      <c r="AIN4" s="310"/>
      <c r="AIO4" s="310"/>
      <c r="AIP4" s="309"/>
      <c r="AIQ4" s="310"/>
      <c r="AIR4" s="310"/>
      <c r="AIS4" s="310"/>
      <c r="AIT4" s="310"/>
      <c r="AIU4" s="310"/>
      <c r="AIV4" s="310"/>
      <c r="AIW4" s="310"/>
      <c r="AIX4" s="309"/>
      <c r="AIY4" s="310"/>
      <c r="AIZ4" s="310"/>
      <c r="AJA4" s="310"/>
      <c r="AJB4" s="310"/>
      <c r="AJC4" s="310"/>
      <c r="AJD4" s="310"/>
      <c r="AJE4" s="310"/>
      <c r="AJF4" s="309"/>
      <c r="AJG4" s="310"/>
      <c r="AJH4" s="310"/>
      <c r="AJI4" s="310"/>
      <c r="AJJ4" s="310"/>
      <c r="AJK4" s="310"/>
      <c r="AJL4" s="310"/>
      <c r="AJM4" s="310"/>
      <c r="AJN4" s="309"/>
      <c r="AJO4" s="310"/>
      <c r="AJP4" s="310"/>
      <c r="AJQ4" s="310"/>
      <c r="AJR4" s="310"/>
      <c r="AJS4" s="310"/>
      <c r="AJT4" s="310"/>
      <c r="AJU4" s="310"/>
      <c r="AJV4" s="309"/>
      <c r="AJW4" s="310"/>
      <c r="AJX4" s="310"/>
      <c r="AJY4" s="310"/>
      <c r="AJZ4" s="310"/>
      <c r="AKA4" s="310"/>
      <c r="AKB4" s="310"/>
      <c r="AKC4" s="310"/>
      <c r="AKD4" s="309"/>
      <c r="AKE4" s="310"/>
      <c r="AKF4" s="310"/>
      <c r="AKG4" s="310"/>
      <c r="AKH4" s="310"/>
      <c r="AKI4" s="310"/>
      <c r="AKJ4" s="310"/>
      <c r="AKK4" s="310"/>
      <c r="AKL4" s="309"/>
      <c r="AKM4" s="310"/>
      <c r="AKN4" s="310"/>
      <c r="AKO4" s="310"/>
      <c r="AKP4" s="310"/>
      <c r="AKQ4" s="310"/>
      <c r="AKR4" s="310"/>
      <c r="AKS4" s="310"/>
      <c r="AKT4" s="309"/>
      <c r="AKU4" s="310"/>
      <c r="AKV4" s="310"/>
      <c r="AKW4" s="310"/>
      <c r="AKX4" s="310"/>
      <c r="AKY4" s="310"/>
      <c r="AKZ4" s="310"/>
      <c r="ALA4" s="310"/>
      <c r="ALB4" s="309"/>
      <c r="ALC4" s="310"/>
      <c r="ALD4" s="310"/>
      <c r="ALE4" s="310"/>
      <c r="ALF4" s="310"/>
      <c r="ALG4" s="310"/>
      <c r="ALH4" s="310"/>
      <c r="ALI4" s="310"/>
      <c r="ALJ4" s="309"/>
      <c r="ALK4" s="310"/>
      <c r="ALL4" s="310"/>
      <c r="ALM4" s="310"/>
      <c r="ALN4" s="310"/>
      <c r="ALO4" s="310"/>
      <c r="ALP4" s="310"/>
      <c r="ALQ4" s="310"/>
      <c r="ALR4" s="309"/>
      <c r="ALS4" s="310"/>
      <c r="ALT4" s="310"/>
      <c r="ALU4" s="310"/>
      <c r="ALV4" s="310"/>
      <c r="ALW4" s="310"/>
      <c r="ALX4" s="310"/>
      <c r="ALY4" s="310"/>
      <c r="ALZ4" s="309"/>
      <c r="AMA4" s="310"/>
      <c r="AMB4" s="310"/>
      <c r="AMC4" s="310"/>
      <c r="AMD4" s="310"/>
      <c r="AME4" s="310"/>
      <c r="AMF4" s="310"/>
      <c r="AMG4" s="310"/>
      <c r="AMH4" s="309"/>
      <c r="AMI4" s="310"/>
      <c r="AMJ4" s="310"/>
      <c r="AMK4" s="310"/>
      <c r="AML4" s="310"/>
      <c r="AMM4" s="310"/>
      <c r="AMN4" s="310"/>
      <c r="AMO4" s="310"/>
      <c r="AMP4" s="309"/>
      <c r="AMQ4" s="310"/>
      <c r="AMR4" s="310"/>
      <c r="AMS4" s="310"/>
      <c r="AMT4" s="310"/>
      <c r="AMU4" s="310"/>
      <c r="AMV4" s="310"/>
      <c r="AMW4" s="310"/>
      <c r="AMX4" s="309"/>
      <c r="AMY4" s="310"/>
      <c r="AMZ4" s="310"/>
      <c r="ANA4" s="310"/>
      <c r="ANB4" s="310"/>
      <c r="ANC4" s="310"/>
      <c r="AND4" s="310"/>
      <c r="ANE4" s="310"/>
      <c r="ANF4" s="309"/>
      <c r="ANG4" s="310"/>
      <c r="ANH4" s="310"/>
      <c r="ANI4" s="310"/>
      <c r="ANJ4" s="310"/>
      <c r="ANK4" s="310"/>
      <c r="ANL4" s="310"/>
      <c r="ANM4" s="310"/>
      <c r="ANN4" s="309"/>
      <c r="ANO4" s="310"/>
      <c r="ANP4" s="310"/>
      <c r="ANQ4" s="310"/>
      <c r="ANR4" s="310"/>
      <c r="ANS4" s="310"/>
      <c r="ANT4" s="310"/>
      <c r="ANU4" s="310"/>
      <c r="ANV4" s="309"/>
      <c r="ANW4" s="310"/>
      <c r="ANX4" s="310"/>
      <c r="ANY4" s="310"/>
      <c r="ANZ4" s="310"/>
      <c r="AOA4" s="310"/>
      <c r="AOB4" s="310"/>
      <c r="AOC4" s="310"/>
      <c r="AOD4" s="309"/>
      <c r="AOE4" s="310"/>
      <c r="AOF4" s="310"/>
      <c r="AOG4" s="310"/>
      <c r="AOH4" s="310"/>
      <c r="AOI4" s="310"/>
      <c r="AOJ4" s="310"/>
      <c r="AOK4" s="310"/>
      <c r="AOL4" s="309"/>
      <c r="AOM4" s="310"/>
      <c r="AON4" s="310"/>
      <c r="AOO4" s="310"/>
      <c r="AOP4" s="310"/>
      <c r="AOQ4" s="310"/>
      <c r="AOR4" s="310"/>
      <c r="AOS4" s="310"/>
      <c r="AOT4" s="309"/>
      <c r="AOU4" s="310"/>
      <c r="AOV4" s="310"/>
      <c r="AOW4" s="310"/>
      <c r="AOX4" s="310"/>
      <c r="AOY4" s="310"/>
      <c r="AOZ4" s="310"/>
      <c r="APA4" s="310"/>
      <c r="APB4" s="309"/>
      <c r="APC4" s="310"/>
      <c r="APD4" s="310"/>
      <c r="APE4" s="310"/>
      <c r="APF4" s="310"/>
      <c r="APG4" s="310"/>
      <c r="APH4" s="310"/>
      <c r="API4" s="310"/>
      <c r="APJ4" s="309"/>
      <c r="APK4" s="310"/>
      <c r="APL4" s="310"/>
      <c r="APM4" s="310"/>
      <c r="APN4" s="310"/>
      <c r="APO4" s="310"/>
      <c r="APP4" s="310"/>
      <c r="APQ4" s="310"/>
      <c r="APR4" s="309"/>
      <c r="APS4" s="310"/>
      <c r="APT4" s="310"/>
      <c r="APU4" s="310"/>
      <c r="APV4" s="310"/>
      <c r="APW4" s="310"/>
      <c r="APX4" s="310"/>
      <c r="APY4" s="310"/>
      <c r="APZ4" s="309"/>
      <c r="AQA4" s="310"/>
      <c r="AQB4" s="310"/>
      <c r="AQC4" s="310"/>
      <c r="AQD4" s="310"/>
      <c r="AQE4" s="310"/>
      <c r="AQF4" s="310"/>
      <c r="AQG4" s="310"/>
      <c r="AQH4" s="309"/>
      <c r="AQI4" s="310"/>
      <c r="AQJ4" s="310"/>
      <c r="AQK4" s="310"/>
      <c r="AQL4" s="310"/>
      <c r="AQM4" s="310"/>
      <c r="AQN4" s="310"/>
      <c r="AQO4" s="310"/>
      <c r="AQP4" s="309"/>
      <c r="AQQ4" s="310"/>
      <c r="AQR4" s="310"/>
      <c r="AQS4" s="310"/>
      <c r="AQT4" s="310"/>
      <c r="AQU4" s="310"/>
      <c r="AQV4" s="310"/>
      <c r="AQW4" s="310"/>
      <c r="AQX4" s="309"/>
      <c r="AQY4" s="310"/>
      <c r="AQZ4" s="310"/>
      <c r="ARA4" s="310"/>
      <c r="ARB4" s="310"/>
      <c r="ARC4" s="310"/>
      <c r="ARD4" s="310"/>
      <c r="ARE4" s="310"/>
      <c r="ARF4" s="309"/>
      <c r="ARG4" s="310"/>
      <c r="ARH4" s="310"/>
      <c r="ARI4" s="310"/>
      <c r="ARJ4" s="310"/>
      <c r="ARK4" s="310"/>
      <c r="ARL4" s="310"/>
      <c r="ARM4" s="310"/>
      <c r="ARN4" s="309"/>
      <c r="ARO4" s="310"/>
      <c r="ARP4" s="310"/>
      <c r="ARQ4" s="310"/>
      <c r="ARR4" s="310"/>
      <c r="ARS4" s="310"/>
      <c r="ART4" s="310"/>
      <c r="ARU4" s="310"/>
      <c r="ARV4" s="309"/>
      <c r="ARW4" s="310"/>
      <c r="ARX4" s="310"/>
      <c r="ARY4" s="310"/>
      <c r="ARZ4" s="310"/>
      <c r="ASA4" s="310"/>
      <c r="ASB4" s="310"/>
      <c r="ASC4" s="310"/>
      <c r="ASD4" s="309"/>
      <c r="ASE4" s="310"/>
      <c r="ASF4" s="310"/>
      <c r="ASG4" s="310"/>
      <c r="ASH4" s="310"/>
      <c r="ASI4" s="310"/>
      <c r="ASJ4" s="310"/>
      <c r="ASK4" s="310"/>
      <c r="ASL4" s="309"/>
      <c r="ASM4" s="310"/>
      <c r="ASN4" s="310"/>
      <c r="ASO4" s="310"/>
      <c r="ASP4" s="310"/>
      <c r="ASQ4" s="310"/>
      <c r="ASR4" s="310"/>
      <c r="ASS4" s="310"/>
      <c r="AST4" s="309"/>
      <c r="ASU4" s="310"/>
      <c r="ASV4" s="310"/>
      <c r="ASW4" s="310"/>
      <c r="ASX4" s="310"/>
      <c r="ASY4" s="310"/>
      <c r="ASZ4" s="310"/>
      <c r="ATA4" s="310"/>
      <c r="ATB4" s="309"/>
      <c r="ATC4" s="310"/>
      <c r="ATD4" s="310"/>
      <c r="ATE4" s="310"/>
      <c r="ATF4" s="310"/>
      <c r="ATG4" s="310"/>
      <c r="ATH4" s="310"/>
      <c r="ATI4" s="310"/>
      <c r="ATJ4" s="309"/>
      <c r="ATK4" s="310"/>
      <c r="ATL4" s="310"/>
      <c r="ATM4" s="310"/>
      <c r="ATN4" s="310"/>
      <c r="ATO4" s="310"/>
      <c r="ATP4" s="310"/>
      <c r="ATQ4" s="310"/>
      <c r="ATR4" s="309"/>
      <c r="ATS4" s="310"/>
      <c r="ATT4" s="310"/>
      <c r="ATU4" s="310"/>
      <c r="ATV4" s="310"/>
      <c r="ATW4" s="310"/>
      <c r="ATX4" s="310"/>
      <c r="ATY4" s="310"/>
      <c r="ATZ4" s="309"/>
      <c r="AUA4" s="310"/>
      <c r="AUB4" s="310"/>
      <c r="AUC4" s="310"/>
      <c r="AUD4" s="310"/>
      <c r="AUE4" s="310"/>
      <c r="AUF4" s="310"/>
      <c r="AUG4" s="310"/>
      <c r="AUH4" s="309"/>
      <c r="AUI4" s="310"/>
      <c r="AUJ4" s="310"/>
      <c r="AUK4" s="310"/>
      <c r="AUL4" s="310"/>
      <c r="AUM4" s="310"/>
      <c r="AUN4" s="310"/>
      <c r="AUO4" s="310"/>
      <c r="AUP4" s="309"/>
      <c r="AUQ4" s="310"/>
      <c r="AUR4" s="310"/>
      <c r="AUS4" s="310"/>
      <c r="AUT4" s="310"/>
      <c r="AUU4" s="310"/>
      <c r="AUV4" s="310"/>
      <c r="AUW4" s="310"/>
      <c r="AUX4" s="309"/>
      <c r="AUY4" s="310"/>
      <c r="AUZ4" s="310"/>
      <c r="AVA4" s="310"/>
      <c r="AVB4" s="310"/>
      <c r="AVC4" s="310"/>
      <c r="AVD4" s="310"/>
      <c r="AVE4" s="310"/>
      <c r="AVF4" s="309"/>
      <c r="AVG4" s="310"/>
      <c r="AVH4" s="310"/>
      <c r="AVI4" s="310"/>
      <c r="AVJ4" s="310"/>
      <c r="AVK4" s="310"/>
      <c r="AVL4" s="310"/>
      <c r="AVM4" s="310"/>
      <c r="AVN4" s="309"/>
      <c r="AVO4" s="310"/>
      <c r="AVP4" s="310"/>
      <c r="AVQ4" s="310"/>
      <c r="AVR4" s="310"/>
      <c r="AVS4" s="310"/>
      <c r="AVT4" s="310"/>
      <c r="AVU4" s="310"/>
      <c r="AVV4" s="309"/>
      <c r="AVW4" s="310"/>
      <c r="AVX4" s="310"/>
      <c r="AVY4" s="310"/>
      <c r="AVZ4" s="310"/>
      <c r="AWA4" s="310"/>
      <c r="AWB4" s="310"/>
      <c r="AWC4" s="310"/>
      <c r="AWD4" s="309"/>
      <c r="AWE4" s="310"/>
      <c r="AWF4" s="310"/>
      <c r="AWG4" s="310"/>
      <c r="AWH4" s="310"/>
      <c r="AWI4" s="310"/>
      <c r="AWJ4" s="310"/>
      <c r="AWK4" s="310"/>
      <c r="AWL4" s="309"/>
      <c r="AWM4" s="310"/>
      <c r="AWN4" s="310"/>
      <c r="AWO4" s="310"/>
      <c r="AWP4" s="310"/>
      <c r="AWQ4" s="310"/>
      <c r="AWR4" s="310"/>
      <c r="AWS4" s="310"/>
      <c r="AWT4" s="309"/>
      <c r="AWU4" s="310"/>
      <c r="AWV4" s="310"/>
      <c r="AWW4" s="310"/>
      <c r="AWX4" s="310"/>
      <c r="AWY4" s="310"/>
      <c r="AWZ4" s="310"/>
      <c r="AXA4" s="310"/>
      <c r="AXB4" s="309"/>
      <c r="AXC4" s="310"/>
      <c r="AXD4" s="310"/>
      <c r="AXE4" s="310"/>
      <c r="AXF4" s="310"/>
      <c r="AXG4" s="310"/>
      <c r="AXH4" s="310"/>
      <c r="AXI4" s="310"/>
      <c r="AXJ4" s="309"/>
      <c r="AXK4" s="310"/>
      <c r="AXL4" s="310"/>
      <c r="AXM4" s="310"/>
      <c r="AXN4" s="310"/>
      <c r="AXO4" s="310"/>
      <c r="AXP4" s="310"/>
      <c r="AXQ4" s="310"/>
      <c r="AXR4" s="309"/>
      <c r="AXS4" s="310"/>
      <c r="AXT4" s="310"/>
      <c r="AXU4" s="310"/>
      <c r="AXV4" s="310"/>
      <c r="AXW4" s="310"/>
      <c r="AXX4" s="310"/>
      <c r="AXY4" s="310"/>
      <c r="AXZ4" s="309"/>
      <c r="AYA4" s="310"/>
      <c r="AYB4" s="310"/>
      <c r="AYC4" s="310"/>
      <c r="AYD4" s="310"/>
      <c r="AYE4" s="310"/>
      <c r="AYF4" s="310"/>
      <c r="AYG4" s="310"/>
      <c r="AYH4" s="309"/>
      <c r="AYI4" s="310"/>
      <c r="AYJ4" s="310"/>
      <c r="AYK4" s="310"/>
      <c r="AYL4" s="310"/>
      <c r="AYM4" s="310"/>
      <c r="AYN4" s="310"/>
      <c r="AYO4" s="310"/>
      <c r="AYP4" s="309"/>
      <c r="AYQ4" s="310"/>
      <c r="AYR4" s="310"/>
      <c r="AYS4" s="310"/>
      <c r="AYT4" s="310"/>
      <c r="AYU4" s="310"/>
      <c r="AYV4" s="310"/>
      <c r="AYW4" s="310"/>
      <c r="AYX4" s="309"/>
      <c r="AYY4" s="310"/>
      <c r="AYZ4" s="310"/>
      <c r="AZA4" s="310"/>
      <c r="AZB4" s="310"/>
      <c r="AZC4" s="310"/>
      <c r="AZD4" s="310"/>
      <c r="AZE4" s="310"/>
      <c r="AZF4" s="309"/>
      <c r="AZG4" s="310"/>
      <c r="AZH4" s="310"/>
      <c r="AZI4" s="310"/>
      <c r="AZJ4" s="310"/>
      <c r="AZK4" s="310"/>
      <c r="AZL4" s="310"/>
      <c r="AZM4" s="310"/>
      <c r="AZN4" s="309"/>
      <c r="AZO4" s="310"/>
      <c r="AZP4" s="310"/>
      <c r="AZQ4" s="310"/>
      <c r="AZR4" s="310"/>
      <c r="AZS4" s="310"/>
      <c r="AZT4" s="310"/>
      <c r="AZU4" s="310"/>
      <c r="AZV4" s="309"/>
      <c r="AZW4" s="310"/>
      <c r="AZX4" s="310"/>
      <c r="AZY4" s="310"/>
      <c r="AZZ4" s="310"/>
      <c r="BAA4" s="310"/>
      <c r="BAB4" s="310"/>
      <c r="BAC4" s="310"/>
      <c r="BAD4" s="309"/>
      <c r="BAE4" s="310"/>
      <c r="BAF4" s="310"/>
      <c r="BAG4" s="310"/>
      <c r="BAH4" s="310"/>
      <c r="BAI4" s="310"/>
      <c r="BAJ4" s="310"/>
      <c r="BAK4" s="310"/>
      <c r="BAL4" s="309"/>
      <c r="BAM4" s="310"/>
      <c r="BAN4" s="310"/>
      <c r="BAO4" s="310"/>
      <c r="BAP4" s="310"/>
      <c r="BAQ4" s="310"/>
      <c r="BAR4" s="310"/>
      <c r="BAS4" s="310"/>
      <c r="BAT4" s="309"/>
      <c r="BAU4" s="310"/>
      <c r="BAV4" s="310"/>
      <c r="BAW4" s="310"/>
      <c r="BAX4" s="310"/>
      <c r="BAY4" s="310"/>
      <c r="BAZ4" s="310"/>
      <c r="BBA4" s="310"/>
      <c r="BBB4" s="309"/>
      <c r="BBC4" s="310"/>
      <c r="BBD4" s="310"/>
      <c r="BBE4" s="310"/>
      <c r="BBF4" s="310"/>
      <c r="BBG4" s="310"/>
      <c r="BBH4" s="310"/>
      <c r="BBI4" s="310"/>
      <c r="BBJ4" s="309"/>
      <c r="BBK4" s="310"/>
      <c r="BBL4" s="310"/>
      <c r="BBM4" s="310"/>
      <c r="BBN4" s="310"/>
      <c r="BBO4" s="310"/>
      <c r="BBP4" s="310"/>
      <c r="BBQ4" s="310"/>
      <c r="BBR4" s="309"/>
      <c r="BBS4" s="310"/>
      <c r="BBT4" s="310"/>
      <c r="BBU4" s="310"/>
      <c r="BBV4" s="310"/>
      <c r="BBW4" s="310"/>
      <c r="BBX4" s="310"/>
      <c r="BBY4" s="310"/>
      <c r="BBZ4" s="309"/>
      <c r="BCA4" s="310"/>
      <c r="BCB4" s="310"/>
      <c r="BCC4" s="310"/>
      <c r="BCD4" s="310"/>
      <c r="BCE4" s="310"/>
      <c r="BCF4" s="310"/>
      <c r="BCG4" s="310"/>
      <c r="BCH4" s="309"/>
      <c r="BCI4" s="310"/>
      <c r="BCJ4" s="310"/>
      <c r="BCK4" s="310"/>
      <c r="BCL4" s="310"/>
      <c r="BCM4" s="310"/>
      <c r="BCN4" s="310"/>
      <c r="BCO4" s="310"/>
      <c r="BCP4" s="309"/>
      <c r="BCQ4" s="310"/>
      <c r="BCR4" s="310"/>
      <c r="BCS4" s="310"/>
      <c r="BCT4" s="310"/>
      <c r="BCU4" s="310"/>
      <c r="BCV4" s="310"/>
      <c r="BCW4" s="310"/>
      <c r="BCX4" s="309"/>
      <c r="BCY4" s="310"/>
      <c r="BCZ4" s="310"/>
      <c r="BDA4" s="310"/>
      <c r="BDB4" s="310"/>
      <c r="BDC4" s="310"/>
      <c r="BDD4" s="310"/>
      <c r="BDE4" s="310"/>
      <c r="BDF4" s="309"/>
      <c r="BDG4" s="310"/>
      <c r="BDH4" s="310"/>
      <c r="BDI4" s="310"/>
      <c r="BDJ4" s="310"/>
      <c r="BDK4" s="310"/>
      <c r="BDL4" s="310"/>
      <c r="BDM4" s="310"/>
      <c r="BDN4" s="309"/>
      <c r="BDO4" s="310"/>
      <c r="BDP4" s="310"/>
      <c r="BDQ4" s="310"/>
      <c r="BDR4" s="310"/>
      <c r="BDS4" s="310"/>
      <c r="BDT4" s="310"/>
      <c r="BDU4" s="310"/>
      <c r="BDV4" s="309"/>
      <c r="BDW4" s="310"/>
      <c r="BDX4" s="310"/>
      <c r="BDY4" s="310"/>
      <c r="BDZ4" s="310"/>
      <c r="BEA4" s="310"/>
      <c r="BEB4" s="310"/>
      <c r="BEC4" s="310"/>
      <c r="BED4" s="309"/>
      <c r="BEE4" s="310"/>
      <c r="BEF4" s="310"/>
      <c r="BEG4" s="310"/>
      <c r="BEH4" s="310"/>
      <c r="BEI4" s="310"/>
      <c r="BEJ4" s="310"/>
      <c r="BEK4" s="310"/>
      <c r="BEL4" s="309"/>
      <c r="BEM4" s="310"/>
      <c r="BEN4" s="310"/>
      <c r="BEO4" s="310"/>
      <c r="BEP4" s="310"/>
      <c r="BEQ4" s="310"/>
      <c r="BER4" s="310"/>
      <c r="BES4" s="310"/>
      <c r="BET4" s="309"/>
      <c r="BEU4" s="310"/>
      <c r="BEV4" s="310"/>
      <c r="BEW4" s="310"/>
      <c r="BEX4" s="310"/>
      <c r="BEY4" s="310"/>
      <c r="BEZ4" s="310"/>
      <c r="BFA4" s="310"/>
      <c r="BFB4" s="309"/>
      <c r="BFC4" s="310"/>
      <c r="BFD4" s="310"/>
      <c r="BFE4" s="310"/>
      <c r="BFF4" s="310"/>
      <c r="BFG4" s="310"/>
      <c r="BFH4" s="310"/>
      <c r="BFI4" s="310"/>
      <c r="BFJ4" s="309"/>
      <c r="BFK4" s="310"/>
      <c r="BFL4" s="310"/>
      <c r="BFM4" s="310"/>
      <c r="BFN4" s="310"/>
      <c r="BFO4" s="310"/>
      <c r="BFP4" s="310"/>
      <c r="BFQ4" s="310"/>
      <c r="BFR4" s="309"/>
      <c r="BFS4" s="310"/>
      <c r="BFT4" s="310"/>
      <c r="BFU4" s="310"/>
      <c r="BFV4" s="310"/>
      <c r="BFW4" s="310"/>
      <c r="BFX4" s="310"/>
      <c r="BFY4" s="310"/>
      <c r="BFZ4" s="309"/>
      <c r="BGA4" s="310"/>
      <c r="BGB4" s="310"/>
      <c r="BGC4" s="310"/>
      <c r="BGD4" s="310"/>
      <c r="BGE4" s="310"/>
      <c r="BGF4" s="310"/>
      <c r="BGG4" s="310"/>
      <c r="BGH4" s="309"/>
      <c r="BGI4" s="310"/>
      <c r="BGJ4" s="310"/>
      <c r="BGK4" s="310"/>
      <c r="BGL4" s="310"/>
      <c r="BGM4" s="310"/>
      <c r="BGN4" s="310"/>
      <c r="BGO4" s="310"/>
      <c r="BGP4" s="309"/>
      <c r="BGQ4" s="310"/>
      <c r="BGR4" s="310"/>
      <c r="BGS4" s="310"/>
      <c r="BGT4" s="310"/>
      <c r="BGU4" s="310"/>
      <c r="BGV4" s="310"/>
      <c r="BGW4" s="310"/>
      <c r="BGX4" s="309"/>
      <c r="BGY4" s="310"/>
      <c r="BGZ4" s="310"/>
      <c r="BHA4" s="310"/>
      <c r="BHB4" s="310"/>
      <c r="BHC4" s="310"/>
      <c r="BHD4" s="310"/>
      <c r="BHE4" s="310"/>
      <c r="BHF4" s="309"/>
      <c r="BHG4" s="310"/>
      <c r="BHH4" s="310"/>
      <c r="BHI4" s="310"/>
      <c r="BHJ4" s="310"/>
      <c r="BHK4" s="310"/>
      <c r="BHL4" s="310"/>
      <c r="BHM4" s="310"/>
      <c r="BHN4" s="309"/>
      <c r="BHO4" s="310"/>
      <c r="BHP4" s="310"/>
      <c r="BHQ4" s="310"/>
      <c r="BHR4" s="310"/>
      <c r="BHS4" s="310"/>
      <c r="BHT4" s="310"/>
      <c r="BHU4" s="310"/>
      <c r="BHV4" s="309"/>
      <c r="BHW4" s="310"/>
      <c r="BHX4" s="310"/>
      <c r="BHY4" s="310"/>
      <c r="BHZ4" s="310"/>
      <c r="BIA4" s="310"/>
      <c r="BIB4" s="310"/>
      <c r="BIC4" s="310"/>
      <c r="BID4" s="309"/>
      <c r="BIE4" s="310"/>
      <c r="BIF4" s="310"/>
      <c r="BIG4" s="310"/>
      <c r="BIH4" s="310"/>
      <c r="BII4" s="310"/>
      <c r="BIJ4" s="310"/>
      <c r="BIK4" s="310"/>
      <c r="BIL4" s="309"/>
      <c r="BIM4" s="310"/>
      <c r="BIN4" s="310"/>
      <c r="BIO4" s="310"/>
      <c r="BIP4" s="310"/>
      <c r="BIQ4" s="310"/>
      <c r="BIR4" s="310"/>
      <c r="BIS4" s="310"/>
      <c r="BIT4" s="309"/>
      <c r="BIU4" s="310"/>
      <c r="BIV4" s="310"/>
      <c r="BIW4" s="310"/>
      <c r="BIX4" s="310"/>
      <c r="BIY4" s="310"/>
      <c r="BIZ4" s="310"/>
      <c r="BJA4" s="310"/>
      <c r="BJB4" s="309"/>
      <c r="BJC4" s="310"/>
      <c r="BJD4" s="310"/>
      <c r="BJE4" s="310"/>
      <c r="BJF4" s="310"/>
      <c r="BJG4" s="310"/>
      <c r="BJH4" s="310"/>
      <c r="BJI4" s="310"/>
      <c r="BJJ4" s="309"/>
      <c r="BJK4" s="310"/>
      <c r="BJL4" s="310"/>
      <c r="BJM4" s="310"/>
      <c r="BJN4" s="310"/>
      <c r="BJO4" s="310"/>
      <c r="BJP4" s="310"/>
      <c r="BJQ4" s="310"/>
      <c r="BJR4" s="309"/>
      <c r="BJS4" s="310"/>
      <c r="BJT4" s="310"/>
      <c r="BJU4" s="310"/>
      <c r="BJV4" s="310"/>
      <c r="BJW4" s="310"/>
      <c r="BJX4" s="310"/>
      <c r="BJY4" s="310"/>
      <c r="BJZ4" s="309"/>
      <c r="BKA4" s="310"/>
      <c r="BKB4" s="310"/>
      <c r="BKC4" s="310"/>
      <c r="BKD4" s="310"/>
      <c r="BKE4" s="310"/>
      <c r="BKF4" s="310"/>
      <c r="BKG4" s="310"/>
      <c r="BKH4" s="309"/>
      <c r="BKI4" s="310"/>
      <c r="BKJ4" s="310"/>
      <c r="BKK4" s="310"/>
      <c r="BKL4" s="310"/>
      <c r="BKM4" s="310"/>
      <c r="BKN4" s="310"/>
      <c r="BKO4" s="310"/>
      <c r="BKP4" s="309"/>
      <c r="BKQ4" s="310"/>
      <c r="BKR4" s="310"/>
      <c r="BKS4" s="310"/>
      <c r="BKT4" s="310"/>
      <c r="BKU4" s="310"/>
      <c r="BKV4" s="310"/>
      <c r="BKW4" s="310"/>
      <c r="BKX4" s="309"/>
      <c r="BKY4" s="310"/>
      <c r="BKZ4" s="310"/>
      <c r="BLA4" s="310"/>
      <c r="BLB4" s="310"/>
      <c r="BLC4" s="310"/>
      <c r="BLD4" s="310"/>
      <c r="BLE4" s="310"/>
      <c r="BLF4" s="309"/>
      <c r="BLG4" s="310"/>
      <c r="BLH4" s="310"/>
      <c r="BLI4" s="310"/>
      <c r="BLJ4" s="310"/>
      <c r="BLK4" s="310"/>
      <c r="BLL4" s="310"/>
      <c r="BLM4" s="310"/>
      <c r="BLN4" s="309"/>
      <c r="BLO4" s="310"/>
      <c r="BLP4" s="310"/>
      <c r="BLQ4" s="310"/>
      <c r="BLR4" s="310"/>
      <c r="BLS4" s="310"/>
      <c r="BLT4" s="310"/>
      <c r="BLU4" s="310"/>
      <c r="BLV4" s="309"/>
      <c r="BLW4" s="310"/>
      <c r="BLX4" s="310"/>
      <c r="BLY4" s="310"/>
      <c r="BLZ4" s="310"/>
      <c r="BMA4" s="310"/>
      <c r="BMB4" s="310"/>
      <c r="BMC4" s="310"/>
      <c r="BMD4" s="309"/>
      <c r="BME4" s="310"/>
      <c r="BMF4" s="310"/>
      <c r="BMG4" s="310"/>
      <c r="BMH4" s="310"/>
      <c r="BMI4" s="310"/>
      <c r="BMJ4" s="310"/>
      <c r="BMK4" s="310"/>
      <c r="BML4" s="309"/>
      <c r="BMM4" s="310"/>
      <c r="BMN4" s="310"/>
      <c r="BMO4" s="310"/>
      <c r="BMP4" s="310"/>
      <c r="BMQ4" s="310"/>
      <c r="BMR4" s="310"/>
      <c r="BMS4" s="310"/>
      <c r="BMT4" s="309"/>
      <c r="BMU4" s="310"/>
      <c r="BMV4" s="310"/>
      <c r="BMW4" s="310"/>
      <c r="BMX4" s="310"/>
      <c r="BMY4" s="310"/>
      <c r="BMZ4" s="310"/>
      <c r="BNA4" s="310"/>
      <c r="BNB4" s="309"/>
      <c r="BNC4" s="310"/>
      <c r="BND4" s="310"/>
      <c r="BNE4" s="310"/>
      <c r="BNF4" s="310"/>
      <c r="BNG4" s="310"/>
      <c r="BNH4" s="310"/>
      <c r="BNI4" s="310"/>
      <c r="BNJ4" s="309"/>
      <c r="BNK4" s="310"/>
      <c r="BNL4" s="310"/>
      <c r="BNM4" s="310"/>
      <c r="BNN4" s="310"/>
      <c r="BNO4" s="310"/>
      <c r="BNP4" s="310"/>
      <c r="BNQ4" s="310"/>
      <c r="BNR4" s="309"/>
      <c r="BNS4" s="310"/>
      <c r="BNT4" s="310"/>
      <c r="BNU4" s="310"/>
      <c r="BNV4" s="310"/>
      <c r="BNW4" s="310"/>
      <c r="BNX4" s="310"/>
      <c r="BNY4" s="310"/>
      <c r="BNZ4" s="309"/>
      <c r="BOA4" s="310"/>
      <c r="BOB4" s="310"/>
      <c r="BOC4" s="310"/>
      <c r="BOD4" s="310"/>
      <c r="BOE4" s="310"/>
      <c r="BOF4" s="310"/>
      <c r="BOG4" s="310"/>
      <c r="BOH4" s="309"/>
      <c r="BOI4" s="310"/>
      <c r="BOJ4" s="310"/>
      <c r="BOK4" s="310"/>
      <c r="BOL4" s="310"/>
      <c r="BOM4" s="310"/>
      <c r="BON4" s="310"/>
      <c r="BOO4" s="310"/>
      <c r="BOP4" s="309"/>
      <c r="BOQ4" s="310"/>
      <c r="BOR4" s="310"/>
      <c r="BOS4" s="310"/>
      <c r="BOT4" s="310"/>
      <c r="BOU4" s="310"/>
      <c r="BOV4" s="310"/>
      <c r="BOW4" s="310"/>
      <c r="BOX4" s="309"/>
      <c r="BOY4" s="310"/>
      <c r="BOZ4" s="310"/>
      <c r="BPA4" s="310"/>
      <c r="BPB4" s="310"/>
      <c r="BPC4" s="310"/>
      <c r="BPD4" s="310"/>
      <c r="BPE4" s="310"/>
      <c r="BPF4" s="309"/>
      <c r="BPG4" s="310"/>
      <c r="BPH4" s="310"/>
      <c r="BPI4" s="310"/>
      <c r="BPJ4" s="310"/>
      <c r="BPK4" s="310"/>
      <c r="BPL4" s="310"/>
      <c r="BPM4" s="310"/>
      <c r="BPN4" s="309"/>
      <c r="BPO4" s="310"/>
      <c r="BPP4" s="310"/>
      <c r="BPQ4" s="310"/>
      <c r="BPR4" s="310"/>
      <c r="BPS4" s="310"/>
      <c r="BPT4" s="310"/>
      <c r="BPU4" s="310"/>
      <c r="BPV4" s="309"/>
      <c r="BPW4" s="310"/>
      <c r="BPX4" s="310"/>
      <c r="BPY4" s="310"/>
      <c r="BPZ4" s="310"/>
      <c r="BQA4" s="310"/>
      <c r="BQB4" s="310"/>
      <c r="BQC4" s="310"/>
      <c r="BQD4" s="309"/>
      <c r="BQE4" s="310"/>
      <c r="BQF4" s="310"/>
      <c r="BQG4" s="310"/>
      <c r="BQH4" s="310"/>
      <c r="BQI4" s="310"/>
      <c r="BQJ4" s="310"/>
      <c r="BQK4" s="310"/>
      <c r="BQL4" s="309"/>
      <c r="BQM4" s="310"/>
      <c r="BQN4" s="310"/>
      <c r="BQO4" s="310"/>
      <c r="BQP4" s="310"/>
      <c r="BQQ4" s="310"/>
      <c r="BQR4" s="310"/>
      <c r="BQS4" s="310"/>
      <c r="BQT4" s="309"/>
      <c r="BQU4" s="310"/>
      <c r="BQV4" s="310"/>
      <c r="BQW4" s="310"/>
      <c r="BQX4" s="310"/>
      <c r="BQY4" s="310"/>
      <c r="BQZ4" s="310"/>
      <c r="BRA4" s="310"/>
      <c r="BRB4" s="309"/>
      <c r="BRC4" s="310"/>
      <c r="BRD4" s="310"/>
      <c r="BRE4" s="310"/>
      <c r="BRF4" s="310"/>
      <c r="BRG4" s="310"/>
      <c r="BRH4" s="310"/>
      <c r="BRI4" s="310"/>
      <c r="BRJ4" s="309"/>
      <c r="BRK4" s="310"/>
      <c r="BRL4" s="310"/>
      <c r="BRM4" s="310"/>
      <c r="BRN4" s="310"/>
      <c r="BRO4" s="310"/>
      <c r="BRP4" s="310"/>
      <c r="BRQ4" s="310"/>
      <c r="BRR4" s="309"/>
      <c r="BRS4" s="310"/>
      <c r="BRT4" s="310"/>
      <c r="BRU4" s="310"/>
      <c r="BRV4" s="310"/>
      <c r="BRW4" s="310"/>
      <c r="BRX4" s="310"/>
      <c r="BRY4" s="310"/>
      <c r="BRZ4" s="309"/>
      <c r="BSA4" s="310"/>
      <c r="BSB4" s="310"/>
      <c r="BSC4" s="310"/>
      <c r="BSD4" s="310"/>
      <c r="BSE4" s="310"/>
      <c r="BSF4" s="310"/>
      <c r="BSG4" s="310"/>
      <c r="BSH4" s="309"/>
      <c r="BSI4" s="310"/>
      <c r="BSJ4" s="310"/>
      <c r="BSK4" s="310"/>
      <c r="BSL4" s="310"/>
      <c r="BSM4" s="310"/>
      <c r="BSN4" s="310"/>
      <c r="BSO4" s="310"/>
      <c r="BSP4" s="309"/>
      <c r="BSQ4" s="310"/>
      <c r="BSR4" s="310"/>
      <c r="BSS4" s="310"/>
      <c r="BST4" s="310"/>
      <c r="BSU4" s="310"/>
      <c r="BSV4" s="310"/>
      <c r="BSW4" s="310"/>
      <c r="BSX4" s="309"/>
      <c r="BSY4" s="310"/>
      <c r="BSZ4" s="310"/>
      <c r="BTA4" s="310"/>
      <c r="BTB4" s="310"/>
      <c r="BTC4" s="310"/>
      <c r="BTD4" s="310"/>
      <c r="BTE4" s="310"/>
      <c r="BTF4" s="309"/>
      <c r="BTG4" s="310"/>
      <c r="BTH4" s="310"/>
      <c r="BTI4" s="310"/>
      <c r="BTJ4" s="310"/>
      <c r="BTK4" s="310"/>
      <c r="BTL4" s="310"/>
      <c r="BTM4" s="310"/>
      <c r="BTN4" s="309"/>
      <c r="BTO4" s="310"/>
      <c r="BTP4" s="310"/>
      <c r="BTQ4" s="310"/>
      <c r="BTR4" s="310"/>
      <c r="BTS4" s="310"/>
      <c r="BTT4" s="310"/>
      <c r="BTU4" s="310"/>
      <c r="BTV4" s="309"/>
      <c r="BTW4" s="310"/>
      <c r="BTX4" s="310"/>
      <c r="BTY4" s="310"/>
      <c r="BTZ4" s="310"/>
      <c r="BUA4" s="310"/>
      <c r="BUB4" s="310"/>
      <c r="BUC4" s="310"/>
      <c r="BUD4" s="309"/>
      <c r="BUE4" s="310"/>
      <c r="BUF4" s="310"/>
      <c r="BUG4" s="310"/>
      <c r="BUH4" s="310"/>
      <c r="BUI4" s="310"/>
      <c r="BUJ4" s="310"/>
      <c r="BUK4" s="310"/>
      <c r="BUL4" s="309"/>
      <c r="BUM4" s="310"/>
      <c r="BUN4" s="310"/>
      <c r="BUO4" s="310"/>
      <c r="BUP4" s="310"/>
      <c r="BUQ4" s="310"/>
      <c r="BUR4" s="310"/>
      <c r="BUS4" s="310"/>
      <c r="BUT4" s="309"/>
      <c r="BUU4" s="310"/>
      <c r="BUV4" s="310"/>
      <c r="BUW4" s="310"/>
      <c r="BUX4" s="310"/>
      <c r="BUY4" s="310"/>
      <c r="BUZ4" s="310"/>
      <c r="BVA4" s="310"/>
      <c r="BVB4" s="309"/>
      <c r="BVC4" s="310"/>
      <c r="BVD4" s="310"/>
      <c r="BVE4" s="310"/>
      <c r="BVF4" s="310"/>
      <c r="BVG4" s="310"/>
      <c r="BVH4" s="310"/>
      <c r="BVI4" s="310"/>
      <c r="BVJ4" s="309"/>
      <c r="BVK4" s="310"/>
      <c r="BVL4" s="310"/>
      <c r="BVM4" s="310"/>
      <c r="BVN4" s="310"/>
      <c r="BVO4" s="310"/>
      <c r="BVP4" s="310"/>
      <c r="BVQ4" s="310"/>
      <c r="BVR4" s="309"/>
      <c r="BVS4" s="310"/>
      <c r="BVT4" s="310"/>
      <c r="BVU4" s="310"/>
      <c r="BVV4" s="310"/>
      <c r="BVW4" s="310"/>
      <c r="BVX4" s="310"/>
      <c r="BVY4" s="310"/>
      <c r="BVZ4" s="309"/>
      <c r="BWA4" s="310"/>
      <c r="BWB4" s="310"/>
      <c r="BWC4" s="310"/>
      <c r="BWD4" s="310"/>
      <c r="BWE4" s="310"/>
      <c r="BWF4" s="310"/>
      <c r="BWG4" s="310"/>
      <c r="BWH4" s="309"/>
      <c r="BWI4" s="310"/>
      <c r="BWJ4" s="310"/>
      <c r="BWK4" s="310"/>
      <c r="BWL4" s="310"/>
      <c r="BWM4" s="310"/>
      <c r="BWN4" s="310"/>
      <c r="BWO4" s="310"/>
      <c r="BWP4" s="309"/>
      <c r="BWQ4" s="310"/>
      <c r="BWR4" s="310"/>
      <c r="BWS4" s="310"/>
      <c r="BWT4" s="310"/>
      <c r="BWU4" s="310"/>
      <c r="BWV4" s="310"/>
      <c r="BWW4" s="310"/>
      <c r="BWX4" s="309"/>
      <c r="BWY4" s="310"/>
      <c r="BWZ4" s="310"/>
      <c r="BXA4" s="310"/>
      <c r="BXB4" s="310"/>
      <c r="BXC4" s="310"/>
      <c r="BXD4" s="310"/>
      <c r="BXE4" s="310"/>
      <c r="BXF4" s="309"/>
      <c r="BXG4" s="310"/>
      <c r="BXH4" s="310"/>
      <c r="BXI4" s="310"/>
      <c r="BXJ4" s="310"/>
      <c r="BXK4" s="310"/>
      <c r="BXL4" s="310"/>
      <c r="BXM4" s="310"/>
      <c r="BXN4" s="309"/>
      <c r="BXO4" s="310"/>
      <c r="BXP4" s="310"/>
      <c r="BXQ4" s="310"/>
      <c r="BXR4" s="310"/>
      <c r="BXS4" s="310"/>
      <c r="BXT4" s="310"/>
      <c r="BXU4" s="310"/>
      <c r="BXV4" s="309"/>
      <c r="BXW4" s="310"/>
      <c r="BXX4" s="310"/>
      <c r="BXY4" s="310"/>
      <c r="BXZ4" s="310"/>
      <c r="BYA4" s="310"/>
      <c r="BYB4" s="310"/>
      <c r="BYC4" s="310"/>
      <c r="BYD4" s="309"/>
      <c r="BYE4" s="310"/>
      <c r="BYF4" s="310"/>
      <c r="BYG4" s="310"/>
      <c r="BYH4" s="310"/>
      <c r="BYI4" s="310"/>
      <c r="BYJ4" s="310"/>
      <c r="BYK4" s="310"/>
      <c r="BYL4" s="309"/>
      <c r="BYM4" s="310"/>
      <c r="BYN4" s="310"/>
      <c r="BYO4" s="310"/>
      <c r="BYP4" s="310"/>
      <c r="BYQ4" s="310"/>
      <c r="BYR4" s="310"/>
      <c r="BYS4" s="310"/>
      <c r="BYT4" s="309"/>
      <c r="BYU4" s="310"/>
      <c r="BYV4" s="310"/>
      <c r="BYW4" s="310"/>
      <c r="BYX4" s="310"/>
      <c r="BYY4" s="310"/>
      <c r="BYZ4" s="310"/>
      <c r="BZA4" s="310"/>
      <c r="BZB4" s="309"/>
      <c r="BZC4" s="310"/>
      <c r="BZD4" s="310"/>
      <c r="BZE4" s="310"/>
      <c r="BZF4" s="310"/>
      <c r="BZG4" s="310"/>
      <c r="BZH4" s="310"/>
      <c r="BZI4" s="310"/>
      <c r="BZJ4" s="309"/>
      <c r="BZK4" s="310"/>
      <c r="BZL4" s="310"/>
      <c r="BZM4" s="310"/>
      <c r="BZN4" s="310"/>
      <c r="BZO4" s="310"/>
      <c r="BZP4" s="310"/>
      <c r="BZQ4" s="310"/>
      <c r="BZR4" s="309"/>
      <c r="BZS4" s="310"/>
      <c r="BZT4" s="310"/>
      <c r="BZU4" s="310"/>
      <c r="BZV4" s="310"/>
      <c r="BZW4" s="310"/>
      <c r="BZX4" s="310"/>
      <c r="BZY4" s="310"/>
      <c r="BZZ4" s="309"/>
      <c r="CAA4" s="310"/>
      <c r="CAB4" s="310"/>
      <c r="CAC4" s="310"/>
      <c r="CAD4" s="310"/>
      <c r="CAE4" s="310"/>
      <c r="CAF4" s="310"/>
      <c r="CAG4" s="310"/>
      <c r="CAH4" s="309"/>
      <c r="CAI4" s="310"/>
      <c r="CAJ4" s="310"/>
      <c r="CAK4" s="310"/>
      <c r="CAL4" s="310"/>
      <c r="CAM4" s="310"/>
      <c r="CAN4" s="310"/>
      <c r="CAO4" s="310"/>
      <c r="CAP4" s="309"/>
      <c r="CAQ4" s="310"/>
      <c r="CAR4" s="310"/>
      <c r="CAS4" s="310"/>
      <c r="CAT4" s="310"/>
      <c r="CAU4" s="310"/>
      <c r="CAV4" s="310"/>
      <c r="CAW4" s="310"/>
      <c r="CAX4" s="309"/>
      <c r="CAY4" s="310"/>
      <c r="CAZ4" s="310"/>
      <c r="CBA4" s="310"/>
      <c r="CBB4" s="310"/>
      <c r="CBC4" s="310"/>
      <c r="CBD4" s="310"/>
      <c r="CBE4" s="310"/>
      <c r="CBF4" s="309"/>
      <c r="CBG4" s="310"/>
      <c r="CBH4" s="310"/>
      <c r="CBI4" s="310"/>
      <c r="CBJ4" s="310"/>
      <c r="CBK4" s="310"/>
      <c r="CBL4" s="310"/>
      <c r="CBM4" s="310"/>
      <c r="CBN4" s="309"/>
      <c r="CBO4" s="310"/>
      <c r="CBP4" s="310"/>
      <c r="CBQ4" s="310"/>
      <c r="CBR4" s="310"/>
      <c r="CBS4" s="310"/>
      <c r="CBT4" s="310"/>
      <c r="CBU4" s="310"/>
      <c r="CBV4" s="309"/>
      <c r="CBW4" s="310"/>
      <c r="CBX4" s="310"/>
      <c r="CBY4" s="310"/>
      <c r="CBZ4" s="310"/>
      <c r="CCA4" s="310"/>
      <c r="CCB4" s="310"/>
      <c r="CCC4" s="310"/>
      <c r="CCD4" s="309"/>
      <c r="CCE4" s="310"/>
      <c r="CCF4" s="310"/>
      <c r="CCG4" s="310"/>
      <c r="CCH4" s="310"/>
      <c r="CCI4" s="310"/>
      <c r="CCJ4" s="310"/>
      <c r="CCK4" s="310"/>
      <c r="CCL4" s="309"/>
      <c r="CCM4" s="310"/>
      <c r="CCN4" s="310"/>
      <c r="CCO4" s="310"/>
      <c r="CCP4" s="310"/>
      <c r="CCQ4" s="310"/>
      <c r="CCR4" s="310"/>
      <c r="CCS4" s="310"/>
      <c r="CCT4" s="309"/>
      <c r="CCU4" s="310"/>
      <c r="CCV4" s="310"/>
      <c r="CCW4" s="310"/>
      <c r="CCX4" s="310"/>
      <c r="CCY4" s="310"/>
      <c r="CCZ4" s="310"/>
      <c r="CDA4" s="310"/>
      <c r="CDB4" s="309"/>
      <c r="CDC4" s="310"/>
      <c r="CDD4" s="310"/>
      <c r="CDE4" s="310"/>
      <c r="CDF4" s="310"/>
      <c r="CDG4" s="310"/>
      <c r="CDH4" s="310"/>
      <c r="CDI4" s="310"/>
      <c r="CDJ4" s="309"/>
      <c r="CDK4" s="310"/>
      <c r="CDL4" s="310"/>
      <c r="CDM4" s="310"/>
      <c r="CDN4" s="310"/>
      <c r="CDO4" s="310"/>
      <c r="CDP4" s="310"/>
      <c r="CDQ4" s="310"/>
      <c r="CDR4" s="309"/>
      <c r="CDS4" s="310"/>
      <c r="CDT4" s="310"/>
      <c r="CDU4" s="310"/>
      <c r="CDV4" s="310"/>
      <c r="CDW4" s="310"/>
      <c r="CDX4" s="310"/>
      <c r="CDY4" s="310"/>
      <c r="CDZ4" s="309"/>
      <c r="CEA4" s="310"/>
      <c r="CEB4" s="310"/>
      <c r="CEC4" s="310"/>
      <c r="CED4" s="310"/>
      <c r="CEE4" s="310"/>
      <c r="CEF4" s="310"/>
      <c r="CEG4" s="310"/>
      <c r="CEH4" s="309"/>
      <c r="CEI4" s="310"/>
      <c r="CEJ4" s="310"/>
      <c r="CEK4" s="310"/>
      <c r="CEL4" s="310"/>
      <c r="CEM4" s="310"/>
      <c r="CEN4" s="310"/>
      <c r="CEO4" s="310"/>
      <c r="CEP4" s="309"/>
      <c r="CEQ4" s="310"/>
      <c r="CER4" s="310"/>
      <c r="CES4" s="310"/>
      <c r="CET4" s="310"/>
      <c r="CEU4" s="310"/>
      <c r="CEV4" s="310"/>
      <c r="CEW4" s="310"/>
      <c r="CEX4" s="309"/>
      <c r="CEY4" s="310"/>
      <c r="CEZ4" s="310"/>
      <c r="CFA4" s="310"/>
      <c r="CFB4" s="310"/>
      <c r="CFC4" s="310"/>
      <c r="CFD4" s="310"/>
      <c r="CFE4" s="310"/>
      <c r="CFF4" s="309"/>
      <c r="CFG4" s="310"/>
      <c r="CFH4" s="310"/>
      <c r="CFI4" s="310"/>
      <c r="CFJ4" s="310"/>
      <c r="CFK4" s="310"/>
      <c r="CFL4" s="310"/>
      <c r="CFM4" s="310"/>
      <c r="CFN4" s="309"/>
      <c r="CFO4" s="310"/>
      <c r="CFP4" s="310"/>
      <c r="CFQ4" s="310"/>
      <c r="CFR4" s="310"/>
      <c r="CFS4" s="310"/>
      <c r="CFT4" s="310"/>
      <c r="CFU4" s="310"/>
      <c r="CFV4" s="309"/>
      <c r="CFW4" s="310"/>
      <c r="CFX4" s="310"/>
      <c r="CFY4" s="310"/>
      <c r="CFZ4" s="310"/>
      <c r="CGA4" s="310"/>
      <c r="CGB4" s="310"/>
      <c r="CGC4" s="310"/>
      <c r="CGD4" s="309"/>
      <c r="CGE4" s="310"/>
      <c r="CGF4" s="310"/>
      <c r="CGG4" s="310"/>
      <c r="CGH4" s="310"/>
      <c r="CGI4" s="310"/>
      <c r="CGJ4" s="310"/>
      <c r="CGK4" s="310"/>
      <c r="CGL4" s="309"/>
      <c r="CGM4" s="310"/>
      <c r="CGN4" s="310"/>
      <c r="CGO4" s="310"/>
      <c r="CGP4" s="310"/>
      <c r="CGQ4" s="310"/>
      <c r="CGR4" s="310"/>
      <c r="CGS4" s="310"/>
      <c r="CGT4" s="309"/>
      <c r="CGU4" s="310"/>
      <c r="CGV4" s="310"/>
      <c r="CGW4" s="310"/>
      <c r="CGX4" s="310"/>
      <c r="CGY4" s="310"/>
      <c r="CGZ4" s="310"/>
      <c r="CHA4" s="310"/>
      <c r="CHB4" s="309"/>
      <c r="CHC4" s="310"/>
      <c r="CHD4" s="310"/>
      <c r="CHE4" s="310"/>
      <c r="CHF4" s="310"/>
      <c r="CHG4" s="310"/>
      <c r="CHH4" s="310"/>
      <c r="CHI4" s="310"/>
      <c r="CHJ4" s="309"/>
      <c r="CHK4" s="310"/>
      <c r="CHL4" s="310"/>
      <c r="CHM4" s="310"/>
      <c r="CHN4" s="310"/>
      <c r="CHO4" s="310"/>
      <c r="CHP4" s="310"/>
      <c r="CHQ4" s="310"/>
      <c r="CHR4" s="309"/>
      <c r="CHS4" s="310"/>
      <c r="CHT4" s="310"/>
      <c r="CHU4" s="310"/>
      <c r="CHV4" s="310"/>
      <c r="CHW4" s="310"/>
      <c r="CHX4" s="310"/>
      <c r="CHY4" s="310"/>
      <c r="CHZ4" s="309"/>
      <c r="CIA4" s="310"/>
      <c r="CIB4" s="310"/>
      <c r="CIC4" s="310"/>
      <c r="CID4" s="310"/>
      <c r="CIE4" s="310"/>
      <c r="CIF4" s="310"/>
      <c r="CIG4" s="310"/>
      <c r="CIH4" s="309"/>
      <c r="CII4" s="310"/>
      <c r="CIJ4" s="310"/>
      <c r="CIK4" s="310"/>
      <c r="CIL4" s="310"/>
      <c r="CIM4" s="310"/>
      <c r="CIN4" s="310"/>
      <c r="CIO4" s="310"/>
      <c r="CIP4" s="309"/>
      <c r="CIQ4" s="310"/>
      <c r="CIR4" s="310"/>
      <c r="CIS4" s="310"/>
      <c r="CIT4" s="310"/>
      <c r="CIU4" s="310"/>
      <c r="CIV4" s="310"/>
      <c r="CIW4" s="310"/>
      <c r="CIX4" s="309"/>
      <c r="CIY4" s="310"/>
      <c r="CIZ4" s="310"/>
      <c r="CJA4" s="310"/>
      <c r="CJB4" s="310"/>
      <c r="CJC4" s="310"/>
      <c r="CJD4" s="310"/>
      <c r="CJE4" s="310"/>
      <c r="CJF4" s="309"/>
      <c r="CJG4" s="310"/>
      <c r="CJH4" s="310"/>
      <c r="CJI4" s="310"/>
      <c r="CJJ4" s="310"/>
      <c r="CJK4" s="310"/>
      <c r="CJL4" s="310"/>
      <c r="CJM4" s="310"/>
      <c r="CJN4" s="309"/>
      <c r="CJO4" s="310"/>
      <c r="CJP4" s="310"/>
      <c r="CJQ4" s="310"/>
      <c r="CJR4" s="310"/>
      <c r="CJS4" s="310"/>
      <c r="CJT4" s="310"/>
      <c r="CJU4" s="310"/>
      <c r="CJV4" s="309"/>
      <c r="CJW4" s="310"/>
      <c r="CJX4" s="310"/>
      <c r="CJY4" s="310"/>
      <c r="CJZ4" s="310"/>
      <c r="CKA4" s="310"/>
      <c r="CKB4" s="310"/>
      <c r="CKC4" s="310"/>
      <c r="CKD4" s="309"/>
      <c r="CKE4" s="310"/>
      <c r="CKF4" s="310"/>
      <c r="CKG4" s="310"/>
      <c r="CKH4" s="310"/>
      <c r="CKI4" s="310"/>
      <c r="CKJ4" s="310"/>
      <c r="CKK4" s="310"/>
      <c r="CKL4" s="309"/>
      <c r="CKM4" s="310"/>
      <c r="CKN4" s="310"/>
      <c r="CKO4" s="310"/>
      <c r="CKP4" s="310"/>
      <c r="CKQ4" s="310"/>
      <c r="CKR4" s="310"/>
      <c r="CKS4" s="310"/>
      <c r="CKT4" s="309"/>
      <c r="CKU4" s="310"/>
      <c r="CKV4" s="310"/>
      <c r="CKW4" s="310"/>
      <c r="CKX4" s="310"/>
      <c r="CKY4" s="310"/>
      <c r="CKZ4" s="310"/>
      <c r="CLA4" s="310"/>
      <c r="CLB4" s="309"/>
      <c r="CLC4" s="310"/>
      <c r="CLD4" s="310"/>
      <c r="CLE4" s="310"/>
      <c r="CLF4" s="310"/>
      <c r="CLG4" s="310"/>
      <c r="CLH4" s="310"/>
      <c r="CLI4" s="310"/>
      <c r="CLJ4" s="309"/>
      <c r="CLK4" s="310"/>
      <c r="CLL4" s="310"/>
      <c r="CLM4" s="310"/>
      <c r="CLN4" s="310"/>
      <c r="CLO4" s="310"/>
      <c r="CLP4" s="310"/>
      <c r="CLQ4" s="310"/>
      <c r="CLR4" s="309"/>
      <c r="CLS4" s="310"/>
      <c r="CLT4" s="310"/>
      <c r="CLU4" s="310"/>
      <c r="CLV4" s="310"/>
      <c r="CLW4" s="310"/>
      <c r="CLX4" s="310"/>
      <c r="CLY4" s="310"/>
      <c r="CLZ4" s="309"/>
      <c r="CMA4" s="310"/>
      <c r="CMB4" s="310"/>
      <c r="CMC4" s="310"/>
      <c r="CMD4" s="310"/>
      <c r="CME4" s="310"/>
      <c r="CMF4" s="310"/>
      <c r="CMG4" s="310"/>
      <c r="CMH4" s="309"/>
      <c r="CMI4" s="310"/>
      <c r="CMJ4" s="310"/>
      <c r="CMK4" s="310"/>
      <c r="CML4" s="310"/>
      <c r="CMM4" s="310"/>
      <c r="CMN4" s="310"/>
      <c r="CMO4" s="310"/>
      <c r="CMP4" s="309"/>
      <c r="CMQ4" s="310"/>
      <c r="CMR4" s="310"/>
      <c r="CMS4" s="310"/>
      <c r="CMT4" s="310"/>
      <c r="CMU4" s="310"/>
      <c r="CMV4" s="310"/>
      <c r="CMW4" s="310"/>
      <c r="CMX4" s="309"/>
      <c r="CMY4" s="310"/>
      <c r="CMZ4" s="310"/>
      <c r="CNA4" s="310"/>
      <c r="CNB4" s="310"/>
      <c r="CNC4" s="310"/>
      <c r="CND4" s="310"/>
      <c r="CNE4" s="310"/>
      <c r="CNF4" s="309"/>
      <c r="CNG4" s="310"/>
      <c r="CNH4" s="310"/>
      <c r="CNI4" s="310"/>
      <c r="CNJ4" s="310"/>
      <c r="CNK4" s="310"/>
      <c r="CNL4" s="310"/>
      <c r="CNM4" s="310"/>
      <c r="CNN4" s="309"/>
      <c r="CNO4" s="310"/>
      <c r="CNP4" s="310"/>
      <c r="CNQ4" s="310"/>
      <c r="CNR4" s="310"/>
      <c r="CNS4" s="310"/>
      <c r="CNT4" s="310"/>
      <c r="CNU4" s="310"/>
      <c r="CNV4" s="309"/>
      <c r="CNW4" s="310"/>
      <c r="CNX4" s="310"/>
      <c r="CNY4" s="310"/>
      <c r="CNZ4" s="310"/>
      <c r="COA4" s="310"/>
      <c r="COB4" s="310"/>
      <c r="COC4" s="310"/>
      <c r="COD4" s="309"/>
      <c r="COE4" s="310"/>
      <c r="COF4" s="310"/>
      <c r="COG4" s="310"/>
      <c r="COH4" s="310"/>
      <c r="COI4" s="310"/>
      <c r="COJ4" s="310"/>
      <c r="COK4" s="310"/>
      <c r="COL4" s="309"/>
      <c r="COM4" s="310"/>
      <c r="CON4" s="310"/>
      <c r="COO4" s="310"/>
      <c r="COP4" s="310"/>
      <c r="COQ4" s="310"/>
      <c r="COR4" s="310"/>
      <c r="COS4" s="310"/>
      <c r="COT4" s="309"/>
      <c r="COU4" s="310"/>
      <c r="COV4" s="310"/>
      <c r="COW4" s="310"/>
      <c r="COX4" s="310"/>
      <c r="COY4" s="310"/>
      <c r="COZ4" s="310"/>
      <c r="CPA4" s="310"/>
      <c r="CPB4" s="309"/>
      <c r="CPC4" s="310"/>
      <c r="CPD4" s="310"/>
      <c r="CPE4" s="310"/>
      <c r="CPF4" s="310"/>
      <c r="CPG4" s="310"/>
      <c r="CPH4" s="310"/>
      <c r="CPI4" s="310"/>
      <c r="CPJ4" s="309"/>
      <c r="CPK4" s="310"/>
      <c r="CPL4" s="310"/>
      <c r="CPM4" s="310"/>
      <c r="CPN4" s="310"/>
      <c r="CPO4" s="310"/>
      <c r="CPP4" s="310"/>
      <c r="CPQ4" s="310"/>
      <c r="CPR4" s="309"/>
      <c r="CPS4" s="310"/>
      <c r="CPT4" s="310"/>
      <c r="CPU4" s="310"/>
      <c r="CPV4" s="310"/>
      <c r="CPW4" s="310"/>
      <c r="CPX4" s="310"/>
      <c r="CPY4" s="310"/>
      <c r="CPZ4" s="309"/>
      <c r="CQA4" s="310"/>
      <c r="CQB4" s="310"/>
      <c r="CQC4" s="310"/>
      <c r="CQD4" s="310"/>
      <c r="CQE4" s="310"/>
      <c r="CQF4" s="310"/>
      <c r="CQG4" s="310"/>
      <c r="CQH4" s="309"/>
      <c r="CQI4" s="310"/>
      <c r="CQJ4" s="310"/>
      <c r="CQK4" s="310"/>
      <c r="CQL4" s="310"/>
      <c r="CQM4" s="310"/>
      <c r="CQN4" s="310"/>
      <c r="CQO4" s="310"/>
      <c r="CQP4" s="309"/>
      <c r="CQQ4" s="310"/>
      <c r="CQR4" s="310"/>
      <c r="CQS4" s="310"/>
      <c r="CQT4" s="310"/>
      <c r="CQU4" s="310"/>
      <c r="CQV4" s="310"/>
      <c r="CQW4" s="310"/>
      <c r="CQX4" s="309"/>
      <c r="CQY4" s="310"/>
      <c r="CQZ4" s="310"/>
      <c r="CRA4" s="310"/>
      <c r="CRB4" s="310"/>
      <c r="CRC4" s="310"/>
      <c r="CRD4" s="310"/>
      <c r="CRE4" s="310"/>
      <c r="CRF4" s="309"/>
      <c r="CRG4" s="310"/>
      <c r="CRH4" s="310"/>
      <c r="CRI4" s="310"/>
      <c r="CRJ4" s="310"/>
      <c r="CRK4" s="310"/>
      <c r="CRL4" s="310"/>
      <c r="CRM4" s="310"/>
      <c r="CRN4" s="309"/>
      <c r="CRO4" s="310"/>
      <c r="CRP4" s="310"/>
      <c r="CRQ4" s="310"/>
      <c r="CRR4" s="310"/>
      <c r="CRS4" s="310"/>
      <c r="CRT4" s="310"/>
      <c r="CRU4" s="310"/>
      <c r="CRV4" s="309"/>
      <c r="CRW4" s="310"/>
      <c r="CRX4" s="310"/>
      <c r="CRY4" s="310"/>
      <c r="CRZ4" s="310"/>
      <c r="CSA4" s="310"/>
      <c r="CSB4" s="310"/>
      <c r="CSC4" s="310"/>
      <c r="CSD4" s="309"/>
      <c r="CSE4" s="310"/>
      <c r="CSF4" s="310"/>
      <c r="CSG4" s="310"/>
      <c r="CSH4" s="310"/>
      <c r="CSI4" s="310"/>
      <c r="CSJ4" s="310"/>
      <c r="CSK4" s="310"/>
      <c r="CSL4" s="309"/>
      <c r="CSM4" s="310"/>
      <c r="CSN4" s="310"/>
      <c r="CSO4" s="310"/>
      <c r="CSP4" s="310"/>
      <c r="CSQ4" s="310"/>
      <c r="CSR4" s="310"/>
      <c r="CSS4" s="310"/>
      <c r="CST4" s="309"/>
      <c r="CSU4" s="310"/>
      <c r="CSV4" s="310"/>
      <c r="CSW4" s="310"/>
      <c r="CSX4" s="310"/>
      <c r="CSY4" s="310"/>
      <c r="CSZ4" s="310"/>
      <c r="CTA4" s="310"/>
      <c r="CTB4" s="309"/>
      <c r="CTC4" s="310"/>
      <c r="CTD4" s="310"/>
      <c r="CTE4" s="310"/>
      <c r="CTF4" s="310"/>
      <c r="CTG4" s="310"/>
      <c r="CTH4" s="310"/>
      <c r="CTI4" s="310"/>
      <c r="CTJ4" s="309"/>
      <c r="CTK4" s="310"/>
      <c r="CTL4" s="310"/>
      <c r="CTM4" s="310"/>
      <c r="CTN4" s="310"/>
      <c r="CTO4" s="310"/>
      <c r="CTP4" s="310"/>
      <c r="CTQ4" s="310"/>
      <c r="CTR4" s="309"/>
      <c r="CTS4" s="310"/>
      <c r="CTT4" s="310"/>
      <c r="CTU4" s="310"/>
      <c r="CTV4" s="310"/>
      <c r="CTW4" s="310"/>
      <c r="CTX4" s="310"/>
      <c r="CTY4" s="310"/>
      <c r="CTZ4" s="309"/>
      <c r="CUA4" s="310"/>
      <c r="CUB4" s="310"/>
      <c r="CUC4" s="310"/>
      <c r="CUD4" s="310"/>
      <c r="CUE4" s="310"/>
      <c r="CUF4" s="310"/>
      <c r="CUG4" s="310"/>
      <c r="CUH4" s="309"/>
      <c r="CUI4" s="310"/>
      <c r="CUJ4" s="310"/>
      <c r="CUK4" s="310"/>
      <c r="CUL4" s="310"/>
      <c r="CUM4" s="310"/>
      <c r="CUN4" s="310"/>
      <c r="CUO4" s="310"/>
      <c r="CUP4" s="309"/>
      <c r="CUQ4" s="310"/>
      <c r="CUR4" s="310"/>
      <c r="CUS4" s="310"/>
      <c r="CUT4" s="310"/>
      <c r="CUU4" s="310"/>
      <c r="CUV4" s="310"/>
      <c r="CUW4" s="310"/>
      <c r="CUX4" s="309"/>
      <c r="CUY4" s="310"/>
      <c r="CUZ4" s="310"/>
      <c r="CVA4" s="310"/>
      <c r="CVB4" s="310"/>
      <c r="CVC4" s="310"/>
      <c r="CVD4" s="310"/>
      <c r="CVE4" s="310"/>
      <c r="CVF4" s="309"/>
      <c r="CVG4" s="310"/>
      <c r="CVH4" s="310"/>
      <c r="CVI4" s="310"/>
      <c r="CVJ4" s="310"/>
      <c r="CVK4" s="310"/>
      <c r="CVL4" s="310"/>
      <c r="CVM4" s="310"/>
      <c r="CVN4" s="309"/>
      <c r="CVO4" s="310"/>
      <c r="CVP4" s="310"/>
      <c r="CVQ4" s="310"/>
      <c r="CVR4" s="310"/>
      <c r="CVS4" s="310"/>
      <c r="CVT4" s="310"/>
      <c r="CVU4" s="310"/>
      <c r="CVV4" s="309"/>
      <c r="CVW4" s="310"/>
      <c r="CVX4" s="310"/>
      <c r="CVY4" s="310"/>
      <c r="CVZ4" s="310"/>
      <c r="CWA4" s="310"/>
      <c r="CWB4" s="310"/>
      <c r="CWC4" s="310"/>
      <c r="CWD4" s="309"/>
      <c r="CWE4" s="310"/>
      <c r="CWF4" s="310"/>
      <c r="CWG4" s="310"/>
      <c r="CWH4" s="310"/>
      <c r="CWI4" s="310"/>
      <c r="CWJ4" s="310"/>
      <c r="CWK4" s="310"/>
      <c r="CWL4" s="309"/>
      <c r="CWM4" s="310"/>
      <c r="CWN4" s="310"/>
      <c r="CWO4" s="310"/>
      <c r="CWP4" s="310"/>
      <c r="CWQ4" s="310"/>
      <c r="CWR4" s="310"/>
      <c r="CWS4" s="310"/>
      <c r="CWT4" s="309"/>
      <c r="CWU4" s="310"/>
      <c r="CWV4" s="310"/>
      <c r="CWW4" s="310"/>
      <c r="CWX4" s="310"/>
      <c r="CWY4" s="310"/>
      <c r="CWZ4" s="310"/>
      <c r="CXA4" s="310"/>
      <c r="CXB4" s="309"/>
      <c r="CXC4" s="310"/>
      <c r="CXD4" s="310"/>
      <c r="CXE4" s="310"/>
      <c r="CXF4" s="310"/>
      <c r="CXG4" s="310"/>
      <c r="CXH4" s="310"/>
      <c r="CXI4" s="310"/>
      <c r="CXJ4" s="309"/>
      <c r="CXK4" s="310"/>
      <c r="CXL4" s="310"/>
      <c r="CXM4" s="310"/>
      <c r="CXN4" s="310"/>
      <c r="CXO4" s="310"/>
      <c r="CXP4" s="310"/>
      <c r="CXQ4" s="310"/>
      <c r="CXR4" s="309"/>
      <c r="CXS4" s="310"/>
      <c r="CXT4" s="310"/>
      <c r="CXU4" s="310"/>
      <c r="CXV4" s="310"/>
      <c r="CXW4" s="310"/>
      <c r="CXX4" s="310"/>
      <c r="CXY4" s="310"/>
      <c r="CXZ4" s="309"/>
      <c r="CYA4" s="310"/>
      <c r="CYB4" s="310"/>
      <c r="CYC4" s="310"/>
      <c r="CYD4" s="310"/>
      <c r="CYE4" s="310"/>
      <c r="CYF4" s="310"/>
      <c r="CYG4" s="310"/>
      <c r="CYH4" s="309"/>
      <c r="CYI4" s="310"/>
      <c r="CYJ4" s="310"/>
      <c r="CYK4" s="310"/>
      <c r="CYL4" s="310"/>
      <c r="CYM4" s="310"/>
      <c r="CYN4" s="310"/>
      <c r="CYO4" s="310"/>
      <c r="CYP4" s="309"/>
      <c r="CYQ4" s="310"/>
      <c r="CYR4" s="310"/>
      <c r="CYS4" s="310"/>
      <c r="CYT4" s="310"/>
      <c r="CYU4" s="310"/>
      <c r="CYV4" s="310"/>
      <c r="CYW4" s="310"/>
      <c r="CYX4" s="309"/>
      <c r="CYY4" s="310"/>
      <c r="CYZ4" s="310"/>
      <c r="CZA4" s="310"/>
      <c r="CZB4" s="310"/>
      <c r="CZC4" s="310"/>
      <c r="CZD4" s="310"/>
      <c r="CZE4" s="310"/>
      <c r="CZF4" s="309"/>
      <c r="CZG4" s="310"/>
      <c r="CZH4" s="310"/>
      <c r="CZI4" s="310"/>
      <c r="CZJ4" s="310"/>
      <c r="CZK4" s="310"/>
      <c r="CZL4" s="310"/>
      <c r="CZM4" s="310"/>
      <c r="CZN4" s="309"/>
      <c r="CZO4" s="310"/>
      <c r="CZP4" s="310"/>
      <c r="CZQ4" s="310"/>
      <c r="CZR4" s="310"/>
      <c r="CZS4" s="310"/>
      <c r="CZT4" s="310"/>
      <c r="CZU4" s="310"/>
      <c r="CZV4" s="309"/>
      <c r="CZW4" s="310"/>
      <c r="CZX4" s="310"/>
      <c r="CZY4" s="310"/>
      <c r="CZZ4" s="310"/>
      <c r="DAA4" s="310"/>
      <c r="DAB4" s="310"/>
      <c r="DAC4" s="310"/>
      <c r="DAD4" s="309"/>
      <c r="DAE4" s="310"/>
      <c r="DAF4" s="310"/>
      <c r="DAG4" s="310"/>
      <c r="DAH4" s="310"/>
      <c r="DAI4" s="310"/>
      <c r="DAJ4" s="310"/>
      <c r="DAK4" s="310"/>
      <c r="DAL4" s="309"/>
      <c r="DAM4" s="310"/>
      <c r="DAN4" s="310"/>
      <c r="DAO4" s="310"/>
      <c r="DAP4" s="310"/>
      <c r="DAQ4" s="310"/>
      <c r="DAR4" s="310"/>
      <c r="DAS4" s="310"/>
      <c r="DAT4" s="309"/>
      <c r="DAU4" s="310"/>
      <c r="DAV4" s="310"/>
      <c r="DAW4" s="310"/>
      <c r="DAX4" s="310"/>
      <c r="DAY4" s="310"/>
      <c r="DAZ4" s="310"/>
      <c r="DBA4" s="310"/>
      <c r="DBB4" s="309"/>
      <c r="DBC4" s="310"/>
      <c r="DBD4" s="310"/>
      <c r="DBE4" s="310"/>
      <c r="DBF4" s="310"/>
      <c r="DBG4" s="310"/>
      <c r="DBH4" s="310"/>
      <c r="DBI4" s="310"/>
      <c r="DBJ4" s="309"/>
      <c r="DBK4" s="310"/>
      <c r="DBL4" s="310"/>
      <c r="DBM4" s="310"/>
      <c r="DBN4" s="310"/>
      <c r="DBO4" s="310"/>
      <c r="DBP4" s="310"/>
      <c r="DBQ4" s="310"/>
      <c r="DBR4" s="309"/>
      <c r="DBS4" s="310"/>
      <c r="DBT4" s="310"/>
      <c r="DBU4" s="310"/>
      <c r="DBV4" s="310"/>
      <c r="DBW4" s="310"/>
      <c r="DBX4" s="310"/>
      <c r="DBY4" s="310"/>
      <c r="DBZ4" s="309"/>
      <c r="DCA4" s="310"/>
      <c r="DCB4" s="310"/>
      <c r="DCC4" s="310"/>
      <c r="DCD4" s="310"/>
      <c r="DCE4" s="310"/>
      <c r="DCF4" s="310"/>
      <c r="DCG4" s="310"/>
      <c r="DCH4" s="309"/>
      <c r="DCI4" s="310"/>
      <c r="DCJ4" s="310"/>
      <c r="DCK4" s="310"/>
      <c r="DCL4" s="310"/>
      <c r="DCM4" s="310"/>
      <c r="DCN4" s="310"/>
      <c r="DCO4" s="310"/>
      <c r="DCP4" s="309"/>
      <c r="DCQ4" s="310"/>
      <c r="DCR4" s="310"/>
      <c r="DCS4" s="310"/>
      <c r="DCT4" s="310"/>
      <c r="DCU4" s="310"/>
      <c r="DCV4" s="310"/>
      <c r="DCW4" s="310"/>
      <c r="DCX4" s="309"/>
      <c r="DCY4" s="310"/>
      <c r="DCZ4" s="310"/>
      <c r="DDA4" s="310"/>
      <c r="DDB4" s="310"/>
      <c r="DDC4" s="310"/>
      <c r="DDD4" s="310"/>
      <c r="DDE4" s="310"/>
      <c r="DDF4" s="309"/>
      <c r="DDG4" s="310"/>
      <c r="DDH4" s="310"/>
      <c r="DDI4" s="310"/>
      <c r="DDJ4" s="310"/>
      <c r="DDK4" s="310"/>
      <c r="DDL4" s="310"/>
      <c r="DDM4" s="310"/>
      <c r="DDN4" s="309"/>
      <c r="DDO4" s="310"/>
      <c r="DDP4" s="310"/>
      <c r="DDQ4" s="310"/>
      <c r="DDR4" s="310"/>
      <c r="DDS4" s="310"/>
      <c r="DDT4" s="310"/>
      <c r="DDU4" s="310"/>
      <c r="DDV4" s="309"/>
      <c r="DDW4" s="310"/>
      <c r="DDX4" s="310"/>
      <c r="DDY4" s="310"/>
      <c r="DDZ4" s="310"/>
      <c r="DEA4" s="310"/>
      <c r="DEB4" s="310"/>
      <c r="DEC4" s="310"/>
      <c r="DED4" s="309"/>
      <c r="DEE4" s="310"/>
      <c r="DEF4" s="310"/>
      <c r="DEG4" s="310"/>
      <c r="DEH4" s="310"/>
      <c r="DEI4" s="310"/>
      <c r="DEJ4" s="310"/>
      <c r="DEK4" s="310"/>
      <c r="DEL4" s="309"/>
      <c r="DEM4" s="310"/>
      <c r="DEN4" s="310"/>
      <c r="DEO4" s="310"/>
      <c r="DEP4" s="310"/>
      <c r="DEQ4" s="310"/>
      <c r="DER4" s="310"/>
      <c r="DES4" s="310"/>
      <c r="DET4" s="309"/>
      <c r="DEU4" s="310"/>
      <c r="DEV4" s="310"/>
      <c r="DEW4" s="310"/>
      <c r="DEX4" s="310"/>
      <c r="DEY4" s="310"/>
      <c r="DEZ4" s="310"/>
      <c r="DFA4" s="310"/>
      <c r="DFB4" s="309"/>
      <c r="DFC4" s="310"/>
      <c r="DFD4" s="310"/>
      <c r="DFE4" s="310"/>
      <c r="DFF4" s="310"/>
      <c r="DFG4" s="310"/>
      <c r="DFH4" s="310"/>
      <c r="DFI4" s="310"/>
      <c r="DFJ4" s="309"/>
      <c r="DFK4" s="310"/>
      <c r="DFL4" s="310"/>
      <c r="DFM4" s="310"/>
      <c r="DFN4" s="310"/>
      <c r="DFO4" s="310"/>
      <c r="DFP4" s="310"/>
      <c r="DFQ4" s="310"/>
      <c r="DFR4" s="309"/>
      <c r="DFS4" s="310"/>
      <c r="DFT4" s="310"/>
      <c r="DFU4" s="310"/>
      <c r="DFV4" s="310"/>
      <c r="DFW4" s="310"/>
      <c r="DFX4" s="310"/>
      <c r="DFY4" s="310"/>
      <c r="DFZ4" s="309"/>
      <c r="DGA4" s="310"/>
      <c r="DGB4" s="310"/>
      <c r="DGC4" s="310"/>
      <c r="DGD4" s="310"/>
      <c r="DGE4" s="310"/>
      <c r="DGF4" s="310"/>
      <c r="DGG4" s="310"/>
      <c r="DGH4" s="309"/>
      <c r="DGI4" s="310"/>
      <c r="DGJ4" s="310"/>
      <c r="DGK4" s="310"/>
      <c r="DGL4" s="310"/>
      <c r="DGM4" s="310"/>
      <c r="DGN4" s="310"/>
      <c r="DGO4" s="310"/>
      <c r="DGP4" s="309"/>
      <c r="DGQ4" s="310"/>
      <c r="DGR4" s="310"/>
      <c r="DGS4" s="310"/>
      <c r="DGT4" s="310"/>
      <c r="DGU4" s="310"/>
      <c r="DGV4" s="310"/>
      <c r="DGW4" s="310"/>
      <c r="DGX4" s="309"/>
      <c r="DGY4" s="310"/>
      <c r="DGZ4" s="310"/>
      <c r="DHA4" s="310"/>
      <c r="DHB4" s="310"/>
      <c r="DHC4" s="310"/>
      <c r="DHD4" s="310"/>
      <c r="DHE4" s="310"/>
      <c r="DHF4" s="309"/>
      <c r="DHG4" s="310"/>
      <c r="DHH4" s="310"/>
      <c r="DHI4" s="310"/>
      <c r="DHJ4" s="310"/>
      <c r="DHK4" s="310"/>
      <c r="DHL4" s="310"/>
      <c r="DHM4" s="310"/>
      <c r="DHN4" s="309"/>
      <c r="DHO4" s="310"/>
      <c r="DHP4" s="310"/>
      <c r="DHQ4" s="310"/>
      <c r="DHR4" s="310"/>
      <c r="DHS4" s="310"/>
      <c r="DHT4" s="310"/>
      <c r="DHU4" s="310"/>
      <c r="DHV4" s="309"/>
      <c r="DHW4" s="310"/>
      <c r="DHX4" s="310"/>
      <c r="DHY4" s="310"/>
      <c r="DHZ4" s="310"/>
      <c r="DIA4" s="310"/>
      <c r="DIB4" s="310"/>
      <c r="DIC4" s="310"/>
      <c r="DID4" s="309"/>
      <c r="DIE4" s="310"/>
      <c r="DIF4" s="310"/>
      <c r="DIG4" s="310"/>
      <c r="DIH4" s="310"/>
      <c r="DII4" s="310"/>
      <c r="DIJ4" s="310"/>
      <c r="DIK4" s="310"/>
      <c r="DIL4" s="309"/>
      <c r="DIM4" s="310"/>
      <c r="DIN4" s="310"/>
      <c r="DIO4" s="310"/>
      <c r="DIP4" s="310"/>
      <c r="DIQ4" s="310"/>
      <c r="DIR4" s="310"/>
      <c r="DIS4" s="310"/>
      <c r="DIT4" s="309"/>
      <c r="DIU4" s="310"/>
      <c r="DIV4" s="310"/>
      <c r="DIW4" s="310"/>
      <c r="DIX4" s="310"/>
      <c r="DIY4" s="310"/>
      <c r="DIZ4" s="310"/>
      <c r="DJA4" s="310"/>
      <c r="DJB4" s="309"/>
      <c r="DJC4" s="310"/>
      <c r="DJD4" s="310"/>
      <c r="DJE4" s="310"/>
      <c r="DJF4" s="310"/>
      <c r="DJG4" s="310"/>
      <c r="DJH4" s="310"/>
      <c r="DJI4" s="310"/>
      <c r="DJJ4" s="309"/>
      <c r="DJK4" s="310"/>
      <c r="DJL4" s="310"/>
      <c r="DJM4" s="310"/>
      <c r="DJN4" s="310"/>
      <c r="DJO4" s="310"/>
      <c r="DJP4" s="310"/>
      <c r="DJQ4" s="310"/>
      <c r="DJR4" s="309"/>
      <c r="DJS4" s="310"/>
      <c r="DJT4" s="310"/>
      <c r="DJU4" s="310"/>
      <c r="DJV4" s="310"/>
      <c r="DJW4" s="310"/>
      <c r="DJX4" s="310"/>
      <c r="DJY4" s="310"/>
      <c r="DJZ4" s="309"/>
      <c r="DKA4" s="310"/>
      <c r="DKB4" s="310"/>
      <c r="DKC4" s="310"/>
      <c r="DKD4" s="310"/>
      <c r="DKE4" s="310"/>
      <c r="DKF4" s="310"/>
      <c r="DKG4" s="310"/>
      <c r="DKH4" s="309"/>
      <c r="DKI4" s="310"/>
      <c r="DKJ4" s="310"/>
      <c r="DKK4" s="310"/>
      <c r="DKL4" s="310"/>
      <c r="DKM4" s="310"/>
      <c r="DKN4" s="310"/>
      <c r="DKO4" s="310"/>
      <c r="DKP4" s="309"/>
      <c r="DKQ4" s="310"/>
      <c r="DKR4" s="310"/>
      <c r="DKS4" s="310"/>
      <c r="DKT4" s="310"/>
      <c r="DKU4" s="310"/>
      <c r="DKV4" s="310"/>
      <c r="DKW4" s="310"/>
      <c r="DKX4" s="309"/>
      <c r="DKY4" s="310"/>
      <c r="DKZ4" s="310"/>
      <c r="DLA4" s="310"/>
      <c r="DLB4" s="310"/>
      <c r="DLC4" s="310"/>
      <c r="DLD4" s="310"/>
      <c r="DLE4" s="310"/>
      <c r="DLF4" s="309"/>
      <c r="DLG4" s="310"/>
      <c r="DLH4" s="310"/>
      <c r="DLI4" s="310"/>
      <c r="DLJ4" s="310"/>
      <c r="DLK4" s="310"/>
      <c r="DLL4" s="310"/>
      <c r="DLM4" s="310"/>
      <c r="DLN4" s="309"/>
      <c r="DLO4" s="310"/>
      <c r="DLP4" s="310"/>
      <c r="DLQ4" s="310"/>
      <c r="DLR4" s="310"/>
      <c r="DLS4" s="310"/>
      <c r="DLT4" s="310"/>
      <c r="DLU4" s="310"/>
      <c r="DLV4" s="309"/>
      <c r="DLW4" s="310"/>
      <c r="DLX4" s="310"/>
      <c r="DLY4" s="310"/>
      <c r="DLZ4" s="310"/>
      <c r="DMA4" s="310"/>
      <c r="DMB4" s="310"/>
      <c r="DMC4" s="310"/>
      <c r="DMD4" s="309"/>
      <c r="DME4" s="310"/>
      <c r="DMF4" s="310"/>
      <c r="DMG4" s="310"/>
      <c r="DMH4" s="310"/>
      <c r="DMI4" s="310"/>
      <c r="DMJ4" s="310"/>
      <c r="DMK4" s="310"/>
      <c r="DML4" s="309"/>
      <c r="DMM4" s="310"/>
      <c r="DMN4" s="310"/>
      <c r="DMO4" s="310"/>
      <c r="DMP4" s="310"/>
      <c r="DMQ4" s="310"/>
      <c r="DMR4" s="310"/>
      <c r="DMS4" s="310"/>
      <c r="DMT4" s="309"/>
      <c r="DMU4" s="310"/>
      <c r="DMV4" s="310"/>
      <c r="DMW4" s="310"/>
      <c r="DMX4" s="310"/>
      <c r="DMY4" s="310"/>
      <c r="DMZ4" s="310"/>
      <c r="DNA4" s="310"/>
      <c r="DNB4" s="309"/>
      <c r="DNC4" s="310"/>
      <c r="DND4" s="310"/>
      <c r="DNE4" s="310"/>
      <c r="DNF4" s="310"/>
      <c r="DNG4" s="310"/>
      <c r="DNH4" s="310"/>
      <c r="DNI4" s="310"/>
      <c r="DNJ4" s="309"/>
      <c r="DNK4" s="310"/>
      <c r="DNL4" s="310"/>
      <c r="DNM4" s="310"/>
      <c r="DNN4" s="310"/>
      <c r="DNO4" s="310"/>
      <c r="DNP4" s="310"/>
      <c r="DNQ4" s="310"/>
      <c r="DNR4" s="309"/>
      <c r="DNS4" s="310"/>
      <c r="DNT4" s="310"/>
      <c r="DNU4" s="310"/>
      <c r="DNV4" s="310"/>
      <c r="DNW4" s="310"/>
      <c r="DNX4" s="310"/>
      <c r="DNY4" s="310"/>
      <c r="DNZ4" s="309"/>
      <c r="DOA4" s="310"/>
      <c r="DOB4" s="310"/>
      <c r="DOC4" s="310"/>
      <c r="DOD4" s="310"/>
      <c r="DOE4" s="310"/>
      <c r="DOF4" s="310"/>
      <c r="DOG4" s="310"/>
      <c r="DOH4" s="309"/>
      <c r="DOI4" s="310"/>
      <c r="DOJ4" s="310"/>
      <c r="DOK4" s="310"/>
      <c r="DOL4" s="310"/>
      <c r="DOM4" s="310"/>
      <c r="DON4" s="310"/>
      <c r="DOO4" s="310"/>
      <c r="DOP4" s="309"/>
      <c r="DOQ4" s="310"/>
      <c r="DOR4" s="310"/>
      <c r="DOS4" s="310"/>
      <c r="DOT4" s="310"/>
      <c r="DOU4" s="310"/>
      <c r="DOV4" s="310"/>
      <c r="DOW4" s="310"/>
      <c r="DOX4" s="309"/>
      <c r="DOY4" s="310"/>
      <c r="DOZ4" s="310"/>
      <c r="DPA4" s="310"/>
      <c r="DPB4" s="310"/>
      <c r="DPC4" s="310"/>
      <c r="DPD4" s="310"/>
      <c r="DPE4" s="310"/>
      <c r="DPF4" s="309"/>
      <c r="DPG4" s="310"/>
      <c r="DPH4" s="310"/>
      <c r="DPI4" s="310"/>
      <c r="DPJ4" s="310"/>
      <c r="DPK4" s="310"/>
      <c r="DPL4" s="310"/>
      <c r="DPM4" s="310"/>
      <c r="DPN4" s="309"/>
      <c r="DPO4" s="310"/>
      <c r="DPP4" s="310"/>
      <c r="DPQ4" s="310"/>
      <c r="DPR4" s="310"/>
      <c r="DPS4" s="310"/>
      <c r="DPT4" s="310"/>
      <c r="DPU4" s="310"/>
      <c r="DPV4" s="309"/>
      <c r="DPW4" s="310"/>
      <c r="DPX4" s="310"/>
      <c r="DPY4" s="310"/>
      <c r="DPZ4" s="310"/>
      <c r="DQA4" s="310"/>
      <c r="DQB4" s="310"/>
      <c r="DQC4" s="310"/>
      <c r="DQD4" s="309"/>
      <c r="DQE4" s="310"/>
      <c r="DQF4" s="310"/>
      <c r="DQG4" s="310"/>
      <c r="DQH4" s="310"/>
      <c r="DQI4" s="310"/>
      <c r="DQJ4" s="310"/>
      <c r="DQK4" s="310"/>
      <c r="DQL4" s="309"/>
      <c r="DQM4" s="310"/>
      <c r="DQN4" s="310"/>
      <c r="DQO4" s="310"/>
      <c r="DQP4" s="310"/>
      <c r="DQQ4" s="310"/>
      <c r="DQR4" s="310"/>
      <c r="DQS4" s="310"/>
      <c r="DQT4" s="309"/>
      <c r="DQU4" s="310"/>
      <c r="DQV4" s="310"/>
      <c r="DQW4" s="310"/>
      <c r="DQX4" s="310"/>
      <c r="DQY4" s="310"/>
      <c r="DQZ4" s="310"/>
      <c r="DRA4" s="310"/>
      <c r="DRB4" s="309"/>
      <c r="DRC4" s="310"/>
      <c r="DRD4" s="310"/>
      <c r="DRE4" s="310"/>
      <c r="DRF4" s="310"/>
      <c r="DRG4" s="310"/>
      <c r="DRH4" s="310"/>
      <c r="DRI4" s="310"/>
      <c r="DRJ4" s="309"/>
      <c r="DRK4" s="310"/>
      <c r="DRL4" s="310"/>
      <c r="DRM4" s="310"/>
      <c r="DRN4" s="310"/>
      <c r="DRO4" s="310"/>
      <c r="DRP4" s="310"/>
      <c r="DRQ4" s="310"/>
      <c r="DRR4" s="309"/>
      <c r="DRS4" s="310"/>
      <c r="DRT4" s="310"/>
      <c r="DRU4" s="310"/>
      <c r="DRV4" s="310"/>
      <c r="DRW4" s="310"/>
      <c r="DRX4" s="310"/>
      <c r="DRY4" s="310"/>
      <c r="DRZ4" s="309"/>
      <c r="DSA4" s="310"/>
      <c r="DSB4" s="310"/>
      <c r="DSC4" s="310"/>
      <c r="DSD4" s="310"/>
      <c r="DSE4" s="310"/>
      <c r="DSF4" s="310"/>
      <c r="DSG4" s="310"/>
      <c r="DSH4" s="309"/>
      <c r="DSI4" s="310"/>
      <c r="DSJ4" s="310"/>
      <c r="DSK4" s="310"/>
      <c r="DSL4" s="310"/>
      <c r="DSM4" s="310"/>
      <c r="DSN4" s="310"/>
      <c r="DSO4" s="310"/>
      <c r="DSP4" s="309"/>
      <c r="DSQ4" s="310"/>
      <c r="DSR4" s="310"/>
      <c r="DSS4" s="310"/>
      <c r="DST4" s="310"/>
      <c r="DSU4" s="310"/>
      <c r="DSV4" s="310"/>
      <c r="DSW4" s="310"/>
      <c r="DSX4" s="309"/>
      <c r="DSY4" s="310"/>
      <c r="DSZ4" s="310"/>
      <c r="DTA4" s="310"/>
      <c r="DTB4" s="310"/>
      <c r="DTC4" s="310"/>
      <c r="DTD4" s="310"/>
      <c r="DTE4" s="310"/>
      <c r="DTF4" s="309"/>
      <c r="DTG4" s="310"/>
      <c r="DTH4" s="310"/>
      <c r="DTI4" s="310"/>
      <c r="DTJ4" s="310"/>
      <c r="DTK4" s="310"/>
      <c r="DTL4" s="310"/>
      <c r="DTM4" s="310"/>
      <c r="DTN4" s="309"/>
      <c r="DTO4" s="310"/>
      <c r="DTP4" s="310"/>
      <c r="DTQ4" s="310"/>
      <c r="DTR4" s="310"/>
      <c r="DTS4" s="310"/>
      <c r="DTT4" s="310"/>
      <c r="DTU4" s="310"/>
      <c r="DTV4" s="309"/>
      <c r="DTW4" s="310"/>
      <c r="DTX4" s="310"/>
      <c r="DTY4" s="310"/>
      <c r="DTZ4" s="310"/>
      <c r="DUA4" s="310"/>
      <c r="DUB4" s="310"/>
      <c r="DUC4" s="310"/>
      <c r="DUD4" s="309"/>
      <c r="DUE4" s="310"/>
      <c r="DUF4" s="310"/>
      <c r="DUG4" s="310"/>
      <c r="DUH4" s="310"/>
      <c r="DUI4" s="310"/>
      <c r="DUJ4" s="310"/>
      <c r="DUK4" s="310"/>
      <c r="DUL4" s="309"/>
      <c r="DUM4" s="310"/>
      <c r="DUN4" s="310"/>
      <c r="DUO4" s="310"/>
      <c r="DUP4" s="310"/>
      <c r="DUQ4" s="310"/>
      <c r="DUR4" s="310"/>
      <c r="DUS4" s="310"/>
      <c r="DUT4" s="309"/>
      <c r="DUU4" s="310"/>
      <c r="DUV4" s="310"/>
      <c r="DUW4" s="310"/>
      <c r="DUX4" s="310"/>
      <c r="DUY4" s="310"/>
      <c r="DUZ4" s="310"/>
      <c r="DVA4" s="310"/>
      <c r="DVB4" s="309"/>
      <c r="DVC4" s="310"/>
      <c r="DVD4" s="310"/>
      <c r="DVE4" s="310"/>
      <c r="DVF4" s="310"/>
      <c r="DVG4" s="310"/>
      <c r="DVH4" s="310"/>
      <c r="DVI4" s="310"/>
      <c r="DVJ4" s="309"/>
      <c r="DVK4" s="310"/>
      <c r="DVL4" s="310"/>
      <c r="DVM4" s="310"/>
      <c r="DVN4" s="310"/>
      <c r="DVO4" s="310"/>
      <c r="DVP4" s="310"/>
      <c r="DVQ4" s="310"/>
      <c r="DVR4" s="309"/>
      <c r="DVS4" s="310"/>
      <c r="DVT4" s="310"/>
      <c r="DVU4" s="310"/>
      <c r="DVV4" s="310"/>
      <c r="DVW4" s="310"/>
      <c r="DVX4" s="310"/>
      <c r="DVY4" s="310"/>
      <c r="DVZ4" s="309"/>
      <c r="DWA4" s="310"/>
      <c r="DWB4" s="310"/>
      <c r="DWC4" s="310"/>
      <c r="DWD4" s="310"/>
      <c r="DWE4" s="310"/>
      <c r="DWF4" s="310"/>
      <c r="DWG4" s="310"/>
      <c r="DWH4" s="309"/>
      <c r="DWI4" s="310"/>
      <c r="DWJ4" s="310"/>
      <c r="DWK4" s="310"/>
      <c r="DWL4" s="310"/>
      <c r="DWM4" s="310"/>
      <c r="DWN4" s="310"/>
      <c r="DWO4" s="310"/>
      <c r="DWP4" s="309"/>
      <c r="DWQ4" s="310"/>
      <c r="DWR4" s="310"/>
      <c r="DWS4" s="310"/>
      <c r="DWT4" s="310"/>
      <c r="DWU4" s="310"/>
      <c r="DWV4" s="310"/>
      <c r="DWW4" s="310"/>
      <c r="DWX4" s="309"/>
      <c r="DWY4" s="310"/>
      <c r="DWZ4" s="310"/>
      <c r="DXA4" s="310"/>
      <c r="DXB4" s="310"/>
      <c r="DXC4" s="310"/>
      <c r="DXD4" s="310"/>
      <c r="DXE4" s="310"/>
      <c r="DXF4" s="309"/>
      <c r="DXG4" s="310"/>
      <c r="DXH4" s="310"/>
      <c r="DXI4" s="310"/>
      <c r="DXJ4" s="310"/>
      <c r="DXK4" s="310"/>
      <c r="DXL4" s="310"/>
      <c r="DXM4" s="310"/>
      <c r="DXN4" s="309"/>
      <c r="DXO4" s="310"/>
      <c r="DXP4" s="310"/>
      <c r="DXQ4" s="310"/>
      <c r="DXR4" s="310"/>
      <c r="DXS4" s="310"/>
      <c r="DXT4" s="310"/>
      <c r="DXU4" s="310"/>
      <c r="DXV4" s="309"/>
      <c r="DXW4" s="310"/>
      <c r="DXX4" s="310"/>
      <c r="DXY4" s="310"/>
      <c r="DXZ4" s="310"/>
      <c r="DYA4" s="310"/>
      <c r="DYB4" s="310"/>
      <c r="DYC4" s="310"/>
      <c r="DYD4" s="309"/>
      <c r="DYE4" s="310"/>
      <c r="DYF4" s="310"/>
      <c r="DYG4" s="310"/>
      <c r="DYH4" s="310"/>
      <c r="DYI4" s="310"/>
      <c r="DYJ4" s="310"/>
      <c r="DYK4" s="310"/>
      <c r="DYL4" s="309"/>
      <c r="DYM4" s="310"/>
      <c r="DYN4" s="310"/>
      <c r="DYO4" s="310"/>
      <c r="DYP4" s="310"/>
      <c r="DYQ4" s="310"/>
      <c r="DYR4" s="310"/>
      <c r="DYS4" s="310"/>
      <c r="DYT4" s="309"/>
      <c r="DYU4" s="310"/>
      <c r="DYV4" s="310"/>
      <c r="DYW4" s="310"/>
      <c r="DYX4" s="310"/>
      <c r="DYY4" s="310"/>
      <c r="DYZ4" s="310"/>
      <c r="DZA4" s="310"/>
      <c r="DZB4" s="309"/>
      <c r="DZC4" s="310"/>
      <c r="DZD4" s="310"/>
      <c r="DZE4" s="310"/>
      <c r="DZF4" s="310"/>
      <c r="DZG4" s="310"/>
      <c r="DZH4" s="310"/>
      <c r="DZI4" s="310"/>
      <c r="DZJ4" s="309"/>
      <c r="DZK4" s="310"/>
      <c r="DZL4" s="310"/>
      <c r="DZM4" s="310"/>
      <c r="DZN4" s="310"/>
      <c r="DZO4" s="310"/>
      <c r="DZP4" s="310"/>
      <c r="DZQ4" s="310"/>
      <c r="DZR4" s="309"/>
      <c r="DZS4" s="310"/>
      <c r="DZT4" s="310"/>
      <c r="DZU4" s="310"/>
      <c r="DZV4" s="310"/>
      <c r="DZW4" s="310"/>
      <c r="DZX4" s="310"/>
      <c r="DZY4" s="310"/>
      <c r="DZZ4" s="309"/>
      <c r="EAA4" s="310"/>
      <c r="EAB4" s="310"/>
      <c r="EAC4" s="310"/>
      <c r="EAD4" s="310"/>
      <c r="EAE4" s="310"/>
      <c r="EAF4" s="310"/>
      <c r="EAG4" s="310"/>
      <c r="EAH4" s="309"/>
      <c r="EAI4" s="310"/>
      <c r="EAJ4" s="310"/>
      <c r="EAK4" s="310"/>
      <c r="EAL4" s="310"/>
      <c r="EAM4" s="310"/>
      <c r="EAN4" s="310"/>
      <c r="EAO4" s="310"/>
      <c r="EAP4" s="309"/>
      <c r="EAQ4" s="310"/>
      <c r="EAR4" s="310"/>
      <c r="EAS4" s="310"/>
      <c r="EAT4" s="310"/>
      <c r="EAU4" s="310"/>
      <c r="EAV4" s="310"/>
      <c r="EAW4" s="310"/>
      <c r="EAX4" s="309"/>
      <c r="EAY4" s="310"/>
      <c r="EAZ4" s="310"/>
      <c r="EBA4" s="310"/>
      <c r="EBB4" s="310"/>
      <c r="EBC4" s="310"/>
      <c r="EBD4" s="310"/>
      <c r="EBE4" s="310"/>
      <c r="EBF4" s="309"/>
      <c r="EBG4" s="310"/>
      <c r="EBH4" s="310"/>
      <c r="EBI4" s="310"/>
      <c r="EBJ4" s="310"/>
      <c r="EBK4" s="310"/>
      <c r="EBL4" s="310"/>
      <c r="EBM4" s="310"/>
      <c r="EBN4" s="309"/>
      <c r="EBO4" s="310"/>
      <c r="EBP4" s="310"/>
      <c r="EBQ4" s="310"/>
      <c r="EBR4" s="310"/>
      <c r="EBS4" s="310"/>
      <c r="EBT4" s="310"/>
      <c r="EBU4" s="310"/>
      <c r="EBV4" s="309"/>
      <c r="EBW4" s="310"/>
      <c r="EBX4" s="310"/>
      <c r="EBY4" s="310"/>
      <c r="EBZ4" s="310"/>
      <c r="ECA4" s="310"/>
      <c r="ECB4" s="310"/>
      <c r="ECC4" s="310"/>
      <c r="ECD4" s="309"/>
      <c r="ECE4" s="310"/>
      <c r="ECF4" s="310"/>
      <c r="ECG4" s="310"/>
      <c r="ECH4" s="310"/>
      <c r="ECI4" s="310"/>
      <c r="ECJ4" s="310"/>
      <c r="ECK4" s="310"/>
      <c r="ECL4" s="309"/>
      <c r="ECM4" s="310"/>
      <c r="ECN4" s="310"/>
      <c r="ECO4" s="310"/>
      <c r="ECP4" s="310"/>
      <c r="ECQ4" s="310"/>
      <c r="ECR4" s="310"/>
      <c r="ECS4" s="310"/>
      <c r="ECT4" s="309"/>
      <c r="ECU4" s="310"/>
      <c r="ECV4" s="310"/>
      <c r="ECW4" s="310"/>
      <c r="ECX4" s="310"/>
      <c r="ECY4" s="310"/>
      <c r="ECZ4" s="310"/>
      <c r="EDA4" s="310"/>
      <c r="EDB4" s="309"/>
      <c r="EDC4" s="310"/>
      <c r="EDD4" s="310"/>
      <c r="EDE4" s="310"/>
      <c r="EDF4" s="310"/>
      <c r="EDG4" s="310"/>
      <c r="EDH4" s="310"/>
      <c r="EDI4" s="310"/>
      <c r="EDJ4" s="309"/>
      <c r="EDK4" s="310"/>
      <c r="EDL4" s="310"/>
      <c r="EDM4" s="310"/>
      <c r="EDN4" s="310"/>
      <c r="EDO4" s="310"/>
      <c r="EDP4" s="310"/>
      <c r="EDQ4" s="310"/>
      <c r="EDR4" s="309"/>
      <c r="EDS4" s="310"/>
      <c r="EDT4" s="310"/>
      <c r="EDU4" s="310"/>
      <c r="EDV4" s="310"/>
      <c r="EDW4" s="310"/>
      <c r="EDX4" s="310"/>
      <c r="EDY4" s="310"/>
      <c r="EDZ4" s="309"/>
      <c r="EEA4" s="310"/>
      <c r="EEB4" s="310"/>
      <c r="EEC4" s="310"/>
      <c r="EED4" s="310"/>
      <c r="EEE4" s="310"/>
      <c r="EEF4" s="310"/>
      <c r="EEG4" s="310"/>
      <c r="EEH4" s="309"/>
      <c r="EEI4" s="310"/>
      <c r="EEJ4" s="310"/>
      <c r="EEK4" s="310"/>
      <c r="EEL4" s="310"/>
      <c r="EEM4" s="310"/>
      <c r="EEN4" s="310"/>
      <c r="EEO4" s="310"/>
      <c r="EEP4" s="309"/>
      <c r="EEQ4" s="310"/>
      <c r="EER4" s="310"/>
      <c r="EES4" s="310"/>
      <c r="EET4" s="310"/>
      <c r="EEU4" s="310"/>
      <c r="EEV4" s="310"/>
      <c r="EEW4" s="310"/>
      <c r="EEX4" s="309"/>
      <c r="EEY4" s="310"/>
      <c r="EEZ4" s="310"/>
      <c r="EFA4" s="310"/>
      <c r="EFB4" s="310"/>
      <c r="EFC4" s="310"/>
      <c r="EFD4" s="310"/>
      <c r="EFE4" s="310"/>
      <c r="EFF4" s="309"/>
      <c r="EFG4" s="310"/>
      <c r="EFH4" s="310"/>
      <c r="EFI4" s="310"/>
      <c r="EFJ4" s="310"/>
      <c r="EFK4" s="310"/>
      <c r="EFL4" s="310"/>
      <c r="EFM4" s="310"/>
      <c r="EFN4" s="309"/>
      <c r="EFO4" s="310"/>
      <c r="EFP4" s="310"/>
      <c r="EFQ4" s="310"/>
      <c r="EFR4" s="310"/>
      <c r="EFS4" s="310"/>
      <c r="EFT4" s="310"/>
      <c r="EFU4" s="310"/>
      <c r="EFV4" s="309"/>
      <c r="EFW4" s="310"/>
      <c r="EFX4" s="310"/>
      <c r="EFY4" s="310"/>
      <c r="EFZ4" s="310"/>
      <c r="EGA4" s="310"/>
      <c r="EGB4" s="310"/>
      <c r="EGC4" s="310"/>
      <c r="EGD4" s="309"/>
      <c r="EGE4" s="310"/>
      <c r="EGF4" s="310"/>
      <c r="EGG4" s="310"/>
      <c r="EGH4" s="310"/>
      <c r="EGI4" s="310"/>
      <c r="EGJ4" s="310"/>
      <c r="EGK4" s="310"/>
      <c r="EGL4" s="309"/>
      <c r="EGM4" s="310"/>
      <c r="EGN4" s="310"/>
      <c r="EGO4" s="310"/>
      <c r="EGP4" s="310"/>
      <c r="EGQ4" s="310"/>
      <c r="EGR4" s="310"/>
      <c r="EGS4" s="310"/>
      <c r="EGT4" s="309"/>
      <c r="EGU4" s="310"/>
      <c r="EGV4" s="310"/>
      <c r="EGW4" s="310"/>
      <c r="EGX4" s="310"/>
      <c r="EGY4" s="310"/>
      <c r="EGZ4" s="310"/>
      <c r="EHA4" s="310"/>
      <c r="EHB4" s="309"/>
      <c r="EHC4" s="310"/>
      <c r="EHD4" s="310"/>
      <c r="EHE4" s="310"/>
      <c r="EHF4" s="310"/>
      <c r="EHG4" s="310"/>
      <c r="EHH4" s="310"/>
      <c r="EHI4" s="310"/>
      <c r="EHJ4" s="309"/>
      <c r="EHK4" s="310"/>
      <c r="EHL4" s="310"/>
      <c r="EHM4" s="310"/>
      <c r="EHN4" s="310"/>
      <c r="EHO4" s="310"/>
      <c r="EHP4" s="310"/>
      <c r="EHQ4" s="310"/>
      <c r="EHR4" s="309"/>
      <c r="EHS4" s="310"/>
      <c r="EHT4" s="310"/>
      <c r="EHU4" s="310"/>
      <c r="EHV4" s="310"/>
      <c r="EHW4" s="310"/>
      <c r="EHX4" s="310"/>
      <c r="EHY4" s="310"/>
      <c r="EHZ4" s="309"/>
      <c r="EIA4" s="310"/>
      <c r="EIB4" s="310"/>
      <c r="EIC4" s="310"/>
      <c r="EID4" s="310"/>
      <c r="EIE4" s="310"/>
      <c r="EIF4" s="310"/>
      <c r="EIG4" s="310"/>
      <c r="EIH4" s="309"/>
      <c r="EII4" s="310"/>
      <c r="EIJ4" s="310"/>
      <c r="EIK4" s="310"/>
      <c r="EIL4" s="310"/>
      <c r="EIM4" s="310"/>
      <c r="EIN4" s="310"/>
      <c r="EIO4" s="310"/>
      <c r="EIP4" s="309"/>
      <c r="EIQ4" s="310"/>
      <c r="EIR4" s="310"/>
      <c r="EIS4" s="310"/>
      <c r="EIT4" s="310"/>
      <c r="EIU4" s="310"/>
      <c r="EIV4" s="310"/>
      <c r="EIW4" s="310"/>
      <c r="EIX4" s="309"/>
      <c r="EIY4" s="310"/>
      <c r="EIZ4" s="310"/>
      <c r="EJA4" s="310"/>
      <c r="EJB4" s="310"/>
      <c r="EJC4" s="310"/>
      <c r="EJD4" s="310"/>
      <c r="EJE4" s="310"/>
      <c r="EJF4" s="309"/>
      <c r="EJG4" s="310"/>
      <c r="EJH4" s="310"/>
      <c r="EJI4" s="310"/>
      <c r="EJJ4" s="310"/>
      <c r="EJK4" s="310"/>
      <c r="EJL4" s="310"/>
      <c r="EJM4" s="310"/>
      <c r="EJN4" s="309"/>
      <c r="EJO4" s="310"/>
      <c r="EJP4" s="310"/>
      <c r="EJQ4" s="310"/>
      <c r="EJR4" s="310"/>
      <c r="EJS4" s="310"/>
      <c r="EJT4" s="310"/>
      <c r="EJU4" s="310"/>
      <c r="EJV4" s="309"/>
      <c r="EJW4" s="310"/>
      <c r="EJX4" s="310"/>
      <c r="EJY4" s="310"/>
      <c r="EJZ4" s="310"/>
      <c r="EKA4" s="310"/>
      <c r="EKB4" s="310"/>
      <c r="EKC4" s="310"/>
      <c r="EKD4" s="309"/>
      <c r="EKE4" s="310"/>
      <c r="EKF4" s="310"/>
      <c r="EKG4" s="310"/>
      <c r="EKH4" s="310"/>
      <c r="EKI4" s="310"/>
      <c r="EKJ4" s="310"/>
      <c r="EKK4" s="310"/>
      <c r="EKL4" s="309"/>
      <c r="EKM4" s="310"/>
      <c r="EKN4" s="310"/>
      <c r="EKO4" s="310"/>
      <c r="EKP4" s="310"/>
      <c r="EKQ4" s="310"/>
      <c r="EKR4" s="310"/>
      <c r="EKS4" s="310"/>
      <c r="EKT4" s="309"/>
      <c r="EKU4" s="310"/>
      <c r="EKV4" s="310"/>
      <c r="EKW4" s="310"/>
      <c r="EKX4" s="310"/>
      <c r="EKY4" s="310"/>
      <c r="EKZ4" s="310"/>
      <c r="ELA4" s="310"/>
      <c r="ELB4" s="309"/>
      <c r="ELC4" s="310"/>
      <c r="ELD4" s="310"/>
      <c r="ELE4" s="310"/>
      <c r="ELF4" s="310"/>
      <c r="ELG4" s="310"/>
      <c r="ELH4" s="310"/>
      <c r="ELI4" s="310"/>
      <c r="ELJ4" s="309"/>
      <c r="ELK4" s="310"/>
      <c r="ELL4" s="310"/>
      <c r="ELM4" s="310"/>
      <c r="ELN4" s="310"/>
      <c r="ELO4" s="310"/>
      <c r="ELP4" s="310"/>
      <c r="ELQ4" s="310"/>
      <c r="ELR4" s="309"/>
      <c r="ELS4" s="310"/>
      <c r="ELT4" s="310"/>
      <c r="ELU4" s="310"/>
      <c r="ELV4" s="310"/>
      <c r="ELW4" s="310"/>
      <c r="ELX4" s="310"/>
      <c r="ELY4" s="310"/>
      <c r="ELZ4" s="309"/>
      <c r="EMA4" s="310"/>
      <c r="EMB4" s="310"/>
      <c r="EMC4" s="310"/>
      <c r="EMD4" s="310"/>
      <c r="EME4" s="310"/>
      <c r="EMF4" s="310"/>
      <c r="EMG4" s="310"/>
      <c r="EMH4" s="309"/>
      <c r="EMI4" s="310"/>
      <c r="EMJ4" s="310"/>
      <c r="EMK4" s="310"/>
      <c r="EML4" s="310"/>
      <c r="EMM4" s="310"/>
      <c r="EMN4" s="310"/>
      <c r="EMO4" s="310"/>
      <c r="EMP4" s="309"/>
      <c r="EMQ4" s="310"/>
      <c r="EMR4" s="310"/>
      <c r="EMS4" s="310"/>
      <c r="EMT4" s="310"/>
      <c r="EMU4" s="310"/>
      <c r="EMV4" s="310"/>
      <c r="EMW4" s="310"/>
      <c r="EMX4" s="309"/>
      <c r="EMY4" s="310"/>
      <c r="EMZ4" s="310"/>
      <c r="ENA4" s="310"/>
      <c r="ENB4" s="310"/>
      <c r="ENC4" s="310"/>
      <c r="END4" s="310"/>
      <c r="ENE4" s="310"/>
      <c r="ENF4" s="309"/>
      <c r="ENG4" s="310"/>
      <c r="ENH4" s="310"/>
      <c r="ENI4" s="310"/>
      <c r="ENJ4" s="310"/>
      <c r="ENK4" s="310"/>
      <c r="ENL4" s="310"/>
      <c r="ENM4" s="310"/>
      <c r="ENN4" s="309"/>
      <c r="ENO4" s="310"/>
      <c r="ENP4" s="310"/>
      <c r="ENQ4" s="310"/>
      <c r="ENR4" s="310"/>
      <c r="ENS4" s="310"/>
      <c r="ENT4" s="310"/>
      <c r="ENU4" s="310"/>
      <c r="ENV4" s="309"/>
      <c r="ENW4" s="310"/>
      <c r="ENX4" s="310"/>
      <c r="ENY4" s="310"/>
      <c r="ENZ4" s="310"/>
      <c r="EOA4" s="310"/>
      <c r="EOB4" s="310"/>
      <c r="EOC4" s="310"/>
      <c r="EOD4" s="309"/>
      <c r="EOE4" s="310"/>
      <c r="EOF4" s="310"/>
      <c r="EOG4" s="310"/>
      <c r="EOH4" s="310"/>
      <c r="EOI4" s="310"/>
      <c r="EOJ4" s="310"/>
      <c r="EOK4" s="310"/>
      <c r="EOL4" s="309"/>
      <c r="EOM4" s="310"/>
      <c r="EON4" s="310"/>
      <c r="EOO4" s="310"/>
      <c r="EOP4" s="310"/>
      <c r="EOQ4" s="310"/>
      <c r="EOR4" s="310"/>
      <c r="EOS4" s="310"/>
      <c r="EOT4" s="309"/>
      <c r="EOU4" s="310"/>
      <c r="EOV4" s="310"/>
      <c r="EOW4" s="310"/>
      <c r="EOX4" s="310"/>
      <c r="EOY4" s="310"/>
      <c r="EOZ4" s="310"/>
      <c r="EPA4" s="310"/>
      <c r="EPB4" s="309"/>
      <c r="EPC4" s="310"/>
      <c r="EPD4" s="310"/>
      <c r="EPE4" s="310"/>
      <c r="EPF4" s="310"/>
      <c r="EPG4" s="310"/>
      <c r="EPH4" s="310"/>
      <c r="EPI4" s="310"/>
      <c r="EPJ4" s="309"/>
      <c r="EPK4" s="310"/>
      <c r="EPL4" s="310"/>
      <c r="EPM4" s="310"/>
      <c r="EPN4" s="310"/>
      <c r="EPO4" s="310"/>
      <c r="EPP4" s="310"/>
      <c r="EPQ4" s="310"/>
      <c r="EPR4" s="309"/>
      <c r="EPS4" s="310"/>
      <c r="EPT4" s="310"/>
      <c r="EPU4" s="310"/>
      <c r="EPV4" s="310"/>
      <c r="EPW4" s="310"/>
      <c r="EPX4" s="310"/>
      <c r="EPY4" s="310"/>
      <c r="EPZ4" s="309"/>
      <c r="EQA4" s="310"/>
      <c r="EQB4" s="310"/>
      <c r="EQC4" s="310"/>
      <c r="EQD4" s="310"/>
      <c r="EQE4" s="310"/>
      <c r="EQF4" s="310"/>
      <c r="EQG4" s="310"/>
      <c r="EQH4" s="309"/>
      <c r="EQI4" s="310"/>
      <c r="EQJ4" s="310"/>
      <c r="EQK4" s="310"/>
      <c r="EQL4" s="310"/>
      <c r="EQM4" s="310"/>
      <c r="EQN4" s="310"/>
      <c r="EQO4" s="310"/>
      <c r="EQP4" s="309"/>
      <c r="EQQ4" s="310"/>
      <c r="EQR4" s="310"/>
      <c r="EQS4" s="310"/>
      <c r="EQT4" s="310"/>
      <c r="EQU4" s="310"/>
      <c r="EQV4" s="310"/>
      <c r="EQW4" s="310"/>
      <c r="EQX4" s="309"/>
      <c r="EQY4" s="310"/>
      <c r="EQZ4" s="310"/>
      <c r="ERA4" s="310"/>
      <c r="ERB4" s="310"/>
      <c r="ERC4" s="310"/>
      <c r="ERD4" s="310"/>
      <c r="ERE4" s="310"/>
      <c r="ERF4" s="309"/>
      <c r="ERG4" s="310"/>
      <c r="ERH4" s="310"/>
      <c r="ERI4" s="310"/>
      <c r="ERJ4" s="310"/>
      <c r="ERK4" s="310"/>
      <c r="ERL4" s="310"/>
      <c r="ERM4" s="310"/>
      <c r="ERN4" s="309"/>
      <c r="ERO4" s="310"/>
      <c r="ERP4" s="310"/>
      <c r="ERQ4" s="310"/>
      <c r="ERR4" s="310"/>
      <c r="ERS4" s="310"/>
      <c r="ERT4" s="310"/>
      <c r="ERU4" s="310"/>
      <c r="ERV4" s="309"/>
      <c r="ERW4" s="310"/>
      <c r="ERX4" s="310"/>
      <c r="ERY4" s="310"/>
      <c r="ERZ4" s="310"/>
      <c r="ESA4" s="310"/>
      <c r="ESB4" s="310"/>
      <c r="ESC4" s="310"/>
      <c r="ESD4" s="309"/>
      <c r="ESE4" s="310"/>
      <c r="ESF4" s="310"/>
      <c r="ESG4" s="310"/>
      <c r="ESH4" s="310"/>
      <c r="ESI4" s="310"/>
      <c r="ESJ4" s="310"/>
      <c r="ESK4" s="310"/>
      <c r="ESL4" s="309"/>
      <c r="ESM4" s="310"/>
      <c r="ESN4" s="310"/>
      <c r="ESO4" s="310"/>
      <c r="ESP4" s="310"/>
      <c r="ESQ4" s="310"/>
      <c r="ESR4" s="310"/>
      <c r="ESS4" s="310"/>
      <c r="EST4" s="309"/>
      <c r="ESU4" s="310"/>
      <c r="ESV4" s="310"/>
      <c r="ESW4" s="310"/>
      <c r="ESX4" s="310"/>
      <c r="ESY4" s="310"/>
      <c r="ESZ4" s="310"/>
      <c r="ETA4" s="310"/>
      <c r="ETB4" s="309"/>
      <c r="ETC4" s="310"/>
      <c r="ETD4" s="310"/>
      <c r="ETE4" s="310"/>
      <c r="ETF4" s="310"/>
      <c r="ETG4" s="310"/>
      <c r="ETH4" s="310"/>
      <c r="ETI4" s="310"/>
      <c r="ETJ4" s="309"/>
      <c r="ETK4" s="310"/>
      <c r="ETL4" s="310"/>
      <c r="ETM4" s="310"/>
      <c r="ETN4" s="310"/>
      <c r="ETO4" s="310"/>
      <c r="ETP4" s="310"/>
      <c r="ETQ4" s="310"/>
      <c r="ETR4" s="309"/>
      <c r="ETS4" s="310"/>
      <c r="ETT4" s="310"/>
      <c r="ETU4" s="310"/>
      <c r="ETV4" s="310"/>
      <c r="ETW4" s="310"/>
      <c r="ETX4" s="310"/>
      <c r="ETY4" s="310"/>
      <c r="ETZ4" s="309"/>
      <c r="EUA4" s="310"/>
      <c r="EUB4" s="310"/>
      <c r="EUC4" s="310"/>
      <c r="EUD4" s="310"/>
      <c r="EUE4" s="310"/>
      <c r="EUF4" s="310"/>
      <c r="EUG4" s="310"/>
      <c r="EUH4" s="309"/>
      <c r="EUI4" s="310"/>
      <c r="EUJ4" s="310"/>
      <c r="EUK4" s="310"/>
      <c r="EUL4" s="310"/>
      <c r="EUM4" s="310"/>
      <c r="EUN4" s="310"/>
      <c r="EUO4" s="310"/>
      <c r="EUP4" s="309"/>
      <c r="EUQ4" s="310"/>
      <c r="EUR4" s="310"/>
      <c r="EUS4" s="310"/>
      <c r="EUT4" s="310"/>
      <c r="EUU4" s="310"/>
      <c r="EUV4" s="310"/>
      <c r="EUW4" s="310"/>
      <c r="EUX4" s="309"/>
      <c r="EUY4" s="310"/>
      <c r="EUZ4" s="310"/>
      <c r="EVA4" s="310"/>
      <c r="EVB4" s="310"/>
      <c r="EVC4" s="310"/>
      <c r="EVD4" s="310"/>
      <c r="EVE4" s="310"/>
      <c r="EVF4" s="309"/>
      <c r="EVG4" s="310"/>
      <c r="EVH4" s="310"/>
      <c r="EVI4" s="310"/>
      <c r="EVJ4" s="310"/>
      <c r="EVK4" s="310"/>
      <c r="EVL4" s="310"/>
      <c r="EVM4" s="310"/>
      <c r="EVN4" s="309"/>
      <c r="EVO4" s="310"/>
      <c r="EVP4" s="310"/>
      <c r="EVQ4" s="310"/>
      <c r="EVR4" s="310"/>
      <c r="EVS4" s="310"/>
      <c r="EVT4" s="310"/>
      <c r="EVU4" s="310"/>
      <c r="EVV4" s="309"/>
      <c r="EVW4" s="310"/>
      <c r="EVX4" s="310"/>
      <c r="EVY4" s="310"/>
      <c r="EVZ4" s="310"/>
      <c r="EWA4" s="310"/>
      <c r="EWB4" s="310"/>
      <c r="EWC4" s="310"/>
      <c r="EWD4" s="309"/>
      <c r="EWE4" s="310"/>
      <c r="EWF4" s="310"/>
      <c r="EWG4" s="310"/>
      <c r="EWH4" s="310"/>
      <c r="EWI4" s="310"/>
      <c r="EWJ4" s="310"/>
      <c r="EWK4" s="310"/>
      <c r="EWL4" s="309"/>
      <c r="EWM4" s="310"/>
      <c r="EWN4" s="310"/>
      <c r="EWO4" s="310"/>
      <c r="EWP4" s="310"/>
      <c r="EWQ4" s="310"/>
      <c r="EWR4" s="310"/>
      <c r="EWS4" s="310"/>
      <c r="EWT4" s="309"/>
      <c r="EWU4" s="310"/>
      <c r="EWV4" s="310"/>
      <c r="EWW4" s="310"/>
      <c r="EWX4" s="310"/>
      <c r="EWY4" s="310"/>
      <c r="EWZ4" s="310"/>
      <c r="EXA4" s="310"/>
      <c r="EXB4" s="309"/>
      <c r="EXC4" s="310"/>
      <c r="EXD4" s="310"/>
      <c r="EXE4" s="310"/>
      <c r="EXF4" s="310"/>
      <c r="EXG4" s="310"/>
      <c r="EXH4" s="310"/>
      <c r="EXI4" s="310"/>
      <c r="EXJ4" s="309"/>
      <c r="EXK4" s="310"/>
      <c r="EXL4" s="310"/>
      <c r="EXM4" s="310"/>
      <c r="EXN4" s="310"/>
      <c r="EXO4" s="310"/>
      <c r="EXP4" s="310"/>
      <c r="EXQ4" s="310"/>
      <c r="EXR4" s="309"/>
      <c r="EXS4" s="310"/>
      <c r="EXT4" s="310"/>
      <c r="EXU4" s="310"/>
      <c r="EXV4" s="310"/>
      <c r="EXW4" s="310"/>
      <c r="EXX4" s="310"/>
      <c r="EXY4" s="310"/>
      <c r="EXZ4" s="309"/>
      <c r="EYA4" s="310"/>
      <c r="EYB4" s="310"/>
      <c r="EYC4" s="310"/>
      <c r="EYD4" s="310"/>
      <c r="EYE4" s="310"/>
      <c r="EYF4" s="310"/>
      <c r="EYG4" s="310"/>
      <c r="EYH4" s="309"/>
      <c r="EYI4" s="310"/>
      <c r="EYJ4" s="310"/>
      <c r="EYK4" s="310"/>
      <c r="EYL4" s="310"/>
      <c r="EYM4" s="310"/>
      <c r="EYN4" s="310"/>
      <c r="EYO4" s="310"/>
      <c r="EYP4" s="309"/>
      <c r="EYQ4" s="310"/>
      <c r="EYR4" s="310"/>
      <c r="EYS4" s="310"/>
      <c r="EYT4" s="310"/>
      <c r="EYU4" s="310"/>
      <c r="EYV4" s="310"/>
      <c r="EYW4" s="310"/>
      <c r="EYX4" s="309"/>
      <c r="EYY4" s="310"/>
      <c r="EYZ4" s="310"/>
      <c r="EZA4" s="310"/>
      <c r="EZB4" s="310"/>
      <c r="EZC4" s="310"/>
      <c r="EZD4" s="310"/>
      <c r="EZE4" s="310"/>
      <c r="EZF4" s="309"/>
      <c r="EZG4" s="310"/>
      <c r="EZH4" s="310"/>
      <c r="EZI4" s="310"/>
      <c r="EZJ4" s="310"/>
      <c r="EZK4" s="310"/>
      <c r="EZL4" s="310"/>
      <c r="EZM4" s="310"/>
      <c r="EZN4" s="309"/>
      <c r="EZO4" s="310"/>
      <c r="EZP4" s="310"/>
      <c r="EZQ4" s="310"/>
      <c r="EZR4" s="310"/>
      <c r="EZS4" s="310"/>
      <c r="EZT4" s="310"/>
      <c r="EZU4" s="310"/>
      <c r="EZV4" s="309"/>
      <c r="EZW4" s="310"/>
      <c r="EZX4" s="310"/>
      <c r="EZY4" s="310"/>
      <c r="EZZ4" s="310"/>
      <c r="FAA4" s="310"/>
      <c r="FAB4" s="310"/>
      <c r="FAC4" s="310"/>
      <c r="FAD4" s="309"/>
      <c r="FAE4" s="310"/>
      <c r="FAF4" s="310"/>
      <c r="FAG4" s="310"/>
      <c r="FAH4" s="310"/>
      <c r="FAI4" s="310"/>
      <c r="FAJ4" s="310"/>
      <c r="FAK4" s="310"/>
      <c r="FAL4" s="309"/>
      <c r="FAM4" s="310"/>
      <c r="FAN4" s="310"/>
      <c r="FAO4" s="310"/>
      <c r="FAP4" s="310"/>
      <c r="FAQ4" s="310"/>
      <c r="FAR4" s="310"/>
      <c r="FAS4" s="310"/>
      <c r="FAT4" s="309"/>
      <c r="FAU4" s="310"/>
      <c r="FAV4" s="310"/>
      <c r="FAW4" s="310"/>
      <c r="FAX4" s="310"/>
      <c r="FAY4" s="310"/>
      <c r="FAZ4" s="310"/>
      <c r="FBA4" s="310"/>
      <c r="FBB4" s="309"/>
      <c r="FBC4" s="310"/>
      <c r="FBD4" s="310"/>
      <c r="FBE4" s="310"/>
      <c r="FBF4" s="310"/>
      <c r="FBG4" s="310"/>
      <c r="FBH4" s="310"/>
      <c r="FBI4" s="310"/>
      <c r="FBJ4" s="309"/>
      <c r="FBK4" s="310"/>
      <c r="FBL4" s="310"/>
      <c r="FBM4" s="310"/>
      <c r="FBN4" s="310"/>
      <c r="FBO4" s="310"/>
      <c r="FBP4" s="310"/>
      <c r="FBQ4" s="310"/>
      <c r="FBR4" s="309"/>
      <c r="FBS4" s="310"/>
      <c r="FBT4" s="310"/>
      <c r="FBU4" s="310"/>
      <c r="FBV4" s="310"/>
      <c r="FBW4" s="310"/>
      <c r="FBX4" s="310"/>
      <c r="FBY4" s="310"/>
      <c r="FBZ4" s="309"/>
      <c r="FCA4" s="310"/>
      <c r="FCB4" s="310"/>
      <c r="FCC4" s="310"/>
      <c r="FCD4" s="310"/>
      <c r="FCE4" s="310"/>
      <c r="FCF4" s="310"/>
      <c r="FCG4" s="310"/>
      <c r="FCH4" s="309"/>
      <c r="FCI4" s="310"/>
      <c r="FCJ4" s="310"/>
      <c r="FCK4" s="310"/>
      <c r="FCL4" s="310"/>
      <c r="FCM4" s="310"/>
      <c r="FCN4" s="310"/>
      <c r="FCO4" s="310"/>
      <c r="FCP4" s="309"/>
      <c r="FCQ4" s="310"/>
      <c r="FCR4" s="310"/>
      <c r="FCS4" s="310"/>
      <c r="FCT4" s="310"/>
      <c r="FCU4" s="310"/>
      <c r="FCV4" s="310"/>
      <c r="FCW4" s="310"/>
      <c r="FCX4" s="309"/>
      <c r="FCY4" s="310"/>
      <c r="FCZ4" s="310"/>
      <c r="FDA4" s="310"/>
      <c r="FDB4" s="310"/>
      <c r="FDC4" s="310"/>
      <c r="FDD4" s="310"/>
      <c r="FDE4" s="310"/>
      <c r="FDF4" s="309"/>
      <c r="FDG4" s="310"/>
      <c r="FDH4" s="310"/>
      <c r="FDI4" s="310"/>
      <c r="FDJ4" s="310"/>
      <c r="FDK4" s="310"/>
      <c r="FDL4" s="310"/>
      <c r="FDM4" s="310"/>
      <c r="FDN4" s="309"/>
      <c r="FDO4" s="310"/>
      <c r="FDP4" s="310"/>
      <c r="FDQ4" s="310"/>
      <c r="FDR4" s="310"/>
      <c r="FDS4" s="310"/>
      <c r="FDT4" s="310"/>
      <c r="FDU4" s="310"/>
      <c r="FDV4" s="309"/>
      <c r="FDW4" s="310"/>
      <c r="FDX4" s="310"/>
      <c r="FDY4" s="310"/>
      <c r="FDZ4" s="310"/>
      <c r="FEA4" s="310"/>
      <c r="FEB4" s="310"/>
      <c r="FEC4" s="310"/>
      <c r="FED4" s="309"/>
      <c r="FEE4" s="310"/>
      <c r="FEF4" s="310"/>
      <c r="FEG4" s="310"/>
      <c r="FEH4" s="310"/>
      <c r="FEI4" s="310"/>
      <c r="FEJ4" s="310"/>
      <c r="FEK4" s="310"/>
      <c r="FEL4" s="309"/>
      <c r="FEM4" s="310"/>
      <c r="FEN4" s="310"/>
      <c r="FEO4" s="310"/>
      <c r="FEP4" s="310"/>
      <c r="FEQ4" s="310"/>
      <c r="FER4" s="310"/>
      <c r="FES4" s="310"/>
      <c r="FET4" s="309"/>
      <c r="FEU4" s="310"/>
      <c r="FEV4" s="310"/>
      <c r="FEW4" s="310"/>
      <c r="FEX4" s="310"/>
      <c r="FEY4" s="310"/>
      <c r="FEZ4" s="310"/>
      <c r="FFA4" s="310"/>
      <c r="FFB4" s="309"/>
      <c r="FFC4" s="310"/>
      <c r="FFD4" s="310"/>
      <c r="FFE4" s="310"/>
      <c r="FFF4" s="310"/>
      <c r="FFG4" s="310"/>
      <c r="FFH4" s="310"/>
      <c r="FFI4" s="310"/>
      <c r="FFJ4" s="309"/>
      <c r="FFK4" s="310"/>
      <c r="FFL4" s="310"/>
      <c r="FFM4" s="310"/>
      <c r="FFN4" s="310"/>
      <c r="FFO4" s="310"/>
      <c r="FFP4" s="310"/>
      <c r="FFQ4" s="310"/>
      <c r="FFR4" s="309"/>
      <c r="FFS4" s="310"/>
      <c r="FFT4" s="310"/>
      <c r="FFU4" s="310"/>
      <c r="FFV4" s="310"/>
      <c r="FFW4" s="310"/>
      <c r="FFX4" s="310"/>
      <c r="FFY4" s="310"/>
      <c r="FFZ4" s="309"/>
      <c r="FGA4" s="310"/>
      <c r="FGB4" s="310"/>
      <c r="FGC4" s="310"/>
      <c r="FGD4" s="310"/>
      <c r="FGE4" s="310"/>
      <c r="FGF4" s="310"/>
      <c r="FGG4" s="310"/>
      <c r="FGH4" s="309"/>
      <c r="FGI4" s="310"/>
      <c r="FGJ4" s="310"/>
      <c r="FGK4" s="310"/>
      <c r="FGL4" s="310"/>
      <c r="FGM4" s="310"/>
      <c r="FGN4" s="310"/>
      <c r="FGO4" s="310"/>
      <c r="FGP4" s="309"/>
      <c r="FGQ4" s="310"/>
      <c r="FGR4" s="310"/>
      <c r="FGS4" s="310"/>
      <c r="FGT4" s="310"/>
      <c r="FGU4" s="310"/>
      <c r="FGV4" s="310"/>
      <c r="FGW4" s="310"/>
      <c r="FGX4" s="309"/>
      <c r="FGY4" s="310"/>
      <c r="FGZ4" s="310"/>
      <c r="FHA4" s="310"/>
      <c r="FHB4" s="310"/>
      <c r="FHC4" s="310"/>
      <c r="FHD4" s="310"/>
      <c r="FHE4" s="310"/>
      <c r="FHF4" s="309"/>
      <c r="FHG4" s="310"/>
      <c r="FHH4" s="310"/>
      <c r="FHI4" s="310"/>
      <c r="FHJ4" s="310"/>
      <c r="FHK4" s="310"/>
      <c r="FHL4" s="310"/>
      <c r="FHM4" s="310"/>
      <c r="FHN4" s="309"/>
      <c r="FHO4" s="310"/>
      <c r="FHP4" s="310"/>
      <c r="FHQ4" s="310"/>
      <c r="FHR4" s="310"/>
      <c r="FHS4" s="310"/>
      <c r="FHT4" s="310"/>
      <c r="FHU4" s="310"/>
      <c r="FHV4" s="309"/>
      <c r="FHW4" s="310"/>
      <c r="FHX4" s="310"/>
      <c r="FHY4" s="310"/>
      <c r="FHZ4" s="310"/>
      <c r="FIA4" s="310"/>
      <c r="FIB4" s="310"/>
      <c r="FIC4" s="310"/>
      <c r="FID4" s="309"/>
      <c r="FIE4" s="310"/>
      <c r="FIF4" s="310"/>
      <c r="FIG4" s="310"/>
      <c r="FIH4" s="310"/>
      <c r="FII4" s="310"/>
      <c r="FIJ4" s="310"/>
      <c r="FIK4" s="310"/>
      <c r="FIL4" s="309"/>
      <c r="FIM4" s="310"/>
      <c r="FIN4" s="310"/>
      <c r="FIO4" s="310"/>
      <c r="FIP4" s="310"/>
      <c r="FIQ4" s="310"/>
      <c r="FIR4" s="310"/>
      <c r="FIS4" s="310"/>
      <c r="FIT4" s="309"/>
      <c r="FIU4" s="310"/>
      <c r="FIV4" s="310"/>
      <c r="FIW4" s="310"/>
      <c r="FIX4" s="310"/>
      <c r="FIY4" s="310"/>
      <c r="FIZ4" s="310"/>
      <c r="FJA4" s="310"/>
      <c r="FJB4" s="309"/>
      <c r="FJC4" s="310"/>
      <c r="FJD4" s="310"/>
      <c r="FJE4" s="310"/>
      <c r="FJF4" s="310"/>
      <c r="FJG4" s="310"/>
      <c r="FJH4" s="310"/>
      <c r="FJI4" s="310"/>
      <c r="FJJ4" s="309"/>
      <c r="FJK4" s="310"/>
      <c r="FJL4" s="310"/>
      <c r="FJM4" s="310"/>
      <c r="FJN4" s="310"/>
      <c r="FJO4" s="310"/>
      <c r="FJP4" s="310"/>
      <c r="FJQ4" s="310"/>
      <c r="FJR4" s="309"/>
      <c r="FJS4" s="310"/>
      <c r="FJT4" s="310"/>
      <c r="FJU4" s="310"/>
      <c r="FJV4" s="310"/>
      <c r="FJW4" s="310"/>
      <c r="FJX4" s="310"/>
      <c r="FJY4" s="310"/>
      <c r="FJZ4" s="309"/>
      <c r="FKA4" s="310"/>
      <c r="FKB4" s="310"/>
      <c r="FKC4" s="310"/>
      <c r="FKD4" s="310"/>
      <c r="FKE4" s="310"/>
      <c r="FKF4" s="310"/>
      <c r="FKG4" s="310"/>
      <c r="FKH4" s="309"/>
      <c r="FKI4" s="310"/>
      <c r="FKJ4" s="310"/>
      <c r="FKK4" s="310"/>
      <c r="FKL4" s="310"/>
      <c r="FKM4" s="310"/>
      <c r="FKN4" s="310"/>
      <c r="FKO4" s="310"/>
      <c r="FKP4" s="309"/>
      <c r="FKQ4" s="310"/>
      <c r="FKR4" s="310"/>
      <c r="FKS4" s="310"/>
      <c r="FKT4" s="310"/>
      <c r="FKU4" s="310"/>
      <c r="FKV4" s="310"/>
      <c r="FKW4" s="310"/>
      <c r="FKX4" s="309"/>
      <c r="FKY4" s="310"/>
      <c r="FKZ4" s="310"/>
      <c r="FLA4" s="310"/>
      <c r="FLB4" s="310"/>
      <c r="FLC4" s="310"/>
      <c r="FLD4" s="310"/>
      <c r="FLE4" s="310"/>
      <c r="FLF4" s="309"/>
      <c r="FLG4" s="310"/>
      <c r="FLH4" s="310"/>
      <c r="FLI4" s="310"/>
      <c r="FLJ4" s="310"/>
      <c r="FLK4" s="310"/>
      <c r="FLL4" s="310"/>
      <c r="FLM4" s="310"/>
      <c r="FLN4" s="309"/>
      <c r="FLO4" s="310"/>
      <c r="FLP4" s="310"/>
      <c r="FLQ4" s="310"/>
      <c r="FLR4" s="310"/>
      <c r="FLS4" s="310"/>
      <c r="FLT4" s="310"/>
      <c r="FLU4" s="310"/>
      <c r="FLV4" s="309"/>
      <c r="FLW4" s="310"/>
      <c r="FLX4" s="310"/>
      <c r="FLY4" s="310"/>
      <c r="FLZ4" s="310"/>
      <c r="FMA4" s="310"/>
      <c r="FMB4" s="310"/>
      <c r="FMC4" s="310"/>
      <c r="FMD4" s="309"/>
      <c r="FME4" s="310"/>
      <c r="FMF4" s="310"/>
      <c r="FMG4" s="310"/>
      <c r="FMH4" s="310"/>
      <c r="FMI4" s="310"/>
      <c r="FMJ4" s="310"/>
      <c r="FMK4" s="310"/>
      <c r="FML4" s="309"/>
      <c r="FMM4" s="310"/>
      <c r="FMN4" s="310"/>
      <c r="FMO4" s="310"/>
      <c r="FMP4" s="310"/>
      <c r="FMQ4" s="310"/>
      <c r="FMR4" s="310"/>
      <c r="FMS4" s="310"/>
      <c r="FMT4" s="309"/>
      <c r="FMU4" s="310"/>
      <c r="FMV4" s="310"/>
      <c r="FMW4" s="310"/>
      <c r="FMX4" s="310"/>
      <c r="FMY4" s="310"/>
      <c r="FMZ4" s="310"/>
      <c r="FNA4" s="310"/>
      <c r="FNB4" s="309"/>
      <c r="FNC4" s="310"/>
      <c r="FND4" s="310"/>
      <c r="FNE4" s="310"/>
      <c r="FNF4" s="310"/>
      <c r="FNG4" s="310"/>
      <c r="FNH4" s="310"/>
      <c r="FNI4" s="310"/>
      <c r="FNJ4" s="309"/>
      <c r="FNK4" s="310"/>
      <c r="FNL4" s="310"/>
      <c r="FNM4" s="310"/>
      <c r="FNN4" s="310"/>
      <c r="FNO4" s="310"/>
      <c r="FNP4" s="310"/>
      <c r="FNQ4" s="310"/>
      <c r="FNR4" s="309"/>
      <c r="FNS4" s="310"/>
      <c r="FNT4" s="310"/>
      <c r="FNU4" s="310"/>
      <c r="FNV4" s="310"/>
      <c r="FNW4" s="310"/>
      <c r="FNX4" s="310"/>
      <c r="FNY4" s="310"/>
      <c r="FNZ4" s="309"/>
      <c r="FOA4" s="310"/>
      <c r="FOB4" s="310"/>
      <c r="FOC4" s="310"/>
      <c r="FOD4" s="310"/>
      <c r="FOE4" s="310"/>
      <c r="FOF4" s="310"/>
      <c r="FOG4" s="310"/>
      <c r="FOH4" s="309"/>
      <c r="FOI4" s="310"/>
      <c r="FOJ4" s="310"/>
      <c r="FOK4" s="310"/>
      <c r="FOL4" s="310"/>
      <c r="FOM4" s="310"/>
      <c r="FON4" s="310"/>
      <c r="FOO4" s="310"/>
      <c r="FOP4" s="309"/>
      <c r="FOQ4" s="310"/>
      <c r="FOR4" s="310"/>
      <c r="FOS4" s="310"/>
      <c r="FOT4" s="310"/>
      <c r="FOU4" s="310"/>
      <c r="FOV4" s="310"/>
      <c r="FOW4" s="310"/>
      <c r="FOX4" s="309"/>
      <c r="FOY4" s="310"/>
      <c r="FOZ4" s="310"/>
      <c r="FPA4" s="310"/>
      <c r="FPB4" s="310"/>
      <c r="FPC4" s="310"/>
      <c r="FPD4" s="310"/>
      <c r="FPE4" s="310"/>
      <c r="FPF4" s="309"/>
      <c r="FPG4" s="310"/>
      <c r="FPH4" s="310"/>
      <c r="FPI4" s="310"/>
      <c r="FPJ4" s="310"/>
      <c r="FPK4" s="310"/>
      <c r="FPL4" s="310"/>
      <c r="FPM4" s="310"/>
      <c r="FPN4" s="309"/>
      <c r="FPO4" s="310"/>
      <c r="FPP4" s="310"/>
      <c r="FPQ4" s="310"/>
      <c r="FPR4" s="310"/>
      <c r="FPS4" s="310"/>
      <c r="FPT4" s="310"/>
      <c r="FPU4" s="310"/>
      <c r="FPV4" s="309"/>
      <c r="FPW4" s="310"/>
      <c r="FPX4" s="310"/>
      <c r="FPY4" s="310"/>
      <c r="FPZ4" s="310"/>
      <c r="FQA4" s="310"/>
      <c r="FQB4" s="310"/>
      <c r="FQC4" s="310"/>
      <c r="FQD4" s="309"/>
      <c r="FQE4" s="310"/>
      <c r="FQF4" s="310"/>
      <c r="FQG4" s="310"/>
      <c r="FQH4" s="310"/>
      <c r="FQI4" s="310"/>
      <c r="FQJ4" s="310"/>
      <c r="FQK4" s="310"/>
      <c r="FQL4" s="309"/>
      <c r="FQM4" s="310"/>
      <c r="FQN4" s="310"/>
      <c r="FQO4" s="310"/>
      <c r="FQP4" s="310"/>
      <c r="FQQ4" s="310"/>
      <c r="FQR4" s="310"/>
      <c r="FQS4" s="310"/>
      <c r="FQT4" s="309"/>
      <c r="FQU4" s="310"/>
      <c r="FQV4" s="310"/>
      <c r="FQW4" s="310"/>
      <c r="FQX4" s="310"/>
      <c r="FQY4" s="310"/>
      <c r="FQZ4" s="310"/>
      <c r="FRA4" s="310"/>
      <c r="FRB4" s="309"/>
      <c r="FRC4" s="310"/>
      <c r="FRD4" s="310"/>
      <c r="FRE4" s="310"/>
      <c r="FRF4" s="310"/>
      <c r="FRG4" s="310"/>
      <c r="FRH4" s="310"/>
      <c r="FRI4" s="310"/>
      <c r="FRJ4" s="309"/>
      <c r="FRK4" s="310"/>
      <c r="FRL4" s="310"/>
      <c r="FRM4" s="310"/>
      <c r="FRN4" s="310"/>
      <c r="FRO4" s="310"/>
      <c r="FRP4" s="310"/>
      <c r="FRQ4" s="310"/>
      <c r="FRR4" s="309"/>
      <c r="FRS4" s="310"/>
      <c r="FRT4" s="310"/>
      <c r="FRU4" s="310"/>
      <c r="FRV4" s="310"/>
      <c r="FRW4" s="310"/>
      <c r="FRX4" s="310"/>
      <c r="FRY4" s="310"/>
      <c r="FRZ4" s="309"/>
      <c r="FSA4" s="310"/>
      <c r="FSB4" s="310"/>
      <c r="FSC4" s="310"/>
      <c r="FSD4" s="310"/>
      <c r="FSE4" s="310"/>
      <c r="FSF4" s="310"/>
      <c r="FSG4" s="310"/>
      <c r="FSH4" s="309"/>
      <c r="FSI4" s="310"/>
      <c r="FSJ4" s="310"/>
      <c r="FSK4" s="310"/>
      <c r="FSL4" s="310"/>
      <c r="FSM4" s="310"/>
      <c r="FSN4" s="310"/>
      <c r="FSO4" s="310"/>
      <c r="FSP4" s="309"/>
      <c r="FSQ4" s="310"/>
      <c r="FSR4" s="310"/>
      <c r="FSS4" s="310"/>
      <c r="FST4" s="310"/>
      <c r="FSU4" s="310"/>
      <c r="FSV4" s="310"/>
      <c r="FSW4" s="310"/>
      <c r="FSX4" s="309"/>
      <c r="FSY4" s="310"/>
      <c r="FSZ4" s="310"/>
      <c r="FTA4" s="310"/>
      <c r="FTB4" s="310"/>
      <c r="FTC4" s="310"/>
      <c r="FTD4" s="310"/>
      <c r="FTE4" s="310"/>
      <c r="FTF4" s="309"/>
      <c r="FTG4" s="310"/>
      <c r="FTH4" s="310"/>
      <c r="FTI4" s="310"/>
      <c r="FTJ4" s="310"/>
      <c r="FTK4" s="310"/>
      <c r="FTL4" s="310"/>
      <c r="FTM4" s="310"/>
      <c r="FTN4" s="309"/>
      <c r="FTO4" s="310"/>
      <c r="FTP4" s="310"/>
      <c r="FTQ4" s="310"/>
      <c r="FTR4" s="310"/>
      <c r="FTS4" s="310"/>
      <c r="FTT4" s="310"/>
      <c r="FTU4" s="310"/>
      <c r="FTV4" s="309"/>
      <c r="FTW4" s="310"/>
      <c r="FTX4" s="310"/>
      <c r="FTY4" s="310"/>
      <c r="FTZ4" s="310"/>
      <c r="FUA4" s="310"/>
      <c r="FUB4" s="310"/>
      <c r="FUC4" s="310"/>
      <c r="FUD4" s="309"/>
      <c r="FUE4" s="310"/>
      <c r="FUF4" s="310"/>
      <c r="FUG4" s="310"/>
      <c r="FUH4" s="310"/>
      <c r="FUI4" s="310"/>
      <c r="FUJ4" s="310"/>
      <c r="FUK4" s="310"/>
      <c r="FUL4" s="309"/>
      <c r="FUM4" s="310"/>
      <c r="FUN4" s="310"/>
      <c r="FUO4" s="310"/>
      <c r="FUP4" s="310"/>
      <c r="FUQ4" s="310"/>
      <c r="FUR4" s="310"/>
      <c r="FUS4" s="310"/>
      <c r="FUT4" s="309"/>
      <c r="FUU4" s="310"/>
      <c r="FUV4" s="310"/>
      <c r="FUW4" s="310"/>
      <c r="FUX4" s="310"/>
      <c r="FUY4" s="310"/>
      <c r="FUZ4" s="310"/>
      <c r="FVA4" s="310"/>
      <c r="FVB4" s="309"/>
      <c r="FVC4" s="310"/>
      <c r="FVD4" s="310"/>
      <c r="FVE4" s="310"/>
      <c r="FVF4" s="310"/>
      <c r="FVG4" s="310"/>
      <c r="FVH4" s="310"/>
      <c r="FVI4" s="310"/>
      <c r="FVJ4" s="309"/>
      <c r="FVK4" s="310"/>
      <c r="FVL4" s="310"/>
      <c r="FVM4" s="310"/>
      <c r="FVN4" s="310"/>
      <c r="FVO4" s="310"/>
      <c r="FVP4" s="310"/>
      <c r="FVQ4" s="310"/>
      <c r="FVR4" s="309"/>
      <c r="FVS4" s="310"/>
      <c r="FVT4" s="310"/>
      <c r="FVU4" s="310"/>
      <c r="FVV4" s="310"/>
      <c r="FVW4" s="310"/>
      <c r="FVX4" s="310"/>
      <c r="FVY4" s="310"/>
      <c r="FVZ4" s="309"/>
      <c r="FWA4" s="310"/>
      <c r="FWB4" s="310"/>
      <c r="FWC4" s="310"/>
      <c r="FWD4" s="310"/>
      <c r="FWE4" s="310"/>
      <c r="FWF4" s="310"/>
      <c r="FWG4" s="310"/>
      <c r="FWH4" s="309"/>
      <c r="FWI4" s="310"/>
      <c r="FWJ4" s="310"/>
      <c r="FWK4" s="310"/>
      <c r="FWL4" s="310"/>
      <c r="FWM4" s="310"/>
      <c r="FWN4" s="310"/>
      <c r="FWO4" s="310"/>
      <c r="FWP4" s="309"/>
      <c r="FWQ4" s="310"/>
      <c r="FWR4" s="310"/>
      <c r="FWS4" s="310"/>
      <c r="FWT4" s="310"/>
      <c r="FWU4" s="310"/>
      <c r="FWV4" s="310"/>
      <c r="FWW4" s="310"/>
      <c r="FWX4" s="309"/>
      <c r="FWY4" s="310"/>
      <c r="FWZ4" s="310"/>
      <c r="FXA4" s="310"/>
      <c r="FXB4" s="310"/>
      <c r="FXC4" s="310"/>
      <c r="FXD4" s="310"/>
      <c r="FXE4" s="310"/>
      <c r="FXF4" s="309"/>
      <c r="FXG4" s="310"/>
      <c r="FXH4" s="310"/>
      <c r="FXI4" s="310"/>
      <c r="FXJ4" s="310"/>
      <c r="FXK4" s="310"/>
      <c r="FXL4" s="310"/>
      <c r="FXM4" s="310"/>
      <c r="FXN4" s="309"/>
      <c r="FXO4" s="310"/>
      <c r="FXP4" s="310"/>
      <c r="FXQ4" s="310"/>
      <c r="FXR4" s="310"/>
      <c r="FXS4" s="310"/>
      <c r="FXT4" s="310"/>
      <c r="FXU4" s="310"/>
      <c r="FXV4" s="309"/>
      <c r="FXW4" s="310"/>
      <c r="FXX4" s="310"/>
      <c r="FXY4" s="310"/>
      <c r="FXZ4" s="310"/>
      <c r="FYA4" s="310"/>
      <c r="FYB4" s="310"/>
      <c r="FYC4" s="310"/>
      <c r="FYD4" s="309"/>
      <c r="FYE4" s="310"/>
      <c r="FYF4" s="310"/>
      <c r="FYG4" s="310"/>
      <c r="FYH4" s="310"/>
      <c r="FYI4" s="310"/>
      <c r="FYJ4" s="310"/>
      <c r="FYK4" s="310"/>
      <c r="FYL4" s="309"/>
      <c r="FYM4" s="310"/>
      <c r="FYN4" s="310"/>
      <c r="FYO4" s="310"/>
      <c r="FYP4" s="310"/>
      <c r="FYQ4" s="310"/>
      <c r="FYR4" s="310"/>
      <c r="FYS4" s="310"/>
      <c r="FYT4" s="309"/>
      <c r="FYU4" s="310"/>
      <c r="FYV4" s="310"/>
      <c r="FYW4" s="310"/>
      <c r="FYX4" s="310"/>
      <c r="FYY4" s="310"/>
      <c r="FYZ4" s="310"/>
      <c r="FZA4" s="310"/>
      <c r="FZB4" s="309"/>
      <c r="FZC4" s="310"/>
      <c r="FZD4" s="310"/>
      <c r="FZE4" s="310"/>
      <c r="FZF4" s="310"/>
      <c r="FZG4" s="310"/>
      <c r="FZH4" s="310"/>
      <c r="FZI4" s="310"/>
      <c r="FZJ4" s="309"/>
      <c r="FZK4" s="310"/>
      <c r="FZL4" s="310"/>
      <c r="FZM4" s="310"/>
      <c r="FZN4" s="310"/>
      <c r="FZO4" s="310"/>
      <c r="FZP4" s="310"/>
      <c r="FZQ4" s="310"/>
      <c r="FZR4" s="309"/>
      <c r="FZS4" s="310"/>
      <c r="FZT4" s="310"/>
      <c r="FZU4" s="310"/>
      <c r="FZV4" s="310"/>
      <c r="FZW4" s="310"/>
      <c r="FZX4" s="310"/>
      <c r="FZY4" s="310"/>
      <c r="FZZ4" s="309"/>
      <c r="GAA4" s="310"/>
      <c r="GAB4" s="310"/>
      <c r="GAC4" s="310"/>
      <c r="GAD4" s="310"/>
      <c r="GAE4" s="310"/>
      <c r="GAF4" s="310"/>
      <c r="GAG4" s="310"/>
      <c r="GAH4" s="309"/>
      <c r="GAI4" s="310"/>
      <c r="GAJ4" s="310"/>
      <c r="GAK4" s="310"/>
      <c r="GAL4" s="310"/>
      <c r="GAM4" s="310"/>
      <c r="GAN4" s="310"/>
      <c r="GAO4" s="310"/>
      <c r="GAP4" s="309"/>
      <c r="GAQ4" s="310"/>
      <c r="GAR4" s="310"/>
      <c r="GAS4" s="310"/>
      <c r="GAT4" s="310"/>
      <c r="GAU4" s="310"/>
      <c r="GAV4" s="310"/>
      <c r="GAW4" s="310"/>
      <c r="GAX4" s="309"/>
      <c r="GAY4" s="310"/>
      <c r="GAZ4" s="310"/>
      <c r="GBA4" s="310"/>
      <c r="GBB4" s="310"/>
      <c r="GBC4" s="310"/>
      <c r="GBD4" s="310"/>
      <c r="GBE4" s="310"/>
      <c r="GBF4" s="309"/>
      <c r="GBG4" s="310"/>
      <c r="GBH4" s="310"/>
      <c r="GBI4" s="310"/>
      <c r="GBJ4" s="310"/>
      <c r="GBK4" s="310"/>
      <c r="GBL4" s="310"/>
      <c r="GBM4" s="310"/>
      <c r="GBN4" s="309"/>
      <c r="GBO4" s="310"/>
      <c r="GBP4" s="310"/>
      <c r="GBQ4" s="310"/>
      <c r="GBR4" s="310"/>
      <c r="GBS4" s="310"/>
      <c r="GBT4" s="310"/>
      <c r="GBU4" s="310"/>
      <c r="GBV4" s="309"/>
      <c r="GBW4" s="310"/>
      <c r="GBX4" s="310"/>
      <c r="GBY4" s="310"/>
      <c r="GBZ4" s="310"/>
      <c r="GCA4" s="310"/>
      <c r="GCB4" s="310"/>
      <c r="GCC4" s="310"/>
      <c r="GCD4" s="309"/>
      <c r="GCE4" s="310"/>
      <c r="GCF4" s="310"/>
      <c r="GCG4" s="310"/>
      <c r="GCH4" s="310"/>
      <c r="GCI4" s="310"/>
      <c r="GCJ4" s="310"/>
      <c r="GCK4" s="310"/>
      <c r="GCL4" s="309"/>
      <c r="GCM4" s="310"/>
      <c r="GCN4" s="310"/>
      <c r="GCO4" s="310"/>
      <c r="GCP4" s="310"/>
      <c r="GCQ4" s="310"/>
      <c r="GCR4" s="310"/>
      <c r="GCS4" s="310"/>
      <c r="GCT4" s="309"/>
      <c r="GCU4" s="310"/>
      <c r="GCV4" s="310"/>
      <c r="GCW4" s="310"/>
      <c r="GCX4" s="310"/>
      <c r="GCY4" s="310"/>
      <c r="GCZ4" s="310"/>
      <c r="GDA4" s="310"/>
      <c r="GDB4" s="309"/>
      <c r="GDC4" s="310"/>
      <c r="GDD4" s="310"/>
      <c r="GDE4" s="310"/>
      <c r="GDF4" s="310"/>
      <c r="GDG4" s="310"/>
      <c r="GDH4" s="310"/>
      <c r="GDI4" s="310"/>
      <c r="GDJ4" s="309"/>
      <c r="GDK4" s="310"/>
      <c r="GDL4" s="310"/>
      <c r="GDM4" s="310"/>
      <c r="GDN4" s="310"/>
      <c r="GDO4" s="310"/>
      <c r="GDP4" s="310"/>
      <c r="GDQ4" s="310"/>
      <c r="GDR4" s="309"/>
      <c r="GDS4" s="310"/>
      <c r="GDT4" s="310"/>
      <c r="GDU4" s="310"/>
      <c r="GDV4" s="310"/>
      <c r="GDW4" s="310"/>
      <c r="GDX4" s="310"/>
      <c r="GDY4" s="310"/>
      <c r="GDZ4" s="309"/>
      <c r="GEA4" s="310"/>
      <c r="GEB4" s="310"/>
      <c r="GEC4" s="310"/>
      <c r="GED4" s="310"/>
      <c r="GEE4" s="310"/>
      <c r="GEF4" s="310"/>
      <c r="GEG4" s="310"/>
      <c r="GEH4" s="309"/>
      <c r="GEI4" s="310"/>
      <c r="GEJ4" s="310"/>
      <c r="GEK4" s="310"/>
      <c r="GEL4" s="310"/>
      <c r="GEM4" s="310"/>
      <c r="GEN4" s="310"/>
      <c r="GEO4" s="310"/>
      <c r="GEP4" s="309"/>
      <c r="GEQ4" s="310"/>
      <c r="GER4" s="310"/>
      <c r="GES4" s="310"/>
      <c r="GET4" s="310"/>
      <c r="GEU4" s="310"/>
      <c r="GEV4" s="310"/>
      <c r="GEW4" s="310"/>
      <c r="GEX4" s="309"/>
      <c r="GEY4" s="310"/>
      <c r="GEZ4" s="310"/>
      <c r="GFA4" s="310"/>
      <c r="GFB4" s="310"/>
      <c r="GFC4" s="310"/>
      <c r="GFD4" s="310"/>
      <c r="GFE4" s="310"/>
      <c r="GFF4" s="309"/>
      <c r="GFG4" s="310"/>
      <c r="GFH4" s="310"/>
      <c r="GFI4" s="310"/>
      <c r="GFJ4" s="310"/>
      <c r="GFK4" s="310"/>
      <c r="GFL4" s="310"/>
      <c r="GFM4" s="310"/>
      <c r="GFN4" s="309"/>
      <c r="GFO4" s="310"/>
      <c r="GFP4" s="310"/>
      <c r="GFQ4" s="310"/>
      <c r="GFR4" s="310"/>
      <c r="GFS4" s="310"/>
      <c r="GFT4" s="310"/>
      <c r="GFU4" s="310"/>
      <c r="GFV4" s="309"/>
      <c r="GFW4" s="310"/>
      <c r="GFX4" s="310"/>
      <c r="GFY4" s="310"/>
      <c r="GFZ4" s="310"/>
      <c r="GGA4" s="310"/>
      <c r="GGB4" s="310"/>
      <c r="GGC4" s="310"/>
      <c r="GGD4" s="309"/>
      <c r="GGE4" s="310"/>
      <c r="GGF4" s="310"/>
      <c r="GGG4" s="310"/>
      <c r="GGH4" s="310"/>
      <c r="GGI4" s="310"/>
      <c r="GGJ4" s="310"/>
      <c r="GGK4" s="310"/>
      <c r="GGL4" s="309"/>
      <c r="GGM4" s="310"/>
      <c r="GGN4" s="310"/>
      <c r="GGO4" s="310"/>
      <c r="GGP4" s="310"/>
      <c r="GGQ4" s="310"/>
      <c r="GGR4" s="310"/>
      <c r="GGS4" s="310"/>
      <c r="GGT4" s="309"/>
      <c r="GGU4" s="310"/>
      <c r="GGV4" s="310"/>
      <c r="GGW4" s="310"/>
      <c r="GGX4" s="310"/>
      <c r="GGY4" s="310"/>
      <c r="GGZ4" s="310"/>
      <c r="GHA4" s="310"/>
      <c r="GHB4" s="309"/>
      <c r="GHC4" s="310"/>
      <c r="GHD4" s="310"/>
      <c r="GHE4" s="310"/>
      <c r="GHF4" s="310"/>
      <c r="GHG4" s="310"/>
      <c r="GHH4" s="310"/>
      <c r="GHI4" s="310"/>
      <c r="GHJ4" s="309"/>
      <c r="GHK4" s="310"/>
      <c r="GHL4" s="310"/>
      <c r="GHM4" s="310"/>
      <c r="GHN4" s="310"/>
      <c r="GHO4" s="310"/>
      <c r="GHP4" s="310"/>
      <c r="GHQ4" s="310"/>
      <c r="GHR4" s="309"/>
      <c r="GHS4" s="310"/>
      <c r="GHT4" s="310"/>
      <c r="GHU4" s="310"/>
      <c r="GHV4" s="310"/>
      <c r="GHW4" s="310"/>
      <c r="GHX4" s="310"/>
      <c r="GHY4" s="310"/>
      <c r="GHZ4" s="309"/>
      <c r="GIA4" s="310"/>
      <c r="GIB4" s="310"/>
      <c r="GIC4" s="310"/>
      <c r="GID4" s="310"/>
      <c r="GIE4" s="310"/>
      <c r="GIF4" s="310"/>
      <c r="GIG4" s="310"/>
      <c r="GIH4" s="309"/>
      <c r="GII4" s="310"/>
      <c r="GIJ4" s="310"/>
      <c r="GIK4" s="310"/>
      <c r="GIL4" s="310"/>
      <c r="GIM4" s="310"/>
      <c r="GIN4" s="310"/>
      <c r="GIO4" s="310"/>
      <c r="GIP4" s="309"/>
      <c r="GIQ4" s="310"/>
      <c r="GIR4" s="310"/>
      <c r="GIS4" s="310"/>
      <c r="GIT4" s="310"/>
      <c r="GIU4" s="310"/>
      <c r="GIV4" s="310"/>
      <c r="GIW4" s="310"/>
      <c r="GIX4" s="309"/>
      <c r="GIY4" s="310"/>
      <c r="GIZ4" s="310"/>
      <c r="GJA4" s="310"/>
      <c r="GJB4" s="310"/>
      <c r="GJC4" s="310"/>
      <c r="GJD4" s="310"/>
      <c r="GJE4" s="310"/>
      <c r="GJF4" s="309"/>
      <c r="GJG4" s="310"/>
      <c r="GJH4" s="310"/>
      <c r="GJI4" s="310"/>
      <c r="GJJ4" s="310"/>
      <c r="GJK4" s="310"/>
      <c r="GJL4" s="310"/>
      <c r="GJM4" s="310"/>
      <c r="GJN4" s="309"/>
      <c r="GJO4" s="310"/>
      <c r="GJP4" s="310"/>
      <c r="GJQ4" s="310"/>
      <c r="GJR4" s="310"/>
      <c r="GJS4" s="310"/>
      <c r="GJT4" s="310"/>
      <c r="GJU4" s="310"/>
      <c r="GJV4" s="309"/>
      <c r="GJW4" s="310"/>
      <c r="GJX4" s="310"/>
      <c r="GJY4" s="310"/>
      <c r="GJZ4" s="310"/>
      <c r="GKA4" s="310"/>
      <c r="GKB4" s="310"/>
      <c r="GKC4" s="310"/>
      <c r="GKD4" s="309"/>
      <c r="GKE4" s="310"/>
      <c r="GKF4" s="310"/>
      <c r="GKG4" s="310"/>
      <c r="GKH4" s="310"/>
      <c r="GKI4" s="310"/>
      <c r="GKJ4" s="310"/>
      <c r="GKK4" s="310"/>
      <c r="GKL4" s="309"/>
      <c r="GKM4" s="310"/>
      <c r="GKN4" s="310"/>
      <c r="GKO4" s="310"/>
      <c r="GKP4" s="310"/>
      <c r="GKQ4" s="310"/>
      <c r="GKR4" s="310"/>
      <c r="GKS4" s="310"/>
      <c r="GKT4" s="309"/>
      <c r="GKU4" s="310"/>
      <c r="GKV4" s="310"/>
      <c r="GKW4" s="310"/>
      <c r="GKX4" s="310"/>
      <c r="GKY4" s="310"/>
      <c r="GKZ4" s="310"/>
      <c r="GLA4" s="310"/>
      <c r="GLB4" s="309"/>
      <c r="GLC4" s="310"/>
      <c r="GLD4" s="310"/>
      <c r="GLE4" s="310"/>
      <c r="GLF4" s="310"/>
      <c r="GLG4" s="310"/>
      <c r="GLH4" s="310"/>
      <c r="GLI4" s="310"/>
      <c r="GLJ4" s="309"/>
      <c r="GLK4" s="310"/>
      <c r="GLL4" s="310"/>
      <c r="GLM4" s="310"/>
      <c r="GLN4" s="310"/>
      <c r="GLO4" s="310"/>
      <c r="GLP4" s="310"/>
      <c r="GLQ4" s="310"/>
      <c r="GLR4" s="309"/>
      <c r="GLS4" s="310"/>
      <c r="GLT4" s="310"/>
      <c r="GLU4" s="310"/>
      <c r="GLV4" s="310"/>
      <c r="GLW4" s="310"/>
      <c r="GLX4" s="310"/>
      <c r="GLY4" s="310"/>
      <c r="GLZ4" s="309"/>
      <c r="GMA4" s="310"/>
      <c r="GMB4" s="310"/>
      <c r="GMC4" s="310"/>
      <c r="GMD4" s="310"/>
      <c r="GME4" s="310"/>
      <c r="GMF4" s="310"/>
      <c r="GMG4" s="310"/>
      <c r="GMH4" s="309"/>
      <c r="GMI4" s="310"/>
      <c r="GMJ4" s="310"/>
      <c r="GMK4" s="310"/>
      <c r="GML4" s="310"/>
      <c r="GMM4" s="310"/>
      <c r="GMN4" s="310"/>
      <c r="GMO4" s="310"/>
      <c r="GMP4" s="309"/>
      <c r="GMQ4" s="310"/>
      <c r="GMR4" s="310"/>
      <c r="GMS4" s="310"/>
      <c r="GMT4" s="310"/>
      <c r="GMU4" s="310"/>
      <c r="GMV4" s="310"/>
      <c r="GMW4" s="310"/>
      <c r="GMX4" s="309"/>
      <c r="GMY4" s="310"/>
      <c r="GMZ4" s="310"/>
      <c r="GNA4" s="310"/>
      <c r="GNB4" s="310"/>
      <c r="GNC4" s="310"/>
      <c r="GND4" s="310"/>
      <c r="GNE4" s="310"/>
      <c r="GNF4" s="309"/>
      <c r="GNG4" s="310"/>
      <c r="GNH4" s="310"/>
      <c r="GNI4" s="310"/>
      <c r="GNJ4" s="310"/>
      <c r="GNK4" s="310"/>
      <c r="GNL4" s="310"/>
      <c r="GNM4" s="310"/>
      <c r="GNN4" s="309"/>
      <c r="GNO4" s="310"/>
      <c r="GNP4" s="310"/>
      <c r="GNQ4" s="310"/>
      <c r="GNR4" s="310"/>
      <c r="GNS4" s="310"/>
      <c r="GNT4" s="310"/>
      <c r="GNU4" s="310"/>
      <c r="GNV4" s="309"/>
      <c r="GNW4" s="310"/>
      <c r="GNX4" s="310"/>
      <c r="GNY4" s="310"/>
      <c r="GNZ4" s="310"/>
      <c r="GOA4" s="310"/>
      <c r="GOB4" s="310"/>
      <c r="GOC4" s="310"/>
      <c r="GOD4" s="309"/>
      <c r="GOE4" s="310"/>
      <c r="GOF4" s="310"/>
      <c r="GOG4" s="310"/>
      <c r="GOH4" s="310"/>
      <c r="GOI4" s="310"/>
      <c r="GOJ4" s="310"/>
      <c r="GOK4" s="310"/>
      <c r="GOL4" s="309"/>
      <c r="GOM4" s="310"/>
      <c r="GON4" s="310"/>
      <c r="GOO4" s="310"/>
      <c r="GOP4" s="310"/>
      <c r="GOQ4" s="310"/>
      <c r="GOR4" s="310"/>
      <c r="GOS4" s="310"/>
      <c r="GOT4" s="309"/>
      <c r="GOU4" s="310"/>
      <c r="GOV4" s="310"/>
      <c r="GOW4" s="310"/>
      <c r="GOX4" s="310"/>
      <c r="GOY4" s="310"/>
      <c r="GOZ4" s="310"/>
      <c r="GPA4" s="310"/>
      <c r="GPB4" s="309"/>
      <c r="GPC4" s="310"/>
      <c r="GPD4" s="310"/>
      <c r="GPE4" s="310"/>
      <c r="GPF4" s="310"/>
      <c r="GPG4" s="310"/>
      <c r="GPH4" s="310"/>
      <c r="GPI4" s="310"/>
      <c r="GPJ4" s="309"/>
      <c r="GPK4" s="310"/>
      <c r="GPL4" s="310"/>
      <c r="GPM4" s="310"/>
      <c r="GPN4" s="310"/>
      <c r="GPO4" s="310"/>
      <c r="GPP4" s="310"/>
      <c r="GPQ4" s="310"/>
      <c r="GPR4" s="309"/>
      <c r="GPS4" s="310"/>
      <c r="GPT4" s="310"/>
      <c r="GPU4" s="310"/>
      <c r="GPV4" s="310"/>
      <c r="GPW4" s="310"/>
      <c r="GPX4" s="310"/>
      <c r="GPY4" s="310"/>
      <c r="GPZ4" s="309"/>
      <c r="GQA4" s="310"/>
      <c r="GQB4" s="310"/>
      <c r="GQC4" s="310"/>
      <c r="GQD4" s="310"/>
      <c r="GQE4" s="310"/>
      <c r="GQF4" s="310"/>
      <c r="GQG4" s="310"/>
      <c r="GQH4" s="309"/>
      <c r="GQI4" s="310"/>
      <c r="GQJ4" s="310"/>
      <c r="GQK4" s="310"/>
      <c r="GQL4" s="310"/>
      <c r="GQM4" s="310"/>
      <c r="GQN4" s="310"/>
      <c r="GQO4" s="310"/>
      <c r="GQP4" s="309"/>
      <c r="GQQ4" s="310"/>
      <c r="GQR4" s="310"/>
      <c r="GQS4" s="310"/>
      <c r="GQT4" s="310"/>
      <c r="GQU4" s="310"/>
      <c r="GQV4" s="310"/>
      <c r="GQW4" s="310"/>
      <c r="GQX4" s="309"/>
      <c r="GQY4" s="310"/>
      <c r="GQZ4" s="310"/>
      <c r="GRA4" s="310"/>
      <c r="GRB4" s="310"/>
      <c r="GRC4" s="310"/>
      <c r="GRD4" s="310"/>
      <c r="GRE4" s="310"/>
      <c r="GRF4" s="309"/>
      <c r="GRG4" s="310"/>
      <c r="GRH4" s="310"/>
      <c r="GRI4" s="310"/>
      <c r="GRJ4" s="310"/>
      <c r="GRK4" s="310"/>
      <c r="GRL4" s="310"/>
      <c r="GRM4" s="310"/>
      <c r="GRN4" s="309"/>
      <c r="GRO4" s="310"/>
      <c r="GRP4" s="310"/>
      <c r="GRQ4" s="310"/>
      <c r="GRR4" s="310"/>
      <c r="GRS4" s="310"/>
      <c r="GRT4" s="310"/>
      <c r="GRU4" s="310"/>
      <c r="GRV4" s="309"/>
      <c r="GRW4" s="310"/>
      <c r="GRX4" s="310"/>
      <c r="GRY4" s="310"/>
      <c r="GRZ4" s="310"/>
      <c r="GSA4" s="310"/>
      <c r="GSB4" s="310"/>
      <c r="GSC4" s="310"/>
      <c r="GSD4" s="309"/>
      <c r="GSE4" s="310"/>
      <c r="GSF4" s="310"/>
      <c r="GSG4" s="310"/>
      <c r="GSH4" s="310"/>
      <c r="GSI4" s="310"/>
      <c r="GSJ4" s="310"/>
      <c r="GSK4" s="310"/>
      <c r="GSL4" s="309"/>
      <c r="GSM4" s="310"/>
      <c r="GSN4" s="310"/>
      <c r="GSO4" s="310"/>
      <c r="GSP4" s="310"/>
      <c r="GSQ4" s="310"/>
      <c r="GSR4" s="310"/>
      <c r="GSS4" s="310"/>
      <c r="GST4" s="309"/>
      <c r="GSU4" s="310"/>
      <c r="GSV4" s="310"/>
      <c r="GSW4" s="310"/>
      <c r="GSX4" s="310"/>
      <c r="GSY4" s="310"/>
      <c r="GSZ4" s="310"/>
      <c r="GTA4" s="310"/>
      <c r="GTB4" s="309"/>
      <c r="GTC4" s="310"/>
      <c r="GTD4" s="310"/>
      <c r="GTE4" s="310"/>
      <c r="GTF4" s="310"/>
      <c r="GTG4" s="310"/>
      <c r="GTH4" s="310"/>
      <c r="GTI4" s="310"/>
      <c r="GTJ4" s="309"/>
      <c r="GTK4" s="310"/>
      <c r="GTL4" s="310"/>
      <c r="GTM4" s="310"/>
      <c r="GTN4" s="310"/>
      <c r="GTO4" s="310"/>
      <c r="GTP4" s="310"/>
      <c r="GTQ4" s="310"/>
      <c r="GTR4" s="309"/>
      <c r="GTS4" s="310"/>
      <c r="GTT4" s="310"/>
      <c r="GTU4" s="310"/>
      <c r="GTV4" s="310"/>
      <c r="GTW4" s="310"/>
      <c r="GTX4" s="310"/>
      <c r="GTY4" s="310"/>
      <c r="GTZ4" s="309"/>
      <c r="GUA4" s="310"/>
      <c r="GUB4" s="310"/>
      <c r="GUC4" s="310"/>
      <c r="GUD4" s="310"/>
      <c r="GUE4" s="310"/>
      <c r="GUF4" s="310"/>
      <c r="GUG4" s="310"/>
      <c r="GUH4" s="309"/>
      <c r="GUI4" s="310"/>
      <c r="GUJ4" s="310"/>
      <c r="GUK4" s="310"/>
      <c r="GUL4" s="310"/>
      <c r="GUM4" s="310"/>
      <c r="GUN4" s="310"/>
      <c r="GUO4" s="310"/>
      <c r="GUP4" s="309"/>
      <c r="GUQ4" s="310"/>
      <c r="GUR4" s="310"/>
      <c r="GUS4" s="310"/>
      <c r="GUT4" s="310"/>
      <c r="GUU4" s="310"/>
      <c r="GUV4" s="310"/>
      <c r="GUW4" s="310"/>
      <c r="GUX4" s="309"/>
      <c r="GUY4" s="310"/>
      <c r="GUZ4" s="310"/>
      <c r="GVA4" s="310"/>
      <c r="GVB4" s="310"/>
      <c r="GVC4" s="310"/>
      <c r="GVD4" s="310"/>
      <c r="GVE4" s="310"/>
      <c r="GVF4" s="309"/>
      <c r="GVG4" s="310"/>
      <c r="GVH4" s="310"/>
      <c r="GVI4" s="310"/>
      <c r="GVJ4" s="310"/>
      <c r="GVK4" s="310"/>
      <c r="GVL4" s="310"/>
      <c r="GVM4" s="310"/>
      <c r="GVN4" s="309"/>
      <c r="GVO4" s="310"/>
      <c r="GVP4" s="310"/>
      <c r="GVQ4" s="310"/>
      <c r="GVR4" s="310"/>
      <c r="GVS4" s="310"/>
      <c r="GVT4" s="310"/>
      <c r="GVU4" s="310"/>
      <c r="GVV4" s="309"/>
      <c r="GVW4" s="310"/>
      <c r="GVX4" s="310"/>
      <c r="GVY4" s="310"/>
      <c r="GVZ4" s="310"/>
      <c r="GWA4" s="310"/>
      <c r="GWB4" s="310"/>
      <c r="GWC4" s="310"/>
      <c r="GWD4" s="309"/>
      <c r="GWE4" s="310"/>
      <c r="GWF4" s="310"/>
      <c r="GWG4" s="310"/>
      <c r="GWH4" s="310"/>
      <c r="GWI4" s="310"/>
      <c r="GWJ4" s="310"/>
      <c r="GWK4" s="310"/>
      <c r="GWL4" s="309"/>
      <c r="GWM4" s="310"/>
      <c r="GWN4" s="310"/>
      <c r="GWO4" s="310"/>
      <c r="GWP4" s="310"/>
      <c r="GWQ4" s="310"/>
      <c r="GWR4" s="310"/>
      <c r="GWS4" s="310"/>
      <c r="GWT4" s="309"/>
      <c r="GWU4" s="310"/>
      <c r="GWV4" s="310"/>
      <c r="GWW4" s="310"/>
      <c r="GWX4" s="310"/>
      <c r="GWY4" s="310"/>
      <c r="GWZ4" s="310"/>
      <c r="GXA4" s="310"/>
      <c r="GXB4" s="309"/>
      <c r="GXC4" s="310"/>
      <c r="GXD4" s="310"/>
      <c r="GXE4" s="310"/>
      <c r="GXF4" s="310"/>
      <c r="GXG4" s="310"/>
      <c r="GXH4" s="310"/>
      <c r="GXI4" s="310"/>
      <c r="GXJ4" s="309"/>
      <c r="GXK4" s="310"/>
      <c r="GXL4" s="310"/>
      <c r="GXM4" s="310"/>
      <c r="GXN4" s="310"/>
      <c r="GXO4" s="310"/>
      <c r="GXP4" s="310"/>
      <c r="GXQ4" s="310"/>
      <c r="GXR4" s="309"/>
      <c r="GXS4" s="310"/>
      <c r="GXT4" s="310"/>
      <c r="GXU4" s="310"/>
      <c r="GXV4" s="310"/>
      <c r="GXW4" s="310"/>
      <c r="GXX4" s="310"/>
      <c r="GXY4" s="310"/>
      <c r="GXZ4" s="309"/>
      <c r="GYA4" s="310"/>
      <c r="GYB4" s="310"/>
      <c r="GYC4" s="310"/>
      <c r="GYD4" s="310"/>
      <c r="GYE4" s="310"/>
      <c r="GYF4" s="310"/>
      <c r="GYG4" s="310"/>
      <c r="GYH4" s="309"/>
      <c r="GYI4" s="310"/>
      <c r="GYJ4" s="310"/>
      <c r="GYK4" s="310"/>
      <c r="GYL4" s="310"/>
      <c r="GYM4" s="310"/>
      <c r="GYN4" s="310"/>
      <c r="GYO4" s="310"/>
      <c r="GYP4" s="309"/>
      <c r="GYQ4" s="310"/>
      <c r="GYR4" s="310"/>
      <c r="GYS4" s="310"/>
      <c r="GYT4" s="310"/>
      <c r="GYU4" s="310"/>
      <c r="GYV4" s="310"/>
      <c r="GYW4" s="310"/>
      <c r="GYX4" s="309"/>
      <c r="GYY4" s="310"/>
      <c r="GYZ4" s="310"/>
      <c r="GZA4" s="310"/>
      <c r="GZB4" s="310"/>
      <c r="GZC4" s="310"/>
      <c r="GZD4" s="310"/>
      <c r="GZE4" s="310"/>
      <c r="GZF4" s="309"/>
      <c r="GZG4" s="310"/>
      <c r="GZH4" s="310"/>
      <c r="GZI4" s="310"/>
      <c r="GZJ4" s="310"/>
      <c r="GZK4" s="310"/>
      <c r="GZL4" s="310"/>
      <c r="GZM4" s="310"/>
      <c r="GZN4" s="309"/>
      <c r="GZO4" s="310"/>
      <c r="GZP4" s="310"/>
      <c r="GZQ4" s="310"/>
      <c r="GZR4" s="310"/>
      <c r="GZS4" s="310"/>
      <c r="GZT4" s="310"/>
      <c r="GZU4" s="310"/>
      <c r="GZV4" s="309"/>
      <c r="GZW4" s="310"/>
      <c r="GZX4" s="310"/>
      <c r="GZY4" s="310"/>
      <c r="GZZ4" s="310"/>
      <c r="HAA4" s="310"/>
      <c r="HAB4" s="310"/>
      <c r="HAC4" s="310"/>
      <c r="HAD4" s="309"/>
      <c r="HAE4" s="310"/>
      <c r="HAF4" s="310"/>
      <c r="HAG4" s="310"/>
      <c r="HAH4" s="310"/>
      <c r="HAI4" s="310"/>
      <c r="HAJ4" s="310"/>
      <c r="HAK4" s="310"/>
      <c r="HAL4" s="309"/>
      <c r="HAM4" s="310"/>
      <c r="HAN4" s="310"/>
      <c r="HAO4" s="310"/>
      <c r="HAP4" s="310"/>
      <c r="HAQ4" s="310"/>
      <c r="HAR4" s="310"/>
      <c r="HAS4" s="310"/>
      <c r="HAT4" s="309"/>
      <c r="HAU4" s="310"/>
      <c r="HAV4" s="310"/>
      <c r="HAW4" s="310"/>
      <c r="HAX4" s="310"/>
      <c r="HAY4" s="310"/>
      <c r="HAZ4" s="310"/>
      <c r="HBA4" s="310"/>
      <c r="HBB4" s="309"/>
      <c r="HBC4" s="310"/>
      <c r="HBD4" s="310"/>
      <c r="HBE4" s="310"/>
      <c r="HBF4" s="310"/>
      <c r="HBG4" s="310"/>
      <c r="HBH4" s="310"/>
      <c r="HBI4" s="310"/>
      <c r="HBJ4" s="309"/>
      <c r="HBK4" s="310"/>
      <c r="HBL4" s="310"/>
      <c r="HBM4" s="310"/>
      <c r="HBN4" s="310"/>
      <c r="HBO4" s="310"/>
      <c r="HBP4" s="310"/>
      <c r="HBQ4" s="310"/>
      <c r="HBR4" s="309"/>
      <c r="HBS4" s="310"/>
      <c r="HBT4" s="310"/>
      <c r="HBU4" s="310"/>
      <c r="HBV4" s="310"/>
      <c r="HBW4" s="310"/>
      <c r="HBX4" s="310"/>
      <c r="HBY4" s="310"/>
      <c r="HBZ4" s="309"/>
      <c r="HCA4" s="310"/>
      <c r="HCB4" s="310"/>
      <c r="HCC4" s="310"/>
      <c r="HCD4" s="310"/>
      <c r="HCE4" s="310"/>
      <c r="HCF4" s="310"/>
      <c r="HCG4" s="310"/>
      <c r="HCH4" s="309"/>
      <c r="HCI4" s="310"/>
      <c r="HCJ4" s="310"/>
      <c r="HCK4" s="310"/>
      <c r="HCL4" s="310"/>
      <c r="HCM4" s="310"/>
      <c r="HCN4" s="310"/>
      <c r="HCO4" s="310"/>
      <c r="HCP4" s="309"/>
      <c r="HCQ4" s="310"/>
      <c r="HCR4" s="310"/>
      <c r="HCS4" s="310"/>
      <c r="HCT4" s="310"/>
      <c r="HCU4" s="310"/>
      <c r="HCV4" s="310"/>
      <c r="HCW4" s="310"/>
      <c r="HCX4" s="309"/>
      <c r="HCY4" s="310"/>
      <c r="HCZ4" s="310"/>
      <c r="HDA4" s="310"/>
      <c r="HDB4" s="310"/>
      <c r="HDC4" s="310"/>
      <c r="HDD4" s="310"/>
      <c r="HDE4" s="310"/>
      <c r="HDF4" s="309"/>
      <c r="HDG4" s="310"/>
      <c r="HDH4" s="310"/>
      <c r="HDI4" s="310"/>
      <c r="HDJ4" s="310"/>
      <c r="HDK4" s="310"/>
      <c r="HDL4" s="310"/>
      <c r="HDM4" s="310"/>
      <c r="HDN4" s="309"/>
      <c r="HDO4" s="310"/>
      <c r="HDP4" s="310"/>
      <c r="HDQ4" s="310"/>
      <c r="HDR4" s="310"/>
      <c r="HDS4" s="310"/>
      <c r="HDT4" s="310"/>
      <c r="HDU4" s="310"/>
      <c r="HDV4" s="309"/>
      <c r="HDW4" s="310"/>
      <c r="HDX4" s="310"/>
      <c r="HDY4" s="310"/>
      <c r="HDZ4" s="310"/>
      <c r="HEA4" s="310"/>
      <c r="HEB4" s="310"/>
      <c r="HEC4" s="310"/>
      <c r="HED4" s="309"/>
      <c r="HEE4" s="310"/>
      <c r="HEF4" s="310"/>
      <c r="HEG4" s="310"/>
      <c r="HEH4" s="310"/>
      <c r="HEI4" s="310"/>
      <c r="HEJ4" s="310"/>
      <c r="HEK4" s="310"/>
      <c r="HEL4" s="309"/>
      <c r="HEM4" s="310"/>
      <c r="HEN4" s="310"/>
      <c r="HEO4" s="310"/>
      <c r="HEP4" s="310"/>
      <c r="HEQ4" s="310"/>
      <c r="HER4" s="310"/>
      <c r="HES4" s="310"/>
      <c r="HET4" s="309"/>
      <c r="HEU4" s="310"/>
      <c r="HEV4" s="310"/>
      <c r="HEW4" s="310"/>
      <c r="HEX4" s="310"/>
      <c r="HEY4" s="310"/>
      <c r="HEZ4" s="310"/>
      <c r="HFA4" s="310"/>
      <c r="HFB4" s="309"/>
      <c r="HFC4" s="310"/>
      <c r="HFD4" s="310"/>
      <c r="HFE4" s="310"/>
      <c r="HFF4" s="310"/>
      <c r="HFG4" s="310"/>
      <c r="HFH4" s="310"/>
      <c r="HFI4" s="310"/>
      <c r="HFJ4" s="309"/>
      <c r="HFK4" s="310"/>
      <c r="HFL4" s="310"/>
      <c r="HFM4" s="310"/>
      <c r="HFN4" s="310"/>
      <c r="HFO4" s="310"/>
      <c r="HFP4" s="310"/>
      <c r="HFQ4" s="310"/>
      <c r="HFR4" s="309"/>
      <c r="HFS4" s="310"/>
      <c r="HFT4" s="310"/>
      <c r="HFU4" s="310"/>
      <c r="HFV4" s="310"/>
      <c r="HFW4" s="310"/>
      <c r="HFX4" s="310"/>
      <c r="HFY4" s="310"/>
      <c r="HFZ4" s="309"/>
      <c r="HGA4" s="310"/>
      <c r="HGB4" s="310"/>
      <c r="HGC4" s="310"/>
      <c r="HGD4" s="310"/>
      <c r="HGE4" s="310"/>
      <c r="HGF4" s="310"/>
      <c r="HGG4" s="310"/>
      <c r="HGH4" s="309"/>
      <c r="HGI4" s="310"/>
      <c r="HGJ4" s="310"/>
      <c r="HGK4" s="310"/>
      <c r="HGL4" s="310"/>
      <c r="HGM4" s="310"/>
      <c r="HGN4" s="310"/>
      <c r="HGO4" s="310"/>
      <c r="HGP4" s="309"/>
      <c r="HGQ4" s="310"/>
      <c r="HGR4" s="310"/>
      <c r="HGS4" s="310"/>
      <c r="HGT4" s="310"/>
      <c r="HGU4" s="310"/>
      <c r="HGV4" s="310"/>
      <c r="HGW4" s="310"/>
      <c r="HGX4" s="309"/>
      <c r="HGY4" s="310"/>
      <c r="HGZ4" s="310"/>
      <c r="HHA4" s="310"/>
      <c r="HHB4" s="310"/>
      <c r="HHC4" s="310"/>
      <c r="HHD4" s="310"/>
      <c r="HHE4" s="310"/>
      <c r="HHF4" s="309"/>
      <c r="HHG4" s="310"/>
      <c r="HHH4" s="310"/>
      <c r="HHI4" s="310"/>
      <c r="HHJ4" s="310"/>
      <c r="HHK4" s="310"/>
      <c r="HHL4" s="310"/>
      <c r="HHM4" s="310"/>
      <c r="HHN4" s="309"/>
      <c r="HHO4" s="310"/>
      <c r="HHP4" s="310"/>
      <c r="HHQ4" s="310"/>
      <c r="HHR4" s="310"/>
      <c r="HHS4" s="310"/>
      <c r="HHT4" s="310"/>
      <c r="HHU4" s="310"/>
      <c r="HHV4" s="309"/>
      <c r="HHW4" s="310"/>
      <c r="HHX4" s="310"/>
      <c r="HHY4" s="310"/>
      <c r="HHZ4" s="310"/>
      <c r="HIA4" s="310"/>
      <c r="HIB4" s="310"/>
      <c r="HIC4" s="310"/>
      <c r="HID4" s="309"/>
      <c r="HIE4" s="310"/>
      <c r="HIF4" s="310"/>
      <c r="HIG4" s="310"/>
      <c r="HIH4" s="310"/>
      <c r="HII4" s="310"/>
      <c r="HIJ4" s="310"/>
      <c r="HIK4" s="310"/>
      <c r="HIL4" s="309"/>
      <c r="HIM4" s="310"/>
      <c r="HIN4" s="310"/>
      <c r="HIO4" s="310"/>
      <c r="HIP4" s="310"/>
      <c r="HIQ4" s="310"/>
      <c r="HIR4" s="310"/>
      <c r="HIS4" s="310"/>
      <c r="HIT4" s="309"/>
      <c r="HIU4" s="310"/>
      <c r="HIV4" s="310"/>
      <c r="HIW4" s="310"/>
      <c r="HIX4" s="310"/>
      <c r="HIY4" s="310"/>
      <c r="HIZ4" s="310"/>
      <c r="HJA4" s="310"/>
      <c r="HJB4" s="309"/>
      <c r="HJC4" s="310"/>
      <c r="HJD4" s="310"/>
      <c r="HJE4" s="310"/>
      <c r="HJF4" s="310"/>
      <c r="HJG4" s="310"/>
      <c r="HJH4" s="310"/>
      <c r="HJI4" s="310"/>
      <c r="HJJ4" s="309"/>
      <c r="HJK4" s="310"/>
      <c r="HJL4" s="310"/>
      <c r="HJM4" s="310"/>
      <c r="HJN4" s="310"/>
      <c r="HJO4" s="310"/>
      <c r="HJP4" s="310"/>
      <c r="HJQ4" s="310"/>
      <c r="HJR4" s="309"/>
      <c r="HJS4" s="310"/>
      <c r="HJT4" s="310"/>
      <c r="HJU4" s="310"/>
      <c r="HJV4" s="310"/>
      <c r="HJW4" s="310"/>
      <c r="HJX4" s="310"/>
      <c r="HJY4" s="310"/>
      <c r="HJZ4" s="309"/>
      <c r="HKA4" s="310"/>
      <c r="HKB4" s="310"/>
      <c r="HKC4" s="310"/>
      <c r="HKD4" s="310"/>
      <c r="HKE4" s="310"/>
      <c r="HKF4" s="310"/>
      <c r="HKG4" s="310"/>
      <c r="HKH4" s="309"/>
      <c r="HKI4" s="310"/>
      <c r="HKJ4" s="310"/>
      <c r="HKK4" s="310"/>
      <c r="HKL4" s="310"/>
      <c r="HKM4" s="310"/>
      <c r="HKN4" s="310"/>
      <c r="HKO4" s="310"/>
      <c r="HKP4" s="309"/>
      <c r="HKQ4" s="310"/>
      <c r="HKR4" s="310"/>
      <c r="HKS4" s="310"/>
      <c r="HKT4" s="310"/>
      <c r="HKU4" s="310"/>
      <c r="HKV4" s="310"/>
      <c r="HKW4" s="310"/>
      <c r="HKX4" s="309"/>
      <c r="HKY4" s="310"/>
      <c r="HKZ4" s="310"/>
      <c r="HLA4" s="310"/>
      <c r="HLB4" s="310"/>
      <c r="HLC4" s="310"/>
      <c r="HLD4" s="310"/>
      <c r="HLE4" s="310"/>
      <c r="HLF4" s="309"/>
      <c r="HLG4" s="310"/>
      <c r="HLH4" s="310"/>
      <c r="HLI4" s="310"/>
      <c r="HLJ4" s="310"/>
      <c r="HLK4" s="310"/>
      <c r="HLL4" s="310"/>
      <c r="HLM4" s="310"/>
      <c r="HLN4" s="309"/>
      <c r="HLO4" s="310"/>
      <c r="HLP4" s="310"/>
      <c r="HLQ4" s="310"/>
      <c r="HLR4" s="310"/>
      <c r="HLS4" s="310"/>
      <c r="HLT4" s="310"/>
      <c r="HLU4" s="310"/>
      <c r="HLV4" s="309"/>
      <c r="HLW4" s="310"/>
      <c r="HLX4" s="310"/>
      <c r="HLY4" s="310"/>
      <c r="HLZ4" s="310"/>
      <c r="HMA4" s="310"/>
      <c r="HMB4" s="310"/>
      <c r="HMC4" s="310"/>
      <c r="HMD4" s="309"/>
      <c r="HME4" s="310"/>
      <c r="HMF4" s="310"/>
      <c r="HMG4" s="310"/>
      <c r="HMH4" s="310"/>
      <c r="HMI4" s="310"/>
      <c r="HMJ4" s="310"/>
      <c r="HMK4" s="310"/>
      <c r="HML4" s="309"/>
      <c r="HMM4" s="310"/>
      <c r="HMN4" s="310"/>
      <c r="HMO4" s="310"/>
      <c r="HMP4" s="310"/>
      <c r="HMQ4" s="310"/>
      <c r="HMR4" s="310"/>
      <c r="HMS4" s="310"/>
      <c r="HMT4" s="309"/>
      <c r="HMU4" s="310"/>
      <c r="HMV4" s="310"/>
      <c r="HMW4" s="310"/>
      <c r="HMX4" s="310"/>
      <c r="HMY4" s="310"/>
      <c r="HMZ4" s="310"/>
      <c r="HNA4" s="310"/>
      <c r="HNB4" s="309"/>
      <c r="HNC4" s="310"/>
      <c r="HND4" s="310"/>
      <c r="HNE4" s="310"/>
      <c r="HNF4" s="310"/>
      <c r="HNG4" s="310"/>
      <c r="HNH4" s="310"/>
      <c r="HNI4" s="310"/>
      <c r="HNJ4" s="309"/>
      <c r="HNK4" s="310"/>
      <c r="HNL4" s="310"/>
      <c r="HNM4" s="310"/>
      <c r="HNN4" s="310"/>
      <c r="HNO4" s="310"/>
      <c r="HNP4" s="310"/>
      <c r="HNQ4" s="310"/>
      <c r="HNR4" s="309"/>
      <c r="HNS4" s="310"/>
      <c r="HNT4" s="310"/>
      <c r="HNU4" s="310"/>
      <c r="HNV4" s="310"/>
      <c r="HNW4" s="310"/>
      <c r="HNX4" s="310"/>
      <c r="HNY4" s="310"/>
      <c r="HNZ4" s="309"/>
      <c r="HOA4" s="310"/>
      <c r="HOB4" s="310"/>
      <c r="HOC4" s="310"/>
      <c r="HOD4" s="310"/>
      <c r="HOE4" s="310"/>
      <c r="HOF4" s="310"/>
      <c r="HOG4" s="310"/>
      <c r="HOH4" s="309"/>
      <c r="HOI4" s="310"/>
      <c r="HOJ4" s="310"/>
      <c r="HOK4" s="310"/>
      <c r="HOL4" s="310"/>
      <c r="HOM4" s="310"/>
      <c r="HON4" s="310"/>
      <c r="HOO4" s="310"/>
      <c r="HOP4" s="309"/>
      <c r="HOQ4" s="310"/>
      <c r="HOR4" s="310"/>
      <c r="HOS4" s="310"/>
      <c r="HOT4" s="310"/>
      <c r="HOU4" s="310"/>
      <c r="HOV4" s="310"/>
      <c r="HOW4" s="310"/>
      <c r="HOX4" s="309"/>
      <c r="HOY4" s="310"/>
      <c r="HOZ4" s="310"/>
      <c r="HPA4" s="310"/>
      <c r="HPB4" s="310"/>
      <c r="HPC4" s="310"/>
      <c r="HPD4" s="310"/>
      <c r="HPE4" s="310"/>
      <c r="HPF4" s="309"/>
      <c r="HPG4" s="310"/>
      <c r="HPH4" s="310"/>
      <c r="HPI4" s="310"/>
      <c r="HPJ4" s="310"/>
      <c r="HPK4" s="310"/>
      <c r="HPL4" s="310"/>
      <c r="HPM4" s="310"/>
      <c r="HPN4" s="309"/>
      <c r="HPO4" s="310"/>
      <c r="HPP4" s="310"/>
      <c r="HPQ4" s="310"/>
      <c r="HPR4" s="310"/>
      <c r="HPS4" s="310"/>
      <c r="HPT4" s="310"/>
      <c r="HPU4" s="310"/>
      <c r="HPV4" s="309"/>
      <c r="HPW4" s="310"/>
      <c r="HPX4" s="310"/>
      <c r="HPY4" s="310"/>
      <c r="HPZ4" s="310"/>
      <c r="HQA4" s="310"/>
      <c r="HQB4" s="310"/>
      <c r="HQC4" s="310"/>
      <c r="HQD4" s="309"/>
      <c r="HQE4" s="310"/>
      <c r="HQF4" s="310"/>
      <c r="HQG4" s="310"/>
      <c r="HQH4" s="310"/>
      <c r="HQI4" s="310"/>
      <c r="HQJ4" s="310"/>
      <c r="HQK4" s="310"/>
      <c r="HQL4" s="309"/>
      <c r="HQM4" s="310"/>
      <c r="HQN4" s="310"/>
      <c r="HQO4" s="310"/>
      <c r="HQP4" s="310"/>
      <c r="HQQ4" s="310"/>
      <c r="HQR4" s="310"/>
      <c r="HQS4" s="310"/>
      <c r="HQT4" s="309"/>
      <c r="HQU4" s="310"/>
      <c r="HQV4" s="310"/>
      <c r="HQW4" s="310"/>
      <c r="HQX4" s="310"/>
      <c r="HQY4" s="310"/>
      <c r="HQZ4" s="310"/>
      <c r="HRA4" s="310"/>
      <c r="HRB4" s="309"/>
      <c r="HRC4" s="310"/>
      <c r="HRD4" s="310"/>
      <c r="HRE4" s="310"/>
      <c r="HRF4" s="310"/>
      <c r="HRG4" s="310"/>
      <c r="HRH4" s="310"/>
      <c r="HRI4" s="310"/>
      <c r="HRJ4" s="309"/>
      <c r="HRK4" s="310"/>
      <c r="HRL4" s="310"/>
      <c r="HRM4" s="310"/>
      <c r="HRN4" s="310"/>
      <c r="HRO4" s="310"/>
      <c r="HRP4" s="310"/>
      <c r="HRQ4" s="310"/>
      <c r="HRR4" s="309"/>
      <c r="HRS4" s="310"/>
      <c r="HRT4" s="310"/>
      <c r="HRU4" s="310"/>
      <c r="HRV4" s="310"/>
      <c r="HRW4" s="310"/>
      <c r="HRX4" s="310"/>
      <c r="HRY4" s="310"/>
      <c r="HRZ4" s="309"/>
      <c r="HSA4" s="310"/>
      <c r="HSB4" s="310"/>
      <c r="HSC4" s="310"/>
      <c r="HSD4" s="310"/>
      <c r="HSE4" s="310"/>
      <c r="HSF4" s="310"/>
      <c r="HSG4" s="310"/>
      <c r="HSH4" s="309"/>
      <c r="HSI4" s="310"/>
      <c r="HSJ4" s="310"/>
      <c r="HSK4" s="310"/>
      <c r="HSL4" s="310"/>
      <c r="HSM4" s="310"/>
      <c r="HSN4" s="310"/>
      <c r="HSO4" s="310"/>
      <c r="HSP4" s="309"/>
      <c r="HSQ4" s="310"/>
      <c r="HSR4" s="310"/>
      <c r="HSS4" s="310"/>
      <c r="HST4" s="310"/>
      <c r="HSU4" s="310"/>
      <c r="HSV4" s="310"/>
      <c r="HSW4" s="310"/>
      <c r="HSX4" s="309"/>
      <c r="HSY4" s="310"/>
      <c r="HSZ4" s="310"/>
      <c r="HTA4" s="310"/>
      <c r="HTB4" s="310"/>
      <c r="HTC4" s="310"/>
      <c r="HTD4" s="310"/>
      <c r="HTE4" s="310"/>
      <c r="HTF4" s="309"/>
      <c r="HTG4" s="310"/>
      <c r="HTH4" s="310"/>
      <c r="HTI4" s="310"/>
      <c r="HTJ4" s="310"/>
      <c r="HTK4" s="310"/>
      <c r="HTL4" s="310"/>
      <c r="HTM4" s="310"/>
      <c r="HTN4" s="309"/>
      <c r="HTO4" s="310"/>
      <c r="HTP4" s="310"/>
      <c r="HTQ4" s="310"/>
      <c r="HTR4" s="310"/>
      <c r="HTS4" s="310"/>
      <c r="HTT4" s="310"/>
      <c r="HTU4" s="310"/>
      <c r="HTV4" s="309"/>
      <c r="HTW4" s="310"/>
      <c r="HTX4" s="310"/>
      <c r="HTY4" s="310"/>
      <c r="HTZ4" s="310"/>
      <c r="HUA4" s="310"/>
      <c r="HUB4" s="310"/>
      <c r="HUC4" s="310"/>
      <c r="HUD4" s="309"/>
      <c r="HUE4" s="310"/>
      <c r="HUF4" s="310"/>
      <c r="HUG4" s="310"/>
      <c r="HUH4" s="310"/>
      <c r="HUI4" s="310"/>
      <c r="HUJ4" s="310"/>
      <c r="HUK4" s="310"/>
      <c r="HUL4" s="309"/>
      <c r="HUM4" s="310"/>
      <c r="HUN4" s="310"/>
      <c r="HUO4" s="310"/>
      <c r="HUP4" s="310"/>
      <c r="HUQ4" s="310"/>
      <c r="HUR4" s="310"/>
      <c r="HUS4" s="310"/>
      <c r="HUT4" s="309"/>
      <c r="HUU4" s="310"/>
      <c r="HUV4" s="310"/>
      <c r="HUW4" s="310"/>
      <c r="HUX4" s="310"/>
      <c r="HUY4" s="310"/>
      <c r="HUZ4" s="310"/>
      <c r="HVA4" s="310"/>
      <c r="HVB4" s="309"/>
      <c r="HVC4" s="310"/>
      <c r="HVD4" s="310"/>
      <c r="HVE4" s="310"/>
      <c r="HVF4" s="310"/>
      <c r="HVG4" s="310"/>
      <c r="HVH4" s="310"/>
      <c r="HVI4" s="310"/>
      <c r="HVJ4" s="309"/>
      <c r="HVK4" s="310"/>
      <c r="HVL4" s="310"/>
      <c r="HVM4" s="310"/>
      <c r="HVN4" s="310"/>
      <c r="HVO4" s="310"/>
      <c r="HVP4" s="310"/>
      <c r="HVQ4" s="310"/>
      <c r="HVR4" s="309"/>
      <c r="HVS4" s="310"/>
      <c r="HVT4" s="310"/>
      <c r="HVU4" s="310"/>
      <c r="HVV4" s="310"/>
      <c r="HVW4" s="310"/>
      <c r="HVX4" s="310"/>
      <c r="HVY4" s="310"/>
      <c r="HVZ4" s="309"/>
      <c r="HWA4" s="310"/>
      <c r="HWB4" s="310"/>
      <c r="HWC4" s="310"/>
      <c r="HWD4" s="310"/>
      <c r="HWE4" s="310"/>
      <c r="HWF4" s="310"/>
      <c r="HWG4" s="310"/>
      <c r="HWH4" s="309"/>
      <c r="HWI4" s="310"/>
      <c r="HWJ4" s="310"/>
      <c r="HWK4" s="310"/>
      <c r="HWL4" s="310"/>
      <c r="HWM4" s="310"/>
      <c r="HWN4" s="310"/>
      <c r="HWO4" s="310"/>
      <c r="HWP4" s="309"/>
      <c r="HWQ4" s="310"/>
      <c r="HWR4" s="310"/>
      <c r="HWS4" s="310"/>
      <c r="HWT4" s="310"/>
      <c r="HWU4" s="310"/>
      <c r="HWV4" s="310"/>
      <c r="HWW4" s="310"/>
      <c r="HWX4" s="309"/>
      <c r="HWY4" s="310"/>
      <c r="HWZ4" s="310"/>
      <c r="HXA4" s="310"/>
      <c r="HXB4" s="310"/>
      <c r="HXC4" s="310"/>
      <c r="HXD4" s="310"/>
      <c r="HXE4" s="310"/>
      <c r="HXF4" s="309"/>
      <c r="HXG4" s="310"/>
      <c r="HXH4" s="310"/>
      <c r="HXI4" s="310"/>
      <c r="HXJ4" s="310"/>
      <c r="HXK4" s="310"/>
      <c r="HXL4" s="310"/>
      <c r="HXM4" s="310"/>
      <c r="HXN4" s="309"/>
      <c r="HXO4" s="310"/>
      <c r="HXP4" s="310"/>
      <c r="HXQ4" s="310"/>
      <c r="HXR4" s="310"/>
      <c r="HXS4" s="310"/>
      <c r="HXT4" s="310"/>
      <c r="HXU4" s="310"/>
      <c r="HXV4" s="309"/>
      <c r="HXW4" s="310"/>
      <c r="HXX4" s="310"/>
      <c r="HXY4" s="310"/>
      <c r="HXZ4" s="310"/>
      <c r="HYA4" s="310"/>
      <c r="HYB4" s="310"/>
      <c r="HYC4" s="310"/>
      <c r="HYD4" s="309"/>
      <c r="HYE4" s="310"/>
      <c r="HYF4" s="310"/>
      <c r="HYG4" s="310"/>
      <c r="HYH4" s="310"/>
      <c r="HYI4" s="310"/>
      <c r="HYJ4" s="310"/>
      <c r="HYK4" s="310"/>
      <c r="HYL4" s="309"/>
      <c r="HYM4" s="310"/>
      <c r="HYN4" s="310"/>
      <c r="HYO4" s="310"/>
      <c r="HYP4" s="310"/>
      <c r="HYQ4" s="310"/>
      <c r="HYR4" s="310"/>
      <c r="HYS4" s="310"/>
      <c r="HYT4" s="309"/>
      <c r="HYU4" s="310"/>
      <c r="HYV4" s="310"/>
      <c r="HYW4" s="310"/>
      <c r="HYX4" s="310"/>
      <c r="HYY4" s="310"/>
      <c r="HYZ4" s="310"/>
      <c r="HZA4" s="310"/>
      <c r="HZB4" s="309"/>
      <c r="HZC4" s="310"/>
      <c r="HZD4" s="310"/>
      <c r="HZE4" s="310"/>
      <c r="HZF4" s="310"/>
      <c r="HZG4" s="310"/>
      <c r="HZH4" s="310"/>
      <c r="HZI4" s="310"/>
      <c r="HZJ4" s="309"/>
      <c r="HZK4" s="310"/>
      <c r="HZL4" s="310"/>
      <c r="HZM4" s="310"/>
      <c r="HZN4" s="310"/>
      <c r="HZO4" s="310"/>
      <c r="HZP4" s="310"/>
      <c r="HZQ4" s="310"/>
      <c r="HZR4" s="309"/>
      <c r="HZS4" s="310"/>
      <c r="HZT4" s="310"/>
      <c r="HZU4" s="310"/>
      <c r="HZV4" s="310"/>
      <c r="HZW4" s="310"/>
      <c r="HZX4" s="310"/>
      <c r="HZY4" s="310"/>
      <c r="HZZ4" s="309"/>
      <c r="IAA4" s="310"/>
      <c r="IAB4" s="310"/>
      <c r="IAC4" s="310"/>
      <c r="IAD4" s="310"/>
      <c r="IAE4" s="310"/>
      <c r="IAF4" s="310"/>
      <c r="IAG4" s="310"/>
      <c r="IAH4" s="309"/>
      <c r="IAI4" s="310"/>
      <c r="IAJ4" s="310"/>
      <c r="IAK4" s="310"/>
      <c r="IAL4" s="310"/>
      <c r="IAM4" s="310"/>
      <c r="IAN4" s="310"/>
      <c r="IAO4" s="310"/>
      <c r="IAP4" s="309"/>
      <c r="IAQ4" s="310"/>
      <c r="IAR4" s="310"/>
      <c r="IAS4" s="310"/>
      <c r="IAT4" s="310"/>
      <c r="IAU4" s="310"/>
      <c r="IAV4" s="310"/>
      <c r="IAW4" s="310"/>
      <c r="IAX4" s="309"/>
      <c r="IAY4" s="310"/>
      <c r="IAZ4" s="310"/>
      <c r="IBA4" s="310"/>
      <c r="IBB4" s="310"/>
      <c r="IBC4" s="310"/>
      <c r="IBD4" s="310"/>
      <c r="IBE4" s="310"/>
      <c r="IBF4" s="309"/>
      <c r="IBG4" s="310"/>
      <c r="IBH4" s="310"/>
      <c r="IBI4" s="310"/>
      <c r="IBJ4" s="310"/>
      <c r="IBK4" s="310"/>
      <c r="IBL4" s="310"/>
      <c r="IBM4" s="310"/>
      <c r="IBN4" s="309"/>
      <c r="IBO4" s="310"/>
      <c r="IBP4" s="310"/>
      <c r="IBQ4" s="310"/>
      <c r="IBR4" s="310"/>
      <c r="IBS4" s="310"/>
      <c r="IBT4" s="310"/>
      <c r="IBU4" s="310"/>
      <c r="IBV4" s="309"/>
      <c r="IBW4" s="310"/>
      <c r="IBX4" s="310"/>
      <c r="IBY4" s="310"/>
      <c r="IBZ4" s="310"/>
      <c r="ICA4" s="310"/>
      <c r="ICB4" s="310"/>
      <c r="ICC4" s="310"/>
      <c r="ICD4" s="309"/>
      <c r="ICE4" s="310"/>
      <c r="ICF4" s="310"/>
      <c r="ICG4" s="310"/>
      <c r="ICH4" s="310"/>
      <c r="ICI4" s="310"/>
      <c r="ICJ4" s="310"/>
      <c r="ICK4" s="310"/>
      <c r="ICL4" s="309"/>
      <c r="ICM4" s="310"/>
      <c r="ICN4" s="310"/>
      <c r="ICO4" s="310"/>
      <c r="ICP4" s="310"/>
      <c r="ICQ4" s="310"/>
      <c r="ICR4" s="310"/>
      <c r="ICS4" s="310"/>
      <c r="ICT4" s="309"/>
      <c r="ICU4" s="310"/>
      <c r="ICV4" s="310"/>
      <c r="ICW4" s="310"/>
      <c r="ICX4" s="310"/>
      <c r="ICY4" s="310"/>
      <c r="ICZ4" s="310"/>
      <c r="IDA4" s="310"/>
      <c r="IDB4" s="309"/>
      <c r="IDC4" s="310"/>
      <c r="IDD4" s="310"/>
      <c r="IDE4" s="310"/>
      <c r="IDF4" s="310"/>
      <c r="IDG4" s="310"/>
      <c r="IDH4" s="310"/>
      <c r="IDI4" s="310"/>
      <c r="IDJ4" s="309"/>
      <c r="IDK4" s="310"/>
      <c r="IDL4" s="310"/>
      <c r="IDM4" s="310"/>
      <c r="IDN4" s="310"/>
      <c r="IDO4" s="310"/>
      <c r="IDP4" s="310"/>
      <c r="IDQ4" s="310"/>
      <c r="IDR4" s="309"/>
      <c r="IDS4" s="310"/>
      <c r="IDT4" s="310"/>
      <c r="IDU4" s="310"/>
      <c r="IDV4" s="310"/>
      <c r="IDW4" s="310"/>
      <c r="IDX4" s="310"/>
      <c r="IDY4" s="310"/>
      <c r="IDZ4" s="309"/>
      <c r="IEA4" s="310"/>
      <c r="IEB4" s="310"/>
      <c r="IEC4" s="310"/>
      <c r="IED4" s="310"/>
      <c r="IEE4" s="310"/>
      <c r="IEF4" s="310"/>
      <c r="IEG4" s="310"/>
      <c r="IEH4" s="309"/>
      <c r="IEI4" s="310"/>
      <c r="IEJ4" s="310"/>
      <c r="IEK4" s="310"/>
      <c r="IEL4" s="310"/>
      <c r="IEM4" s="310"/>
      <c r="IEN4" s="310"/>
      <c r="IEO4" s="310"/>
      <c r="IEP4" s="309"/>
      <c r="IEQ4" s="310"/>
      <c r="IER4" s="310"/>
      <c r="IES4" s="310"/>
      <c r="IET4" s="310"/>
      <c r="IEU4" s="310"/>
      <c r="IEV4" s="310"/>
      <c r="IEW4" s="310"/>
      <c r="IEX4" s="309"/>
      <c r="IEY4" s="310"/>
      <c r="IEZ4" s="310"/>
      <c r="IFA4" s="310"/>
      <c r="IFB4" s="310"/>
      <c r="IFC4" s="310"/>
      <c r="IFD4" s="310"/>
      <c r="IFE4" s="310"/>
      <c r="IFF4" s="309"/>
      <c r="IFG4" s="310"/>
      <c r="IFH4" s="310"/>
      <c r="IFI4" s="310"/>
      <c r="IFJ4" s="310"/>
      <c r="IFK4" s="310"/>
      <c r="IFL4" s="310"/>
      <c r="IFM4" s="310"/>
      <c r="IFN4" s="309"/>
      <c r="IFO4" s="310"/>
      <c r="IFP4" s="310"/>
      <c r="IFQ4" s="310"/>
      <c r="IFR4" s="310"/>
      <c r="IFS4" s="310"/>
      <c r="IFT4" s="310"/>
      <c r="IFU4" s="310"/>
      <c r="IFV4" s="309"/>
      <c r="IFW4" s="310"/>
      <c r="IFX4" s="310"/>
      <c r="IFY4" s="310"/>
      <c r="IFZ4" s="310"/>
      <c r="IGA4" s="310"/>
      <c r="IGB4" s="310"/>
      <c r="IGC4" s="310"/>
      <c r="IGD4" s="309"/>
      <c r="IGE4" s="310"/>
      <c r="IGF4" s="310"/>
      <c r="IGG4" s="310"/>
      <c r="IGH4" s="310"/>
      <c r="IGI4" s="310"/>
      <c r="IGJ4" s="310"/>
      <c r="IGK4" s="310"/>
      <c r="IGL4" s="309"/>
      <c r="IGM4" s="310"/>
      <c r="IGN4" s="310"/>
      <c r="IGO4" s="310"/>
      <c r="IGP4" s="310"/>
      <c r="IGQ4" s="310"/>
      <c r="IGR4" s="310"/>
      <c r="IGS4" s="310"/>
      <c r="IGT4" s="309"/>
      <c r="IGU4" s="310"/>
      <c r="IGV4" s="310"/>
      <c r="IGW4" s="310"/>
      <c r="IGX4" s="310"/>
      <c r="IGY4" s="310"/>
      <c r="IGZ4" s="310"/>
      <c r="IHA4" s="310"/>
      <c r="IHB4" s="309"/>
      <c r="IHC4" s="310"/>
      <c r="IHD4" s="310"/>
      <c r="IHE4" s="310"/>
      <c r="IHF4" s="310"/>
      <c r="IHG4" s="310"/>
      <c r="IHH4" s="310"/>
      <c r="IHI4" s="310"/>
      <c r="IHJ4" s="309"/>
      <c r="IHK4" s="310"/>
      <c r="IHL4" s="310"/>
      <c r="IHM4" s="310"/>
      <c r="IHN4" s="310"/>
      <c r="IHO4" s="310"/>
      <c r="IHP4" s="310"/>
      <c r="IHQ4" s="310"/>
      <c r="IHR4" s="309"/>
      <c r="IHS4" s="310"/>
      <c r="IHT4" s="310"/>
      <c r="IHU4" s="310"/>
      <c r="IHV4" s="310"/>
      <c r="IHW4" s="310"/>
      <c r="IHX4" s="310"/>
      <c r="IHY4" s="310"/>
      <c r="IHZ4" s="309"/>
      <c r="IIA4" s="310"/>
      <c r="IIB4" s="310"/>
      <c r="IIC4" s="310"/>
      <c r="IID4" s="310"/>
      <c r="IIE4" s="310"/>
      <c r="IIF4" s="310"/>
      <c r="IIG4" s="310"/>
      <c r="IIH4" s="309"/>
      <c r="III4" s="310"/>
      <c r="IIJ4" s="310"/>
      <c r="IIK4" s="310"/>
      <c r="IIL4" s="310"/>
      <c r="IIM4" s="310"/>
      <c r="IIN4" s="310"/>
      <c r="IIO4" s="310"/>
      <c r="IIP4" s="309"/>
      <c r="IIQ4" s="310"/>
      <c r="IIR4" s="310"/>
      <c r="IIS4" s="310"/>
      <c r="IIT4" s="310"/>
      <c r="IIU4" s="310"/>
      <c r="IIV4" s="310"/>
      <c r="IIW4" s="310"/>
      <c r="IIX4" s="309"/>
      <c r="IIY4" s="310"/>
      <c r="IIZ4" s="310"/>
      <c r="IJA4" s="310"/>
      <c r="IJB4" s="310"/>
      <c r="IJC4" s="310"/>
      <c r="IJD4" s="310"/>
      <c r="IJE4" s="310"/>
      <c r="IJF4" s="309"/>
      <c r="IJG4" s="310"/>
      <c r="IJH4" s="310"/>
      <c r="IJI4" s="310"/>
      <c r="IJJ4" s="310"/>
      <c r="IJK4" s="310"/>
      <c r="IJL4" s="310"/>
      <c r="IJM4" s="310"/>
      <c r="IJN4" s="309"/>
      <c r="IJO4" s="310"/>
      <c r="IJP4" s="310"/>
      <c r="IJQ4" s="310"/>
      <c r="IJR4" s="310"/>
      <c r="IJS4" s="310"/>
      <c r="IJT4" s="310"/>
      <c r="IJU4" s="310"/>
      <c r="IJV4" s="309"/>
      <c r="IJW4" s="310"/>
      <c r="IJX4" s="310"/>
      <c r="IJY4" s="310"/>
      <c r="IJZ4" s="310"/>
      <c r="IKA4" s="310"/>
      <c r="IKB4" s="310"/>
      <c r="IKC4" s="310"/>
      <c r="IKD4" s="309"/>
      <c r="IKE4" s="310"/>
      <c r="IKF4" s="310"/>
      <c r="IKG4" s="310"/>
      <c r="IKH4" s="310"/>
      <c r="IKI4" s="310"/>
      <c r="IKJ4" s="310"/>
      <c r="IKK4" s="310"/>
      <c r="IKL4" s="309"/>
      <c r="IKM4" s="310"/>
      <c r="IKN4" s="310"/>
      <c r="IKO4" s="310"/>
      <c r="IKP4" s="310"/>
      <c r="IKQ4" s="310"/>
      <c r="IKR4" s="310"/>
      <c r="IKS4" s="310"/>
      <c r="IKT4" s="309"/>
      <c r="IKU4" s="310"/>
      <c r="IKV4" s="310"/>
      <c r="IKW4" s="310"/>
      <c r="IKX4" s="310"/>
      <c r="IKY4" s="310"/>
      <c r="IKZ4" s="310"/>
      <c r="ILA4" s="310"/>
      <c r="ILB4" s="309"/>
      <c r="ILC4" s="310"/>
      <c r="ILD4" s="310"/>
      <c r="ILE4" s="310"/>
      <c r="ILF4" s="310"/>
      <c r="ILG4" s="310"/>
      <c r="ILH4" s="310"/>
      <c r="ILI4" s="310"/>
      <c r="ILJ4" s="309"/>
      <c r="ILK4" s="310"/>
      <c r="ILL4" s="310"/>
      <c r="ILM4" s="310"/>
      <c r="ILN4" s="310"/>
      <c r="ILO4" s="310"/>
      <c r="ILP4" s="310"/>
      <c r="ILQ4" s="310"/>
      <c r="ILR4" s="309"/>
      <c r="ILS4" s="310"/>
      <c r="ILT4" s="310"/>
      <c r="ILU4" s="310"/>
      <c r="ILV4" s="310"/>
      <c r="ILW4" s="310"/>
      <c r="ILX4" s="310"/>
      <c r="ILY4" s="310"/>
      <c r="ILZ4" s="309"/>
      <c r="IMA4" s="310"/>
      <c r="IMB4" s="310"/>
      <c r="IMC4" s="310"/>
      <c r="IMD4" s="310"/>
      <c r="IME4" s="310"/>
      <c r="IMF4" s="310"/>
      <c r="IMG4" s="310"/>
      <c r="IMH4" s="309"/>
      <c r="IMI4" s="310"/>
      <c r="IMJ4" s="310"/>
      <c r="IMK4" s="310"/>
      <c r="IML4" s="310"/>
      <c r="IMM4" s="310"/>
      <c r="IMN4" s="310"/>
      <c r="IMO4" s="310"/>
      <c r="IMP4" s="309"/>
      <c r="IMQ4" s="310"/>
      <c r="IMR4" s="310"/>
      <c r="IMS4" s="310"/>
      <c r="IMT4" s="310"/>
      <c r="IMU4" s="310"/>
      <c r="IMV4" s="310"/>
      <c r="IMW4" s="310"/>
      <c r="IMX4" s="309"/>
      <c r="IMY4" s="310"/>
      <c r="IMZ4" s="310"/>
      <c r="INA4" s="310"/>
      <c r="INB4" s="310"/>
      <c r="INC4" s="310"/>
      <c r="IND4" s="310"/>
      <c r="INE4" s="310"/>
      <c r="INF4" s="309"/>
      <c r="ING4" s="310"/>
      <c r="INH4" s="310"/>
      <c r="INI4" s="310"/>
      <c r="INJ4" s="310"/>
      <c r="INK4" s="310"/>
      <c r="INL4" s="310"/>
      <c r="INM4" s="310"/>
      <c r="INN4" s="309"/>
      <c r="INO4" s="310"/>
      <c r="INP4" s="310"/>
      <c r="INQ4" s="310"/>
      <c r="INR4" s="310"/>
      <c r="INS4" s="310"/>
      <c r="INT4" s="310"/>
      <c r="INU4" s="310"/>
      <c r="INV4" s="309"/>
      <c r="INW4" s="310"/>
      <c r="INX4" s="310"/>
      <c r="INY4" s="310"/>
      <c r="INZ4" s="310"/>
      <c r="IOA4" s="310"/>
      <c r="IOB4" s="310"/>
      <c r="IOC4" s="310"/>
      <c r="IOD4" s="309"/>
      <c r="IOE4" s="310"/>
      <c r="IOF4" s="310"/>
      <c r="IOG4" s="310"/>
      <c r="IOH4" s="310"/>
      <c r="IOI4" s="310"/>
      <c r="IOJ4" s="310"/>
      <c r="IOK4" s="310"/>
      <c r="IOL4" s="309"/>
      <c r="IOM4" s="310"/>
      <c r="ION4" s="310"/>
      <c r="IOO4" s="310"/>
      <c r="IOP4" s="310"/>
      <c r="IOQ4" s="310"/>
      <c r="IOR4" s="310"/>
      <c r="IOS4" s="310"/>
      <c r="IOT4" s="309"/>
      <c r="IOU4" s="310"/>
      <c r="IOV4" s="310"/>
      <c r="IOW4" s="310"/>
      <c r="IOX4" s="310"/>
      <c r="IOY4" s="310"/>
      <c r="IOZ4" s="310"/>
      <c r="IPA4" s="310"/>
      <c r="IPB4" s="309"/>
      <c r="IPC4" s="310"/>
      <c r="IPD4" s="310"/>
      <c r="IPE4" s="310"/>
      <c r="IPF4" s="310"/>
      <c r="IPG4" s="310"/>
      <c r="IPH4" s="310"/>
      <c r="IPI4" s="310"/>
      <c r="IPJ4" s="309"/>
      <c r="IPK4" s="310"/>
      <c r="IPL4" s="310"/>
      <c r="IPM4" s="310"/>
      <c r="IPN4" s="310"/>
      <c r="IPO4" s="310"/>
      <c r="IPP4" s="310"/>
      <c r="IPQ4" s="310"/>
      <c r="IPR4" s="309"/>
      <c r="IPS4" s="310"/>
      <c r="IPT4" s="310"/>
      <c r="IPU4" s="310"/>
      <c r="IPV4" s="310"/>
      <c r="IPW4" s="310"/>
      <c r="IPX4" s="310"/>
      <c r="IPY4" s="310"/>
      <c r="IPZ4" s="309"/>
      <c r="IQA4" s="310"/>
      <c r="IQB4" s="310"/>
      <c r="IQC4" s="310"/>
      <c r="IQD4" s="310"/>
      <c r="IQE4" s="310"/>
      <c r="IQF4" s="310"/>
      <c r="IQG4" s="310"/>
      <c r="IQH4" s="309"/>
      <c r="IQI4" s="310"/>
      <c r="IQJ4" s="310"/>
      <c r="IQK4" s="310"/>
      <c r="IQL4" s="310"/>
      <c r="IQM4" s="310"/>
      <c r="IQN4" s="310"/>
      <c r="IQO4" s="310"/>
      <c r="IQP4" s="309"/>
      <c r="IQQ4" s="310"/>
      <c r="IQR4" s="310"/>
      <c r="IQS4" s="310"/>
      <c r="IQT4" s="310"/>
      <c r="IQU4" s="310"/>
      <c r="IQV4" s="310"/>
      <c r="IQW4" s="310"/>
      <c r="IQX4" s="309"/>
      <c r="IQY4" s="310"/>
      <c r="IQZ4" s="310"/>
      <c r="IRA4" s="310"/>
      <c r="IRB4" s="310"/>
      <c r="IRC4" s="310"/>
      <c r="IRD4" s="310"/>
      <c r="IRE4" s="310"/>
      <c r="IRF4" s="309"/>
      <c r="IRG4" s="310"/>
      <c r="IRH4" s="310"/>
      <c r="IRI4" s="310"/>
      <c r="IRJ4" s="310"/>
      <c r="IRK4" s="310"/>
      <c r="IRL4" s="310"/>
      <c r="IRM4" s="310"/>
      <c r="IRN4" s="309"/>
      <c r="IRO4" s="310"/>
      <c r="IRP4" s="310"/>
      <c r="IRQ4" s="310"/>
      <c r="IRR4" s="310"/>
      <c r="IRS4" s="310"/>
      <c r="IRT4" s="310"/>
      <c r="IRU4" s="310"/>
      <c r="IRV4" s="309"/>
      <c r="IRW4" s="310"/>
      <c r="IRX4" s="310"/>
      <c r="IRY4" s="310"/>
      <c r="IRZ4" s="310"/>
      <c r="ISA4" s="310"/>
      <c r="ISB4" s="310"/>
      <c r="ISC4" s="310"/>
      <c r="ISD4" s="309"/>
      <c r="ISE4" s="310"/>
      <c r="ISF4" s="310"/>
      <c r="ISG4" s="310"/>
      <c r="ISH4" s="310"/>
      <c r="ISI4" s="310"/>
      <c r="ISJ4" s="310"/>
      <c r="ISK4" s="310"/>
      <c r="ISL4" s="309"/>
      <c r="ISM4" s="310"/>
      <c r="ISN4" s="310"/>
      <c r="ISO4" s="310"/>
      <c r="ISP4" s="310"/>
      <c r="ISQ4" s="310"/>
      <c r="ISR4" s="310"/>
      <c r="ISS4" s="310"/>
      <c r="IST4" s="309"/>
      <c r="ISU4" s="310"/>
      <c r="ISV4" s="310"/>
      <c r="ISW4" s="310"/>
      <c r="ISX4" s="310"/>
      <c r="ISY4" s="310"/>
      <c r="ISZ4" s="310"/>
      <c r="ITA4" s="310"/>
      <c r="ITB4" s="309"/>
      <c r="ITC4" s="310"/>
      <c r="ITD4" s="310"/>
      <c r="ITE4" s="310"/>
      <c r="ITF4" s="310"/>
      <c r="ITG4" s="310"/>
      <c r="ITH4" s="310"/>
      <c r="ITI4" s="310"/>
      <c r="ITJ4" s="309"/>
      <c r="ITK4" s="310"/>
      <c r="ITL4" s="310"/>
      <c r="ITM4" s="310"/>
      <c r="ITN4" s="310"/>
      <c r="ITO4" s="310"/>
      <c r="ITP4" s="310"/>
      <c r="ITQ4" s="310"/>
      <c r="ITR4" s="309"/>
      <c r="ITS4" s="310"/>
      <c r="ITT4" s="310"/>
      <c r="ITU4" s="310"/>
      <c r="ITV4" s="310"/>
      <c r="ITW4" s="310"/>
      <c r="ITX4" s="310"/>
      <c r="ITY4" s="310"/>
      <c r="ITZ4" s="309"/>
      <c r="IUA4" s="310"/>
      <c r="IUB4" s="310"/>
      <c r="IUC4" s="310"/>
      <c r="IUD4" s="310"/>
      <c r="IUE4" s="310"/>
      <c r="IUF4" s="310"/>
      <c r="IUG4" s="310"/>
      <c r="IUH4" s="309"/>
      <c r="IUI4" s="310"/>
      <c r="IUJ4" s="310"/>
      <c r="IUK4" s="310"/>
      <c r="IUL4" s="310"/>
      <c r="IUM4" s="310"/>
      <c r="IUN4" s="310"/>
      <c r="IUO4" s="310"/>
      <c r="IUP4" s="309"/>
      <c r="IUQ4" s="310"/>
      <c r="IUR4" s="310"/>
      <c r="IUS4" s="310"/>
      <c r="IUT4" s="310"/>
      <c r="IUU4" s="310"/>
      <c r="IUV4" s="310"/>
      <c r="IUW4" s="310"/>
      <c r="IUX4" s="309"/>
      <c r="IUY4" s="310"/>
      <c r="IUZ4" s="310"/>
      <c r="IVA4" s="310"/>
      <c r="IVB4" s="310"/>
      <c r="IVC4" s="310"/>
      <c r="IVD4" s="310"/>
      <c r="IVE4" s="310"/>
      <c r="IVF4" s="309"/>
      <c r="IVG4" s="310"/>
      <c r="IVH4" s="310"/>
      <c r="IVI4" s="310"/>
      <c r="IVJ4" s="310"/>
      <c r="IVK4" s="310"/>
      <c r="IVL4" s="310"/>
      <c r="IVM4" s="310"/>
      <c r="IVN4" s="309"/>
      <c r="IVO4" s="310"/>
      <c r="IVP4" s="310"/>
      <c r="IVQ4" s="310"/>
      <c r="IVR4" s="310"/>
      <c r="IVS4" s="310"/>
      <c r="IVT4" s="310"/>
      <c r="IVU4" s="310"/>
      <c r="IVV4" s="309"/>
      <c r="IVW4" s="310"/>
      <c r="IVX4" s="310"/>
      <c r="IVY4" s="310"/>
      <c r="IVZ4" s="310"/>
      <c r="IWA4" s="310"/>
      <c r="IWB4" s="310"/>
      <c r="IWC4" s="310"/>
      <c r="IWD4" s="309"/>
      <c r="IWE4" s="310"/>
      <c r="IWF4" s="310"/>
      <c r="IWG4" s="310"/>
      <c r="IWH4" s="310"/>
      <c r="IWI4" s="310"/>
      <c r="IWJ4" s="310"/>
      <c r="IWK4" s="310"/>
      <c r="IWL4" s="309"/>
      <c r="IWM4" s="310"/>
      <c r="IWN4" s="310"/>
      <c r="IWO4" s="310"/>
      <c r="IWP4" s="310"/>
      <c r="IWQ4" s="310"/>
      <c r="IWR4" s="310"/>
      <c r="IWS4" s="310"/>
      <c r="IWT4" s="309"/>
      <c r="IWU4" s="310"/>
      <c r="IWV4" s="310"/>
      <c r="IWW4" s="310"/>
      <c r="IWX4" s="310"/>
      <c r="IWY4" s="310"/>
      <c r="IWZ4" s="310"/>
      <c r="IXA4" s="310"/>
      <c r="IXB4" s="309"/>
      <c r="IXC4" s="310"/>
      <c r="IXD4" s="310"/>
      <c r="IXE4" s="310"/>
      <c r="IXF4" s="310"/>
      <c r="IXG4" s="310"/>
      <c r="IXH4" s="310"/>
      <c r="IXI4" s="310"/>
      <c r="IXJ4" s="309"/>
      <c r="IXK4" s="310"/>
      <c r="IXL4" s="310"/>
      <c r="IXM4" s="310"/>
      <c r="IXN4" s="310"/>
      <c r="IXO4" s="310"/>
      <c r="IXP4" s="310"/>
      <c r="IXQ4" s="310"/>
      <c r="IXR4" s="309"/>
      <c r="IXS4" s="310"/>
      <c r="IXT4" s="310"/>
      <c r="IXU4" s="310"/>
      <c r="IXV4" s="310"/>
      <c r="IXW4" s="310"/>
      <c r="IXX4" s="310"/>
      <c r="IXY4" s="310"/>
      <c r="IXZ4" s="309"/>
      <c r="IYA4" s="310"/>
      <c r="IYB4" s="310"/>
      <c r="IYC4" s="310"/>
      <c r="IYD4" s="310"/>
      <c r="IYE4" s="310"/>
      <c r="IYF4" s="310"/>
      <c r="IYG4" s="310"/>
      <c r="IYH4" s="309"/>
      <c r="IYI4" s="310"/>
      <c r="IYJ4" s="310"/>
      <c r="IYK4" s="310"/>
      <c r="IYL4" s="310"/>
      <c r="IYM4" s="310"/>
      <c r="IYN4" s="310"/>
      <c r="IYO4" s="310"/>
      <c r="IYP4" s="309"/>
      <c r="IYQ4" s="310"/>
      <c r="IYR4" s="310"/>
      <c r="IYS4" s="310"/>
      <c r="IYT4" s="310"/>
      <c r="IYU4" s="310"/>
      <c r="IYV4" s="310"/>
      <c r="IYW4" s="310"/>
      <c r="IYX4" s="309"/>
      <c r="IYY4" s="310"/>
      <c r="IYZ4" s="310"/>
      <c r="IZA4" s="310"/>
      <c r="IZB4" s="310"/>
      <c r="IZC4" s="310"/>
      <c r="IZD4" s="310"/>
      <c r="IZE4" s="310"/>
      <c r="IZF4" s="309"/>
      <c r="IZG4" s="310"/>
      <c r="IZH4" s="310"/>
      <c r="IZI4" s="310"/>
      <c r="IZJ4" s="310"/>
      <c r="IZK4" s="310"/>
      <c r="IZL4" s="310"/>
      <c r="IZM4" s="310"/>
      <c r="IZN4" s="309"/>
      <c r="IZO4" s="310"/>
      <c r="IZP4" s="310"/>
      <c r="IZQ4" s="310"/>
      <c r="IZR4" s="310"/>
      <c r="IZS4" s="310"/>
      <c r="IZT4" s="310"/>
      <c r="IZU4" s="310"/>
      <c r="IZV4" s="309"/>
      <c r="IZW4" s="310"/>
      <c r="IZX4" s="310"/>
      <c r="IZY4" s="310"/>
      <c r="IZZ4" s="310"/>
      <c r="JAA4" s="310"/>
      <c r="JAB4" s="310"/>
      <c r="JAC4" s="310"/>
      <c r="JAD4" s="309"/>
      <c r="JAE4" s="310"/>
      <c r="JAF4" s="310"/>
      <c r="JAG4" s="310"/>
      <c r="JAH4" s="310"/>
      <c r="JAI4" s="310"/>
      <c r="JAJ4" s="310"/>
      <c r="JAK4" s="310"/>
      <c r="JAL4" s="309"/>
      <c r="JAM4" s="310"/>
      <c r="JAN4" s="310"/>
      <c r="JAO4" s="310"/>
      <c r="JAP4" s="310"/>
      <c r="JAQ4" s="310"/>
      <c r="JAR4" s="310"/>
      <c r="JAS4" s="310"/>
      <c r="JAT4" s="309"/>
      <c r="JAU4" s="310"/>
      <c r="JAV4" s="310"/>
      <c r="JAW4" s="310"/>
      <c r="JAX4" s="310"/>
      <c r="JAY4" s="310"/>
      <c r="JAZ4" s="310"/>
      <c r="JBA4" s="310"/>
      <c r="JBB4" s="309"/>
      <c r="JBC4" s="310"/>
      <c r="JBD4" s="310"/>
      <c r="JBE4" s="310"/>
      <c r="JBF4" s="310"/>
      <c r="JBG4" s="310"/>
      <c r="JBH4" s="310"/>
      <c r="JBI4" s="310"/>
      <c r="JBJ4" s="309"/>
      <c r="JBK4" s="310"/>
      <c r="JBL4" s="310"/>
      <c r="JBM4" s="310"/>
      <c r="JBN4" s="310"/>
      <c r="JBO4" s="310"/>
      <c r="JBP4" s="310"/>
      <c r="JBQ4" s="310"/>
      <c r="JBR4" s="309"/>
      <c r="JBS4" s="310"/>
      <c r="JBT4" s="310"/>
      <c r="JBU4" s="310"/>
      <c r="JBV4" s="310"/>
      <c r="JBW4" s="310"/>
      <c r="JBX4" s="310"/>
      <c r="JBY4" s="310"/>
      <c r="JBZ4" s="309"/>
      <c r="JCA4" s="310"/>
      <c r="JCB4" s="310"/>
      <c r="JCC4" s="310"/>
      <c r="JCD4" s="310"/>
      <c r="JCE4" s="310"/>
      <c r="JCF4" s="310"/>
      <c r="JCG4" s="310"/>
      <c r="JCH4" s="309"/>
      <c r="JCI4" s="310"/>
      <c r="JCJ4" s="310"/>
      <c r="JCK4" s="310"/>
      <c r="JCL4" s="310"/>
      <c r="JCM4" s="310"/>
      <c r="JCN4" s="310"/>
      <c r="JCO4" s="310"/>
      <c r="JCP4" s="309"/>
      <c r="JCQ4" s="310"/>
      <c r="JCR4" s="310"/>
      <c r="JCS4" s="310"/>
      <c r="JCT4" s="310"/>
      <c r="JCU4" s="310"/>
      <c r="JCV4" s="310"/>
      <c r="JCW4" s="310"/>
      <c r="JCX4" s="309"/>
      <c r="JCY4" s="310"/>
      <c r="JCZ4" s="310"/>
      <c r="JDA4" s="310"/>
      <c r="JDB4" s="310"/>
      <c r="JDC4" s="310"/>
      <c r="JDD4" s="310"/>
      <c r="JDE4" s="310"/>
      <c r="JDF4" s="309"/>
      <c r="JDG4" s="310"/>
      <c r="JDH4" s="310"/>
      <c r="JDI4" s="310"/>
      <c r="JDJ4" s="310"/>
      <c r="JDK4" s="310"/>
      <c r="JDL4" s="310"/>
      <c r="JDM4" s="310"/>
      <c r="JDN4" s="309"/>
      <c r="JDO4" s="310"/>
      <c r="JDP4" s="310"/>
      <c r="JDQ4" s="310"/>
      <c r="JDR4" s="310"/>
      <c r="JDS4" s="310"/>
      <c r="JDT4" s="310"/>
      <c r="JDU4" s="310"/>
      <c r="JDV4" s="309"/>
      <c r="JDW4" s="310"/>
      <c r="JDX4" s="310"/>
      <c r="JDY4" s="310"/>
      <c r="JDZ4" s="310"/>
      <c r="JEA4" s="310"/>
      <c r="JEB4" s="310"/>
      <c r="JEC4" s="310"/>
      <c r="JED4" s="309"/>
      <c r="JEE4" s="310"/>
      <c r="JEF4" s="310"/>
      <c r="JEG4" s="310"/>
      <c r="JEH4" s="310"/>
      <c r="JEI4" s="310"/>
      <c r="JEJ4" s="310"/>
      <c r="JEK4" s="310"/>
      <c r="JEL4" s="309"/>
      <c r="JEM4" s="310"/>
      <c r="JEN4" s="310"/>
      <c r="JEO4" s="310"/>
      <c r="JEP4" s="310"/>
      <c r="JEQ4" s="310"/>
      <c r="JER4" s="310"/>
      <c r="JES4" s="310"/>
      <c r="JET4" s="309"/>
      <c r="JEU4" s="310"/>
      <c r="JEV4" s="310"/>
      <c r="JEW4" s="310"/>
      <c r="JEX4" s="310"/>
      <c r="JEY4" s="310"/>
      <c r="JEZ4" s="310"/>
      <c r="JFA4" s="310"/>
      <c r="JFB4" s="309"/>
      <c r="JFC4" s="310"/>
      <c r="JFD4" s="310"/>
      <c r="JFE4" s="310"/>
      <c r="JFF4" s="310"/>
      <c r="JFG4" s="310"/>
      <c r="JFH4" s="310"/>
      <c r="JFI4" s="310"/>
      <c r="JFJ4" s="309"/>
      <c r="JFK4" s="310"/>
      <c r="JFL4" s="310"/>
      <c r="JFM4" s="310"/>
      <c r="JFN4" s="310"/>
      <c r="JFO4" s="310"/>
      <c r="JFP4" s="310"/>
      <c r="JFQ4" s="310"/>
      <c r="JFR4" s="309"/>
      <c r="JFS4" s="310"/>
      <c r="JFT4" s="310"/>
      <c r="JFU4" s="310"/>
      <c r="JFV4" s="310"/>
      <c r="JFW4" s="310"/>
      <c r="JFX4" s="310"/>
      <c r="JFY4" s="310"/>
      <c r="JFZ4" s="309"/>
      <c r="JGA4" s="310"/>
      <c r="JGB4" s="310"/>
      <c r="JGC4" s="310"/>
      <c r="JGD4" s="310"/>
      <c r="JGE4" s="310"/>
      <c r="JGF4" s="310"/>
      <c r="JGG4" s="310"/>
      <c r="JGH4" s="309"/>
      <c r="JGI4" s="310"/>
      <c r="JGJ4" s="310"/>
      <c r="JGK4" s="310"/>
      <c r="JGL4" s="310"/>
      <c r="JGM4" s="310"/>
      <c r="JGN4" s="310"/>
      <c r="JGO4" s="310"/>
      <c r="JGP4" s="309"/>
      <c r="JGQ4" s="310"/>
      <c r="JGR4" s="310"/>
      <c r="JGS4" s="310"/>
      <c r="JGT4" s="310"/>
      <c r="JGU4" s="310"/>
      <c r="JGV4" s="310"/>
      <c r="JGW4" s="310"/>
      <c r="JGX4" s="309"/>
      <c r="JGY4" s="310"/>
      <c r="JGZ4" s="310"/>
      <c r="JHA4" s="310"/>
      <c r="JHB4" s="310"/>
      <c r="JHC4" s="310"/>
      <c r="JHD4" s="310"/>
      <c r="JHE4" s="310"/>
      <c r="JHF4" s="309"/>
      <c r="JHG4" s="310"/>
      <c r="JHH4" s="310"/>
      <c r="JHI4" s="310"/>
      <c r="JHJ4" s="310"/>
      <c r="JHK4" s="310"/>
      <c r="JHL4" s="310"/>
      <c r="JHM4" s="310"/>
      <c r="JHN4" s="309"/>
      <c r="JHO4" s="310"/>
      <c r="JHP4" s="310"/>
      <c r="JHQ4" s="310"/>
      <c r="JHR4" s="310"/>
      <c r="JHS4" s="310"/>
      <c r="JHT4" s="310"/>
      <c r="JHU4" s="310"/>
      <c r="JHV4" s="309"/>
      <c r="JHW4" s="310"/>
      <c r="JHX4" s="310"/>
      <c r="JHY4" s="310"/>
      <c r="JHZ4" s="310"/>
      <c r="JIA4" s="310"/>
      <c r="JIB4" s="310"/>
      <c r="JIC4" s="310"/>
      <c r="JID4" s="309"/>
      <c r="JIE4" s="310"/>
      <c r="JIF4" s="310"/>
      <c r="JIG4" s="310"/>
      <c r="JIH4" s="310"/>
      <c r="JII4" s="310"/>
      <c r="JIJ4" s="310"/>
      <c r="JIK4" s="310"/>
      <c r="JIL4" s="309"/>
      <c r="JIM4" s="310"/>
      <c r="JIN4" s="310"/>
      <c r="JIO4" s="310"/>
      <c r="JIP4" s="310"/>
      <c r="JIQ4" s="310"/>
      <c r="JIR4" s="310"/>
      <c r="JIS4" s="310"/>
      <c r="JIT4" s="309"/>
      <c r="JIU4" s="310"/>
      <c r="JIV4" s="310"/>
      <c r="JIW4" s="310"/>
      <c r="JIX4" s="310"/>
      <c r="JIY4" s="310"/>
      <c r="JIZ4" s="310"/>
      <c r="JJA4" s="310"/>
      <c r="JJB4" s="309"/>
      <c r="JJC4" s="310"/>
      <c r="JJD4" s="310"/>
      <c r="JJE4" s="310"/>
      <c r="JJF4" s="310"/>
      <c r="JJG4" s="310"/>
      <c r="JJH4" s="310"/>
      <c r="JJI4" s="310"/>
      <c r="JJJ4" s="309"/>
      <c r="JJK4" s="310"/>
      <c r="JJL4" s="310"/>
      <c r="JJM4" s="310"/>
      <c r="JJN4" s="310"/>
      <c r="JJO4" s="310"/>
      <c r="JJP4" s="310"/>
      <c r="JJQ4" s="310"/>
      <c r="JJR4" s="309"/>
      <c r="JJS4" s="310"/>
      <c r="JJT4" s="310"/>
      <c r="JJU4" s="310"/>
      <c r="JJV4" s="310"/>
      <c r="JJW4" s="310"/>
      <c r="JJX4" s="310"/>
      <c r="JJY4" s="310"/>
      <c r="JJZ4" s="309"/>
      <c r="JKA4" s="310"/>
      <c r="JKB4" s="310"/>
      <c r="JKC4" s="310"/>
      <c r="JKD4" s="310"/>
      <c r="JKE4" s="310"/>
      <c r="JKF4" s="310"/>
      <c r="JKG4" s="310"/>
      <c r="JKH4" s="309"/>
      <c r="JKI4" s="310"/>
      <c r="JKJ4" s="310"/>
      <c r="JKK4" s="310"/>
      <c r="JKL4" s="310"/>
      <c r="JKM4" s="310"/>
      <c r="JKN4" s="310"/>
      <c r="JKO4" s="310"/>
      <c r="JKP4" s="309"/>
      <c r="JKQ4" s="310"/>
      <c r="JKR4" s="310"/>
      <c r="JKS4" s="310"/>
      <c r="JKT4" s="310"/>
      <c r="JKU4" s="310"/>
      <c r="JKV4" s="310"/>
      <c r="JKW4" s="310"/>
      <c r="JKX4" s="309"/>
      <c r="JKY4" s="310"/>
      <c r="JKZ4" s="310"/>
      <c r="JLA4" s="310"/>
      <c r="JLB4" s="310"/>
      <c r="JLC4" s="310"/>
      <c r="JLD4" s="310"/>
      <c r="JLE4" s="310"/>
      <c r="JLF4" s="309"/>
      <c r="JLG4" s="310"/>
      <c r="JLH4" s="310"/>
      <c r="JLI4" s="310"/>
      <c r="JLJ4" s="310"/>
      <c r="JLK4" s="310"/>
      <c r="JLL4" s="310"/>
      <c r="JLM4" s="310"/>
      <c r="JLN4" s="309"/>
      <c r="JLO4" s="310"/>
      <c r="JLP4" s="310"/>
      <c r="JLQ4" s="310"/>
      <c r="JLR4" s="310"/>
      <c r="JLS4" s="310"/>
      <c r="JLT4" s="310"/>
      <c r="JLU4" s="310"/>
      <c r="JLV4" s="309"/>
      <c r="JLW4" s="310"/>
      <c r="JLX4" s="310"/>
      <c r="JLY4" s="310"/>
      <c r="JLZ4" s="310"/>
      <c r="JMA4" s="310"/>
      <c r="JMB4" s="310"/>
      <c r="JMC4" s="310"/>
      <c r="JMD4" s="309"/>
      <c r="JME4" s="310"/>
      <c r="JMF4" s="310"/>
      <c r="JMG4" s="310"/>
      <c r="JMH4" s="310"/>
      <c r="JMI4" s="310"/>
      <c r="JMJ4" s="310"/>
      <c r="JMK4" s="310"/>
      <c r="JML4" s="309"/>
      <c r="JMM4" s="310"/>
      <c r="JMN4" s="310"/>
      <c r="JMO4" s="310"/>
      <c r="JMP4" s="310"/>
      <c r="JMQ4" s="310"/>
      <c r="JMR4" s="310"/>
      <c r="JMS4" s="310"/>
      <c r="JMT4" s="309"/>
      <c r="JMU4" s="310"/>
      <c r="JMV4" s="310"/>
      <c r="JMW4" s="310"/>
      <c r="JMX4" s="310"/>
      <c r="JMY4" s="310"/>
      <c r="JMZ4" s="310"/>
      <c r="JNA4" s="310"/>
      <c r="JNB4" s="309"/>
      <c r="JNC4" s="310"/>
      <c r="JND4" s="310"/>
      <c r="JNE4" s="310"/>
      <c r="JNF4" s="310"/>
      <c r="JNG4" s="310"/>
      <c r="JNH4" s="310"/>
      <c r="JNI4" s="310"/>
      <c r="JNJ4" s="309"/>
      <c r="JNK4" s="310"/>
      <c r="JNL4" s="310"/>
      <c r="JNM4" s="310"/>
      <c r="JNN4" s="310"/>
      <c r="JNO4" s="310"/>
      <c r="JNP4" s="310"/>
      <c r="JNQ4" s="310"/>
      <c r="JNR4" s="309"/>
      <c r="JNS4" s="310"/>
      <c r="JNT4" s="310"/>
      <c r="JNU4" s="310"/>
      <c r="JNV4" s="310"/>
      <c r="JNW4" s="310"/>
      <c r="JNX4" s="310"/>
      <c r="JNY4" s="310"/>
      <c r="JNZ4" s="309"/>
      <c r="JOA4" s="310"/>
      <c r="JOB4" s="310"/>
      <c r="JOC4" s="310"/>
      <c r="JOD4" s="310"/>
      <c r="JOE4" s="310"/>
      <c r="JOF4" s="310"/>
      <c r="JOG4" s="310"/>
      <c r="JOH4" s="309"/>
      <c r="JOI4" s="310"/>
      <c r="JOJ4" s="310"/>
      <c r="JOK4" s="310"/>
      <c r="JOL4" s="310"/>
      <c r="JOM4" s="310"/>
      <c r="JON4" s="310"/>
      <c r="JOO4" s="310"/>
      <c r="JOP4" s="309"/>
      <c r="JOQ4" s="310"/>
      <c r="JOR4" s="310"/>
      <c r="JOS4" s="310"/>
      <c r="JOT4" s="310"/>
      <c r="JOU4" s="310"/>
      <c r="JOV4" s="310"/>
      <c r="JOW4" s="310"/>
      <c r="JOX4" s="309"/>
      <c r="JOY4" s="310"/>
      <c r="JOZ4" s="310"/>
      <c r="JPA4" s="310"/>
      <c r="JPB4" s="310"/>
      <c r="JPC4" s="310"/>
      <c r="JPD4" s="310"/>
      <c r="JPE4" s="310"/>
      <c r="JPF4" s="309"/>
      <c r="JPG4" s="310"/>
      <c r="JPH4" s="310"/>
      <c r="JPI4" s="310"/>
      <c r="JPJ4" s="310"/>
      <c r="JPK4" s="310"/>
      <c r="JPL4" s="310"/>
      <c r="JPM4" s="310"/>
      <c r="JPN4" s="309"/>
      <c r="JPO4" s="310"/>
      <c r="JPP4" s="310"/>
      <c r="JPQ4" s="310"/>
      <c r="JPR4" s="310"/>
      <c r="JPS4" s="310"/>
      <c r="JPT4" s="310"/>
      <c r="JPU4" s="310"/>
      <c r="JPV4" s="309"/>
      <c r="JPW4" s="310"/>
      <c r="JPX4" s="310"/>
      <c r="JPY4" s="310"/>
      <c r="JPZ4" s="310"/>
      <c r="JQA4" s="310"/>
      <c r="JQB4" s="310"/>
      <c r="JQC4" s="310"/>
      <c r="JQD4" s="309"/>
      <c r="JQE4" s="310"/>
      <c r="JQF4" s="310"/>
      <c r="JQG4" s="310"/>
      <c r="JQH4" s="310"/>
      <c r="JQI4" s="310"/>
      <c r="JQJ4" s="310"/>
      <c r="JQK4" s="310"/>
      <c r="JQL4" s="309"/>
      <c r="JQM4" s="310"/>
      <c r="JQN4" s="310"/>
      <c r="JQO4" s="310"/>
      <c r="JQP4" s="310"/>
      <c r="JQQ4" s="310"/>
      <c r="JQR4" s="310"/>
      <c r="JQS4" s="310"/>
      <c r="JQT4" s="309"/>
      <c r="JQU4" s="310"/>
      <c r="JQV4" s="310"/>
      <c r="JQW4" s="310"/>
      <c r="JQX4" s="310"/>
      <c r="JQY4" s="310"/>
      <c r="JQZ4" s="310"/>
      <c r="JRA4" s="310"/>
      <c r="JRB4" s="309"/>
      <c r="JRC4" s="310"/>
      <c r="JRD4" s="310"/>
      <c r="JRE4" s="310"/>
      <c r="JRF4" s="310"/>
      <c r="JRG4" s="310"/>
      <c r="JRH4" s="310"/>
      <c r="JRI4" s="310"/>
      <c r="JRJ4" s="309"/>
      <c r="JRK4" s="310"/>
      <c r="JRL4" s="310"/>
      <c r="JRM4" s="310"/>
      <c r="JRN4" s="310"/>
      <c r="JRO4" s="310"/>
      <c r="JRP4" s="310"/>
      <c r="JRQ4" s="310"/>
      <c r="JRR4" s="309"/>
      <c r="JRS4" s="310"/>
      <c r="JRT4" s="310"/>
      <c r="JRU4" s="310"/>
      <c r="JRV4" s="310"/>
      <c r="JRW4" s="310"/>
      <c r="JRX4" s="310"/>
      <c r="JRY4" s="310"/>
      <c r="JRZ4" s="309"/>
      <c r="JSA4" s="310"/>
      <c r="JSB4" s="310"/>
      <c r="JSC4" s="310"/>
      <c r="JSD4" s="310"/>
      <c r="JSE4" s="310"/>
      <c r="JSF4" s="310"/>
      <c r="JSG4" s="310"/>
      <c r="JSH4" s="309"/>
      <c r="JSI4" s="310"/>
      <c r="JSJ4" s="310"/>
      <c r="JSK4" s="310"/>
      <c r="JSL4" s="310"/>
      <c r="JSM4" s="310"/>
      <c r="JSN4" s="310"/>
      <c r="JSO4" s="310"/>
      <c r="JSP4" s="309"/>
      <c r="JSQ4" s="310"/>
      <c r="JSR4" s="310"/>
      <c r="JSS4" s="310"/>
      <c r="JST4" s="310"/>
      <c r="JSU4" s="310"/>
      <c r="JSV4" s="310"/>
      <c r="JSW4" s="310"/>
      <c r="JSX4" s="309"/>
      <c r="JSY4" s="310"/>
      <c r="JSZ4" s="310"/>
      <c r="JTA4" s="310"/>
      <c r="JTB4" s="310"/>
      <c r="JTC4" s="310"/>
      <c r="JTD4" s="310"/>
      <c r="JTE4" s="310"/>
      <c r="JTF4" s="309"/>
      <c r="JTG4" s="310"/>
      <c r="JTH4" s="310"/>
      <c r="JTI4" s="310"/>
      <c r="JTJ4" s="310"/>
      <c r="JTK4" s="310"/>
      <c r="JTL4" s="310"/>
      <c r="JTM4" s="310"/>
      <c r="JTN4" s="309"/>
      <c r="JTO4" s="310"/>
      <c r="JTP4" s="310"/>
      <c r="JTQ4" s="310"/>
      <c r="JTR4" s="310"/>
      <c r="JTS4" s="310"/>
      <c r="JTT4" s="310"/>
      <c r="JTU4" s="310"/>
      <c r="JTV4" s="309"/>
      <c r="JTW4" s="310"/>
      <c r="JTX4" s="310"/>
      <c r="JTY4" s="310"/>
      <c r="JTZ4" s="310"/>
      <c r="JUA4" s="310"/>
      <c r="JUB4" s="310"/>
      <c r="JUC4" s="310"/>
      <c r="JUD4" s="309"/>
      <c r="JUE4" s="310"/>
      <c r="JUF4" s="310"/>
      <c r="JUG4" s="310"/>
      <c r="JUH4" s="310"/>
      <c r="JUI4" s="310"/>
      <c r="JUJ4" s="310"/>
      <c r="JUK4" s="310"/>
      <c r="JUL4" s="309"/>
      <c r="JUM4" s="310"/>
      <c r="JUN4" s="310"/>
      <c r="JUO4" s="310"/>
      <c r="JUP4" s="310"/>
      <c r="JUQ4" s="310"/>
      <c r="JUR4" s="310"/>
      <c r="JUS4" s="310"/>
      <c r="JUT4" s="309"/>
      <c r="JUU4" s="310"/>
      <c r="JUV4" s="310"/>
      <c r="JUW4" s="310"/>
      <c r="JUX4" s="310"/>
      <c r="JUY4" s="310"/>
      <c r="JUZ4" s="310"/>
      <c r="JVA4" s="310"/>
      <c r="JVB4" s="309"/>
      <c r="JVC4" s="310"/>
      <c r="JVD4" s="310"/>
      <c r="JVE4" s="310"/>
      <c r="JVF4" s="310"/>
      <c r="JVG4" s="310"/>
      <c r="JVH4" s="310"/>
      <c r="JVI4" s="310"/>
      <c r="JVJ4" s="309"/>
      <c r="JVK4" s="310"/>
      <c r="JVL4" s="310"/>
      <c r="JVM4" s="310"/>
      <c r="JVN4" s="310"/>
      <c r="JVO4" s="310"/>
      <c r="JVP4" s="310"/>
      <c r="JVQ4" s="310"/>
      <c r="JVR4" s="309"/>
      <c r="JVS4" s="310"/>
      <c r="JVT4" s="310"/>
      <c r="JVU4" s="310"/>
      <c r="JVV4" s="310"/>
      <c r="JVW4" s="310"/>
      <c r="JVX4" s="310"/>
      <c r="JVY4" s="310"/>
      <c r="JVZ4" s="309"/>
      <c r="JWA4" s="310"/>
      <c r="JWB4" s="310"/>
      <c r="JWC4" s="310"/>
      <c r="JWD4" s="310"/>
      <c r="JWE4" s="310"/>
      <c r="JWF4" s="310"/>
      <c r="JWG4" s="310"/>
      <c r="JWH4" s="309"/>
      <c r="JWI4" s="310"/>
      <c r="JWJ4" s="310"/>
      <c r="JWK4" s="310"/>
      <c r="JWL4" s="310"/>
      <c r="JWM4" s="310"/>
      <c r="JWN4" s="310"/>
      <c r="JWO4" s="310"/>
      <c r="JWP4" s="309"/>
      <c r="JWQ4" s="310"/>
      <c r="JWR4" s="310"/>
      <c r="JWS4" s="310"/>
      <c r="JWT4" s="310"/>
      <c r="JWU4" s="310"/>
      <c r="JWV4" s="310"/>
      <c r="JWW4" s="310"/>
      <c r="JWX4" s="309"/>
      <c r="JWY4" s="310"/>
      <c r="JWZ4" s="310"/>
      <c r="JXA4" s="310"/>
      <c r="JXB4" s="310"/>
      <c r="JXC4" s="310"/>
      <c r="JXD4" s="310"/>
      <c r="JXE4" s="310"/>
      <c r="JXF4" s="309"/>
      <c r="JXG4" s="310"/>
      <c r="JXH4" s="310"/>
      <c r="JXI4" s="310"/>
      <c r="JXJ4" s="310"/>
      <c r="JXK4" s="310"/>
      <c r="JXL4" s="310"/>
      <c r="JXM4" s="310"/>
      <c r="JXN4" s="309"/>
      <c r="JXO4" s="310"/>
      <c r="JXP4" s="310"/>
      <c r="JXQ4" s="310"/>
      <c r="JXR4" s="310"/>
      <c r="JXS4" s="310"/>
      <c r="JXT4" s="310"/>
      <c r="JXU4" s="310"/>
      <c r="JXV4" s="309"/>
      <c r="JXW4" s="310"/>
      <c r="JXX4" s="310"/>
      <c r="JXY4" s="310"/>
      <c r="JXZ4" s="310"/>
      <c r="JYA4" s="310"/>
      <c r="JYB4" s="310"/>
      <c r="JYC4" s="310"/>
      <c r="JYD4" s="309"/>
      <c r="JYE4" s="310"/>
      <c r="JYF4" s="310"/>
      <c r="JYG4" s="310"/>
      <c r="JYH4" s="310"/>
      <c r="JYI4" s="310"/>
      <c r="JYJ4" s="310"/>
      <c r="JYK4" s="310"/>
      <c r="JYL4" s="309"/>
      <c r="JYM4" s="310"/>
      <c r="JYN4" s="310"/>
      <c r="JYO4" s="310"/>
      <c r="JYP4" s="310"/>
      <c r="JYQ4" s="310"/>
      <c r="JYR4" s="310"/>
      <c r="JYS4" s="310"/>
      <c r="JYT4" s="309"/>
      <c r="JYU4" s="310"/>
      <c r="JYV4" s="310"/>
      <c r="JYW4" s="310"/>
      <c r="JYX4" s="310"/>
      <c r="JYY4" s="310"/>
      <c r="JYZ4" s="310"/>
      <c r="JZA4" s="310"/>
      <c r="JZB4" s="309"/>
      <c r="JZC4" s="310"/>
      <c r="JZD4" s="310"/>
      <c r="JZE4" s="310"/>
      <c r="JZF4" s="310"/>
      <c r="JZG4" s="310"/>
      <c r="JZH4" s="310"/>
      <c r="JZI4" s="310"/>
      <c r="JZJ4" s="309"/>
      <c r="JZK4" s="310"/>
      <c r="JZL4" s="310"/>
      <c r="JZM4" s="310"/>
      <c r="JZN4" s="310"/>
      <c r="JZO4" s="310"/>
      <c r="JZP4" s="310"/>
      <c r="JZQ4" s="310"/>
      <c r="JZR4" s="309"/>
      <c r="JZS4" s="310"/>
      <c r="JZT4" s="310"/>
      <c r="JZU4" s="310"/>
      <c r="JZV4" s="310"/>
      <c r="JZW4" s="310"/>
      <c r="JZX4" s="310"/>
      <c r="JZY4" s="310"/>
      <c r="JZZ4" s="309"/>
      <c r="KAA4" s="310"/>
      <c r="KAB4" s="310"/>
      <c r="KAC4" s="310"/>
      <c r="KAD4" s="310"/>
      <c r="KAE4" s="310"/>
      <c r="KAF4" s="310"/>
      <c r="KAG4" s="310"/>
      <c r="KAH4" s="309"/>
      <c r="KAI4" s="310"/>
      <c r="KAJ4" s="310"/>
      <c r="KAK4" s="310"/>
      <c r="KAL4" s="310"/>
      <c r="KAM4" s="310"/>
      <c r="KAN4" s="310"/>
      <c r="KAO4" s="310"/>
      <c r="KAP4" s="309"/>
      <c r="KAQ4" s="310"/>
      <c r="KAR4" s="310"/>
      <c r="KAS4" s="310"/>
      <c r="KAT4" s="310"/>
      <c r="KAU4" s="310"/>
      <c r="KAV4" s="310"/>
      <c r="KAW4" s="310"/>
      <c r="KAX4" s="309"/>
      <c r="KAY4" s="310"/>
      <c r="KAZ4" s="310"/>
      <c r="KBA4" s="310"/>
      <c r="KBB4" s="310"/>
      <c r="KBC4" s="310"/>
      <c r="KBD4" s="310"/>
      <c r="KBE4" s="310"/>
      <c r="KBF4" s="309"/>
      <c r="KBG4" s="310"/>
      <c r="KBH4" s="310"/>
      <c r="KBI4" s="310"/>
      <c r="KBJ4" s="310"/>
      <c r="KBK4" s="310"/>
      <c r="KBL4" s="310"/>
      <c r="KBM4" s="310"/>
      <c r="KBN4" s="309"/>
      <c r="KBO4" s="310"/>
      <c r="KBP4" s="310"/>
      <c r="KBQ4" s="310"/>
      <c r="KBR4" s="310"/>
      <c r="KBS4" s="310"/>
      <c r="KBT4" s="310"/>
      <c r="KBU4" s="310"/>
      <c r="KBV4" s="309"/>
      <c r="KBW4" s="310"/>
      <c r="KBX4" s="310"/>
      <c r="KBY4" s="310"/>
      <c r="KBZ4" s="310"/>
      <c r="KCA4" s="310"/>
      <c r="KCB4" s="310"/>
      <c r="KCC4" s="310"/>
      <c r="KCD4" s="309"/>
      <c r="KCE4" s="310"/>
      <c r="KCF4" s="310"/>
      <c r="KCG4" s="310"/>
      <c r="KCH4" s="310"/>
      <c r="KCI4" s="310"/>
      <c r="KCJ4" s="310"/>
      <c r="KCK4" s="310"/>
      <c r="KCL4" s="309"/>
      <c r="KCM4" s="310"/>
      <c r="KCN4" s="310"/>
      <c r="KCO4" s="310"/>
      <c r="KCP4" s="310"/>
      <c r="KCQ4" s="310"/>
      <c r="KCR4" s="310"/>
      <c r="KCS4" s="310"/>
      <c r="KCT4" s="309"/>
      <c r="KCU4" s="310"/>
      <c r="KCV4" s="310"/>
      <c r="KCW4" s="310"/>
      <c r="KCX4" s="310"/>
      <c r="KCY4" s="310"/>
      <c r="KCZ4" s="310"/>
      <c r="KDA4" s="310"/>
      <c r="KDB4" s="309"/>
      <c r="KDC4" s="310"/>
      <c r="KDD4" s="310"/>
      <c r="KDE4" s="310"/>
      <c r="KDF4" s="310"/>
      <c r="KDG4" s="310"/>
      <c r="KDH4" s="310"/>
      <c r="KDI4" s="310"/>
      <c r="KDJ4" s="309"/>
      <c r="KDK4" s="310"/>
      <c r="KDL4" s="310"/>
      <c r="KDM4" s="310"/>
      <c r="KDN4" s="310"/>
      <c r="KDO4" s="310"/>
      <c r="KDP4" s="310"/>
      <c r="KDQ4" s="310"/>
      <c r="KDR4" s="309"/>
      <c r="KDS4" s="310"/>
      <c r="KDT4" s="310"/>
      <c r="KDU4" s="310"/>
      <c r="KDV4" s="310"/>
      <c r="KDW4" s="310"/>
      <c r="KDX4" s="310"/>
      <c r="KDY4" s="310"/>
      <c r="KDZ4" s="309"/>
      <c r="KEA4" s="310"/>
      <c r="KEB4" s="310"/>
      <c r="KEC4" s="310"/>
      <c r="KED4" s="310"/>
      <c r="KEE4" s="310"/>
      <c r="KEF4" s="310"/>
      <c r="KEG4" s="310"/>
      <c r="KEH4" s="309"/>
      <c r="KEI4" s="310"/>
      <c r="KEJ4" s="310"/>
      <c r="KEK4" s="310"/>
      <c r="KEL4" s="310"/>
      <c r="KEM4" s="310"/>
      <c r="KEN4" s="310"/>
      <c r="KEO4" s="310"/>
      <c r="KEP4" s="309"/>
      <c r="KEQ4" s="310"/>
      <c r="KER4" s="310"/>
      <c r="KES4" s="310"/>
      <c r="KET4" s="310"/>
      <c r="KEU4" s="310"/>
      <c r="KEV4" s="310"/>
      <c r="KEW4" s="310"/>
      <c r="KEX4" s="309"/>
      <c r="KEY4" s="310"/>
      <c r="KEZ4" s="310"/>
      <c r="KFA4" s="310"/>
      <c r="KFB4" s="310"/>
      <c r="KFC4" s="310"/>
      <c r="KFD4" s="310"/>
      <c r="KFE4" s="310"/>
      <c r="KFF4" s="309"/>
      <c r="KFG4" s="310"/>
      <c r="KFH4" s="310"/>
      <c r="KFI4" s="310"/>
      <c r="KFJ4" s="310"/>
      <c r="KFK4" s="310"/>
      <c r="KFL4" s="310"/>
      <c r="KFM4" s="310"/>
      <c r="KFN4" s="309"/>
      <c r="KFO4" s="310"/>
      <c r="KFP4" s="310"/>
      <c r="KFQ4" s="310"/>
      <c r="KFR4" s="310"/>
      <c r="KFS4" s="310"/>
      <c r="KFT4" s="310"/>
      <c r="KFU4" s="310"/>
      <c r="KFV4" s="309"/>
      <c r="KFW4" s="310"/>
      <c r="KFX4" s="310"/>
      <c r="KFY4" s="310"/>
      <c r="KFZ4" s="310"/>
      <c r="KGA4" s="310"/>
      <c r="KGB4" s="310"/>
      <c r="KGC4" s="310"/>
      <c r="KGD4" s="309"/>
      <c r="KGE4" s="310"/>
      <c r="KGF4" s="310"/>
      <c r="KGG4" s="310"/>
      <c r="KGH4" s="310"/>
      <c r="KGI4" s="310"/>
      <c r="KGJ4" s="310"/>
      <c r="KGK4" s="310"/>
      <c r="KGL4" s="309"/>
      <c r="KGM4" s="310"/>
      <c r="KGN4" s="310"/>
      <c r="KGO4" s="310"/>
      <c r="KGP4" s="310"/>
      <c r="KGQ4" s="310"/>
      <c r="KGR4" s="310"/>
      <c r="KGS4" s="310"/>
      <c r="KGT4" s="309"/>
      <c r="KGU4" s="310"/>
      <c r="KGV4" s="310"/>
      <c r="KGW4" s="310"/>
      <c r="KGX4" s="310"/>
      <c r="KGY4" s="310"/>
      <c r="KGZ4" s="310"/>
      <c r="KHA4" s="310"/>
      <c r="KHB4" s="309"/>
      <c r="KHC4" s="310"/>
      <c r="KHD4" s="310"/>
      <c r="KHE4" s="310"/>
      <c r="KHF4" s="310"/>
      <c r="KHG4" s="310"/>
      <c r="KHH4" s="310"/>
      <c r="KHI4" s="310"/>
      <c r="KHJ4" s="309"/>
      <c r="KHK4" s="310"/>
      <c r="KHL4" s="310"/>
      <c r="KHM4" s="310"/>
      <c r="KHN4" s="310"/>
      <c r="KHO4" s="310"/>
      <c r="KHP4" s="310"/>
      <c r="KHQ4" s="310"/>
      <c r="KHR4" s="309"/>
      <c r="KHS4" s="310"/>
      <c r="KHT4" s="310"/>
      <c r="KHU4" s="310"/>
      <c r="KHV4" s="310"/>
      <c r="KHW4" s="310"/>
      <c r="KHX4" s="310"/>
      <c r="KHY4" s="310"/>
      <c r="KHZ4" s="309"/>
      <c r="KIA4" s="310"/>
      <c r="KIB4" s="310"/>
      <c r="KIC4" s="310"/>
      <c r="KID4" s="310"/>
      <c r="KIE4" s="310"/>
      <c r="KIF4" s="310"/>
      <c r="KIG4" s="310"/>
      <c r="KIH4" s="309"/>
      <c r="KII4" s="310"/>
      <c r="KIJ4" s="310"/>
      <c r="KIK4" s="310"/>
      <c r="KIL4" s="310"/>
      <c r="KIM4" s="310"/>
      <c r="KIN4" s="310"/>
      <c r="KIO4" s="310"/>
      <c r="KIP4" s="309"/>
      <c r="KIQ4" s="310"/>
      <c r="KIR4" s="310"/>
      <c r="KIS4" s="310"/>
      <c r="KIT4" s="310"/>
      <c r="KIU4" s="310"/>
      <c r="KIV4" s="310"/>
      <c r="KIW4" s="310"/>
      <c r="KIX4" s="309"/>
      <c r="KIY4" s="310"/>
      <c r="KIZ4" s="310"/>
      <c r="KJA4" s="310"/>
      <c r="KJB4" s="310"/>
      <c r="KJC4" s="310"/>
      <c r="KJD4" s="310"/>
      <c r="KJE4" s="310"/>
      <c r="KJF4" s="309"/>
      <c r="KJG4" s="310"/>
      <c r="KJH4" s="310"/>
      <c r="KJI4" s="310"/>
      <c r="KJJ4" s="310"/>
      <c r="KJK4" s="310"/>
      <c r="KJL4" s="310"/>
      <c r="KJM4" s="310"/>
      <c r="KJN4" s="309"/>
      <c r="KJO4" s="310"/>
      <c r="KJP4" s="310"/>
      <c r="KJQ4" s="310"/>
      <c r="KJR4" s="310"/>
      <c r="KJS4" s="310"/>
      <c r="KJT4" s="310"/>
      <c r="KJU4" s="310"/>
      <c r="KJV4" s="309"/>
      <c r="KJW4" s="310"/>
      <c r="KJX4" s="310"/>
      <c r="KJY4" s="310"/>
      <c r="KJZ4" s="310"/>
      <c r="KKA4" s="310"/>
      <c r="KKB4" s="310"/>
      <c r="KKC4" s="310"/>
      <c r="KKD4" s="309"/>
      <c r="KKE4" s="310"/>
      <c r="KKF4" s="310"/>
      <c r="KKG4" s="310"/>
      <c r="KKH4" s="310"/>
      <c r="KKI4" s="310"/>
      <c r="KKJ4" s="310"/>
      <c r="KKK4" s="310"/>
      <c r="KKL4" s="309"/>
      <c r="KKM4" s="310"/>
      <c r="KKN4" s="310"/>
      <c r="KKO4" s="310"/>
      <c r="KKP4" s="310"/>
      <c r="KKQ4" s="310"/>
      <c r="KKR4" s="310"/>
      <c r="KKS4" s="310"/>
      <c r="KKT4" s="309"/>
      <c r="KKU4" s="310"/>
      <c r="KKV4" s="310"/>
      <c r="KKW4" s="310"/>
      <c r="KKX4" s="310"/>
      <c r="KKY4" s="310"/>
      <c r="KKZ4" s="310"/>
      <c r="KLA4" s="310"/>
      <c r="KLB4" s="309"/>
      <c r="KLC4" s="310"/>
      <c r="KLD4" s="310"/>
      <c r="KLE4" s="310"/>
      <c r="KLF4" s="310"/>
      <c r="KLG4" s="310"/>
      <c r="KLH4" s="310"/>
      <c r="KLI4" s="310"/>
      <c r="KLJ4" s="309"/>
      <c r="KLK4" s="310"/>
      <c r="KLL4" s="310"/>
      <c r="KLM4" s="310"/>
      <c r="KLN4" s="310"/>
      <c r="KLO4" s="310"/>
      <c r="KLP4" s="310"/>
      <c r="KLQ4" s="310"/>
      <c r="KLR4" s="309"/>
      <c r="KLS4" s="310"/>
      <c r="KLT4" s="310"/>
      <c r="KLU4" s="310"/>
      <c r="KLV4" s="310"/>
      <c r="KLW4" s="310"/>
      <c r="KLX4" s="310"/>
      <c r="KLY4" s="310"/>
      <c r="KLZ4" s="309"/>
      <c r="KMA4" s="310"/>
      <c r="KMB4" s="310"/>
      <c r="KMC4" s="310"/>
      <c r="KMD4" s="310"/>
      <c r="KME4" s="310"/>
      <c r="KMF4" s="310"/>
      <c r="KMG4" s="310"/>
      <c r="KMH4" s="309"/>
      <c r="KMI4" s="310"/>
      <c r="KMJ4" s="310"/>
      <c r="KMK4" s="310"/>
      <c r="KML4" s="310"/>
      <c r="KMM4" s="310"/>
      <c r="KMN4" s="310"/>
      <c r="KMO4" s="310"/>
      <c r="KMP4" s="309"/>
      <c r="KMQ4" s="310"/>
      <c r="KMR4" s="310"/>
      <c r="KMS4" s="310"/>
      <c r="KMT4" s="310"/>
      <c r="KMU4" s="310"/>
      <c r="KMV4" s="310"/>
      <c r="KMW4" s="310"/>
      <c r="KMX4" s="309"/>
      <c r="KMY4" s="310"/>
      <c r="KMZ4" s="310"/>
      <c r="KNA4" s="310"/>
      <c r="KNB4" s="310"/>
      <c r="KNC4" s="310"/>
      <c r="KND4" s="310"/>
      <c r="KNE4" s="310"/>
      <c r="KNF4" s="309"/>
      <c r="KNG4" s="310"/>
      <c r="KNH4" s="310"/>
      <c r="KNI4" s="310"/>
      <c r="KNJ4" s="310"/>
      <c r="KNK4" s="310"/>
      <c r="KNL4" s="310"/>
      <c r="KNM4" s="310"/>
      <c r="KNN4" s="309"/>
      <c r="KNO4" s="310"/>
      <c r="KNP4" s="310"/>
      <c r="KNQ4" s="310"/>
      <c r="KNR4" s="310"/>
      <c r="KNS4" s="310"/>
      <c r="KNT4" s="310"/>
      <c r="KNU4" s="310"/>
      <c r="KNV4" s="309"/>
      <c r="KNW4" s="310"/>
      <c r="KNX4" s="310"/>
      <c r="KNY4" s="310"/>
      <c r="KNZ4" s="310"/>
      <c r="KOA4" s="310"/>
      <c r="KOB4" s="310"/>
      <c r="KOC4" s="310"/>
      <c r="KOD4" s="309"/>
      <c r="KOE4" s="310"/>
      <c r="KOF4" s="310"/>
      <c r="KOG4" s="310"/>
      <c r="KOH4" s="310"/>
      <c r="KOI4" s="310"/>
      <c r="KOJ4" s="310"/>
      <c r="KOK4" s="310"/>
      <c r="KOL4" s="309"/>
      <c r="KOM4" s="310"/>
      <c r="KON4" s="310"/>
      <c r="KOO4" s="310"/>
      <c r="KOP4" s="310"/>
      <c r="KOQ4" s="310"/>
      <c r="KOR4" s="310"/>
      <c r="KOS4" s="310"/>
      <c r="KOT4" s="309"/>
      <c r="KOU4" s="310"/>
      <c r="KOV4" s="310"/>
      <c r="KOW4" s="310"/>
      <c r="KOX4" s="310"/>
      <c r="KOY4" s="310"/>
      <c r="KOZ4" s="310"/>
      <c r="KPA4" s="310"/>
      <c r="KPB4" s="309"/>
      <c r="KPC4" s="310"/>
      <c r="KPD4" s="310"/>
      <c r="KPE4" s="310"/>
      <c r="KPF4" s="310"/>
      <c r="KPG4" s="310"/>
      <c r="KPH4" s="310"/>
      <c r="KPI4" s="310"/>
      <c r="KPJ4" s="309"/>
      <c r="KPK4" s="310"/>
      <c r="KPL4" s="310"/>
      <c r="KPM4" s="310"/>
      <c r="KPN4" s="310"/>
      <c r="KPO4" s="310"/>
      <c r="KPP4" s="310"/>
      <c r="KPQ4" s="310"/>
      <c r="KPR4" s="309"/>
      <c r="KPS4" s="310"/>
      <c r="KPT4" s="310"/>
      <c r="KPU4" s="310"/>
      <c r="KPV4" s="310"/>
      <c r="KPW4" s="310"/>
      <c r="KPX4" s="310"/>
      <c r="KPY4" s="310"/>
      <c r="KPZ4" s="309"/>
      <c r="KQA4" s="310"/>
      <c r="KQB4" s="310"/>
      <c r="KQC4" s="310"/>
      <c r="KQD4" s="310"/>
      <c r="KQE4" s="310"/>
      <c r="KQF4" s="310"/>
      <c r="KQG4" s="310"/>
      <c r="KQH4" s="309"/>
      <c r="KQI4" s="310"/>
      <c r="KQJ4" s="310"/>
      <c r="KQK4" s="310"/>
      <c r="KQL4" s="310"/>
      <c r="KQM4" s="310"/>
      <c r="KQN4" s="310"/>
      <c r="KQO4" s="310"/>
      <c r="KQP4" s="309"/>
      <c r="KQQ4" s="310"/>
      <c r="KQR4" s="310"/>
      <c r="KQS4" s="310"/>
      <c r="KQT4" s="310"/>
      <c r="KQU4" s="310"/>
      <c r="KQV4" s="310"/>
      <c r="KQW4" s="310"/>
      <c r="KQX4" s="309"/>
      <c r="KQY4" s="310"/>
      <c r="KQZ4" s="310"/>
      <c r="KRA4" s="310"/>
      <c r="KRB4" s="310"/>
      <c r="KRC4" s="310"/>
      <c r="KRD4" s="310"/>
      <c r="KRE4" s="310"/>
      <c r="KRF4" s="309"/>
      <c r="KRG4" s="310"/>
      <c r="KRH4" s="310"/>
      <c r="KRI4" s="310"/>
      <c r="KRJ4" s="310"/>
      <c r="KRK4" s="310"/>
      <c r="KRL4" s="310"/>
      <c r="KRM4" s="310"/>
      <c r="KRN4" s="309"/>
      <c r="KRO4" s="310"/>
      <c r="KRP4" s="310"/>
      <c r="KRQ4" s="310"/>
      <c r="KRR4" s="310"/>
      <c r="KRS4" s="310"/>
      <c r="KRT4" s="310"/>
      <c r="KRU4" s="310"/>
      <c r="KRV4" s="309"/>
      <c r="KRW4" s="310"/>
      <c r="KRX4" s="310"/>
      <c r="KRY4" s="310"/>
      <c r="KRZ4" s="310"/>
      <c r="KSA4" s="310"/>
      <c r="KSB4" s="310"/>
      <c r="KSC4" s="310"/>
      <c r="KSD4" s="309"/>
      <c r="KSE4" s="310"/>
      <c r="KSF4" s="310"/>
      <c r="KSG4" s="310"/>
      <c r="KSH4" s="310"/>
      <c r="KSI4" s="310"/>
      <c r="KSJ4" s="310"/>
      <c r="KSK4" s="310"/>
      <c r="KSL4" s="309"/>
      <c r="KSM4" s="310"/>
      <c r="KSN4" s="310"/>
      <c r="KSO4" s="310"/>
      <c r="KSP4" s="310"/>
      <c r="KSQ4" s="310"/>
      <c r="KSR4" s="310"/>
      <c r="KSS4" s="310"/>
      <c r="KST4" s="309"/>
      <c r="KSU4" s="310"/>
      <c r="KSV4" s="310"/>
      <c r="KSW4" s="310"/>
      <c r="KSX4" s="310"/>
      <c r="KSY4" s="310"/>
      <c r="KSZ4" s="310"/>
      <c r="KTA4" s="310"/>
      <c r="KTB4" s="309"/>
      <c r="KTC4" s="310"/>
      <c r="KTD4" s="310"/>
      <c r="KTE4" s="310"/>
      <c r="KTF4" s="310"/>
      <c r="KTG4" s="310"/>
      <c r="KTH4" s="310"/>
      <c r="KTI4" s="310"/>
      <c r="KTJ4" s="309"/>
      <c r="KTK4" s="310"/>
      <c r="KTL4" s="310"/>
      <c r="KTM4" s="310"/>
      <c r="KTN4" s="310"/>
      <c r="KTO4" s="310"/>
      <c r="KTP4" s="310"/>
      <c r="KTQ4" s="310"/>
      <c r="KTR4" s="309"/>
      <c r="KTS4" s="310"/>
      <c r="KTT4" s="310"/>
      <c r="KTU4" s="310"/>
      <c r="KTV4" s="310"/>
      <c r="KTW4" s="310"/>
      <c r="KTX4" s="310"/>
      <c r="KTY4" s="310"/>
      <c r="KTZ4" s="309"/>
      <c r="KUA4" s="310"/>
      <c r="KUB4" s="310"/>
      <c r="KUC4" s="310"/>
      <c r="KUD4" s="310"/>
      <c r="KUE4" s="310"/>
      <c r="KUF4" s="310"/>
      <c r="KUG4" s="310"/>
      <c r="KUH4" s="309"/>
      <c r="KUI4" s="310"/>
      <c r="KUJ4" s="310"/>
      <c r="KUK4" s="310"/>
      <c r="KUL4" s="310"/>
      <c r="KUM4" s="310"/>
      <c r="KUN4" s="310"/>
      <c r="KUO4" s="310"/>
      <c r="KUP4" s="309"/>
      <c r="KUQ4" s="310"/>
      <c r="KUR4" s="310"/>
      <c r="KUS4" s="310"/>
      <c r="KUT4" s="310"/>
      <c r="KUU4" s="310"/>
      <c r="KUV4" s="310"/>
      <c r="KUW4" s="310"/>
      <c r="KUX4" s="309"/>
      <c r="KUY4" s="310"/>
      <c r="KUZ4" s="310"/>
      <c r="KVA4" s="310"/>
      <c r="KVB4" s="310"/>
      <c r="KVC4" s="310"/>
      <c r="KVD4" s="310"/>
      <c r="KVE4" s="310"/>
      <c r="KVF4" s="309"/>
      <c r="KVG4" s="310"/>
      <c r="KVH4" s="310"/>
      <c r="KVI4" s="310"/>
      <c r="KVJ4" s="310"/>
      <c r="KVK4" s="310"/>
      <c r="KVL4" s="310"/>
      <c r="KVM4" s="310"/>
      <c r="KVN4" s="309"/>
      <c r="KVO4" s="310"/>
      <c r="KVP4" s="310"/>
      <c r="KVQ4" s="310"/>
      <c r="KVR4" s="310"/>
      <c r="KVS4" s="310"/>
      <c r="KVT4" s="310"/>
      <c r="KVU4" s="310"/>
      <c r="KVV4" s="309"/>
      <c r="KVW4" s="310"/>
      <c r="KVX4" s="310"/>
      <c r="KVY4" s="310"/>
      <c r="KVZ4" s="310"/>
      <c r="KWA4" s="310"/>
      <c r="KWB4" s="310"/>
      <c r="KWC4" s="310"/>
      <c r="KWD4" s="309"/>
      <c r="KWE4" s="310"/>
      <c r="KWF4" s="310"/>
      <c r="KWG4" s="310"/>
      <c r="KWH4" s="310"/>
      <c r="KWI4" s="310"/>
      <c r="KWJ4" s="310"/>
      <c r="KWK4" s="310"/>
      <c r="KWL4" s="309"/>
      <c r="KWM4" s="310"/>
      <c r="KWN4" s="310"/>
      <c r="KWO4" s="310"/>
      <c r="KWP4" s="310"/>
      <c r="KWQ4" s="310"/>
      <c r="KWR4" s="310"/>
      <c r="KWS4" s="310"/>
      <c r="KWT4" s="309"/>
      <c r="KWU4" s="310"/>
      <c r="KWV4" s="310"/>
      <c r="KWW4" s="310"/>
      <c r="KWX4" s="310"/>
      <c r="KWY4" s="310"/>
      <c r="KWZ4" s="310"/>
      <c r="KXA4" s="310"/>
      <c r="KXB4" s="309"/>
      <c r="KXC4" s="310"/>
      <c r="KXD4" s="310"/>
      <c r="KXE4" s="310"/>
      <c r="KXF4" s="310"/>
      <c r="KXG4" s="310"/>
      <c r="KXH4" s="310"/>
      <c r="KXI4" s="310"/>
      <c r="KXJ4" s="309"/>
      <c r="KXK4" s="310"/>
      <c r="KXL4" s="310"/>
      <c r="KXM4" s="310"/>
      <c r="KXN4" s="310"/>
      <c r="KXO4" s="310"/>
      <c r="KXP4" s="310"/>
      <c r="KXQ4" s="310"/>
      <c r="KXR4" s="309"/>
      <c r="KXS4" s="310"/>
      <c r="KXT4" s="310"/>
      <c r="KXU4" s="310"/>
      <c r="KXV4" s="310"/>
      <c r="KXW4" s="310"/>
      <c r="KXX4" s="310"/>
      <c r="KXY4" s="310"/>
      <c r="KXZ4" s="309"/>
      <c r="KYA4" s="310"/>
      <c r="KYB4" s="310"/>
      <c r="KYC4" s="310"/>
      <c r="KYD4" s="310"/>
      <c r="KYE4" s="310"/>
      <c r="KYF4" s="310"/>
      <c r="KYG4" s="310"/>
      <c r="KYH4" s="309"/>
      <c r="KYI4" s="310"/>
      <c r="KYJ4" s="310"/>
      <c r="KYK4" s="310"/>
      <c r="KYL4" s="310"/>
      <c r="KYM4" s="310"/>
      <c r="KYN4" s="310"/>
      <c r="KYO4" s="310"/>
      <c r="KYP4" s="309"/>
      <c r="KYQ4" s="310"/>
      <c r="KYR4" s="310"/>
      <c r="KYS4" s="310"/>
      <c r="KYT4" s="310"/>
      <c r="KYU4" s="310"/>
      <c r="KYV4" s="310"/>
      <c r="KYW4" s="310"/>
      <c r="KYX4" s="309"/>
      <c r="KYY4" s="310"/>
      <c r="KYZ4" s="310"/>
      <c r="KZA4" s="310"/>
      <c r="KZB4" s="310"/>
      <c r="KZC4" s="310"/>
      <c r="KZD4" s="310"/>
      <c r="KZE4" s="310"/>
      <c r="KZF4" s="309"/>
      <c r="KZG4" s="310"/>
      <c r="KZH4" s="310"/>
      <c r="KZI4" s="310"/>
      <c r="KZJ4" s="310"/>
      <c r="KZK4" s="310"/>
      <c r="KZL4" s="310"/>
      <c r="KZM4" s="310"/>
      <c r="KZN4" s="309"/>
      <c r="KZO4" s="310"/>
      <c r="KZP4" s="310"/>
      <c r="KZQ4" s="310"/>
      <c r="KZR4" s="310"/>
      <c r="KZS4" s="310"/>
      <c r="KZT4" s="310"/>
      <c r="KZU4" s="310"/>
      <c r="KZV4" s="309"/>
      <c r="KZW4" s="310"/>
      <c r="KZX4" s="310"/>
      <c r="KZY4" s="310"/>
      <c r="KZZ4" s="310"/>
      <c r="LAA4" s="310"/>
      <c r="LAB4" s="310"/>
      <c r="LAC4" s="310"/>
      <c r="LAD4" s="309"/>
      <c r="LAE4" s="310"/>
      <c r="LAF4" s="310"/>
      <c r="LAG4" s="310"/>
      <c r="LAH4" s="310"/>
      <c r="LAI4" s="310"/>
      <c r="LAJ4" s="310"/>
      <c r="LAK4" s="310"/>
      <c r="LAL4" s="309"/>
      <c r="LAM4" s="310"/>
      <c r="LAN4" s="310"/>
      <c r="LAO4" s="310"/>
      <c r="LAP4" s="310"/>
      <c r="LAQ4" s="310"/>
      <c r="LAR4" s="310"/>
      <c r="LAS4" s="310"/>
      <c r="LAT4" s="309"/>
      <c r="LAU4" s="310"/>
      <c r="LAV4" s="310"/>
      <c r="LAW4" s="310"/>
      <c r="LAX4" s="310"/>
      <c r="LAY4" s="310"/>
      <c r="LAZ4" s="310"/>
      <c r="LBA4" s="310"/>
      <c r="LBB4" s="309"/>
      <c r="LBC4" s="310"/>
      <c r="LBD4" s="310"/>
      <c r="LBE4" s="310"/>
      <c r="LBF4" s="310"/>
      <c r="LBG4" s="310"/>
      <c r="LBH4" s="310"/>
      <c r="LBI4" s="310"/>
      <c r="LBJ4" s="309"/>
      <c r="LBK4" s="310"/>
      <c r="LBL4" s="310"/>
      <c r="LBM4" s="310"/>
      <c r="LBN4" s="310"/>
      <c r="LBO4" s="310"/>
      <c r="LBP4" s="310"/>
      <c r="LBQ4" s="310"/>
      <c r="LBR4" s="309"/>
      <c r="LBS4" s="310"/>
      <c r="LBT4" s="310"/>
      <c r="LBU4" s="310"/>
      <c r="LBV4" s="310"/>
      <c r="LBW4" s="310"/>
      <c r="LBX4" s="310"/>
      <c r="LBY4" s="310"/>
      <c r="LBZ4" s="309"/>
      <c r="LCA4" s="310"/>
      <c r="LCB4" s="310"/>
      <c r="LCC4" s="310"/>
      <c r="LCD4" s="310"/>
      <c r="LCE4" s="310"/>
      <c r="LCF4" s="310"/>
      <c r="LCG4" s="310"/>
      <c r="LCH4" s="309"/>
      <c r="LCI4" s="310"/>
      <c r="LCJ4" s="310"/>
      <c r="LCK4" s="310"/>
      <c r="LCL4" s="310"/>
      <c r="LCM4" s="310"/>
      <c r="LCN4" s="310"/>
      <c r="LCO4" s="310"/>
      <c r="LCP4" s="309"/>
      <c r="LCQ4" s="310"/>
      <c r="LCR4" s="310"/>
      <c r="LCS4" s="310"/>
      <c r="LCT4" s="310"/>
      <c r="LCU4" s="310"/>
      <c r="LCV4" s="310"/>
      <c r="LCW4" s="310"/>
      <c r="LCX4" s="309"/>
      <c r="LCY4" s="310"/>
      <c r="LCZ4" s="310"/>
      <c r="LDA4" s="310"/>
      <c r="LDB4" s="310"/>
      <c r="LDC4" s="310"/>
      <c r="LDD4" s="310"/>
      <c r="LDE4" s="310"/>
      <c r="LDF4" s="309"/>
      <c r="LDG4" s="310"/>
      <c r="LDH4" s="310"/>
      <c r="LDI4" s="310"/>
      <c r="LDJ4" s="310"/>
      <c r="LDK4" s="310"/>
      <c r="LDL4" s="310"/>
      <c r="LDM4" s="310"/>
      <c r="LDN4" s="309"/>
      <c r="LDO4" s="310"/>
      <c r="LDP4" s="310"/>
      <c r="LDQ4" s="310"/>
      <c r="LDR4" s="310"/>
      <c r="LDS4" s="310"/>
      <c r="LDT4" s="310"/>
      <c r="LDU4" s="310"/>
      <c r="LDV4" s="309"/>
      <c r="LDW4" s="310"/>
      <c r="LDX4" s="310"/>
      <c r="LDY4" s="310"/>
      <c r="LDZ4" s="310"/>
      <c r="LEA4" s="310"/>
      <c r="LEB4" s="310"/>
      <c r="LEC4" s="310"/>
      <c r="LED4" s="309"/>
      <c r="LEE4" s="310"/>
      <c r="LEF4" s="310"/>
      <c r="LEG4" s="310"/>
      <c r="LEH4" s="310"/>
      <c r="LEI4" s="310"/>
      <c r="LEJ4" s="310"/>
      <c r="LEK4" s="310"/>
      <c r="LEL4" s="309"/>
      <c r="LEM4" s="310"/>
      <c r="LEN4" s="310"/>
      <c r="LEO4" s="310"/>
      <c r="LEP4" s="310"/>
      <c r="LEQ4" s="310"/>
      <c r="LER4" s="310"/>
      <c r="LES4" s="310"/>
      <c r="LET4" s="309"/>
      <c r="LEU4" s="310"/>
      <c r="LEV4" s="310"/>
      <c r="LEW4" s="310"/>
      <c r="LEX4" s="310"/>
      <c r="LEY4" s="310"/>
      <c r="LEZ4" s="310"/>
      <c r="LFA4" s="310"/>
      <c r="LFB4" s="309"/>
      <c r="LFC4" s="310"/>
      <c r="LFD4" s="310"/>
      <c r="LFE4" s="310"/>
      <c r="LFF4" s="310"/>
      <c r="LFG4" s="310"/>
      <c r="LFH4" s="310"/>
      <c r="LFI4" s="310"/>
      <c r="LFJ4" s="309"/>
      <c r="LFK4" s="310"/>
      <c r="LFL4" s="310"/>
      <c r="LFM4" s="310"/>
      <c r="LFN4" s="310"/>
      <c r="LFO4" s="310"/>
      <c r="LFP4" s="310"/>
      <c r="LFQ4" s="310"/>
      <c r="LFR4" s="309"/>
      <c r="LFS4" s="310"/>
      <c r="LFT4" s="310"/>
      <c r="LFU4" s="310"/>
      <c r="LFV4" s="310"/>
      <c r="LFW4" s="310"/>
      <c r="LFX4" s="310"/>
      <c r="LFY4" s="310"/>
      <c r="LFZ4" s="309"/>
      <c r="LGA4" s="310"/>
      <c r="LGB4" s="310"/>
      <c r="LGC4" s="310"/>
      <c r="LGD4" s="310"/>
      <c r="LGE4" s="310"/>
      <c r="LGF4" s="310"/>
      <c r="LGG4" s="310"/>
      <c r="LGH4" s="309"/>
      <c r="LGI4" s="310"/>
      <c r="LGJ4" s="310"/>
      <c r="LGK4" s="310"/>
      <c r="LGL4" s="310"/>
      <c r="LGM4" s="310"/>
      <c r="LGN4" s="310"/>
      <c r="LGO4" s="310"/>
      <c r="LGP4" s="309"/>
      <c r="LGQ4" s="310"/>
      <c r="LGR4" s="310"/>
      <c r="LGS4" s="310"/>
      <c r="LGT4" s="310"/>
      <c r="LGU4" s="310"/>
      <c r="LGV4" s="310"/>
      <c r="LGW4" s="310"/>
      <c r="LGX4" s="309"/>
      <c r="LGY4" s="310"/>
      <c r="LGZ4" s="310"/>
      <c r="LHA4" s="310"/>
      <c r="LHB4" s="310"/>
      <c r="LHC4" s="310"/>
      <c r="LHD4" s="310"/>
      <c r="LHE4" s="310"/>
      <c r="LHF4" s="309"/>
      <c r="LHG4" s="310"/>
      <c r="LHH4" s="310"/>
      <c r="LHI4" s="310"/>
      <c r="LHJ4" s="310"/>
      <c r="LHK4" s="310"/>
      <c r="LHL4" s="310"/>
      <c r="LHM4" s="310"/>
      <c r="LHN4" s="309"/>
      <c r="LHO4" s="310"/>
      <c r="LHP4" s="310"/>
      <c r="LHQ4" s="310"/>
      <c r="LHR4" s="310"/>
      <c r="LHS4" s="310"/>
      <c r="LHT4" s="310"/>
      <c r="LHU4" s="310"/>
      <c r="LHV4" s="309"/>
      <c r="LHW4" s="310"/>
      <c r="LHX4" s="310"/>
      <c r="LHY4" s="310"/>
      <c r="LHZ4" s="310"/>
      <c r="LIA4" s="310"/>
      <c r="LIB4" s="310"/>
      <c r="LIC4" s="310"/>
      <c r="LID4" s="309"/>
      <c r="LIE4" s="310"/>
      <c r="LIF4" s="310"/>
      <c r="LIG4" s="310"/>
      <c r="LIH4" s="310"/>
      <c r="LII4" s="310"/>
      <c r="LIJ4" s="310"/>
      <c r="LIK4" s="310"/>
      <c r="LIL4" s="309"/>
      <c r="LIM4" s="310"/>
      <c r="LIN4" s="310"/>
      <c r="LIO4" s="310"/>
      <c r="LIP4" s="310"/>
      <c r="LIQ4" s="310"/>
      <c r="LIR4" s="310"/>
      <c r="LIS4" s="310"/>
      <c r="LIT4" s="309"/>
      <c r="LIU4" s="310"/>
      <c r="LIV4" s="310"/>
      <c r="LIW4" s="310"/>
      <c r="LIX4" s="310"/>
      <c r="LIY4" s="310"/>
      <c r="LIZ4" s="310"/>
      <c r="LJA4" s="310"/>
      <c r="LJB4" s="309"/>
      <c r="LJC4" s="310"/>
      <c r="LJD4" s="310"/>
      <c r="LJE4" s="310"/>
      <c r="LJF4" s="310"/>
      <c r="LJG4" s="310"/>
      <c r="LJH4" s="310"/>
      <c r="LJI4" s="310"/>
      <c r="LJJ4" s="309"/>
      <c r="LJK4" s="310"/>
      <c r="LJL4" s="310"/>
      <c r="LJM4" s="310"/>
      <c r="LJN4" s="310"/>
      <c r="LJO4" s="310"/>
      <c r="LJP4" s="310"/>
      <c r="LJQ4" s="310"/>
      <c r="LJR4" s="309"/>
      <c r="LJS4" s="310"/>
      <c r="LJT4" s="310"/>
      <c r="LJU4" s="310"/>
      <c r="LJV4" s="310"/>
      <c r="LJW4" s="310"/>
      <c r="LJX4" s="310"/>
      <c r="LJY4" s="310"/>
      <c r="LJZ4" s="309"/>
      <c r="LKA4" s="310"/>
      <c r="LKB4" s="310"/>
      <c r="LKC4" s="310"/>
      <c r="LKD4" s="310"/>
      <c r="LKE4" s="310"/>
      <c r="LKF4" s="310"/>
      <c r="LKG4" s="310"/>
      <c r="LKH4" s="309"/>
      <c r="LKI4" s="310"/>
      <c r="LKJ4" s="310"/>
      <c r="LKK4" s="310"/>
      <c r="LKL4" s="310"/>
      <c r="LKM4" s="310"/>
      <c r="LKN4" s="310"/>
      <c r="LKO4" s="310"/>
      <c r="LKP4" s="309"/>
      <c r="LKQ4" s="310"/>
      <c r="LKR4" s="310"/>
      <c r="LKS4" s="310"/>
      <c r="LKT4" s="310"/>
      <c r="LKU4" s="310"/>
      <c r="LKV4" s="310"/>
      <c r="LKW4" s="310"/>
      <c r="LKX4" s="309"/>
      <c r="LKY4" s="310"/>
      <c r="LKZ4" s="310"/>
      <c r="LLA4" s="310"/>
      <c r="LLB4" s="310"/>
      <c r="LLC4" s="310"/>
      <c r="LLD4" s="310"/>
      <c r="LLE4" s="310"/>
      <c r="LLF4" s="309"/>
      <c r="LLG4" s="310"/>
      <c r="LLH4" s="310"/>
      <c r="LLI4" s="310"/>
      <c r="LLJ4" s="310"/>
      <c r="LLK4" s="310"/>
      <c r="LLL4" s="310"/>
      <c r="LLM4" s="310"/>
      <c r="LLN4" s="309"/>
      <c r="LLO4" s="310"/>
      <c r="LLP4" s="310"/>
      <c r="LLQ4" s="310"/>
      <c r="LLR4" s="310"/>
      <c r="LLS4" s="310"/>
      <c r="LLT4" s="310"/>
      <c r="LLU4" s="310"/>
      <c r="LLV4" s="309"/>
      <c r="LLW4" s="310"/>
      <c r="LLX4" s="310"/>
      <c r="LLY4" s="310"/>
      <c r="LLZ4" s="310"/>
      <c r="LMA4" s="310"/>
      <c r="LMB4" s="310"/>
      <c r="LMC4" s="310"/>
      <c r="LMD4" s="309"/>
      <c r="LME4" s="310"/>
      <c r="LMF4" s="310"/>
      <c r="LMG4" s="310"/>
      <c r="LMH4" s="310"/>
      <c r="LMI4" s="310"/>
      <c r="LMJ4" s="310"/>
      <c r="LMK4" s="310"/>
      <c r="LML4" s="309"/>
      <c r="LMM4" s="310"/>
      <c r="LMN4" s="310"/>
      <c r="LMO4" s="310"/>
      <c r="LMP4" s="310"/>
      <c r="LMQ4" s="310"/>
      <c r="LMR4" s="310"/>
      <c r="LMS4" s="310"/>
      <c r="LMT4" s="309"/>
      <c r="LMU4" s="310"/>
      <c r="LMV4" s="310"/>
      <c r="LMW4" s="310"/>
      <c r="LMX4" s="310"/>
      <c r="LMY4" s="310"/>
      <c r="LMZ4" s="310"/>
      <c r="LNA4" s="310"/>
      <c r="LNB4" s="309"/>
      <c r="LNC4" s="310"/>
      <c r="LND4" s="310"/>
      <c r="LNE4" s="310"/>
      <c r="LNF4" s="310"/>
      <c r="LNG4" s="310"/>
      <c r="LNH4" s="310"/>
      <c r="LNI4" s="310"/>
      <c r="LNJ4" s="309"/>
      <c r="LNK4" s="310"/>
      <c r="LNL4" s="310"/>
      <c r="LNM4" s="310"/>
      <c r="LNN4" s="310"/>
      <c r="LNO4" s="310"/>
      <c r="LNP4" s="310"/>
      <c r="LNQ4" s="310"/>
      <c r="LNR4" s="309"/>
      <c r="LNS4" s="310"/>
      <c r="LNT4" s="310"/>
      <c r="LNU4" s="310"/>
      <c r="LNV4" s="310"/>
      <c r="LNW4" s="310"/>
      <c r="LNX4" s="310"/>
      <c r="LNY4" s="310"/>
      <c r="LNZ4" s="309"/>
      <c r="LOA4" s="310"/>
      <c r="LOB4" s="310"/>
      <c r="LOC4" s="310"/>
      <c r="LOD4" s="310"/>
      <c r="LOE4" s="310"/>
      <c r="LOF4" s="310"/>
      <c r="LOG4" s="310"/>
      <c r="LOH4" s="309"/>
      <c r="LOI4" s="310"/>
      <c r="LOJ4" s="310"/>
      <c r="LOK4" s="310"/>
      <c r="LOL4" s="310"/>
      <c r="LOM4" s="310"/>
      <c r="LON4" s="310"/>
      <c r="LOO4" s="310"/>
      <c r="LOP4" s="309"/>
      <c r="LOQ4" s="310"/>
      <c r="LOR4" s="310"/>
      <c r="LOS4" s="310"/>
      <c r="LOT4" s="310"/>
      <c r="LOU4" s="310"/>
      <c r="LOV4" s="310"/>
      <c r="LOW4" s="310"/>
      <c r="LOX4" s="309"/>
      <c r="LOY4" s="310"/>
      <c r="LOZ4" s="310"/>
      <c r="LPA4" s="310"/>
      <c r="LPB4" s="310"/>
      <c r="LPC4" s="310"/>
      <c r="LPD4" s="310"/>
      <c r="LPE4" s="310"/>
      <c r="LPF4" s="309"/>
      <c r="LPG4" s="310"/>
      <c r="LPH4" s="310"/>
      <c r="LPI4" s="310"/>
      <c r="LPJ4" s="310"/>
      <c r="LPK4" s="310"/>
      <c r="LPL4" s="310"/>
      <c r="LPM4" s="310"/>
      <c r="LPN4" s="309"/>
      <c r="LPO4" s="310"/>
      <c r="LPP4" s="310"/>
      <c r="LPQ4" s="310"/>
      <c r="LPR4" s="310"/>
      <c r="LPS4" s="310"/>
      <c r="LPT4" s="310"/>
      <c r="LPU4" s="310"/>
      <c r="LPV4" s="309"/>
      <c r="LPW4" s="310"/>
      <c r="LPX4" s="310"/>
      <c r="LPY4" s="310"/>
      <c r="LPZ4" s="310"/>
      <c r="LQA4" s="310"/>
      <c r="LQB4" s="310"/>
      <c r="LQC4" s="310"/>
      <c r="LQD4" s="309"/>
      <c r="LQE4" s="310"/>
      <c r="LQF4" s="310"/>
      <c r="LQG4" s="310"/>
      <c r="LQH4" s="310"/>
      <c r="LQI4" s="310"/>
      <c r="LQJ4" s="310"/>
      <c r="LQK4" s="310"/>
      <c r="LQL4" s="309"/>
      <c r="LQM4" s="310"/>
      <c r="LQN4" s="310"/>
      <c r="LQO4" s="310"/>
      <c r="LQP4" s="310"/>
      <c r="LQQ4" s="310"/>
      <c r="LQR4" s="310"/>
      <c r="LQS4" s="310"/>
      <c r="LQT4" s="309"/>
      <c r="LQU4" s="310"/>
      <c r="LQV4" s="310"/>
      <c r="LQW4" s="310"/>
      <c r="LQX4" s="310"/>
      <c r="LQY4" s="310"/>
      <c r="LQZ4" s="310"/>
      <c r="LRA4" s="310"/>
      <c r="LRB4" s="309"/>
      <c r="LRC4" s="310"/>
      <c r="LRD4" s="310"/>
      <c r="LRE4" s="310"/>
      <c r="LRF4" s="310"/>
      <c r="LRG4" s="310"/>
      <c r="LRH4" s="310"/>
      <c r="LRI4" s="310"/>
      <c r="LRJ4" s="309"/>
      <c r="LRK4" s="310"/>
      <c r="LRL4" s="310"/>
      <c r="LRM4" s="310"/>
      <c r="LRN4" s="310"/>
      <c r="LRO4" s="310"/>
      <c r="LRP4" s="310"/>
      <c r="LRQ4" s="310"/>
      <c r="LRR4" s="309"/>
      <c r="LRS4" s="310"/>
      <c r="LRT4" s="310"/>
      <c r="LRU4" s="310"/>
      <c r="LRV4" s="310"/>
      <c r="LRW4" s="310"/>
      <c r="LRX4" s="310"/>
      <c r="LRY4" s="310"/>
      <c r="LRZ4" s="309"/>
      <c r="LSA4" s="310"/>
      <c r="LSB4" s="310"/>
      <c r="LSC4" s="310"/>
      <c r="LSD4" s="310"/>
      <c r="LSE4" s="310"/>
      <c r="LSF4" s="310"/>
      <c r="LSG4" s="310"/>
      <c r="LSH4" s="309"/>
      <c r="LSI4" s="310"/>
      <c r="LSJ4" s="310"/>
      <c r="LSK4" s="310"/>
      <c r="LSL4" s="310"/>
      <c r="LSM4" s="310"/>
      <c r="LSN4" s="310"/>
      <c r="LSO4" s="310"/>
      <c r="LSP4" s="309"/>
      <c r="LSQ4" s="310"/>
      <c r="LSR4" s="310"/>
      <c r="LSS4" s="310"/>
      <c r="LST4" s="310"/>
      <c r="LSU4" s="310"/>
      <c r="LSV4" s="310"/>
      <c r="LSW4" s="310"/>
      <c r="LSX4" s="309"/>
      <c r="LSY4" s="310"/>
      <c r="LSZ4" s="310"/>
      <c r="LTA4" s="310"/>
      <c r="LTB4" s="310"/>
      <c r="LTC4" s="310"/>
      <c r="LTD4" s="310"/>
      <c r="LTE4" s="310"/>
      <c r="LTF4" s="309"/>
      <c r="LTG4" s="310"/>
      <c r="LTH4" s="310"/>
      <c r="LTI4" s="310"/>
      <c r="LTJ4" s="310"/>
      <c r="LTK4" s="310"/>
      <c r="LTL4" s="310"/>
      <c r="LTM4" s="310"/>
      <c r="LTN4" s="309"/>
      <c r="LTO4" s="310"/>
      <c r="LTP4" s="310"/>
      <c r="LTQ4" s="310"/>
      <c r="LTR4" s="310"/>
      <c r="LTS4" s="310"/>
      <c r="LTT4" s="310"/>
      <c r="LTU4" s="310"/>
      <c r="LTV4" s="309"/>
      <c r="LTW4" s="310"/>
      <c r="LTX4" s="310"/>
      <c r="LTY4" s="310"/>
      <c r="LTZ4" s="310"/>
      <c r="LUA4" s="310"/>
      <c r="LUB4" s="310"/>
      <c r="LUC4" s="310"/>
      <c r="LUD4" s="309"/>
      <c r="LUE4" s="310"/>
      <c r="LUF4" s="310"/>
      <c r="LUG4" s="310"/>
      <c r="LUH4" s="310"/>
      <c r="LUI4" s="310"/>
      <c r="LUJ4" s="310"/>
      <c r="LUK4" s="310"/>
      <c r="LUL4" s="309"/>
      <c r="LUM4" s="310"/>
      <c r="LUN4" s="310"/>
      <c r="LUO4" s="310"/>
      <c r="LUP4" s="310"/>
      <c r="LUQ4" s="310"/>
      <c r="LUR4" s="310"/>
      <c r="LUS4" s="310"/>
      <c r="LUT4" s="309"/>
      <c r="LUU4" s="310"/>
      <c r="LUV4" s="310"/>
      <c r="LUW4" s="310"/>
      <c r="LUX4" s="310"/>
      <c r="LUY4" s="310"/>
      <c r="LUZ4" s="310"/>
      <c r="LVA4" s="310"/>
      <c r="LVB4" s="309"/>
      <c r="LVC4" s="310"/>
      <c r="LVD4" s="310"/>
      <c r="LVE4" s="310"/>
      <c r="LVF4" s="310"/>
      <c r="LVG4" s="310"/>
      <c r="LVH4" s="310"/>
      <c r="LVI4" s="310"/>
      <c r="LVJ4" s="309"/>
      <c r="LVK4" s="310"/>
      <c r="LVL4" s="310"/>
      <c r="LVM4" s="310"/>
      <c r="LVN4" s="310"/>
      <c r="LVO4" s="310"/>
      <c r="LVP4" s="310"/>
      <c r="LVQ4" s="310"/>
      <c r="LVR4" s="309"/>
      <c r="LVS4" s="310"/>
      <c r="LVT4" s="310"/>
      <c r="LVU4" s="310"/>
      <c r="LVV4" s="310"/>
      <c r="LVW4" s="310"/>
      <c r="LVX4" s="310"/>
      <c r="LVY4" s="310"/>
      <c r="LVZ4" s="309"/>
      <c r="LWA4" s="310"/>
      <c r="LWB4" s="310"/>
      <c r="LWC4" s="310"/>
      <c r="LWD4" s="310"/>
      <c r="LWE4" s="310"/>
      <c r="LWF4" s="310"/>
      <c r="LWG4" s="310"/>
      <c r="LWH4" s="309"/>
      <c r="LWI4" s="310"/>
      <c r="LWJ4" s="310"/>
      <c r="LWK4" s="310"/>
      <c r="LWL4" s="310"/>
      <c r="LWM4" s="310"/>
      <c r="LWN4" s="310"/>
      <c r="LWO4" s="310"/>
      <c r="LWP4" s="309"/>
      <c r="LWQ4" s="310"/>
      <c r="LWR4" s="310"/>
      <c r="LWS4" s="310"/>
      <c r="LWT4" s="310"/>
      <c r="LWU4" s="310"/>
      <c r="LWV4" s="310"/>
      <c r="LWW4" s="310"/>
      <c r="LWX4" s="309"/>
      <c r="LWY4" s="310"/>
      <c r="LWZ4" s="310"/>
      <c r="LXA4" s="310"/>
      <c r="LXB4" s="310"/>
      <c r="LXC4" s="310"/>
      <c r="LXD4" s="310"/>
      <c r="LXE4" s="310"/>
      <c r="LXF4" s="309"/>
      <c r="LXG4" s="310"/>
      <c r="LXH4" s="310"/>
      <c r="LXI4" s="310"/>
      <c r="LXJ4" s="310"/>
      <c r="LXK4" s="310"/>
      <c r="LXL4" s="310"/>
      <c r="LXM4" s="310"/>
      <c r="LXN4" s="309"/>
      <c r="LXO4" s="310"/>
      <c r="LXP4" s="310"/>
      <c r="LXQ4" s="310"/>
      <c r="LXR4" s="310"/>
      <c r="LXS4" s="310"/>
      <c r="LXT4" s="310"/>
      <c r="LXU4" s="310"/>
      <c r="LXV4" s="309"/>
      <c r="LXW4" s="310"/>
      <c r="LXX4" s="310"/>
      <c r="LXY4" s="310"/>
      <c r="LXZ4" s="310"/>
      <c r="LYA4" s="310"/>
      <c r="LYB4" s="310"/>
      <c r="LYC4" s="310"/>
      <c r="LYD4" s="309"/>
      <c r="LYE4" s="310"/>
      <c r="LYF4" s="310"/>
      <c r="LYG4" s="310"/>
      <c r="LYH4" s="310"/>
      <c r="LYI4" s="310"/>
      <c r="LYJ4" s="310"/>
      <c r="LYK4" s="310"/>
      <c r="LYL4" s="309"/>
      <c r="LYM4" s="310"/>
      <c r="LYN4" s="310"/>
      <c r="LYO4" s="310"/>
      <c r="LYP4" s="310"/>
      <c r="LYQ4" s="310"/>
      <c r="LYR4" s="310"/>
      <c r="LYS4" s="310"/>
      <c r="LYT4" s="309"/>
      <c r="LYU4" s="310"/>
      <c r="LYV4" s="310"/>
      <c r="LYW4" s="310"/>
      <c r="LYX4" s="310"/>
      <c r="LYY4" s="310"/>
      <c r="LYZ4" s="310"/>
      <c r="LZA4" s="310"/>
      <c r="LZB4" s="309"/>
      <c r="LZC4" s="310"/>
      <c r="LZD4" s="310"/>
      <c r="LZE4" s="310"/>
      <c r="LZF4" s="310"/>
      <c r="LZG4" s="310"/>
      <c r="LZH4" s="310"/>
      <c r="LZI4" s="310"/>
      <c r="LZJ4" s="309"/>
      <c r="LZK4" s="310"/>
      <c r="LZL4" s="310"/>
      <c r="LZM4" s="310"/>
      <c r="LZN4" s="310"/>
      <c r="LZO4" s="310"/>
      <c r="LZP4" s="310"/>
      <c r="LZQ4" s="310"/>
      <c r="LZR4" s="309"/>
      <c r="LZS4" s="310"/>
      <c r="LZT4" s="310"/>
      <c r="LZU4" s="310"/>
      <c r="LZV4" s="310"/>
      <c r="LZW4" s="310"/>
      <c r="LZX4" s="310"/>
      <c r="LZY4" s="310"/>
      <c r="LZZ4" s="309"/>
      <c r="MAA4" s="310"/>
      <c r="MAB4" s="310"/>
      <c r="MAC4" s="310"/>
      <c r="MAD4" s="310"/>
      <c r="MAE4" s="310"/>
      <c r="MAF4" s="310"/>
      <c r="MAG4" s="310"/>
      <c r="MAH4" s="309"/>
      <c r="MAI4" s="310"/>
      <c r="MAJ4" s="310"/>
      <c r="MAK4" s="310"/>
      <c r="MAL4" s="310"/>
      <c r="MAM4" s="310"/>
      <c r="MAN4" s="310"/>
      <c r="MAO4" s="310"/>
      <c r="MAP4" s="309"/>
      <c r="MAQ4" s="310"/>
      <c r="MAR4" s="310"/>
      <c r="MAS4" s="310"/>
      <c r="MAT4" s="310"/>
      <c r="MAU4" s="310"/>
      <c r="MAV4" s="310"/>
      <c r="MAW4" s="310"/>
      <c r="MAX4" s="309"/>
      <c r="MAY4" s="310"/>
      <c r="MAZ4" s="310"/>
      <c r="MBA4" s="310"/>
      <c r="MBB4" s="310"/>
      <c r="MBC4" s="310"/>
      <c r="MBD4" s="310"/>
      <c r="MBE4" s="310"/>
      <c r="MBF4" s="309"/>
      <c r="MBG4" s="310"/>
      <c r="MBH4" s="310"/>
      <c r="MBI4" s="310"/>
      <c r="MBJ4" s="310"/>
      <c r="MBK4" s="310"/>
      <c r="MBL4" s="310"/>
      <c r="MBM4" s="310"/>
      <c r="MBN4" s="309"/>
      <c r="MBO4" s="310"/>
      <c r="MBP4" s="310"/>
      <c r="MBQ4" s="310"/>
      <c r="MBR4" s="310"/>
      <c r="MBS4" s="310"/>
      <c r="MBT4" s="310"/>
      <c r="MBU4" s="310"/>
      <c r="MBV4" s="309"/>
      <c r="MBW4" s="310"/>
      <c r="MBX4" s="310"/>
      <c r="MBY4" s="310"/>
      <c r="MBZ4" s="310"/>
      <c r="MCA4" s="310"/>
      <c r="MCB4" s="310"/>
      <c r="MCC4" s="310"/>
      <c r="MCD4" s="309"/>
      <c r="MCE4" s="310"/>
      <c r="MCF4" s="310"/>
      <c r="MCG4" s="310"/>
      <c r="MCH4" s="310"/>
      <c r="MCI4" s="310"/>
      <c r="MCJ4" s="310"/>
      <c r="MCK4" s="310"/>
      <c r="MCL4" s="309"/>
      <c r="MCM4" s="310"/>
      <c r="MCN4" s="310"/>
      <c r="MCO4" s="310"/>
      <c r="MCP4" s="310"/>
      <c r="MCQ4" s="310"/>
      <c r="MCR4" s="310"/>
      <c r="MCS4" s="310"/>
      <c r="MCT4" s="309"/>
      <c r="MCU4" s="310"/>
      <c r="MCV4" s="310"/>
      <c r="MCW4" s="310"/>
      <c r="MCX4" s="310"/>
      <c r="MCY4" s="310"/>
      <c r="MCZ4" s="310"/>
      <c r="MDA4" s="310"/>
      <c r="MDB4" s="309"/>
      <c r="MDC4" s="310"/>
      <c r="MDD4" s="310"/>
      <c r="MDE4" s="310"/>
      <c r="MDF4" s="310"/>
      <c r="MDG4" s="310"/>
      <c r="MDH4" s="310"/>
      <c r="MDI4" s="310"/>
      <c r="MDJ4" s="309"/>
      <c r="MDK4" s="310"/>
      <c r="MDL4" s="310"/>
      <c r="MDM4" s="310"/>
      <c r="MDN4" s="310"/>
      <c r="MDO4" s="310"/>
      <c r="MDP4" s="310"/>
      <c r="MDQ4" s="310"/>
      <c r="MDR4" s="309"/>
      <c r="MDS4" s="310"/>
      <c r="MDT4" s="310"/>
      <c r="MDU4" s="310"/>
      <c r="MDV4" s="310"/>
      <c r="MDW4" s="310"/>
      <c r="MDX4" s="310"/>
      <c r="MDY4" s="310"/>
      <c r="MDZ4" s="309"/>
      <c r="MEA4" s="310"/>
      <c r="MEB4" s="310"/>
      <c r="MEC4" s="310"/>
      <c r="MED4" s="310"/>
      <c r="MEE4" s="310"/>
      <c r="MEF4" s="310"/>
      <c r="MEG4" s="310"/>
      <c r="MEH4" s="309"/>
      <c r="MEI4" s="310"/>
      <c r="MEJ4" s="310"/>
      <c r="MEK4" s="310"/>
      <c r="MEL4" s="310"/>
      <c r="MEM4" s="310"/>
      <c r="MEN4" s="310"/>
      <c r="MEO4" s="310"/>
      <c r="MEP4" s="309"/>
      <c r="MEQ4" s="310"/>
      <c r="MER4" s="310"/>
      <c r="MES4" s="310"/>
      <c r="MET4" s="310"/>
      <c r="MEU4" s="310"/>
      <c r="MEV4" s="310"/>
      <c r="MEW4" s="310"/>
      <c r="MEX4" s="309"/>
      <c r="MEY4" s="310"/>
      <c r="MEZ4" s="310"/>
      <c r="MFA4" s="310"/>
      <c r="MFB4" s="310"/>
      <c r="MFC4" s="310"/>
      <c r="MFD4" s="310"/>
      <c r="MFE4" s="310"/>
      <c r="MFF4" s="309"/>
      <c r="MFG4" s="310"/>
      <c r="MFH4" s="310"/>
      <c r="MFI4" s="310"/>
      <c r="MFJ4" s="310"/>
      <c r="MFK4" s="310"/>
      <c r="MFL4" s="310"/>
      <c r="MFM4" s="310"/>
      <c r="MFN4" s="309"/>
      <c r="MFO4" s="310"/>
      <c r="MFP4" s="310"/>
      <c r="MFQ4" s="310"/>
      <c r="MFR4" s="310"/>
      <c r="MFS4" s="310"/>
      <c r="MFT4" s="310"/>
      <c r="MFU4" s="310"/>
      <c r="MFV4" s="309"/>
      <c r="MFW4" s="310"/>
      <c r="MFX4" s="310"/>
      <c r="MFY4" s="310"/>
      <c r="MFZ4" s="310"/>
      <c r="MGA4" s="310"/>
      <c r="MGB4" s="310"/>
      <c r="MGC4" s="310"/>
      <c r="MGD4" s="309"/>
      <c r="MGE4" s="310"/>
      <c r="MGF4" s="310"/>
      <c r="MGG4" s="310"/>
      <c r="MGH4" s="310"/>
      <c r="MGI4" s="310"/>
      <c r="MGJ4" s="310"/>
      <c r="MGK4" s="310"/>
      <c r="MGL4" s="309"/>
      <c r="MGM4" s="310"/>
      <c r="MGN4" s="310"/>
      <c r="MGO4" s="310"/>
      <c r="MGP4" s="310"/>
      <c r="MGQ4" s="310"/>
      <c r="MGR4" s="310"/>
      <c r="MGS4" s="310"/>
      <c r="MGT4" s="309"/>
      <c r="MGU4" s="310"/>
      <c r="MGV4" s="310"/>
      <c r="MGW4" s="310"/>
      <c r="MGX4" s="310"/>
      <c r="MGY4" s="310"/>
      <c r="MGZ4" s="310"/>
      <c r="MHA4" s="310"/>
      <c r="MHB4" s="309"/>
      <c r="MHC4" s="310"/>
      <c r="MHD4" s="310"/>
      <c r="MHE4" s="310"/>
      <c r="MHF4" s="310"/>
      <c r="MHG4" s="310"/>
      <c r="MHH4" s="310"/>
      <c r="MHI4" s="310"/>
      <c r="MHJ4" s="309"/>
      <c r="MHK4" s="310"/>
      <c r="MHL4" s="310"/>
      <c r="MHM4" s="310"/>
      <c r="MHN4" s="310"/>
      <c r="MHO4" s="310"/>
      <c r="MHP4" s="310"/>
      <c r="MHQ4" s="310"/>
      <c r="MHR4" s="309"/>
      <c r="MHS4" s="310"/>
      <c r="MHT4" s="310"/>
      <c r="MHU4" s="310"/>
      <c r="MHV4" s="310"/>
      <c r="MHW4" s="310"/>
      <c r="MHX4" s="310"/>
      <c r="MHY4" s="310"/>
      <c r="MHZ4" s="309"/>
      <c r="MIA4" s="310"/>
      <c r="MIB4" s="310"/>
      <c r="MIC4" s="310"/>
      <c r="MID4" s="310"/>
      <c r="MIE4" s="310"/>
      <c r="MIF4" s="310"/>
      <c r="MIG4" s="310"/>
      <c r="MIH4" s="309"/>
      <c r="MII4" s="310"/>
      <c r="MIJ4" s="310"/>
      <c r="MIK4" s="310"/>
      <c r="MIL4" s="310"/>
      <c r="MIM4" s="310"/>
      <c r="MIN4" s="310"/>
      <c r="MIO4" s="310"/>
      <c r="MIP4" s="309"/>
      <c r="MIQ4" s="310"/>
      <c r="MIR4" s="310"/>
      <c r="MIS4" s="310"/>
      <c r="MIT4" s="310"/>
      <c r="MIU4" s="310"/>
      <c r="MIV4" s="310"/>
      <c r="MIW4" s="310"/>
      <c r="MIX4" s="309"/>
      <c r="MIY4" s="310"/>
      <c r="MIZ4" s="310"/>
      <c r="MJA4" s="310"/>
      <c r="MJB4" s="310"/>
      <c r="MJC4" s="310"/>
      <c r="MJD4" s="310"/>
      <c r="MJE4" s="310"/>
      <c r="MJF4" s="309"/>
      <c r="MJG4" s="310"/>
      <c r="MJH4" s="310"/>
      <c r="MJI4" s="310"/>
      <c r="MJJ4" s="310"/>
      <c r="MJK4" s="310"/>
      <c r="MJL4" s="310"/>
      <c r="MJM4" s="310"/>
      <c r="MJN4" s="309"/>
      <c r="MJO4" s="310"/>
      <c r="MJP4" s="310"/>
      <c r="MJQ4" s="310"/>
      <c r="MJR4" s="310"/>
      <c r="MJS4" s="310"/>
      <c r="MJT4" s="310"/>
      <c r="MJU4" s="310"/>
      <c r="MJV4" s="309"/>
      <c r="MJW4" s="310"/>
      <c r="MJX4" s="310"/>
      <c r="MJY4" s="310"/>
      <c r="MJZ4" s="310"/>
      <c r="MKA4" s="310"/>
      <c r="MKB4" s="310"/>
      <c r="MKC4" s="310"/>
      <c r="MKD4" s="309"/>
      <c r="MKE4" s="310"/>
      <c r="MKF4" s="310"/>
      <c r="MKG4" s="310"/>
      <c r="MKH4" s="310"/>
      <c r="MKI4" s="310"/>
      <c r="MKJ4" s="310"/>
      <c r="MKK4" s="310"/>
      <c r="MKL4" s="309"/>
      <c r="MKM4" s="310"/>
      <c r="MKN4" s="310"/>
      <c r="MKO4" s="310"/>
      <c r="MKP4" s="310"/>
      <c r="MKQ4" s="310"/>
      <c r="MKR4" s="310"/>
      <c r="MKS4" s="310"/>
      <c r="MKT4" s="309"/>
      <c r="MKU4" s="310"/>
      <c r="MKV4" s="310"/>
      <c r="MKW4" s="310"/>
      <c r="MKX4" s="310"/>
      <c r="MKY4" s="310"/>
      <c r="MKZ4" s="310"/>
      <c r="MLA4" s="310"/>
      <c r="MLB4" s="309"/>
      <c r="MLC4" s="310"/>
      <c r="MLD4" s="310"/>
      <c r="MLE4" s="310"/>
      <c r="MLF4" s="310"/>
      <c r="MLG4" s="310"/>
      <c r="MLH4" s="310"/>
      <c r="MLI4" s="310"/>
      <c r="MLJ4" s="309"/>
      <c r="MLK4" s="310"/>
      <c r="MLL4" s="310"/>
      <c r="MLM4" s="310"/>
      <c r="MLN4" s="310"/>
      <c r="MLO4" s="310"/>
      <c r="MLP4" s="310"/>
      <c r="MLQ4" s="310"/>
      <c r="MLR4" s="309"/>
      <c r="MLS4" s="310"/>
      <c r="MLT4" s="310"/>
      <c r="MLU4" s="310"/>
      <c r="MLV4" s="310"/>
      <c r="MLW4" s="310"/>
      <c r="MLX4" s="310"/>
      <c r="MLY4" s="310"/>
      <c r="MLZ4" s="309"/>
      <c r="MMA4" s="310"/>
      <c r="MMB4" s="310"/>
      <c r="MMC4" s="310"/>
      <c r="MMD4" s="310"/>
      <c r="MME4" s="310"/>
      <c r="MMF4" s="310"/>
      <c r="MMG4" s="310"/>
      <c r="MMH4" s="309"/>
      <c r="MMI4" s="310"/>
      <c r="MMJ4" s="310"/>
      <c r="MMK4" s="310"/>
      <c r="MML4" s="310"/>
      <c r="MMM4" s="310"/>
      <c r="MMN4" s="310"/>
      <c r="MMO4" s="310"/>
      <c r="MMP4" s="309"/>
      <c r="MMQ4" s="310"/>
      <c r="MMR4" s="310"/>
      <c r="MMS4" s="310"/>
      <c r="MMT4" s="310"/>
      <c r="MMU4" s="310"/>
      <c r="MMV4" s="310"/>
      <c r="MMW4" s="310"/>
      <c r="MMX4" s="309"/>
      <c r="MMY4" s="310"/>
      <c r="MMZ4" s="310"/>
      <c r="MNA4" s="310"/>
      <c r="MNB4" s="310"/>
      <c r="MNC4" s="310"/>
      <c r="MND4" s="310"/>
      <c r="MNE4" s="310"/>
      <c r="MNF4" s="309"/>
      <c r="MNG4" s="310"/>
      <c r="MNH4" s="310"/>
      <c r="MNI4" s="310"/>
      <c r="MNJ4" s="310"/>
      <c r="MNK4" s="310"/>
      <c r="MNL4" s="310"/>
      <c r="MNM4" s="310"/>
      <c r="MNN4" s="309"/>
      <c r="MNO4" s="310"/>
      <c r="MNP4" s="310"/>
      <c r="MNQ4" s="310"/>
      <c r="MNR4" s="310"/>
      <c r="MNS4" s="310"/>
      <c r="MNT4" s="310"/>
      <c r="MNU4" s="310"/>
      <c r="MNV4" s="309"/>
      <c r="MNW4" s="310"/>
      <c r="MNX4" s="310"/>
      <c r="MNY4" s="310"/>
      <c r="MNZ4" s="310"/>
      <c r="MOA4" s="310"/>
      <c r="MOB4" s="310"/>
      <c r="MOC4" s="310"/>
      <c r="MOD4" s="309"/>
      <c r="MOE4" s="310"/>
      <c r="MOF4" s="310"/>
      <c r="MOG4" s="310"/>
      <c r="MOH4" s="310"/>
      <c r="MOI4" s="310"/>
      <c r="MOJ4" s="310"/>
      <c r="MOK4" s="310"/>
      <c r="MOL4" s="309"/>
      <c r="MOM4" s="310"/>
      <c r="MON4" s="310"/>
      <c r="MOO4" s="310"/>
      <c r="MOP4" s="310"/>
      <c r="MOQ4" s="310"/>
      <c r="MOR4" s="310"/>
      <c r="MOS4" s="310"/>
      <c r="MOT4" s="309"/>
      <c r="MOU4" s="310"/>
      <c r="MOV4" s="310"/>
      <c r="MOW4" s="310"/>
      <c r="MOX4" s="310"/>
      <c r="MOY4" s="310"/>
      <c r="MOZ4" s="310"/>
      <c r="MPA4" s="310"/>
      <c r="MPB4" s="309"/>
      <c r="MPC4" s="310"/>
      <c r="MPD4" s="310"/>
      <c r="MPE4" s="310"/>
      <c r="MPF4" s="310"/>
      <c r="MPG4" s="310"/>
      <c r="MPH4" s="310"/>
      <c r="MPI4" s="310"/>
      <c r="MPJ4" s="309"/>
      <c r="MPK4" s="310"/>
      <c r="MPL4" s="310"/>
      <c r="MPM4" s="310"/>
      <c r="MPN4" s="310"/>
      <c r="MPO4" s="310"/>
      <c r="MPP4" s="310"/>
      <c r="MPQ4" s="310"/>
      <c r="MPR4" s="309"/>
      <c r="MPS4" s="310"/>
      <c r="MPT4" s="310"/>
      <c r="MPU4" s="310"/>
      <c r="MPV4" s="310"/>
      <c r="MPW4" s="310"/>
      <c r="MPX4" s="310"/>
      <c r="MPY4" s="310"/>
      <c r="MPZ4" s="309"/>
      <c r="MQA4" s="310"/>
      <c r="MQB4" s="310"/>
      <c r="MQC4" s="310"/>
      <c r="MQD4" s="310"/>
      <c r="MQE4" s="310"/>
      <c r="MQF4" s="310"/>
      <c r="MQG4" s="310"/>
      <c r="MQH4" s="309"/>
      <c r="MQI4" s="310"/>
      <c r="MQJ4" s="310"/>
      <c r="MQK4" s="310"/>
      <c r="MQL4" s="310"/>
      <c r="MQM4" s="310"/>
      <c r="MQN4" s="310"/>
      <c r="MQO4" s="310"/>
      <c r="MQP4" s="309"/>
      <c r="MQQ4" s="310"/>
      <c r="MQR4" s="310"/>
      <c r="MQS4" s="310"/>
      <c r="MQT4" s="310"/>
      <c r="MQU4" s="310"/>
      <c r="MQV4" s="310"/>
      <c r="MQW4" s="310"/>
      <c r="MQX4" s="309"/>
      <c r="MQY4" s="310"/>
      <c r="MQZ4" s="310"/>
      <c r="MRA4" s="310"/>
      <c r="MRB4" s="310"/>
      <c r="MRC4" s="310"/>
      <c r="MRD4" s="310"/>
      <c r="MRE4" s="310"/>
      <c r="MRF4" s="309"/>
      <c r="MRG4" s="310"/>
      <c r="MRH4" s="310"/>
      <c r="MRI4" s="310"/>
      <c r="MRJ4" s="310"/>
      <c r="MRK4" s="310"/>
      <c r="MRL4" s="310"/>
      <c r="MRM4" s="310"/>
      <c r="MRN4" s="309"/>
      <c r="MRO4" s="310"/>
      <c r="MRP4" s="310"/>
      <c r="MRQ4" s="310"/>
      <c r="MRR4" s="310"/>
      <c r="MRS4" s="310"/>
      <c r="MRT4" s="310"/>
      <c r="MRU4" s="310"/>
      <c r="MRV4" s="309"/>
      <c r="MRW4" s="310"/>
      <c r="MRX4" s="310"/>
      <c r="MRY4" s="310"/>
      <c r="MRZ4" s="310"/>
      <c r="MSA4" s="310"/>
      <c r="MSB4" s="310"/>
      <c r="MSC4" s="310"/>
      <c r="MSD4" s="309"/>
      <c r="MSE4" s="310"/>
      <c r="MSF4" s="310"/>
      <c r="MSG4" s="310"/>
      <c r="MSH4" s="310"/>
      <c r="MSI4" s="310"/>
      <c r="MSJ4" s="310"/>
      <c r="MSK4" s="310"/>
      <c r="MSL4" s="309"/>
      <c r="MSM4" s="310"/>
      <c r="MSN4" s="310"/>
      <c r="MSO4" s="310"/>
      <c r="MSP4" s="310"/>
      <c r="MSQ4" s="310"/>
      <c r="MSR4" s="310"/>
      <c r="MSS4" s="310"/>
      <c r="MST4" s="309"/>
      <c r="MSU4" s="310"/>
      <c r="MSV4" s="310"/>
      <c r="MSW4" s="310"/>
      <c r="MSX4" s="310"/>
      <c r="MSY4" s="310"/>
      <c r="MSZ4" s="310"/>
      <c r="MTA4" s="310"/>
      <c r="MTB4" s="309"/>
      <c r="MTC4" s="310"/>
      <c r="MTD4" s="310"/>
      <c r="MTE4" s="310"/>
      <c r="MTF4" s="310"/>
      <c r="MTG4" s="310"/>
      <c r="MTH4" s="310"/>
      <c r="MTI4" s="310"/>
      <c r="MTJ4" s="309"/>
      <c r="MTK4" s="310"/>
      <c r="MTL4" s="310"/>
      <c r="MTM4" s="310"/>
      <c r="MTN4" s="310"/>
      <c r="MTO4" s="310"/>
      <c r="MTP4" s="310"/>
      <c r="MTQ4" s="310"/>
      <c r="MTR4" s="309"/>
      <c r="MTS4" s="310"/>
      <c r="MTT4" s="310"/>
      <c r="MTU4" s="310"/>
      <c r="MTV4" s="310"/>
      <c r="MTW4" s="310"/>
      <c r="MTX4" s="310"/>
      <c r="MTY4" s="310"/>
      <c r="MTZ4" s="309"/>
      <c r="MUA4" s="310"/>
      <c r="MUB4" s="310"/>
      <c r="MUC4" s="310"/>
      <c r="MUD4" s="310"/>
      <c r="MUE4" s="310"/>
      <c r="MUF4" s="310"/>
      <c r="MUG4" s="310"/>
      <c r="MUH4" s="309"/>
      <c r="MUI4" s="310"/>
      <c r="MUJ4" s="310"/>
      <c r="MUK4" s="310"/>
      <c r="MUL4" s="310"/>
      <c r="MUM4" s="310"/>
      <c r="MUN4" s="310"/>
      <c r="MUO4" s="310"/>
      <c r="MUP4" s="309"/>
      <c r="MUQ4" s="310"/>
      <c r="MUR4" s="310"/>
      <c r="MUS4" s="310"/>
      <c r="MUT4" s="310"/>
      <c r="MUU4" s="310"/>
      <c r="MUV4" s="310"/>
      <c r="MUW4" s="310"/>
      <c r="MUX4" s="309"/>
      <c r="MUY4" s="310"/>
      <c r="MUZ4" s="310"/>
      <c r="MVA4" s="310"/>
      <c r="MVB4" s="310"/>
      <c r="MVC4" s="310"/>
      <c r="MVD4" s="310"/>
      <c r="MVE4" s="310"/>
      <c r="MVF4" s="309"/>
      <c r="MVG4" s="310"/>
      <c r="MVH4" s="310"/>
      <c r="MVI4" s="310"/>
      <c r="MVJ4" s="310"/>
      <c r="MVK4" s="310"/>
      <c r="MVL4" s="310"/>
      <c r="MVM4" s="310"/>
      <c r="MVN4" s="309"/>
      <c r="MVO4" s="310"/>
      <c r="MVP4" s="310"/>
      <c r="MVQ4" s="310"/>
      <c r="MVR4" s="310"/>
      <c r="MVS4" s="310"/>
      <c r="MVT4" s="310"/>
      <c r="MVU4" s="310"/>
      <c r="MVV4" s="309"/>
      <c r="MVW4" s="310"/>
      <c r="MVX4" s="310"/>
      <c r="MVY4" s="310"/>
      <c r="MVZ4" s="310"/>
      <c r="MWA4" s="310"/>
      <c r="MWB4" s="310"/>
      <c r="MWC4" s="310"/>
      <c r="MWD4" s="309"/>
      <c r="MWE4" s="310"/>
      <c r="MWF4" s="310"/>
      <c r="MWG4" s="310"/>
      <c r="MWH4" s="310"/>
      <c r="MWI4" s="310"/>
      <c r="MWJ4" s="310"/>
      <c r="MWK4" s="310"/>
      <c r="MWL4" s="309"/>
      <c r="MWM4" s="310"/>
      <c r="MWN4" s="310"/>
      <c r="MWO4" s="310"/>
      <c r="MWP4" s="310"/>
      <c r="MWQ4" s="310"/>
      <c r="MWR4" s="310"/>
      <c r="MWS4" s="310"/>
      <c r="MWT4" s="309"/>
      <c r="MWU4" s="310"/>
      <c r="MWV4" s="310"/>
      <c r="MWW4" s="310"/>
      <c r="MWX4" s="310"/>
      <c r="MWY4" s="310"/>
      <c r="MWZ4" s="310"/>
      <c r="MXA4" s="310"/>
      <c r="MXB4" s="309"/>
      <c r="MXC4" s="310"/>
      <c r="MXD4" s="310"/>
      <c r="MXE4" s="310"/>
      <c r="MXF4" s="310"/>
      <c r="MXG4" s="310"/>
      <c r="MXH4" s="310"/>
      <c r="MXI4" s="310"/>
      <c r="MXJ4" s="309"/>
      <c r="MXK4" s="310"/>
      <c r="MXL4" s="310"/>
      <c r="MXM4" s="310"/>
      <c r="MXN4" s="310"/>
      <c r="MXO4" s="310"/>
      <c r="MXP4" s="310"/>
      <c r="MXQ4" s="310"/>
      <c r="MXR4" s="309"/>
      <c r="MXS4" s="310"/>
      <c r="MXT4" s="310"/>
      <c r="MXU4" s="310"/>
      <c r="MXV4" s="310"/>
      <c r="MXW4" s="310"/>
      <c r="MXX4" s="310"/>
      <c r="MXY4" s="310"/>
      <c r="MXZ4" s="309"/>
      <c r="MYA4" s="310"/>
      <c r="MYB4" s="310"/>
      <c r="MYC4" s="310"/>
      <c r="MYD4" s="310"/>
      <c r="MYE4" s="310"/>
      <c r="MYF4" s="310"/>
      <c r="MYG4" s="310"/>
      <c r="MYH4" s="309"/>
      <c r="MYI4" s="310"/>
      <c r="MYJ4" s="310"/>
      <c r="MYK4" s="310"/>
      <c r="MYL4" s="310"/>
      <c r="MYM4" s="310"/>
      <c r="MYN4" s="310"/>
      <c r="MYO4" s="310"/>
      <c r="MYP4" s="309"/>
      <c r="MYQ4" s="310"/>
      <c r="MYR4" s="310"/>
      <c r="MYS4" s="310"/>
      <c r="MYT4" s="310"/>
      <c r="MYU4" s="310"/>
      <c r="MYV4" s="310"/>
      <c r="MYW4" s="310"/>
      <c r="MYX4" s="309"/>
      <c r="MYY4" s="310"/>
      <c r="MYZ4" s="310"/>
      <c r="MZA4" s="310"/>
      <c r="MZB4" s="310"/>
      <c r="MZC4" s="310"/>
      <c r="MZD4" s="310"/>
      <c r="MZE4" s="310"/>
      <c r="MZF4" s="309"/>
      <c r="MZG4" s="310"/>
      <c r="MZH4" s="310"/>
      <c r="MZI4" s="310"/>
      <c r="MZJ4" s="310"/>
      <c r="MZK4" s="310"/>
      <c r="MZL4" s="310"/>
      <c r="MZM4" s="310"/>
      <c r="MZN4" s="309"/>
      <c r="MZO4" s="310"/>
      <c r="MZP4" s="310"/>
      <c r="MZQ4" s="310"/>
      <c r="MZR4" s="310"/>
      <c r="MZS4" s="310"/>
      <c r="MZT4" s="310"/>
      <c r="MZU4" s="310"/>
      <c r="MZV4" s="309"/>
      <c r="MZW4" s="310"/>
      <c r="MZX4" s="310"/>
      <c r="MZY4" s="310"/>
      <c r="MZZ4" s="310"/>
      <c r="NAA4" s="310"/>
      <c r="NAB4" s="310"/>
      <c r="NAC4" s="310"/>
      <c r="NAD4" s="309"/>
      <c r="NAE4" s="310"/>
      <c r="NAF4" s="310"/>
      <c r="NAG4" s="310"/>
      <c r="NAH4" s="310"/>
      <c r="NAI4" s="310"/>
      <c r="NAJ4" s="310"/>
      <c r="NAK4" s="310"/>
      <c r="NAL4" s="309"/>
      <c r="NAM4" s="310"/>
      <c r="NAN4" s="310"/>
      <c r="NAO4" s="310"/>
      <c r="NAP4" s="310"/>
      <c r="NAQ4" s="310"/>
      <c r="NAR4" s="310"/>
      <c r="NAS4" s="310"/>
      <c r="NAT4" s="309"/>
      <c r="NAU4" s="310"/>
      <c r="NAV4" s="310"/>
      <c r="NAW4" s="310"/>
      <c r="NAX4" s="310"/>
      <c r="NAY4" s="310"/>
      <c r="NAZ4" s="310"/>
      <c r="NBA4" s="310"/>
      <c r="NBB4" s="309"/>
      <c r="NBC4" s="310"/>
      <c r="NBD4" s="310"/>
      <c r="NBE4" s="310"/>
      <c r="NBF4" s="310"/>
      <c r="NBG4" s="310"/>
      <c r="NBH4" s="310"/>
      <c r="NBI4" s="310"/>
      <c r="NBJ4" s="309"/>
      <c r="NBK4" s="310"/>
      <c r="NBL4" s="310"/>
      <c r="NBM4" s="310"/>
      <c r="NBN4" s="310"/>
      <c r="NBO4" s="310"/>
      <c r="NBP4" s="310"/>
      <c r="NBQ4" s="310"/>
      <c r="NBR4" s="309"/>
      <c r="NBS4" s="310"/>
      <c r="NBT4" s="310"/>
      <c r="NBU4" s="310"/>
      <c r="NBV4" s="310"/>
      <c r="NBW4" s="310"/>
      <c r="NBX4" s="310"/>
      <c r="NBY4" s="310"/>
      <c r="NBZ4" s="309"/>
      <c r="NCA4" s="310"/>
      <c r="NCB4" s="310"/>
      <c r="NCC4" s="310"/>
      <c r="NCD4" s="310"/>
      <c r="NCE4" s="310"/>
      <c r="NCF4" s="310"/>
      <c r="NCG4" s="310"/>
      <c r="NCH4" s="309"/>
      <c r="NCI4" s="310"/>
      <c r="NCJ4" s="310"/>
      <c r="NCK4" s="310"/>
      <c r="NCL4" s="310"/>
      <c r="NCM4" s="310"/>
      <c r="NCN4" s="310"/>
      <c r="NCO4" s="310"/>
      <c r="NCP4" s="309"/>
      <c r="NCQ4" s="310"/>
      <c r="NCR4" s="310"/>
      <c r="NCS4" s="310"/>
      <c r="NCT4" s="310"/>
      <c r="NCU4" s="310"/>
      <c r="NCV4" s="310"/>
      <c r="NCW4" s="310"/>
      <c r="NCX4" s="309"/>
      <c r="NCY4" s="310"/>
      <c r="NCZ4" s="310"/>
      <c r="NDA4" s="310"/>
      <c r="NDB4" s="310"/>
      <c r="NDC4" s="310"/>
      <c r="NDD4" s="310"/>
      <c r="NDE4" s="310"/>
      <c r="NDF4" s="309"/>
      <c r="NDG4" s="310"/>
      <c r="NDH4" s="310"/>
      <c r="NDI4" s="310"/>
      <c r="NDJ4" s="310"/>
      <c r="NDK4" s="310"/>
      <c r="NDL4" s="310"/>
      <c r="NDM4" s="310"/>
      <c r="NDN4" s="309"/>
      <c r="NDO4" s="310"/>
      <c r="NDP4" s="310"/>
      <c r="NDQ4" s="310"/>
      <c r="NDR4" s="310"/>
      <c r="NDS4" s="310"/>
      <c r="NDT4" s="310"/>
      <c r="NDU4" s="310"/>
      <c r="NDV4" s="309"/>
      <c r="NDW4" s="310"/>
      <c r="NDX4" s="310"/>
      <c r="NDY4" s="310"/>
      <c r="NDZ4" s="310"/>
      <c r="NEA4" s="310"/>
      <c r="NEB4" s="310"/>
      <c r="NEC4" s="310"/>
      <c r="NED4" s="309"/>
      <c r="NEE4" s="310"/>
      <c r="NEF4" s="310"/>
      <c r="NEG4" s="310"/>
      <c r="NEH4" s="310"/>
      <c r="NEI4" s="310"/>
      <c r="NEJ4" s="310"/>
      <c r="NEK4" s="310"/>
      <c r="NEL4" s="309"/>
      <c r="NEM4" s="310"/>
      <c r="NEN4" s="310"/>
      <c r="NEO4" s="310"/>
      <c r="NEP4" s="310"/>
      <c r="NEQ4" s="310"/>
      <c r="NER4" s="310"/>
      <c r="NES4" s="310"/>
      <c r="NET4" s="309"/>
      <c r="NEU4" s="310"/>
      <c r="NEV4" s="310"/>
      <c r="NEW4" s="310"/>
      <c r="NEX4" s="310"/>
      <c r="NEY4" s="310"/>
      <c r="NEZ4" s="310"/>
      <c r="NFA4" s="310"/>
      <c r="NFB4" s="309"/>
      <c r="NFC4" s="310"/>
      <c r="NFD4" s="310"/>
      <c r="NFE4" s="310"/>
      <c r="NFF4" s="310"/>
      <c r="NFG4" s="310"/>
      <c r="NFH4" s="310"/>
      <c r="NFI4" s="310"/>
      <c r="NFJ4" s="309"/>
      <c r="NFK4" s="310"/>
      <c r="NFL4" s="310"/>
      <c r="NFM4" s="310"/>
      <c r="NFN4" s="310"/>
      <c r="NFO4" s="310"/>
      <c r="NFP4" s="310"/>
      <c r="NFQ4" s="310"/>
      <c r="NFR4" s="309"/>
      <c r="NFS4" s="310"/>
      <c r="NFT4" s="310"/>
      <c r="NFU4" s="310"/>
      <c r="NFV4" s="310"/>
      <c r="NFW4" s="310"/>
      <c r="NFX4" s="310"/>
      <c r="NFY4" s="310"/>
      <c r="NFZ4" s="309"/>
      <c r="NGA4" s="310"/>
      <c r="NGB4" s="310"/>
      <c r="NGC4" s="310"/>
      <c r="NGD4" s="310"/>
      <c r="NGE4" s="310"/>
      <c r="NGF4" s="310"/>
      <c r="NGG4" s="310"/>
      <c r="NGH4" s="309"/>
      <c r="NGI4" s="310"/>
      <c r="NGJ4" s="310"/>
      <c r="NGK4" s="310"/>
      <c r="NGL4" s="310"/>
      <c r="NGM4" s="310"/>
      <c r="NGN4" s="310"/>
      <c r="NGO4" s="310"/>
      <c r="NGP4" s="309"/>
      <c r="NGQ4" s="310"/>
      <c r="NGR4" s="310"/>
      <c r="NGS4" s="310"/>
      <c r="NGT4" s="310"/>
      <c r="NGU4" s="310"/>
      <c r="NGV4" s="310"/>
      <c r="NGW4" s="310"/>
      <c r="NGX4" s="309"/>
      <c r="NGY4" s="310"/>
      <c r="NGZ4" s="310"/>
      <c r="NHA4" s="310"/>
      <c r="NHB4" s="310"/>
      <c r="NHC4" s="310"/>
      <c r="NHD4" s="310"/>
      <c r="NHE4" s="310"/>
      <c r="NHF4" s="309"/>
      <c r="NHG4" s="310"/>
      <c r="NHH4" s="310"/>
      <c r="NHI4" s="310"/>
      <c r="NHJ4" s="310"/>
      <c r="NHK4" s="310"/>
      <c r="NHL4" s="310"/>
      <c r="NHM4" s="310"/>
      <c r="NHN4" s="309"/>
      <c r="NHO4" s="310"/>
      <c r="NHP4" s="310"/>
      <c r="NHQ4" s="310"/>
      <c r="NHR4" s="310"/>
      <c r="NHS4" s="310"/>
      <c r="NHT4" s="310"/>
      <c r="NHU4" s="310"/>
      <c r="NHV4" s="309"/>
      <c r="NHW4" s="310"/>
      <c r="NHX4" s="310"/>
      <c r="NHY4" s="310"/>
      <c r="NHZ4" s="310"/>
      <c r="NIA4" s="310"/>
      <c r="NIB4" s="310"/>
      <c r="NIC4" s="310"/>
      <c r="NID4" s="309"/>
      <c r="NIE4" s="310"/>
      <c r="NIF4" s="310"/>
      <c r="NIG4" s="310"/>
      <c r="NIH4" s="310"/>
      <c r="NII4" s="310"/>
      <c r="NIJ4" s="310"/>
      <c r="NIK4" s="310"/>
      <c r="NIL4" s="309"/>
      <c r="NIM4" s="310"/>
      <c r="NIN4" s="310"/>
      <c r="NIO4" s="310"/>
      <c r="NIP4" s="310"/>
      <c r="NIQ4" s="310"/>
      <c r="NIR4" s="310"/>
      <c r="NIS4" s="310"/>
      <c r="NIT4" s="309"/>
      <c r="NIU4" s="310"/>
      <c r="NIV4" s="310"/>
      <c r="NIW4" s="310"/>
      <c r="NIX4" s="310"/>
      <c r="NIY4" s="310"/>
      <c r="NIZ4" s="310"/>
      <c r="NJA4" s="310"/>
      <c r="NJB4" s="309"/>
      <c r="NJC4" s="310"/>
      <c r="NJD4" s="310"/>
      <c r="NJE4" s="310"/>
      <c r="NJF4" s="310"/>
      <c r="NJG4" s="310"/>
      <c r="NJH4" s="310"/>
      <c r="NJI4" s="310"/>
      <c r="NJJ4" s="309"/>
      <c r="NJK4" s="310"/>
      <c r="NJL4" s="310"/>
      <c r="NJM4" s="310"/>
      <c r="NJN4" s="310"/>
      <c r="NJO4" s="310"/>
      <c r="NJP4" s="310"/>
      <c r="NJQ4" s="310"/>
      <c r="NJR4" s="309"/>
      <c r="NJS4" s="310"/>
      <c r="NJT4" s="310"/>
      <c r="NJU4" s="310"/>
      <c r="NJV4" s="310"/>
      <c r="NJW4" s="310"/>
      <c r="NJX4" s="310"/>
      <c r="NJY4" s="310"/>
      <c r="NJZ4" s="309"/>
      <c r="NKA4" s="310"/>
      <c r="NKB4" s="310"/>
      <c r="NKC4" s="310"/>
      <c r="NKD4" s="310"/>
      <c r="NKE4" s="310"/>
      <c r="NKF4" s="310"/>
      <c r="NKG4" s="310"/>
      <c r="NKH4" s="309"/>
      <c r="NKI4" s="310"/>
      <c r="NKJ4" s="310"/>
      <c r="NKK4" s="310"/>
      <c r="NKL4" s="310"/>
      <c r="NKM4" s="310"/>
      <c r="NKN4" s="310"/>
      <c r="NKO4" s="310"/>
      <c r="NKP4" s="309"/>
      <c r="NKQ4" s="310"/>
      <c r="NKR4" s="310"/>
      <c r="NKS4" s="310"/>
      <c r="NKT4" s="310"/>
      <c r="NKU4" s="310"/>
      <c r="NKV4" s="310"/>
      <c r="NKW4" s="310"/>
      <c r="NKX4" s="309"/>
      <c r="NKY4" s="310"/>
      <c r="NKZ4" s="310"/>
      <c r="NLA4" s="310"/>
      <c r="NLB4" s="310"/>
      <c r="NLC4" s="310"/>
      <c r="NLD4" s="310"/>
      <c r="NLE4" s="310"/>
      <c r="NLF4" s="309"/>
      <c r="NLG4" s="310"/>
      <c r="NLH4" s="310"/>
      <c r="NLI4" s="310"/>
      <c r="NLJ4" s="310"/>
      <c r="NLK4" s="310"/>
      <c r="NLL4" s="310"/>
      <c r="NLM4" s="310"/>
      <c r="NLN4" s="309"/>
      <c r="NLO4" s="310"/>
      <c r="NLP4" s="310"/>
      <c r="NLQ4" s="310"/>
      <c r="NLR4" s="310"/>
      <c r="NLS4" s="310"/>
      <c r="NLT4" s="310"/>
      <c r="NLU4" s="310"/>
      <c r="NLV4" s="309"/>
      <c r="NLW4" s="310"/>
      <c r="NLX4" s="310"/>
      <c r="NLY4" s="310"/>
      <c r="NLZ4" s="310"/>
      <c r="NMA4" s="310"/>
      <c r="NMB4" s="310"/>
      <c r="NMC4" s="310"/>
      <c r="NMD4" s="309"/>
      <c r="NME4" s="310"/>
      <c r="NMF4" s="310"/>
      <c r="NMG4" s="310"/>
      <c r="NMH4" s="310"/>
      <c r="NMI4" s="310"/>
      <c r="NMJ4" s="310"/>
      <c r="NMK4" s="310"/>
      <c r="NML4" s="309"/>
      <c r="NMM4" s="310"/>
      <c r="NMN4" s="310"/>
      <c r="NMO4" s="310"/>
      <c r="NMP4" s="310"/>
      <c r="NMQ4" s="310"/>
      <c r="NMR4" s="310"/>
      <c r="NMS4" s="310"/>
      <c r="NMT4" s="309"/>
      <c r="NMU4" s="310"/>
      <c r="NMV4" s="310"/>
      <c r="NMW4" s="310"/>
      <c r="NMX4" s="310"/>
      <c r="NMY4" s="310"/>
      <c r="NMZ4" s="310"/>
      <c r="NNA4" s="310"/>
      <c r="NNB4" s="309"/>
      <c r="NNC4" s="310"/>
      <c r="NND4" s="310"/>
      <c r="NNE4" s="310"/>
      <c r="NNF4" s="310"/>
      <c r="NNG4" s="310"/>
      <c r="NNH4" s="310"/>
      <c r="NNI4" s="310"/>
      <c r="NNJ4" s="309"/>
      <c r="NNK4" s="310"/>
      <c r="NNL4" s="310"/>
      <c r="NNM4" s="310"/>
      <c r="NNN4" s="310"/>
      <c r="NNO4" s="310"/>
      <c r="NNP4" s="310"/>
      <c r="NNQ4" s="310"/>
      <c r="NNR4" s="309"/>
      <c r="NNS4" s="310"/>
      <c r="NNT4" s="310"/>
      <c r="NNU4" s="310"/>
      <c r="NNV4" s="310"/>
      <c r="NNW4" s="310"/>
      <c r="NNX4" s="310"/>
      <c r="NNY4" s="310"/>
      <c r="NNZ4" s="309"/>
      <c r="NOA4" s="310"/>
      <c r="NOB4" s="310"/>
      <c r="NOC4" s="310"/>
      <c r="NOD4" s="310"/>
      <c r="NOE4" s="310"/>
      <c r="NOF4" s="310"/>
      <c r="NOG4" s="310"/>
      <c r="NOH4" s="309"/>
      <c r="NOI4" s="310"/>
      <c r="NOJ4" s="310"/>
      <c r="NOK4" s="310"/>
      <c r="NOL4" s="310"/>
      <c r="NOM4" s="310"/>
      <c r="NON4" s="310"/>
      <c r="NOO4" s="310"/>
      <c r="NOP4" s="309"/>
      <c r="NOQ4" s="310"/>
      <c r="NOR4" s="310"/>
      <c r="NOS4" s="310"/>
      <c r="NOT4" s="310"/>
      <c r="NOU4" s="310"/>
      <c r="NOV4" s="310"/>
      <c r="NOW4" s="310"/>
      <c r="NOX4" s="309"/>
      <c r="NOY4" s="310"/>
      <c r="NOZ4" s="310"/>
      <c r="NPA4" s="310"/>
      <c r="NPB4" s="310"/>
      <c r="NPC4" s="310"/>
      <c r="NPD4" s="310"/>
      <c r="NPE4" s="310"/>
      <c r="NPF4" s="309"/>
      <c r="NPG4" s="310"/>
      <c r="NPH4" s="310"/>
      <c r="NPI4" s="310"/>
      <c r="NPJ4" s="310"/>
      <c r="NPK4" s="310"/>
      <c r="NPL4" s="310"/>
      <c r="NPM4" s="310"/>
      <c r="NPN4" s="309"/>
      <c r="NPO4" s="310"/>
      <c r="NPP4" s="310"/>
      <c r="NPQ4" s="310"/>
      <c r="NPR4" s="310"/>
      <c r="NPS4" s="310"/>
      <c r="NPT4" s="310"/>
      <c r="NPU4" s="310"/>
      <c r="NPV4" s="309"/>
      <c r="NPW4" s="310"/>
      <c r="NPX4" s="310"/>
      <c r="NPY4" s="310"/>
      <c r="NPZ4" s="310"/>
      <c r="NQA4" s="310"/>
      <c r="NQB4" s="310"/>
      <c r="NQC4" s="310"/>
      <c r="NQD4" s="309"/>
      <c r="NQE4" s="310"/>
      <c r="NQF4" s="310"/>
      <c r="NQG4" s="310"/>
      <c r="NQH4" s="310"/>
      <c r="NQI4" s="310"/>
      <c r="NQJ4" s="310"/>
      <c r="NQK4" s="310"/>
      <c r="NQL4" s="309"/>
      <c r="NQM4" s="310"/>
      <c r="NQN4" s="310"/>
      <c r="NQO4" s="310"/>
      <c r="NQP4" s="310"/>
      <c r="NQQ4" s="310"/>
      <c r="NQR4" s="310"/>
      <c r="NQS4" s="310"/>
      <c r="NQT4" s="309"/>
      <c r="NQU4" s="310"/>
      <c r="NQV4" s="310"/>
      <c r="NQW4" s="310"/>
      <c r="NQX4" s="310"/>
      <c r="NQY4" s="310"/>
      <c r="NQZ4" s="310"/>
      <c r="NRA4" s="310"/>
      <c r="NRB4" s="309"/>
      <c r="NRC4" s="310"/>
      <c r="NRD4" s="310"/>
      <c r="NRE4" s="310"/>
      <c r="NRF4" s="310"/>
      <c r="NRG4" s="310"/>
      <c r="NRH4" s="310"/>
      <c r="NRI4" s="310"/>
      <c r="NRJ4" s="309"/>
      <c r="NRK4" s="310"/>
      <c r="NRL4" s="310"/>
      <c r="NRM4" s="310"/>
      <c r="NRN4" s="310"/>
      <c r="NRO4" s="310"/>
      <c r="NRP4" s="310"/>
      <c r="NRQ4" s="310"/>
      <c r="NRR4" s="309"/>
      <c r="NRS4" s="310"/>
      <c r="NRT4" s="310"/>
      <c r="NRU4" s="310"/>
      <c r="NRV4" s="310"/>
      <c r="NRW4" s="310"/>
      <c r="NRX4" s="310"/>
      <c r="NRY4" s="310"/>
      <c r="NRZ4" s="309"/>
      <c r="NSA4" s="310"/>
      <c r="NSB4" s="310"/>
      <c r="NSC4" s="310"/>
      <c r="NSD4" s="310"/>
      <c r="NSE4" s="310"/>
      <c r="NSF4" s="310"/>
      <c r="NSG4" s="310"/>
      <c r="NSH4" s="309"/>
      <c r="NSI4" s="310"/>
      <c r="NSJ4" s="310"/>
      <c r="NSK4" s="310"/>
      <c r="NSL4" s="310"/>
      <c r="NSM4" s="310"/>
      <c r="NSN4" s="310"/>
      <c r="NSO4" s="310"/>
      <c r="NSP4" s="309"/>
      <c r="NSQ4" s="310"/>
      <c r="NSR4" s="310"/>
      <c r="NSS4" s="310"/>
      <c r="NST4" s="310"/>
      <c r="NSU4" s="310"/>
      <c r="NSV4" s="310"/>
      <c r="NSW4" s="310"/>
      <c r="NSX4" s="309"/>
      <c r="NSY4" s="310"/>
      <c r="NSZ4" s="310"/>
      <c r="NTA4" s="310"/>
      <c r="NTB4" s="310"/>
      <c r="NTC4" s="310"/>
      <c r="NTD4" s="310"/>
      <c r="NTE4" s="310"/>
      <c r="NTF4" s="309"/>
      <c r="NTG4" s="310"/>
      <c r="NTH4" s="310"/>
      <c r="NTI4" s="310"/>
      <c r="NTJ4" s="310"/>
      <c r="NTK4" s="310"/>
      <c r="NTL4" s="310"/>
      <c r="NTM4" s="310"/>
      <c r="NTN4" s="309"/>
      <c r="NTO4" s="310"/>
      <c r="NTP4" s="310"/>
      <c r="NTQ4" s="310"/>
      <c r="NTR4" s="310"/>
      <c r="NTS4" s="310"/>
      <c r="NTT4" s="310"/>
      <c r="NTU4" s="310"/>
      <c r="NTV4" s="309"/>
      <c r="NTW4" s="310"/>
      <c r="NTX4" s="310"/>
      <c r="NTY4" s="310"/>
      <c r="NTZ4" s="310"/>
      <c r="NUA4" s="310"/>
      <c r="NUB4" s="310"/>
      <c r="NUC4" s="310"/>
      <c r="NUD4" s="309"/>
      <c r="NUE4" s="310"/>
      <c r="NUF4" s="310"/>
      <c r="NUG4" s="310"/>
      <c r="NUH4" s="310"/>
      <c r="NUI4" s="310"/>
      <c r="NUJ4" s="310"/>
      <c r="NUK4" s="310"/>
      <c r="NUL4" s="309"/>
      <c r="NUM4" s="310"/>
      <c r="NUN4" s="310"/>
      <c r="NUO4" s="310"/>
      <c r="NUP4" s="310"/>
      <c r="NUQ4" s="310"/>
      <c r="NUR4" s="310"/>
      <c r="NUS4" s="310"/>
      <c r="NUT4" s="309"/>
      <c r="NUU4" s="310"/>
      <c r="NUV4" s="310"/>
      <c r="NUW4" s="310"/>
      <c r="NUX4" s="310"/>
      <c r="NUY4" s="310"/>
      <c r="NUZ4" s="310"/>
      <c r="NVA4" s="310"/>
      <c r="NVB4" s="309"/>
      <c r="NVC4" s="310"/>
      <c r="NVD4" s="310"/>
      <c r="NVE4" s="310"/>
      <c r="NVF4" s="310"/>
      <c r="NVG4" s="310"/>
      <c r="NVH4" s="310"/>
      <c r="NVI4" s="310"/>
      <c r="NVJ4" s="309"/>
      <c r="NVK4" s="310"/>
      <c r="NVL4" s="310"/>
      <c r="NVM4" s="310"/>
      <c r="NVN4" s="310"/>
      <c r="NVO4" s="310"/>
      <c r="NVP4" s="310"/>
      <c r="NVQ4" s="310"/>
      <c r="NVR4" s="309"/>
      <c r="NVS4" s="310"/>
      <c r="NVT4" s="310"/>
      <c r="NVU4" s="310"/>
      <c r="NVV4" s="310"/>
      <c r="NVW4" s="310"/>
      <c r="NVX4" s="310"/>
      <c r="NVY4" s="310"/>
      <c r="NVZ4" s="309"/>
      <c r="NWA4" s="310"/>
      <c r="NWB4" s="310"/>
      <c r="NWC4" s="310"/>
      <c r="NWD4" s="310"/>
      <c r="NWE4" s="310"/>
      <c r="NWF4" s="310"/>
      <c r="NWG4" s="310"/>
      <c r="NWH4" s="309"/>
      <c r="NWI4" s="310"/>
      <c r="NWJ4" s="310"/>
      <c r="NWK4" s="310"/>
      <c r="NWL4" s="310"/>
      <c r="NWM4" s="310"/>
      <c r="NWN4" s="310"/>
      <c r="NWO4" s="310"/>
      <c r="NWP4" s="309"/>
      <c r="NWQ4" s="310"/>
      <c r="NWR4" s="310"/>
      <c r="NWS4" s="310"/>
      <c r="NWT4" s="310"/>
      <c r="NWU4" s="310"/>
      <c r="NWV4" s="310"/>
      <c r="NWW4" s="310"/>
      <c r="NWX4" s="309"/>
      <c r="NWY4" s="310"/>
      <c r="NWZ4" s="310"/>
      <c r="NXA4" s="310"/>
      <c r="NXB4" s="310"/>
      <c r="NXC4" s="310"/>
      <c r="NXD4" s="310"/>
      <c r="NXE4" s="310"/>
      <c r="NXF4" s="309"/>
      <c r="NXG4" s="310"/>
      <c r="NXH4" s="310"/>
      <c r="NXI4" s="310"/>
      <c r="NXJ4" s="310"/>
      <c r="NXK4" s="310"/>
      <c r="NXL4" s="310"/>
      <c r="NXM4" s="310"/>
      <c r="NXN4" s="309"/>
      <c r="NXO4" s="310"/>
      <c r="NXP4" s="310"/>
      <c r="NXQ4" s="310"/>
      <c r="NXR4" s="310"/>
      <c r="NXS4" s="310"/>
      <c r="NXT4" s="310"/>
      <c r="NXU4" s="310"/>
      <c r="NXV4" s="309"/>
      <c r="NXW4" s="310"/>
      <c r="NXX4" s="310"/>
      <c r="NXY4" s="310"/>
      <c r="NXZ4" s="310"/>
      <c r="NYA4" s="310"/>
      <c r="NYB4" s="310"/>
      <c r="NYC4" s="310"/>
      <c r="NYD4" s="309"/>
      <c r="NYE4" s="310"/>
      <c r="NYF4" s="310"/>
      <c r="NYG4" s="310"/>
      <c r="NYH4" s="310"/>
      <c r="NYI4" s="310"/>
      <c r="NYJ4" s="310"/>
      <c r="NYK4" s="310"/>
      <c r="NYL4" s="309"/>
      <c r="NYM4" s="310"/>
      <c r="NYN4" s="310"/>
      <c r="NYO4" s="310"/>
      <c r="NYP4" s="310"/>
      <c r="NYQ4" s="310"/>
      <c r="NYR4" s="310"/>
      <c r="NYS4" s="310"/>
      <c r="NYT4" s="309"/>
      <c r="NYU4" s="310"/>
      <c r="NYV4" s="310"/>
      <c r="NYW4" s="310"/>
      <c r="NYX4" s="310"/>
      <c r="NYY4" s="310"/>
      <c r="NYZ4" s="310"/>
      <c r="NZA4" s="310"/>
      <c r="NZB4" s="309"/>
      <c r="NZC4" s="310"/>
      <c r="NZD4" s="310"/>
      <c r="NZE4" s="310"/>
      <c r="NZF4" s="310"/>
      <c r="NZG4" s="310"/>
      <c r="NZH4" s="310"/>
      <c r="NZI4" s="310"/>
      <c r="NZJ4" s="309"/>
      <c r="NZK4" s="310"/>
      <c r="NZL4" s="310"/>
      <c r="NZM4" s="310"/>
      <c r="NZN4" s="310"/>
      <c r="NZO4" s="310"/>
      <c r="NZP4" s="310"/>
      <c r="NZQ4" s="310"/>
      <c r="NZR4" s="309"/>
      <c r="NZS4" s="310"/>
      <c r="NZT4" s="310"/>
      <c r="NZU4" s="310"/>
      <c r="NZV4" s="310"/>
      <c r="NZW4" s="310"/>
      <c r="NZX4" s="310"/>
      <c r="NZY4" s="310"/>
      <c r="NZZ4" s="309"/>
      <c r="OAA4" s="310"/>
      <c r="OAB4" s="310"/>
      <c r="OAC4" s="310"/>
      <c r="OAD4" s="310"/>
      <c r="OAE4" s="310"/>
      <c r="OAF4" s="310"/>
      <c r="OAG4" s="310"/>
      <c r="OAH4" s="309"/>
      <c r="OAI4" s="310"/>
      <c r="OAJ4" s="310"/>
      <c r="OAK4" s="310"/>
      <c r="OAL4" s="310"/>
      <c r="OAM4" s="310"/>
      <c r="OAN4" s="310"/>
      <c r="OAO4" s="310"/>
      <c r="OAP4" s="309"/>
      <c r="OAQ4" s="310"/>
      <c r="OAR4" s="310"/>
      <c r="OAS4" s="310"/>
      <c r="OAT4" s="310"/>
      <c r="OAU4" s="310"/>
      <c r="OAV4" s="310"/>
      <c r="OAW4" s="310"/>
      <c r="OAX4" s="309"/>
      <c r="OAY4" s="310"/>
      <c r="OAZ4" s="310"/>
      <c r="OBA4" s="310"/>
      <c r="OBB4" s="310"/>
      <c r="OBC4" s="310"/>
      <c r="OBD4" s="310"/>
      <c r="OBE4" s="310"/>
      <c r="OBF4" s="309"/>
      <c r="OBG4" s="310"/>
      <c r="OBH4" s="310"/>
      <c r="OBI4" s="310"/>
      <c r="OBJ4" s="310"/>
      <c r="OBK4" s="310"/>
      <c r="OBL4" s="310"/>
      <c r="OBM4" s="310"/>
      <c r="OBN4" s="309"/>
      <c r="OBO4" s="310"/>
      <c r="OBP4" s="310"/>
      <c r="OBQ4" s="310"/>
      <c r="OBR4" s="310"/>
      <c r="OBS4" s="310"/>
      <c r="OBT4" s="310"/>
      <c r="OBU4" s="310"/>
      <c r="OBV4" s="309"/>
      <c r="OBW4" s="310"/>
      <c r="OBX4" s="310"/>
      <c r="OBY4" s="310"/>
      <c r="OBZ4" s="310"/>
      <c r="OCA4" s="310"/>
      <c r="OCB4" s="310"/>
      <c r="OCC4" s="310"/>
      <c r="OCD4" s="309"/>
      <c r="OCE4" s="310"/>
      <c r="OCF4" s="310"/>
      <c r="OCG4" s="310"/>
      <c r="OCH4" s="310"/>
      <c r="OCI4" s="310"/>
      <c r="OCJ4" s="310"/>
      <c r="OCK4" s="310"/>
      <c r="OCL4" s="309"/>
      <c r="OCM4" s="310"/>
      <c r="OCN4" s="310"/>
      <c r="OCO4" s="310"/>
      <c r="OCP4" s="310"/>
      <c r="OCQ4" s="310"/>
      <c r="OCR4" s="310"/>
      <c r="OCS4" s="310"/>
      <c r="OCT4" s="309"/>
      <c r="OCU4" s="310"/>
      <c r="OCV4" s="310"/>
      <c r="OCW4" s="310"/>
      <c r="OCX4" s="310"/>
      <c r="OCY4" s="310"/>
      <c r="OCZ4" s="310"/>
      <c r="ODA4" s="310"/>
      <c r="ODB4" s="309"/>
      <c r="ODC4" s="310"/>
      <c r="ODD4" s="310"/>
      <c r="ODE4" s="310"/>
      <c r="ODF4" s="310"/>
      <c r="ODG4" s="310"/>
      <c r="ODH4" s="310"/>
      <c r="ODI4" s="310"/>
      <c r="ODJ4" s="309"/>
      <c r="ODK4" s="310"/>
      <c r="ODL4" s="310"/>
      <c r="ODM4" s="310"/>
      <c r="ODN4" s="310"/>
      <c r="ODO4" s="310"/>
      <c r="ODP4" s="310"/>
      <c r="ODQ4" s="310"/>
      <c r="ODR4" s="309"/>
      <c r="ODS4" s="310"/>
      <c r="ODT4" s="310"/>
      <c r="ODU4" s="310"/>
      <c r="ODV4" s="310"/>
      <c r="ODW4" s="310"/>
      <c r="ODX4" s="310"/>
      <c r="ODY4" s="310"/>
      <c r="ODZ4" s="309"/>
      <c r="OEA4" s="310"/>
      <c r="OEB4" s="310"/>
      <c r="OEC4" s="310"/>
      <c r="OED4" s="310"/>
      <c r="OEE4" s="310"/>
      <c r="OEF4" s="310"/>
      <c r="OEG4" s="310"/>
      <c r="OEH4" s="309"/>
      <c r="OEI4" s="310"/>
      <c r="OEJ4" s="310"/>
      <c r="OEK4" s="310"/>
      <c r="OEL4" s="310"/>
      <c r="OEM4" s="310"/>
      <c r="OEN4" s="310"/>
      <c r="OEO4" s="310"/>
      <c r="OEP4" s="309"/>
      <c r="OEQ4" s="310"/>
      <c r="OER4" s="310"/>
      <c r="OES4" s="310"/>
      <c r="OET4" s="310"/>
      <c r="OEU4" s="310"/>
      <c r="OEV4" s="310"/>
      <c r="OEW4" s="310"/>
      <c r="OEX4" s="309"/>
      <c r="OEY4" s="310"/>
      <c r="OEZ4" s="310"/>
      <c r="OFA4" s="310"/>
      <c r="OFB4" s="310"/>
      <c r="OFC4" s="310"/>
      <c r="OFD4" s="310"/>
      <c r="OFE4" s="310"/>
      <c r="OFF4" s="309"/>
      <c r="OFG4" s="310"/>
      <c r="OFH4" s="310"/>
      <c r="OFI4" s="310"/>
      <c r="OFJ4" s="310"/>
      <c r="OFK4" s="310"/>
      <c r="OFL4" s="310"/>
      <c r="OFM4" s="310"/>
      <c r="OFN4" s="309"/>
      <c r="OFO4" s="310"/>
      <c r="OFP4" s="310"/>
      <c r="OFQ4" s="310"/>
      <c r="OFR4" s="310"/>
      <c r="OFS4" s="310"/>
      <c r="OFT4" s="310"/>
      <c r="OFU4" s="310"/>
      <c r="OFV4" s="309"/>
      <c r="OFW4" s="310"/>
      <c r="OFX4" s="310"/>
      <c r="OFY4" s="310"/>
      <c r="OFZ4" s="310"/>
      <c r="OGA4" s="310"/>
      <c r="OGB4" s="310"/>
      <c r="OGC4" s="310"/>
      <c r="OGD4" s="309"/>
      <c r="OGE4" s="310"/>
      <c r="OGF4" s="310"/>
      <c r="OGG4" s="310"/>
      <c r="OGH4" s="310"/>
      <c r="OGI4" s="310"/>
      <c r="OGJ4" s="310"/>
      <c r="OGK4" s="310"/>
      <c r="OGL4" s="309"/>
      <c r="OGM4" s="310"/>
      <c r="OGN4" s="310"/>
      <c r="OGO4" s="310"/>
      <c r="OGP4" s="310"/>
      <c r="OGQ4" s="310"/>
      <c r="OGR4" s="310"/>
      <c r="OGS4" s="310"/>
      <c r="OGT4" s="309"/>
      <c r="OGU4" s="310"/>
      <c r="OGV4" s="310"/>
      <c r="OGW4" s="310"/>
      <c r="OGX4" s="310"/>
      <c r="OGY4" s="310"/>
      <c r="OGZ4" s="310"/>
      <c r="OHA4" s="310"/>
      <c r="OHB4" s="309"/>
      <c r="OHC4" s="310"/>
      <c r="OHD4" s="310"/>
      <c r="OHE4" s="310"/>
      <c r="OHF4" s="310"/>
      <c r="OHG4" s="310"/>
      <c r="OHH4" s="310"/>
      <c r="OHI4" s="310"/>
      <c r="OHJ4" s="309"/>
      <c r="OHK4" s="310"/>
      <c r="OHL4" s="310"/>
      <c r="OHM4" s="310"/>
      <c r="OHN4" s="310"/>
      <c r="OHO4" s="310"/>
      <c r="OHP4" s="310"/>
      <c r="OHQ4" s="310"/>
      <c r="OHR4" s="309"/>
      <c r="OHS4" s="310"/>
      <c r="OHT4" s="310"/>
      <c r="OHU4" s="310"/>
      <c r="OHV4" s="310"/>
      <c r="OHW4" s="310"/>
      <c r="OHX4" s="310"/>
      <c r="OHY4" s="310"/>
      <c r="OHZ4" s="309"/>
      <c r="OIA4" s="310"/>
      <c r="OIB4" s="310"/>
      <c r="OIC4" s="310"/>
      <c r="OID4" s="310"/>
      <c r="OIE4" s="310"/>
      <c r="OIF4" s="310"/>
      <c r="OIG4" s="310"/>
      <c r="OIH4" s="309"/>
      <c r="OII4" s="310"/>
      <c r="OIJ4" s="310"/>
      <c r="OIK4" s="310"/>
      <c r="OIL4" s="310"/>
      <c r="OIM4" s="310"/>
      <c r="OIN4" s="310"/>
      <c r="OIO4" s="310"/>
      <c r="OIP4" s="309"/>
      <c r="OIQ4" s="310"/>
      <c r="OIR4" s="310"/>
      <c r="OIS4" s="310"/>
      <c r="OIT4" s="310"/>
      <c r="OIU4" s="310"/>
      <c r="OIV4" s="310"/>
      <c r="OIW4" s="310"/>
      <c r="OIX4" s="309"/>
      <c r="OIY4" s="310"/>
      <c r="OIZ4" s="310"/>
      <c r="OJA4" s="310"/>
      <c r="OJB4" s="310"/>
      <c r="OJC4" s="310"/>
      <c r="OJD4" s="310"/>
      <c r="OJE4" s="310"/>
      <c r="OJF4" s="309"/>
      <c r="OJG4" s="310"/>
      <c r="OJH4" s="310"/>
      <c r="OJI4" s="310"/>
      <c r="OJJ4" s="310"/>
      <c r="OJK4" s="310"/>
      <c r="OJL4" s="310"/>
      <c r="OJM4" s="310"/>
      <c r="OJN4" s="309"/>
      <c r="OJO4" s="310"/>
      <c r="OJP4" s="310"/>
      <c r="OJQ4" s="310"/>
      <c r="OJR4" s="310"/>
      <c r="OJS4" s="310"/>
      <c r="OJT4" s="310"/>
      <c r="OJU4" s="310"/>
      <c r="OJV4" s="309"/>
      <c r="OJW4" s="310"/>
      <c r="OJX4" s="310"/>
      <c r="OJY4" s="310"/>
      <c r="OJZ4" s="310"/>
      <c r="OKA4" s="310"/>
      <c r="OKB4" s="310"/>
      <c r="OKC4" s="310"/>
      <c r="OKD4" s="309"/>
      <c r="OKE4" s="310"/>
      <c r="OKF4" s="310"/>
      <c r="OKG4" s="310"/>
      <c r="OKH4" s="310"/>
      <c r="OKI4" s="310"/>
      <c r="OKJ4" s="310"/>
      <c r="OKK4" s="310"/>
      <c r="OKL4" s="309"/>
      <c r="OKM4" s="310"/>
      <c r="OKN4" s="310"/>
      <c r="OKO4" s="310"/>
      <c r="OKP4" s="310"/>
      <c r="OKQ4" s="310"/>
      <c r="OKR4" s="310"/>
      <c r="OKS4" s="310"/>
      <c r="OKT4" s="309"/>
      <c r="OKU4" s="310"/>
      <c r="OKV4" s="310"/>
      <c r="OKW4" s="310"/>
      <c r="OKX4" s="310"/>
      <c r="OKY4" s="310"/>
      <c r="OKZ4" s="310"/>
      <c r="OLA4" s="310"/>
      <c r="OLB4" s="309"/>
      <c r="OLC4" s="310"/>
      <c r="OLD4" s="310"/>
      <c r="OLE4" s="310"/>
      <c r="OLF4" s="310"/>
      <c r="OLG4" s="310"/>
      <c r="OLH4" s="310"/>
      <c r="OLI4" s="310"/>
      <c r="OLJ4" s="309"/>
      <c r="OLK4" s="310"/>
      <c r="OLL4" s="310"/>
      <c r="OLM4" s="310"/>
      <c r="OLN4" s="310"/>
      <c r="OLO4" s="310"/>
      <c r="OLP4" s="310"/>
      <c r="OLQ4" s="310"/>
      <c r="OLR4" s="309"/>
      <c r="OLS4" s="310"/>
      <c r="OLT4" s="310"/>
      <c r="OLU4" s="310"/>
      <c r="OLV4" s="310"/>
      <c r="OLW4" s="310"/>
      <c r="OLX4" s="310"/>
      <c r="OLY4" s="310"/>
      <c r="OLZ4" s="309"/>
      <c r="OMA4" s="310"/>
      <c r="OMB4" s="310"/>
      <c r="OMC4" s="310"/>
      <c r="OMD4" s="310"/>
      <c r="OME4" s="310"/>
      <c r="OMF4" s="310"/>
      <c r="OMG4" s="310"/>
      <c r="OMH4" s="309"/>
      <c r="OMI4" s="310"/>
      <c r="OMJ4" s="310"/>
      <c r="OMK4" s="310"/>
      <c r="OML4" s="310"/>
      <c r="OMM4" s="310"/>
      <c r="OMN4" s="310"/>
      <c r="OMO4" s="310"/>
      <c r="OMP4" s="309"/>
      <c r="OMQ4" s="310"/>
      <c r="OMR4" s="310"/>
      <c r="OMS4" s="310"/>
      <c r="OMT4" s="310"/>
      <c r="OMU4" s="310"/>
      <c r="OMV4" s="310"/>
      <c r="OMW4" s="310"/>
      <c r="OMX4" s="309"/>
      <c r="OMY4" s="310"/>
      <c r="OMZ4" s="310"/>
      <c r="ONA4" s="310"/>
      <c r="ONB4" s="310"/>
      <c r="ONC4" s="310"/>
      <c r="OND4" s="310"/>
      <c r="ONE4" s="310"/>
      <c r="ONF4" s="309"/>
      <c r="ONG4" s="310"/>
      <c r="ONH4" s="310"/>
      <c r="ONI4" s="310"/>
      <c r="ONJ4" s="310"/>
      <c r="ONK4" s="310"/>
      <c r="ONL4" s="310"/>
      <c r="ONM4" s="310"/>
      <c r="ONN4" s="309"/>
      <c r="ONO4" s="310"/>
      <c r="ONP4" s="310"/>
      <c r="ONQ4" s="310"/>
      <c r="ONR4" s="310"/>
      <c r="ONS4" s="310"/>
      <c r="ONT4" s="310"/>
      <c r="ONU4" s="310"/>
      <c r="ONV4" s="309"/>
      <c r="ONW4" s="310"/>
      <c r="ONX4" s="310"/>
      <c r="ONY4" s="310"/>
      <c r="ONZ4" s="310"/>
      <c r="OOA4" s="310"/>
      <c r="OOB4" s="310"/>
      <c r="OOC4" s="310"/>
      <c r="OOD4" s="309"/>
      <c r="OOE4" s="310"/>
      <c r="OOF4" s="310"/>
      <c r="OOG4" s="310"/>
      <c r="OOH4" s="310"/>
      <c r="OOI4" s="310"/>
      <c r="OOJ4" s="310"/>
      <c r="OOK4" s="310"/>
      <c r="OOL4" s="309"/>
      <c r="OOM4" s="310"/>
      <c r="OON4" s="310"/>
      <c r="OOO4" s="310"/>
      <c r="OOP4" s="310"/>
      <c r="OOQ4" s="310"/>
      <c r="OOR4" s="310"/>
      <c r="OOS4" s="310"/>
      <c r="OOT4" s="309"/>
      <c r="OOU4" s="310"/>
      <c r="OOV4" s="310"/>
      <c r="OOW4" s="310"/>
      <c r="OOX4" s="310"/>
      <c r="OOY4" s="310"/>
      <c r="OOZ4" s="310"/>
      <c r="OPA4" s="310"/>
      <c r="OPB4" s="309"/>
      <c r="OPC4" s="310"/>
      <c r="OPD4" s="310"/>
      <c r="OPE4" s="310"/>
      <c r="OPF4" s="310"/>
      <c r="OPG4" s="310"/>
      <c r="OPH4" s="310"/>
      <c r="OPI4" s="310"/>
      <c r="OPJ4" s="309"/>
      <c r="OPK4" s="310"/>
      <c r="OPL4" s="310"/>
      <c r="OPM4" s="310"/>
      <c r="OPN4" s="310"/>
      <c r="OPO4" s="310"/>
      <c r="OPP4" s="310"/>
      <c r="OPQ4" s="310"/>
      <c r="OPR4" s="309"/>
      <c r="OPS4" s="310"/>
      <c r="OPT4" s="310"/>
      <c r="OPU4" s="310"/>
      <c r="OPV4" s="310"/>
      <c r="OPW4" s="310"/>
      <c r="OPX4" s="310"/>
      <c r="OPY4" s="310"/>
      <c r="OPZ4" s="309"/>
      <c r="OQA4" s="310"/>
      <c r="OQB4" s="310"/>
      <c r="OQC4" s="310"/>
      <c r="OQD4" s="310"/>
      <c r="OQE4" s="310"/>
      <c r="OQF4" s="310"/>
      <c r="OQG4" s="310"/>
      <c r="OQH4" s="309"/>
      <c r="OQI4" s="310"/>
      <c r="OQJ4" s="310"/>
      <c r="OQK4" s="310"/>
      <c r="OQL4" s="310"/>
      <c r="OQM4" s="310"/>
      <c r="OQN4" s="310"/>
      <c r="OQO4" s="310"/>
      <c r="OQP4" s="309"/>
      <c r="OQQ4" s="310"/>
      <c r="OQR4" s="310"/>
      <c r="OQS4" s="310"/>
      <c r="OQT4" s="310"/>
      <c r="OQU4" s="310"/>
      <c r="OQV4" s="310"/>
      <c r="OQW4" s="310"/>
      <c r="OQX4" s="309"/>
      <c r="OQY4" s="310"/>
      <c r="OQZ4" s="310"/>
      <c r="ORA4" s="310"/>
      <c r="ORB4" s="310"/>
      <c r="ORC4" s="310"/>
      <c r="ORD4" s="310"/>
      <c r="ORE4" s="310"/>
      <c r="ORF4" s="309"/>
      <c r="ORG4" s="310"/>
      <c r="ORH4" s="310"/>
      <c r="ORI4" s="310"/>
      <c r="ORJ4" s="310"/>
      <c r="ORK4" s="310"/>
      <c r="ORL4" s="310"/>
      <c r="ORM4" s="310"/>
      <c r="ORN4" s="309"/>
      <c r="ORO4" s="310"/>
      <c r="ORP4" s="310"/>
      <c r="ORQ4" s="310"/>
      <c r="ORR4" s="310"/>
      <c r="ORS4" s="310"/>
      <c r="ORT4" s="310"/>
      <c r="ORU4" s="310"/>
      <c r="ORV4" s="309"/>
      <c r="ORW4" s="310"/>
      <c r="ORX4" s="310"/>
      <c r="ORY4" s="310"/>
      <c r="ORZ4" s="310"/>
      <c r="OSA4" s="310"/>
      <c r="OSB4" s="310"/>
      <c r="OSC4" s="310"/>
      <c r="OSD4" s="309"/>
      <c r="OSE4" s="310"/>
      <c r="OSF4" s="310"/>
      <c r="OSG4" s="310"/>
      <c r="OSH4" s="310"/>
      <c r="OSI4" s="310"/>
      <c r="OSJ4" s="310"/>
      <c r="OSK4" s="310"/>
      <c r="OSL4" s="309"/>
      <c r="OSM4" s="310"/>
      <c r="OSN4" s="310"/>
      <c r="OSO4" s="310"/>
      <c r="OSP4" s="310"/>
      <c r="OSQ4" s="310"/>
      <c r="OSR4" s="310"/>
      <c r="OSS4" s="310"/>
      <c r="OST4" s="309"/>
      <c r="OSU4" s="310"/>
      <c r="OSV4" s="310"/>
      <c r="OSW4" s="310"/>
      <c r="OSX4" s="310"/>
      <c r="OSY4" s="310"/>
      <c r="OSZ4" s="310"/>
      <c r="OTA4" s="310"/>
      <c r="OTB4" s="309"/>
      <c r="OTC4" s="310"/>
      <c r="OTD4" s="310"/>
      <c r="OTE4" s="310"/>
      <c r="OTF4" s="310"/>
      <c r="OTG4" s="310"/>
      <c r="OTH4" s="310"/>
      <c r="OTI4" s="310"/>
      <c r="OTJ4" s="309"/>
      <c r="OTK4" s="310"/>
      <c r="OTL4" s="310"/>
      <c r="OTM4" s="310"/>
      <c r="OTN4" s="310"/>
      <c r="OTO4" s="310"/>
      <c r="OTP4" s="310"/>
      <c r="OTQ4" s="310"/>
      <c r="OTR4" s="309"/>
      <c r="OTS4" s="310"/>
      <c r="OTT4" s="310"/>
      <c r="OTU4" s="310"/>
      <c r="OTV4" s="310"/>
      <c r="OTW4" s="310"/>
      <c r="OTX4" s="310"/>
      <c r="OTY4" s="310"/>
      <c r="OTZ4" s="309"/>
      <c r="OUA4" s="310"/>
      <c r="OUB4" s="310"/>
      <c r="OUC4" s="310"/>
      <c r="OUD4" s="310"/>
      <c r="OUE4" s="310"/>
      <c r="OUF4" s="310"/>
      <c r="OUG4" s="310"/>
      <c r="OUH4" s="309"/>
      <c r="OUI4" s="310"/>
      <c r="OUJ4" s="310"/>
      <c r="OUK4" s="310"/>
      <c r="OUL4" s="310"/>
      <c r="OUM4" s="310"/>
      <c r="OUN4" s="310"/>
      <c r="OUO4" s="310"/>
      <c r="OUP4" s="309"/>
      <c r="OUQ4" s="310"/>
      <c r="OUR4" s="310"/>
      <c r="OUS4" s="310"/>
      <c r="OUT4" s="310"/>
      <c r="OUU4" s="310"/>
      <c r="OUV4" s="310"/>
      <c r="OUW4" s="310"/>
      <c r="OUX4" s="309"/>
      <c r="OUY4" s="310"/>
      <c r="OUZ4" s="310"/>
      <c r="OVA4" s="310"/>
      <c r="OVB4" s="310"/>
      <c r="OVC4" s="310"/>
      <c r="OVD4" s="310"/>
      <c r="OVE4" s="310"/>
      <c r="OVF4" s="309"/>
      <c r="OVG4" s="310"/>
      <c r="OVH4" s="310"/>
      <c r="OVI4" s="310"/>
      <c r="OVJ4" s="310"/>
      <c r="OVK4" s="310"/>
      <c r="OVL4" s="310"/>
      <c r="OVM4" s="310"/>
      <c r="OVN4" s="309"/>
      <c r="OVO4" s="310"/>
      <c r="OVP4" s="310"/>
      <c r="OVQ4" s="310"/>
      <c r="OVR4" s="310"/>
      <c r="OVS4" s="310"/>
      <c r="OVT4" s="310"/>
      <c r="OVU4" s="310"/>
      <c r="OVV4" s="309"/>
      <c r="OVW4" s="310"/>
      <c r="OVX4" s="310"/>
      <c r="OVY4" s="310"/>
      <c r="OVZ4" s="310"/>
      <c r="OWA4" s="310"/>
      <c r="OWB4" s="310"/>
      <c r="OWC4" s="310"/>
      <c r="OWD4" s="309"/>
      <c r="OWE4" s="310"/>
      <c r="OWF4" s="310"/>
      <c r="OWG4" s="310"/>
      <c r="OWH4" s="310"/>
      <c r="OWI4" s="310"/>
      <c r="OWJ4" s="310"/>
      <c r="OWK4" s="310"/>
      <c r="OWL4" s="309"/>
      <c r="OWM4" s="310"/>
      <c r="OWN4" s="310"/>
      <c r="OWO4" s="310"/>
      <c r="OWP4" s="310"/>
      <c r="OWQ4" s="310"/>
      <c r="OWR4" s="310"/>
      <c r="OWS4" s="310"/>
      <c r="OWT4" s="309"/>
      <c r="OWU4" s="310"/>
      <c r="OWV4" s="310"/>
      <c r="OWW4" s="310"/>
      <c r="OWX4" s="310"/>
      <c r="OWY4" s="310"/>
      <c r="OWZ4" s="310"/>
      <c r="OXA4" s="310"/>
      <c r="OXB4" s="309"/>
      <c r="OXC4" s="310"/>
      <c r="OXD4" s="310"/>
      <c r="OXE4" s="310"/>
      <c r="OXF4" s="310"/>
      <c r="OXG4" s="310"/>
      <c r="OXH4" s="310"/>
      <c r="OXI4" s="310"/>
      <c r="OXJ4" s="309"/>
      <c r="OXK4" s="310"/>
      <c r="OXL4" s="310"/>
      <c r="OXM4" s="310"/>
      <c r="OXN4" s="310"/>
      <c r="OXO4" s="310"/>
      <c r="OXP4" s="310"/>
      <c r="OXQ4" s="310"/>
      <c r="OXR4" s="309"/>
      <c r="OXS4" s="310"/>
      <c r="OXT4" s="310"/>
      <c r="OXU4" s="310"/>
      <c r="OXV4" s="310"/>
      <c r="OXW4" s="310"/>
      <c r="OXX4" s="310"/>
      <c r="OXY4" s="310"/>
      <c r="OXZ4" s="309"/>
      <c r="OYA4" s="310"/>
      <c r="OYB4" s="310"/>
      <c r="OYC4" s="310"/>
      <c r="OYD4" s="310"/>
      <c r="OYE4" s="310"/>
      <c r="OYF4" s="310"/>
      <c r="OYG4" s="310"/>
      <c r="OYH4" s="309"/>
      <c r="OYI4" s="310"/>
      <c r="OYJ4" s="310"/>
      <c r="OYK4" s="310"/>
      <c r="OYL4" s="310"/>
      <c r="OYM4" s="310"/>
      <c r="OYN4" s="310"/>
      <c r="OYO4" s="310"/>
      <c r="OYP4" s="309"/>
      <c r="OYQ4" s="310"/>
      <c r="OYR4" s="310"/>
      <c r="OYS4" s="310"/>
      <c r="OYT4" s="310"/>
      <c r="OYU4" s="310"/>
      <c r="OYV4" s="310"/>
      <c r="OYW4" s="310"/>
      <c r="OYX4" s="309"/>
      <c r="OYY4" s="310"/>
      <c r="OYZ4" s="310"/>
      <c r="OZA4" s="310"/>
      <c r="OZB4" s="310"/>
      <c r="OZC4" s="310"/>
      <c r="OZD4" s="310"/>
      <c r="OZE4" s="310"/>
      <c r="OZF4" s="309"/>
      <c r="OZG4" s="310"/>
      <c r="OZH4" s="310"/>
      <c r="OZI4" s="310"/>
      <c r="OZJ4" s="310"/>
      <c r="OZK4" s="310"/>
      <c r="OZL4" s="310"/>
      <c r="OZM4" s="310"/>
      <c r="OZN4" s="309"/>
      <c r="OZO4" s="310"/>
      <c r="OZP4" s="310"/>
      <c r="OZQ4" s="310"/>
      <c r="OZR4" s="310"/>
      <c r="OZS4" s="310"/>
      <c r="OZT4" s="310"/>
      <c r="OZU4" s="310"/>
      <c r="OZV4" s="309"/>
      <c r="OZW4" s="310"/>
      <c r="OZX4" s="310"/>
      <c r="OZY4" s="310"/>
      <c r="OZZ4" s="310"/>
      <c r="PAA4" s="310"/>
      <c r="PAB4" s="310"/>
      <c r="PAC4" s="310"/>
      <c r="PAD4" s="309"/>
      <c r="PAE4" s="310"/>
      <c r="PAF4" s="310"/>
      <c r="PAG4" s="310"/>
      <c r="PAH4" s="310"/>
      <c r="PAI4" s="310"/>
      <c r="PAJ4" s="310"/>
      <c r="PAK4" s="310"/>
      <c r="PAL4" s="309"/>
      <c r="PAM4" s="310"/>
      <c r="PAN4" s="310"/>
      <c r="PAO4" s="310"/>
      <c r="PAP4" s="310"/>
      <c r="PAQ4" s="310"/>
      <c r="PAR4" s="310"/>
      <c r="PAS4" s="310"/>
      <c r="PAT4" s="309"/>
      <c r="PAU4" s="310"/>
      <c r="PAV4" s="310"/>
      <c r="PAW4" s="310"/>
      <c r="PAX4" s="310"/>
      <c r="PAY4" s="310"/>
      <c r="PAZ4" s="310"/>
      <c r="PBA4" s="310"/>
      <c r="PBB4" s="309"/>
      <c r="PBC4" s="310"/>
      <c r="PBD4" s="310"/>
      <c r="PBE4" s="310"/>
      <c r="PBF4" s="310"/>
      <c r="PBG4" s="310"/>
      <c r="PBH4" s="310"/>
      <c r="PBI4" s="310"/>
      <c r="PBJ4" s="309"/>
      <c r="PBK4" s="310"/>
      <c r="PBL4" s="310"/>
      <c r="PBM4" s="310"/>
      <c r="PBN4" s="310"/>
      <c r="PBO4" s="310"/>
      <c r="PBP4" s="310"/>
      <c r="PBQ4" s="310"/>
      <c r="PBR4" s="309"/>
      <c r="PBS4" s="310"/>
      <c r="PBT4" s="310"/>
      <c r="PBU4" s="310"/>
      <c r="PBV4" s="310"/>
      <c r="PBW4" s="310"/>
      <c r="PBX4" s="310"/>
      <c r="PBY4" s="310"/>
      <c r="PBZ4" s="309"/>
      <c r="PCA4" s="310"/>
      <c r="PCB4" s="310"/>
      <c r="PCC4" s="310"/>
      <c r="PCD4" s="310"/>
      <c r="PCE4" s="310"/>
      <c r="PCF4" s="310"/>
      <c r="PCG4" s="310"/>
      <c r="PCH4" s="309"/>
      <c r="PCI4" s="310"/>
      <c r="PCJ4" s="310"/>
      <c r="PCK4" s="310"/>
      <c r="PCL4" s="310"/>
      <c r="PCM4" s="310"/>
      <c r="PCN4" s="310"/>
      <c r="PCO4" s="310"/>
      <c r="PCP4" s="309"/>
      <c r="PCQ4" s="310"/>
      <c r="PCR4" s="310"/>
      <c r="PCS4" s="310"/>
      <c r="PCT4" s="310"/>
      <c r="PCU4" s="310"/>
      <c r="PCV4" s="310"/>
      <c r="PCW4" s="310"/>
      <c r="PCX4" s="309"/>
      <c r="PCY4" s="310"/>
      <c r="PCZ4" s="310"/>
      <c r="PDA4" s="310"/>
      <c r="PDB4" s="310"/>
      <c r="PDC4" s="310"/>
      <c r="PDD4" s="310"/>
      <c r="PDE4" s="310"/>
      <c r="PDF4" s="309"/>
      <c r="PDG4" s="310"/>
      <c r="PDH4" s="310"/>
      <c r="PDI4" s="310"/>
      <c r="PDJ4" s="310"/>
      <c r="PDK4" s="310"/>
      <c r="PDL4" s="310"/>
      <c r="PDM4" s="310"/>
      <c r="PDN4" s="309"/>
      <c r="PDO4" s="310"/>
      <c r="PDP4" s="310"/>
      <c r="PDQ4" s="310"/>
      <c r="PDR4" s="310"/>
      <c r="PDS4" s="310"/>
      <c r="PDT4" s="310"/>
      <c r="PDU4" s="310"/>
      <c r="PDV4" s="309"/>
      <c r="PDW4" s="310"/>
      <c r="PDX4" s="310"/>
      <c r="PDY4" s="310"/>
      <c r="PDZ4" s="310"/>
      <c r="PEA4" s="310"/>
      <c r="PEB4" s="310"/>
      <c r="PEC4" s="310"/>
      <c r="PED4" s="309"/>
      <c r="PEE4" s="310"/>
      <c r="PEF4" s="310"/>
      <c r="PEG4" s="310"/>
      <c r="PEH4" s="310"/>
      <c r="PEI4" s="310"/>
      <c r="PEJ4" s="310"/>
      <c r="PEK4" s="310"/>
      <c r="PEL4" s="309"/>
      <c r="PEM4" s="310"/>
      <c r="PEN4" s="310"/>
      <c r="PEO4" s="310"/>
      <c r="PEP4" s="310"/>
      <c r="PEQ4" s="310"/>
      <c r="PER4" s="310"/>
      <c r="PES4" s="310"/>
      <c r="PET4" s="309"/>
      <c r="PEU4" s="310"/>
      <c r="PEV4" s="310"/>
      <c r="PEW4" s="310"/>
      <c r="PEX4" s="310"/>
      <c r="PEY4" s="310"/>
      <c r="PEZ4" s="310"/>
      <c r="PFA4" s="310"/>
      <c r="PFB4" s="309"/>
      <c r="PFC4" s="310"/>
      <c r="PFD4" s="310"/>
      <c r="PFE4" s="310"/>
      <c r="PFF4" s="310"/>
      <c r="PFG4" s="310"/>
      <c r="PFH4" s="310"/>
      <c r="PFI4" s="310"/>
      <c r="PFJ4" s="309"/>
      <c r="PFK4" s="310"/>
      <c r="PFL4" s="310"/>
      <c r="PFM4" s="310"/>
      <c r="PFN4" s="310"/>
      <c r="PFO4" s="310"/>
      <c r="PFP4" s="310"/>
      <c r="PFQ4" s="310"/>
      <c r="PFR4" s="309"/>
      <c r="PFS4" s="310"/>
      <c r="PFT4" s="310"/>
      <c r="PFU4" s="310"/>
      <c r="PFV4" s="310"/>
      <c r="PFW4" s="310"/>
      <c r="PFX4" s="310"/>
      <c r="PFY4" s="310"/>
      <c r="PFZ4" s="309"/>
      <c r="PGA4" s="310"/>
      <c r="PGB4" s="310"/>
      <c r="PGC4" s="310"/>
      <c r="PGD4" s="310"/>
      <c r="PGE4" s="310"/>
      <c r="PGF4" s="310"/>
      <c r="PGG4" s="310"/>
      <c r="PGH4" s="309"/>
      <c r="PGI4" s="310"/>
      <c r="PGJ4" s="310"/>
      <c r="PGK4" s="310"/>
      <c r="PGL4" s="310"/>
      <c r="PGM4" s="310"/>
      <c r="PGN4" s="310"/>
      <c r="PGO4" s="310"/>
      <c r="PGP4" s="309"/>
      <c r="PGQ4" s="310"/>
      <c r="PGR4" s="310"/>
      <c r="PGS4" s="310"/>
      <c r="PGT4" s="310"/>
      <c r="PGU4" s="310"/>
      <c r="PGV4" s="310"/>
      <c r="PGW4" s="310"/>
      <c r="PGX4" s="309"/>
      <c r="PGY4" s="310"/>
      <c r="PGZ4" s="310"/>
      <c r="PHA4" s="310"/>
      <c r="PHB4" s="310"/>
      <c r="PHC4" s="310"/>
      <c r="PHD4" s="310"/>
      <c r="PHE4" s="310"/>
      <c r="PHF4" s="309"/>
      <c r="PHG4" s="310"/>
      <c r="PHH4" s="310"/>
      <c r="PHI4" s="310"/>
      <c r="PHJ4" s="310"/>
      <c r="PHK4" s="310"/>
      <c r="PHL4" s="310"/>
      <c r="PHM4" s="310"/>
      <c r="PHN4" s="309"/>
      <c r="PHO4" s="310"/>
      <c r="PHP4" s="310"/>
      <c r="PHQ4" s="310"/>
      <c r="PHR4" s="310"/>
      <c r="PHS4" s="310"/>
      <c r="PHT4" s="310"/>
      <c r="PHU4" s="310"/>
      <c r="PHV4" s="309"/>
      <c r="PHW4" s="310"/>
      <c r="PHX4" s="310"/>
      <c r="PHY4" s="310"/>
      <c r="PHZ4" s="310"/>
      <c r="PIA4" s="310"/>
      <c r="PIB4" s="310"/>
      <c r="PIC4" s="310"/>
      <c r="PID4" s="309"/>
      <c r="PIE4" s="310"/>
      <c r="PIF4" s="310"/>
      <c r="PIG4" s="310"/>
      <c r="PIH4" s="310"/>
      <c r="PII4" s="310"/>
      <c r="PIJ4" s="310"/>
      <c r="PIK4" s="310"/>
      <c r="PIL4" s="309"/>
      <c r="PIM4" s="310"/>
      <c r="PIN4" s="310"/>
      <c r="PIO4" s="310"/>
      <c r="PIP4" s="310"/>
      <c r="PIQ4" s="310"/>
      <c r="PIR4" s="310"/>
      <c r="PIS4" s="310"/>
      <c r="PIT4" s="309"/>
      <c r="PIU4" s="310"/>
      <c r="PIV4" s="310"/>
      <c r="PIW4" s="310"/>
      <c r="PIX4" s="310"/>
      <c r="PIY4" s="310"/>
      <c r="PIZ4" s="310"/>
      <c r="PJA4" s="310"/>
      <c r="PJB4" s="309"/>
      <c r="PJC4" s="310"/>
      <c r="PJD4" s="310"/>
      <c r="PJE4" s="310"/>
      <c r="PJF4" s="310"/>
      <c r="PJG4" s="310"/>
      <c r="PJH4" s="310"/>
      <c r="PJI4" s="310"/>
      <c r="PJJ4" s="309"/>
      <c r="PJK4" s="310"/>
      <c r="PJL4" s="310"/>
      <c r="PJM4" s="310"/>
      <c r="PJN4" s="310"/>
      <c r="PJO4" s="310"/>
      <c r="PJP4" s="310"/>
      <c r="PJQ4" s="310"/>
      <c r="PJR4" s="309"/>
      <c r="PJS4" s="310"/>
      <c r="PJT4" s="310"/>
      <c r="PJU4" s="310"/>
      <c r="PJV4" s="310"/>
      <c r="PJW4" s="310"/>
      <c r="PJX4" s="310"/>
      <c r="PJY4" s="310"/>
      <c r="PJZ4" s="309"/>
      <c r="PKA4" s="310"/>
      <c r="PKB4" s="310"/>
      <c r="PKC4" s="310"/>
      <c r="PKD4" s="310"/>
      <c r="PKE4" s="310"/>
      <c r="PKF4" s="310"/>
      <c r="PKG4" s="310"/>
      <c r="PKH4" s="309"/>
      <c r="PKI4" s="310"/>
      <c r="PKJ4" s="310"/>
      <c r="PKK4" s="310"/>
      <c r="PKL4" s="310"/>
      <c r="PKM4" s="310"/>
      <c r="PKN4" s="310"/>
      <c r="PKO4" s="310"/>
      <c r="PKP4" s="309"/>
      <c r="PKQ4" s="310"/>
      <c r="PKR4" s="310"/>
      <c r="PKS4" s="310"/>
      <c r="PKT4" s="310"/>
      <c r="PKU4" s="310"/>
      <c r="PKV4" s="310"/>
      <c r="PKW4" s="310"/>
      <c r="PKX4" s="309"/>
      <c r="PKY4" s="310"/>
      <c r="PKZ4" s="310"/>
      <c r="PLA4" s="310"/>
      <c r="PLB4" s="310"/>
      <c r="PLC4" s="310"/>
      <c r="PLD4" s="310"/>
      <c r="PLE4" s="310"/>
      <c r="PLF4" s="309"/>
      <c r="PLG4" s="310"/>
      <c r="PLH4" s="310"/>
      <c r="PLI4" s="310"/>
      <c r="PLJ4" s="310"/>
      <c r="PLK4" s="310"/>
      <c r="PLL4" s="310"/>
      <c r="PLM4" s="310"/>
      <c r="PLN4" s="309"/>
      <c r="PLO4" s="310"/>
      <c r="PLP4" s="310"/>
      <c r="PLQ4" s="310"/>
      <c r="PLR4" s="310"/>
      <c r="PLS4" s="310"/>
      <c r="PLT4" s="310"/>
      <c r="PLU4" s="310"/>
      <c r="PLV4" s="309"/>
      <c r="PLW4" s="310"/>
      <c r="PLX4" s="310"/>
      <c r="PLY4" s="310"/>
      <c r="PLZ4" s="310"/>
      <c r="PMA4" s="310"/>
      <c r="PMB4" s="310"/>
      <c r="PMC4" s="310"/>
      <c r="PMD4" s="309"/>
      <c r="PME4" s="310"/>
      <c r="PMF4" s="310"/>
      <c r="PMG4" s="310"/>
      <c r="PMH4" s="310"/>
      <c r="PMI4" s="310"/>
      <c r="PMJ4" s="310"/>
      <c r="PMK4" s="310"/>
      <c r="PML4" s="309"/>
      <c r="PMM4" s="310"/>
      <c r="PMN4" s="310"/>
      <c r="PMO4" s="310"/>
      <c r="PMP4" s="310"/>
      <c r="PMQ4" s="310"/>
      <c r="PMR4" s="310"/>
      <c r="PMS4" s="310"/>
      <c r="PMT4" s="309"/>
      <c r="PMU4" s="310"/>
      <c r="PMV4" s="310"/>
      <c r="PMW4" s="310"/>
      <c r="PMX4" s="310"/>
      <c r="PMY4" s="310"/>
      <c r="PMZ4" s="310"/>
      <c r="PNA4" s="310"/>
      <c r="PNB4" s="309"/>
      <c r="PNC4" s="310"/>
      <c r="PND4" s="310"/>
      <c r="PNE4" s="310"/>
      <c r="PNF4" s="310"/>
      <c r="PNG4" s="310"/>
      <c r="PNH4" s="310"/>
      <c r="PNI4" s="310"/>
      <c r="PNJ4" s="309"/>
      <c r="PNK4" s="310"/>
      <c r="PNL4" s="310"/>
      <c r="PNM4" s="310"/>
      <c r="PNN4" s="310"/>
      <c r="PNO4" s="310"/>
      <c r="PNP4" s="310"/>
      <c r="PNQ4" s="310"/>
      <c r="PNR4" s="309"/>
      <c r="PNS4" s="310"/>
      <c r="PNT4" s="310"/>
      <c r="PNU4" s="310"/>
      <c r="PNV4" s="310"/>
      <c r="PNW4" s="310"/>
      <c r="PNX4" s="310"/>
      <c r="PNY4" s="310"/>
      <c r="PNZ4" s="309"/>
      <c r="POA4" s="310"/>
      <c r="POB4" s="310"/>
      <c r="POC4" s="310"/>
      <c r="POD4" s="310"/>
      <c r="POE4" s="310"/>
      <c r="POF4" s="310"/>
      <c r="POG4" s="310"/>
      <c r="POH4" s="309"/>
      <c r="POI4" s="310"/>
      <c r="POJ4" s="310"/>
      <c r="POK4" s="310"/>
      <c r="POL4" s="310"/>
      <c r="POM4" s="310"/>
      <c r="PON4" s="310"/>
      <c r="POO4" s="310"/>
      <c r="POP4" s="309"/>
      <c r="POQ4" s="310"/>
      <c r="POR4" s="310"/>
      <c r="POS4" s="310"/>
      <c r="POT4" s="310"/>
      <c r="POU4" s="310"/>
      <c r="POV4" s="310"/>
      <c r="POW4" s="310"/>
      <c r="POX4" s="309"/>
      <c r="POY4" s="310"/>
      <c r="POZ4" s="310"/>
      <c r="PPA4" s="310"/>
      <c r="PPB4" s="310"/>
      <c r="PPC4" s="310"/>
      <c r="PPD4" s="310"/>
      <c r="PPE4" s="310"/>
      <c r="PPF4" s="309"/>
      <c r="PPG4" s="310"/>
      <c r="PPH4" s="310"/>
      <c r="PPI4" s="310"/>
      <c r="PPJ4" s="310"/>
      <c r="PPK4" s="310"/>
      <c r="PPL4" s="310"/>
      <c r="PPM4" s="310"/>
      <c r="PPN4" s="309"/>
      <c r="PPO4" s="310"/>
      <c r="PPP4" s="310"/>
      <c r="PPQ4" s="310"/>
      <c r="PPR4" s="310"/>
      <c r="PPS4" s="310"/>
      <c r="PPT4" s="310"/>
      <c r="PPU4" s="310"/>
      <c r="PPV4" s="309"/>
      <c r="PPW4" s="310"/>
      <c r="PPX4" s="310"/>
      <c r="PPY4" s="310"/>
      <c r="PPZ4" s="310"/>
      <c r="PQA4" s="310"/>
      <c r="PQB4" s="310"/>
      <c r="PQC4" s="310"/>
      <c r="PQD4" s="309"/>
      <c r="PQE4" s="310"/>
      <c r="PQF4" s="310"/>
      <c r="PQG4" s="310"/>
      <c r="PQH4" s="310"/>
      <c r="PQI4" s="310"/>
      <c r="PQJ4" s="310"/>
      <c r="PQK4" s="310"/>
      <c r="PQL4" s="309"/>
      <c r="PQM4" s="310"/>
      <c r="PQN4" s="310"/>
      <c r="PQO4" s="310"/>
      <c r="PQP4" s="310"/>
      <c r="PQQ4" s="310"/>
      <c r="PQR4" s="310"/>
      <c r="PQS4" s="310"/>
      <c r="PQT4" s="309"/>
      <c r="PQU4" s="310"/>
      <c r="PQV4" s="310"/>
      <c r="PQW4" s="310"/>
      <c r="PQX4" s="310"/>
      <c r="PQY4" s="310"/>
      <c r="PQZ4" s="310"/>
      <c r="PRA4" s="310"/>
      <c r="PRB4" s="309"/>
      <c r="PRC4" s="310"/>
      <c r="PRD4" s="310"/>
      <c r="PRE4" s="310"/>
      <c r="PRF4" s="310"/>
      <c r="PRG4" s="310"/>
      <c r="PRH4" s="310"/>
      <c r="PRI4" s="310"/>
      <c r="PRJ4" s="309"/>
      <c r="PRK4" s="310"/>
      <c r="PRL4" s="310"/>
      <c r="PRM4" s="310"/>
      <c r="PRN4" s="310"/>
      <c r="PRO4" s="310"/>
      <c r="PRP4" s="310"/>
      <c r="PRQ4" s="310"/>
      <c r="PRR4" s="309"/>
      <c r="PRS4" s="310"/>
      <c r="PRT4" s="310"/>
      <c r="PRU4" s="310"/>
      <c r="PRV4" s="310"/>
      <c r="PRW4" s="310"/>
      <c r="PRX4" s="310"/>
      <c r="PRY4" s="310"/>
      <c r="PRZ4" s="309"/>
      <c r="PSA4" s="310"/>
      <c r="PSB4" s="310"/>
      <c r="PSC4" s="310"/>
      <c r="PSD4" s="310"/>
      <c r="PSE4" s="310"/>
      <c r="PSF4" s="310"/>
      <c r="PSG4" s="310"/>
      <c r="PSH4" s="309"/>
      <c r="PSI4" s="310"/>
      <c r="PSJ4" s="310"/>
      <c r="PSK4" s="310"/>
      <c r="PSL4" s="310"/>
      <c r="PSM4" s="310"/>
      <c r="PSN4" s="310"/>
      <c r="PSO4" s="310"/>
      <c r="PSP4" s="309"/>
      <c r="PSQ4" s="310"/>
      <c r="PSR4" s="310"/>
      <c r="PSS4" s="310"/>
      <c r="PST4" s="310"/>
      <c r="PSU4" s="310"/>
      <c r="PSV4" s="310"/>
      <c r="PSW4" s="310"/>
      <c r="PSX4" s="309"/>
      <c r="PSY4" s="310"/>
      <c r="PSZ4" s="310"/>
      <c r="PTA4" s="310"/>
      <c r="PTB4" s="310"/>
      <c r="PTC4" s="310"/>
      <c r="PTD4" s="310"/>
      <c r="PTE4" s="310"/>
      <c r="PTF4" s="309"/>
      <c r="PTG4" s="310"/>
      <c r="PTH4" s="310"/>
      <c r="PTI4" s="310"/>
      <c r="PTJ4" s="310"/>
      <c r="PTK4" s="310"/>
      <c r="PTL4" s="310"/>
      <c r="PTM4" s="310"/>
      <c r="PTN4" s="309"/>
      <c r="PTO4" s="310"/>
      <c r="PTP4" s="310"/>
      <c r="PTQ4" s="310"/>
      <c r="PTR4" s="310"/>
      <c r="PTS4" s="310"/>
      <c r="PTT4" s="310"/>
      <c r="PTU4" s="310"/>
      <c r="PTV4" s="309"/>
      <c r="PTW4" s="310"/>
      <c r="PTX4" s="310"/>
      <c r="PTY4" s="310"/>
      <c r="PTZ4" s="310"/>
      <c r="PUA4" s="310"/>
      <c r="PUB4" s="310"/>
      <c r="PUC4" s="310"/>
      <c r="PUD4" s="309"/>
      <c r="PUE4" s="310"/>
      <c r="PUF4" s="310"/>
      <c r="PUG4" s="310"/>
      <c r="PUH4" s="310"/>
      <c r="PUI4" s="310"/>
      <c r="PUJ4" s="310"/>
      <c r="PUK4" s="310"/>
      <c r="PUL4" s="309"/>
      <c r="PUM4" s="310"/>
      <c r="PUN4" s="310"/>
      <c r="PUO4" s="310"/>
      <c r="PUP4" s="310"/>
      <c r="PUQ4" s="310"/>
      <c r="PUR4" s="310"/>
      <c r="PUS4" s="310"/>
      <c r="PUT4" s="309"/>
      <c r="PUU4" s="310"/>
      <c r="PUV4" s="310"/>
      <c r="PUW4" s="310"/>
      <c r="PUX4" s="310"/>
      <c r="PUY4" s="310"/>
      <c r="PUZ4" s="310"/>
      <c r="PVA4" s="310"/>
      <c r="PVB4" s="309"/>
      <c r="PVC4" s="310"/>
      <c r="PVD4" s="310"/>
      <c r="PVE4" s="310"/>
      <c r="PVF4" s="310"/>
      <c r="PVG4" s="310"/>
      <c r="PVH4" s="310"/>
      <c r="PVI4" s="310"/>
      <c r="PVJ4" s="309"/>
      <c r="PVK4" s="310"/>
      <c r="PVL4" s="310"/>
      <c r="PVM4" s="310"/>
      <c r="PVN4" s="310"/>
      <c r="PVO4" s="310"/>
      <c r="PVP4" s="310"/>
      <c r="PVQ4" s="310"/>
      <c r="PVR4" s="309"/>
      <c r="PVS4" s="310"/>
      <c r="PVT4" s="310"/>
      <c r="PVU4" s="310"/>
      <c r="PVV4" s="310"/>
      <c r="PVW4" s="310"/>
      <c r="PVX4" s="310"/>
      <c r="PVY4" s="310"/>
      <c r="PVZ4" s="309"/>
      <c r="PWA4" s="310"/>
      <c r="PWB4" s="310"/>
      <c r="PWC4" s="310"/>
      <c r="PWD4" s="310"/>
      <c r="PWE4" s="310"/>
      <c r="PWF4" s="310"/>
      <c r="PWG4" s="310"/>
      <c r="PWH4" s="309"/>
      <c r="PWI4" s="310"/>
      <c r="PWJ4" s="310"/>
      <c r="PWK4" s="310"/>
      <c r="PWL4" s="310"/>
      <c r="PWM4" s="310"/>
      <c r="PWN4" s="310"/>
      <c r="PWO4" s="310"/>
      <c r="PWP4" s="309"/>
      <c r="PWQ4" s="310"/>
      <c r="PWR4" s="310"/>
      <c r="PWS4" s="310"/>
      <c r="PWT4" s="310"/>
      <c r="PWU4" s="310"/>
      <c r="PWV4" s="310"/>
      <c r="PWW4" s="310"/>
      <c r="PWX4" s="309"/>
      <c r="PWY4" s="310"/>
      <c r="PWZ4" s="310"/>
      <c r="PXA4" s="310"/>
      <c r="PXB4" s="310"/>
      <c r="PXC4" s="310"/>
      <c r="PXD4" s="310"/>
      <c r="PXE4" s="310"/>
      <c r="PXF4" s="309"/>
      <c r="PXG4" s="310"/>
      <c r="PXH4" s="310"/>
      <c r="PXI4" s="310"/>
      <c r="PXJ4" s="310"/>
      <c r="PXK4" s="310"/>
      <c r="PXL4" s="310"/>
      <c r="PXM4" s="310"/>
      <c r="PXN4" s="309"/>
      <c r="PXO4" s="310"/>
      <c r="PXP4" s="310"/>
      <c r="PXQ4" s="310"/>
      <c r="PXR4" s="310"/>
      <c r="PXS4" s="310"/>
      <c r="PXT4" s="310"/>
      <c r="PXU4" s="310"/>
      <c r="PXV4" s="309"/>
      <c r="PXW4" s="310"/>
      <c r="PXX4" s="310"/>
      <c r="PXY4" s="310"/>
      <c r="PXZ4" s="310"/>
      <c r="PYA4" s="310"/>
      <c r="PYB4" s="310"/>
      <c r="PYC4" s="310"/>
      <c r="PYD4" s="309"/>
      <c r="PYE4" s="310"/>
      <c r="PYF4" s="310"/>
      <c r="PYG4" s="310"/>
      <c r="PYH4" s="310"/>
      <c r="PYI4" s="310"/>
      <c r="PYJ4" s="310"/>
      <c r="PYK4" s="310"/>
      <c r="PYL4" s="309"/>
      <c r="PYM4" s="310"/>
      <c r="PYN4" s="310"/>
      <c r="PYO4" s="310"/>
      <c r="PYP4" s="310"/>
      <c r="PYQ4" s="310"/>
      <c r="PYR4" s="310"/>
      <c r="PYS4" s="310"/>
      <c r="PYT4" s="309"/>
      <c r="PYU4" s="310"/>
      <c r="PYV4" s="310"/>
      <c r="PYW4" s="310"/>
      <c r="PYX4" s="310"/>
      <c r="PYY4" s="310"/>
      <c r="PYZ4" s="310"/>
      <c r="PZA4" s="310"/>
      <c r="PZB4" s="309"/>
      <c r="PZC4" s="310"/>
      <c r="PZD4" s="310"/>
      <c r="PZE4" s="310"/>
      <c r="PZF4" s="310"/>
      <c r="PZG4" s="310"/>
      <c r="PZH4" s="310"/>
      <c r="PZI4" s="310"/>
      <c r="PZJ4" s="309"/>
      <c r="PZK4" s="310"/>
      <c r="PZL4" s="310"/>
      <c r="PZM4" s="310"/>
      <c r="PZN4" s="310"/>
      <c r="PZO4" s="310"/>
      <c r="PZP4" s="310"/>
      <c r="PZQ4" s="310"/>
      <c r="PZR4" s="309"/>
      <c r="PZS4" s="310"/>
      <c r="PZT4" s="310"/>
      <c r="PZU4" s="310"/>
      <c r="PZV4" s="310"/>
      <c r="PZW4" s="310"/>
      <c r="PZX4" s="310"/>
      <c r="PZY4" s="310"/>
      <c r="PZZ4" s="309"/>
      <c r="QAA4" s="310"/>
      <c r="QAB4" s="310"/>
      <c r="QAC4" s="310"/>
      <c r="QAD4" s="310"/>
      <c r="QAE4" s="310"/>
      <c r="QAF4" s="310"/>
      <c r="QAG4" s="310"/>
      <c r="QAH4" s="309"/>
      <c r="QAI4" s="310"/>
      <c r="QAJ4" s="310"/>
      <c r="QAK4" s="310"/>
      <c r="QAL4" s="310"/>
      <c r="QAM4" s="310"/>
      <c r="QAN4" s="310"/>
      <c r="QAO4" s="310"/>
      <c r="QAP4" s="309"/>
      <c r="QAQ4" s="310"/>
      <c r="QAR4" s="310"/>
      <c r="QAS4" s="310"/>
      <c r="QAT4" s="310"/>
      <c r="QAU4" s="310"/>
      <c r="QAV4" s="310"/>
      <c r="QAW4" s="310"/>
      <c r="QAX4" s="309"/>
      <c r="QAY4" s="310"/>
      <c r="QAZ4" s="310"/>
      <c r="QBA4" s="310"/>
      <c r="QBB4" s="310"/>
      <c r="QBC4" s="310"/>
      <c r="QBD4" s="310"/>
      <c r="QBE4" s="310"/>
      <c r="QBF4" s="309"/>
      <c r="QBG4" s="310"/>
      <c r="QBH4" s="310"/>
      <c r="QBI4" s="310"/>
      <c r="QBJ4" s="310"/>
      <c r="QBK4" s="310"/>
      <c r="QBL4" s="310"/>
      <c r="QBM4" s="310"/>
      <c r="QBN4" s="309"/>
      <c r="QBO4" s="310"/>
      <c r="QBP4" s="310"/>
      <c r="QBQ4" s="310"/>
      <c r="QBR4" s="310"/>
      <c r="QBS4" s="310"/>
      <c r="QBT4" s="310"/>
      <c r="QBU4" s="310"/>
      <c r="QBV4" s="309"/>
      <c r="QBW4" s="310"/>
      <c r="QBX4" s="310"/>
      <c r="QBY4" s="310"/>
      <c r="QBZ4" s="310"/>
      <c r="QCA4" s="310"/>
      <c r="QCB4" s="310"/>
      <c r="QCC4" s="310"/>
      <c r="QCD4" s="309"/>
      <c r="QCE4" s="310"/>
      <c r="QCF4" s="310"/>
      <c r="QCG4" s="310"/>
      <c r="QCH4" s="310"/>
      <c r="QCI4" s="310"/>
      <c r="QCJ4" s="310"/>
      <c r="QCK4" s="310"/>
      <c r="QCL4" s="309"/>
      <c r="QCM4" s="310"/>
      <c r="QCN4" s="310"/>
      <c r="QCO4" s="310"/>
      <c r="QCP4" s="310"/>
      <c r="QCQ4" s="310"/>
      <c r="QCR4" s="310"/>
      <c r="QCS4" s="310"/>
      <c r="QCT4" s="309"/>
      <c r="QCU4" s="310"/>
      <c r="QCV4" s="310"/>
      <c r="QCW4" s="310"/>
      <c r="QCX4" s="310"/>
      <c r="QCY4" s="310"/>
      <c r="QCZ4" s="310"/>
      <c r="QDA4" s="310"/>
      <c r="QDB4" s="309"/>
      <c r="QDC4" s="310"/>
      <c r="QDD4" s="310"/>
      <c r="QDE4" s="310"/>
      <c r="QDF4" s="310"/>
      <c r="QDG4" s="310"/>
      <c r="QDH4" s="310"/>
      <c r="QDI4" s="310"/>
      <c r="QDJ4" s="309"/>
      <c r="QDK4" s="310"/>
      <c r="QDL4" s="310"/>
      <c r="QDM4" s="310"/>
      <c r="QDN4" s="310"/>
      <c r="QDO4" s="310"/>
      <c r="QDP4" s="310"/>
      <c r="QDQ4" s="310"/>
      <c r="QDR4" s="309"/>
      <c r="QDS4" s="310"/>
      <c r="QDT4" s="310"/>
      <c r="QDU4" s="310"/>
      <c r="QDV4" s="310"/>
      <c r="QDW4" s="310"/>
      <c r="QDX4" s="310"/>
      <c r="QDY4" s="310"/>
      <c r="QDZ4" s="309"/>
      <c r="QEA4" s="310"/>
      <c r="QEB4" s="310"/>
      <c r="QEC4" s="310"/>
      <c r="QED4" s="310"/>
      <c r="QEE4" s="310"/>
      <c r="QEF4" s="310"/>
      <c r="QEG4" s="310"/>
      <c r="QEH4" s="309"/>
      <c r="QEI4" s="310"/>
      <c r="QEJ4" s="310"/>
      <c r="QEK4" s="310"/>
      <c r="QEL4" s="310"/>
      <c r="QEM4" s="310"/>
      <c r="QEN4" s="310"/>
      <c r="QEO4" s="310"/>
      <c r="QEP4" s="309"/>
      <c r="QEQ4" s="310"/>
      <c r="QER4" s="310"/>
      <c r="QES4" s="310"/>
      <c r="QET4" s="310"/>
      <c r="QEU4" s="310"/>
      <c r="QEV4" s="310"/>
      <c r="QEW4" s="310"/>
      <c r="QEX4" s="309"/>
      <c r="QEY4" s="310"/>
      <c r="QEZ4" s="310"/>
      <c r="QFA4" s="310"/>
      <c r="QFB4" s="310"/>
      <c r="QFC4" s="310"/>
      <c r="QFD4" s="310"/>
      <c r="QFE4" s="310"/>
      <c r="QFF4" s="309"/>
      <c r="QFG4" s="310"/>
      <c r="QFH4" s="310"/>
      <c r="QFI4" s="310"/>
      <c r="QFJ4" s="310"/>
      <c r="QFK4" s="310"/>
      <c r="QFL4" s="310"/>
      <c r="QFM4" s="310"/>
      <c r="QFN4" s="309"/>
      <c r="QFO4" s="310"/>
      <c r="QFP4" s="310"/>
      <c r="QFQ4" s="310"/>
      <c r="QFR4" s="310"/>
      <c r="QFS4" s="310"/>
      <c r="QFT4" s="310"/>
      <c r="QFU4" s="310"/>
      <c r="QFV4" s="309"/>
      <c r="QFW4" s="310"/>
      <c r="QFX4" s="310"/>
      <c r="QFY4" s="310"/>
      <c r="QFZ4" s="310"/>
      <c r="QGA4" s="310"/>
      <c r="QGB4" s="310"/>
      <c r="QGC4" s="310"/>
      <c r="QGD4" s="309"/>
      <c r="QGE4" s="310"/>
      <c r="QGF4" s="310"/>
      <c r="QGG4" s="310"/>
      <c r="QGH4" s="310"/>
      <c r="QGI4" s="310"/>
      <c r="QGJ4" s="310"/>
      <c r="QGK4" s="310"/>
      <c r="QGL4" s="309"/>
      <c r="QGM4" s="310"/>
      <c r="QGN4" s="310"/>
      <c r="QGO4" s="310"/>
      <c r="QGP4" s="310"/>
      <c r="QGQ4" s="310"/>
      <c r="QGR4" s="310"/>
      <c r="QGS4" s="310"/>
      <c r="QGT4" s="309"/>
      <c r="QGU4" s="310"/>
      <c r="QGV4" s="310"/>
      <c r="QGW4" s="310"/>
      <c r="QGX4" s="310"/>
      <c r="QGY4" s="310"/>
      <c r="QGZ4" s="310"/>
      <c r="QHA4" s="310"/>
      <c r="QHB4" s="309"/>
      <c r="QHC4" s="310"/>
      <c r="QHD4" s="310"/>
      <c r="QHE4" s="310"/>
      <c r="QHF4" s="310"/>
      <c r="QHG4" s="310"/>
      <c r="QHH4" s="310"/>
      <c r="QHI4" s="310"/>
      <c r="QHJ4" s="309"/>
      <c r="QHK4" s="310"/>
      <c r="QHL4" s="310"/>
      <c r="QHM4" s="310"/>
      <c r="QHN4" s="310"/>
      <c r="QHO4" s="310"/>
      <c r="QHP4" s="310"/>
      <c r="QHQ4" s="310"/>
      <c r="QHR4" s="309"/>
      <c r="QHS4" s="310"/>
      <c r="QHT4" s="310"/>
      <c r="QHU4" s="310"/>
      <c r="QHV4" s="310"/>
      <c r="QHW4" s="310"/>
      <c r="QHX4" s="310"/>
      <c r="QHY4" s="310"/>
      <c r="QHZ4" s="309"/>
      <c r="QIA4" s="310"/>
      <c r="QIB4" s="310"/>
      <c r="QIC4" s="310"/>
      <c r="QID4" s="310"/>
      <c r="QIE4" s="310"/>
      <c r="QIF4" s="310"/>
      <c r="QIG4" s="310"/>
      <c r="QIH4" s="309"/>
      <c r="QII4" s="310"/>
      <c r="QIJ4" s="310"/>
      <c r="QIK4" s="310"/>
      <c r="QIL4" s="310"/>
      <c r="QIM4" s="310"/>
      <c r="QIN4" s="310"/>
      <c r="QIO4" s="310"/>
      <c r="QIP4" s="309"/>
      <c r="QIQ4" s="310"/>
      <c r="QIR4" s="310"/>
      <c r="QIS4" s="310"/>
      <c r="QIT4" s="310"/>
      <c r="QIU4" s="310"/>
      <c r="QIV4" s="310"/>
      <c r="QIW4" s="310"/>
      <c r="QIX4" s="309"/>
      <c r="QIY4" s="310"/>
      <c r="QIZ4" s="310"/>
      <c r="QJA4" s="310"/>
      <c r="QJB4" s="310"/>
      <c r="QJC4" s="310"/>
      <c r="QJD4" s="310"/>
      <c r="QJE4" s="310"/>
      <c r="QJF4" s="309"/>
      <c r="QJG4" s="310"/>
      <c r="QJH4" s="310"/>
      <c r="QJI4" s="310"/>
      <c r="QJJ4" s="310"/>
      <c r="QJK4" s="310"/>
      <c r="QJL4" s="310"/>
      <c r="QJM4" s="310"/>
      <c r="QJN4" s="309"/>
      <c r="QJO4" s="310"/>
      <c r="QJP4" s="310"/>
      <c r="QJQ4" s="310"/>
      <c r="QJR4" s="310"/>
      <c r="QJS4" s="310"/>
      <c r="QJT4" s="310"/>
      <c r="QJU4" s="310"/>
      <c r="QJV4" s="309"/>
      <c r="QJW4" s="310"/>
      <c r="QJX4" s="310"/>
      <c r="QJY4" s="310"/>
      <c r="QJZ4" s="310"/>
      <c r="QKA4" s="310"/>
      <c r="QKB4" s="310"/>
      <c r="QKC4" s="310"/>
      <c r="QKD4" s="309"/>
      <c r="QKE4" s="310"/>
      <c r="QKF4" s="310"/>
      <c r="QKG4" s="310"/>
      <c r="QKH4" s="310"/>
      <c r="QKI4" s="310"/>
      <c r="QKJ4" s="310"/>
      <c r="QKK4" s="310"/>
      <c r="QKL4" s="309"/>
      <c r="QKM4" s="310"/>
      <c r="QKN4" s="310"/>
      <c r="QKO4" s="310"/>
      <c r="QKP4" s="310"/>
      <c r="QKQ4" s="310"/>
      <c r="QKR4" s="310"/>
      <c r="QKS4" s="310"/>
      <c r="QKT4" s="309"/>
      <c r="QKU4" s="310"/>
      <c r="QKV4" s="310"/>
      <c r="QKW4" s="310"/>
      <c r="QKX4" s="310"/>
      <c r="QKY4" s="310"/>
      <c r="QKZ4" s="310"/>
      <c r="QLA4" s="310"/>
      <c r="QLB4" s="309"/>
      <c r="QLC4" s="310"/>
      <c r="QLD4" s="310"/>
      <c r="QLE4" s="310"/>
      <c r="QLF4" s="310"/>
      <c r="QLG4" s="310"/>
      <c r="QLH4" s="310"/>
      <c r="QLI4" s="310"/>
      <c r="QLJ4" s="309"/>
      <c r="QLK4" s="310"/>
      <c r="QLL4" s="310"/>
      <c r="QLM4" s="310"/>
      <c r="QLN4" s="310"/>
      <c r="QLO4" s="310"/>
      <c r="QLP4" s="310"/>
      <c r="QLQ4" s="310"/>
      <c r="QLR4" s="309"/>
      <c r="QLS4" s="310"/>
      <c r="QLT4" s="310"/>
      <c r="QLU4" s="310"/>
      <c r="QLV4" s="310"/>
      <c r="QLW4" s="310"/>
      <c r="QLX4" s="310"/>
      <c r="QLY4" s="310"/>
      <c r="QLZ4" s="309"/>
      <c r="QMA4" s="310"/>
      <c r="QMB4" s="310"/>
      <c r="QMC4" s="310"/>
      <c r="QMD4" s="310"/>
      <c r="QME4" s="310"/>
      <c r="QMF4" s="310"/>
      <c r="QMG4" s="310"/>
      <c r="QMH4" s="309"/>
      <c r="QMI4" s="310"/>
      <c r="QMJ4" s="310"/>
      <c r="QMK4" s="310"/>
      <c r="QML4" s="310"/>
      <c r="QMM4" s="310"/>
      <c r="QMN4" s="310"/>
      <c r="QMO4" s="310"/>
      <c r="QMP4" s="309"/>
      <c r="QMQ4" s="310"/>
      <c r="QMR4" s="310"/>
      <c r="QMS4" s="310"/>
      <c r="QMT4" s="310"/>
      <c r="QMU4" s="310"/>
      <c r="QMV4" s="310"/>
      <c r="QMW4" s="310"/>
      <c r="QMX4" s="309"/>
      <c r="QMY4" s="310"/>
      <c r="QMZ4" s="310"/>
      <c r="QNA4" s="310"/>
      <c r="QNB4" s="310"/>
      <c r="QNC4" s="310"/>
      <c r="QND4" s="310"/>
      <c r="QNE4" s="310"/>
      <c r="QNF4" s="309"/>
      <c r="QNG4" s="310"/>
      <c r="QNH4" s="310"/>
      <c r="QNI4" s="310"/>
      <c r="QNJ4" s="310"/>
      <c r="QNK4" s="310"/>
      <c r="QNL4" s="310"/>
      <c r="QNM4" s="310"/>
      <c r="QNN4" s="309"/>
      <c r="QNO4" s="310"/>
      <c r="QNP4" s="310"/>
      <c r="QNQ4" s="310"/>
      <c r="QNR4" s="310"/>
      <c r="QNS4" s="310"/>
      <c r="QNT4" s="310"/>
      <c r="QNU4" s="310"/>
      <c r="QNV4" s="309"/>
      <c r="QNW4" s="310"/>
      <c r="QNX4" s="310"/>
      <c r="QNY4" s="310"/>
      <c r="QNZ4" s="310"/>
      <c r="QOA4" s="310"/>
      <c r="QOB4" s="310"/>
      <c r="QOC4" s="310"/>
      <c r="QOD4" s="309"/>
      <c r="QOE4" s="310"/>
      <c r="QOF4" s="310"/>
      <c r="QOG4" s="310"/>
      <c r="QOH4" s="310"/>
      <c r="QOI4" s="310"/>
      <c r="QOJ4" s="310"/>
      <c r="QOK4" s="310"/>
      <c r="QOL4" s="309"/>
      <c r="QOM4" s="310"/>
      <c r="QON4" s="310"/>
      <c r="QOO4" s="310"/>
      <c r="QOP4" s="310"/>
      <c r="QOQ4" s="310"/>
      <c r="QOR4" s="310"/>
      <c r="QOS4" s="310"/>
      <c r="QOT4" s="309"/>
      <c r="QOU4" s="310"/>
      <c r="QOV4" s="310"/>
      <c r="QOW4" s="310"/>
      <c r="QOX4" s="310"/>
      <c r="QOY4" s="310"/>
      <c r="QOZ4" s="310"/>
      <c r="QPA4" s="310"/>
      <c r="QPB4" s="309"/>
      <c r="QPC4" s="310"/>
      <c r="QPD4" s="310"/>
      <c r="QPE4" s="310"/>
      <c r="QPF4" s="310"/>
      <c r="QPG4" s="310"/>
      <c r="QPH4" s="310"/>
      <c r="QPI4" s="310"/>
      <c r="QPJ4" s="309"/>
      <c r="QPK4" s="310"/>
      <c r="QPL4" s="310"/>
      <c r="QPM4" s="310"/>
      <c r="QPN4" s="310"/>
      <c r="QPO4" s="310"/>
      <c r="QPP4" s="310"/>
      <c r="QPQ4" s="310"/>
      <c r="QPR4" s="309"/>
      <c r="QPS4" s="310"/>
      <c r="QPT4" s="310"/>
      <c r="QPU4" s="310"/>
      <c r="QPV4" s="310"/>
      <c r="QPW4" s="310"/>
      <c r="QPX4" s="310"/>
      <c r="QPY4" s="310"/>
      <c r="QPZ4" s="309"/>
      <c r="QQA4" s="310"/>
      <c r="QQB4" s="310"/>
      <c r="QQC4" s="310"/>
      <c r="QQD4" s="310"/>
      <c r="QQE4" s="310"/>
      <c r="QQF4" s="310"/>
      <c r="QQG4" s="310"/>
      <c r="QQH4" s="309"/>
      <c r="QQI4" s="310"/>
      <c r="QQJ4" s="310"/>
      <c r="QQK4" s="310"/>
      <c r="QQL4" s="310"/>
      <c r="QQM4" s="310"/>
      <c r="QQN4" s="310"/>
      <c r="QQO4" s="310"/>
      <c r="QQP4" s="309"/>
      <c r="QQQ4" s="310"/>
      <c r="QQR4" s="310"/>
      <c r="QQS4" s="310"/>
      <c r="QQT4" s="310"/>
      <c r="QQU4" s="310"/>
      <c r="QQV4" s="310"/>
      <c r="QQW4" s="310"/>
      <c r="QQX4" s="309"/>
      <c r="QQY4" s="310"/>
      <c r="QQZ4" s="310"/>
      <c r="QRA4" s="310"/>
      <c r="QRB4" s="310"/>
      <c r="QRC4" s="310"/>
      <c r="QRD4" s="310"/>
      <c r="QRE4" s="310"/>
      <c r="QRF4" s="309"/>
      <c r="QRG4" s="310"/>
      <c r="QRH4" s="310"/>
      <c r="QRI4" s="310"/>
      <c r="QRJ4" s="310"/>
      <c r="QRK4" s="310"/>
      <c r="QRL4" s="310"/>
      <c r="QRM4" s="310"/>
      <c r="QRN4" s="309"/>
      <c r="QRO4" s="310"/>
      <c r="QRP4" s="310"/>
      <c r="QRQ4" s="310"/>
      <c r="QRR4" s="310"/>
      <c r="QRS4" s="310"/>
      <c r="QRT4" s="310"/>
      <c r="QRU4" s="310"/>
      <c r="QRV4" s="309"/>
      <c r="QRW4" s="310"/>
      <c r="QRX4" s="310"/>
      <c r="QRY4" s="310"/>
      <c r="QRZ4" s="310"/>
      <c r="QSA4" s="310"/>
      <c r="QSB4" s="310"/>
      <c r="QSC4" s="310"/>
      <c r="QSD4" s="309"/>
      <c r="QSE4" s="310"/>
      <c r="QSF4" s="310"/>
      <c r="QSG4" s="310"/>
      <c r="QSH4" s="310"/>
      <c r="QSI4" s="310"/>
      <c r="QSJ4" s="310"/>
      <c r="QSK4" s="310"/>
      <c r="QSL4" s="309"/>
      <c r="QSM4" s="310"/>
      <c r="QSN4" s="310"/>
      <c r="QSO4" s="310"/>
      <c r="QSP4" s="310"/>
      <c r="QSQ4" s="310"/>
      <c r="QSR4" s="310"/>
      <c r="QSS4" s="310"/>
      <c r="QST4" s="309"/>
      <c r="QSU4" s="310"/>
      <c r="QSV4" s="310"/>
      <c r="QSW4" s="310"/>
      <c r="QSX4" s="310"/>
      <c r="QSY4" s="310"/>
      <c r="QSZ4" s="310"/>
      <c r="QTA4" s="310"/>
      <c r="QTB4" s="309"/>
      <c r="QTC4" s="310"/>
      <c r="QTD4" s="310"/>
      <c r="QTE4" s="310"/>
      <c r="QTF4" s="310"/>
      <c r="QTG4" s="310"/>
      <c r="QTH4" s="310"/>
      <c r="QTI4" s="310"/>
      <c r="QTJ4" s="309"/>
      <c r="QTK4" s="310"/>
      <c r="QTL4" s="310"/>
      <c r="QTM4" s="310"/>
      <c r="QTN4" s="310"/>
      <c r="QTO4" s="310"/>
      <c r="QTP4" s="310"/>
      <c r="QTQ4" s="310"/>
      <c r="QTR4" s="309"/>
      <c r="QTS4" s="310"/>
      <c r="QTT4" s="310"/>
      <c r="QTU4" s="310"/>
      <c r="QTV4" s="310"/>
      <c r="QTW4" s="310"/>
      <c r="QTX4" s="310"/>
      <c r="QTY4" s="310"/>
      <c r="QTZ4" s="309"/>
      <c r="QUA4" s="310"/>
      <c r="QUB4" s="310"/>
      <c r="QUC4" s="310"/>
      <c r="QUD4" s="310"/>
      <c r="QUE4" s="310"/>
      <c r="QUF4" s="310"/>
      <c r="QUG4" s="310"/>
      <c r="QUH4" s="309"/>
      <c r="QUI4" s="310"/>
      <c r="QUJ4" s="310"/>
      <c r="QUK4" s="310"/>
      <c r="QUL4" s="310"/>
      <c r="QUM4" s="310"/>
      <c r="QUN4" s="310"/>
      <c r="QUO4" s="310"/>
      <c r="QUP4" s="309"/>
      <c r="QUQ4" s="310"/>
      <c r="QUR4" s="310"/>
      <c r="QUS4" s="310"/>
      <c r="QUT4" s="310"/>
      <c r="QUU4" s="310"/>
      <c r="QUV4" s="310"/>
      <c r="QUW4" s="310"/>
      <c r="QUX4" s="309"/>
      <c r="QUY4" s="310"/>
      <c r="QUZ4" s="310"/>
      <c r="QVA4" s="310"/>
      <c r="QVB4" s="310"/>
      <c r="QVC4" s="310"/>
      <c r="QVD4" s="310"/>
      <c r="QVE4" s="310"/>
      <c r="QVF4" s="309"/>
      <c r="QVG4" s="310"/>
      <c r="QVH4" s="310"/>
      <c r="QVI4" s="310"/>
      <c r="QVJ4" s="310"/>
      <c r="QVK4" s="310"/>
      <c r="QVL4" s="310"/>
      <c r="QVM4" s="310"/>
      <c r="QVN4" s="309"/>
      <c r="QVO4" s="310"/>
      <c r="QVP4" s="310"/>
      <c r="QVQ4" s="310"/>
      <c r="QVR4" s="310"/>
      <c r="QVS4" s="310"/>
      <c r="QVT4" s="310"/>
      <c r="QVU4" s="310"/>
      <c r="QVV4" s="309"/>
      <c r="QVW4" s="310"/>
      <c r="QVX4" s="310"/>
      <c r="QVY4" s="310"/>
      <c r="QVZ4" s="310"/>
      <c r="QWA4" s="310"/>
      <c r="QWB4" s="310"/>
      <c r="QWC4" s="310"/>
      <c r="QWD4" s="309"/>
      <c r="QWE4" s="310"/>
      <c r="QWF4" s="310"/>
      <c r="QWG4" s="310"/>
      <c r="QWH4" s="310"/>
      <c r="QWI4" s="310"/>
      <c r="QWJ4" s="310"/>
      <c r="QWK4" s="310"/>
      <c r="QWL4" s="309"/>
      <c r="QWM4" s="310"/>
      <c r="QWN4" s="310"/>
      <c r="QWO4" s="310"/>
      <c r="QWP4" s="310"/>
      <c r="QWQ4" s="310"/>
      <c r="QWR4" s="310"/>
      <c r="QWS4" s="310"/>
      <c r="QWT4" s="309"/>
      <c r="QWU4" s="310"/>
      <c r="QWV4" s="310"/>
      <c r="QWW4" s="310"/>
      <c r="QWX4" s="310"/>
      <c r="QWY4" s="310"/>
      <c r="QWZ4" s="310"/>
      <c r="QXA4" s="310"/>
      <c r="QXB4" s="309"/>
      <c r="QXC4" s="310"/>
      <c r="QXD4" s="310"/>
      <c r="QXE4" s="310"/>
      <c r="QXF4" s="310"/>
      <c r="QXG4" s="310"/>
      <c r="QXH4" s="310"/>
      <c r="QXI4" s="310"/>
      <c r="QXJ4" s="309"/>
      <c r="QXK4" s="310"/>
      <c r="QXL4" s="310"/>
      <c r="QXM4" s="310"/>
      <c r="QXN4" s="310"/>
      <c r="QXO4" s="310"/>
      <c r="QXP4" s="310"/>
      <c r="QXQ4" s="310"/>
      <c r="QXR4" s="309"/>
      <c r="QXS4" s="310"/>
      <c r="QXT4" s="310"/>
      <c r="QXU4" s="310"/>
      <c r="QXV4" s="310"/>
      <c r="QXW4" s="310"/>
      <c r="QXX4" s="310"/>
      <c r="QXY4" s="310"/>
      <c r="QXZ4" s="309"/>
      <c r="QYA4" s="310"/>
      <c r="QYB4" s="310"/>
      <c r="QYC4" s="310"/>
      <c r="QYD4" s="310"/>
      <c r="QYE4" s="310"/>
      <c r="QYF4" s="310"/>
      <c r="QYG4" s="310"/>
      <c r="QYH4" s="309"/>
      <c r="QYI4" s="310"/>
      <c r="QYJ4" s="310"/>
      <c r="QYK4" s="310"/>
      <c r="QYL4" s="310"/>
      <c r="QYM4" s="310"/>
      <c r="QYN4" s="310"/>
      <c r="QYO4" s="310"/>
      <c r="QYP4" s="309"/>
      <c r="QYQ4" s="310"/>
      <c r="QYR4" s="310"/>
      <c r="QYS4" s="310"/>
      <c r="QYT4" s="310"/>
      <c r="QYU4" s="310"/>
      <c r="QYV4" s="310"/>
      <c r="QYW4" s="310"/>
      <c r="QYX4" s="309"/>
      <c r="QYY4" s="310"/>
      <c r="QYZ4" s="310"/>
      <c r="QZA4" s="310"/>
      <c r="QZB4" s="310"/>
      <c r="QZC4" s="310"/>
      <c r="QZD4" s="310"/>
      <c r="QZE4" s="310"/>
      <c r="QZF4" s="309"/>
      <c r="QZG4" s="310"/>
      <c r="QZH4" s="310"/>
      <c r="QZI4" s="310"/>
      <c r="QZJ4" s="310"/>
      <c r="QZK4" s="310"/>
      <c r="QZL4" s="310"/>
      <c r="QZM4" s="310"/>
      <c r="QZN4" s="309"/>
      <c r="QZO4" s="310"/>
      <c r="QZP4" s="310"/>
      <c r="QZQ4" s="310"/>
      <c r="QZR4" s="310"/>
      <c r="QZS4" s="310"/>
      <c r="QZT4" s="310"/>
      <c r="QZU4" s="310"/>
      <c r="QZV4" s="309"/>
      <c r="QZW4" s="310"/>
      <c r="QZX4" s="310"/>
      <c r="QZY4" s="310"/>
      <c r="QZZ4" s="310"/>
      <c r="RAA4" s="310"/>
      <c r="RAB4" s="310"/>
      <c r="RAC4" s="310"/>
      <c r="RAD4" s="309"/>
      <c r="RAE4" s="310"/>
      <c r="RAF4" s="310"/>
      <c r="RAG4" s="310"/>
      <c r="RAH4" s="310"/>
      <c r="RAI4" s="310"/>
      <c r="RAJ4" s="310"/>
      <c r="RAK4" s="310"/>
      <c r="RAL4" s="309"/>
      <c r="RAM4" s="310"/>
      <c r="RAN4" s="310"/>
      <c r="RAO4" s="310"/>
      <c r="RAP4" s="310"/>
      <c r="RAQ4" s="310"/>
      <c r="RAR4" s="310"/>
      <c r="RAS4" s="310"/>
      <c r="RAT4" s="309"/>
      <c r="RAU4" s="310"/>
      <c r="RAV4" s="310"/>
      <c r="RAW4" s="310"/>
      <c r="RAX4" s="310"/>
      <c r="RAY4" s="310"/>
      <c r="RAZ4" s="310"/>
      <c r="RBA4" s="310"/>
      <c r="RBB4" s="309"/>
      <c r="RBC4" s="310"/>
      <c r="RBD4" s="310"/>
      <c r="RBE4" s="310"/>
      <c r="RBF4" s="310"/>
      <c r="RBG4" s="310"/>
      <c r="RBH4" s="310"/>
      <c r="RBI4" s="310"/>
      <c r="RBJ4" s="309"/>
      <c r="RBK4" s="310"/>
      <c r="RBL4" s="310"/>
      <c r="RBM4" s="310"/>
      <c r="RBN4" s="310"/>
      <c r="RBO4" s="310"/>
      <c r="RBP4" s="310"/>
      <c r="RBQ4" s="310"/>
      <c r="RBR4" s="309"/>
      <c r="RBS4" s="310"/>
      <c r="RBT4" s="310"/>
      <c r="RBU4" s="310"/>
      <c r="RBV4" s="310"/>
      <c r="RBW4" s="310"/>
      <c r="RBX4" s="310"/>
      <c r="RBY4" s="310"/>
      <c r="RBZ4" s="309"/>
      <c r="RCA4" s="310"/>
      <c r="RCB4" s="310"/>
      <c r="RCC4" s="310"/>
      <c r="RCD4" s="310"/>
      <c r="RCE4" s="310"/>
      <c r="RCF4" s="310"/>
      <c r="RCG4" s="310"/>
      <c r="RCH4" s="309"/>
      <c r="RCI4" s="310"/>
      <c r="RCJ4" s="310"/>
      <c r="RCK4" s="310"/>
      <c r="RCL4" s="310"/>
      <c r="RCM4" s="310"/>
      <c r="RCN4" s="310"/>
      <c r="RCO4" s="310"/>
      <c r="RCP4" s="309"/>
      <c r="RCQ4" s="310"/>
      <c r="RCR4" s="310"/>
      <c r="RCS4" s="310"/>
      <c r="RCT4" s="310"/>
      <c r="RCU4" s="310"/>
      <c r="RCV4" s="310"/>
      <c r="RCW4" s="310"/>
      <c r="RCX4" s="309"/>
      <c r="RCY4" s="310"/>
      <c r="RCZ4" s="310"/>
      <c r="RDA4" s="310"/>
      <c r="RDB4" s="310"/>
      <c r="RDC4" s="310"/>
      <c r="RDD4" s="310"/>
      <c r="RDE4" s="310"/>
      <c r="RDF4" s="309"/>
      <c r="RDG4" s="310"/>
      <c r="RDH4" s="310"/>
      <c r="RDI4" s="310"/>
      <c r="RDJ4" s="310"/>
      <c r="RDK4" s="310"/>
      <c r="RDL4" s="310"/>
      <c r="RDM4" s="310"/>
      <c r="RDN4" s="309"/>
      <c r="RDO4" s="310"/>
      <c r="RDP4" s="310"/>
      <c r="RDQ4" s="310"/>
      <c r="RDR4" s="310"/>
      <c r="RDS4" s="310"/>
      <c r="RDT4" s="310"/>
      <c r="RDU4" s="310"/>
      <c r="RDV4" s="309"/>
      <c r="RDW4" s="310"/>
      <c r="RDX4" s="310"/>
      <c r="RDY4" s="310"/>
      <c r="RDZ4" s="310"/>
      <c r="REA4" s="310"/>
      <c r="REB4" s="310"/>
      <c r="REC4" s="310"/>
      <c r="RED4" s="309"/>
      <c r="REE4" s="310"/>
      <c r="REF4" s="310"/>
      <c r="REG4" s="310"/>
      <c r="REH4" s="310"/>
      <c r="REI4" s="310"/>
      <c r="REJ4" s="310"/>
      <c r="REK4" s="310"/>
      <c r="REL4" s="309"/>
      <c r="REM4" s="310"/>
      <c r="REN4" s="310"/>
      <c r="REO4" s="310"/>
      <c r="REP4" s="310"/>
      <c r="REQ4" s="310"/>
      <c r="RER4" s="310"/>
      <c r="RES4" s="310"/>
      <c r="RET4" s="309"/>
      <c r="REU4" s="310"/>
      <c r="REV4" s="310"/>
      <c r="REW4" s="310"/>
      <c r="REX4" s="310"/>
      <c r="REY4" s="310"/>
      <c r="REZ4" s="310"/>
      <c r="RFA4" s="310"/>
      <c r="RFB4" s="309"/>
      <c r="RFC4" s="310"/>
      <c r="RFD4" s="310"/>
      <c r="RFE4" s="310"/>
      <c r="RFF4" s="310"/>
      <c r="RFG4" s="310"/>
      <c r="RFH4" s="310"/>
      <c r="RFI4" s="310"/>
      <c r="RFJ4" s="309"/>
      <c r="RFK4" s="310"/>
      <c r="RFL4" s="310"/>
      <c r="RFM4" s="310"/>
      <c r="RFN4" s="310"/>
      <c r="RFO4" s="310"/>
      <c r="RFP4" s="310"/>
      <c r="RFQ4" s="310"/>
      <c r="RFR4" s="309"/>
      <c r="RFS4" s="310"/>
      <c r="RFT4" s="310"/>
      <c r="RFU4" s="310"/>
      <c r="RFV4" s="310"/>
      <c r="RFW4" s="310"/>
      <c r="RFX4" s="310"/>
      <c r="RFY4" s="310"/>
      <c r="RFZ4" s="309"/>
      <c r="RGA4" s="310"/>
      <c r="RGB4" s="310"/>
      <c r="RGC4" s="310"/>
      <c r="RGD4" s="310"/>
      <c r="RGE4" s="310"/>
      <c r="RGF4" s="310"/>
      <c r="RGG4" s="310"/>
      <c r="RGH4" s="309"/>
      <c r="RGI4" s="310"/>
      <c r="RGJ4" s="310"/>
      <c r="RGK4" s="310"/>
      <c r="RGL4" s="310"/>
      <c r="RGM4" s="310"/>
      <c r="RGN4" s="310"/>
      <c r="RGO4" s="310"/>
      <c r="RGP4" s="309"/>
      <c r="RGQ4" s="310"/>
      <c r="RGR4" s="310"/>
      <c r="RGS4" s="310"/>
      <c r="RGT4" s="310"/>
      <c r="RGU4" s="310"/>
      <c r="RGV4" s="310"/>
      <c r="RGW4" s="310"/>
      <c r="RGX4" s="309"/>
      <c r="RGY4" s="310"/>
      <c r="RGZ4" s="310"/>
      <c r="RHA4" s="310"/>
      <c r="RHB4" s="310"/>
      <c r="RHC4" s="310"/>
      <c r="RHD4" s="310"/>
      <c r="RHE4" s="310"/>
      <c r="RHF4" s="309"/>
      <c r="RHG4" s="310"/>
      <c r="RHH4" s="310"/>
      <c r="RHI4" s="310"/>
      <c r="RHJ4" s="310"/>
      <c r="RHK4" s="310"/>
      <c r="RHL4" s="310"/>
      <c r="RHM4" s="310"/>
      <c r="RHN4" s="309"/>
      <c r="RHO4" s="310"/>
      <c r="RHP4" s="310"/>
      <c r="RHQ4" s="310"/>
      <c r="RHR4" s="310"/>
      <c r="RHS4" s="310"/>
      <c r="RHT4" s="310"/>
      <c r="RHU4" s="310"/>
      <c r="RHV4" s="309"/>
      <c r="RHW4" s="310"/>
      <c r="RHX4" s="310"/>
      <c r="RHY4" s="310"/>
      <c r="RHZ4" s="310"/>
      <c r="RIA4" s="310"/>
      <c r="RIB4" s="310"/>
      <c r="RIC4" s="310"/>
      <c r="RID4" s="309"/>
      <c r="RIE4" s="310"/>
      <c r="RIF4" s="310"/>
      <c r="RIG4" s="310"/>
      <c r="RIH4" s="310"/>
      <c r="RII4" s="310"/>
      <c r="RIJ4" s="310"/>
      <c r="RIK4" s="310"/>
      <c r="RIL4" s="309"/>
      <c r="RIM4" s="310"/>
      <c r="RIN4" s="310"/>
      <c r="RIO4" s="310"/>
      <c r="RIP4" s="310"/>
      <c r="RIQ4" s="310"/>
      <c r="RIR4" s="310"/>
      <c r="RIS4" s="310"/>
      <c r="RIT4" s="309"/>
      <c r="RIU4" s="310"/>
      <c r="RIV4" s="310"/>
      <c r="RIW4" s="310"/>
      <c r="RIX4" s="310"/>
      <c r="RIY4" s="310"/>
      <c r="RIZ4" s="310"/>
      <c r="RJA4" s="310"/>
      <c r="RJB4" s="309"/>
      <c r="RJC4" s="310"/>
      <c r="RJD4" s="310"/>
      <c r="RJE4" s="310"/>
      <c r="RJF4" s="310"/>
      <c r="RJG4" s="310"/>
      <c r="RJH4" s="310"/>
      <c r="RJI4" s="310"/>
      <c r="RJJ4" s="309"/>
      <c r="RJK4" s="310"/>
      <c r="RJL4" s="310"/>
      <c r="RJM4" s="310"/>
      <c r="RJN4" s="310"/>
      <c r="RJO4" s="310"/>
      <c r="RJP4" s="310"/>
      <c r="RJQ4" s="310"/>
      <c r="RJR4" s="309"/>
      <c r="RJS4" s="310"/>
      <c r="RJT4" s="310"/>
      <c r="RJU4" s="310"/>
      <c r="RJV4" s="310"/>
      <c r="RJW4" s="310"/>
      <c r="RJX4" s="310"/>
      <c r="RJY4" s="310"/>
      <c r="RJZ4" s="309"/>
      <c r="RKA4" s="310"/>
      <c r="RKB4" s="310"/>
      <c r="RKC4" s="310"/>
      <c r="RKD4" s="310"/>
      <c r="RKE4" s="310"/>
      <c r="RKF4" s="310"/>
      <c r="RKG4" s="310"/>
      <c r="RKH4" s="309"/>
      <c r="RKI4" s="310"/>
      <c r="RKJ4" s="310"/>
      <c r="RKK4" s="310"/>
      <c r="RKL4" s="310"/>
      <c r="RKM4" s="310"/>
      <c r="RKN4" s="310"/>
      <c r="RKO4" s="310"/>
      <c r="RKP4" s="309"/>
      <c r="RKQ4" s="310"/>
      <c r="RKR4" s="310"/>
      <c r="RKS4" s="310"/>
      <c r="RKT4" s="310"/>
      <c r="RKU4" s="310"/>
      <c r="RKV4" s="310"/>
      <c r="RKW4" s="310"/>
      <c r="RKX4" s="309"/>
      <c r="RKY4" s="310"/>
      <c r="RKZ4" s="310"/>
      <c r="RLA4" s="310"/>
      <c r="RLB4" s="310"/>
      <c r="RLC4" s="310"/>
      <c r="RLD4" s="310"/>
      <c r="RLE4" s="310"/>
      <c r="RLF4" s="309"/>
      <c r="RLG4" s="310"/>
      <c r="RLH4" s="310"/>
      <c r="RLI4" s="310"/>
      <c r="RLJ4" s="310"/>
      <c r="RLK4" s="310"/>
      <c r="RLL4" s="310"/>
      <c r="RLM4" s="310"/>
      <c r="RLN4" s="309"/>
      <c r="RLO4" s="310"/>
      <c r="RLP4" s="310"/>
      <c r="RLQ4" s="310"/>
      <c r="RLR4" s="310"/>
      <c r="RLS4" s="310"/>
      <c r="RLT4" s="310"/>
      <c r="RLU4" s="310"/>
      <c r="RLV4" s="309"/>
      <c r="RLW4" s="310"/>
      <c r="RLX4" s="310"/>
      <c r="RLY4" s="310"/>
      <c r="RLZ4" s="310"/>
      <c r="RMA4" s="310"/>
      <c r="RMB4" s="310"/>
      <c r="RMC4" s="310"/>
      <c r="RMD4" s="309"/>
      <c r="RME4" s="310"/>
      <c r="RMF4" s="310"/>
      <c r="RMG4" s="310"/>
      <c r="RMH4" s="310"/>
      <c r="RMI4" s="310"/>
      <c r="RMJ4" s="310"/>
      <c r="RMK4" s="310"/>
      <c r="RML4" s="309"/>
      <c r="RMM4" s="310"/>
      <c r="RMN4" s="310"/>
      <c r="RMO4" s="310"/>
      <c r="RMP4" s="310"/>
      <c r="RMQ4" s="310"/>
      <c r="RMR4" s="310"/>
      <c r="RMS4" s="310"/>
      <c r="RMT4" s="309"/>
      <c r="RMU4" s="310"/>
      <c r="RMV4" s="310"/>
      <c r="RMW4" s="310"/>
      <c r="RMX4" s="310"/>
      <c r="RMY4" s="310"/>
      <c r="RMZ4" s="310"/>
      <c r="RNA4" s="310"/>
      <c r="RNB4" s="309"/>
      <c r="RNC4" s="310"/>
      <c r="RND4" s="310"/>
      <c r="RNE4" s="310"/>
      <c r="RNF4" s="310"/>
      <c r="RNG4" s="310"/>
      <c r="RNH4" s="310"/>
      <c r="RNI4" s="310"/>
      <c r="RNJ4" s="309"/>
      <c r="RNK4" s="310"/>
      <c r="RNL4" s="310"/>
      <c r="RNM4" s="310"/>
      <c r="RNN4" s="310"/>
      <c r="RNO4" s="310"/>
      <c r="RNP4" s="310"/>
      <c r="RNQ4" s="310"/>
      <c r="RNR4" s="309"/>
      <c r="RNS4" s="310"/>
      <c r="RNT4" s="310"/>
      <c r="RNU4" s="310"/>
      <c r="RNV4" s="310"/>
      <c r="RNW4" s="310"/>
      <c r="RNX4" s="310"/>
      <c r="RNY4" s="310"/>
      <c r="RNZ4" s="309"/>
      <c r="ROA4" s="310"/>
      <c r="ROB4" s="310"/>
      <c r="ROC4" s="310"/>
      <c r="ROD4" s="310"/>
      <c r="ROE4" s="310"/>
      <c r="ROF4" s="310"/>
      <c r="ROG4" s="310"/>
      <c r="ROH4" s="309"/>
      <c r="ROI4" s="310"/>
      <c r="ROJ4" s="310"/>
      <c r="ROK4" s="310"/>
      <c r="ROL4" s="310"/>
      <c r="ROM4" s="310"/>
      <c r="RON4" s="310"/>
      <c r="ROO4" s="310"/>
      <c r="ROP4" s="309"/>
      <c r="ROQ4" s="310"/>
      <c r="ROR4" s="310"/>
      <c r="ROS4" s="310"/>
      <c r="ROT4" s="310"/>
      <c r="ROU4" s="310"/>
      <c r="ROV4" s="310"/>
      <c r="ROW4" s="310"/>
      <c r="ROX4" s="309"/>
      <c r="ROY4" s="310"/>
      <c r="ROZ4" s="310"/>
      <c r="RPA4" s="310"/>
      <c r="RPB4" s="310"/>
      <c r="RPC4" s="310"/>
      <c r="RPD4" s="310"/>
      <c r="RPE4" s="310"/>
      <c r="RPF4" s="309"/>
      <c r="RPG4" s="310"/>
      <c r="RPH4" s="310"/>
      <c r="RPI4" s="310"/>
      <c r="RPJ4" s="310"/>
      <c r="RPK4" s="310"/>
      <c r="RPL4" s="310"/>
      <c r="RPM4" s="310"/>
      <c r="RPN4" s="309"/>
      <c r="RPO4" s="310"/>
      <c r="RPP4" s="310"/>
      <c r="RPQ4" s="310"/>
      <c r="RPR4" s="310"/>
      <c r="RPS4" s="310"/>
      <c r="RPT4" s="310"/>
      <c r="RPU4" s="310"/>
      <c r="RPV4" s="309"/>
      <c r="RPW4" s="310"/>
      <c r="RPX4" s="310"/>
      <c r="RPY4" s="310"/>
      <c r="RPZ4" s="310"/>
      <c r="RQA4" s="310"/>
      <c r="RQB4" s="310"/>
      <c r="RQC4" s="310"/>
      <c r="RQD4" s="309"/>
      <c r="RQE4" s="310"/>
      <c r="RQF4" s="310"/>
      <c r="RQG4" s="310"/>
      <c r="RQH4" s="310"/>
      <c r="RQI4" s="310"/>
      <c r="RQJ4" s="310"/>
      <c r="RQK4" s="310"/>
      <c r="RQL4" s="309"/>
      <c r="RQM4" s="310"/>
      <c r="RQN4" s="310"/>
      <c r="RQO4" s="310"/>
      <c r="RQP4" s="310"/>
      <c r="RQQ4" s="310"/>
      <c r="RQR4" s="310"/>
      <c r="RQS4" s="310"/>
      <c r="RQT4" s="309"/>
      <c r="RQU4" s="310"/>
      <c r="RQV4" s="310"/>
      <c r="RQW4" s="310"/>
      <c r="RQX4" s="310"/>
      <c r="RQY4" s="310"/>
      <c r="RQZ4" s="310"/>
      <c r="RRA4" s="310"/>
      <c r="RRB4" s="309"/>
      <c r="RRC4" s="310"/>
      <c r="RRD4" s="310"/>
      <c r="RRE4" s="310"/>
      <c r="RRF4" s="310"/>
      <c r="RRG4" s="310"/>
      <c r="RRH4" s="310"/>
      <c r="RRI4" s="310"/>
      <c r="RRJ4" s="309"/>
      <c r="RRK4" s="310"/>
      <c r="RRL4" s="310"/>
      <c r="RRM4" s="310"/>
      <c r="RRN4" s="310"/>
      <c r="RRO4" s="310"/>
      <c r="RRP4" s="310"/>
      <c r="RRQ4" s="310"/>
      <c r="RRR4" s="309"/>
      <c r="RRS4" s="310"/>
      <c r="RRT4" s="310"/>
      <c r="RRU4" s="310"/>
      <c r="RRV4" s="310"/>
      <c r="RRW4" s="310"/>
      <c r="RRX4" s="310"/>
      <c r="RRY4" s="310"/>
      <c r="RRZ4" s="309"/>
      <c r="RSA4" s="310"/>
      <c r="RSB4" s="310"/>
      <c r="RSC4" s="310"/>
      <c r="RSD4" s="310"/>
      <c r="RSE4" s="310"/>
      <c r="RSF4" s="310"/>
      <c r="RSG4" s="310"/>
      <c r="RSH4" s="309"/>
      <c r="RSI4" s="310"/>
      <c r="RSJ4" s="310"/>
      <c r="RSK4" s="310"/>
      <c r="RSL4" s="310"/>
      <c r="RSM4" s="310"/>
      <c r="RSN4" s="310"/>
      <c r="RSO4" s="310"/>
      <c r="RSP4" s="309"/>
      <c r="RSQ4" s="310"/>
      <c r="RSR4" s="310"/>
      <c r="RSS4" s="310"/>
      <c r="RST4" s="310"/>
      <c r="RSU4" s="310"/>
      <c r="RSV4" s="310"/>
      <c r="RSW4" s="310"/>
      <c r="RSX4" s="309"/>
      <c r="RSY4" s="310"/>
      <c r="RSZ4" s="310"/>
      <c r="RTA4" s="310"/>
      <c r="RTB4" s="310"/>
      <c r="RTC4" s="310"/>
      <c r="RTD4" s="310"/>
      <c r="RTE4" s="310"/>
      <c r="RTF4" s="309"/>
      <c r="RTG4" s="310"/>
      <c r="RTH4" s="310"/>
      <c r="RTI4" s="310"/>
      <c r="RTJ4" s="310"/>
      <c r="RTK4" s="310"/>
      <c r="RTL4" s="310"/>
      <c r="RTM4" s="310"/>
      <c r="RTN4" s="309"/>
      <c r="RTO4" s="310"/>
      <c r="RTP4" s="310"/>
      <c r="RTQ4" s="310"/>
      <c r="RTR4" s="310"/>
      <c r="RTS4" s="310"/>
      <c r="RTT4" s="310"/>
      <c r="RTU4" s="310"/>
      <c r="RTV4" s="309"/>
      <c r="RTW4" s="310"/>
      <c r="RTX4" s="310"/>
      <c r="RTY4" s="310"/>
      <c r="RTZ4" s="310"/>
      <c r="RUA4" s="310"/>
      <c r="RUB4" s="310"/>
      <c r="RUC4" s="310"/>
      <c r="RUD4" s="309"/>
      <c r="RUE4" s="310"/>
      <c r="RUF4" s="310"/>
      <c r="RUG4" s="310"/>
      <c r="RUH4" s="310"/>
      <c r="RUI4" s="310"/>
      <c r="RUJ4" s="310"/>
      <c r="RUK4" s="310"/>
      <c r="RUL4" s="309"/>
      <c r="RUM4" s="310"/>
      <c r="RUN4" s="310"/>
      <c r="RUO4" s="310"/>
      <c r="RUP4" s="310"/>
      <c r="RUQ4" s="310"/>
      <c r="RUR4" s="310"/>
      <c r="RUS4" s="310"/>
      <c r="RUT4" s="309"/>
      <c r="RUU4" s="310"/>
      <c r="RUV4" s="310"/>
      <c r="RUW4" s="310"/>
      <c r="RUX4" s="310"/>
      <c r="RUY4" s="310"/>
      <c r="RUZ4" s="310"/>
      <c r="RVA4" s="310"/>
      <c r="RVB4" s="309"/>
      <c r="RVC4" s="310"/>
      <c r="RVD4" s="310"/>
      <c r="RVE4" s="310"/>
      <c r="RVF4" s="310"/>
      <c r="RVG4" s="310"/>
      <c r="RVH4" s="310"/>
      <c r="RVI4" s="310"/>
      <c r="RVJ4" s="309"/>
      <c r="RVK4" s="310"/>
      <c r="RVL4" s="310"/>
      <c r="RVM4" s="310"/>
      <c r="RVN4" s="310"/>
      <c r="RVO4" s="310"/>
      <c r="RVP4" s="310"/>
      <c r="RVQ4" s="310"/>
      <c r="RVR4" s="309"/>
      <c r="RVS4" s="310"/>
      <c r="RVT4" s="310"/>
      <c r="RVU4" s="310"/>
      <c r="RVV4" s="310"/>
      <c r="RVW4" s="310"/>
      <c r="RVX4" s="310"/>
      <c r="RVY4" s="310"/>
      <c r="RVZ4" s="309"/>
      <c r="RWA4" s="310"/>
      <c r="RWB4" s="310"/>
      <c r="RWC4" s="310"/>
      <c r="RWD4" s="310"/>
      <c r="RWE4" s="310"/>
      <c r="RWF4" s="310"/>
      <c r="RWG4" s="310"/>
      <c r="RWH4" s="309"/>
      <c r="RWI4" s="310"/>
      <c r="RWJ4" s="310"/>
      <c r="RWK4" s="310"/>
      <c r="RWL4" s="310"/>
      <c r="RWM4" s="310"/>
      <c r="RWN4" s="310"/>
      <c r="RWO4" s="310"/>
      <c r="RWP4" s="309"/>
      <c r="RWQ4" s="310"/>
      <c r="RWR4" s="310"/>
      <c r="RWS4" s="310"/>
      <c r="RWT4" s="310"/>
      <c r="RWU4" s="310"/>
      <c r="RWV4" s="310"/>
      <c r="RWW4" s="310"/>
      <c r="RWX4" s="309"/>
      <c r="RWY4" s="310"/>
      <c r="RWZ4" s="310"/>
      <c r="RXA4" s="310"/>
      <c r="RXB4" s="310"/>
      <c r="RXC4" s="310"/>
      <c r="RXD4" s="310"/>
      <c r="RXE4" s="310"/>
      <c r="RXF4" s="309"/>
      <c r="RXG4" s="310"/>
      <c r="RXH4" s="310"/>
      <c r="RXI4" s="310"/>
      <c r="RXJ4" s="310"/>
      <c r="RXK4" s="310"/>
      <c r="RXL4" s="310"/>
      <c r="RXM4" s="310"/>
      <c r="RXN4" s="309"/>
      <c r="RXO4" s="310"/>
      <c r="RXP4" s="310"/>
      <c r="RXQ4" s="310"/>
      <c r="RXR4" s="310"/>
      <c r="RXS4" s="310"/>
      <c r="RXT4" s="310"/>
      <c r="RXU4" s="310"/>
      <c r="RXV4" s="309"/>
      <c r="RXW4" s="310"/>
      <c r="RXX4" s="310"/>
      <c r="RXY4" s="310"/>
      <c r="RXZ4" s="310"/>
      <c r="RYA4" s="310"/>
      <c r="RYB4" s="310"/>
      <c r="RYC4" s="310"/>
      <c r="RYD4" s="309"/>
      <c r="RYE4" s="310"/>
      <c r="RYF4" s="310"/>
      <c r="RYG4" s="310"/>
      <c r="RYH4" s="310"/>
      <c r="RYI4" s="310"/>
      <c r="RYJ4" s="310"/>
      <c r="RYK4" s="310"/>
      <c r="RYL4" s="309"/>
      <c r="RYM4" s="310"/>
      <c r="RYN4" s="310"/>
      <c r="RYO4" s="310"/>
      <c r="RYP4" s="310"/>
      <c r="RYQ4" s="310"/>
      <c r="RYR4" s="310"/>
      <c r="RYS4" s="310"/>
      <c r="RYT4" s="309"/>
      <c r="RYU4" s="310"/>
      <c r="RYV4" s="310"/>
      <c r="RYW4" s="310"/>
      <c r="RYX4" s="310"/>
      <c r="RYY4" s="310"/>
      <c r="RYZ4" s="310"/>
      <c r="RZA4" s="310"/>
      <c r="RZB4" s="309"/>
      <c r="RZC4" s="310"/>
      <c r="RZD4" s="310"/>
      <c r="RZE4" s="310"/>
      <c r="RZF4" s="310"/>
      <c r="RZG4" s="310"/>
      <c r="RZH4" s="310"/>
      <c r="RZI4" s="310"/>
      <c r="RZJ4" s="309"/>
      <c r="RZK4" s="310"/>
      <c r="RZL4" s="310"/>
      <c r="RZM4" s="310"/>
      <c r="RZN4" s="310"/>
      <c r="RZO4" s="310"/>
      <c r="RZP4" s="310"/>
      <c r="RZQ4" s="310"/>
      <c r="RZR4" s="309"/>
      <c r="RZS4" s="310"/>
      <c r="RZT4" s="310"/>
      <c r="RZU4" s="310"/>
      <c r="RZV4" s="310"/>
      <c r="RZW4" s="310"/>
      <c r="RZX4" s="310"/>
      <c r="RZY4" s="310"/>
      <c r="RZZ4" s="309"/>
      <c r="SAA4" s="310"/>
      <c r="SAB4" s="310"/>
      <c r="SAC4" s="310"/>
      <c r="SAD4" s="310"/>
      <c r="SAE4" s="310"/>
      <c r="SAF4" s="310"/>
      <c r="SAG4" s="310"/>
      <c r="SAH4" s="309"/>
      <c r="SAI4" s="310"/>
      <c r="SAJ4" s="310"/>
      <c r="SAK4" s="310"/>
      <c r="SAL4" s="310"/>
      <c r="SAM4" s="310"/>
      <c r="SAN4" s="310"/>
      <c r="SAO4" s="310"/>
      <c r="SAP4" s="309"/>
      <c r="SAQ4" s="310"/>
      <c r="SAR4" s="310"/>
      <c r="SAS4" s="310"/>
      <c r="SAT4" s="310"/>
      <c r="SAU4" s="310"/>
      <c r="SAV4" s="310"/>
      <c r="SAW4" s="310"/>
      <c r="SAX4" s="309"/>
      <c r="SAY4" s="310"/>
      <c r="SAZ4" s="310"/>
      <c r="SBA4" s="310"/>
      <c r="SBB4" s="310"/>
      <c r="SBC4" s="310"/>
      <c r="SBD4" s="310"/>
      <c r="SBE4" s="310"/>
      <c r="SBF4" s="309"/>
      <c r="SBG4" s="310"/>
      <c r="SBH4" s="310"/>
      <c r="SBI4" s="310"/>
      <c r="SBJ4" s="310"/>
      <c r="SBK4" s="310"/>
      <c r="SBL4" s="310"/>
      <c r="SBM4" s="310"/>
      <c r="SBN4" s="309"/>
      <c r="SBO4" s="310"/>
      <c r="SBP4" s="310"/>
      <c r="SBQ4" s="310"/>
      <c r="SBR4" s="310"/>
      <c r="SBS4" s="310"/>
      <c r="SBT4" s="310"/>
      <c r="SBU4" s="310"/>
      <c r="SBV4" s="309"/>
      <c r="SBW4" s="310"/>
      <c r="SBX4" s="310"/>
      <c r="SBY4" s="310"/>
      <c r="SBZ4" s="310"/>
      <c r="SCA4" s="310"/>
      <c r="SCB4" s="310"/>
      <c r="SCC4" s="310"/>
      <c r="SCD4" s="309"/>
      <c r="SCE4" s="310"/>
      <c r="SCF4" s="310"/>
      <c r="SCG4" s="310"/>
      <c r="SCH4" s="310"/>
      <c r="SCI4" s="310"/>
      <c r="SCJ4" s="310"/>
      <c r="SCK4" s="310"/>
      <c r="SCL4" s="309"/>
      <c r="SCM4" s="310"/>
      <c r="SCN4" s="310"/>
      <c r="SCO4" s="310"/>
      <c r="SCP4" s="310"/>
      <c r="SCQ4" s="310"/>
      <c r="SCR4" s="310"/>
      <c r="SCS4" s="310"/>
      <c r="SCT4" s="309"/>
      <c r="SCU4" s="310"/>
      <c r="SCV4" s="310"/>
      <c r="SCW4" s="310"/>
      <c r="SCX4" s="310"/>
      <c r="SCY4" s="310"/>
      <c r="SCZ4" s="310"/>
      <c r="SDA4" s="310"/>
      <c r="SDB4" s="309"/>
      <c r="SDC4" s="310"/>
      <c r="SDD4" s="310"/>
      <c r="SDE4" s="310"/>
      <c r="SDF4" s="310"/>
      <c r="SDG4" s="310"/>
      <c r="SDH4" s="310"/>
      <c r="SDI4" s="310"/>
      <c r="SDJ4" s="309"/>
      <c r="SDK4" s="310"/>
      <c r="SDL4" s="310"/>
      <c r="SDM4" s="310"/>
      <c r="SDN4" s="310"/>
      <c r="SDO4" s="310"/>
      <c r="SDP4" s="310"/>
      <c r="SDQ4" s="310"/>
      <c r="SDR4" s="309"/>
      <c r="SDS4" s="310"/>
      <c r="SDT4" s="310"/>
      <c r="SDU4" s="310"/>
      <c r="SDV4" s="310"/>
      <c r="SDW4" s="310"/>
      <c r="SDX4" s="310"/>
      <c r="SDY4" s="310"/>
      <c r="SDZ4" s="309"/>
      <c r="SEA4" s="310"/>
      <c r="SEB4" s="310"/>
      <c r="SEC4" s="310"/>
      <c r="SED4" s="310"/>
      <c r="SEE4" s="310"/>
      <c r="SEF4" s="310"/>
      <c r="SEG4" s="310"/>
      <c r="SEH4" s="309"/>
      <c r="SEI4" s="310"/>
      <c r="SEJ4" s="310"/>
      <c r="SEK4" s="310"/>
      <c r="SEL4" s="310"/>
      <c r="SEM4" s="310"/>
      <c r="SEN4" s="310"/>
      <c r="SEO4" s="310"/>
      <c r="SEP4" s="309"/>
      <c r="SEQ4" s="310"/>
      <c r="SER4" s="310"/>
      <c r="SES4" s="310"/>
      <c r="SET4" s="310"/>
      <c r="SEU4" s="310"/>
      <c r="SEV4" s="310"/>
      <c r="SEW4" s="310"/>
      <c r="SEX4" s="309"/>
      <c r="SEY4" s="310"/>
      <c r="SEZ4" s="310"/>
      <c r="SFA4" s="310"/>
      <c r="SFB4" s="310"/>
      <c r="SFC4" s="310"/>
      <c r="SFD4" s="310"/>
      <c r="SFE4" s="310"/>
      <c r="SFF4" s="309"/>
      <c r="SFG4" s="310"/>
      <c r="SFH4" s="310"/>
      <c r="SFI4" s="310"/>
      <c r="SFJ4" s="310"/>
      <c r="SFK4" s="310"/>
      <c r="SFL4" s="310"/>
      <c r="SFM4" s="310"/>
      <c r="SFN4" s="309"/>
      <c r="SFO4" s="310"/>
      <c r="SFP4" s="310"/>
      <c r="SFQ4" s="310"/>
      <c r="SFR4" s="310"/>
      <c r="SFS4" s="310"/>
      <c r="SFT4" s="310"/>
      <c r="SFU4" s="310"/>
      <c r="SFV4" s="309"/>
      <c r="SFW4" s="310"/>
      <c r="SFX4" s="310"/>
      <c r="SFY4" s="310"/>
      <c r="SFZ4" s="310"/>
      <c r="SGA4" s="310"/>
      <c r="SGB4" s="310"/>
      <c r="SGC4" s="310"/>
      <c r="SGD4" s="309"/>
      <c r="SGE4" s="310"/>
      <c r="SGF4" s="310"/>
      <c r="SGG4" s="310"/>
      <c r="SGH4" s="310"/>
      <c r="SGI4" s="310"/>
      <c r="SGJ4" s="310"/>
      <c r="SGK4" s="310"/>
      <c r="SGL4" s="309"/>
      <c r="SGM4" s="310"/>
      <c r="SGN4" s="310"/>
      <c r="SGO4" s="310"/>
      <c r="SGP4" s="310"/>
      <c r="SGQ4" s="310"/>
      <c r="SGR4" s="310"/>
      <c r="SGS4" s="310"/>
      <c r="SGT4" s="309"/>
      <c r="SGU4" s="310"/>
      <c r="SGV4" s="310"/>
      <c r="SGW4" s="310"/>
      <c r="SGX4" s="310"/>
      <c r="SGY4" s="310"/>
      <c r="SGZ4" s="310"/>
      <c r="SHA4" s="310"/>
      <c r="SHB4" s="309"/>
      <c r="SHC4" s="310"/>
      <c r="SHD4" s="310"/>
      <c r="SHE4" s="310"/>
      <c r="SHF4" s="310"/>
      <c r="SHG4" s="310"/>
      <c r="SHH4" s="310"/>
      <c r="SHI4" s="310"/>
      <c r="SHJ4" s="309"/>
      <c r="SHK4" s="310"/>
      <c r="SHL4" s="310"/>
      <c r="SHM4" s="310"/>
      <c r="SHN4" s="310"/>
      <c r="SHO4" s="310"/>
      <c r="SHP4" s="310"/>
      <c r="SHQ4" s="310"/>
      <c r="SHR4" s="309"/>
      <c r="SHS4" s="310"/>
      <c r="SHT4" s="310"/>
      <c r="SHU4" s="310"/>
      <c r="SHV4" s="310"/>
      <c r="SHW4" s="310"/>
      <c r="SHX4" s="310"/>
      <c r="SHY4" s="310"/>
      <c r="SHZ4" s="309"/>
      <c r="SIA4" s="310"/>
      <c r="SIB4" s="310"/>
      <c r="SIC4" s="310"/>
      <c r="SID4" s="310"/>
      <c r="SIE4" s="310"/>
      <c r="SIF4" s="310"/>
      <c r="SIG4" s="310"/>
      <c r="SIH4" s="309"/>
      <c r="SII4" s="310"/>
      <c r="SIJ4" s="310"/>
      <c r="SIK4" s="310"/>
      <c r="SIL4" s="310"/>
      <c r="SIM4" s="310"/>
      <c r="SIN4" s="310"/>
      <c r="SIO4" s="310"/>
      <c r="SIP4" s="309"/>
      <c r="SIQ4" s="310"/>
      <c r="SIR4" s="310"/>
      <c r="SIS4" s="310"/>
      <c r="SIT4" s="310"/>
      <c r="SIU4" s="310"/>
      <c r="SIV4" s="310"/>
      <c r="SIW4" s="310"/>
      <c r="SIX4" s="309"/>
      <c r="SIY4" s="310"/>
      <c r="SIZ4" s="310"/>
      <c r="SJA4" s="310"/>
      <c r="SJB4" s="310"/>
      <c r="SJC4" s="310"/>
      <c r="SJD4" s="310"/>
      <c r="SJE4" s="310"/>
      <c r="SJF4" s="309"/>
      <c r="SJG4" s="310"/>
      <c r="SJH4" s="310"/>
      <c r="SJI4" s="310"/>
      <c r="SJJ4" s="310"/>
      <c r="SJK4" s="310"/>
      <c r="SJL4" s="310"/>
      <c r="SJM4" s="310"/>
      <c r="SJN4" s="309"/>
      <c r="SJO4" s="310"/>
      <c r="SJP4" s="310"/>
      <c r="SJQ4" s="310"/>
      <c r="SJR4" s="310"/>
      <c r="SJS4" s="310"/>
      <c r="SJT4" s="310"/>
      <c r="SJU4" s="310"/>
      <c r="SJV4" s="309"/>
      <c r="SJW4" s="310"/>
      <c r="SJX4" s="310"/>
      <c r="SJY4" s="310"/>
      <c r="SJZ4" s="310"/>
      <c r="SKA4" s="310"/>
      <c r="SKB4" s="310"/>
      <c r="SKC4" s="310"/>
      <c r="SKD4" s="309"/>
      <c r="SKE4" s="310"/>
      <c r="SKF4" s="310"/>
      <c r="SKG4" s="310"/>
      <c r="SKH4" s="310"/>
      <c r="SKI4" s="310"/>
      <c r="SKJ4" s="310"/>
      <c r="SKK4" s="310"/>
      <c r="SKL4" s="309"/>
      <c r="SKM4" s="310"/>
      <c r="SKN4" s="310"/>
      <c r="SKO4" s="310"/>
      <c r="SKP4" s="310"/>
      <c r="SKQ4" s="310"/>
      <c r="SKR4" s="310"/>
      <c r="SKS4" s="310"/>
      <c r="SKT4" s="309"/>
      <c r="SKU4" s="310"/>
      <c r="SKV4" s="310"/>
      <c r="SKW4" s="310"/>
      <c r="SKX4" s="310"/>
      <c r="SKY4" s="310"/>
      <c r="SKZ4" s="310"/>
      <c r="SLA4" s="310"/>
      <c r="SLB4" s="309"/>
      <c r="SLC4" s="310"/>
      <c r="SLD4" s="310"/>
      <c r="SLE4" s="310"/>
      <c r="SLF4" s="310"/>
      <c r="SLG4" s="310"/>
      <c r="SLH4" s="310"/>
      <c r="SLI4" s="310"/>
      <c r="SLJ4" s="309"/>
      <c r="SLK4" s="310"/>
      <c r="SLL4" s="310"/>
      <c r="SLM4" s="310"/>
      <c r="SLN4" s="310"/>
      <c r="SLO4" s="310"/>
      <c r="SLP4" s="310"/>
      <c r="SLQ4" s="310"/>
      <c r="SLR4" s="309"/>
      <c r="SLS4" s="310"/>
      <c r="SLT4" s="310"/>
      <c r="SLU4" s="310"/>
      <c r="SLV4" s="310"/>
      <c r="SLW4" s="310"/>
      <c r="SLX4" s="310"/>
      <c r="SLY4" s="310"/>
      <c r="SLZ4" s="309"/>
      <c r="SMA4" s="310"/>
      <c r="SMB4" s="310"/>
      <c r="SMC4" s="310"/>
      <c r="SMD4" s="310"/>
      <c r="SME4" s="310"/>
      <c r="SMF4" s="310"/>
      <c r="SMG4" s="310"/>
      <c r="SMH4" s="309"/>
      <c r="SMI4" s="310"/>
      <c r="SMJ4" s="310"/>
      <c r="SMK4" s="310"/>
      <c r="SML4" s="310"/>
      <c r="SMM4" s="310"/>
      <c r="SMN4" s="310"/>
      <c r="SMO4" s="310"/>
      <c r="SMP4" s="309"/>
      <c r="SMQ4" s="310"/>
      <c r="SMR4" s="310"/>
      <c r="SMS4" s="310"/>
      <c r="SMT4" s="310"/>
      <c r="SMU4" s="310"/>
      <c r="SMV4" s="310"/>
      <c r="SMW4" s="310"/>
      <c r="SMX4" s="309"/>
      <c r="SMY4" s="310"/>
      <c r="SMZ4" s="310"/>
      <c r="SNA4" s="310"/>
      <c r="SNB4" s="310"/>
      <c r="SNC4" s="310"/>
      <c r="SND4" s="310"/>
      <c r="SNE4" s="310"/>
      <c r="SNF4" s="309"/>
      <c r="SNG4" s="310"/>
      <c r="SNH4" s="310"/>
      <c r="SNI4" s="310"/>
      <c r="SNJ4" s="310"/>
      <c r="SNK4" s="310"/>
      <c r="SNL4" s="310"/>
      <c r="SNM4" s="310"/>
      <c r="SNN4" s="309"/>
      <c r="SNO4" s="310"/>
      <c r="SNP4" s="310"/>
      <c r="SNQ4" s="310"/>
      <c r="SNR4" s="310"/>
      <c r="SNS4" s="310"/>
      <c r="SNT4" s="310"/>
      <c r="SNU4" s="310"/>
      <c r="SNV4" s="309"/>
      <c r="SNW4" s="310"/>
      <c r="SNX4" s="310"/>
      <c r="SNY4" s="310"/>
      <c r="SNZ4" s="310"/>
      <c r="SOA4" s="310"/>
      <c r="SOB4" s="310"/>
      <c r="SOC4" s="310"/>
      <c r="SOD4" s="309"/>
      <c r="SOE4" s="310"/>
      <c r="SOF4" s="310"/>
      <c r="SOG4" s="310"/>
      <c r="SOH4" s="310"/>
      <c r="SOI4" s="310"/>
      <c r="SOJ4" s="310"/>
      <c r="SOK4" s="310"/>
      <c r="SOL4" s="309"/>
      <c r="SOM4" s="310"/>
      <c r="SON4" s="310"/>
      <c r="SOO4" s="310"/>
      <c r="SOP4" s="310"/>
      <c r="SOQ4" s="310"/>
      <c r="SOR4" s="310"/>
      <c r="SOS4" s="310"/>
      <c r="SOT4" s="309"/>
      <c r="SOU4" s="310"/>
      <c r="SOV4" s="310"/>
      <c r="SOW4" s="310"/>
      <c r="SOX4" s="310"/>
      <c r="SOY4" s="310"/>
      <c r="SOZ4" s="310"/>
      <c r="SPA4" s="310"/>
      <c r="SPB4" s="309"/>
      <c r="SPC4" s="310"/>
      <c r="SPD4" s="310"/>
      <c r="SPE4" s="310"/>
      <c r="SPF4" s="310"/>
      <c r="SPG4" s="310"/>
      <c r="SPH4" s="310"/>
      <c r="SPI4" s="310"/>
      <c r="SPJ4" s="309"/>
      <c r="SPK4" s="310"/>
      <c r="SPL4" s="310"/>
      <c r="SPM4" s="310"/>
      <c r="SPN4" s="310"/>
      <c r="SPO4" s="310"/>
      <c r="SPP4" s="310"/>
      <c r="SPQ4" s="310"/>
      <c r="SPR4" s="309"/>
      <c r="SPS4" s="310"/>
      <c r="SPT4" s="310"/>
      <c r="SPU4" s="310"/>
      <c r="SPV4" s="310"/>
      <c r="SPW4" s="310"/>
      <c r="SPX4" s="310"/>
      <c r="SPY4" s="310"/>
      <c r="SPZ4" s="309"/>
      <c r="SQA4" s="310"/>
      <c r="SQB4" s="310"/>
      <c r="SQC4" s="310"/>
      <c r="SQD4" s="310"/>
      <c r="SQE4" s="310"/>
      <c r="SQF4" s="310"/>
      <c r="SQG4" s="310"/>
      <c r="SQH4" s="309"/>
      <c r="SQI4" s="310"/>
      <c r="SQJ4" s="310"/>
      <c r="SQK4" s="310"/>
      <c r="SQL4" s="310"/>
      <c r="SQM4" s="310"/>
      <c r="SQN4" s="310"/>
      <c r="SQO4" s="310"/>
      <c r="SQP4" s="309"/>
      <c r="SQQ4" s="310"/>
      <c r="SQR4" s="310"/>
      <c r="SQS4" s="310"/>
      <c r="SQT4" s="310"/>
      <c r="SQU4" s="310"/>
      <c r="SQV4" s="310"/>
      <c r="SQW4" s="310"/>
      <c r="SQX4" s="309"/>
      <c r="SQY4" s="310"/>
      <c r="SQZ4" s="310"/>
      <c r="SRA4" s="310"/>
      <c r="SRB4" s="310"/>
      <c r="SRC4" s="310"/>
      <c r="SRD4" s="310"/>
      <c r="SRE4" s="310"/>
      <c r="SRF4" s="309"/>
      <c r="SRG4" s="310"/>
      <c r="SRH4" s="310"/>
      <c r="SRI4" s="310"/>
      <c r="SRJ4" s="310"/>
      <c r="SRK4" s="310"/>
      <c r="SRL4" s="310"/>
      <c r="SRM4" s="310"/>
      <c r="SRN4" s="309"/>
      <c r="SRO4" s="310"/>
      <c r="SRP4" s="310"/>
      <c r="SRQ4" s="310"/>
      <c r="SRR4" s="310"/>
      <c r="SRS4" s="310"/>
      <c r="SRT4" s="310"/>
      <c r="SRU4" s="310"/>
      <c r="SRV4" s="309"/>
      <c r="SRW4" s="310"/>
      <c r="SRX4" s="310"/>
      <c r="SRY4" s="310"/>
      <c r="SRZ4" s="310"/>
      <c r="SSA4" s="310"/>
      <c r="SSB4" s="310"/>
      <c r="SSC4" s="310"/>
      <c r="SSD4" s="309"/>
      <c r="SSE4" s="310"/>
      <c r="SSF4" s="310"/>
      <c r="SSG4" s="310"/>
      <c r="SSH4" s="310"/>
      <c r="SSI4" s="310"/>
      <c r="SSJ4" s="310"/>
      <c r="SSK4" s="310"/>
      <c r="SSL4" s="309"/>
      <c r="SSM4" s="310"/>
      <c r="SSN4" s="310"/>
      <c r="SSO4" s="310"/>
      <c r="SSP4" s="310"/>
      <c r="SSQ4" s="310"/>
      <c r="SSR4" s="310"/>
      <c r="SSS4" s="310"/>
      <c r="SST4" s="309"/>
      <c r="SSU4" s="310"/>
      <c r="SSV4" s="310"/>
      <c r="SSW4" s="310"/>
      <c r="SSX4" s="310"/>
      <c r="SSY4" s="310"/>
      <c r="SSZ4" s="310"/>
      <c r="STA4" s="310"/>
      <c r="STB4" s="309"/>
      <c r="STC4" s="310"/>
      <c r="STD4" s="310"/>
      <c r="STE4" s="310"/>
      <c r="STF4" s="310"/>
      <c r="STG4" s="310"/>
      <c r="STH4" s="310"/>
      <c r="STI4" s="310"/>
      <c r="STJ4" s="309"/>
      <c r="STK4" s="310"/>
      <c r="STL4" s="310"/>
      <c r="STM4" s="310"/>
      <c r="STN4" s="310"/>
      <c r="STO4" s="310"/>
      <c r="STP4" s="310"/>
      <c r="STQ4" s="310"/>
      <c r="STR4" s="309"/>
      <c r="STS4" s="310"/>
      <c r="STT4" s="310"/>
      <c r="STU4" s="310"/>
      <c r="STV4" s="310"/>
      <c r="STW4" s="310"/>
      <c r="STX4" s="310"/>
      <c r="STY4" s="310"/>
      <c r="STZ4" s="309"/>
      <c r="SUA4" s="310"/>
      <c r="SUB4" s="310"/>
      <c r="SUC4" s="310"/>
      <c r="SUD4" s="310"/>
      <c r="SUE4" s="310"/>
      <c r="SUF4" s="310"/>
      <c r="SUG4" s="310"/>
      <c r="SUH4" s="309"/>
      <c r="SUI4" s="310"/>
      <c r="SUJ4" s="310"/>
      <c r="SUK4" s="310"/>
      <c r="SUL4" s="310"/>
      <c r="SUM4" s="310"/>
      <c r="SUN4" s="310"/>
      <c r="SUO4" s="310"/>
      <c r="SUP4" s="309"/>
      <c r="SUQ4" s="310"/>
      <c r="SUR4" s="310"/>
      <c r="SUS4" s="310"/>
      <c r="SUT4" s="310"/>
      <c r="SUU4" s="310"/>
      <c r="SUV4" s="310"/>
      <c r="SUW4" s="310"/>
      <c r="SUX4" s="309"/>
      <c r="SUY4" s="310"/>
      <c r="SUZ4" s="310"/>
      <c r="SVA4" s="310"/>
      <c r="SVB4" s="310"/>
      <c r="SVC4" s="310"/>
      <c r="SVD4" s="310"/>
      <c r="SVE4" s="310"/>
      <c r="SVF4" s="309"/>
      <c r="SVG4" s="310"/>
      <c r="SVH4" s="310"/>
      <c r="SVI4" s="310"/>
      <c r="SVJ4" s="310"/>
      <c r="SVK4" s="310"/>
      <c r="SVL4" s="310"/>
      <c r="SVM4" s="310"/>
      <c r="SVN4" s="309"/>
      <c r="SVO4" s="310"/>
      <c r="SVP4" s="310"/>
      <c r="SVQ4" s="310"/>
      <c r="SVR4" s="310"/>
      <c r="SVS4" s="310"/>
      <c r="SVT4" s="310"/>
      <c r="SVU4" s="310"/>
      <c r="SVV4" s="309"/>
      <c r="SVW4" s="310"/>
      <c r="SVX4" s="310"/>
      <c r="SVY4" s="310"/>
      <c r="SVZ4" s="310"/>
      <c r="SWA4" s="310"/>
      <c r="SWB4" s="310"/>
      <c r="SWC4" s="310"/>
      <c r="SWD4" s="309"/>
      <c r="SWE4" s="310"/>
      <c r="SWF4" s="310"/>
      <c r="SWG4" s="310"/>
      <c r="SWH4" s="310"/>
      <c r="SWI4" s="310"/>
      <c r="SWJ4" s="310"/>
      <c r="SWK4" s="310"/>
      <c r="SWL4" s="309"/>
      <c r="SWM4" s="310"/>
      <c r="SWN4" s="310"/>
      <c r="SWO4" s="310"/>
      <c r="SWP4" s="310"/>
      <c r="SWQ4" s="310"/>
      <c r="SWR4" s="310"/>
      <c r="SWS4" s="310"/>
      <c r="SWT4" s="309"/>
      <c r="SWU4" s="310"/>
      <c r="SWV4" s="310"/>
      <c r="SWW4" s="310"/>
      <c r="SWX4" s="310"/>
      <c r="SWY4" s="310"/>
      <c r="SWZ4" s="310"/>
      <c r="SXA4" s="310"/>
      <c r="SXB4" s="309"/>
      <c r="SXC4" s="310"/>
      <c r="SXD4" s="310"/>
      <c r="SXE4" s="310"/>
      <c r="SXF4" s="310"/>
      <c r="SXG4" s="310"/>
      <c r="SXH4" s="310"/>
      <c r="SXI4" s="310"/>
      <c r="SXJ4" s="309"/>
      <c r="SXK4" s="310"/>
      <c r="SXL4" s="310"/>
      <c r="SXM4" s="310"/>
      <c r="SXN4" s="310"/>
      <c r="SXO4" s="310"/>
      <c r="SXP4" s="310"/>
      <c r="SXQ4" s="310"/>
      <c r="SXR4" s="309"/>
      <c r="SXS4" s="310"/>
      <c r="SXT4" s="310"/>
      <c r="SXU4" s="310"/>
      <c r="SXV4" s="310"/>
      <c r="SXW4" s="310"/>
      <c r="SXX4" s="310"/>
      <c r="SXY4" s="310"/>
      <c r="SXZ4" s="309"/>
      <c r="SYA4" s="310"/>
      <c r="SYB4" s="310"/>
      <c r="SYC4" s="310"/>
      <c r="SYD4" s="310"/>
      <c r="SYE4" s="310"/>
      <c r="SYF4" s="310"/>
      <c r="SYG4" s="310"/>
      <c r="SYH4" s="309"/>
      <c r="SYI4" s="310"/>
      <c r="SYJ4" s="310"/>
      <c r="SYK4" s="310"/>
      <c r="SYL4" s="310"/>
      <c r="SYM4" s="310"/>
      <c r="SYN4" s="310"/>
      <c r="SYO4" s="310"/>
      <c r="SYP4" s="309"/>
      <c r="SYQ4" s="310"/>
      <c r="SYR4" s="310"/>
      <c r="SYS4" s="310"/>
      <c r="SYT4" s="310"/>
      <c r="SYU4" s="310"/>
      <c r="SYV4" s="310"/>
      <c r="SYW4" s="310"/>
      <c r="SYX4" s="309"/>
      <c r="SYY4" s="310"/>
      <c r="SYZ4" s="310"/>
      <c r="SZA4" s="310"/>
      <c r="SZB4" s="310"/>
      <c r="SZC4" s="310"/>
      <c r="SZD4" s="310"/>
      <c r="SZE4" s="310"/>
      <c r="SZF4" s="309"/>
      <c r="SZG4" s="310"/>
      <c r="SZH4" s="310"/>
      <c r="SZI4" s="310"/>
      <c r="SZJ4" s="310"/>
      <c r="SZK4" s="310"/>
      <c r="SZL4" s="310"/>
      <c r="SZM4" s="310"/>
      <c r="SZN4" s="309"/>
      <c r="SZO4" s="310"/>
      <c r="SZP4" s="310"/>
      <c r="SZQ4" s="310"/>
      <c r="SZR4" s="310"/>
      <c r="SZS4" s="310"/>
      <c r="SZT4" s="310"/>
      <c r="SZU4" s="310"/>
      <c r="SZV4" s="309"/>
      <c r="SZW4" s="310"/>
      <c r="SZX4" s="310"/>
      <c r="SZY4" s="310"/>
      <c r="SZZ4" s="310"/>
      <c r="TAA4" s="310"/>
      <c r="TAB4" s="310"/>
      <c r="TAC4" s="310"/>
      <c r="TAD4" s="309"/>
      <c r="TAE4" s="310"/>
      <c r="TAF4" s="310"/>
      <c r="TAG4" s="310"/>
      <c r="TAH4" s="310"/>
      <c r="TAI4" s="310"/>
      <c r="TAJ4" s="310"/>
      <c r="TAK4" s="310"/>
      <c r="TAL4" s="309"/>
      <c r="TAM4" s="310"/>
      <c r="TAN4" s="310"/>
      <c r="TAO4" s="310"/>
      <c r="TAP4" s="310"/>
      <c r="TAQ4" s="310"/>
      <c r="TAR4" s="310"/>
      <c r="TAS4" s="310"/>
      <c r="TAT4" s="309"/>
      <c r="TAU4" s="310"/>
      <c r="TAV4" s="310"/>
      <c r="TAW4" s="310"/>
      <c r="TAX4" s="310"/>
      <c r="TAY4" s="310"/>
      <c r="TAZ4" s="310"/>
      <c r="TBA4" s="310"/>
      <c r="TBB4" s="309"/>
      <c r="TBC4" s="310"/>
      <c r="TBD4" s="310"/>
      <c r="TBE4" s="310"/>
      <c r="TBF4" s="310"/>
      <c r="TBG4" s="310"/>
      <c r="TBH4" s="310"/>
      <c r="TBI4" s="310"/>
      <c r="TBJ4" s="309"/>
      <c r="TBK4" s="310"/>
      <c r="TBL4" s="310"/>
      <c r="TBM4" s="310"/>
      <c r="TBN4" s="310"/>
      <c r="TBO4" s="310"/>
      <c r="TBP4" s="310"/>
      <c r="TBQ4" s="310"/>
      <c r="TBR4" s="309"/>
      <c r="TBS4" s="310"/>
      <c r="TBT4" s="310"/>
      <c r="TBU4" s="310"/>
      <c r="TBV4" s="310"/>
      <c r="TBW4" s="310"/>
      <c r="TBX4" s="310"/>
      <c r="TBY4" s="310"/>
      <c r="TBZ4" s="309"/>
      <c r="TCA4" s="310"/>
      <c r="TCB4" s="310"/>
      <c r="TCC4" s="310"/>
      <c r="TCD4" s="310"/>
      <c r="TCE4" s="310"/>
      <c r="TCF4" s="310"/>
      <c r="TCG4" s="310"/>
      <c r="TCH4" s="309"/>
      <c r="TCI4" s="310"/>
      <c r="TCJ4" s="310"/>
      <c r="TCK4" s="310"/>
      <c r="TCL4" s="310"/>
      <c r="TCM4" s="310"/>
      <c r="TCN4" s="310"/>
      <c r="TCO4" s="310"/>
      <c r="TCP4" s="309"/>
      <c r="TCQ4" s="310"/>
      <c r="TCR4" s="310"/>
      <c r="TCS4" s="310"/>
      <c r="TCT4" s="310"/>
      <c r="TCU4" s="310"/>
      <c r="TCV4" s="310"/>
      <c r="TCW4" s="310"/>
      <c r="TCX4" s="309"/>
      <c r="TCY4" s="310"/>
      <c r="TCZ4" s="310"/>
      <c r="TDA4" s="310"/>
      <c r="TDB4" s="310"/>
      <c r="TDC4" s="310"/>
      <c r="TDD4" s="310"/>
      <c r="TDE4" s="310"/>
      <c r="TDF4" s="309"/>
      <c r="TDG4" s="310"/>
      <c r="TDH4" s="310"/>
      <c r="TDI4" s="310"/>
      <c r="TDJ4" s="310"/>
      <c r="TDK4" s="310"/>
      <c r="TDL4" s="310"/>
      <c r="TDM4" s="310"/>
      <c r="TDN4" s="309"/>
      <c r="TDO4" s="310"/>
      <c r="TDP4" s="310"/>
      <c r="TDQ4" s="310"/>
      <c r="TDR4" s="310"/>
      <c r="TDS4" s="310"/>
      <c r="TDT4" s="310"/>
      <c r="TDU4" s="310"/>
      <c r="TDV4" s="309"/>
      <c r="TDW4" s="310"/>
      <c r="TDX4" s="310"/>
      <c r="TDY4" s="310"/>
      <c r="TDZ4" s="310"/>
      <c r="TEA4" s="310"/>
      <c r="TEB4" s="310"/>
      <c r="TEC4" s="310"/>
      <c r="TED4" s="309"/>
      <c r="TEE4" s="310"/>
      <c r="TEF4" s="310"/>
      <c r="TEG4" s="310"/>
      <c r="TEH4" s="310"/>
      <c r="TEI4" s="310"/>
      <c r="TEJ4" s="310"/>
      <c r="TEK4" s="310"/>
      <c r="TEL4" s="309"/>
      <c r="TEM4" s="310"/>
      <c r="TEN4" s="310"/>
      <c r="TEO4" s="310"/>
      <c r="TEP4" s="310"/>
      <c r="TEQ4" s="310"/>
      <c r="TER4" s="310"/>
      <c r="TES4" s="310"/>
      <c r="TET4" s="309"/>
      <c r="TEU4" s="310"/>
      <c r="TEV4" s="310"/>
      <c r="TEW4" s="310"/>
      <c r="TEX4" s="310"/>
      <c r="TEY4" s="310"/>
      <c r="TEZ4" s="310"/>
      <c r="TFA4" s="310"/>
      <c r="TFB4" s="309"/>
      <c r="TFC4" s="310"/>
      <c r="TFD4" s="310"/>
      <c r="TFE4" s="310"/>
      <c r="TFF4" s="310"/>
      <c r="TFG4" s="310"/>
      <c r="TFH4" s="310"/>
      <c r="TFI4" s="310"/>
      <c r="TFJ4" s="309"/>
      <c r="TFK4" s="310"/>
      <c r="TFL4" s="310"/>
      <c r="TFM4" s="310"/>
      <c r="TFN4" s="310"/>
      <c r="TFO4" s="310"/>
      <c r="TFP4" s="310"/>
      <c r="TFQ4" s="310"/>
      <c r="TFR4" s="309"/>
      <c r="TFS4" s="310"/>
      <c r="TFT4" s="310"/>
      <c r="TFU4" s="310"/>
      <c r="TFV4" s="310"/>
      <c r="TFW4" s="310"/>
      <c r="TFX4" s="310"/>
      <c r="TFY4" s="310"/>
      <c r="TFZ4" s="309"/>
      <c r="TGA4" s="310"/>
      <c r="TGB4" s="310"/>
      <c r="TGC4" s="310"/>
      <c r="TGD4" s="310"/>
      <c r="TGE4" s="310"/>
      <c r="TGF4" s="310"/>
      <c r="TGG4" s="310"/>
      <c r="TGH4" s="309"/>
      <c r="TGI4" s="310"/>
      <c r="TGJ4" s="310"/>
      <c r="TGK4" s="310"/>
      <c r="TGL4" s="310"/>
      <c r="TGM4" s="310"/>
      <c r="TGN4" s="310"/>
      <c r="TGO4" s="310"/>
      <c r="TGP4" s="309"/>
      <c r="TGQ4" s="310"/>
      <c r="TGR4" s="310"/>
      <c r="TGS4" s="310"/>
      <c r="TGT4" s="310"/>
      <c r="TGU4" s="310"/>
      <c r="TGV4" s="310"/>
      <c r="TGW4" s="310"/>
      <c r="TGX4" s="309"/>
      <c r="TGY4" s="310"/>
      <c r="TGZ4" s="310"/>
      <c r="THA4" s="310"/>
      <c r="THB4" s="310"/>
      <c r="THC4" s="310"/>
      <c r="THD4" s="310"/>
      <c r="THE4" s="310"/>
      <c r="THF4" s="309"/>
      <c r="THG4" s="310"/>
      <c r="THH4" s="310"/>
      <c r="THI4" s="310"/>
      <c r="THJ4" s="310"/>
      <c r="THK4" s="310"/>
      <c r="THL4" s="310"/>
      <c r="THM4" s="310"/>
      <c r="THN4" s="309"/>
      <c r="THO4" s="310"/>
      <c r="THP4" s="310"/>
      <c r="THQ4" s="310"/>
      <c r="THR4" s="310"/>
      <c r="THS4" s="310"/>
      <c r="THT4" s="310"/>
      <c r="THU4" s="310"/>
      <c r="THV4" s="309"/>
      <c r="THW4" s="310"/>
      <c r="THX4" s="310"/>
      <c r="THY4" s="310"/>
      <c r="THZ4" s="310"/>
      <c r="TIA4" s="310"/>
      <c r="TIB4" s="310"/>
      <c r="TIC4" s="310"/>
      <c r="TID4" s="309"/>
      <c r="TIE4" s="310"/>
      <c r="TIF4" s="310"/>
      <c r="TIG4" s="310"/>
      <c r="TIH4" s="310"/>
      <c r="TII4" s="310"/>
      <c r="TIJ4" s="310"/>
      <c r="TIK4" s="310"/>
      <c r="TIL4" s="309"/>
      <c r="TIM4" s="310"/>
      <c r="TIN4" s="310"/>
      <c r="TIO4" s="310"/>
      <c r="TIP4" s="310"/>
      <c r="TIQ4" s="310"/>
      <c r="TIR4" s="310"/>
      <c r="TIS4" s="310"/>
      <c r="TIT4" s="309"/>
      <c r="TIU4" s="310"/>
      <c r="TIV4" s="310"/>
      <c r="TIW4" s="310"/>
      <c r="TIX4" s="310"/>
      <c r="TIY4" s="310"/>
      <c r="TIZ4" s="310"/>
      <c r="TJA4" s="310"/>
      <c r="TJB4" s="309"/>
      <c r="TJC4" s="310"/>
      <c r="TJD4" s="310"/>
      <c r="TJE4" s="310"/>
      <c r="TJF4" s="310"/>
      <c r="TJG4" s="310"/>
      <c r="TJH4" s="310"/>
      <c r="TJI4" s="310"/>
      <c r="TJJ4" s="309"/>
      <c r="TJK4" s="310"/>
      <c r="TJL4" s="310"/>
      <c r="TJM4" s="310"/>
      <c r="TJN4" s="310"/>
      <c r="TJO4" s="310"/>
      <c r="TJP4" s="310"/>
      <c r="TJQ4" s="310"/>
      <c r="TJR4" s="309"/>
      <c r="TJS4" s="310"/>
      <c r="TJT4" s="310"/>
      <c r="TJU4" s="310"/>
      <c r="TJV4" s="310"/>
      <c r="TJW4" s="310"/>
      <c r="TJX4" s="310"/>
      <c r="TJY4" s="310"/>
      <c r="TJZ4" s="309"/>
      <c r="TKA4" s="310"/>
      <c r="TKB4" s="310"/>
      <c r="TKC4" s="310"/>
      <c r="TKD4" s="310"/>
      <c r="TKE4" s="310"/>
      <c r="TKF4" s="310"/>
      <c r="TKG4" s="310"/>
      <c r="TKH4" s="309"/>
      <c r="TKI4" s="310"/>
      <c r="TKJ4" s="310"/>
      <c r="TKK4" s="310"/>
      <c r="TKL4" s="310"/>
      <c r="TKM4" s="310"/>
      <c r="TKN4" s="310"/>
      <c r="TKO4" s="310"/>
      <c r="TKP4" s="309"/>
      <c r="TKQ4" s="310"/>
      <c r="TKR4" s="310"/>
      <c r="TKS4" s="310"/>
      <c r="TKT4" s="310"/>
      <c r="TKU4" s="310"/>
      <c r="TKV4" s="310"/>
      <c r="TKW4" s="310"/>
      <c r="TKX4" s="309"/>
      <c r="TKY4" s="310"/>
      <c r="TKZ4" s="310"/>
      <c r="TLA4" s="310"/>
      <c r="TLB4" s="310"/>
      <c r="TLC4" s="310"/>
      <c r="TLD4" s="310"/>
      <c r="TLE4" s="310"/>
      <c r="TLF4" s="309"/>
      <c r="TLG4" s="310"/>
      <c r="TLH4" s="310"/>
      <c r="TLI4" s="310"/>
      <c r="TLJ4" s="310"/>
      <c r="TLK4" s="310"/>
      <c r="TLL4" s="310"/>
      <c r="TLM4" s="310"/>
      <c r="TLN4" s="309"/>
      <c r="TLO4" s="310"/>
      <c r="TLP4" s="310"/>
      <c r="TLQ4" s="310"/>
      <c r="TLR4" s="310"/>
      <c r="TLS4" s="310"/>
      <c r="TLT4" s="310"/>
      <c r="TLU4" s="310"/>
      <c r="TLV4" s="309"/>
      <c r="TLW4" s="310"/>
      <c r="TLX4" s="310"/>
      <c r="TLY4" s="310"/>
      <c r="TLZ4" s="310"/>
      <c r="TMA4" s="310"/>
      <c r="TMB4" s="310"/>
      <c r="TMC4" s="310"/>
      <c r="TMD4" s="309"/>
      <c r="TME4" s="310"/>
      <c r="TMF4" s="310"/>
      <c r="TMG4" s="310"/>
      <c r="TMH4" s="310"/>
      <c r="TMI4" s="310"/>
      <c r="TMJ4" s="310"/>
      <c r="TMK4" s="310"/>
      <c r="TML4" s="309"/>
      <c r="TMM4" s="310"/>
      <c r="TMN4" s="310"/>
      <c r="TMO4" s="310"/>
      <c r="TMP4" s="310"/>
      <c r="TMQ4" s="310"/>
      <c r="TMR4" s="310"/>
      <c r="TMS4" s="310"/>
      <c r="TMT4" s="309"/>
      <c r="TMU4" s="310"/>
      <c r="TMV4" s="310"/>
      <c r="TMW4" s="310"/>
      <c r="TMX4" s="310"/>
      <c r="TMY4" s="310"/>
      <c r="TMZ4" s="310"/>
      <c r="TNA4" s="310"/>
      <c r="TNB4" s="309"/>
      <c r="TNC4" s="310"/>
      <c r="TND4" s="310"/>
      <c r="TNE4" s="310"/>
      <c r="TNF4" s="310"/>
      <c r="TNG4" s="310"/>
      <c r="TNH4" s="310"/>
      <c r="TNI4" s="310"/>
      <c r="TNJ4" s="309"/>
      <c r="TNK4" s="310"/>
      <c r="TNL4" s="310"/>
      <c r="TNM4" s="310"/>
      <c r="TNN4" s="310"/>
      <c r="TNO4" s="310"/>
      <c r="TNP4" s="310"/>
      <c r="TNQ4" s="310"/>
      <c r="TNR4" s="309"/>
      <c r="TNS4" s="310"/>
      <c r="TNT4" s="310"/>
      <c r="TNU4" s="310"/>
      <c r="TNV4" s="310"/>
      <c r="TNW4" s="310"/>
      <c r="TNX4" s="310"/>
      <c r="TNY4" s="310"/>
      <c r="TNZ4" s="309"/>
      <c r="TOA4" s="310"/>
      <c r="TOB4" s="310"/>
      <c r="TOC4" s="310"/>
      <c r="TOD4" s="310"/>
      <c r="TOE4" s="310"/>
      <c r="TOF4" s="310"/>
      <c r="TOG4" s="310"/>
      <c r="TOH4" s="309"/>
      <c r="TOI4" s="310"/>
      <c r="TOJ4" s="310"/>
      <c r="TOK4" s="310"/>
      <c r="TOL4" s="310"/>
      <c r="TOM4" s="310"/>
      <c r="TON4" s="310"/>
      <c r="TOO4" s="310"/>
      <c r="TOP4" s="309"/>
      <c r="TOQ4" s="310"/>
      <c r="TOR4" s="310"/>
      <c r="TOS4" s="310"/>
      <c r="TOT4" s="310"/>
      <c r="TOU4" s="310"/>
      <c r="TOV4" s="310"/>
      <c r="TOW4" s="310"/>
      <c r="TOX4" s="309"/>
      <c r="TOY4" s="310"/>
      <c r="TOZ4" s="310"/>
      <c r="TPA4" s="310"/>
      <c r="TPB4" s="310"/>
      <c r="TPC4" s="310"/>
      <c r="TPD4" s="310"/>
      <c r="TPE4" s="310"/>
      <c r="TPF4" s="309"/>
      <c r="TPG4" s="310"/>
      <c r="TPH4" s="310"/>
      <c r="TPI4" s="310"/>
      <c r="TPJ4" s="310"/>
      <c r="TPK4" s="310"/>
      <c r="TPL4" s="310"/>
      <c r="TPM4" s="310"/>
      <c r="TPN4" s="309"/>
      <c r="TPO4" s="310"/>
      <c r="TPP4" s="310"/>
      <c r="TPQ4" s="310"/>
      <c r="TPR4" s="310"/>
      <c r="TPS4" s="310"/>
      <c r="TPT4" s="310"/>
      <c r="TPU4" s="310"/>
      <c r="TPV4" s="309"/>
      <c r="TPW4" s="310"/>
      <c r="TPX4" s="310"/>
      <c r="TPY4" s="310"/>
      <c r="TPZ4" s="310"/>
      <c r="TQA4" s="310"/>
      <c r="TQB4" s="310"/>
      <c r="TQC4" s="310"/>
      <c r="TQD4" s="309"/>
      <c r="TQE4" s="310"/>
      <c r="TQF4" s="310"/>
      <c r="TQG4" s="310"/>
      <c r="TQH4" s="310"/>
      <c r="TQI4" s="310"/>
      <c r="TQJ4" s="310"/>
      <c r="TQK4" s="310"/>
      <c r="TQL4" s="309"/>
      <c r="TQM4" s="310"/>
      <c r="TQN4" s="310"/>
      <c r="TQO4" s="310"/>
      <c r="TQP4" s="310"/>
      <c r="TQQ4" s="310"/>
      <c r="TQR4" s="310"/>
      <c r="TQS4" s="310"/>
      <c r="TQT4" s="309"/>
      <c r="TQU4" s="310"/>
      <c r="TQV4" s="310"/>
      <c r="TQW4" s="310"/>
      <c r="TQX4" s="310"/>
      <c r="TQY4" s="310"/>
      <c r="TQZ4" s="310"/>
      <c r="TRA4" s="310"/>
      <c r="TRB4" s="309"/>
      <c r="TRC4" s="310"/>
      <c r="TRD4" s="310"/>
      <c r="TRE4" s="310"/>
      <c r="TRF4" s="310"/>
      <c r="TRG4" s="310"/>
      <c r="TRH4" s="310"/>
      <c r="TRI4" s="310"/>
      <c r="TRJ4" s="309"/>
      <c r="TRK4" s="310"/>
      <c r="TRL4" s="310"/>
      <c r="TRM4" s="310"/>
      <c r="TRN4" s="310"/>
      <c r="TRO4" s="310"/>
      <c r="TRP4" s="310"/>
      <c r="TRQ4" s="310"/>
      <c r="TRR4" s="309"/>
      <c r="TRS4" s="310"/>
      <c r="TRT4" s="310"/>
      <c r="TRU4" s="310"/>
      <c r="TRV4" s="310"/>
      <c r="TRW4" s="310"/>
      <c r="TRX4" s="310"/>
      <c r="TRY4" s="310"/>
      <c r="TRZ4" s="309"/>
      <c r="TSA4" s="310"/>
      <c r="TSB4" s="310"/>
      <c r="TSC4" s="310"/>
      <c r="TSD4" s="310"/>
      <c r="TSE4" s="310"/>
      <c r="TSF4" s="310"/>
      <c r="TSG4" s="310"/>
      <c r="TSH4" s="309"/>
      <c r="TSI4" s="310"/>
      <c r="TSJ4" s="310"/>
      <c r="TSK4" s="310"/>
      <c r="TSL4" s="310"/>
      <c r="TSM4" s="310"/>
      <c r="TSN4" s="310"/>
      <c r="TSO4" s="310"/>
      <c r="TSP4" s="309"/>
      <c r="TSQ4" s="310"/>
      <c r="TSR4" s="310"/>
      <c r="TSS4" s="310"/>
      <c r="TST4" s="310"/>
      <c r="TSU4" s="310"/>
      <c r="TSV4" s="310"/>
      <c r="TSW4" s="310"/>
      <c r="TSX4" s="309"/>
      <c r="TSY4" s="310"/>
      <c r="TSZ4" s="310"/>
      <c r="TTA4" s="310"/>
      <c r="TTB4" s="310"/>
      <c r="TTC4" s="310"/>
      <c r="TTD4" s="310"/>
      <c r="TTE4" s="310"/>
      <c r="TTF4" s="309"/>
      <c r="TTG4" s="310"/>
      <c r="TTH4" s="310"/>
      <c r="TTI4" s="310"/>
      <c r="TTJ4" s="310"/>
      <c r="TTK4" s="310"/>
      <c r="TTL4" s="310"/>
      <c r="TTM4" s="310"/>
      <c r="TTN4" s="309"/>
      <c r="TTO4" s="310"/>
      <c r="TTP4" s="310"/>
      <c r="TTQ4" s="310"/>
      <c r="TTR4" s="310"/>
      <c r="TTS4" s="310"/>
      <c r="TTT4" s="310"/>
      <c r="TTU4" s="310"/>
      <c r="TTV4" s="309"/>
      <c r="TTW4" s="310"/>
      <c r="TTX4" s="310"/>
      <c r="TTY4" s="310"/>
      <c r="TTZ4" s="310"/>
      <c r="TUA4" s="310"/>
      <c r="TUB4" s="310"/>
      <c r="TUC4" s="310"/>
      <c r="TUD4" s="309"/>
      <c r="TUE4" s="310"/>
      <c r="TUF4" s="310"/>
      <c r="TUG4" s="310"/>
      <c r="TUH4" s="310"/>
      <c r="TUI4" s="310"/>
      <c r="TUJ4" s="310"/>
      <c r="TUK4" s="310"/>
      <c r="TUL4" s="309"/>
      <c r="TUM4" s="310"/>
      <c r="TUN4" s="310"/>
      <c r="TUO4" s="310"/>
      <c r="TUP4" s="310"/>
      <c r="TUQ4" s="310"/>
      <c r="TUR4" s="310"/>
      <c r="TUS4" s="310"/>
      <c r="TUT4" s="309"/>
      <c r="TUU4" s="310"/>
      <c r="TUV4" s="310"/>
      <c r="TUW4" s="310"/>
      <c r="TUX4" s="310"/>
      <c r="TUY4" s="310"/>
      <c r="TUZ4" s="310"/>
      <c r="TVA4" s="310"/>
      <c r="TVB4" s="309"/>
      <c r="TVC4" s="310"/>
      <c r="TVD4" s="310"/>
      <c r="TVE4" s="310"/>
      <c r="TVF4" s="310"/>
      <c r="TVG4" s="310"/>
      <c r="TVH4" s="310"/>
      <c r="TVI4" s="310"/>
      <c r="TVJ4" s="309"/>
      <c r="TVK4" s="310"/>
      <c r="TVL4" s="310"/>
      <c r="TVM4" s="310"/>
      <c r="TVN4" s="310"/>
      <c r="TVO4" s="310"/>
      <c r="TVP4" s="310"/>
      <c r="TVQ4" s="310"/>
      <c r="TVR4" s="309"/>
      <c r="TVS4" s="310"/>
      <c r="TVT4" s="310"/>
      <c r="TVU4" s="310"/>
      <c r="TVV4" s="310"/>
      <c r="TVW4" s="310"/>
      <c r="TVX4" s="310"/>
      <c r="TVY4" s="310"/>
      <c r="TVZ4" s="309"/>
      <c r="TWA4" s="310"/>
      <c r="TWB4" s="310"/>
      <c r="TWC4" s="310"/>
      <c r="TWD4" s="310"/>
      <c r="TWE4" s="310"/>
      <c r="TWF4" s="310"/>
      <c r="TWG4" s="310"/>
      <c r="TWH4" s="309"/>
      <c r="TWI4" s="310"/>
      <c r="TWJ4" s="310"/>
      <c r="TWK4" s="310"/>
      <c r="TWL4" s="310"/>
      <c r="TWM4" s="310"/>
      <c r="TWN4" s="310"/>
      <c r="TWO4" s="310"/>
      <c r="TWP4" s="309"/>
      <c r="TWQ4" s="310"/>
      <c r="TWR4" s="310"/>
      <c r="TWS4" s="310"/>
      <c r="TWT4" s="310"/>
      <c r="TWU4" s="310"/>
      <c r="TWV4" s="310"/>
      <c r="TWW4" s="310"/>
      <c r="TWX4" s="309"/>
      <c r="TWY4" s="310"/>
      <c r="TWZ4" s="310"/>
      <c r="TXA4" s="310"/>
      <c r="TXB4" s="310"/>
      <c r="TXC4" s="310"/>
      <c r="TXD4" s="310"/>
      <c r="TXE4" s="310"/>
      <c r="TXF4" s="309"/>
      <c r="TXG4" s="310"/>
      <c r="TXH4" s="310"/>
      <c r="TXI4" s="310"/>
      <c r="TXJ4" s="310"/>
      <c r="TXK4" s="310"/>
      <c r="TXL4" s="310"/>
      <c r="TXM4" s="310"/>
      <c r="TXN4" s="309"/>
      <c r="TXO4" s="310"/>
      <c r="TXP4" s="310"/>
      <c r="TXQ4" s="310"/>
      <c r="TXR4" s="310"/>
      <c r="TXS4" s="310"/>
      <c r="TXT4" s="310"/>
      <c r="TXU4" s="310"/>
      <c r="TXV4" s="309"/>
      <c r="TXW4" s="310"/>
      <c r="TXX4" s="310"/>
      <c r="TXY4" s="310"/>
      <c r="TXZ4" s="310"/>
      <c r="TYA4" s="310"/>
      <c r="TYB4" s="310"/>
      <c r="TYC4" s="310"/>
      <c r="TYD4" s="309"/>
      <c r="TYE4" s="310"/>
      <c r="TYF4" s="310"/>
      <c r="TYG4" s="310"/>
      <c r="TYH4" s="310"/>
      <c r="TYI4" s="310"/>
      <c r="TYJ4" s="310"/>
      <c r="TYK4" s="310"/>
      <c r="TYL4" s="309"/>
      <c r="TYM4" s="310"/>
      <c r="TYN4" s="310"/>
      <c r="TYO4" s="310"/>
      <c r="TYP4" s="310"/>
      <c r="TYQ4" s="310"/>
      <c r="TYR4" s="310"/>
      <c r="TYS4" s="310"/>
      <c r="TYT4" s="309"/>
      <c r="TYU4" s="310"/>
      <c r="TYV4" s="310"/>
      <c r="TYW4" s="310"/>
      <c r="TYX4" s="310"/>
      <c r="TYY4" s="310"/>
      <c r="TYZ4" s="310"/>
      <c r="TZA4" s="310"/>
      <c r="TZB4" s="309"/>
      <c r="TZC4" s="310"/>
      <c r="TZD4" s="310"/>
      <c r="TZE4" s="310"/>
      <c r="TZF4" s="310"/>
      <c r="TZG4" s="310"/>
      <c r="TZH4" s="310"/>
      <c r="TZI4" s="310"/>
      <c r="TZJ4" s="309"/>
      <c r="TZK4" s="310"/>
      <c r="TZL4" s="310"/>
      <c r="TZM4" s="310"/>
      <c r="TZN4" s="310"/>
      <c r="TZO4" s="310"/>
      <c r="TZP4" s="310"/>
      <c r="TZQ4" s="310"/>
      <c r="TZR4" s="309"/>
      <c r="TZS4" s="310"/>
      <c r="TZT4" s="310"/>
      <c r="TZU4" s="310"/>
      <c r="TZV4" s="310"/>
      <c r="TZW4" s="310"/>
      <c r="TZX4" s="310"/>
      <c r="TZY4" s="310"/>
      <c r="TZZ4" s="309"/>
      <c r="UAA4" s="310"/>
      <c r="UAB4" s="310"/>
      <c r="UAC4" s="310"/>
      <c r="UAD4" s="310"/>
      <c r="UAE4" s="310"/>
      <c r="UAF4" s="310"/>
      <c r="UAG4" s="310"/>
      <c r="UAH4" s="309"/>
      <c r="UAI4" s="310"/>
      <c r="UAJ4" s="310"/>
      <c r="UAK4" s="310"/>
      <c r="UAL4" s="310"/>
      <c r="UAM4" s="310"/>
      <c r="UAN4" s="310"/>
      <c r="UAO4" s="310"/>
      <c r="UAP4" s="309"/>
      <c r="UAQ4" s="310"/>
      <c r="UAR4" s="310"/>
      <c r="UAS4" s="310"/>
      <c r="UAT4" s="310"/>
      <c r="UAU4" s="310"/>
      <c r="UAV4" s="310"/>
      <c r="UAW4" s="310"/>
      <c r="UAX4" s="309"/>
      <c r="UAY4" s="310"/>
      <c r="UAZ4" s="310"/>
      <c r="UBA4" s="310"/>
      <c r="UBB4" s="310"/>
      <c r="UBC4" s="310"/>
      <c r="UBD4" s="310"/>
      <c r="UBE4" s="310"/>
      <c r="UBF4" s="309"/>
      <c r="UBG4" s="310"/>
      <c r="UBH4" s="310"/>
      <c r="UBI4" s="310"/>
      <c r="UBJ4" s="310"/>
      <c r="UBK4" s="310"/>
      <c r="UBL4" s="310"/>
      <c r="UBM4" s="310"/>
      <c r="UBN4" s="309"/>
      <c r="UBO4" s="310"/>
      <c r="UBP4" s="310"/>
      <c r="UBQ4" s="310"/>
      <c r="UBR4" s="310"/>
      <c r="UBS4" s="310"/>
      <c r="UBT4" s="310"/>
      <c r="UBU4" s="310"/>
      <c r="UBV4" s="309"/>
      <c r="UBW4" s="310"/>
      <c r="UBX4" s="310"/>
      <c r="UBY4" s="310"/>
      <c r="UBZ4" s="310"/>
      <c r="UCA4" s="310"/>
      <c r="UCB4" s="310"/>
      <c r="UCC4" s="310"/>
      <c r="UCD4" s="309"/>
      <c r="UCE4" s="310"/>
      <c r="UCF4" s="310"/>
      <c r="UCG4" s="310"/>
      <c r="UCH4" s="310"/>
      <c r="UCI4" s="310"/>
      <c r="UCJ4" s="310"/>
      <c r="UCK4" s="310"/>
      <c r="UCL4" s="309"/>
      <c r="UCM4" s="310"/>
      <c r="UCN4" s="310"/>
      <c r="UCO4" s="310"/>
      <c r="UCP4" s="310"/>
      <c r="UCQ4" s="310"/>
      <c r="UCR4" s="310"/>
      <c r="UCS4" s="310"/>
      <c r="UCT4" s="309"/>
      <c r="UCU4" s="310"/>
      <c r="UCV4" s="310"/>
      <c r="UCW4" s="310"/>
      <c r="UCX4" s="310"/>
      <c r="UCY4" s="310"/>
      <c r="UCZ4" s="310"/>
      <c r="UDA4" s="310"/>
      <c r="UDB4" s="309"/>
      <c r="UDC4" s="310"/>
      <c r="UDD4" s="310"/>
      <c r="UDE4" s="310"/>
      <c r="UDF4" s="310"/>
      <c r="UDG4" s="310"/>
      <c r="UDH4" s="310"/>
      <c r="UDI4" s="310"/>
      <c r="UDJ4" s="309"/>
      <c r="UDK4" s="310"/>
      <c r="UDL4" s="310"/>
      <c r="UDM4" s="310"/>
      <c r="UDN4" s="310"/>
      <c r="UDO4" s="310"/>
      <c r="UDP4" s="310"/>
      <c r="UDQ4" s="310"/>
      <c r="UDR4" s="309"/>
      <c r="UDS4" s="310"/>
      <c r="UDT4" s="310"/>
      <c r="UDU4" s="310"/>
      <c r="UDV4" s="310"/>
      <c r="UDW4" s="310"/>
      <c r="UDX4" s="310"/>
      <c r="UDY4" s="310"/>
      <c r="UDZ4" s="309"/>
      <c r="UEA4" s="310"/>
      <c r="UEB4" s="310"/>
      <c r="UEC4" s="310"/>
      <c r="UED4" s="310"/>
      <c r="UEE4" s="310"/>
      <c r="UEF4" s="310"/>
      <c r="UEG4" s="310"/>
      <c r="UEH4" s="309"/>
      <c r="UEI4" s="310"/>
      <c r="UEJ4" s="310"/>
      <c r="UEK4" s="310"/>
      <c r="UEL4" s="310"/>
      <c r="UEM4" s="310"/>
      <c r="UEN4" s="310"/>
      <c r="UEO4" s="310"/>
      <c r="UEP4" s="309"/>
      <c r="UEQ4" s="310"/>
      <c r="UER4" s="310"/>
      <c r="UES4" s="310"/>
      <c r="UET4" s="310"/>
      <c r="UEU4" s="310"/>
      <c r="UEV4" s="310"/>
      <c r="UEW4" s="310"/>
      <c r="UEX4" s="309"/>
      <c r="UEY4" s="310"/>
      <c r="UEZ4" s="310"/>
      <c r="UFA4" s="310"/>
      <c r="UFB4" s="310"/>
      <c r="UFC4" s="310"/>
      <c r="UFD4" s="310"/>
      <c r="UFE4" s="310"/>
      <c r="UFF4" s="309"/>
      <c r="UFG4" s="310"/>
      <c r="UFH4" s="310"/>
      <c r="UFI4" s="310"/>
      <c r="UFJ4" s="310"/>
      <c r="UFK4" s="310"/>
      <c r="UFL4" s="310"/>
      <c r="UFM4" s="310"/>
      <c r="UFN4" s="309"/>
      <c r="UFO4" s="310"/>
      <c r="UFP4" s="310"/>
      <c r="UFQ4" s="310"/>
      <c r="UFR4" s="310"/>
      <c r="UFS4" s="310"/>
      <c r="UFT4" s="310"/>
      <c r="UFU4" s="310"/>
      <c r="UFV4" s="309"/>
      <c r="UFW4" s="310"/>
      <c r="UFX4" s="310"/>
      <c r="UFY4" s="310"/>
      <c r="UFZ4" s="310"/>
      <c r="UGA4" s="310"/>
      <c r="UGB4" s="310"/>
      <c r="UGC4" s="310"/>
      <c r="UGD4" s="309"/>
      <c r="UGE4" s="310"/>
      <c r="UGF4" s="310"/>
      <c r="UGG4" s="310"/>
      <c r="UGH4" s="310"/>
      <c r="UGI4" s="310"/>
      <c r="UGJ4" s="310"/>
      <c r="UGK4" s="310"/>
      <c r="UGL4" s="309"/>
      <c r="UGM4" s="310"/>
      <c r="UGN4" s="310"/>
      <c r="UGO4" s="310"/>
      <c r="UGP4" s="310"/>
      <c r="UGQ4" s="310"/>
      <c r="UGR4" s="310"/>
      <c r="UGS4" s="310"/>
      <c r="UGT4" s="309"/>
      <c r="UGU4" s="310"/>
      <c r="UGV4" s="310"/>
      <c r="UGW4" s="310"/>
      <c r="UGX4" s="310"/>
      <c r="UGY4" s="310"/>
      <c r="UGZ4" s="310"/>
      <c r="UHA4" s="310"/>
      <c r="UHB4" s="309"/>
      <c r="UHC4" s="310"/>
      <c r="UHD4" s="310"/>
      <c r="UHE4" s="310"/>
      <c r="UHF4" s="310"/>
      <c r="UHG4" s="310"/>
      <c r="UHH4" s="310"/>
      <c r="UHI4" s="310"/>
      <c r="UHJ4" s="309"/>
      <c r="UHK4" s="310"/>
      <c r="UHL4" s="310"/>
      <c r="UHM4" s="310"/>
      <c r="UHN4" s="310"/>
      <c r="UHO4" s="310"/>
      <c r="UHP4" s="310"/>
      <c r="UHQ4" s="310"/>
      <c r="UHR4" s="309"/>
      <c r="UHS4" s="310"/>
      <c r="UHT4" s="310"/>
      <c r="UHU4" s="310"/>
      <c r="UHV4" s="310"/>
      <c r="UHW4" s="310"/>
      <c r="UHX4" s="310"/>
      <c r="UHY4" s="310"/>
      <c r="UHZ4" s="309"/>
      <c r="UIA4" s="310"/>
      <c r="UIB4" s="310"/>
      <c r="UIC4" s="310"/>
      <c r="UID4" s="310"/>
      <c r="UIE4" s="310"/>
      <c r="UIF4" s="310"/>
      <c r="UIG4" s="310"/>
      <c r="UIH4" s="309"/>
      <c r="UII4" s="310"/>
      <c r="UIJ4" s="310"/>
      <c r="UIK4" s="310"/>
      <c r="UIL4" s="310"/>
      <c r="UIM4" s="310"/>
      <c r="UIN4" s="310"/>
      <c r="UIO4" s="310"/>
      <c r="UIP4" s="309"/>
      <c r="UIQ4" s="310"/>
      <c r="UIR4" s="310"/>
      <c r="UIS4" s="310"/>
      <c r="UIT4" s="310"/>
      <c r="UIU4" s="310"/>
      <c r="UIV4" s="310"/>
      <c r="UIW4" s="310"/>
      <c r="UIX4" s="309"/>
      <c r="UIY4" s="310"/>
      <c r="UIZ4" s="310"/>
      <c r="UJA4" s="310"/>
      <c r="UJB4" s="310"/>
      <c r="UJC4" s="310"/>
      <c r="UJD4" s="310"/>
      <c r="UJE4" s="310"/>
      <c r="UJF4" s="309"/>
      <c r="UJG4" s="310"/>
      <c r="UJH4" s="310"/>
      <c r="UJI4" s="310"/>
      <c r="UJJ4" s="310"/>
      <c r="UJK4" s="310"/>
      <c r="UJL4" s="310"/>
      <c r="UJM4" s="310"/>
      <c r="UJN4" s="309"/>
      <c r="UJO4" s="310"/>
      <c r="UJP4" s="310"/>
      <c r="UJQ4" s="310"/>
      <c r="UJR4" s="310"/>
      <c r="UJS4" s="310"/>
      <c r="UJT4" s="310"/>
      <c r="UJU4" s="310"/>
      <c r="UJV4" s="309"/>
      <c r="UJW4" s="310"/>
      <c r="UJX4" s="310"/>
      <c r="UJY4" s="310"/>
      <c r="UJZ4" s="310"/>
      <c r="UKA4" s="310"/>
      <c r="UKB4" s="310"/>
      <c r="UKC4" s="310"/>
      <c r="UKD4" s="309"/>
      <c r="UKE4" s="310"/>
      <c r="UKF4" s="310"/>
      <c r="UKG4" s="310"/>
      <c r="UKH4" s="310"/>
      <c r="UKI4" s="310"/>
      <c r="UKJ4" s="310"/>
      <c r="UKK4" s="310"/>
      <c r="UKL4" s="309"/>
      <c r="UKM4" s="310"/>
      <c r="UKN4" s="310"/>
      <c r="UKO4" s="310"/>
      <c r="UKP4" s="310"/>
      <c r="UKQ4" s="310"/>
      <c r="UKR4" s="310"/>
      <c r="UKS4" s="310"/>
      <c r="UKT4" s="309"/>
      <c r="UKU4" s="310"/>
      <c r="UKV4" s="310"/>
      <c r="UKW4" s="310"/>
      <c r="UKX4" s="310"/>
      <c r="UKY4" s="310"/>
      <c r="UKZ4" s="310"/>
      <c r="ULA4" s="310"/>
      <c r="ULB4" s="309"/>
      <c r="ULC4" s="310"/>
      <c r="ULD4" s="310"/>
      <c r="ULE4" s="310"/>
      <c r="ULF4" s="310"/>
      <c r="ULG4" s="310"/>
      <c r="ULH4" s="310"/>
      <c r="ULI4" s="310"/>
      <c r="ULJ4" s="309"/>
      <c r="ULK4" s="310"/>
      <c r="ULL4" s="310"/>
      <c r="ULM4" s="310"/>
      <c r="ULN4" s="310"/>
      <c r="ULO4" s="310"/>
      <c r="ULP4" s="310"/>
      <c r="ULQ4" s="310"/>
      <c r="ULR4" s="309"/>
      <c r="ULS4" s="310"/>
      <c r="ULT4" s="310"/>
      <c r="ULU4" s="310"/>
      <c r="ULV4" s="310"/>
      <c r="ULW4" s="310"/>
      <c r="ULX4" s="310"/>
      <c r="ULY4" s="310"/>
      <c r="ULZ4" s="309"/>
      <c r="UMA4" s="310"/>
      <c r="UMB4" s="310"/>
      <c r="UMC4" s="310"/>
      <c r="UMD4" s="310"/>
      <c r="UME4" s="310"/>
      <c r="UMF4" s="310"/>
      <c r="UMG4" s="310"/>
      <c r="UMH4" s="309"/>
      <c r="UMI4" s="310"/>
      <c r="UMJ4" s="310"/>
      <c r="UMK4" s="310"/>
      <c r="UML4" s="310"/>
      <c r="UMM4" s="310"/>
      <c r="UMN4" s="310"/>
      <c r="UMO4" s="310"/>
      <c r="UMP4" s="309"/>
      <c r="UMQ4" s="310"/>
      <c r="UMR4" s="310"/>
      <c r="UMS4" s="310"/>
      <c r="UMT4" s="310"/>
      <c r="UMU4" s="310"/>
      <c r="UMV4" s="310"/>
      <c r="UMW4" s="310"/>
      <c r="UMX4" s="309"/>
      <c r="UMY4" s="310"/>
      <c r="UMZ4" s="310"/>
      <c r="UNA4" s="310"/>
      <c r="UNB4" s="310"/>
      <c r="UNC4" s="310"/>
      <c r="UND4" s="310"/>
      <c r="UNE4" s="310"/>
      <c r="UNF4" s="309"/>
      <c r="UNG4" s="310"/>
      <c r="UNH4" s="310"/>
      <c r="UNI4" s="310"/>
      <c r="UNJ4" s="310"/>
      <c r="UNK4" s="310"/>
      <c r="UNL4" s="310"/>
      <c r="UNM4" s="310"/>
      <c r="UNN4" s="309"/>
      <c r="UNO4" s="310"/>
      <c r="UNP4" s="310"/>
      <c r="UNQ4" s="310"/>
      <c r="UNR4" s="310"/>
      <c r="UNS4" s="310"/>
      <c r="UNT4" s="310"/>
      <c r="UNU4" s="310"/>
      <c r="UNV4" s="309"/>
      <c r="UNW4" s="310"/>
      <c r="UNX4" s="310"/>
      <c r="UNY4" s="310"/>
      <c r="UNZ4" s="310"/>
      <c r="UOA4" s="310"/>
      <c r="UOB4" s="310"/>
      <c r="UOC4" s="310"/>
      <c r="UOD4" s="309"/>
      <c r="UOE4" s="310"/>
      <c r="UOF4" s="310"/>
      <c r="UOG4" s="310"/>
      <c r="UOH4" s="310"/>
      <c r="UOI4" s="310"/>
      <c r="UOJ4" s="310"/>
      <c r="UOK4" s="310"/>
      <c r="UOL4" s="309"/>
      <c r="UOM4" s="310"/>
      <c r="UON4" s="310"/>
      <c r="UOO4" s="310"/>
      <c r="UOP4" s="310"/>
      <c r="UOQ4" s="310"/>
      <c r="UOR4" s="310"/>
      <c r="UOS4" s="310"/>
      <c r="UOT4" s="309"/>
      <c r="UOU4" s="310"/>
      <c r="UOV4" s="310"/>
      <c r="UOW4" s="310"/>
      <c r="UOX4" s="310"/>
      <c r="UOY4" s="310"/>
      <c r="UOZ4" s="310"/>
      <c r="UPA4" s="310"/>
      <c r="UPB4" s="309"/>
      <c r="UPC4" s="310"/>
      <c r="UPD4" s="310"/>
      <c r="UPE4" s="310"/>
      <c r="UPF4" s="310"/>
      <c r="UPG4" s="310"/>
      <c r="UPH4" s="310"/>
      <c r="UPI4" s="310"/>
      <c r="UPJ4" s="309"/>
      <c r="UPK4" s="310"/>
      <c r="UPL4" s="310"/>
      <c r="UPM4" s="310"/>
      <c r="UPN4" s="310"/>
      <c r="UPO4" s="310"/>
      <c r="UPP4" s="310"/>
      <c r="UPQ4" s="310"/>
      <c r="UPR4" s="309"/>
      <c r="UPS4" s="310"/>
      <c r="UPT4" s="310"/>
      <c r="UPU4" s="310"/>
      <c r="UPV4" s="310"/>
      <c r="UPW4" s="310"/>
      <c r="UPX4" s="310"/>
      <c r="UPY4" s="310"/>
      <c r="UPZ4" s="309"/>
      <c r="UQA4" s="310"/>
      <c r="UQB4" s="310"/>
      <c r="UQC4" s="310"/>
      <c r="UQD4" s="310"/>
      <c r="UQE4" s="310"/>
      <c r="UQF4" s="310"/>
      <c r="UQG4" s="310"/>
      <c r="UQH4" s="309"/>
      <c r="UQI4" s="310"/>
      <c r="UQJ4" s="310"/>
      <c r="UQK4" s="310"/>
      <c r="UQL4" s="310"/>
      <c r="UQM4" s="310"/>
      <c r="UQN4" s="310"/>
      <c r="UQO4" s="310"/>
      <c r="UQP4" s="309"/>
      <c r="UQQ4" s="310"/>
      <c r="UQR4" s="310"/>
      <c r="UQS4" s="310"/>
      <c r="UQT4" s="310"/>
      <c r="UQU4" s="310"/>
      <c r="UQV4" s="310"/>
      <c r="UQW4" s="310"/>
      <c r="UQX4" s="309"/>
      <c r="UQY4" s="310"/>
      <c r="UQZ4" s="310"/>
      <c r="URA4" s="310"/>
      <c r="URB4" s="310"/>
      <c r="URC4" s="310"/>
      <c r="URD4" s="310"/>
      <c r="URE4" s="310"/>
      <c r="URF4" s="309"/>
      <c r="URG4" s="310"/>
      <c r="URH4" s="310"/>
      <c r="URI4" s="310"/>
      <c r="URJ4" s="310"/>
      <c r="URK4" s="310"/>
      <c r="URL4" s="310"/>
      <c r="URM4" s="310"/>
      <c r="URN4" s="309"/>
      <c r="URO4" s="310"/>
      <c r="URP4" s="310"/>
      <c r="URQ4" s="310"/>
      <c r="URR4" s="310"/>
      <c r="URS4" s="310"/>
      <c r="URT4" s="310"/>
      <c r="URU4" s="310"/>
      <c r="URV4" s="309"/>
      <c r="URW4" s="310"/>
      <c r="URX4" s="310"/>
      <c r="URY4" s="310"/>
      <c r="URZ4" s="310"/>
      <c r="USA4" s="310"/>
      <c r="USB4" s="310"/>
      <c r="USC4" s="310"/>
      <c r="USD4" s="309"/>
      <c r="USE4" s="310"/>
      <c r="USF4" s="310"/>
      <c r="USG4" s="310"/>
      <c r="USH4" s="310"/>
      <c r="USI4" s="310"/>
      <c r="USJ4" s="310"/>
      <c r="USK4" s="310"/>
      <c r="USL4" s="309"/>
      <c r="USM4" s="310"/>
      <c r="USN4" s="310"/>
      <c r="USO4" s="310"/>
      <c r="USP4" s="310"/>
      <c r="USQ4" s="310"/>
      <c r="USR4" s="310"/>
      <c r="USS4" s="310"/>
      <c r="UST4" s="309"/>
      <c r="USU4" s="310"/>
      <c r="USV4" s="310"/>
      <c r="USW4" s="310"/>
      <c r="USX4" s="310"/>
      <c r="USY4" s="310"/>
      <c r="USZ4" s="310"/>
      <c r="UTA4" s="310"/>
      <c r="UTB4" s="309"/>
      <c r="UTC4" s="310"/>
      <c r="UTD4" s="310"/>
      <c r="UTE4" s="310"/>
      <c r="UTF4" s="310"/>
      <c r="UTG4" s="310"/>
      <c r="UTH4" s="310"/>
      <c r="UTI4" s="310"/>
      <c r="UTJ4" s="309"/>
      <c r="UTK4" s="310"/>
      <c r="UTL4" s="310"/>
      <c r="UTM4" s="310"/>
      <c r="UTN4" s="310"/>
      <c r="UTO4" s="310"/>
      <c r="UTP4" s="310"/>
      <c r="UTQ4" s="310"/>
      <c r="UTR4" s="309"/>
      <c r="UTS4" s="310"/>
      <c r="UTT4" s="310"/>
      <c r="UTU4" s="310"/>
      <c r="UTV4" s="310"/>
      <c r="UTW4" s="310"/>
      <c r="UTX4" s="310"/>
      <c r="UTY4" s="310"/>
      <c r="UTZ4" s="309"/>
      <c r="UUA4" s="310"/>
      <c r="UUB4" s="310"/>
      <c r="UUC4" s="310"/>
      <c r="UUD4" s="310"/>
      <c r="UUE4" s="310"/>
      <c r="UUF4" s="310"/>
      <c r="UUG4" s="310"/>
      <c r="UUH4" s="309"/>
      <c r="UUI4" s="310"/>
      <c r="UUJ4" s="310"/>
      <c r="UUK4" s="310"/>
      <c r="UUL4" s="310"/>
      <c r="UUM4" s="310"/>
      <c r="UUN4" s="310"/>
      <c r="UUO4" s="310"/>
      <c r="UUP4" s="309"/>
      <c r="UUQ4" s="310"/>
      <c r="UUR4" s="310"/>
      <c r="UUS4" s="310"/>
      <c r="UUT4" s="310"/>
      <c r="UUU4" s="310"/>
      <c r="UUV4" s="310"/>
      <c r="UUW4" s="310"/>
      <c r="UUX4" s="309"/>
      <c r="UUY4" s="310"/>
      <c r="UUZ4" s="310"/>
      <c r="UVA4" s="310"/>
      <c r="UVB4" s="310"/>
      <c r="UVC4" s="310"/>
      <c r="UVD4" s="310"/>
      <c r="UVE4" s="310"/>
      <c r="UVF4" s="309"/>
      <c r="UVG4" s="310"/>
      <c r="UVH4" s="310"/>
      <c r="UVI4" s="310"/>
      <c r="UVJ4" s="310"/>
      <c r="UVK4" s="310"/>
      <c r="UVL4" s="310"/>
      <c r="UVM4" s="310"/>
      <c r="UVN4" s="309"/>
      <c r="UVO4" s="310"/>
      <c r="UVP4" s="310"/>
      <c r="UVQ4" s="310"/>
      <c r="UVR4" s="310"/>
      <c r="UVS4" s="310"/>
      <c r="UVT4" s="310"/>
      <c r="UVU4" s="310"/>
      <c r="UVV4" s="309"/>
      <c r="UVW4" s="310"/>
      <c r="UVX4" s="310"/>
      <c r="UVY4" s="310"/>
      <c r="UVZ4" s="310"/>
      <c r="UWA4" s="310"/>
      <c r="UWB4" s="310"/>
      <c r="UWC4" s="310"/>
      <c r="UWD4" s="309"/>
      <c r="UWE4" s="310"/>
      <c r="UWF4" s="310"/>
      <c r="UWG4" s="310"/>
      <c r="UWH4" s="310"/>
      <c r="UWI4" s="310"/>
      <c r="UWJ4" s="310"/>
      <c r="UWK4" s="310"/>
      <c r="UWL4" s="309"/>
      <c r="UWM4" s="310"/>
      <c r="UWN4" s="310"/>
      <c r="UWO4" s="310"/>
      <c r="UWP4" s="310"/>
      <c r="UWQ4" s="310"/>
      <c r="UWR4" s="310"/>
      <c r="UWS4" s="310"/>
      <c r="UWT4" s="309"/>
      <c r="UWU4" s="310"/>
      <c r="UWV4" s="310"/>
      <c r="UWW4" s="310"/>
      <c r="UWX4" s="310"/>
      <c r="UWY4" s="310"/>
      <c r="UWZ4" s="310"/>
      <c r="UXA4" s="310"/>
      <c r="UXB4" s="309"/>
      <c r="UXC4" s="310"/>
      <c r="UXD4" s="310"/>
      <c r="UXE4" s="310"/>
      <c r="UXF4" s="310"/>
      <c r="UXG4" s="310"/>
      <c r="UXH4" s="310"/>
      <c r="UXI4" s="310"/>
      <c r="UXJ4" s="309"/>
      <c r="UXK4" s="310"/>
      <c r="UXL4" s="310"/>
      <c r="UXM4" s="310"/>
      <c r="UXN4" s="310"/>
      <c r="UXO4" s="310"/>
      <c r="UXP4" s="310"/>
      <c r="UXQ4" s="310"/>
      <c r="UXR4" s="309"/>
      <c r="UXS4" s="310"/>
      <c r="UXT4" s="310"/>
      <c r="UXU4" s="310"/>
      <c r="UXV4" s="310"/>
      <c r="UXW4" s="310"/>
      <c r="UXX4" s="310"/>
      <c r="UXY4" s="310"/>
      <c r="UXZ4" s="309"/>
      <c r="UYA4" s="310"/>
      <c r="UYB4" s="310"/>
      <c r="UYC4" s="310"/>
      <c r="UYD4" s="310"/>
      <c r="UYE4" s="310"/>
      <c r="UYF4" s="310"/>
      <c r="UYG4" s="310"/>
      <c r="UYH4" s="309"/>
      <c r="UYI4" s="310"/>
      <c r="UYJ4" s="310"/>
      <c r="UYK4" s="310"/>
      <c r="UYL4" s="310"/>
      <c r="UYM4" s="310"/>
      <c r="UYN4" s="310"/>
      <c r="UYO4" s="310"/>
      <c r="UYP4" s="309"/>
      <c r="UYQ4" s="310"/>
      <c r="UYR4" s="310"/>
      <c r="UYS4" s="310"/>
      <c r="UYT4" s="310"/>
      <c r="UYU4" s="310"/>
      <c r="UYV4" s="310"/>
      <c r="UYW4" s="310"/>
      <c r="UYX4" s="309"/>
      <c r="UYY4" s="310"/>
      <c r="UYZ4" s="310"/>
      <c r="UZA4" s="310"/>
      <c r="UZB4" s="310"/>
      <c r="UZC4" s="310"/>
      <c r="UZD4" s="310"/>
      <c r="UZE4" s="310"/>
      <c r="UZF4" s="309"/>
      <c r="UZG4" s="310"/>
      <c r="UZH4" s="310"/>
      <c r="UZI4" s="310"/>
      <c r="UZJ4" s="310"/>
      <c r="UZK4" s="310"/>
      <c r="UZL4" s="310"/>
      <c r="UZM4" s="310"/>
      <c r="UZN4" s="309"/>
      <c r="UZO4" s="310"/>
      <c r="UZP4" s="310"/>
      <c r="UZQ4" s="310"/>
      <c r="UZR4" s="310"/>
      <c r="UZS4" s="310"/>
      <c r="UZT4" s="310"/>
      <c r="UZU4" s="310"/>
      <c r="UZV4" s="309"/>
      <c r="UZW4" s="310"/>
      <c r="UZX4" s="310"/>
      <c r="UZY4" s="310"/>
      <c r="UZZ4" s="310"/>
      <c r="VAA4" s="310"/>
      <c r="VAB4" s="310"/>
      <c r="VAC4" s="310"/>
      <c r="VAD4" s="309"/>
      <c r="VAE4" s="310"/>
      <c r="VAF4" s="310"/>
      <c r="VAG4" s="310"/>
      <c r="VAH4" s="310"/>
      <c r="VAI4" s="310"/>
      <c r="VAJ4" s="310"/>
      <c r="VAK4" s="310"/>
      <c r="VAL4" s="309"/>
      <c r="VAM4" s="310"/>
      <c r="VAN4" s="310"/>
      <c r="VAO4" s="310"/>
      <c r="VAP4" s="310"/>
      <c r="VAQ4" s="310"/>
      <c r="VAR4" s="310"/>
      <c r="VAS4" s="310"/>
      <c r="VAT4" s="309"/>
      <c r="VAU4" s="310"/>
      <c r="VAV4" s="310"/>
      <c r="VAW4" s="310"/>
      <c r="VAX4" s="310"/>
      <c r="VAY4" s="310"/>
      <c r="VAZ4" s="310"/>
      <c r="VBA4" s="310"/>
      <c r="VBB4" s="309"/>
      <c r="VBC4" s="310"/>
      <c r="VBD4" s="310"/>
      <c r="VBE4" s="310"/>
      <c r="VBF4" s="310"/>
      <c r="VBG4" s="310"/>
      <c r="VBH4" s="310"/>
      <c r="VBI4" s="310"/>
      <c r="VBJ4" s="309"/>
      <c r="VBK4" s="310"/>
      <c r="VBL4" s="310"/>
      <c r="VBM4" s="310"/>
      <c r="VBN4" s="310"/>
      <c r="VBO4" s="310"/>
      <c r="VBP4" s="310"/>
      <c r="VBQ4" s="310"/>
      <c r="VBR4" s="309"/>
      <c r="VBS4" s="310"/>
      <c r="VBT4" s="310"/>
      <c r="VBU4" s="310"/>
      <c r="VBV4" s="310"/>
      <c r="VBW4" s="310"/>
      <c r="VBX4" s="310"/>
      <c r="VBY4" s="310"/>
      <c r="VBZ4" s="309"/>
      <c r="VCA4" s="310"/>
      <c r="VCB4" s="310"/>
      <c r="VCC4" s="310"/>
      <c r="VCD4" s="310"/>
      <c r="VCE4" s="310"/>
      <c r="VCF4" s="310"/>
      <c r="VCG4" s="310"/>
      <c r="VCH4" s="309"/>
      <c r="VCI4" s="310"/>
      <c r="VCJ4" s="310"/>
      <c r="VCK4" s="310"/>
      <c r="VCL4" s="310"/>
      <c r="VCM4" s="310"/>
      <c r="VCN4" s="310"/>
      <c r="VCO4" s="310"/>
      <c r="VCP4" s="309"/>
      <c r="VCQ4" s="310"/>
      <c r="VCR4" s="310"/>
      <c r="VCS4" s="310"/>
      <c r="VCT4" s="310"/>
      <c r="VCU4" s="310"/>
      <c r="VCV4" s="310"/>
      <c r="VCW4" s="310"/>
      <c r="VCX4" s="309"/>
      <c r="VCY4" s="310"/>
      <c r="VCZ4" s="310"/>
      <c r="VDA4" s="310"/>
      <c r="VDB4" s="310"/>
      <c r="VDC4" s="310"/>
      <c r="VDD4" s="310"/>
      <c r="VDE4" s="310"/>
      <c r="VDF4" s="309"/>
      <c r="VDG4" s="310"/>
      <c r="VDH4" s="310"/>
      <c r="VDI4" s="310"/>
      <c r="VDJ4" s="310"/>
      <c r="VDK4" s="310"/>
      <c r="VDL4" s="310"/>
      <c r="VDM4" s="310"/>
      <c r="VDN4" s="309"/>
      <c r="VDO4" s="310"/>
      <c r="VDP4" s="310"/>
      <c r="VDQ4" s="310"/>
      <c r="VDR4" s="310"/>
      <c r="VDS4" s="310"/>
      <c r="VDT4" s="310"/>
      <c r="VDU4" s="310"/>
      <c r="VDV4" s="309"/>
      <c r="VDW4" s="310"/>
      <c r="VDX4" s="310"/>
      <c r="VDY4" s="310"/>
      <c r="VDZ4" s="310"/>
      <c r="VEA4" s="310"/>
      <c r="VEB4" s="310"/>
      <c r="VEC4" s="310"/>
      <c r="VED4" s="309"/>
      <c r="VEE4" s="310"/>
      <c r="VEF4" s="310"/>
      <c r="VEG4" s="310"/>
      <c r="VEH4" s="310"/>
      <c r="VEI4" s="310"/>
      <c r="VEJ4" s="310"/>
      <c r="VEK4" s="310"/>
      <c r="VEL4" s="309"/>
      <c r="VEM4" s="310"/>
      <c r="VEN4" s="310"/>
      <c r="VEO4" s="310"/>
      <c r="VEP4" s="310"/>
      <c r="VEQ4" s="310"/>
      <c r="VER4" s="310"/>
      <c r="VES4" s="310"/>
      <c r="VET4" s="309"/>
      <c r="VEU4" s="310"/>
      <c r="VEV4" s="310"/>
      <c r="VEW4" s="310"/>
      <c r="VEX4" s="310"/>
      <c r="VEY4" s="310"/>
      <c r="VEZ4" s="310"/>
      <c r="VFA4" s="310"/>
      <c r="VFB4" s="309"/>
      <c r="VFC4" s="310"/>
      <c r="VFD4" s="310"/>
      <c r="VFE4" s="310"/>
      <c r="VFF4" s="310"/>
      <c r="VFG4" s="310"/>
      <c r="VFH4" s="310"/>
      <c r="VFI4" s="310"/>
      <c r="VFJ4" s="309"/>
      <c r="VFK4" s="310"/>
      <c r="VFL4" s="310"/>
      <c r="VFM4" s="310"/>
      <c r="VFN4" s="310"/>
      <c r="VFO4" s="310"/>
      <c r="VFP4" s="310"/>
      <c r="VFQ4" s="310"/>
      <c r="VFR4" s="309"/>
      <c r="VFS4" s="310"/>
      <c r="VFT4" s="310"/>
      <c r="VFU4" s="310"/>
      <c r="VFV4" s="310"/>
      <c r="VFW4" s="310"/>
      <c r="VFX4" s="310"/>
      <c r="VFY4" s="310"/>
      <c r="VFZ4" s="309"/>
      <c r="VGA4" s="310"/>
      <c r="VGB4" s="310"/>
      <c r="VGC4" s="310"/>
      <c r="VGD4" s="310"/>
      <c r="VGE4" s="310"/>
      <c r="VGF4" s="310"/>
      <c r="VGG4" s="310"/>
      <c r="VGH4" s="309"/>
      <c r="VGI4" s="310"/>
      <c r="VGJ4" s="310"/>
      <c r="VGK4" s="310"/>
      <c r="VGL4" s="310"/>
      <c r="VGM4" s="310"/>
      <c r="VGN4" s="310"/>
      <c r="VGO4" s="310"/>
      <c r="VGP4" s="309"/>
      <c r="VGQ4" s="310"/>
      <c r="VGR4" s="310"/>
      <c r="VGS4" s="310"/>
      <c r="VGT4" s="310"/>
      <c r="VGU4" s="310"/>
      <c r="VGV4" s="310"/>
      <c r="VGW4" s="310"/>
      <c r="VGX4" s="309"/>
      <c r="VGY4" s="310"/>
      <c r="VGZ4" s="310"/>
      <c r="VHA4" s="310"/>
      <c r="VHB4" s="310"/>
      <c r="VHC4" s="310"/>
      <c r="VHD4" s="310"/>
      <c r="VHE4" s="310"/>
      <c r="VHF4" s="309"/>
      <c r="VHG4" s="310"/>
      <c r="VHH4" s="310"/>
      <c r="VHI4" s="310"/>
      <c r="VHJ4" s="310"/>
      <c r="VHK4" s="310"/>
      <c r="VHL4" s="310"/>
      <c r="VHM4" s="310"/>
      <c r="VHN4" s="309"/>
      <c r="VHO4" s="310"/>
      <c r="VHP4" s="310"/>
      <c r="VHQ4" s="310"/>
      <c r="VHR4" s="310"/>
      <c r="VHS4" s="310"/>
      <c r="VHT4" s="310"/>
      <c r="VHU4" s="310"/>
      <c r="VHV4" s="309"/>
      <c r="VHW4" s="310"/>
      <c r="VHX4" s="310"/>
      <c r="VHY4" s="310"/>
      <c r="VHZ4" s="310"/>
      <c r="VIA4" s="310"/>
      <c r="VIB4" s="310"/>
      <c r="VIC4" s="310"/>
      <c r="VID4" s="309"/>
      <c r="VIE4" s="310"/>
      <c r="VIF4" s="310"/>
      <c r="VIG4" s="310"/>
      <c r="VIH4" s="310"/>
      <c r="VII4" s="310"/>
      <c r="VIJ4" s="310"/>
      <c r="VIK4" s="310"/>
      <c r="VIL4" s="309"/>
      <c r="VIM4" s="310"/>
      <c r="VIN4" s="310"/>
      <c r="VIO4" s="310"/>
      <c r="VIP4" s="310"/>
      <c r="VIQ4" s="310"/>
      <c r="VIR4" s="310"/>
      <c r="VIS4" s="310"/>
      <c r="VIT4" s="309"/>
      <c r="VIU4" s="310"/>
      <c r="VIV4" s="310"/>
      <c r="VIW4" s="310"/>
      <c r="VIX4" s="310"/>
      <c r="VIY4" s="310"/>
      <c r="VIZ4" s="310"/>
      <c r="VJA4" s="310"/>
      <c r="VJB4" s="309"/>
      <c r="VJC4" s="310"/>
      <c r="VJD4" s="310"/>
      <c r="VJE4" s="310"/>
      <c r="VJF4" s="310"/>
      <c r="VJG4" s="310"/>
      <c r="VJH4" s="310"/>
      <c r="VJI4" s="310"/>
      <c r="VJJ4" s="309"/>
      <c r="VJK4" s="310"/>
      <c r="VJL4" s="310"/>
      <c r="VJM4" s="310"/>
      <c r="VJN4" s="310"/>
      <c r="VJO4" s="310"/>
      <c r="VJP4" s="310"/>
      <c r="VJQ4" s="310"/>
      <c r="VJR4" s="309"/>
      <c r="VJS4" s="310"/>
      <c r="VJT4" s="310"/>
      <c r="VJU4" s="310"/>
      <c r="VJV4" s="310"/>
      <c r="VJW4" s="310"/>
      <c r="VJX4" s="310"/>
      <c r="VJY4" s="310"/>
      <c r="VJZ4" s="309"/>
      <c r="VKA4" s="310"/>
      <c r="VKB4" s="310"/>
      <c r="VKC4" s="310"/>
      <c r="VKD4" s="310"/>
      <c r="VKE4" s="310"/>
      <c r="VKF4" s="310"/>
      <c r="VKG4" s="310"/>
      <c r="VKH4" s="309"/>
      <c r="VKI4" s="310"/>
      <c r="VKJ4" s="310"/>
      <c r="VKK4" s="310"/>
      <c r="VKL4" s="310"/>
      <c r="VKM4" s="310"/>
      <c r="VKN4" s="310"/>
      <c r="VKO4" s="310"/>
      <c r="VKP4" s="309"/>
      <c r="VKQ4" s="310"/>
      <c r="VKR4" s="310"/>
      <c r="VKS4" s="310"/>
      <c r="VKT4" s="310"/>
      <c r="VKU4" s="310"/>
      <c r="VKV4" s="310"/>
      <c r="VKW4" s="310"/>
      <c r="VKX4" s="309"/>
      <c r="VKY4" s="310"/>
      <c r="VKZ4" s="310"/>
      <c r="VLA4" s="310"/>
      <c r="VLB4" s="310"/>
      <c r="VLC4" s="310"/>
      <c r="VLD4" s="310"/>
      <c r="VLE4" s="310"/>
      <c r="VLF4" s="309"/>
      <c r="VLG4" s="310"/>
      <c r="VLH4" s="310"/>
      <c r="VLI4" s="310"/>
      <c r="VLJ4" s="310"/>
      <c r="VLK4" s="310"/>
      <c r="VLL4" s="310"/>
      <c r="VLM4" s="310"/>
      <c r="VLN4" s="309"/>
      <c r="VLO4" s="310"/>
      <c r="VLP4" s="310"/>
      <c r="VLQ4" s="310"/>
      <c r="VLR4" s="310"/>
      <c r="VLS4" s="310"/>
      <c r="VLT4" s="310"/>
      <c r="VLU4" s="310"/>
      <c r="VLV4" s="309"/>
      <c r="VLW4" s="310"/>
      <c r="VLX4" s="310"/>
      <c r="VLY4" s="310"/>
      <c r="VLZ4" s="310"/>
      <c r="VMA4" s="310"/>
      <c r="VMB4" s="310"/>
      <c r="VMC4" s="310"/>
      <c r="VMD4" s="309"/>
      <c r="VME4" s="310"/>
      <c r="VMF4" s="310"/>
      <c r="VMG4" s="310"/>
      <c r="VMH4" s="310"/>
      <c r="VMI4" s="310"/>
      <c r="VMJ4" s="310"/>
      <c r="VMK4" s="310"/>
      <c r="VML4" s="309"/>
      <c r="VMM4" s="310"/>
      <c r="VMN4" s="310"/>
      <c r="VMO4" s="310"/>
      <c r="VMP4" s="310"/>
      <c r="VMQ4" s="310"/>
      <c r="VMR4" s="310"/>
      <c r="VMS4" s="310"/>
      <c r="VMT4" s="309"/>
      <c r="VMU4" s="310"/>
      <c r="VMV4" s="310"/>
      <c r="VMW4" s="310"/>
      <c r="VMX4" s="310"/>
      <c r="VMY4" s="310"/>
      <c r="VMZ4" s="310"/>
      <c r="VNA4" s="310"/>
      <c r="VNB4" s="309"/>
      <c r="VNC4" s="310"/>
      <c r="VND4" s="310"/>
      <c r="VNE4" s="310"/>
      <c r="VNF4" s="310"/>
      <c r="VNG4" s="310"/>
      <c r="VNH4" s="310"/>
      <c r="VNI4" s="310"/>
      <c r="VNJ4" s="309"/>
      <c r="VNK4" s="310"/>
      <c r="VNL4" s="310"/>
      <c r="VNM4" s="310"/>
      <c r="VNN4" s="310"/>
      <c r="VNO4" s="310"/>
      <c r="VNP4" s="310"/>
      <c r="VNQ4" s="310"/>
      <c r="VNR4" s="309"/>
      <c r="VNS4" s="310"/>
      <c r="VNT4" s="310"/>
      <c r="VNU4" s="310"/>
      <c r="VNV4" s="310"/>
      <c r="VNW4" s="310"/>
      <c r="VNX4" s="310"/>
      <c r="VNY4" s="310"/>
      <c r="VNZ4" s="309"/>
      <c r="VOA4" s="310"/>
      <c r="VOB4" s="310"/>
      <c r="VOC4" s="310"/>
      <c r="VOD4" s="310"/>
      <c r="VOE4" s="310"/>
      <c r="VOF4" s="310"/>
      <c r="VOG4" s="310"/>
      <c r="VOH4" s="309"/>
      <c r="VOI4" s="310"/>
      <c r="VOJ4" s="310"/>
      <c r="VOK4" s="310"/>
      <c r="VOL4" s="310"/>
      <c r="VOM4" s="310"/>
      <c r="VON4" s="310"/>
      <c r="VOO4" s="310"/>
      <c r="VOP4" s="309"/>
      <c r="VOQ4" s="310"/>
      <c r="VOR4" s="310"/>
      <c r="VOS4" s="310"/>
      <c r="VOT4" s="310"/>
      <c r="VOU4" s="310"/>
      <c r="VOV4" s="310"/>
      <c r="VOW4" s="310"/>
      <c r="VOX4" s="309"/>
      <c r="VOY4" s="310"/>
      <c r="VOZ4" s="310"/>
      <c r="VPA4" s="310"/>
      <c r="VPB4" s="310"/>
      <c r="VPC4" s="310"/>
      <c r="VPD4" s="310"/>
      <c r="VPE4" s="310"/>
      <c r="VPF4" s="309"/>
      <c r="VPG4" s="310"/>
      <c r="VPH4" s="310"/>
      <c r="VPI4" s="310"/>
      <c r="VPJ4" s="310"/>
      <c r="VPK4" s="310"/>
      <c r="VPL4" s="310"/>
      <c r="VPM4" s="310"/>
      <c r="VPN4" s="309"/>
      <c r="VPO4" s="310"/>
      <c r="VPP4" s="310"/>
      <c r="VPQ4" s="310"/>
      <c r="VPR4" s="310"/>
      <c r="VPS4" s="310"/>
      <c r="VPT4" s="310"/>
      <c r="VPU4" s="310"/>
      <c r="VPV4" s="309"/>
      <c r="VPW4" s="310"/>
      <c r="VPX4" s="310"/>
      <c r="VPY4" s="310"/>
      <c r="VPZ4" s="310"/>
      <c r="VQA4" s="310"/>
      <c r="VQB4" s="310"/>
      <c r="VQC4" s="310"/>
      <c r="VQD4" s="309"/>
      <c r="VQE4" s="310"/>
      <c r="VQF4" s="310"/>
      <c r="VQG4" s="310"/>
      <c r="VQH4" s="310"/>
      <c r="VQI4" s="310"/>
      <c r="VQJ4" s="310"/>
      <c r="VQK4" s="310"/>
      <c r="VQL4" s="309"/>
      <c r="VQM4" s="310"/>
      <c r="VQN4" s="310"/>
      <c r="VQO4" s="310"/>
      <c r="VQP4" s="310"/>
      <c r="VQQ4" s="310"/>
      <c r="VQR4" s="310"/>
      <c r="VQS4" s="310"/>
      <c r="VQT4" s="309"/>
      <c r="VQU4" s="310"/>
      <c r="VQV4" s="310"/>
      <c r="VQW4" s="310"/>
      <c r="VQX4" s="310"/>
      <c r="VQY4" s="310"/>
      <c r="VQZ4" s="310"/>
      <c r="VRA4" s="310"/>
      <c r="VRB4" s="309"/>
      <c r="VRC4" s="310"/>
      <c r="VRD4" s="310"/>
      <c r="VRE4" s="310"/>
      <c r="VRF4" s="310"/>
      <c r="VRG4" s="310"/>
      <c r="VRH4" s="310"/>
      <c r="VRI4" s="310"/>
      <c r="VRJ4" s="309"/>
      <c r="VRK4" s="310"/>
      <c r="VRL4" s="310"/>
      <c r="VRM4" s="310"/>
      <c r="VRN4" s="310"/>
      <c r="VRO4" s="310"/>
      <c r="VRP4" s="310"/>
      <c r="VRQ4" s="310"/>
      <c r="VRR4" s="309"/>
      <c r="VRS4" s="310"/>
      <c r="VRT4" s="310"/>
      <c r="VRU4" s="310"/>
      <c r="VRV4" s="310"/>
      <c r="VRW4" s="310"/>
      <c r="VRX4" s="310"/>
      <c r="VRY4" s="310"/>
      <c r="VRZ4" s="309"/>
      <c r="VSA4" s="310"/>
      <c r="VSB4" s="310"/>
      <c r="VSC4" s="310"/>
      <c r="VSD4" s="310"/>
      <c r="VSE4" s="310"/>
      <c r="VSF4" s="310"/>
      <c r="VSG4" s="310"/>
      <c r="VSH4" s="309"/>
      <c r="VSI4" s="310"/>
      <c r="VSJ4" s="310"/>
      <c r="VSK4" s="310"/>
      <c r="VSL4" s="310"/>
      <c r="VSM4" s="310"/>
      <c r="VSN4" s="310"/>
      <c r="VSO4" s="310"/>
      <c r="VSP4" s="309"/>
      <c r="VSQ4" s="310"/>
      <c r="VSR4" s="310"/>
      <c r="VSS4" s="310"/>
      <c r="VST4" s="310"/>
      <c r="VSU4" s="310"/>
      <c r="VSV4" s="310"/>
      <c r="VSW4" s="310"/>
      <c r="VSX4" s="309"/>
      <c r="VSY4" s="310"/>
      <c r="VSZ4" s="310"/>
      <c r="VTA4" s="310"/>
      <c r="VTB4" s="310"/>
      <c r="VTC4" s="310"/>
      <c r="VTD4" s="310"/>
      <c r="VTE4" s="310"/>
      <c r="VTF4" s="309"/>
      <c r="VTG4" s="310"/>
      <c r="VTH4" s="310"/>
      <c r="VTI4" s="310"/>
      <c r="VTJ4" s="310"/>
      <c r="VTK4" s="310"/>
      <c r="VTL4" s="310"/>
      <c r="VTM4" s="310"/>
      <c r="VTN4" s="309"/>
      <c r="VTO4" s="310"/>
      <c r="VTP4" s="310"/>
      <c r="VTQ4" s="310"/>
      <c r="VTR4" s="310"/>
      <c r="VTS4" s="310"/>
      <c r="VTT4" s="310"/>
      <c r="VTU4" s="310"/>
      <c r="VTV4" s="309"/>
      <c r="VTW4" s="310"/>
      <c r="VTX4" s="310"/>
      <c r="VTY4" s="310"/>
      <c r="VTZ4" s="310"/>
      <c r="VUA4" s="310"/>
      <c r="VUB4" s="310"/>
      <c r="VUC4" s="310"/>
      <c r="VUD4" s="309"/>
      <c r="VUE4" s="310"/>
      <c r="VUF4" s="310"/>
      <c r="VUG4" s="310"/>
      <c r="VUH4" s="310"/>
      <c r="VUI4" s="310"/>
      <c r="VUJ4" s="310"/>
      <c r="VUK4" s="310"/>
      <c r="VUL4" s="309"/>
      <c r="VUM4" s="310"/>
      <c r="VUN4" s="310"/>
      <c r="VUO4" s="310"/>
      <c r="VUP4" s="310"/>
      <c r="VUQ4" s="310"/>
      <c r="VUR4" s="310"/>
      <c r="VUS4" s="310"/>
      <c r="VUT4" s="309"/>
      <c r="VUU4" s="310"/>
      <c r="VUV4" s="310"/>
      <c r="VUW4" s="310"/>
      <c r="VUX4" s="310"/>
      <c r="VUY4" s="310"/>
      <c r="VUZ4" s="310"/>
      <c r="VVA4" s="310"/>
      <c r="VVB4" s="309"/>
      <c r="VVC4" s="310"/>
      <c r="VVD4" s="310"/>
      <c r="VVE4" s="310"/>
      <c r="VVF4" s="310"/>
      <c r="VVG4" s="310"/>
      <c r="VVH4" s="310"/>
      <c r="VVI4" s="310"/>
      <c r="VVJ4" s="309"/>
      <c r="VVK4" s="310"/>
      <c r="VVL4" s="310"/>
      <c r="VVM4" s="310"/>
      <c r="VVN4" s="310"/>
      <c r="VVO4" s="310"/>
      <c r="VVP4" s="310"/>
      <c r="VVQ4" s="310"/>
      <c r="VVR4" s="309"/>
      <c r="VVS4" s="310"/>
      <c r="VVT4" s="310"/>
      <c r="VVU4" s="310"/>
      <c r="VVV4" s="310"/>
      <c r="VVW4" s="310"/>
      <c r="VVX4" s="310"/>
      <c r="VVY4" s="310"/>
      <c r="VVZ4" s="309"/>
      <c r="VWA4" s="310"/>
      <c r="VWB4" s="310"/>
      <c r="VWC4" s="310"/>
      <c r="VWD4" s="310"/>
      <c r="VWE4" s="310"/>
      <c r="VWF4" s="310"/>
      <c r="VWG4" s="310"/>
      <c r="VWH4" s="309"/>
      <c r="VWI4" s="310"/>
      <c r="VWJ4" s="310"/>
      <c r="VWK4" s="310"/>
      <c r="VWL4" s="310"/>
      <c r="VWM4" s="310"/>
      <c r="VWN4" s="310"/>
      <c r="VWO4" s="310"/>
      <c r="VWP4" s="309"/>
      <c r="VWQ4" s="310"/>
      <c r="VWR4" s="310"/>
      <c r="VWS4" s="310"/>
      <c r="VWT4" s="310"/>
      <c r="VWU4" s="310"/>
      <c r="VWV4" s="310"/>
      <c r="VWW4" s="310"/>
      <c r="VWX4" s="309"/>
      <c r="VWY4" s="310"/>
      <c r="VWZ4" s="310"/>
      <c r="VXA4" s="310"/>
      <c r="VXB4" s="310"/>
      <c r="VXC4" s="310"/>
      <c r="VXD4" s="310"/>
      <c r="VXE4" s="310"/>
      <c r="VXF4" s="309"/>
      <c r="VXG4" s="310"/>
      <c r="VXH4" s="310"/>
      <c r="VXI4" s="310"/>
      <c r="VXJ4" s="310"/>
      <c r="VXK4" s="310"/>
      <c r="VXL4" s="310"/>
      <c r="VXM4" s="310"/>
      <c r="VXN4" s="309"/>
      <c r="VXO4" s="310"/>
      <c r="VXP4" s="310"/>
      <c r="VXQ4" s="310"/>
      <c r="VXR4" s="310"/>
      <c r="VXS4" s="310"/>
      <c r="VXT4" s="310"/>
      <c r="VXU4" s="310"/>
      <c r="VXV4" s="309"/>
      <c r="VXW4" s="310"/>
      <c r="VXX4" s="310"/>
      <c r="VXY4" s="310"/>
      <c r="VXZ4" s="310"/>
      <c r="VYA4" s="310"/>
      <c r="VYB4" s="310"/>
      <c r="VYC4" s="310"/>
      <c r="VYD4" s="309"/>
      <c r="VYE4" s="310"/>
      <c r="VYF4" s="310"/>
      <c r="VYG4" s="310"/>
      <c r="VYH4" s="310"/>
      <c r="VYI4" s="310"/>
      <c r="VYJ4" s="310"/>
      <c r="VYK4" s="310"/>
      <c r="VYL4" s="309"/>
      <c r="VYM4" s="310"/>
      <c r="VYN4" s="310"/>
      <c r="VYO4" s="310"/>
      <c r="VYP4" s="310"/>
      <c r="VYQ4" s="310"/>
      <c r="VYR4" s="310"/>
      <c r="VYS4" s="310"/>
      <c r="VYT4" s="309"/>
      <c r="VYU4" s="310"/>
      <c r="VYV4" s="310"/>
      <c r="VYW4" s="310"/>
      <c r="VYX4" s="310"/>
      <c r="VYY4" s="310"/>
      <c r="VYZ4" s="310"/>
      <c r="VZA4" s="310"/>
      <c r="VZB4" s="309"/>
      <c r="VZC4" s="310"/>
      <c r="VZD4" s="310"/>
      <c r="VZE4" s="310"/>
      <c r="VZF4" s="310"/>
      <c r="VZG4" s="310"/>
      <c r="VZH4" s="310"/>
      <c r="VZI4" s="310"/>
      <c r="VZJ4" s="309"/>
      <c r="VZK4" s="310"/>
      <c r="VZL4" s="310"/>
      <c r="VZM4" s="310"/>
      <c r="VZN4" s="310"/>
      <c r="VZO4" s="310"/>
      <c r="VZP4" s="310"/>
      <c r="VZQ4" s="310"/>
      <c r="VZR4" s="309"/>
      <c r="VZS4" s="310"/>
      <c r="VZT4" s="310"/>
      <c r="VZU4" s="310"/>
      <c r="VZV4" s="310"/>
      <c r="VZW4" s="310"/>
      <c r="VZX4" s="310"/>
      <c r="VZY4" s="310"/>
      <c r="VZZ4" s="309"/>
      <c r="WAA4" s="310"/>
      <c r="WAB4" s="310"/>
      <c r="WAC4" s="310"/>
      <c r="WAD4" s="310"/>
      <c r="WAE4" s="310"/>
      <c r="WAF4" s="310"/>
      <c r="WAG4" s="310"/>
      <c r="WAH4" s="309"/>
      <c r="WAI4" s="310"/>
      <c r="WAJ4" s="310"/>
      <c r="WAK4" s="310"/>
      <c r="WAL4" s="310"/>
      <c r="WAM4" s="310"/>
      <c r="WAN4" s="310"/>
      <c r="WAO4" s="310"/>
      <c r="WAP4" s="309"/>
      <c r="WAQ4" s="310"/>
      <c r="WAR4" s="310"/>
      <c r="WAS4" s="310"/>
      <c r="WAT4" s="310"/>
      <c r="WAU4" s="310"/>
      <c r="WAV4" s="310"/>
      <c r="WAW4" s="310"/>
      <c r="WAX4" s="309"/>
      <c r="WAY4" s="310"/>
      <c r="WAZ4" s="310"/>
      <c r="WBA4" s="310"/>
      <c r="WBB4" s="310"/>
      <c r="WBC4" s="310"/>
      <c r="WBD4" s="310"/>
      <c r="WBE4" s="310"/>
      <c r="WBF4" s="309"/>
      <c r="WBG4" s="310"/>
      <c r="WBH4" s="310"/>
      <c r="WBI4" s="310"/>
      <c r="WBJ4" s="310"/>
      <c r="WBK4" s="310"/>
      <c r="WBL4" s="310"/>
      <c r="WBM4" s="310"/>
      <c r="WBN4" s="309"/>
      <c r="WBO4" s="310"/>
      <c r="WBP4" s="310"/>
      <c r="WBQ4" s="310"/>
      <c r="WBR4" s="310"/>
      <c r="WBS4" s="310"/>
      <c r="WBT4" s="310"/>
      <c r="WBU4" s="310"/>
      <c r="WBV4" s="309"/>
      <c r="WBW4" s="310"/>
      <c r="WBX4" s="310"/>
      <c r="WBY4" s="310"/>
      <c r="WBZ4" s="310"/>
      <c r="WCA4" s="310"/>
      <c r="WCB4" s="310"/>
      <c r="WCC4" s="310"/>
      <c r="WCD4" s="309"/>
      <c r="WCE4" s="310"/>
      <c r="WCF4" s="310"/>
      <c r="WCG4" s="310"/>
      <c r="WCH4" s="310"/>
      <c r="WCI4" s="310"/>
      <c r="WCJ4" s="310"/>
      <c r="WCK4" s="310"/>
      <c r="WCL4" s="309"/>
      <c r="WCM4" s="310"/>
      <c r="WCN4" s="310"/>
      <c r="WCO4" s="310"/>
      <c r="WCP4" s="310"/>
      <c r="WCQ4" s="310"/>
      <c r="WCR4" s="310"/>
      <c r="WCS4" s="310"/>
      <c r="WCT4" s="309"/>
      <c r="WCU4" s="310"/>
      <c r="WCV4" s="310"/>
      <c r="WCW4" s="310"/>
      <c r="WCX4" s="310"/>
      <c r="WCY4" s="310"/>
      <c r="WCZ4" s="310"/>
      <c r="WDA4" s="310"/>
      <c r="WDB4" s="309"/>
      <c r="WDC4" s="310"/>
      <c r="WDD4" s="310"/>
      <c r="WDE4" s="310"/>
      <c r="WDF4" s="310"/>
      <c r="WDG4" s="310"/>
      <c r="WDH4" s="310"/>
      <c r="WDI4" s="310"/>
      <c r="WDJ4" s="309"/>
      <c r="WDK4" s="310"/>
      <c r="WDL4" s="310"/>
      <c r="WDM4" s="310"/>
      <c r="WDN4" s="310"/>
      <c r="WDO4" s="310"/>
      <c r="WDP4" s="310"/>
      <c r="WDQ4" s="310"/>
      <c r="WDR4" s="309"/>
      <c r="WDS4" s="310"/>
      <c r="WDT4" s="310"/>
      <c r="WDU4" s="310"/>
      <c r="WDV4" s="310"/>
      <c r="WDW4" s="310"/>
      <c r="WDX4" s="310"/>
      <c r="WDY4" s="310"/>
      <c r="WDZ4" s="309"/>
      <c r="WEA4" s="310"/>
      <c r="WEB4" s="310"/>
      <c r="WEC4" s="310"/>
      <c r="WED4" s="310"/>
      <c r="WEE4" s="310"/>
      <c r="WEF4" s="310"/>
      <c r="WEG4" s="310"/>
      <c r="WEH4" s="309"/>
      <c r="WEI4" s="310"/>
      <c r="WEJ4" s="310"/>
      <c r="WEK4" s="310"/>
      <c r="WEL4" s="310"/>
      <c r="WEM4" s="310"/>
      <c r="WEN4" s="310"/>
      <c r="WEO4" s="310"/>
      <c r="WEP4" s="309"/>
      <c r="WEQ4" s="310"/>
      <c r="WER4" s="310"/>
      <c r="WES4" s="310"/>
      <c r="WET4" s="310"/>
      <c r="WEU4" s="310"/>
      <c r="WEV4" s="310"/>
      <c r="WEW4" s="310"/>
      <c r="WEX4" s="309"/>
      <c r="WEY4" s="310"/>
      <c r="WEZ4" s="310"/>
      <c r="WFA4" s="310"/>
      <c r="WFB4" s="310"/>
      <c r="WFC4" s="310"/>
      <c r="WFD4" s="310"/>
      <c r="WFE4" s="310"/>
      <c r="WFF4" s="309"/>
      <c r="WFG4" s="310"/>
      <c r="WFH4" s="310"/>
      <c r="WFI4" s="310"/>
      <c r="WFJ4" s="310"/>
      <c r="WFK4" s="310"/>
      <c r="WFL4" s="310"/>
      <c r="WFM4" s="310"/>
      <c r="WFN4" s="309"/>
      <c r="WFO4" s="310"/>
      <c r="WFP4" s="310"/>
      <c r="WFQ4" s="310"/>
      <c r="WFR4" s="310"/>
      <c r="WFS4" s="310"/>
      <c r="WFT4" s="310"/>
      <c r="WFU4" s="310"/>
      <c r="WFV4" s="309"/>
      <c r="WFW4" s="310"/>
      <c r="WFX4" s="310"/>
      <c r="WFY4" s="310"/>
      <c r="WFZ4" s="310"/>
      <c r="WGA4" s="310"/>
      <c r="WGB4" s="310"/>
      <c r="WGC4" s="310"/>
      <c r="WGD4" s="309"/>
      <c r="WGE4" s="310"/>
      <c r="WGF4" s="310"/>
      <c r="WGG4" s="310"/>
      <c r="WGH4" s="310"/>
      <c r="WGI4" s="310"/>
      <c r="WGJ4" s="310"/>
      <c r="WGK4" s="310"/>
      <c r="WGL4" s="309"/>
      <c r="WGM4" s="310"/>
      <c r="WGN4" s="310"/>
      <c r="WGO4" s="310"/>
      <c r="WGP4" s="310"/>
      <c r="WGQ4" s="310"/>
      <c r="WGR4" s="310"/>
      <c r="WGS4" s="310"/>
      <c r="WGT4" s="309"/>
      <c r="WGU4" s="310"/>
      <c r="WGV4" s="310"/>
      <c r="WGW4" s="310"/>
      <c r="WGX4" s="310"/>
      <c r="WGY4" s="310"/>
      <c r="WGZ4" s="310"/>
      <c r="WHA4" s="310"/>
      <c r="WHB4" s="309"/>
      <c r="WHC4" s="310"/>
      <c r="WHD4" s="310"/>
      <c r="WHE4" s="310"/>
      <c r="WHF4" s="310"/>
      <c r="WHG4" s="310"/>
      <c r="WHH4" s="310"/>
      <c r="WHI4" s="310"/>
      <c r="WHJ4" s="309"/>
      <c r="WHK4" s="310"/>
      <c r="WHL4" s="310"/>
      <c r="WHM4" s="310"/>
      <c r="WHN4" s="310"/>
      <c r="WHO4" s="310"/>
      <c r="WHP4" s="310"/>
      <c r="WHQ4" s="310"/>
      <c r="WHR4" s="309"/>
      <c r="WHS4" s="310"/>
      <c r="WHT4" s="310"/>
      <c r="WHU4" s="310"/>
      <c r="WHV4" s="310"/>
      <c r="WHW4" s="310"/>
      <c r="WHX4" s="310"/>
      <c r="WHY4" s="310"/>
      <c r="WHZ4" s="309"/>
      <c r="WIA4" s="310"/>
      <c r="WIB4" s="310"/>
      <c r="WIC4" s="310"/>
      <c r="WID4" s="310"/>
      <c r="WIE4" s="310"/>
      <c r="WIF4" s="310"/>
      <c r="WIG4" s="310"/>
      <c r="WIH4" s="309"/>
      <c r="WII4" s="310"/>
      <c r="WIJ4" s="310"/>
      <c r="WIK4" s="310"/>
      <c r="WIL4" s="310"/>
      <c r="WIM4" s="310"/>
      <c r="WIN4" s="310"/>
      <c r="WIO4" s="310"/>
      <c r="WIP4" s="309"/>
      <c r="WIQ4" s="310"/>
      <c r="WIR4" s="310"/>
      <c r="WIS4" s="310"/>
      <c r="WIT4" s="310"/>
      <c r="WIU4" s="310"/>
      <c r="WIV4" s="310"/>
      <c r="WIW4" s="310"/>
      <c r="WIX4" s="309"/>
      <c r="WIY4" s="310"/>
      <c r="WIZ4" s="310"/>
      <c r="WJA4" s="310"/>
      <c r="WJB4" s="310"/>
      <c r="WJC4" s="310"/>
      <c r="WJD4" s="310"/>
      <c r="WJE4" s="310"/>
      <c r="WJF4" s="309"/>
      <c r="WJG4" s="310"/>
      <c r="WJH4" s="310"/>
      <c r="WJI4" s="310"/>
      <c r="WJJ4" s="310"/>
      <c r="WJK4" s="310"/>
      <c r="WJL4" s="310"/>
      <c r="WJM4" s="310"/>
      <c r="WJN4" s="309"/>
      <c r="WJO4" s="310"/>
      <c r="WJP4" s="310"/>
      <c r="WJQ4" s="310"/>
      <c r="WJR4" s="310"/>
      <c r="WJS4" s="310"/>
      <c r="WJT4" s="310"/>
      <c r="WJU4" s="310"/>
      <c r="WJV4" s="309"/>
      <c r="WJW4" s="310"/>
      <c r="WJX4" s="310"/>
      <c r="WJY4" s="310"/>
      <c r="WJZ4" s="310"/>
      <c r="WKA4" s="310"/>
      <c r="WKB4" s="310"/>
      <c r="WKC4" s="310"/>
      <c r="WKD4" s="309"/>
      <c r="WKE4" s="310"/>
      <c r="WKF4" s="310"/>
      <c r="WKG4" s="310"/>
      <c r="WKH4" s="310"/>
      <c r="WKI4" s="310"/>
      <c r="WKJ4" s="310"/>
      <c r="WKK4" s="310"/>
      <c r="WKL4" s="309"/>
      <c r="WKM4" s="310"/>
      <c r="WKN4" s="310"/>
      <c r="WKO4" s="310"/>
      <c r="WKP4" s="310"/>
      <c r="WKQ4" s="310"/>
      <c r="WKR4" s="310"/>
      <c r="WKS4" s="310"/>
      <c r="WKT4" s="309"/>
      <c r="WKU4" s="310"/>
      <c r="WKV4" s="310"/>
      <c r="WKW4" s="310"/>
      <c r="WKX4" s="310"/>
      <c r="WKY4" s="310"/>
      <c r="WKZ4" s="310"/>
      <c r="WLA4" s="310"/>
      <c r="WLB4" s="309"/>
      <c r="WLC4" s="310"/>
      <c r="WLD4" s="310"/>
      <c r="WLE4" s="310"/>
      <c r="WLF4" s="310"/>
      <c r="WLG4" s="310"/>
      <c r="WLH4" s="310"/>
      <c r="WLI4" s="310"/>
      <c r="WLJ4" s="309"/>
      <c r="WLK4" s="310"/>
      <c r="WLL4" s="310"/>
      <c r="WLM4" s="310"/>
      <c r="WLN4" s="310"/>
      <c r="WLO4" s="310"/>
      <c r="WLP4" s="310"/>
      <c r="WLQ4" s="310"/>
      <c r="WLR4" s="309"/>
      <c r="WLS4" s="310"/>
      <c r="WLT4" s="310"/>
      <c r="WLU4" s="310"/>
      <c r="WLV4" s="310"/>
      <c r="WLW4" s="310"/>
      <c r="WLX4" s="310"/>
      <c r="WLY4" s="310"/>
      <c r="WLZ4" s="309"/>
      <c r="WMA4" s="310"/>
      <c r="WMB4" s="310"/>
      <c r="WMC4" s="310"/>
      <c r="WMD4" s="310"/>
      <c r="WME4" s="310"/>
      <c r="WMF4" s="310"/>
      <c r="WMG4" s="310"/>
      <c r="WMH4" s="309"/>
      <c r="WMI4" s="310"/>
      <c r="WMJ4" s="310"/>
      <c r="WMK4" s="310"/>
      <c r="WML4" s="310"/>
      <c r="WMM4" s="310"/>
      <c r="WMN4" s="310"/>
      <c r="WMO4" s="310"/>
      <c r="WMP4" s="309"/>
      <c r="WMQ4" s="310"/>
      <c r="WMR4" s="310"/>
      <c r="WMS4" s="310"/>
      <c r="WMT4" s="310"/>
      <c r="WMU4" s="310"/>
      <c r="WMV4" s="310"/>
      <c r="WMW4" s="310"/>
      <c r="WMX4" s="309"/>
      <c r="WMY4" s="310"/>
      <c r="WMZ4" s="310"/>
      <c r="WNA4" s="310"/>
      <c r="WNB4" s="310"/>
      <c r="WNC4" s="310"/>
      <c r="WND4" s="310"/>
      <c r="WNE4" s="310"/>
      <c r="WNF4" s="309"/>
      <c r="WNG4" s="310"/>
      <c r="WNH4" s="310"/>
      <c r="WNI4" s="310"/>
      <c r="WNJ4" s="310"/>
      <c r="WNK4" s="310"/>
      <c r="WNL4" s="310"/>
      <c r="WNM4" s="310"/>
      <c r="WNN4" s="309"/>
      <c r="WNO4" s="310"/>
      <c r="WNP4" s="310"/>
      <c r="WNQ4" s="310"/>
      <c r="WNR4" s="310"/>
      <c r="WNS4" s="310"/>
      <c r="WNT4" s="310"/>
      <c r="WNU4" s="310"/>
      <c r="WNV4" s="309"/>
      <c r="WNW4" s="310"/>
      <c r="WNX4" s="310"/>
      <c r="WNY4" s="310"/>
      <c r="WNZ4" s="310"/>
      <c r="WOA4" s="310"/>
      <c r="WOB4" s="310"/>
      <c r="WOC4" s="310"/>
      <c r="WOD4" s="309"/>
      <c r="WOE4" s="310"/>
      <c r="WOF4" s="310"/>
      <c r="WOG4" s="310"/>
      <c r="WOH4" s="310"/>
      <c r="WOI4" s="310"/>
      <c r="WOJ4" s="310"/>
      <c r="WOK4" s="310"/>
      <c r="WOL4" s="309"/>
      <c r="WOM4" s="310"/>
      <c r="WON4" s="310"/>
      <c r="WOO4" s="310"/>
      <c r="WOP4" s="310"/>
      <c r="WOQ4" s="310"/>
      <c r="WOR4" s="310"/>
      <c r="WOS4" s="310"/>
      <c r="WOT4" s="309"/>
      <c r="WOU4" s="310"/>
      <c r="WOV4" s="310"/>
      <c r="WOW4" s="310"/>
      <c r="WOX4" s="310"/>
      <c r="WOY4" s="310"/>
      <c r="WOZ4" s="310"/>
      <c r="WPA4" s="310"/>
      <c r="WPB4" s="309"/>
      <c r="WPC4" s="310"/>
      <c r="WPD4" s="310"/>
      <c r="WPE4" s="310"/>
      <c r="WPF4" s="310"/>
      <c r="WPG4" s="310"/>
      <c r="WPH4" s="310"/>
      <c r="WPI4" s="310"/>
      <c r="WPJ4" s="309"/>
      <c r="WPK4" s="310"/>
      <c r="WPL4" s="310"/>
      <c r="WPM4" s="310"/>
      <c r="WPN4" s="310"/>
      <c r="WPO4" s="310"/>
      <c r="WPP4" s="310"/>
      <c r="WPQ4" s="310"/>
      <c r="WPR4" s="309"/>
      <c r="WPS4" s="310"/>
      <c r="WPT4" s="310"/>
      <c r="WPU4" s="310"/>
      <c r="WPV4" s="310"/>
      <c r="WPW4" s="310"/>
      <c r="WPX4" s="310"/>
      <c r="WPY4" s="310"/>
      <c r="WPZ4" s="309"/>
      <c r="WQA4" s="310"/>
      <c r="WQB4" s="310"/>
      <c r="WQC4" s="310"/>
      <c r="WQD4" s="310"/>
      <c r="WQE4" s="310"/>
      <c r="WQF4" s="310"/>
      <c r="WQG4" s="310"/>
      <c r="WQH4" s="309"/>
      <c r="WQI4" s="310"/>
      <c r="WQJ4" s="310"/>
      <c r="WQK4" s="310"/>
      <c r="WQL4" s="310"/>
      <c r="WQM4" s="310"/>
      <c r="WQN4" s="310"/>
      <c r="WQO4" s="310"/>
      <c r="WQP4" s="309"/>
      <c r="WQQ4" s="310"/>
      <c r="WQR4" s="310"/>
      <c r="WQS4" s="310"/>
      <c r="WQT4" s="310"/>
      <c r="WQU4" s="310"/>
      <c r="WQV4" s="310"/>
      <c r="WQW4" s="310"/>
      <c r="WQX4" s="309"/>
      <c r="WQY4" s="310"/>
      <c r="WQZ4" s="310"/>
      <c r="WRA4" s="310"/>
      <c r="WRB4" s="310"/>
      <c r="WRC4" s="310"/>
      <c r="WRD4" s="310"/>
      <c r="WRE4" s="310"/>
      <c r="WRF4" s="309"/>
      <c r="WRG4" s="310"/>
      <c r="WRH4" s="310"/>
      <c r="WRI4" s="310"/>
      <c r="WRJ4" s="310"/>
      <c r="WRK4" s="310"/>
      <c r="WRL4" s="310"/>
      <c r="WRM4" s="310"/>
      <c r="WRN4" s="309"/>
      <c r="WRO4" s="310"/>
      <c r="WRP4" s="310"/>
      <c r="WRQ4" s="310"/>
      <c r="WRR4" s="310"/>
      <c r="WRS4" s="310"/>
      <c r="WRT4" s="310"/>
      <c r="WRU4" s="310"/>
      <c r="WRV4" s="309"/>
      <c r="WRW4" s="310"/>
      <c r="WRX4" s="310"/>
      <c r="WRY4" s="310"/>
      <c r="WRZ4" s="310"/>
      <c r="WSA4" s="310"/>
      <c r="WSB4" s="310"/>
      <c r="WSC4" s="310"/>
      <c r="WSD4" s="309"/>
      <c r="WSE4" s="310"/>
      <c r="WSF4" s="310"/>
      <c r="WSG4" s="310"/>
      <c r="WSH4" s="310"/>
      <c r="WSI4" s="310"/>
      <c r="WSJ4" s="310"/>
      <c r="WSK4" s="310"/>
      <c r="WSL4" s="309"/>
      <c r="WSM4" s="310"/>
      <c r="WSN4" s="310"/>
      <c r="WSO4" s="310"/>
      <c r="WSP4" s="310"/>
      <c r="WSQ4" s="310"/>
      <c r="WSR4" s="310"/>
      <c r="WSS4" s="310"/>
      <c r="WST4" s="309"/>
      <c r="WSU4" s="310"/>
      <c r="WSV4" s="310"/>
      <c r="WSW4" s="310"/>
      <c r="WSX4" s="310"/>
      <c r="WSY4" s="310"/>
      <c r="WSZ4" s="310"/>
      <c r="WTA4" s="310"/>
      <c r="WTB4" s="309"/>
      <c r="WTC4" s="310"/>
      <c r="WTD4" s="310"/>
      <c r="WTE4" s="310"/>
      <c r="WTF4" s="310"/>
      <c r="WTG4" s="310"/>
      <c r="WTH4" s="310"/>
      <c r="WTI4" s="310"/>
      <c r="WTJ4" s="309"/>
      <c r="WTK4" s="310"/>
      <c r="WTL4" s="310"/>
      <c r="WTM4" s="310"/>
      <c r="WTN4" s="310"/>
      <c r="WTO4" s="310"/>
      <c r="WTP4" s="310"/>
      <c r="WTQ4" s="310"/>
      <c r="WTR4" s="309"/>
      <c r="WTS4" s="310"/>
      <c r="WTT4" s="310"/>
      <c r="WTU4" s="310"/>
      <c r="WTV4" s="310"/>
      <c r="WTW4" s="310"/>
      <c r="WTX4" s="310"/>
      <c r="WTY4" s="310"/>
      <c r="WTZ4" s="309"/>
      <c r="WUA4" s="310"/>
      <c r="WUB4" s="310"/>
      <c r="WUC4" s="310"/>
      <c r="WUD4" s="310"/>
      <c r="WUE4" s="310"/>
      <c r="WUF4" s="310"/>
      <c r="WUG4" s="310"/>
      <c r="WUH4" s="309"/>
      <c r="WUI4" s="310"/>
      <c r="WUJ4" s="310"/>
      <c r="WUK4" s="310"/>
      <c r="WUL4" s="310"/>
      <c r="WUM4" s="310"/>
      <c r="WUN4" s="310"/>
      <c r="WUO4" s="310"/>
      <c r="WUP4" s="309"/>
      <c r="WUQ4" s="310"/>
      <c r="WUR4" s="310"/>
      <c r="WUS4" s="310"/>
      <c r="WUT4" s="310"/>
      <c r="WUU4" s="310"/>
      <c r="WUV4" s="310"/>
      <c r="WUW4" s="310"/>
      <c r="WUX4" s="309"/>
      <c r="WUY4" s="310"/>
      <c r="WUZ4" s="310"/>
      <c r="WVA4" s="310"/>
      <c r="WVB4" s="310"/>
      <c r="WVC4" s="310"/>
      <c r="WVD4" s="310"/>
      <c r="WVE4" s="310"/>
      <c r="WVF4" s="309"/>
      <c r="WVG4" s="310"/>
      <c r="WVH4" s="310"/>
      <c r="WVI4" s="310"/>
      <c r="WVJ4" s="310"/>
      <c r="WVK4" s="310"/>
      <c r="WVL4" s="310"/>
      <c r="WVM4" s="310"/>
      <c r="WVN4" s="309"/>
      <c r="WVO4" s="310"/>
      <c r="WVP4" s="310"/>
      <c r="WVQ4" s="310"/>
      <c r="WVR4" s="310"/>
      <c r="WVS4" s="310"/>
      <c r="WVT4" s="310"/>
      <c r="WVU4" s="310"/>
      <c r="WVV4" s="309"/>
      <c r="WVW4" s="310"/>
      <c r="WVX4" s="310"/>
      <c r="WVY4" s="310"/>
      <c r="WVZ4" s="310"/>
      <c r="WWA4" s="310"/>
      <c r="WWB4" s="310"/>
      <c r="WWC4" s="310"/>
      <c r="WWD4" s="309"/>
      <c r="WWE4" s="310"/>
      <c r="WWF4" s="310"/>
      <c r="WWG4" s="310"/>
      <c r="WWH4" s="310"/>
      <c r="WWI4" s="310"/>
      <c r="WWJ4" s="310"/>
      <c r="WWK4" s="310"/>
      <c r="WWL4" s="309"/>
      <c r="WWM4" s="310"/>
      <c r="WWN4" s="310"/>
      <c r="WWO4" s="310"/>
      <c r="WWP4" s="310"/>
      <c r="WWQ4" s="310"/>
      <c r="WWR4" s="310"/>
      <c r="WWS4" s="310"/>
      <c r="WWT4" s="309"/>
      <c r="WWU4" s="310"/>
      <c r="WWV4" s="310"/>
      <c r="WWW4" s="310"/>
      <c r="WWX4" s="310"/>
      <c r="WWY4" s="310"/>
      <c r="WWZ4" s="310"/>
      <c r="WXA4" s="310"/>
      <c r="WXB4" s="309"/>
      <c r="WXC4" s="310"/>
      <c r="WXD4" s="310"/>
      <c r="WXE4" s="310"/>
      <c r="WXF4" s="310"/>
      <c r="WXG4" s="310"/>
      <c r="WXH4" s="310"/>
      <c r="WXI4" s="310"/>
      <c r="WXJ4" s="309"/>
      <c r="WXK4" s="310"/>
      <c r="WXL4" s="310"/>
      <c r="WXM4" s="310"/>
      <c r="WXN4" s="310"/>
      <c r="WXO4" s="310"/>
      <c r="WXP4" s="310"/>
      <c r="WXQ4" s="310"/>
      <c r="WXR4" s="309"/>
      <c r="WXS4" s="310"/>
      <c r="WXT4" s="310"/>
      <c r="WXU4" s="310"/>
      <c r="WXV4" s="310"/>
      <c r="WXW4" s="310"/>
      <c r="WXX4" s="310"/>
      <c r="WXY4" s="310"/>
      <c r="WXZ4" s="309"/>
      <c r="WYA4" s="310"/>
      <c r="WYB4" s="310"/>
      <c r="WYC4" s="310"/>
      <c r="WYD4" s="310"/>
      <c r="WYE4" s="310"/>
      <c r="WYF4" s="310"/>
      <c r="WYG4" s="310"/>
      <c r="WYH4" s="309"/>
      <c r="WYI4" s="310"/>
      <c r="WYJ4" s="310"/>
      <c r="WYK4" s="310"/>
      <c r="WYL4" s="310"/>
      <c r="WYM4" s="310"/>
      <c r="WYN4" s="310"/>
      <c r="WYO4" s="310"/>
      <c r="WYP4" s="309"/>
      <c r="WYQ4" s="310"/>
      <c r="WYR4" s="310"/>
      <c r="WYS4" s="310"/>
      <c r="WYT4" s="310"/>
      <c r="WYU4" s="310"/>
      <c r="WYV4" s="310"/>
      <c r="WYW4" s="310"/>
      <c r="WYX4" s="309"/>
      <c r="WYY4" s="310"/>
      <c r="WYZ4" s="310"/>
      <c r="WZA4" s="310"/>
      <c r="WZB4" s="310"/>
      <c r="WZC4" s="310"/>
      <c r="WZD4" s="310"/>
      <c r="WZE4" s="310"/>
      <c r="WZF4" s="309"/>
      <c r="WZG4" s="310"/>
      <c r="WZH4" s="310"/>
      <c r="WZI4" s="310"/>
      <c r="WZJ4" s="310"/>
      <c r="WZK4" s="310"/>
      <c r="WZL4" s="310"/>
      <c r="WZM4" s="310"/>
      <c r="WZN4" s="309"/>
      <c r="WZO4" s="310"/>
      <c r="WZP4" s="310"/>
      <c r="WZQ4" s="310"/>
      <c r="WZR4" s="310"/>
      <c r="WZS4" s="310"/>
      <c r="WZT4" s="310"/>
      <c r="WZU4" s="310"/>
      <c r="WZV4" s="309"/>
      <c r="WZW4" s="310"/>
      <c r="WZX4" s="310"/>
      <c r="WZY4" s="310"/>
      <c r="WZZ4" s="310"/>
      <c r="XAA4" s="310"/>
      <c r="XAB4" s="310"/>
      <c r="XAC4" s="310"/>
      <c r="XAD4" s="309"/>
      <c r="XAE4" s="310"/>
      <c r="XAF4" s="310"/>
      <c r="XAG4" s="310"/>
      <c r="XAH4" s="310"/>
      <c r="XAI4" s="310"/>
      <c r="XAJ4" s="310"/>
      <c r="XAK4" s="310"/>
      <c r="XAL4" s="309"/>
      <c r="XAM4" s="310"/>
      <c r="XAN4" s="310"/>
      <c r="XAO4" s="310"/>
      <c r="XAP4" s="310"/>
      <c r="XAQ4" s="310"/>
      <c r="XAR4" s="310"/>
      <c r="XAS4" s="310"/>
      <c r="XAT4" s="309"/>
      <c r="XAU4" s="310"/>
      <c r="XAV4" s="310"/>
      <c r="XAW4" s="310"/>
      <c r="XAX4" s="310"/>
      <c r="XAY4" s="310"/>
      <c r="XAZ4" s="310"/>
      <c r="XBA4" s="310"/>
      <c r="XBB4" s="309"/>
      <c r="XBC4" s="310"/>
      <c r="XBD4" s="310"/>
      <c r="XBE4" s="310"/>
      <c r="XBF4" s="310"/>
      <c r="XBG4" s="310"/>
      <c r="XBH4" s="310"/>
      <c r="XBI4" s="310"/>
      <c r="XBJ4" s="309"/>
      <c r="XBK4" s="310"/>
      <c r="XBL4" s="310"/>
      <c r="XBM4" s="310"/>
      <c r="XBN4" s="310"/>
      <c r="XBO4" s="310"/>
      <c r="XBP4" s="310"/>
      <c r="XBQ4" s="310"/>
      <c r="XBR4" s="309"/>
      <c r="XBS4" s="310"/>
      <c r="XBT4" s="310"/>
      <c r="XBU4" s="310"/>
      <c r="XBV4" s="310"/>
      <c r="XBW4" s="310"/>
      <c r="XBX4" s="310"/>
      <c r="XBY4" s="310"/>
      <c r="XBZ4" s="309"/>
      <c r="XCA4" s="310"/>
      <c r="XCB4" s="310"/>
      <c r="XCC4" s="310"/>
      <c r="XCD4" s="310"/>
      <c r="XCE4" s="310"/>
      <c r="XCF4" s="310"/>
      <c r="XCG4" s="310"/>
      <c r="XCH4" s="309"/>
      <c r="XCI4" s="310"/>
      <c r="XCJ4" s="310"/>
      <c r="XCK4" s="310"/>
      <c r="XCL4" s="310"/>
      <c r="XCM4" s="310"/>
      <c r="XCN4" s="310"/>
      <c r="XCO4" s="310"/>
      <c r="XCP4" s="309"/>
      <c r="XCQ4" s="310"/>
      <c r="XCR4" s="310"/>
      <c r="XCS4" s="310"/>
      <c r="XCT4" s="310"/>
      <c r="XCU4" s="310"/>
      <c r="XCV4" s="310"/>
      <c r="XCW4" s="310"/>
      <c r="XCX4" s="309"/>
      <c r="XCY4" s="310"/>
      <c r="XCZ4" s="310"/>
      <c r="XDA4" s="310"/>
      <c r="XDB4" s="310"/>
      <c r="XDC4" s="310"/>
      <c r="XDD4" s="310"/>
      <c r="XDE4" s="310"/>
      <c r="XDF4" s="309"/>
      <c r="XDG4" s="310"/>
      <c r="XDH4" s="310"/>
      <c r="XDI4" s="310"/>
      <c r="XDJ4" s="310"/>
      <c r="XDK4" s="310"/>
      <c r="XDL4" s="310"/>
      <c r="XDM4" s="310"/>
      <c r="XDN4" s="309"/>
      <c r="XDO4" s="310"/>
      <c r="XDP4" s="310"/>
      <c r="XDQ4" s="310"/>
      <c r="XDR4" s="310"/>
      <c r="XDS4" s="310"/>
      <c r="XDT4" s="310"/>
      <c r="XDU4" s="310"/>
      <c r="XDV4" s="309"/>
      <c r="XDW4" s="310"/>
      <c r="XDX4" s="310"/>
      <c r="XDY4" s="310"/>
      <c r="XDZ4" s="310"/>
      <c r="XEA4" s="310"/>
      <c r="XEB4" s="310"/>
      <c r="XEC4" s="310"/>
      <c r="XED4" s="16"/>
      <c r="XEE4" s="17"/>
      <c r="XEF4" s="17"/>
      <c r="XEG4" s="17"/>
      <c r="XEH4" s="17"/>
      <c r="XEI4" s="17"/>
      <c r="XEJ4" s="17"/>
      <c r="XEK4" s="17"/>
      <c r="XEL4" s="16"/>
      <c r="XEM4" s="17"/>
      <c r="XEN4" s="17"/>
      <c r="XEO4" s="17"/>
      <c r="XEP4" s="17"/>
      <c r="XEQ4" s="17"/>
      <c r="XER4" s="17"/>
      <c r="XES4" s="17"/>
      <c r="XET4" s="16"/>
      <c r="XEU4" s="17"/>
      <c r="XEV4" s="21"/>
      <c r="XEW4" s="22"/>
      <c r="XEX4" s="13"/>
      <c r="XEY4" s="13"/>
      <c r="XEZ4" s="13"/>
      <c r="XFA4" s="13"/>
    </row>
    <row r="5" spans="1:16381" s="18" customFormat="1" ht="60.75" customHeight="1" x14ac:dyDescent="0.35">
      <c r="E5" s="311" t="s">
        <v>9</v>
      </c>
      <c r="F5" s="312"/>
      <c r="G5" s="312"/>
      <c r="H5"/>
      <c r="L5" s="24"/>
      <c r="M5" s="24"/>
      <c r="N5" s="24"/>
      <c r="O5" s="24"/>
      <c r="P5" s="24"/>
      <c r="Q5" s="24"/>
      <c r="R5" s="24"/>
      <c r="S5" s="24"/>
      <c r="T5" s="24"/>
      <c r="U5" s="24"/>
      <c r="V5" s="21"/>
      <c r="W5" s="21"/>
      <c r="X5" s="21"/>
      <c r="Y5" s="21"/>
      <c r="Z5" s="21"/>
      <c r="AA5" s="21"/>
      <c r="AB5" s="21"/>
      <c r="AC5" s="21"/>
      <c r="AD5" s="21"/>
      <c r="AE5" s="21"/>
      <c r="AF5" s="21"/>
      <c r="AG5" s="21"/>
      <c r="AH5" s="21"/>
      <c r="AI5" s="21"/>
      <c r="AJ5" s="21"/>
      <c r="AK5" s="21"/>
      <c r="AL5" s="21"/>
      <c r="AM5" s="21"/>
      <c r="AN5" s="21"/>
      <c r="AO5" s="21"/>
      <c r="AP5" s="21"/>
      <c r="AQ5" s="21"/>
      <c r="AR5" s="21"/>
      <c r="AS5" s="21"/>
      <c r="AT5" s="24"/>
      <c r="AU5" s="24"/>
      <c r="AV5" s="24"/>
      <c r="AW5" s="24"/>
      <c r="AX5" s="24"/>
      <c r="AY5" s="24"/>
      <c r="AZ5" s="24"/>
      <c r="BA5" s="24"/>
      <c r="BB5" s="26"/>
      <c r="BC5" s="27"/>
      <c r="BD5" s="24"/>
      <c r="BE5" s="24"/>
      <c r="BF5" s="24"/>
      <c r="BG5" s="21"/>
      <c r="BH5" s="21"/>
      <c r="BI5" s="21"/>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c r="IX5" s="21"/>
      <c r="IY5" s="21"/>
      <c r="IZ5" s="21"/>
      <c r="JA5" s="21"/>
      <c r="JB5" s="21"/>
      <c r="JC5" s="21"/>
      <c r="JD5" s="21"/>
      <c r="JE5" s="21"/>
      <c r="JF5" s="21"/>
      <c r="JG5" s="21"/>
      <c r="JH5" s="21"/>
      <c r="JI5" s="21"/>
      <c r="JJ5" s="21"/>
      <c r="JK5" s="21"/>
      <c r="JL5" s="21"/>
      <c r="JM5" s="21"/>
      <c r="JN5" s="21"/>
      <c r="JO5" s="21"/>
      <c r="JP5" s="21"/>
      <c r="JQ5" s="21"/>
      <c r="JR5" s="21"/>
      <c r="JS5" s="21"/>
      <c r="JT5" s="21"/>
      <c r="JU5" s="21"/>
      <c r="JV5" s="21"/>
      <c r="JW5" s="21"/>
      <c r="JX5" s="21"/>
      <c r="JY5" s="21"/>
      <c r="JZ5" s="21"/>
      <c r="KA5" s="21"/>
      <c r="KB5" s="21"/>
      <c r="KC5" s="21"/>
      <c r="KD5" s="21"/>
      <c r="KE5" s="21"/>
      <c r="KF5" s="21"/>
      <c r="KG5" s="21"/>
      <c r="KH5" s="21"/>
      <c r="KI5" s="21"/>
      <c r="KJ5" s="21"/>
      <c r="KK5" s="21"/>
      <c r="KL5" s="21"/>
      <c r="KM5" s="21"/>
      <c r="KN5" s="21"/>
      <c r="KO5" s="21"/>
      <c r="KP5" s="21"/>
      <c r="KQ5" s="21"/>
      <c r="KR5" s="21"/>
      <c r="KS5" s="21"/>
      <c r="KT5" s="21"/>
      <c r="KU5" s="21"/>
      <c r="KV5" s="21"/>
      <c r="KW5" s="21"/>
      <c r="KX5" s="21"/>
      <c r="KY5" s="21"/>
      <c r="KZ5" s="21"/>
      <c r="LA5" s="21"/>
      <c r="LB5" s="21"/>
      <c r="LC5" s="21"/>
      <c r="LD5" s="21"/>
      <c r="LE5" s="21"/>
      <c r="LF5" s="21"/>
      <c r="LG5" s="21"/>
      <c r="LH5" s="21"/>
      <c r="LI5" s="21"/>
      <c r="LJ5" s="21"/>
      <c r="LK5" s="21"/>
      <c r="LL5" s="21"/>
      <c r="LM5" s="21"/>
      <c r="LN5" s="21"/>
      <c r="LO5" s="21"/>
      <c r="LP5" s="21"/>
      <c r="LQ5" s="21"/>
      <c r="LR5" s="21"/>
      <c r="LS5" s="21"/>
      <c r="LT5" s="21"/>
      <c r="LU5" s="21"/>
      <c r="LV5" s="21"/>
      <c r="LW5" s="21"/>
      <c r="LX5" s="21"/>
      <c r="LY5" s="21"/>
      <c r="LZ5" s="21"/>
      <c r="MA5" s="21"/>
      <c r="MB5" s="21"/>
      <c r="MC5" s="21"/>
      <c r="MD5" s="21"/>
      <c r="ME5" s="21"/>
      <c r="MF5" s="21"/>
      <c r="MG5" s="21"/>
      <c r="MH5" s="21"/>
      <c r="MI5" s="21"/>
      <c r="MJ5" s="21"/>
      <c r="MK5" s="21"/>
      <c r="ML5" s="21"/>
      <c r="MM5" s="21"/>
      <c r="MN5" s="21"/>
      <c r="MO5" s="21"/>
      <c r="MP5" s="21"/>
      <c r="MQ5" s="21"/>
      <c r="MR5" s="21"/>
      <c r="MS5" s="21"/>
      <c r="MT5" s="21"/>
      <c r="MU5" s="21"/>
      <c r="MV5" s="21"/>
      <c r="MW5" s="21"/>
      <c r="MX5" s="21"/>
      <c r="MY5" s="21"/>
      <c r="MZ5" s="21"/>
      <c r="NA5" s="21"/>
      <c r="NB5" s="21"/>
      <c r="NC5" s="21"/>
      <c r="ND5" s="21"/>
      <c r="NE5" s="21"/>
      <c r="NF5" s="21"/>
      <c r="NG5" s="21"/>
      <c r="NH5" s="21"/>
      <c r="NI5" s="21"/>
      <c r="NJ5" s="21"/>
      <c r="NK5" s="21"/>
      <c r="NL5" s="21"/>
      <c r="NM5" s="21"/>
      <c r="NN5" s="21"/>
      <c r="NO5" s="21"/>
      <c r="NP5" s="21"/>
      <c r="NQ5" s="21"/>
      <c r="NR5" s="21"/>
      <c r="NS5" s="21"/>
      <c r="NT5" s="21"/>
      <c r="NU5" s="21"/>
      <c r="NV5" s="21"/>
      <c r="NW5" s="21"/>
      <c r="NX5" s="21"/>
      <c r="NY5" s="21"/>
      <c r="NZ5" s="21"/>
      <c r="OA5" s="21"/>
      <c r="OB5" s="21"/>
      <c r="OC5" s="21"/>
      <c r="OD5" s="21"/>
      <c r="OE5" s="21"/>
      <c r="OF5" s="21"/>
      <c r="OG5" s="21"/>
      <c r="OH5" s="21"/>
      <c r="OI5" s="21"/>
      <c r="OJ5" s="21"/>
      <c r="OK5" s="21"/>
      <c r="OL5" s="21"/>
      <c r="OM5" s="21"/>
      <c r="ON5" s="21"/>
      <c r="OO5" s="21"/>
      <c r="OP5" s="21"/>
      <c r="OQ5" s="21"/>
      <c r="OR5" s="21"/>
      <c r="OS5" s="21"/>
      <c r="OT5" s="21"/>
      <c r="OU5" s="21"/>
      <c r="OV5" s="21"/>
      <c r="OW5" s="21"/>
      <c r="OX5" s="21"/>
      <c r="OY5" s="21"/>
      <c r="OZ5" s="21"/>
      <c r="PA5" s="21"/>
      <c r="PB5" s="21"/>
      <c r="PC5" s="21"/>
      <c r="PD5" s="21"/>
      <c r="PE5" s="21"/>
      <c r="PF5" s="21"/>
      <c r="PG5" s="21"/>
      <c r="PH5" s="21"/>
      <c r="PI5" s="21"/>
      <c r="PJ5" s="21"/>
      <c r="PK5" s="21"/>
      <c r="PL5" s="21"/>
      <c r="PM5" s="21"/>
      <c r="PN5" s="21"/>
      <c r="PO5" s="21"/>
      <c r="PP5" s="21"/>
      <c r="PQ5" s="21"/>
      <c r="PR5" s="21"/>
      <c r="PS5" s="21"/>
      <c r="PT5" s="21"/>
      <c r="PU5" s="21"/>
      <c r="PV5" s="21"/>
      <c r="PW5" s="21"/>
      <c r="PX5" s="21"/>
      <c r="PY5" s="21"/>
      <c r="PZ5" s="21"/>
      <c r="QA5" s="21"/>
      <c r="QB5" s="21"/>
      <c r="QC5" s="21"/>
      <c r="QD5" s="21"/>
      <c r="QE5" s="21"/>
      <c r="QF5" s="21"/>
      <c r="QG5" s="21"/>
      <c r="QH5" s="21"/>
      <c r="QI5" s="21"/>
      <c r="QJ5" s="21"/>
      <c r="QK5" s="21"/>
      <c r="QL5" s="21"/>
      <c r="QM5" s="21"/>
      <c r="QN5" s="21"/>
      <c r="QO5" s="21"/>
      <c r="QP5" s="21"/>
      <c r="QQ5" s="21"/>
      <c r="QR5" s="21"/>
      <c r="QS5" s="21"/>
      <c r="QT5" s="21"/>
      <c r="QU5" s="21"/>
      <c r="QV5" s="21"/>
      <c r="QW5" s="21"/>
      <c r="QX5" s="21"/>
      <c r="QY5" s="21"/>
      <c r="QZ5" s="21"/>
      <c r="RA5" s="21"/>
      <c r="RB5" s="21"/>
      <c r="RC5" s="21"/>
      <c r="RD5" s="21"/>
      <c r="RE5" s="21"/>
      <c r="RF5" s="21"/>
      <c r="RG5" s="21"/>
      <c r="RH5" s="21"/>
      <c r="RI5" s="21"/>
      <c r="RJ5" s="21"/>
      <c r="RK5" s="21"/>
      <c r="RL5" s="21"/>
      <c r="RM5" s="21"/>
      <c r="RN5" s="21"/>
      <c r="RO5" s="21"/>
      <c r="RP5" s="21"/>
      <c r="RQ5" s="21"/>
      <c r="RR5" s="21"/>
      <c r="RS5" s="21"/>
      <c r="RT5" s="21"/>
      <c r="RU5" s="21"/>
      <c r="RV5" s="21"/>
      <c r="RW5" s="21"/>
      <c r="RX5" s="21"/>
      <c r="RY5" s="21"/>
      <c r="RZ5" s="21"/>
      <c r="SA5" s="21"/>
      <c r="SB5" s="21"/>
      <c r="SC5" s="21"/>
      <c r="SD5" s="21"/>
      <c r="SE5" s="21"/>
      <c r="SF5" s="21"/>
      <c r="SG5" s="21"/>
      <c r="SH5" s="21"/>
      <c r="SI5" s="21"/>
      <c r="SJ5" s="21"/>
      <c r="SK5" s="21"/>
      <c r="SL5" s="21"/>
      <c r="SM5" s="21"/>
      <c r="SN5" s="21"/>
      <c r="SO5" s="21"/>
      <c r="SP5" s="21"/>
      <c r="SQ5" s="21"/>
      <c r="SR5" s="21"/>
      <c r="SS5" s="21"/>
      <c r="ST5" s="21"/>
      <c r="SU5" s="21"/>
      <c r="SV5" s="21"/>
      <c r="SW5" s="21"/>
      <c r="SX5" s="21"/>
      <c r="SY5" s="21"/>
      <c r="SZ5" s="21"/>
      <c r="TA5" s="21"/>
      <c r="TB5" s="21"/>
      <c r="TC5" s="21"/>
      <c r="TD5" s="21"/>
      <c r="TE5" s="21"/>
      <c r="TF5" s="21"/>
      <c r="TG5" s="21"/>
      <c r="TH5" s="21"/>
      <c r="TI5" s="21"/>
      <c r="TJ5" s="21"/>
      <c r="TK5" s="21"/>
      <c r="TL5" s="21"/>
      <c r="TM5" s="21"/>
      <c r="TN5" s="21"/>
      <c r="TO5" s="21"/>
      <c r="TP5" s="21"/>
      <c r="TQ5" s="21"/>
      <c r="TR5" s="21"/>
      <c r="TS5" s="21"/>
      <c r="TT5" s="21"/>
      <c r="TU5" s="21"/>
      <c r="TV5" s="21"/>
      <c r="TW5" s="21"/>
      <c r="TX5" s="21"/>
      <c r="TY5" s="21"/>
      <c r="TZ5" s="21"/>
      <c r="UA5" s="21"/>
      <c r="UB5" s="21"/>
      <c r="UC5" s="21"/>
      <c r="UD5" s="21"/>
      <c r="UE5" s="21"/>
      <c r="UF5" s="21"/>
      <c r="UG5" s="21"/>
      <c r="UH5" s="21"/>
      <c r="UI5" s="21"/>
      <c r="UJ5" s="21"/>
      <c r="UK5" s="21"/>
      <c r="UL5" s="21"/>
      <c r="UM5" s="21"/>
      <c r="UN5" s="21"/>
      <c r="UO5" s="21"/>
      <c r="UP5" s="21"/>
      <c r="UQ5" s="21"/>
      <c r="UR5" s="21"/>
      <c r="US5" s="21"/>
      <c r="UT5" s="21"/>
      <c r="UU5" s="21"/>
      <c r="UV5" s="21"/>
      <c r="UW5" s="21"/>
      <c r="UX5" s="21"/>
      <c r="UY5" s="21"/>
      <c r="UZ5" s="21"/>
      <c r="VA5" s="21"/>
      <c r="VB5" s="21"/>
      <c r="VC5" s="21"/>
      <c r="VD5" s="21"/>
      <c r="VE5" s="21"/>
      <c r="VF5" s="21"/>
      <c r="VG5" s="21"/>
      <c r="VH5" s="21"/>
      <c r="VI5" s="21"/>
      <c r="VJ5" s="21"/>
      <c r="VK5" s="21"/>
      <c r="VL5" s="21"/>
      <c r="VM5" s="21"/>
      <c r="VN5" s="21"/>
      <c r="VO5" s="21"/>
      <c r="VP5" s="21"/>
      <c r="VQ5" s="21"/>
      <c r="VR5" s="21"/>
      <c r="VS5" s="21"/>
      <c r="VT5" s="21"/>
      <c r="VU5" s="21"/>
      <c r="VV5" s="21"/>
      <c r="VW5" s="21"/>
      <c r="VX5" s="21"/>
      <c r="VY5" s="21"/>
      <c r="VZ5" s="21"/>
      <c r="WA5" s="21"/>
      <c r="WB5" s="21"/>
      <c r="WC5" s="21"/>
      <c r="WD5" s="21"/>
      <c r="WE5" s="21"/>
      <c r="WF5" s="21"/>
      <c r="WG5" s="21"/>
      <c r="WH5" s="21"/>
      <c r="WI5" s="21"/>
      <c r="WJ5" s="21"/>
      <c r="WK5" s="21"/>
      <c r="WL5" s="21"/>
      <c r="WM5" s="21"/>
      <c r="WN5" s="21"/>
      <c r="WO5" s="21"/>
      <c r="WP5" s="21"/>
      <c r="WQ5" s="21"/>
      <c r="WR5" s="21"/>
      <c r="WS5" s="21"/>
      <c r="WT5" s="21"/>
      <c r="WU5" s="21"/>
      <c r="WV5" s="21"/>
      <c r="WW5" s="21"/>
      <c r="WX5" s="21"/>
      <c r="WY5" s="21"/>
      <c r="WZ5" s="21"/>
      <c r="XA5" s="21"/>
      <c r="XB5" s="21"/>
      <c r="XC5" s="21"/>
      <c r="XD5" s="21"/>
      <c r="XE5" s="21"/>
      <c r="XF5" s="21"/>
      <c r="XG5" s="21"/>
      <c r="XH5" s="21"/>
      <c r="XI5" s="21"/>
      <c r="XJ5" s="21"/>
      <c r="XK5" s="21"/>
      <c r="XL5" s="21"/>
      <c r="XM5" s="21"/>
      <c r="XN5" s="21"/>
      <c r="XO5" s="21"/>
      <c r="XP5" s="21"/>
      <c r="XQ5" s="21"/>
      <c r="XR5" s="21"/>
      <c r="XS5" s="21"/>
      <c r="XT5" s="21"/>
      <c r="XU5" s="21"/>
      <c r="XV5" s="21"/>
      <c r="XW5" s="21"/>
      <c r="XX5" s="21"/>
      <c r="XY5" s="21"/>
      <c r="XZ5" s="21"/>
      <c r="YA5" s="21"/>
      <c r="YB5" s="21"/>
      <c r="YC5" s="21"/>
      <c r="YD5" s="21"/>
      <c r="YE5" s="21"/>
      <c r="YF5" s="21"/>
      <c r="YG5" s="21"/>
      <c r="YH5" s="21"/>
      <c r="YI5" s="21"/>
      <c r="YJ5" s="21"/>
      <c r="YK5" s="21"/>
      <c r="YL5" s="21"/>
      <c r="YM5" s="21"/>
      <c r="YN5" s="21"/>
      <c r="YO5" s="21"/>
      <c r="YP5" s="21"/>
      <c r="YQ5" s="21"/>
      <c r="YR5" s="21"/>
      <c r="YS5" s="21"/>
      <c r="YT5" s="21"/>
      <c r="YU5" s="21"/>
      <c r="YV5" s="21"/>
      <c r="YW5" s="21"/>
      <c r="YX5" s="21"/>
      <c r="YY5" s="21"/>
      <c r="YZ5" s="21"/>
      <c r="ZA5" s="21"/>
      <c r="ZB5" s="21"/>
      <c r="ZC5" s="21"/>
      <c r="ZD5" s="21"/>
      <c r="ZE5" s="21"/>
      <c r="ZF5" s="21"/>
      <c r="ZG5" s="21"/>
      <c r="ZH5" s="21"/>
      <c r="ZI5" s="21"/>
      <c r="ZJ5" s="21"/>
      <c r="ZK5" s="21"/>
      <c r="ZL5" s="21"/>
      <c r="ZM5" s="21"/>
      <c r="ZN5" s="21"/>
      <c r="ZO5" s="21"/>
      <c r="ZP5" s="21"/>
      <c r="ZQ5" s="21"/>
      <c r="ZR5" s="21"/>
      <c r="ZS5" s="21"/>
      <c r="ZT5" s="21"/>
      <c r="ZU5" s="21"/>
      <c r="ZV5" s="21"/>
      <c r="ZW5" s="21"/>
      <c r="ZX5" s="21"/>
      <c r="ZY5" s="21"/>
      <c r="ZZ5" s="21"/>
      <c r="AAA5" s="21"/>
      <c r="AAB5" s="21"/>
      <c r="AAC5" s="21"/>
      <c r="AAD5" s="21"/>
      <c r="AAE5" s="21"/>
      <c r="AAF5" s="21"/>
      <c r="AAG5" s="21"/>
      <c r="AAH5" s="21"/>
      <c r="AAI5" s="21"/>
      <c r="AAJ5" s="21"/>
      <c r="AAK5" s="21"/>
      <c r="AAL5" s="21"/>
      <c r="AAM5" s="21"/>
      <c r="AAN5" s="21"/>
      <c r="AAO5" s="21"/>
      <c r="AAP5" s="21"/>
      <c r="AAQ5" s="21"/>
      <c r="AAR5" s="21"/>
      <c r="AAS5" s="21"/>
      <c r="AAT5" s="21"/>
      <c r="AAU5" s="21"/>
      <c r="AAV5" s="21"/>
      <c r="AAW5" s="21"/>
      <c r="AAX5" s="21"/>
      <c r="AAY5" s="21"/>
      <c r="AAZ5" s="21"/>
      <c r="ABA5" s="21"/>
      <c r="ABB5" s="21"/>
      <c r="ABC5" s="21"/>
      <c r="ABD5" s="21"/>
      <c r="ABE5" s="21"/>
      <c r="ABF5" s="21"/>
      <c r="ABG5" s="21"/>
      <c r="ABH5" s="21"/>
      <c r="ABI5" s="21"/>
      <c r="ABJ5" s="21"/>
      <c r="ABK5" s="21"/>
      <c r="ABL5" s="21"/>
      <c r="ABM5" s="21"/>
      <c r="ABN5" s="21"/>
      <c r="ABO5" s="21"/>
      <c r="ABP5" s="21"/>
      <c r="ABQ5" s="21"/>
      <c r="ABR5" s="21"/>
      <c r="ABS5" s="21"/>
      <c r="ABT5" s="21"/>
      <c r="ABU5" s="21"/>
      <c r="ABV5" s="21"/>
      <c r="ABW5" s="21"/>
      <c r="ABX5" s="21"/>
      <c r="ABY5" s="21"/>
      <c r="ABZ5" s="21"/>
      <c r="ACA5" s="21"/>
      <c r="ACB5" s="21"/>
      <c r="ACC5" s="21"/>
      <c r="ACD5" s="21"/>
      <c r="ACE5" s="21"/>
      <c r="ACF5" s="21"/>
      <c r="ACG5" s="21"/>
      <c r="ACH5" s="21"/>
      <c r="ACI5" s="21"/>
      <c r="ACJ5" s="21"/>
      <c r="ACK5" s="21"/>
      <c r="ACL5" s="21"/>
      <c r="ACM5" s="21"/>
      <c r="ACN5" s="21"/>
      <c r="ACO5" s="21"/>
      <c r="ACP5" s="21"/>
      <c r="ACQ5" s="21"/>
      <c r="ACR5" s="21"/>
      <c r="ACS5" s="21"/>
      <c r="ACT5" s="21"/>
      <c r="ACU5" s="21"/>
      <c r="ACV5" s="21"/>
      <c r="ACW5" s="21"/>
      <c r="ACX5" s="21"/>
      <c r="ACY5" s="21"/>
      <c r="ACZ5" s="21"/>
      <c r="ADA5" s="21"/>
      <c r="ADB5" s="21"/>
      <c r="ADC5" s="21"/>
      <c r="ADD5" s="21"/>
      <c r="ADE5" s="21"/>
      <c r="ADF5" s="21"/>
      <c r="ADG5" s="21"/>
      <c r="ADH5" s="21"/>
      <c r="ADI5" s="21"/>
      <c r="ADJ5" s="21"/>
      <c r="ADK5" s="21"/>
      <c r="ADL5" s="21"/>
      <c r="ADM5" s="21"/>
      <c r="ADN5" s="21"/>
      <c r="ADO5" s="21"/>
      <c r="ADP5" s="21"/>
      <c r="ADQ5" s="21"/>
      <c r="ADR5" s="21"/>
      <c r="ADS5" s="21"/>
      <c r="ADT5" s="21"/>
      <c r="ADU5" s="21"/>
      <c r="ADV5" s="21"/>
      <c r="ADW5" s="21"/>
      <c r="ADX5" s="21"/>
      <c r="ADY5" s="21"/>
      <c r="ADZ5" s="21"/>
      <c r="AEA5" s="21"/>
      <c r="AEB5" s="21"/>
      <c r="AEC5" s="21"/>
      <c r="AED5" s="21"/>
      <c r="AEE5" s="21"/>
      <c r="AEF5" s="21"/>
      <c r="AEG5" s="21"/>
      <c r="AEH5" s="21"/>
      <c r="AEI5" s="21"/>
      <c r="AEJ5" s="21"/>
      <c r="AEK5" s="21"/>
      <c r="AEL5" s="21"/>
      <c r="AEM5" s="21"/>
      <c r="AEN5" s="21"/>
      <c r="AEO5" s="21"/>
      <c r="AEP5" s="21"/>
      <c r="AEQ5" s="21"/>
      <c r="AER5" s="21"/>
      <c r="AES5" s="21"/>
      <c r="AET5" s="21"/>
      <c r="AEU5" s="21"/>
      <c r="AEV5" s="21"/>
      <c r="AEW5" s="21"/>
      <c r="AEX5" s="21"/>
      <c r="AEY5" s="21"/>
      <c r="AEZ5" s="21"/>
      <c r="AFA5" s="21"/>
      <c r="AFB5" s="21"/>
      <c r="AFC5" s="21"/>
      <c r="AFD5" s="21"/>
      <c r="AFE5" s="21"/>
      <c r="AFF5" s="21"/>
      <c r="AFG5" s="21"/>
      <c r="AFH5" s="21"/>
      <c r="AFI5" s="21"/>
      <c r="AFJ5" s="21"/>
      <c r="AFK5" s="21"/>
      <c r="AFL5" s="21"/>
      <c r="AFM5" s="21"/>
      <c r="AFN5" s="21"/>
      <c r="AFO5" s="21"/>
      <c r="AFP5" s="21"/>
      <c r="AFQ5" s="21"/>
      <c r="AFR5" s="21"/>
      <c r="AFS5" s="21"/>
      <c r="AFT5" s="21"/>
      <c r="AFU5" s="21"/>
      <c r="AFV5" s="21"/>
      <c r="AFW5" s="21"/>
      <c r="AFX5" s="21"/>
      <c r="AFY5" s="21"/>
      <c r="AFZ5" s="21"/>
      <c r="AGA5" s="21"/>
      <c r="AGB5" s="21"/>
      <c r="AGC5" s="21"/>
      <c r="AGD5" s="21"/>
      <c r="AGE5" s="21"/>
      <c r="AGF5" s="21"/>
      <c r="AGG5" s="21"/>
      <c r="AGH5" s="21"/>
      <c r="AGI5" s="21"/>
      <c r="AGJ5" s="21"/>
      <c r="AGK5" s="21"/>
      <c r="AGL5" s="21"/>
      <c r="AGM5" s="21"/>
      <c r="AGN5" s="21"/>
      <c r="AGO5" s="21"/>
      <c r="AGP5" s="21"/>
      <c r="AGQ5" s="21"/>
      <c r="AGR5" s="21"/>
      <c r="AGS5" s="21"/>
      <c r="AGT5" s="21"/>
      <c r="AGU5" s="21"/>
      <c r="AGV5" s="21"/>
      <c r="AGW5" s="21"/>
      <c r="AGX5" s="21"/>
      <c r="AGY5" s="21"/>
      <c r="AGZ5" s="21"/>
      <c r="AHA5" s="21"/>
      <c r="AHB5" s="21"/>
      <c r="AHC5" s="21"/>
      <c r="AHD5" s="21"/>
      <c r="AHE5" s="21"/>
      <c r="AHF5" s="21"/>
      <c r="AHG5" s="21"/>
      <c r="AHH5" s="21"/>
      <c r="AHI5" s="21"/>
      <c r="AHJ5" s="21"/>
      <c r="AHK5" s="21"/>
      <c r="AHL5" s="21"/>
      <c r="AHM5" s="21"/>
      <c r="AHN5" s="21"/>
      <c r="AHO5" s="21"/>
      <c r="AHP5" s="21"/>
      <c r="AHQ5" s="21"/>
      <c r="AHR5" s="21"/>
      <c r="AHS5" s="21"/>
      <c r="AHT5" s="21"/>
      <c r="AHU5" s="21"/>
      <c r="AHV5" s="21"/>
      <c r="AHW5" s="21"/>
      <c r="AHX5" s="21"/>
      <c r="AHY5" s="21"/>
      <c r="AHZ5" s="21"/>
      <c r="AIA5" s="21"/>
      <c r="AIB5" s="21"/>
      <c r="AIC5" s="21"/>
      <c r="AID5" s="21"/>
      <c r="AIE5" s="21"/>
      <c r="AIF5" s="21"/>
      <c r="AIG5" s="21"/>
      <c r="AIH5" s="21"/>
      <c r="AII5" s="21"/>
      <c r="AIJ5" s="21"/>
      <c r="AIK5" s="21"/>
      <c r="AIL5" s="21"/>
      <c r="AIM5" s="21"/>
      <c r="AIN5" s="21"/>
      <c r="AIO5" s="21"/>
      <c r="AIP5" s="21"/>
      <c r="AIQ5" s="21"/>
      <c r="AIR5" s="21"/>
      <c r="AIS5" s="21"/>
      <c r="AIT5" s="21"/>
      <c r="AIU5" s="21"/>
      <c r="AIV5" s="21"/>
      <c r="AIW5" s="21"/>
      <c r="AIX5" s="21"/>
      <c r="AIY5" s="21"/>
      <c r="AIZ5" s="21"/>
      <c r="AJA5" s="21"/>
      <c r="AJB5" s="21"/>
      <c r="AJC5" s="21"/>
      <c r="AJD5" s="21"/>
      <c r="AJE5" s="21"/>
      <c r="AJF5" s="21"/>
      <c r="AJG5" s="21"/>
      <c r="AJH5" s="21"/>
      <c r="AJI5" s="21"/>
      <c r="AJJ5" s="21"/>
      <c r="AJK5" s="21"/>
      <c r="AJL5" s="21"/>
      <c r="AJM5" s="21"/>
      <c r="AJN5" s="21"/>
      <c r="AJO5" s="21"/>
      <c r="AJP5" s="21"/>
      <c r="AJQ5" s="21"/>
      <c r="AJR5" s="21"/>
      <c r="AJS5" s="21"/>
      <c r="AJT5" s="21"/>
      <c r="AJU5" s="21"/>
      <c r="AJV5" s="21"/>
      <c r="AJW5" s="21"/>
      <c r="AJX5" s="21"/>
      <c r="AJY5" s="21"/>
      <c r="AJZ5" s="21"/>
      <c r="AKA5" s="21"/>
      <c r="AKB5" s="21"/>
      <c r="AKC5" s="21"/>
      <c r="AKD5" s="21"/>
      <c r="AKE5" s="21"/>
      <c r="AKF5" s="21"/>
      <c r="AKG5" s="21"/>
      <c r="AKH5" s="21"/>
      <c r="AKI5" s="21"/>
      <c r="AKJ5" s="21"/>
      <c r="AKK5" s="21"/>
      <c r="AKL5" s="21"/>
      <c r="AKM5" s="21"/>
      <c r="AKN5" s="21"/>
      <c r="AKO5" s="21"/>
      <c r="AKP5" s="21"/>
      <c r="AKQ5" s="21"/>
      <c r="AKR5" s="21"/>
      <c r="AKS5" s="21"/>
      <c r="AKT5" s="21"/>
      <c r="AKU5" s="21"/>
      <c r="AKV5" s="21"/>
      <c r="AKW5" s="21"/>
      <c r="AKX5" s="21"/>
      <c r="AKY5" s="21"/>
      <c r="AKZ5" s="21"/>
      <c r="ALA5" s="21"/>
      <c r="ALB5" s="21"/>
      <c r="ALC5" s="21"/>
      <c r="ALD5" s="21"/>
      <c r="ALE5" s="21"/>
      <c r="ALF5" s="21"/>
      <c r="ALG5" s="21"/>
      <c r="ALH5" s="21"/>
      <c r="ALI5" s="21"/>
      <c r="ALJ5" s="21"/>
      <c r="ALK5" s="21"/>
      <c r="ALL5" s="21"/>
      <c r="ALM5" s="21"/>
      <c r="ALN5" s="21"/>
      <c r="ALO5" s="21"/>
      <c r="ALP5" s="21"/>
      <c r="ALQ5" s="21"/>
      <c r="ALR5" s="21"/>
      <c r="ALS5" s="21"/>
      <c r="ALT5" s="21"/>
      <c r="ALU5" s="21"/>
      <c r="ALV5" s="21"/>
      <c r="ALW5" s="21"/>
      <c r="ALX5" s="21"/>
      <c r="ALY5" s="21"/>
      <c r="ALZ5" s="21"/>
      <c r="AMA5" s="21"/>
      <c r="AMB5" s="21"/>
      <c r="AMC5" s="21"/>
      <c r="AMD5" s="21"/>
      <c r="AME5" s="21"/>
      <c r="AMF5" s="21"/>
      <c r="AMG5" s="21"/>
      <c r="AMH5" s="21"/>
      <c r="AMI5" s="21"/>
      <c r="AMJ5" s="21"/>
      <c r="AMK5" s="21"/>
      <c r="AML5" s="21"/>
      <c r="AMM5" s="21"/>
      <c r="AMN5" s="21"/>
      <c r="AMO5" s="21"/>
      <c r="AMP5" s="21"/>
      <c r="AMQ5" s="21"/>
      <c r="AMR5" s="21"/>
      <c r="AMS5" s="21"/>
      <c r="AMT5" s="21"/>
      <c r="AMU5" s="21"/>
      <c r="AMV5" s="21"/>
      <c r="AMW5" s="21"/>
      <c r="AMX5" s="21"/>
      <c r="AMY5" s="21"/>
      <c r="AMZ5" s="21"/>
      <c r="ANA5" s="21"/>
      <c r="ANB5" s="21"/>
      <c r="ANC5" s="21"/>
      <c r="AND5" s="21"/>
      <c r="ANE5" s="21"/>
      <c r="ANF5" s="21"/>
      <c r="ANG5" s="21"/>
      <c r="ANH5" s="21"/>
      <c r="ANI5" s="21"/>
      <c r="ANJ5" s="21"/>
      <c r="ANK5" s="21"/>
      <c r="ANL5" s="21"/>
      <c r="ANM5" s="21"/>
      <c r="ANN5" s="21"/>
      <c r="ANO5" s="21"/>
      <c r="ANP5" s="21"/>
      <c r="ANQ5" s="21"/>
      <c r="ANR5" s="21"/>
      <c r="ANS5" s="21"/>
      <c r="ANT5" s="21"/>
      <c r="ANU5" s="21"/>
      <c r="ANV5" s="21"/>
      <c r="ANW5" s="21"/>
      <c r="ANX5" s="21"/>
      <c r="ANY5" s="21"/>
      <c r="ANZ5" s="21"/>
      <c r="AOA5" s="21"/>
      <c r="AOB5" s="21"/>
      <c r="AOC5" s="21"/>
      <c r="AOD5" s="21"/>
      <c r="AOE5" s="21"/>
      <c r="AOF5" s="21"/>
      <c r="AOG5" s="21"/>
      <c r="AOH5" s="21"/>
      <c r="AOI5" s="21"/>
      <c r="AOJ5" s="21"/>
      <c r="AOK5" s="21"/>
      <c r="AOL5" s="21"/>
      <c r="AOM5" s="21"/>
      <c r="AON5" s="21"/>
      <c r="AOO5" s="21"/>
      <c r="AOP5" s="21"/>
      <c r="AOQ5" s="21"/>
      <c r="AOR5" s="21"/>
      <c r="AOS5" s="21"/>
      <c r="AOT5" s="21"/>
      <c r="AOU5" s="21"/>
      <c r="AOV5" s="21"/>
      <c r="AOW5" s="21"/>
      <c r="AOX5" s="21"/>
      <c r="AOY5" s="21"/>
      <c r="AOZ5" s="21"/>
      <c r="APA5" s="21"/>
      <c r="APB5" s="21"/>
      <c r="APC5" s="21"/>
      <c r="APD5" s="21"/>
      <c r="APE5" s="21"/>
      <c r="APF5" s="21"/>
      <c r="APG5" s="21"/>
      <c r="APH5" s="21"/>
      <c r="API5" s="21"/>
      <c r="APJ5" s="21"/>
      <c r="APK5" s="21"/>
      <c r="APL5" s="21"/>
      <c r="APM5" s="21"/>
      <c r="APN5" s="21"/>
      <c r="APO5" s="21"/>
      <c r="APP5" s="21"/>
      <c r="APQ5" s="21"/>
      <c r="APR5" s="21"/>
      <c r="APS5" s="21"/>
      <c r="APT5" s="21"/>
      <c r="APU5" s="21"/>
      <c r="APV5" s="21"/>
      <c r="APW5" s="21"/>
      <c r="APX5" s="21"/>
      <c r="APY5" s="21"/>
      <c r="APZ5" s="21"/>
      <c r="AQA5" s="21"/>
      <c r="AQB5" s="21"/>
      <c r="AQC5" s="21"/>
      <c r="AQD5" s="21"/>
      <c r="AQE5" s="21"/>
      <c r="AQF5" s="21"/>
      <c r="AQG5" s="21"/>
      <c r="AQH5" s="21"/>
      <c r="AQI5" s="21"/>
      <c r="AQJ5" s="21"/>
      <c r="AQK5" s="21"/>
      <c r="AQL5" s="21"/>
      <c r="AQM5" s="21"/>
      <c r="AQN5" s="21"/>
      <c r="AQO5" s="21"/>
      <c r="AQP5" s="21"/>
      <c r="AQQ5" s="21"/>
      <c r="AQR5" s="21"/>
      <c r="AQS5" s="21"/>
      <c r="AQT5" s="21"/>
      <c r="AQU5" s="21"/>
      <c r="AQV5" s="21"/>
      <c r="AQW5" s="21"/>
      <c r="AQX5" s="21"/>
      <c r="AQY5" s="21"/>
      <c r="AQZ5" s="21"/>
      <c r="ARA5" s="21"/>
      <c r="ARB5" s="21"/>
      <c r="ARC5" s="21"/>
      <c r="ARD5" s="21"/>
      <c r="ARE5" s="21"/>
      <c r="ARF5" s="21"/>
      <c r="ARG5" s="21"/>
      <c r="ARH5" s="21"/>
      <c r="ARI5" s="21"/>
      <c r="ARJ5" s="21"/>
      <c r="ARK5" s="21"/>
      <c r="ARL5" s="21"/>
      <c r="ARM5" s="21"/>
      <c r="ARN5" s="21"/>
      <c r="ARO5" s="21"/>
      <c r="ARP5" s="21"/>
      <c r="ARQ5" s="21"/>
      <c r="ARR5" s="21"/>
      <c r="ARS5" s="21"/>
      <c r="ART5" s="21"/>
      <c r="ARU5" s="21"/>
      <c r="ARV5" s="21"/>
      <c r="ARW5" s="21"/>
      <c r="ARX5" s="21"/>
      <c r="ARY5" s="21"/>
      <c r="ARZ5" s="21"/>
      <c r="ASA5" s="21"/>
      <c r="ASB5" s="21"/>
      <c r="ASC5" s="21"/>
      <c r="ASD5" s="21"/>
      <c r="ASE5" s="21"/>
      <c r="ASF5" s="21"/>
      <c r="ASG5" s="21"/>
      <c r="ASH5" s="21"/>
      <c r="ASI5" s="21"/>
      <c r="ASJ5" s="21"/>
      <c r="ASK5" s="21"/>
      <c r="ASL5" s="21"/>
      <c r="ASM5" s="21"/>
      <c r="ASN5" s="21"/>
      <c r="ASO5" s="21"/>
      <c r="ASP5" s="21"/>
      <c r="ASQ5" s="21"/>
      <c r="ASR5" s="21"/>
      <c r="ASS5" s="21"/>
      <c r="AST5" s="21"/>
      <c r="ASU5" s="21"/>
      <c r="ASV5" s="21"/>
      <c r="ASW5" s="21"/>
      <c r="ASX5" s="21"/>
      <c r="ASY5" s="21"/>
      <c r="ASZ5" s="21"/>
      <c r="ATA5" s="21"/>
      <c r="ATB5" s="21"/>
      <c r="ATC5" s="21"/>
      <c r="ATD5" s="21"/>
      <c r="ATE5" s="21"/>
      <c r="ATF5" s="21"/>
      <c r="ATG5" s="21"/>
      <c r="ATH5" s="21"/>
      <c r="ATI5" s="21"/>
      <c r="ATJ5" s="21"/>
      <c r="ATK5" s="21"/>
      <c r="ATL5" s="21"/>
      <c r="ATM5" s="21"/>
      <c r="ATN5" s="21"/>
      <c r="ATO5" s="21"/>
      <c r="ATP5" s="21"/>
      <c r="ATQ5" s="21"/>
      <c r="ATR5" s="21"/>
      <c r="ATS5" s="21"/>
      <c r="ATT5" s="21"/>
      <c r="ATU5" s="21"/>
      <c r="ATV5" s="21"/>
      <c r="ATW5" s="21"/>
      <c r="ATX5" s="21"/>
      <c r="ATY5" s="21"/>
      <c r="ATZ5" s="21"/>
      <c r="AUA5" s="21"/>
      <c r="AUB5" s="21"/>
      <c r="AUC5" s="21"/>
      <c r="AUD5" s="21"/>
      <c r="AUE5" s="21"/>
      <c r="AUF5" s="21"/>
      <c r="AUG5" s="21"/>
      <c r="AUH5" s="21"/>
      <c r="AUI5" s="21"/>
      <c r="AUJ5" s="21"/>
      <c r="AUK5" s="21"/>
      <c r="AUL5" s="21"/>
      <c r="AUM5" s="21"/>
      <c r="AUN5" s="21"/>
      <c r="AUO5" s="21"/>
      <c r="AUP5" s="21"/>
      <c r="AUQ5" s="21"/>
      <c r="AUR5" s="21"/>
      <c r="AUS5" s="21"/>
      <c r="AUT5" s="21"/>
      <c r="AUU5" s="21"/>
      <c r="AUV5" s="21"/>
      <c r="AUW5" s="21"/>
      <c r="AUX5" s="21"/>
      <c r="AUY5" s="21"/>
      <c r="AUZ5" s="21"/>
      <c r="AVA5" s="21"/>
      <c r="AVB5" s="21"/>
      <c r="AVC5" s="21"/>
      <c r="AVD5" s="21"/>
      <c r="AVE5" s="21"/>
      <c r="AVF5" s="21"/>
      <c r="AVG5" s="21"/>
      <c r="AVH5" s="21"/>
      <c r="AVI5" s="21"/>
      <c r="AVJ5" s="21"/>
      <c r="AVK5" s="21"/>
      <c r="AVL5" s="21"/>
      <c r="AVM5" s="21"/>
      <c r="AVN5" s="21"/>
      <c r="AVO5" s="21"/>
      <c r="AVP5" s="21"/>
      <c r="AVQ5" s="21"/>
      <c r="AVR5" s="21"/>
      <c r="AVS5" s="21"/>
      <c r="AVT5" s="21"/>
      <c r="AVU5" s="21"/>
      <c r="AVV5" s="21"/>
      <c r="AVW5" s="21"/>
      <c r="AVX5" s="21"/>
      <c r="AVY5" s="21"/>
      <c r="AVZ5" s="21"/>
      <c r="AWA5" s="21"/>
      <c r="AWB5" s="21"/>
      <c r="AWC5" s="21"/>
      <c r="AWD5" s="21"/>
      <c r="AWE5" s="21"/>
      <c r="AWF5" s="21"/>
      <c r="AWG5" s="21"/>
      <c r="AWH5" s="21"/>
      <c r="AWI5" s="21"/>
      <c r="AWJ5" s="21"/>
      <c r="AWK5" s="21"/>
      <c r="AWL5" s="21"/>
      <c r="AWM5" s="21"/>
      <c r="AWN5" s="21"/>
      <c r="AWO5" s="21"/>
      <c r="AWP5" s="21"/>
      <c r="AWQ5" s="21"/>
      <c r="AWR5" s="21"/>
      <c r="AWS5" s="21"/>
      <c r="AWT5" s="21"/>
      <c r="AWU5" s="21"/>
      <c r="AWV5" s="21"/>
      <c r="AWW5" s="21"/>
      <c r="AWX5" s="21"/>
      <c r="AWY5" s="21"/>
      <c r="AWZ5" s="21"/>
      <c r="AXA5" s="21"/>
      <c r="AXB5" s="21"/>
      <c r="AXC5" s="21"/>
      <c r="AXD5" s="21"/>
      <c r="AXE5" s="21"/>
      <c r="AXF5" s="21"/>
      <c r="AXG5" s="21"/>
      <c r="AXH5" s="21"/>
      <c r="AXI5" s="21"/>
      <c r="AXJ5" s="21"/>
      <c r="AXK5" s="21"/>
      <c r="AXL5" s="21"/>
      <c r="AXM5" s="21"/>
      <c r="AXN5" s="21"/>
      <c r="AXO5" s="21"/>
      <c r="AXP5" s="21"/>
      <c r="AXQ5" s="21"/>
      <c r="AXR5" s="21"/>
      <c r="AXS5" s="21"/>
      <c r="AXT5" s="21"/>
      <c r="AXU5" s="21"/>
      <c r="AXV5" s="21"/>
      <c r="AXW5" s="21"/>
      <c r="AXX5" s="21"/>
      <c r="AXY5" s="21"/>
      <c r="AXZ5" s="21"/>
      <c r="AYA5" s="21"/>
      <c r="AYB5" s="21"/>
      <c r="AYC5" s="21"/>
      <c r="AYD5" s="21"/>
      <c r="AYE5" s="21"/>
      <c r="AYF5" s="21"/>
      <c r="AYG5" s="21"/>
      <c r="AYH5" s="21"/>
      <c r="AYI5" s="21"/>
      <c r="AYJ5" s="21"/>
      <c r="AYK5" s="21"/>
      <c r="AYL5" s="21"/>
      <c r="AYM5" s="21"/>
      <c r="AYN5" s="21"/>
      <c r="AYO5" s="21"/>
      <c r="AYP5" s="21"/>
      <c r="AYQ5" s="21"/>
      <c r="AYR5" s="21"/>
      <c r="AYS5" s="21"/>
      <c r="AYT5" s="21"/>
      <c r="AYU5" s="21"/>
      <c r="AYV5" s="21"/>
      <c r="AYW5" s="21"/>
      <c r="AYX5" s="21"/>
      <c r="AYY5" s="21"/>
      <c r="AYZ5" s="21"/>
      <c r="AZA5" s="21"/>
      <c r="AZB5" s="21"/>
      <c r="AZC5" s="21"/>
      <c r="AZD5" s="21"/>
      <c r="AZE5" s="21"/>
      <c r="AZF5" s="21"/>
      <c r="AZG5" s="21"/>
      <c r="AZH5" s="21"/>
      <c r="AZI5" s="21"/>
      <c r="AZJ5" s="21"/>
      <c r="AZK5" s="21"/>
      <c r="AZL5" s="21"/>
      <c r="AZM5" s="21"/>
      <c r="AZN5" s="21"/>
      <c r="AZO5" s="21"/>
      <c r="AZP5" s="21"/>
      <c r="AZQ5" s="21"/>
      <c r="AZR5" s="21"/>
      <c r="AZS5" s="21"/>
      <c r="AZT5" s="21"/>
      <c r="AZU5" s="21"/>
      <c r="AZV5" s="21"/>
      <c r="AZW5" s="21"/>
      <c r="AZX5" s="21"/>
      <c r="AZY5" s="21"/>
      <c r="AZZ5" s="21"/>
      <c r="BAA5" s="21"/>
      <c r="BAB5" s="21"/>
      <c r="BAC5" s="21"/>
      <c r="BAD5" s="21"/>
      <c r="BAE5" s="21"/>
      <c r="BAF5" s="21"/>
      <c r="BAG5" s="21"/>
      <c r="BAH5" s="21"/>
      <c r="BAI5" s="21"/>
      <c r="BAJ5" s="21"/>
      <c r="BAK5" s="21"/>
      <c r="BAL5" s="21"/>
      <c r="BAM5" s="21"/>
      <c r="BAN5" s="21"/>
      <c r="BAO5" s="21"/>
      <c r="BAP5" s="21"/>
      <c r="BAQ5" s="21"/>
      <c r="BAR5" s="21"/>
      <c r="BAS5" s="21"/>
      <c r="BAT5" s="21"/>
      <c r="BAU5" s="21"/>
      <c r="BAV5" s="21"/>
      <c r="BAW5" s="21"/>
      <c r="BAX5" s="21"/>
      <c r="BAY5" s="21"/>
      <c r="BAZ5" s="21"/>
      <c r="BBA5" s="21"/>
      <c r="BBB5" s="21"/>
      <c r="BBC5" s="21"/>
      <c r="BBD5" s="21"/>
      <c r="BBE5" s="21"/>
      <c r="BBF5" s="21"/>
      <c r="BBG5" s="21"/>
      <c r="BBH5" s="21"/>
      <c r="BBI5" s="21"/>
      <c r="BBJ5" s="21"/>
      <c r="BBK5" s="21"/>
      <c r="BBL5" s="21"/>
      <c r="BBM5" s="21"/>
      <c r="BBN5" s="21"/>
      <c r="BBO5" s="21"/>
      <c r="BBP5" s="21"/>
      <c r="BBQ5" s="21"/>
      <c r="BBR5" s="21"/>
      <c r="BBS5" s="21"/>
      <c r="BBT5" s="21"/>
      <c r="BBU5" s="21"/>
      <c r="BBV5" s="21"/>
      <c r="BBW5" s="21"/>
      <c r="BBX5" s="21"/>
      <c r="BBY5" s="21"/>
      <c r="BBZ5" s="21"/>
      <c r="BCA5" s="21"/>
      <c r="BCB5" s="21"/>
      <c r="BCC5" s="21"/>
      <c r="BCD5" s="21"/>
      <c r="BCE5" s="21"/>
      <c r="BCF5" s="21"/>
      <c r="BCG5" s="21"/>
      <c r="BCH5" s="21"/>
      <c r="BCI5" s="21"/>
      <c r="BCJ5" s="21"/>
      <c r="BCK5" s="21"/>
      <c r="BCL5" s="21"/>
      <c r="BCM5" s="21"/>
      <c r="BCN5" s="21"/>
      <c r="BCO5" s="21"/>
      <c r="BCP5" s="21"/>
      <c r="BCQ5" s="21"/>
      <c r="BCR5" s="21"/>
      <c r="BCS5" s="21"/>
      <c r="BCT5" s="21"/>
      <c r="BCU5" s="21"/>
      <c r="BCV5" s="21"/>
      <c r="BCW5" s="21"/>
      <c r="BCX5" s="21"/>
      <c r="BCY5" s="21"/>
      <c r="BCZ5" s="21"/>
      <c r="BDA5" s="21"/>
      <c r="BDB5" s="21"/>
      <c r="BDC5" s="21"/>
      <c r="BDD5" s="21"/>
      <c r="BDE5" s="21"/>
      <c r="BDF5" s="21"/>
      <c r="BDG5" s="21"/>
      <c r="BDH5" s="21"/>
      <c r="BDI5" s="21"/>
      <c r="BDJ5" s="21"/>
      <c r="BDK5" s="21"/>
      <c r="BDL5" s="21"/>
      <c r="BDM5" s="21"/>
      <c r="BDN5" s="21"/>
      <c r="BDO5" s="21"/>
      <c r="BDP5" s="21"/>
      <c r="BDQ5" s="21"/>
      <c r="BDR5" s="21"/>
      <c r="BDS5" s="21"/>
      <c r="BDT5" s="21"/>
      <c r="BDU5" s="21"/>
      <c r="BDV5" s="21"/>
      <c r="BDW5" s="21"/>
      <c r="BDX5" s="21"/>
      <c r="BDY5" s="21"/>
      <c r="BDZ5" s="21"/>
      <c r="BEA5" s="21"/>
      <c r="BEB5" s="21"/>
      <c r="BEC5" s="21"/>
      <c r="BED5" s="21"/>
      <c r="BEE5" s="21"/>
      <c r="BEF5" s="21"/>
      <c r="BEG5" s="21"/>
      <c r="BEH5" s="21"/>
      <c r="BEI5" s="21"/>
      <c r="BEJ5" s="21"/>
      <c r="BEK5" s="21"/>
      <c r="BEL5" s="21"/>
      <c r="BEM5" s="21"/>
      <c r="BEN5" s="21"/>
      <c r="BEO5" s="21"/>
      <c r="BEP5" s="21"/>
      <c r="BEQ5" s="21"/>
      <c r="BER5" s="21"/>
      <c r="BES5" s="21"/>
      <c r="BET5" s="21"/>
      <c r="BEU5" s="21"/>
      <c r="BEV5" s="21"/>
      <c r="BEW5" s="21"/>
      <c r="BEX5" s="21"/>
      <c r="BEY5" s="21"/>
      <c r="BEZ5" s="21"/>
      <c r="BFA5" s="21"/>
      <c r="BFB5" s="21"/>
      <c r="BFC5" s="21"/>
      <c r="BFD5" s="21"/>
      <c r="BFE5" s="21"/>
      <c r="BFF5" s="21"/>
      <c r="BFG5" s="21"/>
      <c r="BFH5" s="21"/>
      <c r="BFI5" s="21"/>
      <c r="BFJ5" s="21"/>
      <c r="BFK5" s="21"/>
      <c r="BFL5" s="21"/>
      <c r="BFM5" s="21"/>
      <c r="BFN5" s="21"/>
      <c r="BFO5" s="21"/>
      <c r="BFP5" s="21"/>
      <c r="BFQ5" s="21"/>
      <c r="BFR5" s="21"/>
      <c r="BFS5" s="21"/>
      <c r="BFT5" s="21"/>
      <c r="BFU5" s="21"/>
      <c r="BFV5" s="21"/>
      <c r="BFW5" s="21"/>
      <c r="BFX5" s="21"/>
      <c r="BFY5" s="21"/>
      <c r="BFZ5" s="21"/>
      <c r="BGA5" s="21"/>
      <c r="BGB5" s="21"/>
      <c r="BGC5" s="21"/>
      <c r="BGD5" s="21"/>
      <c r="BGE5" s="21"/>
      <c r="BGF5" s="21"/>
      <c r="BGG5" s="21"/>
      <c r="BGH5" s="21"/>
      <c r="BGI5" s="21"/>
      <c r="BGJ5" s="21"/>
      <c r="BGK5" s="21"/>
      <c r="BGL5" s="21"/>
      <c r="BGM5" s="21"/>
      <c r="BGN5" s="21"/>
      <c r="BGO5" s="21"/>
      <c r="BGP5" s="21"/>
      <c r="BGQ5" s="21"/>
      <c r="BGR5" s="21"/>
      <c r="BGS5" s="21"/>
      <c r="BGT5" s="21"/>
      <c r="BGU5" s="21"/>
      <c r="BGV5" s="21"/>
      <c r="BGW5" s="21"/>
      <c r="BGX5" s="21"/>
      <c r="BGY5" s="21"/>
      <c r="BGZ5" s="21"/>
      <c r="BHA5" s="21"/>
      <c r="BHB5" s="21"/>
      <c r="BHC5" s="21"/>
      <c r="BHD5" s="21"/>
      <c r="BHE5" s="21"/>
      <c r="BHF5" s="21"/>
      <c r="BHG5" s="21"/>
      <c r="BHH5" s="21"/>
      <c r="BHI5" s="21"/>
      <c r="BHJ5" s="21"/>
      <c r="BHK5" s="21"/>
      <c r="BHL5" s="21"/>
      <c r="BHM5" s="21"/>
      <c r="BHN5" s="21"/>
      <c r="BHO5" s="21"/>
      <c r="BHP5" s="21"/>
      <c r="BHQ5" s="21"/>
      <c r="BHR5" s="21"/>
      <c r="BHS5" s="21"/>
      <c r="BHT5" s="21"/>
      <c r="BHU5" s="21"/>
      <c r="BHV5" s="21"/>
      <c r="BHW5" s="21"/>
      <c r="BHX5" s="21"/>
      <c r="BHY5" s="21"/>
      <c r="BHZ5" s="21"/>
      <c r="BIA5" s="21"/>
      <c r="BIB5" s="21"/>
      <c r="BIC5" s="21"/>
      <c r="BID5" s="21"/>
      <c r="BIE5" s="21"/>
      <c r="BIF5" s="21"/>
      <c r="BIG5" s="21"/>
      <c r="BIH5" s="21"/>
      <c r="BII5" s="21"/>
      <c r="BIJ5" s="21"/>
      <c r="BIK5" s="21"/>
      <c r="BIL5" s="21"/>
      <c r="BIM5" s="21"/>
      <c r="BIN5" s="21"/>
      <c r="BIO5" s="21"/>
      <c r="BIP5" s="21"/>
      <c r="BIQ5" s="21"/>
      <c r="BIR5" s="21"/>
      <c r="BIS5" s="21"/>
      <c r="BIT5" s="21"/>
      <c r="BIU5" s="21"/>
      <c r="BIV5" s="21"/>
      <c r="BIW5" s="21"/>
      <c r="BIX5" s="21"/>
      <c r="BIY5" s="21"/>
      <c r="BIZ5" s="21"/>
      <c r="BJA5" s="21"/>
      <c r="BJB5" s="21"/>
      <c r="BJC5" s="21"/>
      <c r="BJD5" s="21"/>
      <c r="BJE5" s="21"/>
      <c r="BJF5" s="21"/>
      <c r="BJG5" s="21"/>
      <c r="BJH5" s="21"/>
      <c r="BJI5" s="21"/>
      <c r="BJJ5" s="21"/>
      <c r="BJK5" s="21"/>
      <c r="BJL5" s="21"/>
      <c r="BJM5" s="21"/>
      <c r="BJN5" s="21"/>
      <c r="BJO5" s="21"/>
      <c r="BJP5" s="21"/>
      <c r="BJQ5" s="21"/>
      <c r="BJR5" s="21"/>
      <c r="BJS5" s="21"/>
      <c r="BJT5" s="21"/>
      <c r="BJU5" s="21"/>
      <c r="BJV5" s="21"/>
      <c r="BJW5" s="21"/>
      <c r="BJX5" s="21"/>
      <c r="BJY5" s="21"/>
      <c r="BJZ5" s="21"/>
      <c r="BKA5" s="21"/>
      <c r="BKB5" s="21"/>
      <c r="BKC5" s="21"/>
      <c r="BKD5" s="21"/>
      <c r="BKE5" s="21"/>
      <c r="BKF5" s="21"/>
      <c r="BKG5" s="21"/>
      <c r="BKH5" s="21"/>
      <c r="BKI5" s="21"/>
      <c r="BKJ5" s="21"/>
      <c r="BKK5" s="21"/>
      <c r="BKL5" s="21"/>
      <c r="BKM5" s="21"/>
      <c r="BKN5" s="21"/>
      <c r="BKO5" s="21"/>
      <c r="BKP5" s="21"/>
      <c r="BKQ5" s="21"/>
      <c r="BKR5" s="21"/>
      <c r="BKS5" s="21"/>
      <c r="BKT5" s="21"/>
      <c r="BKU5" s="21"/>
      <c r="BKV5" s="21"/>
      <c r="BKW5" s="21"/>
      <c r="BKX5" s="21"/>
      <c r="BKY5" s="21"/>
      <c r="BKZ5" s="21"/>
      <c r="BLA5" s="21"/>
      <c r="BLB5" s="21"/>
      <c r="BLC5" s="21"/>
      <c r="BLD5" s="21"/>
      <c r="BLE5" s="21"/>
      <c r="BLF5" s="21"/>
      <c r="BLG5" s="21"/>
      <c r="BLH5" s="21"/>
      <c r="BLI5" s="21"/>
      <c r="BLJ5" s="21"/>
      <c r="BLK5" s="21"/>
      <c r="BLL5" s="21"/>
      <c r="BLM5" s="21"/>
      <c r="BLN5" s="21"/>
      <c r="BLO5" s="21"/>
      <c r="BLP5" s="21"/>
      <c r="BLQ5" s="21"/>
      <c r="BLR5" s="21"/>
      <c r="BLS5" s="21"/>
      <c r="BLT5" s="21"/>
      <c r="BLU5" s="21"/>
      <c r="BLV5" s="21"/>
      <c r="BLW5" s="21"/>
      <c r="BLX5" s="21"/>
      <c r="BLY5" s="21"/>
      <c r="BLZ5" s="21"/>
      <c r="BMA5" s="21"/>
      <c r="BMB5" s="21"/>
      <c r="BMC5" s="21"/>
      <c r="BMD5" s="21"/>
      <c r="BME5" s="21"/>
      <c r="BMF5" s="21"/>
      <c r="BMG5" s="21"/>
      <c r="BMH5" s="21"/>
      <c r="BMI5" s="21"/>
      <c r="BMJ5" s="21"/>
      <c r="BMK5" s="21"/>
      <c r="BML5" s="21"/>
      <c r="BMM5" s="21"/>
      <c r="BMN5" s="21"/>
      <c r="BMO5" s="21"/>
      <c r="BMP5" s="21"/>
      <c r="BMQ5" s="21"/>
      <c r="BMR5" s="21"/>
      <c r="BMS5" s="21"/>
      <c r="BMT5" s="21"/>
      <c r="BMU5" s="21"/>
      <c r="BMV5" s="21"/>
      <c r="BMW5" s="21"/>
      <c r="BMX5" s="21"/>
      <c r="BMY5" s="21"/>
      <c r="BMZ5" s="21"/>
      <c r="BNA5" s="21"/>
      <c r="BNB5" s="21"/>
      <c r="BNC5" s="21"/>
      <c r="BND5" s="21"/>
      <c r="BNE5" s="21"/>
      <c r="BNF5" s="21"/>
      <c r="BNG5" s="21"/>
      <c r="BNH5" s="21"/>
      <c r="BNI5" s="21"/>
      <c r="BNJ5" s="21"/>
      <c r="BNK5" s="21"/>
      <c r="BNL5" s="21"/>
      <c r="BNM5" s="21"/>
      <c r="BNN5" s="21"/>
      <c r="BNO5" s="21"/>
      <c r="BNP5" s="21"/>
      <c r="BNQ5" s="21"/>
      <c r="BNR5" s="21"/>
      <c r="BNS5" s="21"/>
      <c r="BNT5" s="21"/>
      <c r="BNU5" s="21"/>
      <c r="BNV5" s="21"/>
      <c r="BNW5" s="21"/>
      <c r="BNX5" s="21"/>
      <c r="BNY5" s="21"/>
      <c r="BNZ5" s="21"/>
      <c r="BOA5" s="21"/>
      <c r="BOB5" s="21"/>
      <c r="BOC5" s="21"/>
      <c r="BOD5" s="21"/>
      <c r="BOE5" s="21"/>
      <c r="BOF5" s="21"/>
      <c r="BOG5" s="21"/>
      <c r="BOH5" s="21"/>
      <c r="BOI5" s="21"/>
      <c r="BOJ5" s="21"/>
      <c r="BOK5" s="21"/>
      <c r="BOL5" s="21"/>
      <c r="BOM5" s="21"/>
      <c r="BON5" s="21"/>
      <c r="BOO5" s="21"/>
      <c r="BOP5" s="21"/>
      <c r="BOQ5" s="21"/>
      <c r="BOR5" s="21"/>
      <c r="BOS5" s="21"/>
      <c r="BOT5" s="21"/>
      <c r="BOU5" s="21"/>
      <c r="BOV5" s="21"/>
      <c r="BOW5" s="21"/>
      <c r="BOX5" s="21"/>
      <c r="BOY5" s="21"/>
      <c r="BOZ5" s="21"/>
      <c r="BPA5" s="21"/>
      <c r="BPB5" s="21"/>
      <c r="BPC5" s="21"/>
      <c r="BPD5" s="21"/>
      <c r="BPE5" s="21"/>
      <c r="BPF5" s="21"/>
      <c r="BPG5" s="21"/>
      <c r="BPH5" s="21"/>
      <c r="BPI5" s="21"/>
      <c r="BPJ5" s="21"/>
      <c r="BPK5" s="21"/>
      <c r="BPL5" s="21"/>
      <c r="BPM5" s="21"/>
      <c r="BPN5" s="21"/>
      <c r="BPO5" s="21"/>
      <c r="BPP5" s="21"/>
      <c r="BPQ5" s="21"/>
      <c r="BPR5" s="21"/>
      <c r="BPS5" s="21"/>
      <c r="BPT5" s="21"/>
      <c r="BPU5" s="21"/>
      <c r="BPV5" s="21"/>
      <c r="BPW5" s="21"/>
      <c r="BPX5" s="21"/>
      <c r="BPY5" s="21"/>
      <c r="BPZ5" s="21"/>
      <c r="BQA5" s="21"/>
      <c r="BQB5" s="21"/>
      <c r="BQC5" s="21"/>
      <c r="BQD5" s="21"/>
      <c r="BQE5" s="21"/>
      <c r="BQF5" s="21"/>
      <c r="BQG5" s="21"/>
      <c r="BQH5" s="21"/>
      <c r="BQI5" s="21"/>
      <c r="BQJ5" s="21"/>
      <c r="BQK5" s="21"/>
      <c r="BQL5" s="21"/>
      <c r="BQM5" s="21"/>
      <c r="BQN5" s="21"/>
      <c r="BQO5" s="21"/>
      <c r="BQP5" s="21"/>
      <c r="BQQ5" s="21"/>
      <c r="BQR5" s="21"/>
      <c r="BQS5" s="21"/>
      <c r="BQT5" s="21"/>
      <c r="BQU5" s="21"/>
      <c r="BQV5" s="21"/>
      <c r="BQW5" s="21"/>
      <c r="BQX5" s="21"/>
      <c r="BQY5" s="21"/>
      <c r="BQZ5" s="21"/>
      <c r="BRA5" s="21"/>
      <c r="BRB5" s="21"/>
      <c r="BRC5" s="21"/>
      <c r="BRD5" s="21"/>
      <c r="BRE5" s="21"/>
      <c r="BRF5" s="21"/>
      <c r="BRG5" s="21"/>
      <c r="BRH5" s="21"/>
      <c r="BRI5" s="21"/>
      <c r="BRJ5" s="21"/>
      <c r="BRK5" s="21"/>
      <c r="BRL5" s="21"/>
      <c r="BRM5" s="21"/>
      <c r="BRN5" s="21"/>
      <c r="BRO5" s="21"/>
      <c r="BRP5" s="21"/>
      <c r="BRQ5" s="21"/>
      <c r="BRR5" s="21"/>
      <c r="BRS5" s="21"/>
      <c r="BRT5" s="21"/>
      <c r="BRU5" s="21"/>
      <c r="BRV5" s="21"/>
      <c r="BRW5" s="21"/>
      <c r="BRX5" s="21"/>
      <c r="BRY5" s="21"/>
      <c r="BRZ5" s="21"/>
      <c r="BSA5" s="21"/>
      <c r="BSB5" s="21"/>
      <c r="BSC5" s="21"/>
      <c r="BSD5" s="21"/>
      <c r="BSE5" s="21"/>
      <c r="BSF5" s="21"/>
      <c r="BSG5" s="21"/>
      <c r="BSH5" s="21"/>
      <c r="BSI5" s="21"/>
      <c r="BSJ5" s="21"/>
      <c r="BSK5" s="21"/>
      <c r="BSL5" s="21"/>
      <c r="BSM5" s="21"/>
      <c r="BSN5" s="21"/>
      <c r="BSO5" s="21"/>
      <c r="BSP5" s="21"/>
      <c r="BSQ5" s="21"/>
      <c r="BSR5" s="21"/>
      <c r="BSS5" s="21"/>
      <c r="BST5" s="21"/>
      <c r="BSU5" s="21"/>
      <c r="BSV5" s="21"/>
      <c r="BSW5" s="21"/>
      <c r="BSX5" s="21"/>
      <c r="BSY5" s="21"/>
      <c r="BSZ5" s="21"/>
      <c r="BTA5" s="21"/>
      <c r="BTB5" s="21"/>
      <c r="BTC5" s="21"/>
      <c r="BTD5" s="21"/>
      <c r="BTE5" s="21"/>
      <c r="BTF5" s="21"/>
      <c r="BTG5" s="21"/>
      <c r="BTH5" s="21"/>
      <c r="BTI5" s="21"/>
      <c r="BTJ5" s="21"/>
      <c r="BTK5" s="21"/>
      <c r="BTL5" s="21"/>
      <c r="BTM5" s="21"/>
      <c r="BTN5" s="21"/>
      <c r="BTO5" s="21"/>
      <c r="BTP5" s="21"/>
      <c r="BTQ5" s="21"/>
      <c r="BTR5" s="21"/>
      <c r="BTS5" s="21"/>
      <c r="BTT5" s="21"/>
      <c r="BTU5" s="21"/>
      <c r="BTV5" s="21"/>
      <c r="BTW5" s="21"/>
      <c r="BTX5" s="21"/>
      <c r="BTY5" s="21"/>
      <c r="BTZ5" s="21"/>
      <c r="BUA5" s="21"/>
      <c r="BUB5" s="21"/>
      <c r="BUC5" s="21"/>
      <c r="BUD5" s="21"/>
      <c r="BUE5" s="21"/>
      <c r="BUF5" s="21"/>
      <c r="BUG5" s="21"/>
      <c r="BUH5" s="21"/>
      <c r="BUI5" s="21"/>
      <c r="BUJ5" s="21"/>
      <c r="BUK5" s="21"/>
      <c r="BUL5" s="21"/>
      <c r="BUM5" s="21"/>
      <c r="BUN5" s="21"/>
      <c r="BUO5" s="21"/>
      <c r="BUP5" s="21"/>
      <c r="BUQ5" s="21"/>
      <c r="BUR5" s="21"/>
      <c r="BUS5" s="21"/>
      <c r="BUT5" s="21"/>
      <c r="BUU5" s="21"/>
      <c r="BUV5" s="21"/>
      <c r="BUW5" s="21"/>
      <c r="BUX5" s="21"/>
      <c r="BUY5" s="21"/>
      <c r="BUZ5" s="21"/>
      <c r="BVA5" s="21"/>
      <c r="BVB5" s="21"/>
      <c r="BVC5" s="21"/>
      <c r="BVD5" s="21"/>
      <c r="BVE5" s="21"/>
      <c r="BVF5" s="21"/>
      <c r="BVG5" s="21"/>
      <c r="BVH5" s="21"/>
      <c r="BVI5" s="21"/>
      <c r="BVJ5" s="21"/>
      <c r="BVK5" s="21"/>
      <c r="BVL5" s="21"/>
      <c r="BVM5" s="21"/>
      <c r="BVN5" s="21"/>
      <c r="BVO5" s="21"/>
      <c r="BVP5" s="21"/>
      <c r="BVQ5" s="21"/>
      <c r="BVR5" s="21"/>
      <c r="BVS5" s="21"/>
      <c r="BVT5" s="21"/>
      <c r="BVU5" s="21"/>
      <c r="BVV5" s="21"/>
      <c r="BVW5" s="21"/>
      <c r="BVX5" s="21"/>
      <c r="BVY5" s="21"/>
      <c r="BVZ5" s="21"/>
      <c r="BWA5" s="21"/>
      <c r="BWB5" s="21"/>
      <c r="BWC5" s="21"/>
      <c r="BWD5" s="21"/>
      <c r="BWE5" s="21"/>
      <c r="BWF5" s="21"/>
      <c r="BWG5" s="21"/>
      <c r="BWH5" s="21"/>
      <c r="BWI5" s="21"/>
      <c r="BWJ5" s="21"/>
      <c r="BWK5" s="21"/>
      <c r="BWL5" s="21"/>
      <c r="BWM5" s="21"/>
      <c r="BWN5" s="21"/>
      <c r="BWO5" s="21"/>
      <c r="BWP5" s="21"/>
      <c r="BWQ5" s="21"/>
      <c r="BWR5" s="21"/>
      <c r="BWS5" s="21"/>
      <c r="BWT5" s="21"/>
      <c r="BWU5" s="21"/>
      <c r="BWV5" s="21"/>
      <c r="BWW5" s="21"/>
      <c r="BWX5" s="21"/>
      <c r="BWY5" s="21"/>
      <c r="BWZ5" s="21"/>
      <c r="BXA5" s="21"/>
      <c r="BXB5" s="21"/>
      <c r="BXC5" s="21"/>
      <c r="BXD5" s="21"/>
      <c r="BXE5" s="21"/>
      <c r="BXF5" s="21"/>
      <c r="BXG5" s="21"/>
      <c r="BXH5" s="21"/>
      <c r="BXI5" s="21"/>
      <c r="BXJ5" s="21"/>
      <c r="BXK5" s="21"/>
      <c r="BXL5" s="21"/>
      <c r="BXM5" s="21"/>
      <c r="BXN5" s="21"/>
      <c r="BXO5" s="21"/>
      <c r="BXP5" s="21"/>
      <c r="BXQ5" s="21"/>
      <c r="BXR5" s="21"/>
      <c r="BXS5" s="21"/>
      <c r="BXT5" s="21"/>
      <c r="BXU5" s="21"/>
      <c r="BXV5" s="21"/>
      <c r="BXW5" s="21"/>
      <c r="BXX5" s="21"/>
      <c r="BXY5" s="21"/>
      <c r="BXZ5" s="21"/>
      <c r="BYA5" s="21"/>
      <c r="BYB5" s="21"/>
      <c r="BYC5" s="21"/>
      <c r="BYD5" s="21"/>
      <c r="BYE5" s="21"/>
      <c r="BYF5" s="21"/>
      <c r="BYG5" s="21"/>
      <c r="BYH5" s="21"/>
      <c r="BYI5" s="21"/>
      <c r="BYJ5" s="21"/>
      <c r="BYK5" s="21"/>
      <c r="BYL5" s="21"/>
      <c r="BYM5" s="21"/>
      <c r="BYN5" s="21"/>
      <c r="BYO5" s="21"/>
      <c r="BYP5" s="21"/>
      <c r="BYQ5" s="21"/>
      <c r="BYR5" s="21"/>
      <c r="BYS5" s="21"/>
      <c r="BYT5" s="21"/>
      <c r="BYU5" s="21"/>
      <c r="BYV5" s="21"/>
      <c r="BYW5" s="21"/>
      <c r="BYX5" s="21"/>
      <c r="BYY5" s="21"/>
      <c r="BYZ5" s="21"/>
      <c r="BZA5" s="21"/>
      <c r="BZB5" s="21"/>
      <c r="BZC5" s="21"/>
      <c r="BZD5" s="21"/>
      <c r="BZE5" s="21"/>
      <c r="BZF5" s="21"/>
      <c r="BZG5" s="21"/>
      <c r="BZH5" s="21"/>
      <c r="BZI5" s="21"/>
      <c r="BZJ5" s="21"/>
      <c r="BZK5" s="21"/>
      <c r="BZL5" s="21"/>
      <c r="BZM5" s="21"/>
      <c r="BZN5" s="21"/>
      <c r="BZO5" s="21"/>
      <c r="BZP5" s="21"/>
      <c r="BZQ5" s="21"/>
      <c r="BZR5" s="21"/>
      <c r="BZS5" s="21"/>
      <c r="BZT5" s="21"/>
      <c r="BZU5" s="21"/>
      <c r="BZV5" s="21"/>
      <c r="BZW5" s="21"/>
      <c r="BZX5" s="21"/>
      <c r="BZY5" s="21"/>
      <c r="BZZ5" s="21"/>
      <c r="CAA5" s="21"/>
      <c r="CAB5" s="21"/>
      <c r="CAC5" s="21"/>
      <c r="CAD5" s="21"/>
      <c r="CAE5" s="21"/>
      <c r="CAF5" s="21"/>
      <c r="CAG5" s="21"/>
      <c r="CAH5" s="21"/>
      <c r="CAI5" s="21"/>
      <c r="CAJ5" s="21"/>
      <c r="CAK5" s="21"/>
      <c r="CAL5" s="21"/>
      <c r="CAM5" s="21"/>
      <c r="CAN5" s="21"/>
      <c r="CAO5" s="21"/>
      <c r="CAP5" s="21"/>
      <c r="CAQ5" s="21"/>
      <c r="CAR5" s="21"/>
      <c r="CAS5" s="21"/>
      <c r="CAT5" s="21"/>
      <c r="CAU5" s="21"/>
      <c r="CAV5" s="21"/>
      <c r="CAW5" s="21"/>
      <c r="CAX5" s="21"/>
      <c r="CAY5" s="21"/>
      <c r="CAZ5" s="21"/>
      <c r="CBA5" s="21"/>
      <c r="CBB5" s="21"/>
      <c r="CBC5" s="21"/>
      <c r="CBD5" s="21"/>
      <c r="CBE5" s="21"/>
      <c r="CBF5" s="21"/>
      <c r="CBG5" s="21"/>
      <c r="CBH5" s="21"/>
      <c r="CBI5" s="21"/>
      <c r="CBJ5" s="21"/>
      <c r="CBK5" s="21"/>
      <c r="CBL5" s="21"/>
      <c r="CBM5" s="21"/>
      <c r="CBN5" s="21"/>
      <c r="CBO5" s="21"/>
      <c r="CBP5" s="21"/>
      <c r="CBQ5" s="21"/>
      <c r="CBR5" s="21"/>
      <c r="CBS5" s="21"/>
      <c r="CBT5" s="21"/>
      <c r="CBU5" s="21"/>
      <c r="CBV5" s="21"/>
      <c r="CBW5" s="21"/>
      <c r="CBX5" s="21"/>
      <c r="CBY5" s="21"/>
      <c r="CBZ5" s="21"/>
      <c r="CCA5" s="21"/>
      <c r="CCB5" s="21"/>
      <c r="CCC5" s="21"/>
      <c r="CCD5" s="21"/>
      <c r="CCE5" s="21"/>
      <c r="CCF5" s="21"/>
      <c r="CCG5" s="21"/>
      <c r="CCH5" s="21"/>
      <c r="CCI5" s="21"/>
      <c r="CCJ5" s="21"/>
      <c r="CCK5" s="21"/>
      <c r="CCL5" s="21"/>
      <c r="CCM5" s="21"/>
      <c r="CCN5" s="21"/>
      <c r="CCO5" s="21"/>
      <c r="CCP5" s="21"/>
      <c r="CCQ5" s="21"/>
      <c r="CCR5" s="21"/>
      <c r="CCS5" s="21"/>
      <c r="CCT5" s="21"/>
      <c r="CCU5" s="21"/>
      <c r="CCV5" s="21"/>
      <c r="CCW5" s="21"/>
      <c r="CCX5" s="21"/>
      <c r="CCY5" s="21"/>
      <c r="CCZ5" s="21"/>
      <c r="CDA5" s="21"/>
      <c r="CDB5" s="21"/>
      <c r="CDC5" s="21"/>
      <c r="CDD5" s="21"/>
      <c r="CDE5" s="21"/>
      <c r="CDF5" s="21"/>
      <c r="CDG5" s="21"/>
      <c r="CDH5" s="21"/>
      <c r="CDI5" s="21"/>
      <c r="CDJ5" s="21"/>
      <c r="CDK5" s="21"/>
      <c r="CDL5" s="21"/>
      <c r="CDM5" s="21"/>
      <c r="CDN5" s="21"/>
      <c r="CDO5" s="21"/>
      <c r="CDP5" s="21"/>
      <c r="CDQ5" s="21"/>
      <c r="CDR5" s="21"/>
      <c r="CDS5" s="21"/>
      <c r="CDT5" s="21"/>
      <c r="CDU5" s="21"/>
      <c r="CDV5" s="21"/>
      <c r="CDW5" s="21"/>
      <c r="CDX5" s="21"/>
      <c r="CDY5" s="21"/>
      <c r="CDZ5" s="21"/>
      <c r="CEA5" s="21"/>
      <c r="CEB5" s="21"/>
      <c r="CEC5" s="21"/>
      <c r="CED5" s="21"/>
      <c r="CEE5" s="21"/>
      <c r="CEF5" s="21"/>
      <c r="CEG5" s="21"/>
      <c r="CEH5" s="21"/>
      <c r="CEI5" s="21"/>
      <c r="CEJ5" s="21"/>
      <c r="CEK5" s="21"/>
      <c r="CEL5" s="21"/>
      <c r="CEM5" s="21"/>
      <c r="CEN5" s="21"/>
      <c r="CEO5" s="21"/>
      <c r="CEP5" s="21"/>
      <c r="CEQ5" s="21"/>
      <c r="CER5" s="21"/>
      <c r="CES5" s="21"/>
      <c r="CET5" s="21"/>
      <c r="CEU5" s="21"/>
      <c r="CEV5" s="21"/>
      <c r="CEW5" s="21"/>
      <c r="CEX5" s="21"/>
      <c r="CEY5" s="21"/>
      <c r="CEZ5" s="21"/>
      <c r="CFA5" s="21"/>
      <c r="CFB5" s="21"/>
      <c r="CFC5" s="21"/>
      <c r="CFD5" s="21"/>
      <c r="CFE5" s="21"/>
      <c r="CFF5" s="21"/>
      <c r="CFG5" s="21"/>
      <c r="CFH5" s="21"/>
      <c r="CFI5" s="21"/>
      <c r="CFJ5" s="21"/>
      <c r="CFK5" s="21"/>
      <c r="CFL5" s="21"/>
      <c r="CFM5" s="21"/>
      <c r="CFN5" s="21"/>
      <c r="CFO5" s="21"/>
      <c r="CFP5" s="21"/>
      <c r="CFQ5" s="21"/>
      <c r="CFR5" s="21"/>
      <c r="CFS5" s="21"/>
      <c r="CFT5" s="21"/>
      <c r="CFU5" s="21"/>
      <c r="CFV5" s="21"/>
      <c r="CFW5" s="21"/>
      <c r="CFX5" s="21"/>
      <c r="CFY5" s="21"/>
      <c r="CFZ5" s="21"/>
      <c r="CGA5" s="21"/>
      <c r="CGB5" s="21"/>
      <c r="CGC5" s="21"/>
      <c r="CGD5" s="21"/>
      <c r="CGE5" s="21"/>
      <c r="CGF5" s="21"/>
      <c r="CGG5" s="21"/>
      <c r="CGH5" s="21"/>
      <c r="CGI5" s="21"/>
      <c r="CGJ5" s="21"/>
      <c r="CGK5" s="21"/>
      <c r="CGL5" s="21"/>
      <c r="CGM5" s="21"/>
      <c r="CGN5" s="21"/>
      <c r="CGO5" s="21"/>
      <c r="CGP5" s="21"/>
      <c r="CGQ5" s="21"/>
      <c r="CGR5" s="21"/>
      <c r="CGS5" s="21"/>
      <c r="CGT5" s="21"/>
      <c r="CGU5" s="21"/>
      <c r="CGV5" s="21"/>
      <c r="CGW5" s="21"/>
      <c r="CGX5" s="21"/>
      <c r="CGY5" s="21"/>
      <c r="CGZ5" s="21"/>
      <c r="CHA5" s="21"/>
      <c r="CHB5" s="21"/>
      <c r="CHC5" s="21"/>
      <c r="CHD5" s="21"/>
      <c r="CHE5" s="21"/>
      <c r="CHF5" s="21"/>
      <c r="CHG5" s="21"/>
      <c r="CHH5" s="21"/>
      <c r="CHI5" s="21"/>
      <c r="CHJ5" s="21"/>
      <c r="CHK5" s="21"/>
      <c r="CHL5" s="21"/>
      <c r="CHM5" s="21"/>
      <c r="CHN5" s="21"/>
      <c r="CHO5" s="21"/>
      <c r="CHP5" s="21"/>
      <c r="CHQ5" s="21"/>
      <c r="CHR5" s="21"/>
      <c r="CHS5" s="21"/>
      <c r="CHT5" s="21"/>
      <c r="CHU5" s="21"/>
      <c r="CHV5" s="21"/>
      <c r="CHW5" s="21"/>
      <c r="CHX5" s="21"/>
      <c r="CHY5" s="21"/>
      <c r="CHZ5" s="21"/>
      <c r="CIA5" s="21"/>
      <c r="CIB5" s="21"/>
      <c r="CIC5" s="21"/>
      <c r="CID5" s="21"/>
      <c r="CIE5" s="21"/>
      <c r="CIF5" s="21"/>
      <c r="CIG5" s="21"/>
      <c r="CIH5" s="21"/>
      <c r="CII5" s="21"/>
      <c r="CIJ5" s="21"/>
      <c r="CIK5" s="21"/>
      <c r="CIL5" s="21"/>
      <c r="CIM5" s="21"/>
      <c r="CIN5" s="21"/>
      <c r="CIO5" s="21"/>
      <c r="CIP5" s="21"/>
      <c r="CIQ5" s="21"/>
      <c r="CIR5" s="21"/>
      <c r="CIS5" s="21"/>
      <c r="CIT5" s="21"/>
      <c r="CIU5" s="21"/>
      <c r="CIV5" s="21"/>
      <c r="CIW5" s="21"/>
      <c r="CIX5" s="21"/>
      <c r="CIY5" s="21"/>
      <c r="CIZ5" s="21"/>
      <c r="CJA5" s="21"/>
      <c r="CJB5" s="21"/>
      <c r="CJC5" s="21"/>
      <c r="CJD5" s="21"/>
      <c r="CJE5" s="21"/>
      <c r="CJF5" s="21"/>
      <c r="CJG5" s="21"/>
      <c r="CJH5" s="21"/>
      <c r="CJI5" s="21"/>
      <c r="CJJ5" s="21"/>
      <c r="CJK5" s="21"/>
      <c r="CJL5" s="21"/>
      <c r="CJM5" s="21"/>
      <c r="CJN5" s="21"/>
      <c r="CJO5" s="21"/>
      <c r="CJP5" s="21"/>
      <c r="CJQ5" s="21"/>
      <c r="CJR5" s="21"/>
      <c r="CJS5" s="21"/>
      <c r="CJT5" s="21"/>
      <c r="CJU5" s="21"/>
      <c r="CJV5" s="21"/>
      <c r="CJW5" s="21"/>
      <c r="CJX5" s="21"/>
      <c r="CJY5" s="21"/>
      <c r="CJZ5" s="21"/>
      <c r="CKA5" s="21"/>
      <c r="CKB5" s="21"/>
      <c r="CKC5" s="21"/>
      <c r="CKD5" s="21"/>
      <c r="CKE5" s="21"/>
      <c r="CKF5" s="21"/>
      <c r="CKG5" s="21"/>
      <c r="CKH5" s="21"/>
      <c r="CKI5" s="21"/>
      <c r="CKJ5" s="21"/>
      <c r="CKK5" s="21"/>
      <c r="CKL5" s="21"/>
      <c r="CKM5" s="21"/>
      <c r="CKN5" s="21"/>
      <c r="CKO5" s="21"/>
      <c r="CKP5" s="21"/>
      <c r="CKQ5" s="21"/>
      <c r="CKR5" s="21"/>
      <c r="CKS5" s="21"/>
      <c r="CKT5" s="21"/>
      <c r="CKU5" s="21"/>
      <c r="CKV5" s="21"/>
      <c r="CKW5" s="21"/>
      <c r="CKX5" s="21"/>
      <c r="CKY5" s="21"/>
      <c r="CKZ5" s="21"/>
      <c r="CLA5" s="21"/>
      <c r="CLB5" s="21"/>
      <c r="CLC5" s="21"/>
      <c r="CLD5" s="21"/>
      <c r="CLE5" s="21"/>
      <c r="CLF5" s="21"/>
      <c r="CLG5" s="21"/>
      <c r="CLH5" s="21"/>
      <c r="CLI5" s="21"/>
      <c r="CLJ5" s="21"/>
      <c r="CLK5" s="21"/>
      <c r="CLL5" s="21"/>
      <c r="CLM5" s="21"/>
      <c r="CLN5" s="21"/>
      <c r="CLO5" s="21"/>
      <c r="CLP5" s="21"/>
      <c r="CLQ5" s="21"/>
      <c r="CLR5" s="21"/>
      <c r="CLS5" s="21"/>
      <c r="CLT5" s="21"/>
      <c r="CLU5" s="21"/>
      <c r="CLV5" s="21"/>
      <c r="CLW5" s="21"/>
      <c r="CLX5" s="21"/>
      <c r="CLY5" s="21"/>
      <c r="CLZ5" s="21"/>
      <c r="CMA5" s="21"/>
      <c r="CMB5" s="21"/>
      <c r="CMC5" s="21"/>
      <c r="CMD5" s="21"/>
      <c r="CME5" s="21"/>
      <c r="CMF5" s="21"/>
      <c r="CMG5" s="21"/>
      <c r="CMH5" s="21"/>
      <c r="CMI5" s="21"/>
      <c r="CMJ5" s="21"/>
      <c r="CMK5" s="21"/>
      <c r="CML5" s="21"/>
      <c r="CMM5" s="21"/>
      <c r="CMN5" s="21"/>
      <c r="CMO5" s="21"/>
      <c r="CMP5" s="21"/>
      <c r="CMQ5" s="21"/>
      <c r="CMR5" s="21"/>
      <c r="CMS5" s="21"/>
      <c r="CMT5" s="21"/>
      <c r="CMU5" s="21"/>
      <c r="CMV5" s="21"/>
      <c r="CMW5" s="21"/>
      <c r="CMX5" s="21"/>
      <c r="CMY5" s="21"/>
      <c r="CMZ5" s="21"/>
      <c r="CNA5" s="21"/>
      <c r="CNB5" s="21"/>
      <c r="CNC5" s="21"/>
      <c r="CND5" s="21"/>
      <c r="CNE5" s="21"/>
      <c r="CNF5" s="21"/>
      <c r="CNG5" s="21"/>
      <c r="CNH5" s="21"/>
      <c r="CNI5" s="21"/>
      <c r="CNJ5" s="21"/>
      <c r="CNK5" s="21"/>
      <c r="CNL5" s="21"/>
      <c r="CNM5" s="21"/>
      <c r="CNN5" s="21"/>
      <c r="CNO5" s="21"/>
      <c r="CNP5" s="21"/>
      <c r="CNQ5" s="21"/>
      <c r="CNR5" s="21"/>
      <c r="CNS5" s="21"/>
      <c r="CNT5" s="21"/>
      <c r="CNU5" s="21"/>
      <c r="CNV5" s="21"/>
      <c r="CNW5" s="21"/>
      <c r="CNX5" s="21"/>
      <c r="CNY5" s="21"/>
      <c r="CNZ5" s="21"/>
      <c r="COA5" s="21"/>
      <c r="COB5" s="21"/>
      <c r="COC5" s="21"/>
      <c r="COD5" s="21"/>
      <c r="COE5" s="21"/>
      <c r="COF5" s="21"/>
      <c r="COG5" s="21"/>
      <c r="COH5" s="21"/>
      <c r="COI5" s="21"/>
      <c r="COJ5" s="21"/>
      <c r="COK5" s="21"/>
      <c r="COL5" s="21"/>
      <c r="COM5" s="21"/>
      <c r="CON5" s="21"/>
      <c r="COO5" s="21"/>
      <c r="COP5" s="21"/>
      <c r="COQ5" s="21"/>
      <c r="COR5" s="21"/>
      <c r="COS5" s="21"/>
      <c r="COT5" s="21"/>
      <c r="COU5" s="21"/>
      <c r="COV5" s="21"/>
      <c r="COW5" s="21"/>
      <c r="COX5" s="21"/>
      <c r="COY5" s="21"/>
      <c r="COZ5" s="21"/>
      <c r="CPA5" s="21"/>
      <c r="CPB5" s="21"/>
      <c r="CPC5" s="21"/>
      <c r="CPD5" s="21"/>
      <c r="CPE5" s="21"/>
      <c r="CPF5" s="21"/>
      <c r="CPG5" s="21"/>
      <c r="CPH5" s="21"/>
      <c r="CPI5" s="21"/>
      <c r="CPJ5" s="21"/>
      <c r="CPK5" s="21"/>
      <c r="CPL5" s="21"/>
      <c r="CPM5" s="21"/>
      <c r="CPN5" s="21"/>
      <c r="CPO5" s="21"/>
      <c r="CPP5" s="21"/>
      <c r="CPQ5" s="21"/>
      <c r="CPR5" s="21"/>
      <c r="CPS5" s="21"/>
      <c r="CPT5" s="21"/>
      <c r="CPU5" s="21"/>
      <c r="CPV5" s="21"/>
      <c r="CPW5" s="21"/>
      <c r="CPX5" s="21"/>
      <c r="CPY5" s="21"/>
      <c r="CPZ5" s="21"/>
      <c r="CQA5" s="21"/>
      <c r="CQB5" s="21"/>
      <c r="CQC5" s="21"/>
      <c r="CQD5" s="21"/>
      <c r="CQE5" s="21"/>
      <c r="CQF5" s="21"/>
      <c r="CQG5" s="21"/>
      <c r="CQH5" s="21"/>
      <c r="CQI5" s="21"/>
      <c r="CQJ5" s="21"/>
      <c r="CQK5" s="21"/>
      <c r="CQL5" s="21"/>
      <c r="CQM5" s="21"/>
      <c r="CQN5" s="21"/>
      <c r="CQO5" s="21"/>
      <c r="CQP5" s="21"/>
      <c r="CQQ5" s="21"/>
      <c r="CQR5" s="21"/>
      <c r="CQS5" s="21"/>
      <c r="CQT5" s="21"/>
      <c r="CQU5" s="21"/>
      <c r="CQV5" s="21"/>
      <c r="CQW5" s="21"/>
      <c r="CQX5" s="21"/>
      <c r="CQY5" s="21"/>
      <c r="CQZ5" s="21"/>
      <c r="CRA5" s="21"/>
      <c r="CRB5" s="21"/>
      <c r="CRC5" s="21"/>
      <c r="CRD5" s="21"/>
      <c r="CRE5" s="21"/>
      <c r="CRF5" s="21"/>
      <c r="CRG5" s="21"/>
      <c r="CRH5" s="21"/>
      <c r="CRI5" s="21"/>
      <c r="CRJ5" s="21"/>
      <c r="CRK5" s="21"/>
      <c r="CRL5" s="21"/>
      <c r="CRM5" s="21"/>
      <c r="CRN5" s="21"/>
      <c r="CRO5" s="21"/>
      <c r="CRP5" s="21"/>
      <c r="CRQ5" s="21"/>
      <c r="CRR5" s="21"/>
      <c r="CRS5" s="21"/>
      <c r="CRT5" s="21"/>
      <c r="CRU5" s="21"/>
      <c r="CRV5" s="21"/>
      <c r="CRW5" s="21"/>
      <c r="CRX5" s="21"/>
      <c r="CRY5" s="21"/>
      <c r="CRZ5" s="21"/>
      <c r="CSA5" s="21"/>
      <c r="CSB5" s="21"/>
      <c r="CSC5" s="21"/>
      <c r="CSD5" s="21"/>
      <c r="CSE5" s="21"/>
      <c r="CSF5" s="21"/>
      <c r="CSG5" s="21"/>
      <c r="CSH5" s="21"/>
      <c r="CSI5" s="21"/>
      <c r="CSJ5" s="21"/>
      <c r="CSK5" s="21"/>
      <c r="CSL5" s="21"/>
      <c r="CSM5" s="21"/>
      <c r="CSN5" s="21"/>
      <c r="CSO5" s="21"/>
      <c r="CSP5" s="21"/>
      <c r="CSQ5" s="21"/>
      <c r="CSR5" s="21"/>
      <c r="CSS5" s="21"/>
      <c r="CST5" s="21"/>
      <c r="CSU5" s="21"/>
      <c r="CSV5" s="21"/>
      <c r="CSW5" s="21"/>
      <c r="CSX5" s="21"/>
      <c r="CSY5" s="21"/>
      <c r="CSZ5" s="21"/>
      <c r="CTA5" s="21"/>
      <c r="CTB5" s="21"/>
      <c r="CTC5" s="21"/>
      <c r="CTD5" s="21"/>
      <c r="CTE5" s="21"/>
      <c r="CTF5" s="21"/>
      <c r="CTG5" s="21"/>
      <c r="CTH5" s="21"/>
      <c r="CTI5" s="21"/>
      <c r="CTJ5" s="21"/>
      <c r="CTK5" s="21"/>
      <c r="CTL5" s="21"/>
      <c r="CTM5" s="21"/>
      <c r="CTN5" s="21"/>
      <c r="CTO5" s="21"/>
      <c r="CTP5" s="21"/>
      <c r="CTQ5" s="21"/>
      <c r="CTR5" s="21"/>
      <c r="CTS5" s="21"/>
      <c r="CTT5" s="21"/>
      <c r="CTU5" s="21"/>
      <c r="CTV5" s="21"/>
      <c r="CTW5" s="21"/>
      <c r="CTX5" s="21"/>
      <c r="CTY5" s="21"/>
      <c r="CTZ5" s="21"/>
      <c r="CUA5" s="21"/>
      <c r="CUB5" s="21"/>
      <c r="CUC5" s="21"/>
      <c r="CUD5" s="21"/>
      <c r="CUE5" s="21"/>
      <c r="CUF5" s="21"/>
      <c r="CUG5" s="21"/>
      <c r="CUH5" s="21"/>
      <c r="CUI5" s="21"/>
      <c r="CUJ5" s="21"/>
      <c r="CUK5" s="21"/>
      <c r="CUL5" s="21"/>
      <c r="CUM5" s="21"/>
      <c r="CUN5" s="21"/>
      <c r="CUO5" s="21"/>
      <c r="CUP5" s="21"/>
      <c r="CUQ5" s="21"/>
      <c r="CUR5" s="21"/>
      <c r="CUS5" s="21"/>
      <c r="CUT5" s="21"/>
      <c r="CUU5" s="21"/>
      <c r="CUV5" s="21"/>
      <c r="CUW5" s="21"/>
      <c r="CUX5" s="21"/>
      <c r="CUY5" s="21"/>
      <c r="CUZ5" s="21"/>
      <c r="CVA5" s="21"/>
      <c r="CVB5" s="21"/>
      <c r="CVC5" s="21"/>
      <c r="CVD5" s="21"/>
      <c r="CVE5" s="21"/>
      <c r="CVF5" s="21"/>
      <c r="CVG5" s="21"/>
      <c r="CVH5" s="21"/>
      <c r="CVI5" s="21"/>
      <c r="CVJ5" s="21"/>
      <c r="CVK5" s="21"/>
      <c r="CVL5" s="21"/>
      <c r="CVM5" s="21"/>
      <c r="CVN5" s="21"/>
      <c r="CVO5" s="21"/>
      <c r="CVP5" s="21"/>
      <c r="CVQ5" s="21"/>
      <c r="CVR5" s="21"/>
      <c r="CVS5" s="21"/>
      <c r="CVT5" s="21"/>
      <c r="CVU5" s="21"/>
      <c r="CVV5" s="21"/>
      <c r="CVW5" s="21"/>
      <c r="CVX5" s="21"/>
      <c r="CVY5" s="21"/>
      <c r="CVZ5" s="21"/>
      <c r="CWA5" s="21"/>
      <c r="CWB5" s="21"/>
      <c r="CWC5" s="21"/>
      <c r="CWD5" s="21"/>
      <c r="CWE5" s="21"/>
      <c r="CWF5" s="21"/>
      <c r="CWG5" s="21"/>
      <c r="CWH5" s="21"/>
      <c r="CWI5" s="21"/>
      <c r="CWJ5" s="21"/>
      <c r="CWK5" s="21"/>
      <c r="CWL5" s="21"/>
      <c r="CWM5" s="21"/>
      <c r="CWN5" s="21"/>
      <c r="CWO5" s="21"/>
      <c r="CWP5" s="21"/>
      <c r="CWQ5" s="21"/>
      <c r="CWR5" s="21"/>
      <c r="CWS5" s="21"/>
      <c r="CWT5" s="21"/>
      <c r="CWU5" s="21"/>
      <c r="CWV5" s="21"/>
      <c r="CWW5" s="21"/>
      <c r="CWX5" s="21"/>
      <c r="CWY5" s="21"/>
      <c r="CWZ5" s="21"/>
      <c r="CXA5" s="21"/>
      <c r="CXB5" s="21"/>
      <c r="CXC5" s="21"/>
      <c r="CXD5" s="21"/>
      <c r="CXE5" s="21"/>
      <c r="CXF5" s="21"/>
      <c r="CXG5" s="21"/>
      <c r="CXH5" s="21"/>
      <c r="CXI5" s="21"/>
      <c r="CXJ5" s="21"/>
      <c r="CXK5" s="21"/>
      <c r="CXL5" s="21"/>
      <c r="CXM5" s="21"/>
      <c r="CXN5" s="21"/>
      <c r="CXO5" s="21"/>
      <c r="CXP5" s="21"/>
      <c r="CXQ5" s="21"/>
      <c r="CXR5" s="21"/>
      <c r="CXS5" s="21"/>
      <c r="CXT5" s="21"/>
      <c r="CXU5" s="21"/>
      <c r="CXV5" s="21"/>
      <c r="CXW5" s="21"/>
      <c r="CXX5" s="21"/>
      <c r="CXY5" s="21"/>
      <c r="CXZ5" s="21"/>
      <c r="CYA5" s="21"/>
      <c r="CYB5" s="21"/>
      <c r="CYC5" s="21"/>
      <c r="CYD5" s="21"/>
      <c r="CYE5" s="21"/>
      <c r="CYF5" s="21"/>
      <c r="CYG5" s="21"/>
      <c r="CYH5" s="21"/>
      <c r="CYI5" s="21"/>
      <c r="CYJ5" s="21"/>
      <c r="CYK5" s="21"/>
      <c r="CYL5" s="21"/>
      <c r="CYM5" s="21"/>
      <c r="CYN5" s="21"/>
      <c r="CYO5" s="21"/>
      <c r="CYP5" s="21"/>
      <c r="CYQ5" s="21"/>
      <c r="CYR5" s="21"/>
      <c r="CYS5" s="21"/>
      <c r="CYT5" s="21"/>
      <c r="CYU5" s="21"/>
      <c r="CYV5" s="21"/>
      <c r="CYW5" s="21"/>
      <c r="CYX5" s="21"/>
      <c r="CYY5" s="21"/>
      <c r="CYZ5" s="21"/>
      <c r="CZA5" s="21"/>
      <c r="CZB5" s="21"/>
      <c r="CZC5" s="21"/>
      <c r="CZD5" s="21"/>
      <c r="CZE5" s="21"/>
      <c r="CZF5" s="21"/>
      <c r="CZG5" s="21"/>
      <c r="CZH5" s="21"/>
      <c r="CZI5" s="21"/>
      <c r="CZJ5" s="21"/>
      <c r="CZK5" s="21"/>
      <c r="CZL5" s="21"/>
      <c r="CZM5" s="21"/>
      <c r="CZN5" s="21"/>
      <c r="CZO5" s="21"/>
      <c r="CZP5" s="21"/>
      <c r="CZQ5" s="21"/>
      <c r="CZR5" s="21"/>
      <c r="CZS5" s="21"/>
      <c r="CZT5" s="21"/>
      <c r="CZU5" s="21"/>
      <c r="CZV5" s="21"/>
      <c r="CZW5" s="21"/>
      <c r="CZX5" s="21"/>
      <c r="CZY5" s="21"/>
      <c r="CZZ5" s="21"/>
      <c r="DAA5" s="21"/>
      <c r="DAB5" s="21"/>
      <c r="DAC5" s="21"/>
      <c r="DAD5" s="21"/>
      <c r="DAE5" s="21"/>
      <c r="DAF5" s="21"/>
      <c r="DAG5" s="21"/>
      <c r="DAH5" s="21"/>
      <c r="DAI5" s="21"/>
      <c r="DAJ5" s="21"/>
      <c r="DAK5" s="21"/>
      <c r="DAL5" s="21"/>
      <c r="DAM5" s="21"/>
      <c r="DAN5" s="21"/>
      <c r="DAO5" s="21"/>
      <c r="DAP5" s="21"/>
      <c r="DAQ5" s="21"/>
      <c r="DAR5" s="21"/>
      <c r="DAS5" s="21"/>
      <c r="DAT5" s="21"/>
      <c r="DAU5" s="21"/>
      <c r="DAV5" s="21"/>
      <c r="DAW5" s="21"/>
      <c r="DAX5" s="21"/>
      <c r="DAY5" s="21"/>
      <c r="DAZ5" s="21"/>
      <c r="DBA5" s="21"/>
      <c r="DBB5" s="21"/>
      <c r="DBC5" s="21"/>
      <c r="DBD5" s="21"/>
      <c r="DBE5" s="21"/>
      <c r="DBF5" s="21"/>
      <c r="DBG5" s="21"/>
      <c r="DBH5" s="21"/>
      <c r="DBI5" s="21"/>
      <c r="DBJ5" s="21"/>
      <c r="DBK5" s="21"/>
      <c r="DBL5" s="21"/>
      <c r="DBM5" s="21"/>
      <c r="DBN5" s="21"/>
      <c r="DBO5" s="21"/>
      <c r="DBP5" s="21"/>
      <c r="DBQ5" s="21"/>
      <c r="DBR5" s="21"/>
      <c r="DBS5" s="21"/>
      <c r="DBT5" s="21"/>
      <c r="DBU5" s="21"/>
      <c r="DBV5" s="21"/>
      <c r="DBW5" s="21"/>
      <c r="DBX5" s="21"/>
      <c r="DBY5" s="21"/>
      <c r="DBZ5" s="21"/>
      <c r="DCA5" s="21"/>
      <c r="DCB5" s="21"/>
      <c r="DCC5" s="21"/>
      <c r="DCD5" s="21"/>
      <c r="DCE5" s="21"/>
      <c r="DCF5" s="21"/>
      <c r="DCG5" s="21"/>
      <c r="DCH5" s="21"/>
      <c r="DCI5" s="21"/>
      <c r="DCJ5" s="21"/>
      <c r="DCK5" s="21"/>
      <c r="DCL5" s="21"/>
      <c r="DCM5" s="21"/>
      <c r="DCN5" s="21"/>
      <c r="DCO5" s="21"/>
      <c r="DCP5" s="21"/>
      <c r="DCQ5" s="21"/>
      <c r="DCR5" s="21"/>
      <c r="DCS5" s="21"/>
      <c r="DCT5" s="21"/>
      <c r="DCU5" s="21"/>
      <c r="DCV5" s="21"/>
      <c r="DCW5" s="21"/>
      <c r="DCX5" s="21"/>
      <c r="DCY5" s="21"/>
      <c r="DCZ5" s="21"/>
      <c r="DDA5" s="21"/>
      <c r="DDB5" s="21"/>
      <c r="DDC5" s="21"/>
      <c r="DDD5" s="21"/>
      <c r="DDE5" s="21"/>
      <c r="DDF5" s="21"/>
      <c r="DDG5" s="21"/>
      <c r="DDH5" s="21"/>
      <c r="DDI5" s="21"/>
      <c r="DDJ5" s="21"/>
      <c r="DDK5" s="21"/>
      <c r="DDL5" s="21"/>
      <c r="DDM5" s="21"/>
      <c r="DDN5" s="21"/>
      <c r="DDO5" s="21"/>
      <c r="DDP5" s="21"/>
      <c r="DDQ5" s="21"/>
      <c r="DDR5" s="21"/>
      <c r="DDS5" s="21"/>
      <c r="DDT5" s="21"/>
      <c r="DDU5" s="21"/>
      <c r="DDV5" s="21"/>
      <c r="DDW5" s="21"/>
      <c r="DDX5" s="21"/>
      <c r="DDY5" s="21"/>
      <c r="DDZ5" s="21"/>
      <c r="DEA5" s="21"/>
      <c r="DEB5" s="21"/>
      <c r="DEC5" s="21"/>
      <c r="DED5" s="21"/>
      <c r="DEE5" s="21"/>
      <c r="DEF5" s="21"/>
      <c r="DEG5" s="21"/>
      <c r="DEH5" s="21"/>
      <c r="DEI5" s="21"/>
      <c r="DEJ5" s="21"/>
      <c r="DEK5" s="21"/>
      <c r="DEL5" s="21"/>
      <c r="DEM5" s="21"/>
      <c r="DEN5" s="21"/>
      <c r="DEO5" s="21"/>
      <c r="DEP5" s="21"/>
      <c r="DEQ5" s="21"/>
      <c r="DER5" s="21"/>
      <c r="DES5" s="21"/>
      <c r="DET5" s="21"/>
      <c r="DEU5" s="21"/>
      <c r="DEV5" s="21"/>
      <c r="DEW5" s="21"/>
      <c r="DEX5" s="21"/>
      <c r="DEY5" s="21"/>
      <c r="DEZ5" s="21"/>
      <c r="DFA5" s="21"/>
      <c r="DFB5" s="21"/>
      <c r="DFC5" s="21"/>
      <c r="DFD5" s="21"/>
      <c r="DFE5" s="21"/>
      <c r="DFF5" s="21"/>
      <c r="DFG5" s="21"/>
      <c r="DFH5" s="21"/>
      <c r="DFI5" s="21"/>
      <c r="DFJ5" s="21"/>
      <c r="DFK5" s="21"/>
      <c r="DFL5" s="21"/>
      <c r="DFM5" s="21"/>
      <c r="DFN5" s="21"/>
      <c r="DFO5" s="21"/>
      <c r="DFP5" s="21"/>
      <c r="DFQ5" s="21"/>
      <c r="DFR5" s="21"/>
      <c r="DFS5" s="21"/>
      <c r="DFT5" s="21"/>
      <c r="DFU5" s="21"/>
      <c r="DFV5" s="21"/>
      <c r="DFW5" s="21"/>
      <c r="DFX5" s="21"/>
      <c r="DFY5" s="21"/>
      <c r="DFZ5" s="21"/>
      <c r="DGA5" s="21"/>
      <c r="DGB5" s="21"/>
      <c r="DGC5" s="21"/>
      <c r="DGD5" s="21"/>
      <c r="DGE5" s="21"/>
      <c r="DGF5" s="21"/>
      <c r="DGG5" s="21"/>
      <c r="DGH5" s="21"/>
      <c r="DGI5" s="21"/>
      <c r="DGJ5" s="21"/>
      <c r="DGK5" s="21"/>
      <c r="DGL5" s="21"/>
      <c r="DGM5" s="21"/>
      <c r="DGN5" s="21"/>
      <c r="DGO5" s="21"/>
      <c r="DGP5" s="21"/>
      <c r="DGQ5" s="21"/>
      <c r="DGR5" s="21"/>
      <c r="DGS5" s="21"/>
      <c r="DGT5" s="21"/>
      <c r="DGU5" s="21"/>
      <c r="DGV5" s="21"/>
      <c r="DGW5" s="21"/>
      <c r="DGX5" s="21"/>
      <c r="DGY5" s="21"/>
      <c r="DGZ5" s="21"/>
      <c r="DHA5" s="21"/>
      <c r="DHB5" s="21"/>
      <c r="DHC5" s="21"/>
      <c r="DHD5" s="21"/>
      <c r="DHE5" s="21"/>
      <c r="DHF5" s="21"/>
      <c r="DHG5" s="21"/>
      <c r="DHH5" s="21"/>
      <c r="DHI5" s="21"/>
      <c r="DHJ5" s="21"/>
      <c r="DHK5" s="21"/>
      <c r="DHL5" s="21"/>
      <c r="DHM5" s="21"/>
      <c r="DHN5" s="21"/>
      <c r="DHO5" s="21"/>
      <c r="DHP5" s="21"/>
      <c r="DHQ5" s="21"/>
      <c r="DHR5" s="21"/>
      <c r="DHS5" s="21"/>
      <c r="DHT5" s="21"/>
      <c r="DHU5" s="21"/>
      <c r="DHV5" s="21"/>
      <c r="DHW5" s="21"/>
      <c r="DHX5" s="21"/>
      <c r="DHY5" s="21"/>
      <c r="DHZ5" s="21"/>
      <c r="DIA5" s="21"/>
      <c r="DIB5" s="21"/>
      <c r="DIC5" s="21"/>
      <c r="DID5" s="21"/>
      <c r="DIE5" s="21"/>
      <c r="DIF5" s="21"/>
      <c r="DIG5" s="21"/>
      <c r="DIH5" s="21"/>
      <c r="DII5" s="21"/>
      <c r="DIJ5" s="21"/>
      <c r="DIK5" s="21"/>
      <c r="DIL5" s="21"/>
      <c r="DIM5" s="21"/>
      <c r="DIN5" s="21"/>
      <c r="DIO5" s="21"/>
      <c r="DIP5" s="21"/>
      <c r="DIQ5" s="21"/>
      <c r="DIR5" s="21"/>
      <c r="DIS5" s="21"/>
      <c r="DIT5" s="21"/>
      <c r="DIU5" s="21"/>
      <c r="DIV5" s="21"/>
      <c r="DIW5" s="21"/>
      <c r="DIX5" s="21"/>
      <c r="DIY5" s="21"/>
      <c r="DIZ5" s="21"/>
      <c r="DJA5" s="21"/>
      <c r="DJB5" s="21"/>
      <c r="DJC5" s="21"/>
      <c r="DJD5" s="21"/>
      <c r="DJE5" s="21"/>
      <c r="DJF5" s="21"/>
      <c r="DJG5" s="21"/>
      <c r="DJH5" s="21"/>
      <c r="DJI5" s="21"/>
      <c r="DJJ5" s="21"/>
      <c r="DJK5" s="21"/>
      <c r="DJL5" s="21"/>
      <c r="DJM5" s="21"/>
      <c r="DJN5" s="21"/>
      <c r="DJO5" s="21"/>
      <c r="DJP5" s="21"/>
      <c r="DJQ5" s="21"/>
      <c r="DJR5" s="21"/>
      <c r="DJS5" s="21"/>
      <c r="DJT5" s="21"/>
      <c r="DJU5" s="21"/>
      <c r="DJV5" s="21"/>
      <c r="DJW5" s="21"/>
      <c r="DJX5" s="21"/>
      <c r="DJY5" s="21"/>
      <c r="DJZ5" s="21"/>
      <c r="DKA5" s="21"/>
      <c r="DKB5" s="21"/>
      <c r="DKC5" s="21"/>
      <c r="DKD5" s="21"/>
      <c r="DKE5" s="21"/>
      <c r="DKF5" s="21"/>
      <c r="DKG5" s="21"/>
      <c r="DKH5" s="21"/>
      <c r="DKI5" s="21"/>
      <c r="DKJ5" s="21"/>
      <c r="DKK5" s="21"/>
      <c r="DKL5" s="21"/>
      <c r="DKM5" s="21"/>
      <c r="DKN5" s="21"/>
      <c r="DKO5" s="21"/>
      <c r="DKP5" s="21"/>
      <c r="DKQ5" s="21"/>
      <c r="DKR5" s="21"/>
      <c r="DKS5" s="21"/>
      <c r="DKT5" s="21"/>
      <c r="DKU5" s="21"/>
      <c r="DKV5" s="21"/>
      <c r="DKW5" s="21"/>
      <c r="DKX5" s="21"/>
      <c r="DKY5" s="21"/>
      <c r="DKZ5" s="21"/>
      <c r="DLA5" s="21"/>
      <c r="DLB5" s="21"/>
      <c r="DLC5" s="21"/>
      <c r="DLD5" s="21"/>
      <c r="DLE5" s="21"/>
      <c r="DLF5" s="21"/>
      <c r="DLG5" s="21"/>
      <c r="DLH5" s="21"/>
      <c r="DLI5" s="21"/>
      <c r="DLJ5" s="21"/>
      <c r="DLK5" s="21"/>
      <c r="DLL5" s="21"/>
      <c r="DLM5" s="21"/>
      <c r="DLN5" s="21"/>
      <c r="DLO5" s="21"/>
      <c r="DLP5" s="21"/>
      <c r="DLQ5" s="21"/>
      <c r="DLR5" s="21"/>
      <c r="DLS5" s="21"/>
      <c r="DLT5" s="21"/>
      <c r="DLU5" s="21"/>
      <c r="DLV5" s="21"/>
      <c r="DLW5" s="21"/>
      <c r="DLX5" s="21"/>
      <c r="DLY5" s="21"/>
      <c r="DLZ5" s="21"/>
      <c r="DMA5" s="21"/>
      <c r="DMB5" s="21"/>
      <c r="DMC5" s="21"/>
      <c r="DMD5" s="21"/>
      <c r="DME5" s="21"/>
      <c r="DMF5" s="21"/>
      <c r="DMG5" s="21"/>
      <c r="DMH5" s="21"/>
      <c r="DMI5" s="21"/>
      <c r="DMJ5" s="21"/>
      <c r="DMK5" s="21"/>
      <c r="DML5" s="21"/>
      <c r="DMM5" s="21"/>
      <c r="DMN5" s="21"/>
      <c r="DMO5" s="21"/>
      <c r="DMP5" s="21"/>
      <c r="DMQ5" s="21"/>
      <c r="DMR5" s="21"/>
      <c r="DMS5" s="21"/>
      <c r="DMT5" s="21"/>
      <c r="DMU5" s="21"/>
      <c r="DMV5" s="21"/>
      <c r="DMW5" s="21"/>
      <c r="DMX5" s="21"/>
      <c r="DMY5" s="21"/>
      <c r="DMZ5" s="21"/>
      <c r="DNA5" s="21"/>
      <c r="DNB5" s="21"/>
      <c r="DNC5" s="21"/>
      <c r="DND5" s="21"/>
      <c r="DNE5" s="21"/>
      <c r="DNF5" s="21"/>
      <c r="DNG5" s="21"/>
      <c r="DNH5" s="21"/>
      <c r="DNI5" s="21"/>
      <c r="DNJ5" s="21"/>
      <c r="DNK5" s="21"/>
      <c r="DNL5" s="21"/>
      <c r="DNM5" s="21"/>
      <c r="DNN5" s="21"/>
      <c r="DNO5" s="21"/>
      <c r="DNP5" s="21"/>
      <c r="DNQ5" s="21"/>
      <c r="DNR5" s="21"/>
      <c r="DNS5" s="21"/>
      <c r="DNT5" s="21"/>
      <c r="DNU5" s="21"/>
      <c r="DNV5" s="21"/>
      <c r="DNW5" s="21"/>
      <c r="DNX5" s="21"/>
      <c r="DNY5" s="21"/>
      <c r="DNZ5" s="21"/>
      <c r="DOA5" s="21"/>
      <c r="DOB5" s="21"/>
      <c r="DOC5" s="21"/>
      <c r="DOD5" s="21"/>
      <c r="DOE5" s="21"/>
      <c r="DOF5" s="21"/>
      <c r="DOG5" s="21"/>
      <c r="DOH5" s="21"/>
      <c r="DOI5" s="21"/>
      <c r="DOJ5" s="21"/>
      <c r="DOK5" s="21"/>
      <c r="DOL5" s="21"/>
      <c r="DOM5" s="21"/>
      <c r="DON5" s="21"/>
      <c r="DOO5" s="21"/>
      <c r="DOP5" s="21"/>
      <c r="DOQ5" s="21"/>
      <c r="DOR5" s="21"/>
      <c r="DOS5" s="21"/>
      <c r="DOT5" s="21"/>
      <c r="DOU5" s="21"/>
      <c r="DOV5" s="21"/>
      <c r="DOW5" s="21"/>
      <c r="DOX5" s="21"/>
      <c r="DOY5" s="21"/>
      <c r="DOZ5" s="21"/>
      <c r="DPA5" s="21"/>
      <c r="DPB5" s="21"/>
      <c r="DPC5" s="21"/>
      <c r="DPD5" s="21"/>
      <c r="DPE5" s="21"/>
      <c r="DPF5" s="21"/>
      <c r="DPG5" s="21"/>
      <c r="DPH5" s="21"/>
      <c r="DPI5" s="21"/>
      <c r="DPJ5" s="21"/>
      <c r="DPK5" s="21"/>
      <c r="DPL5" s="21"/>
      <c r="DPM5" s="21"/>
      <c r="DPN5" s="21"/>
      <c r="DPO5" s="21"/>
      <c r="DPP5" s="21"/>
      <c r="DPQ5" s="21"/>
      <c r="DPR5" s="21"/>
      <c r="DPS5" s="21"/>
      <c r="DPT5" s="21"/>
      <c r="DPU5" s="21"/>
      <c r="DPV5" s="21"/>
      <c r="DPW5" s="21"/>
      <c r="DPX5" s="21"/>
      <c r="DPY5" s="21"/>
      <c r="DPZ5" s="21"/>
      <c r="DQA5" s="21"/>
      <c r="DQB5" s="21"/>
      <c r="DQC5" s="21"/>
      <c r="DQD5" s="21"/>
      <c r="DQE5" s="21"/>
      <c r="DQF5" s="21"/>
      <c r="DQG5" s="21"/>
      <c r="DQH5" s="21"/>
      <c r="DQI5" s="21"/>
      <c r="DQJ5" s="21"/>
      <c r="DQK5" s="21"/>
      <c r="DQL5" s="21"/>
      <c r="DQM5" s="21"/>
      <c r="DQN5" s="21"/>
      <c r="DQO5" s="21"/>
      <c r="DQP5" s="21"/>
      <c r="DQQ5" s="21"/>
      <c r="DQR5" s="21"/>
      <c r="DQS5" s="21"/>
      <c r="DQT5" s="21"/>
      <c r="DQU5" s="21"/>
      <c r="DQV5" s="21"/>
      <c r="DQW5" s="21"/>
      <c r="DQX5" s="21"/>
      <c r="DQY5" s="21"/>
      <c r="DQZ5" s="21"/>
      <c r="DRA5" s="21"/>
      <c r="DRB5" s="21"/>
      <c r="DRC5" s="21"/>
      <c r="DRD5" s="21"/>
      <c r="DRE5" s="21"/>
      <c r="DRF5" s="21"/>
      <c r="DRG5" s="21"/>
      <c r="DRH5" s="21"/>
      <c r="DRI5" s="21"/>
      <c r="DRJ5" s="21"/>
      <c r="DRK5" s="21"/>
      <c r="DRL5" s="21"/>
      <c r="DRM5" s="21"/>
      <c r="DRN5" s="21"/>
      <c r="DRO5" s="21"/>
      <c r="DRP5" s="21"/>
      <c r="DRQ5" s="21"/>
      <c r="DRR5" s="21"/>
      <c r="DRS5" s="21"/>
      <c r="DRT5" s="21"/>
      <c r="DRU5" s="21"/>
      <c r="DRV5" s="21"/>
      <c r="DRW5" s="21"/>
      <c r="DRX5" s="21"/>
      <c r="DRY5" s="21"/>
      <c r="DRZ5" s="21"/>
      <c r="DSA5" s="21"/>
      <c r="DSB5" s="21"/>
      <c r="DSC5" s="21"/>
      <c r="DSD5" s="21"/>
      <c r="DSE5" s="21"/>
      <c r="DSF5" s="21"/>
      <c r="DSG5" s="21"/>
      <c r="DSH5" s="21"/>
      <c r="DSI5" s="21"/>
      <c r="DSJ5" s="21"/>
      <c r="DSK5" s="21"/>
      <c r="DSL5" s="21"/>
      <c r="DSM5" s="21"/>
      <c r="DSN5" s="21"/>
      <c r="DSO5" s="21"/>
      <c r="DSP5" s="21"/>
      <c r="DSQ5" s="21"/>
      <c r="DSR5" s="21"/>
      <c r="DSS5" s="21"/>
      <c r="DST5" s="21"/>
      <c r="DSU5" s="21"/>
      <c r="DSV5" s="21"/>
      <c r="DSW5" s="21"/>
      <c r="DSX5" s="21"/>
      <c r="DSY5" s="21"/>
      <c r="DSZ5" s="21"/>
      <c r="DTA5" s="21"/>
      <c r="DTB5" s="21"/>
      <c r="DTC5" s="21"/>
      <c r="DTD5" s="21"/>
      <c r="DTE5" s="21"/>
      <c r="DTF5" s="21"/>
      <c r="DTG5" s="21"/>
      <c r="DTH5" s="21"/>
      <c r="DTI5" s="21"/>
      <c r="DTJ5" s="21"/>
      <c r="DTK5" s="21"/>
      <c r="DTL5" s="21"/>
      <c r="DTM5" s="21"/>
      <c r="DTN5" s="21"/>
      <c r="DTO5" s="21"/>
      <c r="DTP5" s="21"/>
      <c r="DTQ5" s="21"/>
      <c r="DTR5" s="21"/>
      <c r="DTS5" s="21"/>
      <c r="DTT5" s="21"/>
      <c r="DTU5" s="21"/>
      <c r="DTV5" s="21"/>
      <c r="DTW5" s="21"/>
      <c r="DTX5" s="21"/>
      <c r="DTY5" s="21"/>
      <c r="DTZ5" s="21"/>
      <c r="DUA5" s="21"/>
      <c r="DUB5" s="21"/>
      <c r="DUC5" s="21"/>
      <c r="DUD5" s="21"/>
      <c r="DUE5" s="21"/>
      <c r="DUF5" s="21"/>
      <c r="DUG5" s="21"/>
      <c r="DUH5" s="21"/>
      <c r="DUI5" s="21"/>
      <c r="DUJ5" s="21"/>
      <c r="DUK5" s="21"/>
      <c r="DUL5" s="21"/>
      <c r="DUM5" s="21"/>
      <c r="DUN5" s="21"/>
      <c r="DUO5" s="21"/>
      <c r="DUP5" s="21"/>
      <c r="DUQ5" s="21"/>
      <c r="DUR5" s="21"/>
      <c r="DUS5" s="21"/>
      <c r="DUT5" s="21"/>
      <c r="DUU5" s="21"/>
      <c r="DUV5" s="21"/>
      <c r="DUW5" s="21"/>
      <c r="DUX5" s="21"/>
      <c r="DUY5" s="21"/>
      <c r="DUZ5" s="21"/>
      <c r="DVA5" s="21"/>
      <c r="DVB5" s="21"/>
      <c r="DVC5" s="21"/>
      <c r="DVD5" s="21"/>
      <c r="DVE5" s="21"/>
      <c r="DVF5" s="21"/>
      <c r="DVG5" s="21"/>
      <c r="DVH5" s="21"/>
      <c r="DVI5" s="21"/>
      <c r="DVJ5" s="21"/>
      <c r="DVK5" s="21"/>
      <c r="DVL5" s="21"/>
      <c r="DVM5" s="21"/>
      <c r="DVN5" s="21"/>
      <c r="DVO5" s="21"/>
      <c r="DVP5" s="21"/>
      <c r="DVQ5" s="21"/>
      <c r="DVR5" s="21"/>
      <c r="DVS5" s="21"/>
      <c r="DVT5" s="21"/>
      <c r="DVU5" s="21"/>
      <c r="DVV5" s="21"/>
      <c r="DVW5" s="21"/>
      <c r="DVX5" s="21"/>
      <c r="DVY5" s="21"/>
      <c r="DVZ5" s="21"/>
      <c r="DWA5" s="21"/>
      <c r="DWB5" s="21"/>
      <c r="DWC5" s="21"/>
      <c r="DWD5" s="21"/>
      <c r="DWE5" s="21"/>
      <c r="DWF5" s="21"/>
      <c r="DWG5" s="21"/>
      <c r="DWH5" s="21"/>
      <c r="DWI5" s="21"/>
      <c r="DWJ5" s="21"/>
      <c r="DWK5" s="21"/>
      <c r="DWL5" s="21"/>
      <c r="DWM5" s="21"/>
      <c r="DWN5" s="21"/>
      <c r="DWO5" s="21"/>
      <c r="DWP5" s="21"/>
      <c r="DWQ5" s="21"/>
      <c r="DWR5" s="21"/>
      <c r="DWS5" s="21"/>
      <c r="DWT5" s="21"/>
      <c r="DWU5" s="21"/>
      <c r="DWV5" s="21"/>
      <c r="DWW5" s="21"/>
      <c r="DWX5" s="21"/>
      <c r="DWY5" s="21"/>
      <c r="DWZ5" s="21"/>
      <c r="DXA5" s="21"/>
      <c r="DXB5" s="21"/>
      <c r="DXC5" s="21"/>
      <c r="DXD5" s="21"/>
      <c r="DXE5" s="21"/>
      <c r="DXF5" s="21"/>
      <c r="DXG5" s="21"/>
      <c r="DXH5" s="21"/>
      <c r="DXI5" s="21"/>
      <c r="DXJ5" s="21"/>
      <c r="DXK5" s="21"/>
      <c r="DXL5" s="21"/>
      <c r="DXM5" s="21"/>
      <c r="DXN5" s="21"/>
      <c r="DXO5" s="21"/>
      <c r="DXP5" s="21"/>
      <c r="DXQ5" s="21"/>
      <c r="DXR5" s="21"/>
      <c r="DXS5" s="21"/>
      <c r="DXT5" s="21"/>
      <c r="DXU5" s="21"/>
      <c r="DXV5" s="21"/>
      <c r="DXW5" s="21"/>
      <c r="DXX5" s="21"/>
      <c r="DXY5" s="21"/>
      <c r="DXZ5" s="21"/>
      <c r="DYA5" s="21"/>
      <c r="DYB5" s="21"/>
      <c r="DYC5" s="21"/>
      <c r="DYD5" s="21"/>
      <c r="DYE5" s="21"/>
      <c r="DYF5" s="21"/>
      <c r="DYG5" s="21"/>
      <c r="DYH5" s="21"/>
      <c r="DYI5" s="21"/>
      <c r="DYJ5" s="21"/>
      <c r="DYK5" s="21"/>
      <c r="DYL5" s="21"/>
      <c r="DYM5" s="21"/>
      <c r="DYN5" s="21"/>
      <c r="DYO5" s="21"/>
      <c r="DYP5" s="21"/>
      <c r="DYQ5" s="21"/>
      <c r="DYR5" s="21"/>
      <c r="DYS5" s="21"/>
      <c r="DYT5" s="21"/>
      <c r="DYU5" s="21"/>
      <c r="DYV5" s="21"/>
      <c r="DYW5" s="21"/>
      <c r="DYX5" s="21"/>
      <c r="DYY5" s="21"/>
      <c r="DYZ5" s="21"/>
      <c r="DZA5" s="21"/>
      <c r="DZB5" s="21"/>
      <c r="DZC5" s="21"/>
      <c r="DZD5" s="21"/>
      <c r="DZE5" s="21"/>
      <c r="DZF5" s="21"/>
      <c r="DZG5" s="21"/>
      <c r="DZH5" s="21"/>
      <c r="DZI5" s="21"/>
      <c r="DZJ5" s="21"/>
      <c r="DZK5" s="21"/>
      <c r="DZL5" s="21"/>
      <c r="DZM5" s="21"/>
      <c r="DZN5" s="21"/>
      <c r="DZO5" s="21"/>
      <c r="DZP5" s="21"/>
      <c r="DZQ5" s="21"/>
      <c r="DZR5" s="21"/>
      <c r="DZS5" s="21"/>
      <c r="DZT5" s="21"/>
      <c r="DZU5" s="21"/>
      <c r="DZV5" s="21"/>
      <c r="DZW5" s="21"/>
      <c r="DZX5" s="21"/>
      <c r="DZY5" s="21"/>
      <c r="DZZ5" s="21"/>
      <c r="EAA5" s="21"/>
      <c r="EAB5" s="21"/>
      <c r="EAC5" s="21"/>
      <c r="EAD5" s="21"/>
      <c r="EAE5" s="21"/>
      <c r="EAF5" s="21"/>
      <c r="EAG5" s="21"/>
      <c r="EAH5" s="21"/>
      <c r="EAI5" s="21"/>
      <c r="EAJ5" s="21"/>
      <c r="EAK5" s="21"/>
      <c r="EAL5" s="21"/>
      <c r="EAM5" s="21"/>
      <c r="EAN5" s="21"/>
      <c r="EAO5" s="21"/>
      <c r="EAP5" s="21"/>
      <c r="EAQ5" s="21"/>
      <c r="EAR5" s="21"/>
      <c r="EAS5" s="21"/>
      <c r="EAT5" s="21"/>
      <c r="EAU5" s="21"/>
      <c r="EAV5" s="21"/>
      <c r="EAW5" s="21"/>
      <c r="EAX5" s="21"/>
      <c r="EAY5" s="21"/>
      <c r="EAZ5" s="21"/>
      <c r="EBA5" s="21"/>
      <c r="EBB5" s="21"/>
      <c r="EBC5" s="21"/>
      <c r="EBD5" s="21"/>
      <c r="EBE5" s="21"/>
      <c r="EBF5" s="21"/>
      <c r="EBG5" s="21"/>
      <c r="EBH5" s="21"/>
      <c r="EBI5" s="21"/>
      <c r="EBJ5" s="21"/>
      <c r="EBK5" s="21"/>
      <c r="EBL5" s="21"/>
      <c r="EBM5" s="21"/>
      <c r="EBN5" s="21"/>
      <c r="EBO5" s="21"/>
      <c r="EBP5" s="21"/>
      <c r="EBQ5" s="21"/>
      <c r="EBR5" s="21"/>
      <c r="EBS5" s="21"/>
      <c r="EBT5" s="21"/>
      <c r="EBU5" s="21"/>
      <c r="EBV5" s="21"/>
      <c r="EBW5" s="21"/>
      <c r="EBX5" s="21"/>
      <c r="EBY5" s="21"/>
      <c r="EBZ5" s="21"/>
      <c r="ECA5" s="21"/>
      <c r="ECB5" s="21"/>
      <c r="ECC5" s="21"/>
      <c r="ECD5" s="21"/>
      <c r="ECE5" s="21"/>
      <c r="ECF5" s="21"/>
      <c r="ECG5" s="21"/>
      <c r="ECH5" s="21"/>
      <c r="ECI5" s="21"/>
      <c r="ECJ5" s="21"/>
      <c r="ECK5" s="21"/>
      <c r="ECL5" s="21"/>
      <c r="ECM5" s="21"/>
      <c r="ECN5" s="21"/>
      <c r="ECO5" s="21"/>
      <c r="ECP5" s="21"/>
      <c r="ECQ5" s="21"/>
      <c r="ECR5" s="21"/>
      <c r="ECS5" s="21"/>
      <c r="ECT5" s="21"/>
      <c r="ECU5" s="21"/>
      <c r="ECV5" s="21"/>
      <c r="ECW5" s="21"/>
      <c r="ECX5" s="21"/>
      <c r="ECY5" s="21"/>
      <c r="ECZ5" s="21"/>
      <c r="EDA5" s="21"/>
      <c r="EDB5" s="21"/>
      <c r="EDC5" s="21"/>
      <c r="EDD5" s="21"/>
      <c r="EDE5" s="21"/>
      <c r="EDF5" s="21"/>
      <c r="EDG5" s="21"/>
      <c r="EDH5" s="21"/>
      <c r="EDI5" s="21"/>
      <c r="EDJ5" s="21"/>
      <c r="EDK5" s="21"/>
      <c r="EDL5" s="21"/>
      <c r="EDM5" s="21"/>
      <c r="EDN5" s="21"/>
      <c r="EDO5" s="21"/>
      <c r="EDP5" s="21"/>
      <c r="EDQ5" s="21"/>
      <c r="EDR5" s="21"/>
      <c r="EDS5" s="21"/>
      <c r="EDT5" s="21"/>
      <c r="EDU5" s="21"/>
      <c r="EDV5" s="21"/>
      <c r="EDW5" s="21"/>
      <c r="EDX5" s="21"/>
      <c r="EDY5" s="21"/>
      <c r="EDZ5" s="21"/>
      <c r="EEA5" s="21"/>
      <c r="EEB5" s="21"/>
      <c r="EEC5" s="21"/>
      <c r="EED5" s="21"/>
      <c r="EEE5" s="21"/>
      <c r="EEF5" s="21"/>
      <c r="EEG5" s="21"/>
      <c r="EEH5" s="21"/>
      <c r="EEI5" s="21"/>
      <c r="EEJ5" s="21"/>
      <c r="EEK5" s="21"/>
      <c r="EEL5" s="21"/>
      <c r="EEM5" s="21"/>
      <c r="EEN5" s="21"/>
      <c r="EEO5" s="21"/>
      <c r="EEP5" s="21"/>
      <c r="EEQ5" s="21"/>
      <c r="EER5" s="21"/>
      <c r="EES5" s="21"/>
      <c r="EET5" s="21"/>
      <c r="EEU5" s="21"/>
      <c r="EEV5" s="21"/>
      <c r="EEW5" s="21"/>
      <c r="EEX5" s="21"/>
      <c r="EEY5" s="21"/>
      <c r="EEZ5" s="21"/>
      <c r="EFA5" s="21"/>
      <c r="EFB5" s="21"/>
      <c r="EFC5" s="21"/>
      <c r="EFD5" s="21"/>
      <c r="EFE5" s="21"/>
      <c r="EFF5" s="21"/>
      <c r="EFG5" s="21"/>
      <c r="EFH5" s="21"/>
      <c r="EFI5" s="21"/>
      <c r="EFJ5" s="21"/>
      <c r="EFK5" s="21"/>
      <c r="EFL5" s="21"/>
      <c r="EFM5" s="21"/>
      <c r="EFN5" s="21"/>
      <c r="EFO5" s="21"/>
      <c r="EFP5" s="21"/>
      <c r="EFQ5" s="21"/>
      <c r="EFR5" s="21"/>
      <c r="EFS5" s="21"/>
      <c r="EFT5" s="21"/>
      <c r="EFU5" s="21"/>
      <c r="EFV5" s="21"/>
      <c r="EFW5" s="21"/>
      <c r="EFX5" s="21"/>
      <c r="EFY5" s="21"/>
      <c r="EFZ5" s="21"/>
      <c r="EGA5" s="21"/>
      <c r="EGB5" s="21"/>
      <c r="EGC5" s="21"/>
      <c r="EGD5" s="21"/>
      <c r="EGE5" s="21"/>
      <c r="EGF5" s="21"/>
      <c r="EGG5" s="21"/>
      <c r="EGH5" s="21"/>
      <c r="EGI5" s="21"/>
      <c r="EGJ5" s="21"/>
      <c r="EGK5" s="21"/>
      <c r="EGL5" s="21"/>
      <c r="EGM5" s="21"/>
      <c r="EGN5" s="21"/>
      <c r="EGO5" s="21"/>
      <c r="EGP5" s="21"/>
      <c r="EGQ5" s="21"/>
      <c r="EGR5" s="21"/>
      <c r="EGS5" s="21"/>
      <c r="EGT5" s="21"/>
      <c r="EGU5" s="21"/>
      <c r="EGV5" s="21"/>
      <c r="EGW5" s="21"/>
      <c r="EGX5" s="21"/>
      <c r="EGY5" s="21"/>
      <c r="EGZ5" s="21"/>
      <c r="EHA5" s="21"/>
      <c r="EHB5" s="21"/>
      <c r="EHC5" s="21"/>
      <c r="EHD5" s="21"/>
      <c r="EHE5" s="21"/>
      <c r="EHF5" s="21"/>
      <c r="EHG5" s="21"/>
      <c r="EHH5" s="21"/>
      <c r="EHI5" s="21"/>
      <c r="EHJ5" s="21"/>
      <c r="EHK5" s="21"/>
      <c r="EHL5" s="21"/>
      <c r="EHM5" s="21"/>
      <c r="EHN5" s="21"/>
      <c r="EHO5" s="21"/>
      <c r="EHP5" s="21"/>
      <c r="EHQ5" s="21"/>
      <c r="EHR5" s="21"/>
      <c r="EHS5" s="21"/>
      <c r="EHT5" s="21"/>
      <c r="EHU5" s="21"/>
      <c r="EHV5" s="21"/>
      <c r="EHW5" s="21"/>
      <c r="EHX5" s="21"/>
      <c r="EHY5" s="21"/>
      <c r="EHZ5" s="21"/>
      <c r="EIA5" s="21"/>
      <c r="EIB5" s="21"/>
      <c r="EIC5" s="21"/>
      <c r="EID5" s="21"/>
      <c r="EIE5" s="21"/>
      <c r="EIF5" s="21"/>
      <c r="EIG5" s="21"/>
      <c r="EIH5" s="21"/>
      <c r="EII5" s="21"/>
      <c r="EIJ5" s="21"/>
      <c r="EIK5" s="21"/>
      <c r="EIL5" s="21"/>
      <c r="EIM5" s="21"/>
      <c r="EIN5" s="21"/>
      <c r="EIO5" s="21"/>
      <c r="EIP5" s="21"/>
      <c r="EIQ5" s="21"/>
      <c r="EIR5" s="21"/>
      <c r="EIS5" s="21"/>
      <c r="EIT5" s="21"/>
      <c r="EIU5" s="21"/>
      <c r="EIV5" s="21"/>
      <c r="EIW5" s="21"/>
      <c r="EIX5" s="21"/>
      <c r="EIY5" s="21"/>
      <c r="EIZ5" s="21"/>
      <c r="EJA5" s="21"/>
      <c r="EJB5" s="21"/>
      <c r="EJC5" s="21"/>
      <c r="EJD5" s="21"/>
      <c r="EJE5" s="21"/>
      <c r="EJF5" s="21"/>
      <c r="EJG5" s="21"/>
      <c r="EJH5" s="21"/>
      <c r="EJI5" s="21"/>
      <c r="EJJ5" s="21"/>
      <c r="EJK5" s="21"/>
      <c r="EJL5" s="21"/>
      <c r="EJM5" s="21"/>
      <c r="EJN5" s="21"/>
      <c r="EJO5" s="21"/>
      <c r="EJP5" s="21"/>
      <c r="EJQ5" s="21"/>
      <c r="EJR5" s="21"/>
      <c r="EJS5" s="21"/>
      <c r="EJT5" s="21"/>
      <c r="EJU5" s="21"/>
      <c r="EJV5" s="21"/>
      <c r="EJW5" s="21"/>
      <c r="EJX5" s="21"/>
      <c r="EJY5" s="21"/>
      <c r="EJZ5" s="21"/>
      <c r="EKA5" s="21"/>
      <c r="EKB5" s="21"/>
      <c r="EKC5" s="21"/>
      <c r="EKD5" s="21"/>
      <c r="EKE5" s="21"/>
      <c r="EKF5" s="21"/>
      <c r="EKG5" s="21"/>
      <c r="EKH5" s="21"/>
      <c r="EKI5" s="21"/>
      <c r="EKJ5" s="21"/>
      <c r="EKK5" s="21"/>
      <c r="EKL5" s="21"/>
      <c r="EKM5" s="21"/>
      <c r="EKN5" s="21"/>
      <c r="EKO5" s="21"/>
      <c r="EKP5" s="21"/>
      <c r="EKQ5" s="21"/>
      <c r="EKR5" s="21"/>
      <c r="EKS5" s="21"/>
      <c r="EKT5" s="21"/>
      <c r="EKU5" s="21"/>
      <c r="EKV5" s="21"/>
      <c r="EKW5" s="21"/>
      <c r="EKX5" s="21"/>
      <c r="EKY5" s="21"/>
      <c r="EKZ5" s="21"/>
      <c r="ELA5" s="21"/>
      <c r="ELB5" s="21"/>
      <c r="ELC5" s="21"/>
      <c r="ELD5" s="21"/>
      <c r="ELE5" s="21"/>
      <c r="ELF5" s="21"/>
      <c r="ELG5" s="21"/>
      <c r="ELH5" s="21"/>
      <c r="ELI5" s="21"/>
      <c r="ELJ5" s="21"/>
      <c r="ELK5" s="21"/>
      <c r="ELL5" s="21"/>
      <c r="ELM5" s="21"/>
      <c r="ELN5" s="21"/>
      <c r="ELO5" s="21"/>
      <c r="ELP5" s="21"/>
      <c r="ELQ5" s="21"/>
      <c r="ELR5" s="21"/>
      <c r="ELS5" s="21"/>
      <c r="ELT5" s="21"/>
      <c r="ELU5" s="21"/>
      <c r="ELV5" s="21"/>
      <c r="ELW5" s="21"/>
      <c r="ELX5" s="21"/>
      <c r="ELY5" s="21"/>
      <c r="ELZ5" s="21"/>
      <c r="EMA5" s="21"/>
      <c r="EMB5" s="21"/>
      <c r="EMC5" s="21"/>
      <c r="EMD5" s="21"/>
      <c r="EME5" s="21"/>
      <c r="EMF5" s="21"/>
      <c r="EMG5" s="21"/>
      <c r="EMH5" s="21"/>
      <c r="EMI5" s="21"/>
      <c r="EMJ5" s="21"/>
      <c r="EMK5" s="21"/>
      <c r="EML5" s="21"/>
      <c r="EMM5" s="21"/>
      <c r="EMN5" s="21"/>
      <c r="EMO5" s="21"/>
      <c r="EMP5" s="21"/>
      <c r="EMQ5" s="21"/>
      <c r="EMR5" s="21"/>
      <c r="EMS5" s="21"/>
      <c r="EMT5" s="21"/>
      <c r="EMU5" s="21"/>
      <c r="EMV5" s="21"/>
      <c r="EMW5" s="21"/>
      <c r="EMX5" s="21"/>
      <c r="EMY5" s="21"/>
      <c r="EMZ5" s="21"/>
      <c r="ENA5" s="21"/>
      <c r="ENB5" s="21"/>
      <c r="ENC5" s="21"/>
      <c r="END5" s="21"/>
      <c r="ENE5" s="21"/>
      <c r="ENF5" s="21"/>
      <c r="ENG5" s="21"/>
      <c r="ENH5" s="21"/>
      <c r="ENI5" s="21"/>
      <c r="ENJ5" s="21"/>
      <c r="ENK5" s="21"/>
      <c r="ENL5" s="21"/>
      <c r="ENM5" s="21"/>
      <c r="ENN5" s="21"/>
      <c r="ENO5" s="21"/>
      <c r="ENP5" s="21"/>
      <c r="ENQ5" s="21"/>
      <c r="ENR5" s="21"/>
      <c r="ENS5" s="21"/>
      <c r="ENT5" s="21"/>
      <c r="ENU5" s="21"/>
      <c r="ENV5" s="21"/>
      <c r="ENW5" s="21"/>
      <c r="ENX5" s="21"/>
      <c r="ENY5" s="21"/>
      <c r="ENZ5" s="21"/>
      <c r="EOA5" s="21"/>
      <c r="EOB5" s="21"/>
      <c r="EOC5" s="21"/>
      <c r="EOD5" s="21"/>
      <c r="EOE5" s="21"/>
      <c r="EOF5" s="21"/>
      <c r="EOG5" s="21"/>
      <c r="EOH5" s="21"/>
      <c r="EOI5" s="21"/>
      <c r="EOJ5" s="21"/>
      <c r="EOK5" s="21"/>
      <c r="EOL5" s="21"/>
      <c r="EOM5" s="21"/>
      <c r="EON5" s="21"/>
      <c r="EOO5" s="21"/>
      <c r="EOP5" s="21"/>
      <c r="EOQ5" s="21"/>
      <c r="EOR5" s="21"/>
      <c r="EOS5" s="21"/>
      <c r="EOT5" s="21"/>
      <c r="EOU5" s="21"/>
      <c r="EOV5" s="21"/>
      <c r="EOW5" s="21"/>
      <c r="EOX5" s="21"/>
      <c r="EOY5" s="21"/>
      <c r="EOZ5" s="21"/>
      <c r="EPA5" s="21"/>
      <c r="EPB5" s="21"/>
      <c r="EPC5" s="21"/>
      <c r="EPD5" s="21"/>
      <c r="EPE5" s="21"/>
      <c r="EPF5" s="21"/>
      <c r="EPG5" s="21"/>
      <c r="EPH5" s="21"/>
      <c r="EPI5" s="21"/>
      <c r="EPJ5" s="21"/>
      <c r="EPK5" s="21"/>
      <c r="EPL5" s="21"/>
      <c r="EPM5" s="21"/>
      <c r="EPN5" s="21"/>
      <c r="EPO5" s="21"/>
      <c r="EPP5" s="21"/>
      <c r="EPQ5" s="21"/>
      <c r="EPR5" s="21"/>
      <c r="EPS5" s="21"/>
      <c r="EPT5" s="21"/>
      <c r="EPU5" s="21"/>
      <c r="EPV5" s="21"/>
      <c r="EPW5" s="21"/>
      <c r="EPX5" s="21"/>
      <c r="EPY5" s="21"/>
      <c r="EPZ5" s="21"/>
      <c r="EQA5" s="21"/>
      <c r="EQB5" s="21"/>
      <c r="EQC5" s="21"/>
      <c r="EQD5" s="21"/>
      <c r="EQE5" s="21"/>
      <c r="EQF5" s="21"/>
      <c r="EQG5" s="21"/>
      <c r="EQH5" s="21"/>
      <c r="EQI5" s="21"/>
      <c r="EQJ5" s="21"/>
      <c r="EQK5" s="21"/>
      <c r="EQL5" s="21"/>
      <c r="EQM5" s="21"/>
      <c r="EQN5" s="21"/>
      <c r="EQO5" s="21"/>
      <c r="EQP5" s="21"/>
      <c r="EQQ5" s="21"/>
      <c r="EQR5" s="21"/>
      <c r="EQS5" s="21"/>
      <c r="EQT5" s="21"/>
      <c r="EQU5" s="21"/>
      <c r="EQV5" s="21"/>
      <c r="EQW5" s="21"/>
      <c r="EQX5" s="21"/>
      <c r="EQY5" s="21"/>
      <c r="EQZ5" s="21"/>
      <c r="ERA5" s="21"/>
      <c r="ERB5" s="21"/>
      <c r="ERC5" s="21"/>
      <c r="ERD5" s="21"/>
      <c r="ERE5" s="21"/>
      <c r="ERF5" s="21"/>
      <c r="ERG5" s="21"/>
      <c r="ERH5" s="21"/>
      <c r="ERI5" s="21"/>
      <c r="ERJ5" s="21"/>
      <c r="ERK5" s="21"/>
      <c r="ERL5" s="21"/>
      <c r="ERM5" s="21"/>
      <c r="ERN5" s="21"/>
      <c r="ERO5" s="21"/>
      <c r="ERP5" s="21"/>
      <c r="ERQ5" s="21"/>
      <c r="ERR5" s="21"/>
      <c r="ERS5" s="21"/>
      <c r="ERT5" s="21"/>
      <c r="ERU5" s="21"/>
      <c r="ERV5" s="21"/>
      <c r="ERW5" s="21"/>
      <c r="ERX5" s="21"/>
      <c r="ERY5" s="21"/>
      <c r="ERZ5" s="21"/>
      <c r="ESA5" s="21"/>
      <c r="ESB5" s="21"/>
      <c r="ESC5" s="21"/>
      <c r="ESD5" s="21"/>
      <c r="ESE5" s="21"/>
      <c r="ESF5" s="21"/>
      <c r="ESG5" s="21"/>
      <c r="ESH5" s="21"/>
      <c r="ESI5" s="21"/>
      <c r="ESJ5" s="21"/>
      <c r="ESK5" s="21"/>
      <c r="ESL5" s="21"/>
      <c r="ESM5" s="21"/>
      <c r="ESN5" s="21"/>
      <c r="ESO5" s="21"/>
      <c r="ESP5" s="21"/>
      <c r="ESQ5" s="21"/>
      <c r="ESR5" s="21"/>
      <c r="ESS5" s="21"/>
      <c r="EST5" s="21"/>
      <c r="ESU5" s="21"/>
      <c r="ESV5" s="21"/>
      <c r="ESW5" s="21"/>
      <c r="ESX5" s="21"/>
      <c r="ESY5" s="21"/>
      <c r="ESZ5" s="21"/>
      <c r="ETA5" s="21"/>
      <c r="ETB5" s="21"/>
      <c r="ETC5" s="21"/>
      <c r="ETD5" s="21"/>
      <c r="ETE5" s="21"/>
      <c r="ETF5" s="21"/>
      <c r="ETG5" s="21"/>
      <c r="ETH5" s="21"/>
      <c r="ETI5" s="21"/>
      <c r="ETJ5" s="21"/>
      <c r="ETK5" s="21"/>
      <c r="ETL5" s="21"/>
      <c r="ETM5" s="21"/>
      <c r="ETN5" s="21"/>
      <c r="ETO5" s="21"/>
      <c r="ETP5" s="21"/>
      <c r="ETQ5" s="21"/>
      <c r="ETR5" s="21"/>
      <c r="ETS5" s="21"/>
      <c r="ETT5" s="21"/>
      <c r="ETU5" s="21"/>
      <c r="ETV5" s="21"/>
      <c r="ETW5" s="21"/>
      <c r="ETX5" s="21"/>
      <c r="ETY5" s="21"/>
      <c r="ETZ5" s="21"/>
      <c r="EUA5" s="21"/>
      <c r="EUB5" s="21"/>
      <c r="EUC5" s="21"/>
      <c r="EUD5" s="21"/>
      <c r="EUE5" s="21"/>
      <c r="EUF5" s="21"/>
      <c r="EUG5" s="21"/>
      <c r="EUH5" s="21"/>
      <c r="EUI5" s="21"/>
      <c r="EUJ5" s="21"/>
      <c r="EUK5" s="21"/>
      <c r="EUL5" s="21"/>
      <c r="EUM5" s="21"/>
      <c r="EUN5" s="21"/>
      <c r="EUO5" s="21"/>
      <c r="EUP5" s="21"/>
      <c r="EUQ5" s="21"/>
      <c r="EUR5" s="21"/>
      <c r="EUS5" s="21"/>
      <c r="EUT5" s="21"/>
      <c r="EUU5" s="21"/>
      <c r="EUV5" s="21"/>
      <c r="EUW5" s="21"/>
      <c r="EUX5" s="21"/>
      <c r="EUY5" s="21"/>
      <c r="EUZ5" s="21"/>
      <c r="EVA5" s="21"/>
      <c r="EVB5" s="21"/>
      <c r="EVC5" s="21"/>
      <c r="EVD5" s="21"/>
      <c r="EVE5" s="21"/>
      <c r="EVF5" s="21"/>
      <c r="EVG5" s="21"/>
      <c r="EVH5" s="21"/>
      <c r="EVI5" s="21"/>
      <c r="EVJ5" s="21"/>
      <c r="EVK5" s="21"/>
      <c r="EVL5" s="21"/>
      <c r="EVM5" s="21"/>
      <c r="EVN5" s="21"/>
      <c r="EVO5" s="21"/>
      <c r="EVP5" s="21"/>
      <c r="EVQ5" s="21"/>
      <c r="EVR5" s="21"/>
      <c r="EVS5" s="21"/>
      <c r="EVT5" s="21"/>
      <c r="EVU5" s="21"/>
      <c r="EVV5" s="21"/>
      <c r="EVW5" s="21"/>
      <c r="EVX5" s="21"/>
      <c r="EVY5" s="21"/>
      <c r="EVZ5" s="21"/>
      <c r="EWA5" s="21"/>
      <c r="EWB5" s="21"/>
      <c r="EWC5" s="21"/>
      <c r="EWD5" s="21"/>
      <c r="EWE5" s="21"/>
      <c r="EWF5" s="21"/>
      <c r="EWG5" s="21"/>
      <c r="EWH5" s="21"/>
      <c r="EWI5" s="21"/>
      <c r="EWJ5" s="21"/>
      <c r="EWK5" s="21"/>
      <c r="EWL5" s="21"/>
      <c r="EWM5" s="21"/>
      <c r="EWN5" s="21"/>
      <c r="EWO5" s="21"/>
      <c r="EWP5" s="21"/>
      <c r="EWQ5" s="21"/>
      <c r="EWR5" s="21"/>
      <c r="EWS5" s="21"/>
      <c r="EWT5" s="21"/>
      <c r="EWU5" s="21"/>
      <c r="EWV5" s="21"/>
      <c r="EWW5" s="21"/>
      <c r="EWX5" s="21"/>
      <c r="EWY5" s="21"/>
      <c r="EWZ5" s="21"/>
      <c r="EXA5" s="21"/>
      <c r="EXB5" s="21"/>
      <c r="EXC5" s="21"/>
      <c r="EXD5" s="21"/>
      <c r="EXE5" s="21"/>
      <c r="EXF5" s="21"/>
      <c r="EXG5" s="21"/>
      <c r="EXH5" s="21"/>
      <c r="EXI5" s="21"/>
      <c r="EXJ5" s="21"/>
      <c r="EXK5" s="21"/>
      <c r="EXL5" s="21"/>
      <c r="EXM5" s="21"/>
      <c r="EXN5" s="21"/>
      <c r="EXO5" s="21"/>
      <c r="EXP5" s="21"/>
      <c r="EXQ5" s="21"/>
      <c r="EXR5" s="21"/>
      <c r="EXS5" s="21"/>
      <c r="EXT5" s="21"/>
      <c r="EXU5" s="21"/>
      <c r="EXV5" s="21"/>
      <c r="EXW5" s="21"/>
      <c r="EXX5" s="21"/>
      <c r="EXY5" s="21"/>
      <c r="EXZ5" s="21"/>
      <c r="EYA5" s="21"/>
      <c r="EYB5" s="21"/>
      <c r="EYC5" s="21"/>
      <c r="EYD5" s="21"/>
      <c r="EYE5" s="21"/>
      <c r="EYF5" s="21"/>
      <c r="EYG5" s="21"/>
      <c r="EYH5" s="21"/>
      <c r="EYI5" s="21"/>
      <c r="EYJ5" s="21"/>
      <c r="EYK5" s="21"/>
      <c r="EYL5" s="21"/>
      <c r="EYM5" s="21"/>
      <c r="EYN5" s="21"/>
      <c r="EYO5" s="21"/>
      <c r="EYP5" s="21"/>
      <c r="EYQ5" s="21"/>
      <c r="EYR5" s="21"/>
      <c r="EYS5" s="21"/>
      <c r="EYT5" s="21"/>
      <c r="EYU5" s="21"/>
      <c r="EYV5" s="21"/>
      <c r="EYW5" s="21"/>
      <c r="EYX5" s="21"/>
      <c r="EYY5" s="21"/>
      <c r="EYZ5" s="21"/>
      <c r="EZA5" s="21"/>
      <c r="EZB5" s="21"/>
      <c r="EZC5" s="21"/>
      <c r="EZD5" s="21"/>
      <c r="EZE5" s="21"/>
      <c r="EZF5" s="21"/>
      <c r="EZG5" s="21"/>
      <c r="EZH5" s="21"/>
      <c r="EZI5" s="21"/>
      <c r="EZJ5" s="21"/>
      <c r="EZK5" s="21"/>
      <c r="EZL5" s="21"/>
      <c r="EZM5" s="21"/>
      <c r="EZN5" s="21"/>
      <c r="EZO5" s="21"/>
      <c r="EZP5" s="21"/>
      <c r="EZQ5" s="21"/>
      <c r="EZR5" s="21"/>
      <c r="EZS5" s="21"/>
      <c r="EZT5" s="21"/>
      <c r="EZU5" s="21"/>
      <c r="EZV5" s="21"/>
      <c r="EZW5" s="21"/>
      <c r="EZX5" s="21"/>
      <c r="EZY5" s="21"/>
      <c r="EZZ5" s="21"/>
      <c r="FAA5" s="21"/>
      <c r="FAB5" s="21"/>
      <c r="FAC5" s="21"/>
      <c r="FAD5" s="21"/>
      <c r="FAE5" s="21"/>
      <c r="FAF5" s="21"/>
      <c r="FAG5" s="21"/>
      <c r="FAH5" s="21"/>
      <c r="FAI5" s="21"/>
      <c r="FAJ5" s="21"/>
      <c r="FAK5" s="21"/>
      <c r="FAL5" s="21"/>
      <c r="FAM5" s="21"/>
      <c r="FAN5" s="21"/>
      <c r="FAO5" s="21"/>
      <c r="FAP5" s="21"/>
      <c r="FAQ5" s="21"/>
      <c r="FAR5" s="21"/>
      <c r="FAS5" s="21"/>
      <c r="FAT5" s="21"/>
      <c r="FAU5" s="21"/>
      <c r="FAV5" s="21"/>
      <c r="FAW5" s="21"/>
      <c r="FAX5" s="21"/>
      <c r="FAY5" s="21"/>
      <c r="FAZ5" s="21"/>
      <c r="FBA5" s="21"/>
      <c r="FBB5" s="21"/>
      <c r="FBC5" s="21"/>
      <c r="FBD5" s="21"/>
      <c r="FBE5" s="21"/>
      <c r="FBF5" s="21"/>
      <c r="FBG5" s="21"/>
      <c r="FBH5" s="21"/>
      <c r="FBI5" s="21"/>
      <c r="FBJ5" s="21"/>
      <c r="FBK5" s="21"/>
      <c r="FBL5" s="21"/>
      <c r="FBM5" s="21"/>
      <c r="FBN5" s="21"/>
      <c r="FBO5" s="21"/>
      <c r="FBP5" s="21"/>
      <c r="FBQ5" s="21"/>
      <c r="FBR5" s="21"/>
      <c r="FBS5" s="21"/>
      <c r="FBT5" s="21"/>
      <c r="FBU5" s="21"/>
      <c r="FBV5" s="21"/>
      <c r="FBW5" s="21"/>
      <c r="FBX5" s="21"/>
      <c r="FBY5" s="21"/>
      <c r="FBZ5" s="21"/>
      <c r="FCA5" s="21"/>
      <c r="FCB5" s="21"/>
      <c r="FCC5" s="21"/>
      <c r="FCD5" s="21"/>
      <c r="FCE5" s="21"/>
      <c r="FCF5" s="21"/>
      <c r="FCG5" s="21"/>
      <c r="FCH5" s="21"/>
      <c r="FCI5" s="21"/>
      <c r="FCJ5" s="21"/>
      <c r="FCK5" s="21"/>
      <c r="FCL5" s="21"/>
      <c r="FCM5" s="21"/>
      <c r="FCN5" s="21"/>
      <c r="FCO5" s="21"/>
      <c r="FCP5" s="21"/>
      <c r="FCQ5" s="21"/>
      <c r="FCR5" s="21"/>
      <c r="FCS5" s="21"/>
      <c r="FCT5" s="21"/>
      <c r="FCU5" s="21"/>
      <c r="FCV5" s="21"/>
      <c r="FCW5" s="21"/>
      <c r="FCX5" s="21"/>
      <c r="FCY5" s="21"/>
      <c r="FCZ5" s="21"/>
      <c r="FDA5" s="21"/>
      <c r="FDB5" s="21"/>
      <c r="FDC5" s="21"/>
      <c r="FDD5" s="21"/>
      <c r="FDE5" s="21"/>
      <c r="FDF5" s="21"/>
      <c r="FDG5" s="21"/>
      <c r="FDH5" s="21"/>
      <c r="FDI5" s="21"/>
      <c r="FDJ5" s="21"/>
      <c r="FDK5" s="21"/>
      <c r="FDL5" s="21"/>
      <c r="FDM5" s="21"/>
      <c r="FDN5" s="21"/>
      <c r="FDO5" s="21"/>
      <c r="FDP5" s="21"/>
      <c r="FDQ5" s="21"/>
      <c r="FDR5" s="21"/>
      <c r="FDS5" s="21"/>
      <c r="FDT5" s="21"/>
      <c r="FDU5" s="21"/>
      <c r="FDV5" s="21"/>
      <c r="FDW5" s="21"/>
      <c r="FDX5" s="21"/>
      <c r="FDY5" s="21"/>
      <c r="FDZ5" s="21"/>
      <c r="FEA5" s="21"/>
      <c r="FEB5" s="21"/>
      <c r="FEC5" s="21"/>
      <c r="FED5" s="21"/>
      <c r="FEE5" s="21"/>
      <c r="FEF5" s="21"/>
      <c r="FEG5" s="21"/>
      <c r="FEH5" s="21"/>
      <c r="FEI5" s="21"/>
      <c r="FEJ5" s="21"/>
      <c r="FEK5" s="21"/>
      <c r="FEL5" s="21"/>
      <c r="FEM5" s="21"/>
      <c r="FEN5" s="21"/>
      <c r="FEO5" s="21"/>
      <c r="FEP5" s="21"/>
      <c r="FEQ5" s="21"/>
      <c r="FER5" s="21"/>
      <c r="FES5" s="21"/>
      <c r="FET5" s="21"/>
      <c r="FEU5" s="21"/>
      <c r="FEV5" s="21"/>
      <c r="FEW5" s="21"/>
      <c r="FEX5" s="21"/>
      <c r="FEY5" s="21"/>
      <c r="FEZ5" s="21"/>
      <c r="FFA5" s="21"/>
      <c r="FFB5" s="21"/>
      <c r="FFC5" s="21"/>
      <c r="FFD5" s="21"/>
      <c r="FFE5" s="21"/>
      <c r="FFF5" s="21"/>
      <c r="FFG5" s="21"/>
      <c r="FFH5" s="21"/>
      <c r="FFI5" s="21"/>
      <c r="FFJ5" s="21"/>
      <c r="FFK5" s="21"/>
      <c r="FFL5" s="21"/>
      <c r="FFM5" s="21"/>
      <c r="FFN5" s="21"/>
      <c r="FFO5" s="21"/>
      <c r="FFP5" s="21"/>
      <c r="FFQ5" s="21"/>
      <c r="FFR5" s="21"/>
      <c r="FFS5" s="21"/>
      <c r="FFT5" s="21"/>
      <c r="FFU5" s="21"/>
      <c r="FFV5" s="21"/>
      <c r="FFW5" s="21"/>
      <c r="FFX5" s="21"/>
      <c r="FFY5" s="21"/>
      <c r="FFZ5" s="21"/>
      <c r="FGA5" s="21"/>
      <c r="FGB5" s="21"/>
      <c r="FGC5" s="21"/>
      <c r="FGD5" s="21"/>
      <c r="FGE5" s="21"/>
      <c r="FGF5" s="21"/>
      <c r="FGG5" s="21"/>
      <c r="FGH5" s="21"/>
      <c r="FGI5" s="21"/>
      <c r="FGJ5" s="21"/>
      <c r="FGK5" s="21"/>
      <c r="FGL5" s="21"/>
      <c r="FGM5" s="21"/>
      <c r="FGN5" s="21"/>
      <c r="FGO5" s="21"/>
      <c r="FGP5" s="21"/>
      <c r="FGQ5" s="21"/>
      <c r="FGR5" s="21"/>
      <c r="FGS5" s="21"/>
      <c r="FGT5" s="21"/>
      <c r="FGU5" s="21"/>
      <c r="FGV5" s="21"/>
      <c r="FGW5" s="21"/>
      <c r="FGX5" s="21"/>
      <c r="FGY5" s="21"/>
      <c r="FGZ5" s="21"/>
      <c r="FHA5" s="21"/>
      <c r="FHB5" s="21"/>
      <c r="FHC5" s="21"/>
      <c r="FHD5" s="21"/>
      <c r="FHE5" s="21"/>
      <c r="FHF5" s="21"/>
      <c r="FHG5" s="21"/>
      <c r="FHH5" s="21"/>
      <c r="FHI5" s="21"/>
      <c r="FHJ5" s="21"/>
      <c r="FHK5" s="21"/>
      <c r="FHL5" s="21"/>
      <c r="FHM5" s="21"/>
      <c r="FHN5" s="21"/>
      <c r="FHO5" s="21"/>
      <c r="FHP5" s="21"/>
      <c r="FHQ5" s="21"/>
      <c r="FHR5" s="21"/>
      <c r="FHS5" s="21"/>
      <c r="FHT5" s="21"/>
      <c r="FHU5" s="21"/>
      <c r="FHV5" s="21"/>
      <c r="FHW5" s="21"/>
      <c r="FHX5" s="21"/>
      <c r="FHY5" s="21"/>
      <c r="FHZ5" s="21"/>
      <c r="FIA5" s="21"/>
      <c r="FIB5" s="21"/>
      <c r="FIC5" s="21"/>
      <c r="FID5" s="21"/>
      <c r="FIE5" s="21"/>
      <c r="FIF5" s="21"/>
      <c r="FIG5" s="21"/>
      <c r="FIH5" s="21"/>
      <c r="FII5" s="21"/>
      <c r="FIJ5" s="21"/>
      <c r="FIK5" s="21"/>
      <c r="FIL5" s="21"/>
      <c r="FIM5" s="21"/>
      <c r="FIN5" s="21"/>
      <c r="FIO5" s="21"/>
      <c r="FIP5" s="21"/>
      <c r="FIQ5" s="21"/>
      <c r="FIR5" s="21"/>
      <c r="FIS5" s="21"/>
      <c r="FIT5" s="21"/>
      <c r="FIU5" s="21"/>
      <c r="FIV5" s="21"/>
      <c r="FIW5" s="21"/>
      <c r="FIX5" s="21"/>
      <c r="FIY5" s="21"/>
      <c r="FIZ5" s="21"/>
      <c r="FJA5" s="21"/>
      <c r="FJB5" s="21"/>
      <c r="FJC5" s="21"/>
      <c r="FJD5" s="21"/>
      <c r="FJE5" s="21"/>
      <c r="FJF5" s="21"/>
      <c r="FJG5" s="21"/>
      <c r="FJH5" s="21"/>
      <c r="FJI5" s="21"/>
      <c r="FJJ5" s="21"/>
      <c r="FJK5" s="21"/>
      <c r="FJL5" s="21"/>
      <c r="FJM5" s="21"/>
      <c r="FJN5" s="21"/>
      <c r="FJO5" s="21"/>
      <c r="FJP5" s="21"/>
      <c r="FJQ5" s="21"/>
      <c r="FJR5" s="21"/>
      <c r="FJS5" s="21"/>
      <c r="FJT5" s="21"/>
      <c r="FJU5" s="21"/>
      <c r="FJV5" s="21"/>
      <c r="FJW5" s="21"/>
      <c r="FJX5" s="21"/>
      <c r="FJY5" s="21"/>
      <c r="FJZ5" s="21"/>
      <c r="FKA5" s="21"/>
      <c r="FKB5" s="21"/>
      <c r="FKC5" s="21"/>
      <c r="FKD5" s="21"/>
      <c r="FKE5" s="21"/>
      <c r="FKF5" s="21"/>
      <c r="FKG5" s="21"/>
      <c r="FKH5" s="21"/>
      <c r="FKI5" s="21"/>
      <c r="FKJ5" s="21"/>
      <c r="FKK5" s="21"/>
      <c r="FKL5" s="21"/>
      <c r="FKM5" s="21"/>
      <c r="FKN5" s="21"/>
      <c r="FKO5" s="21"/>
      <c r="FKP5" s="21"/>
      <c r="FKQ5" s="21"/>
      <c r="FKR5" s="21"/>
      <c r="FKS5" s="21"/>
      <c r="FKT5" s="21"/>
      <c r="FKU5" s="21"/>
      <c r="FKV5" s="21"/>
      <c r="FKW5" s="21"/>
      <c r="FKX5" s="21"/>
      <c r="FKY5" s="21"/>
      <c r="FKZ5" s="21"/>
      <c r="FLA5" s="21"/>
      <c r="FLB5" s="21"/>
      <c r="FLC5" s="21"/>
      <c r="FLD5" s="21"/>
      <c r="FLE5" s="21"/>
      <c r="FLF5" s="21"/>
      <c r="FLG5" s="21"/>
      <c r="FLH5" s="21"/>
      <c r="FLI5" s="21"/>
      <c r="FLJ5" s="21"/>
      <c r="FLK5" s="21"/>
      <c r="FLL5" s="21"/>
      <c r="FLM5" s="21"/>
      <c r="FLN5" s="21"/>
      <c r="FLO5" s="21"/>
      <c r="FLP5" s="21"/>
      <c r="FLQ5" s="21"/>
      <c r="FLR5" s="21"/>
      <c r="FLS5" s="21"/>
      <c r="FLT5" s="21"/>
      <c r="FLU5" s="21"/>
      <c r="FLV5" s="21"/>
      <c r="FLW5" s="21"/>
      <c r="FLX5" s="21"/>
      <c r="FLY5" s="21"/>
      <c r="FLZ5" s="21"/>
      <c r="FMA5" s="21"/>
      <c r="FMB5" s="21"/>
      <c r="FMC5" s="21"/>
      <c r="FMD5" s="21"/>
      <c r="FME5" s="21"/>
      <c r="FMF5" s="21"/>
      <c r="FMG5" s="21"/>
      <c r="FMH5" s="21"/>
      <c r="FMI5" s="21"/>
      <c r="FMJ5" s="21"/>
      <c r="FMK5" s="21"/>
      <c r="FML5" s="21"/>
      <c r="FMM5" s="21"/>
      <c r="FMN5" s="21"/>
      <c r="FMO5" s="21"/>
      <c r="FMP5" s="21"/>
      <c r="FMQ5" s="21"/>
      <c r="FMR5" s="21"/>
      <c r="FMS5" s="21"/>
      <c r="FMT5" s="21"/>
      <c r="FMU5" s="21"/>
      <c r="FMV5" s="21"/>
      <c r="FMW5" s="21"/>
      <c r="FMX5" s="21"/>
      <c r="FMY5" s="21"/>
      <c r="FMZ5" s="21"/>
      <c r="FNA5" s="21"/>
      <c r="FNB5" s="21"/>
      <c r="FNC5" s="21"/>
      <c r="FND5" s="21"/>
      <c r="FNE5" s="21"/>
      <c r="FNF5" s="21"/>
      <c r="FNG5" s="21"/>
      <c r="FNH5" s="21"/>
      <c r="FNI5" s="21"/>
      <c r="FNJ5" s="21"/>
      <c r="FNK5" s="21"/>
      <c r="FNL5" s="21"/>
      <c r="FNM5" s="21"/>
      <c r="FNN5" s="21"/>
      <c r="FNO5" s="21"/>
      <c r="FNP5" s="21"/>
      <c r="FNQ5" s="21"/>
      <c r="FNR5" s="21"/>
      <c r="FNS5" s="21"/>
      <c r="FNT5" s="21"/>
      <c r="FNU5" s="21"/>
      <c r="FNV5" s="21"/>
      <c r="FNW5" s="21"/>
      <c r="FNX5" s="21"/>
      <c r="FNY5" s="21"/>
      <c r="FNZ5" s="21"/>
      <c r="FOA5" s="21"/>
      <c r="FOB5" s="21"/>
      <c r="FOC5" s="21"/>
      <c r="FOD5" s="21"/>
      <c r="FOE5" s="21"/>
      <c r="FOF5" s="21"/>
      <c r="FOG5" s="21"/>
      <c r="FOH5" s="21"/>
      <c r="FOI5" s="21"/>
      <c r="FOJ5" s="21"/>
      <c r="FOK5" s="21"/>
      <c r="FOL5" s="21"/>
      <c r="FOM5" s="21"/>
      <c r="FON5" s="21"/>
      <c r="FOO5" s="21"/>
      <c r="FOP5" s="21"/>
      <c r="FOQ5" s="21"/>
      <c r="FOR5" s="21"/>
      <c r="FOS5" s="21"/>
      <c r="FOT5" s="21"/>
      <c r="FOU5" s="21"/>
      <c r="FOV5" s="21"/>
      <c r="FOW5" s="21"/>
      <c r="FOX5" s="21"/>
      <c r="FOY5" s="21"/>
      <c r="FOZ5" s="21"/>
      <c r="FPA5" s="21"/>
      <c r="FPB5" s="21"/>
      <c r="FPC5" s="21"/>
      <c r="FPD5" s="21"/>
      <c r="FPE5" s="21"/>
      <c r="FPF5" s="21"/>
      <c r="FPG5" s="21"/>
      <c r="FPH5" s="21"/>
      <c r="FPI5" s="21"/>
      <c r="FPJ5" s="21"/>
      <c r="FPK5" s="21"/>
      <c r="FPL5" s="21"/>
      <c r="FPM5" s="21"/>
      <c r="FPN5" s="21"/>
      <c r="FPO5" s="21"/>
      <c r="FPP5" s="21"/>
      <c r="FPQ5" s="21"/>
      <c r="FPR5" s="21"/>
      <c r="FPS5" s="21"/>
      <c r="FPT5" s="21"/>
      <c r="FPU5" s="21"/>
      <c r="FPV5" s="21"/>
      <c r="FPW5" s="21"/>
      <c r="FPX5" s="21"/>
      <c r="FPY5" s="21"/>
      <c r="FPZ5" s="21"/>
      <c r="FQA5" s="21"/>
      <c r="FQB5" s="21"/>
      <c r="FQC5" s="21"/>
      <c r="FQD5" s="21"/>
      <c r="FQE5" s="21"/>
      <c r="FQF5" s="21"/>
      <c r="FQG5" s="21"/>
      <c r="FQH5" s="21"/>
      <c r="FQI5" s="21"/>
      <c r="FQJ5" s="21"/>
      <c r="FQK5" s="21"/>
      <c r="FQL5" s="21"/>
      <c r="FQM5" s="21"/>
      <c r="FQN5" s="21"/>
      <c r="FQO5" s="21"/>
      <c r="FQP5" s="21"/>
      <c r="FQQ5" s="21"/>
      <c r="FQR5" s="21"/>
      <c r="FQS5" s="21"/>
      <c r="FQT5" s="21"/>
      <c r="FQU5" s="21"/>
      <c r="FQV5" s="21"/>
      <c r="FQW5" s="21"/>
      <c r="FQX5" s="21"/>
      <c r="FQY5" s="21"/>
      <c r="FQZ5" s="21"/>
      <c r="FRA5" s="21"/>
      <c r="FRB5" s="21"/>
      <c r="FRC5" s="21"/>
      <c r="FRD5" s="21"/>
      <c r="FRE5" s="21"/>
      <c r="FRF5" s="21"/>
      <c r="FRG5" s="21"/>
      <c r="FRH5" s="21"/>
      <c r="FRI5" s="21"/>
      <c r="FRJ5" s="21"/>
      <c r="FRK5" s="21"/>
      <c r="FRL5" s="21"/>
      <c r="FRM5" s="21"/>
      <c r="FRN5" s="21"/>
      <c r="FRO5" s="21"/>
      <c r="FRP5" s="21"/>
      <c r="FRQ5" s="21"/>
      <c r="FRR5" s="21"/>
      <c r="FRS5" s="21"/>
      <c r="FRT5" s="21"/>
      <c r="FRU5" s="21"/>
      <c r="FRV5" s="21"/>
      <c r="FRW5" s="21"/>
      <c r="FRX5" s="21"/>
      <c r="FRY5" s="21"/>
      <c r="FRZ5" s="21"/>
      <c r="FSA5" s="21"/>
      <c r="FSB5" s="21"/>
      <c r="FSC5" s="21"/>
      <c r="FSD5" s="21"/>
      <c r="FSE5" s="21"/>
      <c r="FSF5" s="21"/>
      <c r="FSG5" s="21"/>
      <c r="FSH5" s="21"/>
      <c r="FSI5" s="21"/>
      <c r="FSJ5" s="21"/>
      <c r="FSK5" s="21"/>
      <c r="FSL5" s="21"/>
      <c r="FSM5" s="21"/>
      <c r="FSN5" s="21"/>
      <c r="FSO5" s="21"/>
      <c r="FSP5" s="21"/>
      <c r="FSQ5" s="21"/>
      <c r="FSR5" s="21"/>
      <c r="FSS5" s="21"/>
      <c r="FST5" s="21"/>
      <c r="FSU5" s="21"/>
      <c r="FSV5" s="21"/>
      <c r="FSW5" s="21"/>
      <c r="FSX5" s="21"/>
      <c r="FSY5" s="21"/>
      <c r="FSZ5" s="21"/>
      <c r="FTA5" s="21"/>
      <c r="FTB5" s="21"/>
      <c r="FTC5" s="21"/>
      <c r="FTD5" s="21"/>
      <c r="FTE5" s="21"/>
      <c r="FTF5" s="21"/>
      <c r="FTG5" s="21"/>
      <c r="FTH5" s="21"/>
      <c r="FTI5" s="21"/>
      <c r="FTJ5" s="21"/>
      <c r="FTK5" s="21"/>
      <c r="FTL5" s="21"/>
      <c r="FTM5" s="21"/>
      <c r="FTN5" s="21"/>
      <c r="FTO5" s="21"/>
      <c r="FTP5" s="21"/>
      <c r="FTQ5" s="21"/>
      <c r="FTR5" s="21"/>
      <c r="FTS5" s="21"/>
      <c r="FTT5" s="21"/>
      <c r="FTU5" s="21"/>
      <c r="FTV5" s="21"/>
      <c r="FTW5" s="21"/>
      <c r="FTX5" s="21"/>
      <c r="FTY5" s="21"/>
      <c r="FTZ5" s="21"/>
      <c r="FUA5" s="21"/>
      <c r="FUB5" s="21"/>
      <c r="FUC5" s="21"/>
      <c r="FUD5" s="21"/>
      <c r="FUE5" s="21"/>
      <c r="FUF5" s="21"/>
      <c r="FUG5" s="21"/>
      <c r="FUH5" s="21"/>
      <c r="FUI5" s="21"/>
      <c r="FUJ5" s="21"/>
      <c r="FUK5" s="21"/>
      <c r="FUL5" s="21"/>
      <c r="FUM5" s="21"/>
      <c r="FUN5" s="21"/>
      <c r="FUO5" s="21"/>
      <c r="FUP5" s="21"/>
      <c r="FUQ5" s="21"/>
      <c r="FUR5" s="21"/>
      <c r="FUS5" s="21"/>
      <c r="FUT5" s="21"/>
      <c r="FUU5" s="21"/>
      <c r="FUV5" s="21"/>
      <c r="FUW5" s="21"/>
      <c r="FUX5" s="21"/>
      <c r="FUY5" s="21"/>
      <c r="FUZ5" s="21"/>
      <c r="FVA5" s="21"/>
      <c r="FVB5" s="21"/>
      <c r="FVC5" s="21"/>
      <c r="FVD5" s="21"/>
      <c r="FVE5" s="21"/>
      <c r="FVF5" s="21"/>
      <c r="FVG5" s="21"/>
      <c r="FVH5" s="21"/>
      <c r="FVI5" s="21"/>
      <c r="FVJ5" s="21"/>
      <c r="FVK5" s="21"/>
      <c r="FVL5" s="21"/>
      <c r="FVM5" s="21"/>
      <c r="FVN5" s="21"/>
      <c r="FVO5" s="21"/>
      <c r="FVP5" s="21"/>
      <c r="FVQ5" s="21"/>
      <c r="FVR5" s="21"/>
      <c r="FVS5" s="21"/>
      <c r="FVT5" s="21"/>
      <c r="FVU5" s="21"/>
      <c r="FVV5" s="21"/>
      <c r="FVW5" s="21"/>
      <c r="FVX5" s="21"/>
      <c r="FVY5" s="21"/>
      <c r="FVZ5" s="21"/>
      <c r="FWA5" s="21"/>
      <c r="FWB5" s="21"/>
      <c r="FWC5" s="21"/>
      <c r="FWD5" s="21"/>
      <c r="FWE5" s="21"/>
      <c r="FWF5" s="21"/>
      <c r="FWG5" s="21"/>
      <c r="FWH5" s="21"/>
      <c r="FWI5" s="21"/>
      <c r="FWJ5" s="21"/>
      <c r="FWK5" s="21"/>
      <c r="FWL5" s="21"/>
      <c r="FWM5" s="21"/>
      <c r="FWN5" s="21"/>
      <c r="FWO5" s="21"/>
      <c r="FWP5" s="21"/>
      <c r="FWQ5" s="21"/>
      <c r="FWR5" s="21"/>
      <c r="FWS5" s="21"/>
      <c r="FWT5" s="21"/>
      <c r="FWU5" s="21"/>
      <c r="FWV5" s="21"/>
      <c r="FWW5" s="21"/>
      <c r="FWX5" s="21"/>
      <c r="FWY5" s="21"/>
      <c r="FWZ5" s="21"/>
      <c r="FXA5" s="21"/>
      <c r="FXB5" s="21"/>
      <c r="FXC5" s="21"/>
      <c r="FXD5" s="21"/>
      <c r="FXE5" s="21"/>
      <c r="FXF5" s="21"/>
      <c r="FXG5" s="21"/>
      <c r="FXH5" s="21"/>
      <c r="FXI5" s="21"/>
      <c r="FXJ5" s="21"/>
      <c r="FXK5" s="21"/>
      <c r="FXL5" s="21"/>
      <c r="FXM5" s="21"/>
      <c r="FXN5" s="21"/>
      <c r="FXO5" s="21"/>
      <c r="FXP5" s="21"/>
      <c r="FXQ5" s="21"/>
      <c r="FXR5" s="21"/>
      <c r="FXS5" s="21"/>
      <c r="FXT5" s="21"/>
      <c r="FXU5" s="21"/>
      <c r="FXV5" s="21"/>
      <c r="FXW5" s="21"/>
      <c r="FXX5" s="21"/>
      <c r="FXY5" s="21"/>
      <c r="FXZ5" s="21"/>
      <c r="FYA5" s="21"/>
      <c r="FYB5" s="21"/>
      <c r="FYC5" s="21"/>
      <c r="FYD5" s="21"/>
      <c r="FYE5" s="21"/>
      <c r="FYF5" s="21"/>
      <c r="FYG5" s="21"/>
      <c r="FYH5" s="21"/>
      <c r="FYI5" s="21"/>
      <c r="FYJ5" s="21"/>
      <c r="FYK5" s="21"/>
      <c r="FYL5" s="21"/>
      <c r="FYM5" s="21"/>
      <c r="FYN5" s="21"/>
      <c r="FYO5" s="21"/>
      <c r="FYP5" s="21"/>
      <c r="FYQ5" s="21"/>
      <c r="FYR5" s="21"/>
      <c r="FYS5" s="21"/>
      <c r="FYT5" s="21"/>
      <c r="FYU5" s="21"/>
      <c r="FYV5" s="21"/>
      <c r="FYW5" s="21"/>
      <c r="FYX5" s="21"/>
      <c r="FYY5" s="21"/>
      <c r="FYZ5" s="21"/>
      <c r="FZA5" s="21"/>
      <c r="FZB5" s="21"/>
      <c r="FZC5" s="21"/>
      <c r="FZD5" s="21"/>
      <c r="FZE5" s="21"/>
      <c r="FZF5" s="21"/>
      <c r="FZG5" s="21"/>
      <c r="FZH5" s="21"/>
      <c r="FZI5" s="21"/>
      <c r="FZJ5" s="21"/>
      <c r="FZK5" s="21"/>
      <c r="FZL5" s="21"/>
      <c r="FZM5" s="21"/>
      <c r="FZN5" s="21"/>
      <c r="FZO5" s="21"/>
      <c r="FZP5" s="21"/>
      <c r="FZQ5" s="21"/>
      <c r="FZR5" s="21"/>
      <c r="FZS5" s="21"/>
      <c r="FZT5" s="21"/>
      <c r="FZU5" s="21"/>
      <c r="FZV5" s="21"/>
      <c r="FZW5" s="21"/>
      <c r="FZX5" s="21"/>
      <c r="FZY5" s="21"/>
      <c r="FZZ5" s="21"/>
      <c r="GAA5" s="21"/>
      <c r="GAB5" s="21"/>
      <c r="GAC5" s="21"/>
      <c r="GAD5" s="21"/>
      <c r="GAE5" s="21"/>
      <c r="GAF5" s="21"/>
      <c r="GAG5" s="21"/>
      <c r="GAH5" s="21"/>
      <c r="GAI5" s="21"/>
      <c r="GAJ5" s="21"/>
      <c r="GAK5" s="21"/>
      <c r="GAL5" s="21"/>
      <c r="GAM5" s="21"/>
      <c r="GAN5" s="21"/>
      <c r="GAO5" s="21"/>
      <c r="GAP5" s="21"/>
      <c r="GAQ5" s="21"/>
      <c r="GAR5" s="21"/>
      <c r="GAS5" s="21"/>
      <c r="GAT5" s="21"/>
      <c r="GAU5" s="21"/>
      <c r="GAV5" s="21"/>
      <c r="GAW5" s="21"/>
      <c r="GAX5" s="21"/>
      <c r="GAY5" s="21"/>
      <c r="GAZ5" s="21"/>
      <c r="GBA5" s="21"/>
      <c r="GBB5" s="21"/>
      <c r="GBC5" s="21"/>
      <c r="GBD5" s="21"/>
      <c r="GBE5" s="21"/>
      <c r="GBF5" s="21"/>
      <c r="GBG5" s="21"/>
      <c r="GBH5" s="21"/>
      <c r="GBI5" s="21"/>
      <c r="GBJ5" s="21"/>
      <c r="GBK5" s="21"/>
      <c r="GBL5" s="21"/>
      <c r="GBM5" s="21"/>
      <c r="GBN5" s="21"/>
      <c r="GBO5" s="21"/>
      <c r="GBP5" s="21"/>
      <c r="GBQ5" s="21"/>
      <c r="GBR5" s="21"/>
      <c r="GBS5" s="21"/>
      <c r="GBT5" s="21"/>
      <c r="GBU5" s="21"/>
      <c r="GBV5" s="21"/>
      <c r="GBW5" s="21"/>
      <c r="GBX5" s="21"/>
      <c r="GBY5" s="21"/>
      <c r="GBZ5" s="21"/>
      <c r="GCA5" s="21"/>
      <c r="GCB5" s="21"/>
      <c r="GCC5" s="21"/>
      <c r="GCD5" s="21"/>
      <c r="GCE5" s="21"/>
      <c r="GCF5" s="21"/>
      <c r="GCG5" s="21"/>
      <c r="GCH5" s="21"/>
      <c r="GCI5" s="21"/>
      <c r="GCJ5" s="21"/>
      <c r="GCK5" s="21"/>
      <c r="GCL5" s="21"/>
      <c r="GCM5" s="21"/>
      <c r="GCN5" s="21"/>
      <c r="GCO5" s="21"/>
      <c r="GCP5" s="21"/>
      <c r="GCQ5" s="21"/>
      <c r="GCR5" s="21"/>
      <c r="GCS5" s="21"/>
      <c r="GCT5" s="21"/>
      <c r="GCU5" s="21"/>
      <c r="GCV5" s="21"/>
      <c r="GCW5" s="21"/>
      <c r="GCX5" s="21"/>
      <c r="GCY5" s="21"/>
      <c r="GCZ5" s="21"/>
      <c r="GDA5" s="21"/>
      <c r="GDB5" s="21"/>
      <c r="GDC5" s="21"/>
      <c r="GDD5" s="21"/>
      <c r="GDE5" s="21"/>
      <c r="GDF5" s="21"/>
      <c r="GDG5" s="21"/>
      <c r="GDH5" s="21"/>
      <c r="GDI5" s="21"/>
      <c r="GDJ5" s="21"/>
      <c r="GDK5" s="21"/>
      <c r="GDL5" s="21"/>
      <c r="GDM5" s="21"/>
      <c r="GDN5" s="21"/>
      <c r="GDO5" s="21"/>
      <c r="GDP5" s="21"/>
      <c r="GDQ5" s="21"/>
      <c r="GDR5" s="21"/>
      <c r="GDS5" s="21"/>
      <c r="GDT5" s="21"/>
      <c r="GDU5" s="21"/>
      <c r="GDV5" s="21"/>
      <c r="GDW5" s="21"/>
      <c r="GDX5" s="21"/>
      <c r="GDY5" s="21"/>
      <c r="GDZ5" s="21"/>
      <c r="GEA5" s="21"/>
      <c r="GEB5" s="21"/>
      <c r="GEC5" s="21"/>
      <c r="GED5" s="21"/>
      <c r="GEE5" s="21"/>
      <c r="GEF5" s="21"/>
      <c r="GEG5" s="21"/>
      <c r="GEH5" s="21"/>
      <c r="GEI5" s="21"/>
      <c r="GEJ5" s="21"/>
      <c r="GEK5" s="21"/>
      <c r="GEL5" s="21"/>
      <c r="GEM5" s="21"/>
      <c r="GEN5" s="21"/>
      <c r="GEO5" s="21"/>
      <c r="GEP5" s="21"/>
      <c r="GEQ5" s="21"/>
      <c r="GER5" s="21"/>
      <c r="GES5" s="21"/>
      <c r="GET5" s="21"/>
      <c r="GEU5" s="21"/>
      <c r="GEV5" s="21"/>
      <c r="GEW5" s="21"/>
      <c r="GEX5" s="21"/>
      <c r="GEY5" s="21"/>
      <c r="GEZ5" s="21"/>
      <c r="GFA5" s="21"/>
      <c r="GFB5" s="21"/>
      <c r="GFC5" s="21"/>
      <c r="GFD5" s="21"/>
      <c r="GFE5" s="21"/>
      <c r="GFF5" s="21"/>
      <c r="GFG5" s="21"/>
      <c r="GFH5" s="21"/>
      <c r="GFI5" s="21"/>
      <c r="GFJ5" s="21"/>
      <c r="GFK5" s="21"/>
      <c r="GFL5" s="21"/>
      <c r="GFM5" s="21"/>
      <c r="GFN5" s="21"/>
      <c r="GFO5" s="21"/>
      <c r="GFP5" s="21"/>
      <c r="GFQ5" s="21"/>
      <c r="GFR5" s="21"/>
      <c r="GFS5" s="21"/>
      <c r="GFT5" s="21"/>
      <c r="GFU5" s="21"/>
      <c r="GFV5" s="21"/>
      <c r="GFW5" s="21"/>
      <c r="GFX5" s="21"/>
      <c r="GFY5" s="21"/>
      <c r="GFZ5" s="21"/>
      <c r="GGA5" s="21"/>
      <c r="GGB5" s="21"/>
      <c r="GGC5" s="21"/>
      <c r="GGD5" s="21"/>
      <c r="GGE5" s="21"/>
      <c r="GGF5" s="21"/>
      <c r="GGG5" s="21"/>
      <c r="GGH5" s="21"/>
      <c r="GGI5" s="21"/>
      <c r="GGJ5" s="21"/>
      <c r="GGK5" s="21"/>
      <c r="GGL5" s="21"/>
      <c r="GGM5" s="21"/>
      <c r="GGN5" s="21"/>
      <c r="GGO5" s="21"/>
      <c r="GGP5" s="21"/>
      <c r="GGQ5" s="21"/>
      <c r="GGR5" s="21"/>
      <c r="GGS5" s="21"/>
      <c r="GGT5" s="21"/>
      <c r="GGU5" s="21"/>
      <c r="GGV5" s="21"/>
      <c r="GGW5" s="21"/>
      <c r="GGX5" s="21"/>
      <c r="GGY5" s="21"/>
      <c r="GGZ5" s="21"/>
      <c r="GHA5" s="21"/>
      <c r="GHB5" s="21"/>
      <c r="GHC5" s="21"/>
      <c r="GHD5" s="21"/>
      <c r="GHE5" s="21"/>
      <c r="GHF5" s="21"/>
      <c r="GHG5" s="21"/>
      <c r="GHH5" s="21"/>
      <c r="GHI5" s="21"/>
      <c r="GHJ5" s="21"/>
      <c r="GHK5" s="21"/>
      <c r="GHL5" s="21"/>
      <c r="GHM5" s="21"/>
      <c r="GHN5" s="21"/>
      <c r="GHO5" s="21"/>
      <c r="GHP5" s="21"/>
      <c r="GHQ5" s="21"/>
      <c r="GHR5" s="21"/>
      <c r="GHS5" s="21"/>
      <c r="GHT5" s="21"/>
      <c r="GHU5" s="21"/>
      <c r="GHV5" s="21"/>
      <c r="GHW5" s="21"/>
      <c r="GHX5" s="21"/>
      <c r="GHY5" s="21"/>
      <c r="GHZ5" s="21"/>
      <c r="GIA5" s="21"/>
      <c r="GIB5" s="21"/>
      <c r="GIC5" s="21"/>
      <c r="GID5" s="21"/>
      <c r="GIE5" s="21"/>
      <c r="GIF5" s="21"/>
      <c r="GIG5" s="21"/>
      <c r="GIH5" s="21"/>
      <c r="GII5" s="21"/>
      <c r="GIJ5" s="21"/>
      <c r="GIK5" s="21"/>
      <c r="GIL5" s="21"/>
      <c r="GIM5" s="21"/>
      <c r="GIN5" s="21"/>
      <c r="GIO5" s="21"/>
      <c r="GIP5" s="21"/>
      <c r="GIQ5" s="21"/>
      <c r="GIR5" s="21"/>
      <c r="GIS5" s="21"/>
      <c r="GIT5" s="21"/>
      <c r="GIU5" s="21"/>
      <c r="GIV5" s="21"/>
      <c r="GIW5" s="21"/>
      <c r="GIX5" s="21"/>
      <c r="GIY5" s="21"/>
      <c r="GIZ5" s="21"/>
      <c r="GJA5" s="21"/>
      <c r="GJB5" s="21"/>
      <c r="GJC5" s="21"/>
      <c r="GJD5" s="21"/>
      <c r="GJE5" s="21"/>
      <c r="GJF5" s="21"/>
      <c r="GJG5" s="21"/>
      <c r="GJH5" s="21"/>
      <c r="GJI5" s="21"/>
      <c r="GJJ5" s="21"/>
      <c r="GJK5" s="21"/>
      <c r="GJL5" s="21"/>
      <c r="GJM5" s="21"/>
      <c r="GJN5" s="21"/>
      <c r="GJO5" s="21"/>
      <c r="GJP5" s="21"/>
      <c r="GJQ5" s="21"/>
      <c r="GJR5" s="21"/>
      <c r="GJS5" s="21"/>
      <c r="GJT5" s="21"/>
      <c r="GJU5" s="21"/>
      <c r="GJV5" s="21"/>
      <c r="GJW5" s="21"/>
      <c r="GJX5" s="21"/>
      <c r="GJY5" s="21"/>
      <c r="GJZ5" s="21"/>
      <c r="GKA5" s="21"/>
      <c r="GKB5" s="21"/>
      <c r="GKC5" s="21"/>
      <c r="GKD5" s="21"/>
      <c r="GKE5" s="21"/>
      <c r="GKF5" s="21"/>
      <c r="GKG5" s="21"/>
      <c r="GKH5" s="21"/>
      <c r="GKI5" s="21"/>
      <c r="GKJ5" s="21"/>
      <c r="GKK5" s="21"/>
      <c r="GKL5" s="21"/>
      <c r="GKM5" s="21"/>
      <c r="GKN5" s="21"/>
      <c r="GKO5" s="21"/>
      <c r="GKP5" s="21"/>
      <c r="GKQ5" s="21"/>
      <c r="GKR5" s="21"/>
      <c r="GKS5" s="21"/>
      <c r="GKT5" s="21"/>
      <c r="GKU5" s="21"/>
      <c r="GKV5" s="21"/>
      <c r="GKW5" s="21"/>
      <c r="GKX5" s="21"/>
      <c r="GKY5" s="21"/>
      <c r="GKZ5" s="21"/>
      <c r="GLA5" s="21"/>
      <c r="GLB5" s="21"/>
      <c r="GLC5" s="21"/>
      <c r="GLD5" s="21"/>
      <c r="GLE5" s="21"/>
      <c r="GLF5" s="21"/>
      <c r="GLG5" s="21"/>
      <c r="GLH5" s="21"/>
      <c r="GLI5" s="21"/>
      <c r="GLJ5" s="21"/>
      <c r="GLK5" s="21"/>
      <c r="GLL5" s="21"/>
      <c r="GLM5" s="21"/>
      <c r="GLN5" s="21"/>
      <c r="GLO5" s="21"/>
      <c r="GLP5" s="21"/>
      <c r="GLQ5" s="21"/>
      <c r="GLR5" s="21"/>
      <c r="GLS5" s="21"/>
      <c r="GLT5" s="21"/>
      <c r="GLU5" s="21"/>
      <c r="GLV5" s="21"/>
      <c r="GLW5" s="21"/>
      <c r="GLX5" s="21"/>
      <c r="GLY5" s="21"/>
      <c r="GLZ5" s="21"/>
      <c r="GMA5" s="21"/>
      <c r="GMB5" s="21"/>
      <c r="GMC5" s="21"/>
      <c r="GMD5" s="21"/>
      <c r="GME5" s="21"/>
      <c r="GMF5" s="21"/>
      <c r="GMG5" s="21"/>
      <c r="GMH5" s="21"/>
      <c r="GMI5" s="21"/>
      <c r="GMJ5" s="21"/>
      <c r="GMK5" s="21"/>
      <c r="GML5" s="21"/>
      <c r="GMM5" s="21"/>
      <c r="GMN5" s="21"/>
      <c r="GMO5" s="21"/>
      <c r="GMP5" s="21"/>
      <c r="GMQ5" s="21"/>
      <c r="GMR5" s="21"/>
      <c r="GMS5" s="21"/>
      <c r="GMT5" s="21"/>
      <c r="GMU5" s="21"/>
      <c r="GMV5" s="21"/>
      <c r="GMW5" s="21"/>
      <c r="GMX5" s="21"/>
      <c r="GMY5" s="21"/>
      <c r="GMZ5" s="21"/>
      <c r="GNA5" s="21"/>
      <c r="GNB5" s="21"/>
      <c r="GNC5" s="21"/>
      <c r="GND5" s="21"/>
      <c r="GNE5" s="21"/>
      <c r="GNF5" s="21"/>
      <c r="GNG5" s="21"/>
      <c r="GNH5" s="21"/>
      <c r="GNI5" s="21"/>
      <c r="GNJ5" s="21"/>
      <c r="GNK5" s="21"/>
      <c r="GNL5" s="21"/>
      <c r="GNM5" s="21"/>
      <c r="GNN5" s="21"/>
      <c r="GNO5" s="21"/>
      <c r="GNP5" s="21"/>
      <c r="GNQ5" s="21"/>
      <c r="GNR5" s="21"/>
      <c r="GNS5" s="21"/>
      <c r="GNT5" s="21"/>
      <c r="GNU5" s="21"/>
      <c r="GNV5" s="21"/>
      <c r="GNW5" s="21"/>
      <c r="GNX5" s="21"/>
      <c r="GNY5" s="21"/>
      <c r="GNZ5" s="21"/>
      <c r="GOA5" s="21"/>
      <c r="GOB5" s="21"/>
      <c r="GOC5" s="21"/>
      <c r="GOD5" s="21"/>
      <c r="GOE5" s="21"/>
      <c r="GOF5" s="21"/>
      <c r="GOG5" s="21"/>
      <c r="GOH5" s="21"/>
      <c r="GOI5" s="21"/>
      <c r="GOJ5" s="21"/>
      <c r="GOK5" s="21"/>
      <c r="GOL5" s="21"/>
      <c r="GOM5" s="21"/>
      <c r="GON5" s="21"/>
      <c r="GOO5" s="21"/>
      <c r="GOP5" s="21"/>
      <c r="GOQ5" s="21"/>
      <c r="GOR5" s="21"/>
      <c r="GOS5" s="21"/>
      <c r="GOT5" s="21"/>
      <c r="GOU5" s="21"/>
      <c r="GOV5" s="21"/>
      <c r="GOW5" s="21"/>
      <c r="GOX5" s="21"/>
      <c r="GOY5" s="21"/>
      <c r="GOZ5" s="21"/>
      <c r="GPA5" s="21"/>
      <c r="GPB5" s="21"/>
      <c r="GPC5" s="21"/>
      <c r="GPD5" s="21"/>
      <c r="GPE5" s="21"/>
      <c r="GPF5" s="21"/>
      <c r="GPG5" s="21"/>
      <c r="GPH5" s="21"/>
      <c r="GPI5" s="21"/>
      <c r="GPJ5" s="21"/>
      <c r="GPK5" s="21"/>
      <c r="GPL5" s="21"/>
      <c r="GPM5" s="21"/>
      <c r="GPN5" s="21"/>
      <c r="GPO5" s="21"/>
      <c r="GPP5" s="21"/>
      <c r="GPQ5" s="21"/>
      <c r="GPR5" s="21"/>
      <c r="GPS5" s="21"/>
      <c r="GPT5" s="21"/>
      <c r="GPU5" s="21"/>
      <c r="GPV5" s="21"/>
      <c r="GPW5" s="21"/>
      <c r="GPX5" s="21"/>
      <c r="GPY5" s="21"/>
      <c r="GPZ5" s="21"/>
      <c r="GQA5" s="21"/>
      <c r="GQB5" s="21"/>
      <c r="GQC5" s="21"/>
      <c r="GQD5" s="21"/>
      <c r="GQE5" s="21"/>
      <c r="GQF5" s="21"/>
      <c r="GQG5" s="21"/>
      <c r="GQH5" s="21"/>
      <c r="GQI5" s="21"/>
      <c r="GQJ5" s="21"/>
      <c r="GQK5" s="21"/>
      <c r="GQL5" s="21"/>
      <c r="GQM5" s="21"/>
      <c r="GQN5" s="21"/>
      <c r="GQO5" s="21"/>
      <c r="GQP5" s="21"/>
      <c r="GQQ5" s="21"/>
      <c r="GQR5" s="21"/>
      <c r="GQS5" s="21"/>
      <c r="GQT5" s="21"/>
      <c r="GQU5" s="21"/>
      <c r="GQV5" s="21"/>
      <c r="GQW5" s="21"/>
      <c r="GQX5" s="21"/>
      <c r="GQY5" s="21"/>
      <c r="GQZ5" s="21"/>
      <c r="GRA5" s="21"/>
      <c r="GRB5" s="21"/>
      <c r="GRC5" s="21"/>
      <c r="GRD5" s="21"/>
      <c r="GRE5" s="21"/>
      <c r="GRF5" s="21"/>
      <c r="GRG5" s="21"/>
      <c r="GRH5" s="21"/>
      <c r="GRI5" s="21"/>
      <c r="GRJ5" s="21"/>
      <c r="GRK5" s="21"/>
      <c r="GRL5" s="21"/>
      <c r="GRM5" s="21"/>
      <c r="GRN5" s="21"/>
      <c r="GRO5" s="21"/>
      <c r="GRP5" s="21"/>
      <c r="GRQ5" s="21"/>
      <c r="GRR5" s="21"/>
      <c r="GRS5" s="21"/>
      <c r="GRT5" s="21"/>
      <c r="GRU5" s="21"/>
      <c r="GRV5" s="21"/>
      <c r="GRW5" s="21"/>
      <c r="GRX5" s="21"/>
      <c r="GRY5" s="21"/>
      <c r="GRZ5" s="21"/>
      <c r="GSA5" s="21"/>
      <c r="GSB5" s="21"/>
      <c r="GSC5" s="21"/>
      <c r="GSD5" s="21"/>
      <c r="GSE5" s="21"/>
      <c r="GSF5" s="21"/>
      <c r="GSG5" s="21"/>
      <c r="GSH5" s="21"/>
      <c r="GSI5" s="21"/>
      <c r="GSJ5" s="21"/>
      <c r="GSK5" s="21"/>
      <c r="GSL5" s="21"/>
      <c r="GSM5" s="21"/>
      <c r="GSN5" s="21"/>
      <c r="GSO5" s="21"/>
      <c r="GSP5" s="21"/>
      <c r="GSQ5" s="21"/>
      <c r="GSR5" s="21"/>
      <c r="GSS5" s="21"/>
      <c r="GST5" s="21"/>
      <c r="GSU5" s="21"/>
      <c r="GSV5" s="21"/>
      <c r="GSW5" s="21"/>
      <c r="GSX5" s="21"/>
      <c r="GSY5" s="21"/>
      <c r="GSZ5" s="21"/>
      <c r="GTA5" s="21"/>
      <c r="GTB5" s="21"/>
      <c r="GTC5" s="21"/>
      <c r="GTD5" s="21"/>
      <c r="GTE5" s="21"/>
      <c r="GTF5" s="21"/>
      <c r="GTG5" s="21"/>
      <c r="GTH5" s="21"/>
      <c r="GTI5" s="21"/>
      <c r="GTJ5" s="21"/>
      <c r="GTK5" s="21"/>
      <c r="GTL5" s="21"/>
      <c r="GTM5" s="21"/>
      <c r="GTN5" s="21"/>
      <c r="GTO5" s="21"/>
      <c r="GTP5" s="21"/>
      <c r="GTQ5" s="21"/>
      <c r="GTR5" s="21"/>
      <c r="GTS5" s="21"/>
      <c r="GTT5" s="21"/>
      <c r="GTU5" s="21"/>
      <c r="GTV5" s="21"/>
      <c r="GTW5" s="21"/>
      <c r="GTX5" s="21"/>
      <c r="GTY5" s="21"/>
      <c r="GTZ5" s="21"/>
      <c r="GUA5" s="21"/>
      <c r="GUB5" s="21"/>
      <c r="GUC5" s="21"/>
      <c r="GUD5" s="21"/>
      <c r="GUE5" s="21"/>
      <c r="GUF5" s="21"/>
      <c r="GUG5" s="21"/>
      <c r="GUH5" s="21"/>
      <c r="GUI5" s="21"/>
      <c r="GUJ5" s="21"/>
      <c r="GUK5" s="21"/>
      <c r="GUL5" s="21"/>
      <c r="GUM5" s="21"/>
      <c r="GUN5" s="21"/>
      <c r="GUO5" s="21"/>
      <c r="GUP5" s="21"/>
      <c r="GUQ5" s="21"/>
      <c r="GUR5" s="21"/>
      <c r="GUS5" s="21"/>
      <c r="GUT5" s="21"/>
      <c r="GUU5" s="21"/>
      <c r="GUV5" s="21"/>
      <c r="GUW5" s="21"/>
      <c r="GUX5" s="21"/>
      <c r="GUY5" s="21"/>
      <c r="GUZ5" s="21"/>
      <c r="GVA5" s="21"/>
      <c r="GVB5" s="21"/>
      <c r="GVC5" s="21"/>
      <c r="GVD5" s="21"/>
      <c r="GVE5" s="21"/>
      <c r="GVF5" s="21"/>
      <c r="GVG5" s="21"/>
      <c r="GVH5" s="21"/>
      <c r="GVI5" s="21"/>
      <c r="GVJ5" s="21"/>
      <c r="GVK5" s="21"/>
      <c r="GVL5" s="21"/>
      <c r="GVM5" s="21"/>
      <c r="GVN5" s="21"/>
      <c r="GVO5" s="21"/>
      <c r="GVP5" s="21"/>
      <c r="GVQ5" s="21"/>
      <c r="GVR5" s="21"/>
      <c r="GVS5" s="21"/>
      <c r="GVT5" s="21"/>
      <c r="GVU5" s="21"/>
      <c r="GVV5" s="21"/>
      <c r="GVW5" s="21"/>
      <c r="GVX5" s="21"/>
      <c r="GVY5" s="21"/>
      <c r="GVZ5" s="21"/>
      <c r="GWA5" s="21"/>
      <c r="GWB5" s="21"/>
      <c r="GWC5" s="21"/>
      <c r="GWD5" s="21"/>
      <c r="GWE5" s="21"/>
      <c r="GWF5" s="21"/>
      <c r="GWG5" s="21"/>
      <c r="GWH5" s="21"/>
      <c r="GWI5" s="21"/>
      <c r="GWJ5" s="21"/>
      <c r="GWK5" s="21"/>
      <c r="GWL5" s="21"/>
      <c r="GWM5" s="21"/>
      <c r="GWN5" s="21"/>
      <c r="GWO5" s="21"/>
      <c r="GWP5" s="21"/>
      <c r="GWQ5" s="21"/>
      <c r="GWR5" s="21"/>
      <c r="GWS5" s="21"/>
      <c r="GWT5" s="21"/>
      <c r="GWU5" s="21"/>
      <c r="GWV5" s="21"/>
      <c r="GWW5" s="21"/>
      <c r="GWX5" s="21"/>
      <c r="GWY5" s="21"/>
      <c r="GWZ5" s="21"/>
      <c r="GXA5" s="21"/>
      <c r="GXB5" s="21"/>
      <c r="GXC5" s="21"/>
      <c r="GXD5" s="21"/>
      <c r="GXE5" s="21"/>
      <c r="GXF5" s="21"/>
      <c r="GXG5" s="21"/>
      <c r="GXH5" s="21"/>
      <c r="GXI5" s="21"/>
      <c r="GXJ5" s="21"/>
      <c r="GXK5" s="21"/>
      <c r="GXL5" s="21"/>
      <c r="GXM5" s="21"/>
      <c r="GXN5" s="21"/>
      <c r="GXO5" s="21"/>
      <c r="GXP5" s="21"/>
      <c r="GXQ5" s="21"/>
      <c r="GXR5" s="21"/>
      <c r="GXS5" s="21"/>
      <c r="GXT5" s="21"/>
      <c r="GXU5" s="21"/>
      <c r="GXV5" s="21"/>
      <c r="GXW5" s="21"/>
      <c r="GXX5" s="21"/>
      <c r="GXY5" s="21"/>
      <c r="GXZ5" s="21"/>
      <c r="GYA5" s="21"/>
      <c r="GYB5" s="21"/>
      <c r="GYC5" s="21"/>
      <c r="GYD5" s="21"/>
      <c r="GYE5" s="21"/>
      <c r="GYF5" s="21"/>
      <c r="GYG5" s="21"/>
      <c r="GYH5" s="21"/>
      <c r="GYI5" s="21"/>
      <c r="GYJ5" s="21"/>
      <c r="GYK5" s="21"/>
      <c r="GYL5" s="21"/>
      <c r="GYM5" s="21"/>
      <c r="GYN5" s="21"/>
      <c r="GYO5" s="21"/>
      <c r="GYP5" s="21"/>
      <c r="GYQ5" s="21"/>
      <c r="GYR5" s="21"/>
      <c r="GYS5" s="21"/>
      <c r="GYT5" s="21"/>
      <c r="GYU5" s="21"/>
      <c r="GYV5" s="21"/>
      <c r="GYW5" s="21"/>
      <c r="GYX5" s="21"/>
      <c r="GYY5" s="21"/>
      <c r="GYZ5" s="21"/>
      <c r="GZA5" s="21"/>
      <c r="GZB5" s="21"/>
      <c r="GZC5" s="21"/>
      <c r="GZD5" s="21"/>
      <c r="GZE5" s="21"/>
      <c r="GZF5" s="21"/>
      <c r="GZG5" s="21"/>
      <c r="GZH5" s="21"/>
      <c r="GZI5" s="21"/>
      <c r="GZJ5" s="21"/>
      <c r="GZK5" s="21"/>
      <c r="GZL5" s="21"/>
      <c r="GZM5" s="21"/>
      <c r="GZN5" s="21"/>
      <c r="GZO5" s="21"/>
      <c r="GZP5" s="21"/>
      <c r="GZQ5" s="21"/>
      <c r="GZR5" s="21"/>
      <c r="GZS5" s="21"/>
      <c r="GZT5" s="21"/>
      <c r="GZU5" s="21"/>
      <c r="GZV5" s="21"/>
      <c r="GZW5" s="21"/>
      <c r="GZX5" s="21"/>
      <c r="GZY5" s="21"/>
      <c r="GZZ5" s="21"/>
      <c r="HAA5" s="21"/>
      <c r="HAB5" s="21"/>
      <c r="HAC5" s="21"/>
      <c r="HAD5" s="21"/>
      <c r="HAE5" s="21"/>
      <c r="HAF5" s="21"/>
      <c r="HAG5" s="21"/>
      <c r="HAH5" s="21"/>
      <c r="HAI5" s="21"/>
      <c r="HAJ5" s="21"/>
      <c r="HAK5" s="21"/>
      <c r="HAL5" s="21"/>
      <c r="HAM5" s="21"/>
      <c r="HAN5" s="21"/>
      <c r="HAO5" s="21"/>
      <c r="HAP5" s="21"/>
      <c r="HAQ5" s="21"/>
      <c r="HAR5" s="21"/>
      <c r="HAS5" s="21"/>
      <c r="HAT5" s="21"/>
      <c r="HAU5" s="21"/>
      <c r="HAV5" s="21"/>
      <c r="HAW5" s="21"/>
      <c r="HAX5" s="21"/>
      <c r="HAY5" s="21"/>
      <c r="HAZ5" s="21"/>
      <c r="HBA5" s="21"/>
      <c r="HBB5" s="21"/>
      <c r="HBC5" s="21"/>
      <c r="HBD5" s="21"/>
      <c r="HBE5" s="21"/>
      <c r="HBF5" s="21"/>
      <c r="HBG5" s="21"/>
      <c r="HBH5" s="21"/>
      <c r="HBI5" s="21"/>
      <c r="HBJ5" s="21"/>
      <c r="HBK5" s="21"/>
      <c r="HBL5" s="21"/>
      <c r="HBM5" s="21"/>
      <c r="HBN5" s="21"/>
      <c r="HBO5" s="21"/>
      <c r="HBP5" s="21"/>
      <c r="HBQ5" s="21"/>
      <c r="HBR5" s="21"/>
      <c r="HBS5" s="21"/>
      <c r="HBT5" s="21"/>
      <c r="HBU5" s="21"/>
      <c r="HBV5" s="21"/>
      <c r="HBW5" s="21"/>
      <c r="HBX5" s="21"/>
      <c r="HBY5" s="21"/>
      <c r="HBZ5" s="21"/>
      <c r="HCA5" s="21"/>
      <c r="HCB5" s="21"/>
      <c r="HCC5" s="21"/>
      <c r="HCD5" s="21"/>
      <c r="HCE5" s="21"/>
      <c r="HCF5" s="21"/>
      <c r="HCG5" s="21"/>
      <c r="HCH5" s="21"/>
      <c r="HCI5" s="21"/>
      <c r="HCJ5" s="21"/>
      <c r="HCK5" s="21"/>
      <c r="HCL5" s="21"/>
      <c r="HCM5" s="21"/>
      <c r="HCN5" s="21"/>
      <c r="HCO5" s="21"/>
      <c r="HCP5" s="21"/>
      <c r="HCQ5" s="21"/>
      <c r="HCR5" s="21"/>
      <c r="HCS5" s="21"/>
      <c r="HCT5" s="21"/>
      <c r="HCU5" s="21"/>
      <c r="HCV5" s="21"/>
      <c r="HCW5" s="21"/>
      <c r="HCX5" s="21"/>
      <c r="HCY5" s="21"/>
      <c r="HCZ5" s="21"/>
      <c r="HDA5" s="21"/>
      <c r="HDB5" s="21"/>
      <c r="HDC5" s="21"/>
      <c r="HDD5" s="21"/>
      <c r="HDE5" s="21"/>
      <c r="HDF5" s="21"/>
      <c r="HDG5" s="21"/>
      <c r="HDH5" s="21"/>
      <c r="HDI5" s="21"/>
      <c r="HDJ5" s="21"/>
      <c r="HDK5" s="21"/>
      <c r="HDL5" s="21"/>
      <c r="HDM5" s="21"/>
      <c r="HDN5" s="21"/>
      <c r="HDO5" s="21"/>
      <c r="HDP5" s="21"/>
      <c r="HDQ5" s="21"/>
      <c r="HDR5" s="21"/>
      <c r="HDS5" s="21"/>
      <c r="HDT5" s="21"/>
      <c r="HDU5" s="21"/>
      <c r="HDV5" s="21"/>
      <c r="HDW5" s="21"/>
      <c r="HDX5" s="21"/>
      <c r="HDY5" s="21"/>
      <c r="HDZ5" s="21"/>
      <c r="HEA5" s="21"/>
      <c r="HEB5" s="21"/>
      <c r="HEC5" s="21"/>
      <c r="HED5" s="21"/>
      <c r="HEE5" s="21"/>
      <c r="HEF5" s="21"/>
      <c r="HEG5" s="21"/>
      <c r="HEH5" s="21"/>
      <c r="HEI5" s="21"/>
      <c r="HEJ5" s="21"/>
      <c r="HEK5" s="21"/>
      <c r="HEL5" s="21"/>
      <c r="HEM5" s="21"/>
      <c r="HEN5" s="21"/>
      <c r="HEO5" s="21"/>
      <c r="HEP5" s="21"/>
      <c r="HEQ5" s="21"/>
      <c r="HER5" s="21"/>
      <c r="HES5" s="21"/>
      <c r="HET5" s="21"/>
      <c r="HEU5" s="21"/>
      <c r="HEV5" s="21"/>
      <c r="HEW5" s="21"/>
      <c r="HEX5" s="21"/>
      <c r="HEY5" s="21"/>
      <c r="HEZ5" s="21"/>
      <c r="HFA5" s="21"/>
      <c r="HFB5" s="21"/>
      <c r="HFC5" s="21"/>
      <c r="HFD5" s="21"/>
      <c r="HFE5" s="21"/>
      <c r="HFF5" s="21"/>
      <c r="HFG5" s="21"/>
      <c r="HFH5" s="21"/>
      <c r="HFI5" s="21"/>
      <c r="HFJ5" s="21"/>
      <c r="HFK5" s="21"/>
      <c r="HFL5" s="21"/>
      <c r="HFM5" s="21"/>
      <c r="HFN5" s="21"/>
      <c r="HFO5" s="21"/>
      <c r="HFP5" s="21"/>
      <c r="HFQ5" s="21"/>
      <c r="HFR5" s="21"/>
      <c r="HFS5" s="21"/>
      <c r="HFT5" s="21"/>
      <c r="HFU5" s="21"/>
      <c r="HFV5" s="21"/>
      <c r="HFW5" s="21"/>
      <c r="HFX5" s="21"/>
      <c r="HFY5" s="21"/>
      <c r="HFZ5" s="21"/>
      <c r="HGA5" s="21"/>
      <c r="HGB5" s="21"/>
      <c r="HGC5" s="21"/>
      <c r="HGD5" s="21"/>
      <c r="HGE5" s="21"/>
      <c r="HGF5" s="21"/>
      <c r="HGG5" s="21"/>
      <c r="HGH5" s="21"/>
      <c r="HGI5" s="21"/>
      <c r="HGJ5" s="21"/>
      <c r="HGK5" s="21"/>
      <c r="HGL5" s="21"/>
      <c r="HGM5" s="21"/>
      <c r="HGN5" s="21"/>
      <c r="HGO5" s="21"/>
      <c r="HGP5" s="21"/>
      <c r="HGQ5" s="21"/>
      <c r="HGR5" s="21"/>
      <c r="HGS5" s="21"/>
      <c r="HGT5" s="21"/>
      <c r="HGU5" s="21"/>
      <c r="HGV5" s="21"/>
      <c r="HGW5" s="21"/>
      <c r="HGX5" s="21"/>
      <c r="HGY5" s="21"/>
      <c r="HGZ5" s="21"/>
      <c r="HHA5" s="21"/>
      <c r="HHB5" s="21"/>
      <c r="HHC5" s="21"/>
      <c r="HHD5" s="21"/>
      <c r="HHE5" s="21"/>
      <c r="HHF5" s="21"/>
      <c r="HHG5" s="21"/>
      <c r="HHH5" s="21"/>
      <c r="HHI5" s="21"/>
      <c r="HHJ5" s="21"/>
      <c r="HHK5" s="21"/>
      <c r="HHL5" s="21"/>
      <c r="HHM5" s="21"/>
      <c r="HHN5" s="21"/>
      <c r="HHO5" s="21"/>
      <c r="HHP5" s="21"/>
      <c r="HHQ5" s="21"/>
      <c r="HHR5" s="21"/>
      <c r="HHS5" s="21"/>
      <c r="HHT5" s="21"/>
      <c r="HHU5" s="21"/>
      <c r="HHV5" s="21"/>
      <c r="HHW5" s="21"/>
      <c r="HHX5" s="21"/>
      <c r="HHY5" s="21"/>
      <c r="HHZ5" s="21"/>
      <c r="HIA5" s="21"/>
      <c r="HIB5" s="21"/>
      <c r="HIC5" s="21"/>
      <c r="HID5" s="21"/>
      <c r="HIE5" s="21"/>
      <c r="HIF5" s="21"/>
      <c r="HIG5" s="21"/>
      <c r="HIH5" s="21"/>
      <c r="HII5" s="21"/>
      <c r="HIJ5" s="21"/>
      <c r="HIK5" s="21"/>
      <c r="HIL5" s="21"/>
      <c r="HIM5" s="21"/>
      <c r="HIN5" s="21"/>
      <c r="HIO5" s="21"/>
      <c r="HIP5" s="21"/>
      <c r="HIQ5" s="21"/>
      <c r="HIR5" s="21"/>
      <c r="HIS5" s="21"/>
      <c r="HIT5" s="21"/>
      <c r="HIU5" s="21"/>
      <c r="HIV5" s="21"/>
      <c r="HIW5" s="21"/>
      <c r="HIX5" s="21"/>
      <c r="HIY5" s="21"/>
      <c r="HIZ5" s="21"/>
      <c r="HJA5" s="21"/>
      <c r="HJB5" s="21"/>
      <c r="HJC5" s="21"/>
      <c r="HJD5" s="21"/>
      <c r="HJE5" s="21"/>
      <c r="HJF5" s="21"/>
      <c r="HJG5" s="21"/>
      <c r="HJH5" s="21"/>
      <c r="HJI5" s="21"/>
      <c r="HJJ5" s="21"/>
      <c r="HJK5" s="21"/>
      <c r="HJL5" s="21"/>
      <c r="HJM5" s="21"/>
      <c r="HJN5" s="21"/>
      <c r="HJO5" s="21"/>
      <c r="HJP5" s="21"/>
      <c r="HJQ5" s="21"/>
      <c r="HJR5" s="21"/>
      <c r="HJS5" s="21"/>
      <c r="HJT5" s="21"/>
      <c r="HJU5" s="21"/>
      <c r="HJV5" s="21"/>
      <c r="HJW5" s="21"/>
      <c r="HJX5" s="21"/>
      <c r="HJY5" s="21"/>
      <c r="HJZ5" s="21"/>
      <c r="HKA5" s="21"/>
      <c r="HKB5" s="21"/>
      <c r="HKC5" s="21"/>
      <c r="HKD5" s="21"/>
      <c r="HKE5" s="21"/>
      <c r="HKF5" s="21"/>
      <c r="HKG5" s="21"/>
      <c r="HKH5" s="21"/>
      <c r="HKI5" s="21"/>
      <c r="HKJ5" s="21"/>
      <c r="HKK5" s="21"/>
      <c r="HKL5" s="21"/>
      <c r="HKM5" s="21"/>
      <c r="HKN5" s="21"/>
      <c r="HKO5" s="21"/>
      <c r="HKP5" s="21"/>
      <c r="HKQ5" s="21"/>
      <c r="HKR5" s="21"/>
      <c r="HKS5" s="21"/>
      <c r="HKT5" s="21"/>
      <c r="HKU5" s="21"/>
      <c r="HKV5" s="21"/>
      <c r="HKW5" s="21"/>
      <c r="HKX5" s="21"/>
      <c r="HKY5" s="21"/>
      <c r="HKZ5" s="21"/>
      <c r="HLA5" s="21"/>
      <c r="HLB5" s="21"/>
      <c r="HLC5" s="21"/>
      <c r="HLD5" s="21"/>
      <c r="HLE5" s="21"/>
      <c r="HLF5" s="21"/>
      <c r="HLG5" s="21"/>
      <c r="HLH5" s="21"/>
      <c r="HLI5" s="21"/>
      <c r="HLJ5" s="21"/>
      <c r="HLK5" s="21"/>
      <c r="HLL5" s="21"/>
      <c r="HLM5" s="21"/>
      <c r="HLN5" s="21"/>
      <c r="HLO5" s="21"/>
      <c r="HLP5" s="21"/>
      <c r="HLQ5" s="21"/>
      <c r="HLR5" s="21"/>
      <c r="HLS5" s="21"/>
      <c r="HLT5" s="21"/>
      <c r="HLU5" s="21"/>
      <c r="HLV5" s="21"/>
      <c r="HLW5" s="21"/>
      <c r="HLX5" s="21"/>
      <c r="HLY5" s="21"/>
      <c r="HLZ5" s="21"/>
      <c r="HMA5" s="21"/>
      <c r="HMB5" s="21"/>
      <c r="HMC5" s="21"/>
      <c r="HMD5" s="21"/>
      <c r="HME5" s="21"/>
      <c r="HMF5" s="21"/>
      <c r="HMG5" s="21"/>
      <c r="HMH5" s="21"/>
      <c r="HMI5" s="21"/>
      <c r="HMJ5" s="21"/>
      <c r="HMK5" s="21"/>
      <c r="HML5" s="21"/>
      <c r="HMM5" s="21"/>
      <c r="HMN5" s="21"/>
      <c r="HMO5" s="21"/>
      <c r="HMP5" s="21"/>
      <c r="HMQ5" s="21"/>
      <c r="HMR5" s="21"/>
      <c r="HMS5" s="21"/>
      <c r="HMT5" s="21"/>
      <c r="HMU5" s="21"/>
      <c r="HMV5" s="21"/>
      <c r="HMW5" s="21"/>
      <c r="HMX5" s="21"/>
      <c r="HMY5" s="21"/>
      <c r="HMZ5" s="21"/>
      <c r="HNA5" s="21"/>
      <c r="HNB5" s="21"/>
      <c r="HNC5" s="21"/>
      <c r="HND5" s="21"/>
      <c r="HNE5" s="21"/>
      <c r="HNF5" s="21"/>
      <c r="HNG5" s="21"/>
      <c r="HNH5" s="21"/>
      <c r="HNI5" s="21"/>
      <c r="HNJ5" s="21"/>
      <c r="HNK5" s="21"/>
      <c r="HNL5" s="21"/>
      <c r="HNM5" s="21"/>
      <c r="HNN5" s="21"/>
      <c r="HNO5" s="21"/>
      <c r="HNP5" s="21"/>
      <c r="HNQ5" s="21"/>
      <c r="HNR5" s="21"/>
      <c r="HNS5" s="21"/>
      <c r="HNT5" s="21"/>
      <c r="HNU5" s="21"/>
      <c r="HNV5" s="21"/>
      <c r="HNW5" s="21"/>
      <c r="HNX5" s="21"/>
      <c r="HNY5" s="21"/>
      <c r="HNZ5" s="21"/>
      <c r="HOA5" s="21"/>
      <c r="HOB5" s="21"/>
      <c r="HOC5" s="21"/>
      <c r="HOD5" s="21"/>
      <c r="HOE5" s="21"/>
      <c r="HOF5" s="21"/>
      <c r="HOG5" s="21"/>
      <c r="HOH5" s="21"/>
      <c r="HOI5" s="21"/>
      <c r="HOJ5" s="21"/>
      <c r="HOK5" s="21"/>
      <c r="HOL5" s="21"/>
      <c r="HOM5" s="21"/>
      <c r="HON5" s="21"/>
      <c r="HOO5" s="21"/>
      <c r="HOP5" s="21"/>
      <c r="HOQ5" s="21"/>
      <c r="HOR5" s="21"/>
      <c r="HOS5" s="21"/>
      <c r="HOT5" s="21"/>
      <c r="HOU5" s="21"/>
      <c r="HOV5" s="21"/>
      <c r="HOW5" s="21"/>
      <c r="HOX5" s="21"/>
      <c r="HOY5" s="21"/>
      <c r="HOZ5" s="21"/>
      <c r="HPA5" s="21"/>
      <c r="HPB5" s="21"/>
      <c r="HPC5" s="21"/>
      <c r="HPD5" s="21"/>
      <c r="HPE5" s="21"/>
      <c r="HPF5" s="21"/>
      <c r="HPG5" s="21"/>
      <c r="HPH5" s="21"/>
      <c r="HPI5" s="21"/>
      <c r="HPJ5" s="21"/>
      <c r="HPK5" s="21"/>
      <c r="HPL5" s="21"/>
      <c r="HPM5" s="21"/>
      <c r="HPN5" s="21"/>
      <c r="HPO5" s="21"/>
      <c r="HPP5" s="21"/>
      <c r="HPQ5" s="21"/>
      <c r="HPR5" s="21"/>
      <c r="HPS5" s="21"/>
      <c r="HPT5" s="21"/>
      <c r="HPU5" s="21"/>
      <c r="HPV5" s="21"/>
      <c r="HPW5" s="21"/>
      <c r="HPX5" s="21"/>
      <c r="HPY5" s="21"/>
      <c r="HPZ5" s="21"/>
      <c r="HQA5" s="21"/>
      <c r="HQB5" s="21"/>
      <c r="HQC5" s="21"/>
      <c r="HQD5" s="21"/>
      <c r="HQE5" s="21"/>
      <c r="HQF5" s="21"/>
      <c r="HQG5" s="21"/>
      <c r="HQH5" s="21"/>
      <c r="HQI5" s="21"/>
      <c r="HQJ5" s="21"/>
      <c r="HQK5" s="21"/>
      <c r="HQL5" s="21"/>
      <c r="HQM5" s="21"/>
      <c r="HQN5" s="21"/>
      <c r="HQO5" s="21"/>
      <c r="HQP5" s="21"/>
      <c r="HQQ5" s="21"/>
      <c r="HQR5" s="21"/>
      <c r="HQS5" s="21"/>
      <c r="HQT5" s="21"/>
      <c r="HQU5" s="21"/>
      <c r="HQV5" s="21"/>
      <c r="HQW5" s="21"/>
      <c r="HQX5" s="21"/>
      <c r="HQY5" s="21"/>
      <c r="HQZ5" s="21"/>
      <c r="HRA5" s="21"/>
      <c r="HRB5" s="21"/>
      <c r="HRC5" s="21"/>
      <c r="HRD5" s="21"/>
      <c r="HRE5" s="21"/>
      <c r="HRF5" s="21"/>
      <c r="HRG5" s="21"/>
      <c r="HRH5" s="21"/>
      <c r="HRI5" s="21"/>
      <c r="HRJ5" s="21"/>
      <c r="HRK5" s="21"/>
      <c r="HRL5" s="21"/>
      <c r="HRM5" s="21"/>
      <c r="HRN5" s="21"/>
      <c r="HRO5" s="21"/>
      <c r="HRP5" s="21"/>
      <c r="HRQ5" s="21"/>
      <c r="HRR5" s="21"/>
      <c r="HRS5" s="21"/>
      <c r="HRT5" s="21"/>
      <c r="HRU5" s="21"/>
      <c r="HRV5" s="21"/>
      <c r="HRW5" s="21"/>
      <c r="HRX5" s="21"/>
      <c r="HRY5" s="21"/>
      <c r="HRZ5" s="21"/>
      <c r="HSA5" s="21"/>
      <c r="HSB5" s="21"/>
      <c r="HSC5" s="21"/>
      <c r="HSD5" s="21"/>
      <c r="HSE5" s="21"/>
      <c r="HSF5" s="21"/>
      <c r="HSG5" s="21"/>
      <c r="HSH5" s="21"/>
      <c r="HSI5" s="21"/>
      <c r="HSJ5" s="21"/>
      <c r="HSK5" s="21"/>
      <c r="HSL5" s="21"/>
      <c r="HSM5" s="21"/>
      <c r="HSN5" s="21"/>
      <c r="HSO5" s="21"/>
      <c r="HSP5" s="21"/>
      <c r="HSQ5" s="21"/>
      <c r="HSR5" s="21"/>
      <c r="HSS5" s="21"/>
      <c r="HST5" s="21"/>
      <c r="HSU5" s="21"/>
      <c r="HSV5" s="21"/>
      <c r="HSW5" s="21"/>
      <c r="HSX5" s="21"/>
      <c r="HSY5" s="21"/>
      <c r="HSZ5" s="21"/>
      <c r="HTA5" s="21"/>
      <c r="HTB5" s="21"/>
      <c r="HTC5" s="21"/>
      <c r="HTD5" s="21"/>
      <c r="HTE5" s="21"/>
      <c r="HTF5" s="21"/>
      <c r="HTG5" s="21"/>
      <c r="HTH5" s="21"/>
      <c r="HTI5" s="21"/>
      <c r="HTJ5" s="21"/>
      <c r="HTK5" s="21"/>
      <c r="HTL5" s="21"/>
      <c r="HTM5" s="21"/>
      <c r="HTN5" s="21"/>
      <c r="HTO5" s="21"/>
      <c r="HTP5" s="21"/>
      <c r="HTQ5" s="21"/>
      <c r="HTR5" s="21"/>
      <c r="HTS5" s="21"/>
      <c r="HTT5" s="21"/>
      <c r="HTU5" s="21"/>
      <c r="HTV5" s="21"/>
      <c r="HTW5" s="21"/>
      <c r="HTX5" s="21"/>
      <c r="HTY5" s="21"/>
      <c r="HTZ5" s="21"/>
      <c r="HUA5" s="21"/>
      <c r="HUB5" s="21"/>
      <c r="HUC5" s="21"/>
      <c r="HUD5" s="21"/>
      <c r="HUE5" s="21"/>
      <c r="HUF5" s="21"/>
      <c r="HUG5" s="21"/>
      <c r="HUH5" s="21"/>
      <c r="HUI5" s="21"/>
      <c r="HUJ5" s="21"/>
      <c r="HUK5" s="21"/>
      <c r="HUL5" s="21"/>
      <c r="HUM5" s="21"/>
      <c r="HUN5" s="21"/>
      <c r="HUO5" s="21"/>
      <c r="HUP5" s="21"/>
      <c r="HUQ5" s="21"/>
      <c r="HUR5" s="21"/>
      <c r="HUS5" s="21"/>
      <c r="HUT5" s="21"/>
      <c r="HUU5" s="21"/>
      <c r="HUV5" s="21"/>
      <c r="HUW5" s="21"/>
      <c r="HUX5" s="21"/>
      <c r="HUY5" s="21"/>
      <c r="HUZ5" s="21"/>
      <c r="HVA5" s="21"/>
      <c r="HVB5" s="21"/>
      <c r="HVC5" s="21"/>
      <c r="HVD5" s="21"/>
      <c r="HVE5" s="21"/>
      <c r="HVF5" s="21"/>
      <c r="HVG5" s="21"/>
      <c r="HVH5" s="21"/>
      <c r="HVI5" s="21"/>
      <c r="HVJ5" s="21"/>
      <c r="HVK5" s="21"/>
      <c r="HVL5" s="21"/>
      <c r="HVM5" s="21"/>
      <c r="HVN5" s="21"/>
      <c r="HVO5" s="21"/>
      <c r="HVP5" s="21"/>
      <c r="HVQ5" s="21"/>
      <c r="HVR5" s="21"/>
      <c r="HVS5" s="21"/>
      <c r="HVT5" s="21"/>
      <c r="HVU5" s="21"/>
      <c r="HVV5" s="21"/>
      <c r="HVW5" s="21"/>
      <c r="HVX5" s="21"/>
      <c r="HVY5" s="21"/>
      <c r="HVZ5" s="21"/>
      <c r="HWA5" s="21"/>
      <c r="HWB5" s="21"/>
      <c r="HWC5" s="21"/>
      <c r="HWD5" s="21"/>
      <c r="HWE5" s="21"/>
      <c r="HWF5" s="21"/>
      <c r="HWG5" s="21"/>
      <c r="HWH5" s="21"/>
      <c r="HWI5" s="21"/>
      <c r="HWJ5" s="21"/>
      <c r="HWK5" s="21"/>
      <c r="HWL5" s="21"/>
      <c r="HWM5" s="21"/>
      <c r="HWN5" s="21"/>
      <c r="HWO5" s="21"/>
      <c r="HWP5" s="21"/>
      <c r="HWQ5" s="21"/>
      <c r="HWR5" s="21"/>
      <c r="HWS5" s="21"/>
      <c r="HWT5" s="21"/>
      <c r="HWU5" s="21"/>
      <c r="HWV5" s="21"/>
      <c r="HWW5" s="21"/>
      <c r="HWX5" s="21"/>
      <c r="HWY5" s="21"/>
      <c r="HWZ5" s="21"/>
      <c r="HXA5" s="21"/>
      <c r="HXB5" s="21"/>
      <c r="HXC5" s="21"/>
      <c r="HXD5" s="21"/>
      <c r="HXE5" s="21"/>
      <c r="HXF5" s="21"/>
      <c r="HXG5" s="21"/>
      <c r="HXH5" s="21"/>
      <c r="HXI5" s="21"/>
      <c r="HXJ5" s="21"/>
      <c r="HXK5" s="21"/>
      <c r="HXL5" s="21"/>
      <c r="HXM5" s="21"/>
      <c r="HXN5" s="21"/>
      <c r="HXO5" s="21"/>
      <c r="HXP5" s="21"/>
      <c r="HXQ5" s="21"/>
      <c r="HXR5" s="21"/>
      <c r="HXS5" s="21"/>
      <c r="HXT5" s="21"/>
      <c r="HXU5" s="21"/>
      <c r="HXV5" s="21"/>
      <c r="HXW5" s="21"/>
      <c r="HXX5" s="21"/>
      <c r="HXY5" s="21"/>
      <c r="HXZ5" s="21"/>
      <c r="HYA5" s="21"/>
      <c r="HYB5" s="21"/>
      <c r="HYC5" s="21"/>
      <c r="HYD5" s="21"/>
      <c r="HYE5" s="21"/>
      <c r="HYF5" s="21"/>
      <c r="HYG5" s="21"/>
      <c r="HYH5" s="21"/>
      <c r="HYI5" s="21"/>
      <c r="HYJ5" s="21"/>
      <c r="HYK5" s="21"/>
      <c r="HYL5" s="21"/>
      <c r="HYM5" s="21"/>
      <c r="HYN5" s="21"/>
      <c r="HYO5" s="21"/>
      <c r="HYP5" s="21"/>
      <c r="HYQ5" s="21"/>
      <c r="HYR5" s="21"/>
      <c r="HYS5" s="21"/>
      <c r="HYT5" s="21"/>
      <c r="HYU5" s="21"/>
      <c r="HYV5" s="21"/>
      <c r="HYW5" s="21"/>
      <c r="HYX5" s="21"/>
      <c r="HYY5" s="21"/>
      <c r="HYZ5" s="21"/>
      <c r="HZA5" s="21"/>
      <c r="HZB5" s="21"/>
      <c r="HZC5" s="21"/>
      <c r="HZD5" s="21"/>
      <c r="HZE5" s="21"/>
      <c r="HZF5" s="21"/>
      <c r="HZG5" s="21"/>
      <c r="HZH5" s="21"/>
      <c r="HZI5" s="21"/>
      <c r="HZJ5" s="21"/>
      <c r="HZK5" s="21"/>
      <c r="HZL5" s="21"/>
      <c r="HZM5" s="21"/>
      <c r="HZN5" s="21"/>
      <c r="HZO5" s="21"/>
      <c r="HZP5" s="21"/>
      <c r="HZQ5" s="21"/>
      <c r="HZR5" s="21"/>
      <c r="HZS5" s="21"/>
      <c r="HZT5" s="21"/>
      <c r="HZU5" s="21"/>
      <c r="HZV5" s="21"/>
      <c r="HZW5" s="21"/>
      <c r="HZX5" s="21"/>
      <c r="HZY5" s="21"/>
      <c r="HZZ5" s="21"/>
      <c r="IAA5" s="21"/>
      <c r="IAB5" s="21"/>
      <c r="IAC5" s="21"/>
      <c r="IAD5" s="21"/>
      <c r="IAE5" s="21"/>
      <c r="IAF5" s="21"/>
      <c r="IAG5" s="21"/>
      <c r="IAH5" s="21"/>
      <c r="IAI5" s="21"/>
      <c r="IAJ5" s="21"/>
      <c r="IAK5" s="21"/>
      <c r="IAL5" s="21"/>
      <c r="IAM5" s="21"/>
      <c r="IAN5" s="21"/>
      <c r="IAO5" s="21"/>
      <c r="IAP5" s="21"/>
      <c r="IAQ5" s="21"/>
      <c r="IAR5" s="21"/>
      <c r="IAS5" s="21"/>
      <c r="IAT5" s="21"/>
      <c r="IAU5" s="21"/>
      <c r="IAV5" s="21"/>
      <c r="IAW5" s="21"/>
      <c r="IAX5" s="21"/>
      <c r="IAY5" s="21"/>
      <c r="IAZ5" s="21"/>
      <c r="IBA5" s="21"/>
      <c r="IBB5" s="21"/>
      <c r="IBC5" s="21"/>
      <c r="IBD5" s="21"/>
      <c r="IBE5" s="21"/>
      <c r="IBF5" s="21"/>
      <c r="IBG5" s="21"/>
      <c r="IBH5" s="21"/>
      <c r="IBI5" s="21"/>
      <c r="IBJ5" s="21"/>
      <c r="IBK5" s="21"/>
      <c r="IBL5" s="21"/>
      <c r="IBM5" s="21"/>
      <c r="IBN5" s="21"/>
      <c r="IBO5" s="21"/>
      <c r="IBP5" s="21"/>
      <c r="IBQ5" s="21"/>
      <c r="IBR5" s="21"/>
      <c r="IBS5" s="21"/>
      <c r="IBT5" s="21"/>
      <c r="IBU5" s="21"/>
      <c r="IBV5" s="21"/>
      <c r="IBW5" s="21"/>
      <c r="IBX5" s="21"/>
      <c r="IBY5" s="21"/>
      <c r="IBZ5" s="21"/>
      <c r="ICA5" s="21"/>
      <c r="ICB5" s="21"/>
      <c r="ICC5" s="21"/>
      <c r="ICD5" s="21"/>
      <c r="ICE5" s="21"/>
      <c r="ICF5" s="21"/>
      <c r="ICG5" s="21"/>
      <c r="ICH5" s="21"/>
      <c r="ICI5" s="21"/>
      <c r="ICJ5" s="21"/>
      <c r="ICK5" s="21"/>
      <c r="ICL5" s="21"/>
      <c r="ICM5" s="21"/>
      <c r="ICN5" s="21"/>
      <c r="ICO5" s="21"/>
      <c r="ICP5" s="21"/>
      <c r="ICQ5" s="21"/>
      <c r="ICR5" s="21"/>
      <c r="ICS5" s="21"/>
      <c r="ICT5" s="21"/>
      <c r="ICU5" s="21"/>
      <c r="ICV5" s="21"/>
      <c r="ICW5" s="21"/>
      <c r="ICX5" s="21"/>
      <c r="ICY5" s="21"/>
      <c r="ICZ5" s="21"/>
      <c r="IDA5" s="21"/>
      <c r="IDB5" s="21"/>
      <c r="IDC5" s="21"/>
      <c r="IDD5" s="21"/>
      <c r="IDE5" s="21"/>
      <c r="IDF5" s="21"/>
      <c r="IDG5" s="21"/>
      <c r="IDH5" s="21"/>
      <c r="IDI5" s="21"/>
      <c r="IDJ5" s="21"/>
      <c r="IDK5" s="21"/>
      <c r="IDL5" s="21"/>
      <c r="IDM5" s="21"/>
      <c r="IDN5" s="21"/>
      <c r="IDO5" s="21"/>
      <c r="IDP5" s="21"/>
      <c r="IDQ5" s="21"/>
      <c r="IDR5" s="21"/>
      <c r="IDS5" s="21"/>
      <c r="IDT5" s="21"/>
      <c r="IDU5" s="21"/>
      <c r="IDV5" s="21"/>
      <c r="IDW5" s="21"/>
      <c r="IDX5" s="21"/>
      <c r="IDY5" s="21"/>
      <c r="IDZ5" s="21"/>
      <c r="IEA5" s="21"/>
      <c r="IEB5" s="21"/>
      <c r="IEC5" s="21"/>
      <c r="IED5" s="21"/>
      <c r="IEE5" s="21"/>
      <c r="IEF5" s="21"/>
      <c r="IEG5" s="21"/>
      <c r="IEH5" s="21"/>
      <c r="IEI5" s="21"/>
      <c r="IEJ5" s="21"/>
      <c r="IEK5" s="21"/>
      <c r="IEL5" s="21"/>
      <c r="IEM5" s="21"/>
      <c r="IEN5" s="21"/>
      <c r="IEO5" s="21"/>
      <c r="IEP5" s="21"/>
      <c r="IEQ5" s="21"/>
      <c r="IER5" s="21"/>
      <c r="IES5" s="21"/>
      <c r="IET5" s="21"/>
      <c r="IEU5" s="21"/>
      <c r="IEV5" s="21"/>
      <c r="IEW5" s="21"/>
      <c r="IEX5" s="21"/>
      <c r="IEY5" s="21"/>
      <c r="IEZ5" s="21"/>
      <c r="IFA5" s="21"/>
      <c r="IFB5" s="21"/>
      <c r="IFC5" s="21"/>
      <c r="IFD5" s="21"/>
      <c r="IFE5" s="21"/>
      <c r="IFF5" s="21"/>
      <c r="IFG5" s="21"/>
      <c r="IFH5" s="21"/>
      <c r="IFI5" s="21"/>
      <c r="IFJ5" s="21"/>
      <c r="IFK5" s="21"/>
      <c r="IFL5" s="21"/>
      <c r="IFM5" s="21"/>
      <c r="IFN5" s="21"/>
      <c r="IFO5" s="21"/>
      <c r="IFP5" s="21"/>
      <c r="IFQ5" s="21"/>
      <c r="IFR5" s="21"/>
      <c r="IFS5" s="21"/>
      <c r="IFT5" s="21"/>
      <c r="IFU5" s="21"/>
      <c r="IFV5" s="21"/>
      <c r="IFW5" s="21"/>
      <c r="IFX5" s="21"/>
      <c r="IFY5" s="21"/>
      <c r="IFZ5" s="21"/>
      <c r="IGA5" s="21"/>
      <c r="IGB5" s="21"/>
      <c r="IGC5" s="21"/>
      <c r="IGD5" s="21"/>
      <c r="IGE5" s="21"/>
      <c r="IGF5" s="21"/>
      <c r="IGG5" s="21"/>
      <c r="IGH5" s="21"/>
      <c r="IGI5" s="21"/>
      <c r="IGJ5" s="21"/>
      <c r="IGK5" s="21"/>
      <c r="IGL5" s="21"/>
      <c r="IGM5" s="21"/>
      <c r="IGN5" s="21"/>
      <c r="IGO5" s="21"/>
      <c r="IGP5" s="21"/>
      <c r="IGQ5" s="21"/>
      <c r="IGR5" s="21"/>
      <c r="IGS5" s="21"/>
      <c r="IGT5" s="21"/>
      <c r="IGU5" s="21"/>
      <c r="IGV5" s="21"/>
      <c r="IGW5" s="21"/>
      <c r="IGX5" s="21"/>
      <c r="IGY5" s="21"/>
      <c r="IGZ5" s="21"/>
      <c r="IHA5" s="21"/>
      <c r="IHB5" s="21"/>
      <c r="IHC5" s="21"/>
      <c r="IHD5" s="21"/>
      <c r="IHE5" s="21"/>
      <c r="IHF5" s="21"/>
      <c r="IHG5" s="21"/>
      <c r="IHH5" s="21"/>
      <c r="IHI5" s="21"/>
      <c r="IHJ5" s="21"/>
      <c r="IHK5" s="21"/>
      <c r="IHL5" s="21"/>
      <c r="IHM5" s="21"/>
      <c r="IHN5" s="21"/>
      <c r="IHO5" s="21"/>
      <c r="IHP5" s="21"/>
      <c r="IHQ5" s="21"/>
      <c r="IHR5" s="21"/>
      <c r="IHS5" s="21"/>
      <c r="IHT5" s="21"/>
      <c r="IHU5" s="21"/>
      <c r="IHV5" s="21"/>
      <c r="IHW5" s="21"/>
      <c r="IHX5" s="21"/>
      <c r="IHY5" s="21"/>
      <c r="IHZ5" s="21"/>
      <c r="IIA5" s="21"/>
      <c r="IIB5" s="21"/>
      <c r="IIC5" s="21"/>
      <c r="IID5" s="21"/>
      <c r="IIE5" s="21"/>
      <c r="IIF5" s="21"/>
      <c r="IIG5" s="21"/>
      <c r="IIH5" s="21"/>
      <c r="III5" s="21"/>
      <c r="IIJ5" s="21"/>
      <c r="IIK5" s="21"/>
      <c r="IIL5" s="21"/>
      <c r="IIM5" s="21"/>
      <c r="IIN5" s="21"/>
      <c r="IIO5" s="21"/>
      <c r="IIP5" s="21"/>
      <c r="IIQ5" s="21"/>
      <c r="IIR5" s="21"/>
      <c r="IIS5" s="21"/>
      <c r="IIT5" s="21"/>
      <c r="IIU5" s="21"/>
      <c r="IIV5" s="21"/>
      <c r="IIW5" s="21"/>
      <c r="IIX5" s="21"/>
      <c r="IIY5" s="21"/>
      <c r="IIZ5" s="21"/>
      <c r="IJA5" s="21"/>
      <c r="IJB5" s="21"/>
      <c r="IJC5" s="21"/>
      <c r="IJD5" s="21"/>
      <c r="IJE5" s="21"/>
      <c r="IJF5" s="21"/>
      <c r="IJG5" s="21"/>
      <c r="IJH5" s="21"/>
      <c r="IJI5" s="21"/>
      <c r="IJJ5" s="21"/>
      <c r="IJK5" s="21"/>
      <c r="IJL5" s="21"/>
      <c r="IJM5" s="21"/>
      <c r="IJN5" s="21"/>
      <c r="IJO5" s="21"/>
      <c r="IJP5" s="21"/>
      <c r="IJQ5" s="21"/>
      <c r="IJR5" s="21"/>
      <c r="IJS5" s="21"/>
      <c r="IJT5" s="21"/>
      <c r="IJU5" s="21"/>
      <c r="IJV5" s="21"/>
      <c r="IJW5" s="21"/>
      <c r="IJX5" s="21"/>
      <c r="IJY5" s="21"/>
      <c r="IJZ5" s="21"/>
      <c r="IKA5" s="21"/>
      <c r="IKB5" s="21"/>
      <c r="IKC5" s="21"/>
      <c r="IKD5" s="21"/>
      <c r="IKE5" s="21"/>
      <c r="IKF5" s="21"/>
      <c r="IKG5" s="21"/>
      <c r="IKH5" s="21"/>
      <c r="IKI5" s="21"/>
      <c r="IKJ5" s="21"/>
      <c r="IKK5" s="21"/>
      <c r="IKL5" s="21"/>
      <c r="IKM5" s="21"/>
      <c r="IKN5" s="21"/>
      <c r="IKO5" s="21"/>
      <c r="IKP5" s="21"/>
      <c r="IKQ5" s="21"/>
      <c r="IKR5" s="21"/>
      <c r="IKS5" s="21"/>
      <c r="IKT5" s="21"/>
      <c r="IKU5" s="21"/>
      <c r="IKV5" s="21"/>
      <c r="IKW5" s="21"/>
      <c r="IKX5" s="21"/>
      <c r="IKY5" s="21"/>
      <c r="IKZ5" s="21"/>
      <c r="ILA5" s="21"/>
      <c r="ILB5" s="21"/>
      <c r="ILC5" s="21"/>
      <c r="ILD5" s="21"/>
      <c r="ILE5" s="21"/>
      <c r="ILF5" s="21"/>
      <c r="ILG5" s="21"/>
      <c r="ILH5" s="21"/>
      <c r="ILI5" s="21"/>
      <c r="ILJ5" s="21"/>
      <c r="ILK5" s="21"/>
      <c r="ILL5" s="21"/>
      <c r="ILM5" s="21"/>
      <c r="ILN5" s="21"/>
      <c r="ILO5" s="21"/>
      <c r="ILP5" s="21"/>
      <c r="ILQ5" s="21"/>
      <c r="ILR5" s="21"/>
      <c r="ILS5" s="21"/>
      <c r="ILT5" s="21"/>
      <c r="ILU5" s="21"/>
      <c r="ILV5" s="21"/>
      <c r="ILW5" s="21"/>
      <c r="ILX5" s="21"/>
      <c r="ILY5" s="21"/>
      <c r="ILZ5" s="21"/>
      <c r="IMA5" s="21"/>
      <c r="IMB5" s="21"/>
      <c r="IMC5" s="21"/>
      <c r="IMD5" s="21"/>
      <c r="IME5" s="21"/>
      <c r="IMF5" s="21"/>
      <c r="IMG5" s="21"/>
      <c r="IMH5" s="21"/>
      <c r="IMI5" s="21"/>
      <c r="IMJ5" s="21"/>
      <c r="IMK5" s="21"/>
      <c r="IML5" s="21"/>
      <c r="IMM5" s="21"/>
      <c r="IMN5" s="21"/>
      <c r="IMO5" s="21"/>
      <c r="IMP5" s="21"/>
      <c r="IMQ5" s="21"/>
      <c r="IMR5" s="21"/>
      <c r="IMS5" s="21"/>
      <c r="IMT5" s="21"/>
      <c r="IMU5" s="21"/>
      <c r="IMV5" s="21"/>
      <c r="IMW5" s="21"/>
      <c r="IMX5" s="21"/>
      <c r="IMY5" s="21"/>
      <c r="IMZ5" s="21"/>
      <c r="INA5" s="21"/>
      <c r="INB5" s="21"/>
      <c r="INC5" s="21"/>
      <c r="IND5" s="21"/>
      <c r="INE5" s="21"/>
      <c r="INF5" s="21"/>
      <c r="ING5" s="21"/>
      <c r="INH5" s="21"/>
      <c r="INI5" s="21"/>
      <c r="INJ5" s="21"/>
      <c r="INK5" s="21"/>
      <c r="INL5" s="21"/>
      <c r="INM5" s="21"/>
      <c r="INN5" s="21"/>
      <c r="INO5" s="21"/>
      <c r="INP5" s="21"/>
      <c r="INQ5" s="21"/>
      <c r="INR5" s="21"/>
      <c r="INS5" s="21"/>
      <c r="INT5" s="21"/>
      <c r="INU5" s="21"/>
      <c r="INV5" s="21"/>
      <c r="INW5" s="21"/>
      <c r="INX5" s="21"/>
      <c r="INY5" s="21"/>
      <c r="INZ5" s="21"/>
      <c r="IOA5" s="21"/>
      <c r="IOB5" s="21"/>
      <c r="IOC5" s="21"/>
      <c r="IOD5" s="21"/>
      <c r="IOE5" s="21"/>
      <c r="IOF5" s="21"/>
      <c r="IOG5" s="21"/>
      <c r="IOH5" s="21"/>
      <c r="IOI5" s="21"/>
      <c r="IOJ5" s="21"/>
      <c r="IOK5" s="21"/>
      <c r="IOL5" s="21"/>
      <c r="IOM5" s="21"/>
      <c r="ION5" s="21"/>
      <c r="IOO5" s="21"/>
      <c r="IOP5" s="21"/>
      <c r="IOQ5" s="21"/>
      <c r="IOR5" s="21"/>
      <c r="IOS5" s="21"/>
      <c r="IOT5" s="21"/>
      <c r="IOU5" s="21"/>
      <c r="IOV5" s="21"/>
      <c r="IOW5" s="21"/>
      <c r="IOX5" s="21"/>
      <c r="IOY5" s="21"/>
      <c r="IOZ5" s="21"/>
      <c r="IPA5" s="21"/>
      <c r="IPB5" s="21"/>
      <c r="IPC5" s="21"/>
      <c r="IPD5" s="21"/>
      <c r="IPE5" s="21"/>
      <c r="IPF5" s="21"/>
      <c r="IPG5" s="21"/>
      <c r="IPH5" s="21"/>
      <c r="IPI5" s="21"/>
      <c r="IPJ5" s="21"/>
      <c r="IPK5" s="21"/>
      <c r="IPL5" s="21"/>
      <c r="IPM5" s="21"/>
      <c r="IPN5" s="21"/>
      <c r="IPO5" s="21"/>
      <c r="IPP5" s="21"/>
      <c r="IPQ5" s="21"/>
      <c r="IPR5" s="21"/>
      <c r="IPS5" s="21"/>
      <c r="IPT5" s="21"/>
      <c r="IPU5" s="21"/>
      <c r="IPV5" s="21"/>
      <c r="IPW5" s="21"/>
      <c r="IPX5" s="21"/>
      <c r="IPY5" s="21"/>
      <c r="IPZ5" s="21"/>
      <c r="IQA5" s="21"/>
      <c r="IQB5" s="21"/>
      <c r="IQC5" s="21"/>
      <c r="IQD5" s="21"/>
      <c r="IQE5" s="21"/>
      <c r="IQF5" s="21"/>
      <c r="IQG5" s="21"/>
      <c r="IQH5" s="21"/>
      <c r="IQI5" s="21"/>
      <c r="IQJ5" s="21"/>
      <c r="IQK5" s="21"/>
      <c r="IQL5" s="21"/>
      <c r="IQM5" s="21"/>
      <c r="IQN5" s="21"/>
      <c r="IQO5" s="21"/>
      <c r="IQP5" s="21"/>
      <c r="IQQ5" s="21"/>
      <c r="IQR5" s="21"/>
      <c r="IQS5" s="21"/>
      <c r="IQT5" s="21"/>
      <c r="IQU5" s="21"/>
      <c r="IQV5" s="21"/>
      <c r="IQW5" s="21"/>
      <c r="IQX5" s="21"/>
      <c r="IQY5" s="21"/>
      <c r="IQZ5" s="21"/>
      <c r="IRA5" s="21"/>
      <c r="IRB5" s="21"/>
      <c r="IRC5" s="21"/>
      <c r="IRD5" s="21"/>
      <c r="IRE5" s="21"/>
      <c r="IRF5" s="21"/>
      <c r="IRG5" s="21"/>
      <c r="IRH5" s="21"/>
      <c r="IRI5" s="21"/>
      <c r="IRJ5" s="21"/>
      <c r="IRK5" s="21"/>
      <c r="IRL5" s="21"/>
      <c r="IRM5" s="21"/>
      <c r="IRN5" s="21"/>
      <c r="IRO5" s="21"/>
      <c r="IRP5" s="21"/>
      <c r="IRQ5" s="21"/>
      <c r="IRR5" s="21"/>
      <c r="IRS5" s="21"/>
      <c r="IRT5" s="21"/>
      <c r="IRU5" s="21"/>
      <c r="IRV5" s="21"/>
      <c r="IRW5" s="21"/>
      <c r="IRX5" s="21"/>
      <c r="IRY5" s="21"/>
      <c r="IRZ5" s="21"/>
      <c r="ISA5" s="21"/>
      <c r="ISB5" s="21"/>
      <c r="ISC5" s="21"/>
      <c r="ISD5" s="21"/>
      <c r="ISE5" s="21"/>
      <c r="ISF5" s="21"/>
      <c r="ISG5" s="21"/>
      <c r="ISH5" s="21"/>
      <c r="ISI5" s="21"/>
      <c r="ISJ5" s="21"/>
      <c r="ISK5" s="21"/>
      <c r="ISL5" s="21"/>
      <c r="ISM5" s="21"/>
      <c r="ISN5" s="21"/>
      <c r="ISO5" s="21"/>
      <c r="ISP5" s="21"/>
      <c r="ISQ5" s="21"/>
      <c r="ISR5" s="21"/>
      <c r="ISS5" s="21"/>
      <c r="IST5" s="21"/>
      <c r="ISU5" s="21"/>
      <c r="ISV5" s="21"/>
      <c r="ISW5" s="21"/>
      <c r="ISX5" s="21"/>
      <c r="ISY5" s="21"/>
      <c r="ISZ5" s="21"/>
      <c r="ITA5" s="21"/>
      <c r="ITB5" s="21"/>
      <c r="ITC5" s="21"/>
      <c r="ITD5" s="21"/>
      <c r="ITE5" s="21"/>
      <c r="ITF5" s="21"/>
      <c r="ITG5" s="21"/>
      <c r="ITH5" s="21"/>
      <c r="ITI5" s="21"/>
      <c r="ITJ5" s="21"/>
      <c r="ITK5" s="21"/>
      <c r="ITL5" s="21"/>
      <c r="ITM5" s="21"/>
      <c r="ITN5" s="21"/>
      <c r="ITO5" s="21"/>
      <c r="ITP5" s="21"/>
      <c r="ITQ5" s="21"/>
      <c r="ITR5" s="21"/>
      <c r="ITS5" s="21"/>
      <c r="ITT5" s="21"/>
      <c r="ITU5" s="21"/>
      <c r="ITV5" s="21"/>
      <c r="ITW5" s="21"/>
      <c r="ITX5" s="21"/>
      <c r="ITY5" s="21"/>
      <c r="ITZ5" s="21"/>
      <c r="IUA5" s="21"/>
      <c r="IUB5" s="21"/>
      <c r="IUC5" s="21"/>
      <c r="IUD5" s="21"/>
      <c r="IUE5" s="21"/>
      <c r="IUF5" s="21"/>
      <c r="IUG5" s="21"/>
      <c r="IUH5" s="21"/>
      <c r="IUI5" s="21"/>
      <c r="IUJ5" s="21"/>
      <c r="IUK5" s="21"/>
      <c r="IUL5" s="21"/>
      <c r="IUM5" s="21"/>
      <c r="IUN5" s="21"/>
      <c r="IUO5" s="21"/>
      <c r="IUP5" s="21"/>
      <c r="IUQ5" s="21"/>
      <c r="IUR5" s="21"/>
      <c r="IUS5" s="21"/>
      <c r="IUT5" s="21"/>
      <c r="IUU5" s="21"/>
      <c r="IUV5" s="21"/>
      <c r="IUW5" s="21"/>
      <c r="IUX5" s="21"/>
      <c r="IUY5" s="21"/>
      <c r="IUZ5" s="21"/>
      <c r="IVA5" s="21"/>
      <c r="IVB5" s="21"/>
      <c r="IVC5" s="21"/>
      <c r="IVD5" s="21"/>
      <c r="IVE5" s="21"/>
      <c r="IVF5" s="21"/>
      <c r="IVG5" s="21"/>
      <c r="IVH5" s="21"/>
      <c r="IVI5" s="21"/>
      <c r="IVJ5" s="21"/>
      <c r="IVK5" s="21"/>
      <c r="IVL5" s="21"/>
      <c r="IVM5" s="21"/>
      <c r="IVN5" s="21"/>
      <c r="IVO5" s="21"/>
      <c r="IVP5" s="21"/>
      <c r="IVQ5" s="21"/>
      <c r="IVR5" s="21"/>
      <c r="IVS5" s="21"/>
      <c r="IVT5" s="21"/>
      <c r="IVU5" s="21"/>
      <c r="IVV5" s="21"/>
      <c r="IVW5" s="21"/>
      <c r="IVX5" s="21"/>
      <c r="IVY5" s="21"/>
      <c r="IVZ5" s="21"/>
      <c r="IWA5" s="21"/>
      <c r="IWB5" s="21"/>
      <c r="IWC5" s="21"/>
      <c r="IWD5" s="21"/>
      <c r="IWE5" s="21"/>
      <c r="IWF5" s="21"/>
      <c r="IWG5" s="21"/>
      <c r="IWH5" s="21"/>
      <c r="IWI5" s="21"/>
      <c r="IWJ5" s="21"/>
      <c r="IWK5" s="21"/>
      <c r="IWL5" s="21"/>
      <c r="IWM5" s="21"/>
      <c r="IWN5" s="21"/>
      <c r="IWO5" s="21"/>
      <c r="IWP5" s="21"/>
      <c r="IWQ5" s="21"/>
      <c r="IWR5" s="21"/>
      <c r="IWS5" s="21"/>
      <c r="IWT5" s="21"/>
      <c r="IWU5" s="21"/>
      <c r="IWV5" s="21"/>
      <c r="IWW5" s="21"/>
      <c r="IWX5" s="21"/>
      <c r="IWY5" s="21"/>
      <c r="IWZ5" s="21"/>
      <c r="IXA5" s="21"/>
      <c r="IXB5" s="21"/>
      <c r="IXC5" s="21"/>
      <c r="IXD5" s="21"/>
      <c r="IXE5" s="21"/>
      <c r="IXF5" s="21"/>
      <c r="IXG5" s="21"/>
      <c r="IXH5" s="21"/>
      <c r="IXI5" s="21"/>
      <c r="IXJ5" s="21"/>
      <c r="IXK5" s="21"/>
      <c r="IXL5" s="21"/>
      <c r="IXM5" s="21"/>
      <c r="IXN5" s="21"/>
      <c r="IXO5" s="21"/>
      <c r="IXP5" s="21"/>
      <c r="IXQ5" s="21"/>
      <c r="IXR5" s="21"/>
      <c r="IXS5" s="21"/>
      <c r="IXT5" s="21"/>
      <c r="IXU5" s="21"/>
      <c r="IXV5" s="21"/>
      <c r="IXW5" s="21"/>
      <c r="IXX5" s="21"/>
      <c r="IXY5" s="21"/>
      <c r="IXZ5" s="21"/>
      <c r="IYA5" s="21"/>
      <c r="IYB5" s="21"/>
      <c r="IYC5" s="21"/>
      <c r="IYD5" s="21"/>
      <c r="IYE5" s="21"/>
      <c r="IYF5" s="21"/>
      <c r="IYG5" s="21"/>
      <c r="IYH5" s="21"/>
      <c r="IYI5" s="21"/>
      <c r="IYJ5" s="21"/>
      <c r="IYK5" s="21"/>
      <c r="IYL5" s="21"/>
      <c r="IYM5" s="21"/>
      <c r="IYN5" s="21"/>
      <c r="IYO5" s="21"/>
      <c r="IYP5" s="21"/>
      <c r="IYQ5" s="21"/>
      <c r="IYR5" s="21"/>
      <c r="IYS5" s="21"/>
      <c r="IYT5" s="21"/>
      <c r="IYU5" s="21"/>
      <c r="IYV5" s="21"/>
      <c r="IYW5" s="21"/>
      <c r="IYX5" s="21"/>
      <c r="IYY5" s="21"/>
      <c r="IYZ5" s="21"/>
      <c r="IZA5" s="21"/>
      <c r="IZB5" s="21"/>
      <c r="IZC5" s="21"/>
      <c r="IZD5" s="21"/>
      <c r="IZE5" s="21"/>
      <c r="IZF5" s="21"/>
      <c r="IZG5" s="21"/>
      <c r="IZH5" s="21"/>
      <c r="IZI5" s="21"/>
      <c r="IZJ5" s="21"/>
      <c r="IZK5" s="21"/>
      <c r="IZL5" s="21"/>
      <c r="IZM5" s="21"/>
      <c r="IZN5" s="21"/>
      <c r="IZO5" s="21"/>
      <c r="IZP5" s="21"/>
      <c r="IZQ5" s="21"/>
      <c r="IZR5" s="21"/>
      <c r="IZS5" s="21"/>
      <c r="IZT5" s="21"/>
      <c r="IZU5" s="21"/>
      <c r="IZV5" s="21"/>
      <c r="IZW5" s="21"/>
      <c r="IZX5" s="21"/>
      <c r="IZY5" s="21"/>
      <c r="IZZ5" s="21"/>
      <c r="JAA5" s="21"/>
      <c r="JAB5" s="21"/>
      <c r="JAC5" s="21"/>
      <c r="JAD5" s="21"/>
      <c r="JAE5" s="21"/>
      <c r="JAF5" s="21"/>
      <c r="JAG5" s="21"/>
      <c r="JAH5" s="21"/>
      <c r="JAI5" s="21"/>
      <c r="JAJ5" s="21"/>
      <c r="JAK5" s="21"/>
      <c r="JAL5" s="21"/>
      <c r="JAM5" s="21"/>
      <c r="JAN5" s="21"/>
      <c r="JAO5" s="21"/>
      <c r="JAP5" s="21"/>
      <c r="JAQ5" s="21"/>
      <c r="JAR5" s="21"/>
      <c r="JAS5" s="21"/>
      <c r="JAT5" s="21"/>
      <c r="JAU5" s="21"/>
      <c r="JAV5" s="21"/>
      <c r="JAW5" s="21"/>
      <c r="JAX5" s="21"/>
      <c r="JAY5" s="21"/>
      <c r="JAZ5" s="21"/>
      <c r="JBA5" s="21"/>
      <c r="JBB5" s="21"/>
      <c r="JBC5" s="21"/>
      <c r="JBD5" s="21"/>
      <c r="JBE5" s="21"/>
      <c r="JBF5" s="21"/>
      <c r="JBG5" s="21"/>
      <c r="JBH5" s="21"/>
      <c r="JBI5" s="21"/>
      <c r="JBJ5" s="21"/>
      <c r="JBK5" s="21"/>
      <c r="JBL5" s="21"/>
      <c r="JBM5" s="21"/>
      <c r="JBN5" s="21"/>
      <c r="JBO5" s="21"/>
      <c r="JBP5" s="21"/>
      <c r="JBQ5" s="21"/>
      <c r="JBR5" s="21"/>
      <c r="JBS5" s="21"/>
      <c r="JBT5" s="21"/>
      <c r="JBU5" s="21"/>
      <c r="JBV5" s="21"/>
      <c r="JBW5" s="21"/>
      <c r="JBX5" s="21"/>
      <c r="JBY5" s="21"/>
      <c r="JBZ5" s="21"/>
      <c r="JCA5" s="21"/>
      <c r="JCB5" s="21"/>
      <c r="JCC5" s="21"/>
      <c r="JCD5" s="21"/>
      <c r="JCE5" s="21"/>
      <c r="JCF5" s="21"/>
      <c r="JCG5" s="21"/>
      <c r="JCH5" s="21"/>
      <c r="JCI5" s="21"/>
      <c r="JCJ5" s="21"/>
      <c r="JCK5" s="21"/>
      <c r="JCL5" s="21"/>
      <c r="JCM5" s="21"/>
      <c r="JCN5" s="21"/>
      <c r="JCO5" s="21"/>
      <c r="JCP5" s="21"/>
      <c r="JCQ5" s="21"/>
      <c r="JCR5" s="21"/>
      <c r="JCS5" s="21"/>
      <c r="JCT5" s="21"/>
      <c r="JCU5" s="21"/>
      <c r="JCV5" s="21"/>
      <c r="JCW5" s="21"/>
      <c r="JCX5" s="21"/>
      <c r="JCY5" s="21"/>
      <c r="JCZ5" s="21"/>
      <c r="JDA5" s="21"/>
      <c r="JDB5" s="21"/>
      <c r="JDC5" s="21"/>
      <c r="JDD5" s="21"/>
      <c r="JDE5" s="21"/>
      <c r="JDF5" s="21"/>
      <c r="JDG5" s="21"/>
      <c r="JDH5" s="21"/>
      <c r="JDI5" s="21"/>
      <c r="JDJ5" s="21"/>
      <c r="JDK5" s="21"/>
      <c r="JDL5" s="21"/>
      <c r="JDM5" s="21"/>
      <c r="JDN5" s="21"/>
      <c r="JDO5" s="21"/>
      <c r="JDP5" s="21"/>
      <c r="JDQ5" s="21"/>
      <c r="JDR5" s="21"/>
      <c r="JDS5" s="21"/>
      <c r="JDT5" s="21"/>
      <c r="JDU5" s="21"/>
      <c r="JDV5" s="21"/>
      <c r="JDW5" s="21"/>
      <c r="JDX5" s="21"/>
      <c r="JDY5" s="21"/>
      <c r="JDZ5" s="21"/>
      <c r="JEA5" s="21"/>
      <c r="JEB5" s="21"/>
      <c r="JEC5" s="21"/>
      <c r="JED5" s="21"/>
      <c r="JEE5" s="21"/>
      <c r="JEF5" s="21"/>
      <c r="JEG5" s="21"/>
      <c r="JEH5" s="21"/>
      <c r="JEI5" s="21"/>
      <c r="JEJ5" s="21"/>
      <c r="JEK5" s="21"/>
      <c r="JEL5" s="21"/>
      <c r="JEM5" s="21"/>
      <c r="JEN5" s="21"/>
      <c r="JEO5" s="21"/>
      <c r="JEP5" s="21"/>
      <c r="JEQ5" s="21"/>
      <c r="JER5" s="21"/>
      <c r="JES5" s="21"/>
      <c r="JET5" s="21"/>
      <c r="JEU5" s="21"/>
      <c r="JEV5" s="21"/>
      <c r="JEW5" s="21"/>
      <c r="JEX5" s="21"/>
      <c r="JEY5" s="21"/>
      <c r="JEZ5" s="21"/>
      <c r="JFA5" s="21"/>
      <c r="JFB5" s="21"/>
      <c r="JFC5" s="21"/>
      <c r="JFD5" s="21"/>
      <c r="JFE5" s="21"/>
      <c r="JFF5" s="21"/>
      <c r="JFG5" s="21"/>
      <c r="JFH5" s="21"/>
      <c r="JFI5" s="21"/>
      <c r="JFJ5" s="21"/>
      <c r="JFK5" s="21"/>
      <c r="JFL5" s="21"/>
      <c r="JFM5" s="21"/>
      <c r="JFN5" s="21"/>
      <c r="JFO5" s="21"/>
      <c r="JFP5" s="21"/>
      <c r="JFQ5" s="21"/>
      <c r="JFR5" s="21"/>
      <c r="JFS5" s="21"/>
      <c r="JFT5" s="21"/>
      <c r="JFU5" s="21"/>
      <c r="JFV5" s="21"/>
      <c r="JFW5" s="21"/>
      <c r="JFX5" s="21"/>
      <c r="JFY5" s="21"/>
      <c r="JFZ5" s="21"/>
      <c r="JGA5" s="21"/>
      <c r="JGB5" s="21"/>
      <c r="JGC5" s="21"/>
      <c r="JGD5" s="21"/>
      <c r="JGE5" s="21"/>
      <c r="JGF5" s="21"/>
      <c r="JGG5" s="21"/>
      <c r="JGH5" s="21"/>
      <c r="JGI5" s="21"/>
      <c r="JGJ5" s="21"/>
      <c r="JGK5" s="21"/>
      <c r="JGL5" s="21"/>
      <c r="JGM5" s="21"/>
      <c r="JGN5" s="21"/>
      <c r="JGO5" s="21"/>
      <c r="JGP5" s="21"/>
      <c r="JGQ5" s="21"/>
      <c r="JGR5" s="21"/>
      <c r="JGS5" s="21"/>
      <c r="JGT5" s="21"/>
      <c r="JGU5" s="21"/>
      <c r="JGV5" s="21"/>
      <c r="JGW5" s="21"/>
      <c r="JGX5" s="21"/>
      <c r="JGY5" s="21"/>
      <c r="JGZ5" s="21"/>
      <c r="JHA5" s="21"/>
      <c r="JHB5" s="21"/>
      <c r="JHC5" s="21"/>
      <c r="JHD5" s="21"/>
      <c r="JHE5" s="21"/>
      <c r="JHF5" s="21"/>
      <c r="JHG5" s="21"/>
      <c r="JHH5" s="21"/>
      <c r="JHI5" s="21"/>
      <c r="JHJ5" s="21"/>
      <c r="JHK5" s="21"/>
      <c r="JHL5" s="21"/>
      <c r="JHM5" s="21"/>
      <c r="JHN5" s="21"/>
      <c r="JHO5" s="21"/>
      <c r="JHP5" s="21"/>
      <c r="JHQ5" s="21"/>
      <c r="JHR5" s="21"/>
      <c r="JHS5" s="21"/>
      <c r="JHT5" s="21"/>
      <c r="JHU5" s="21"/>
      <c r="JHV5" s="21"/>
      <c r="JHW5" s="21"/>
      <c r="JHX5" s="21"/>
      <c r="JHY5" s="21"/>
      <c r="JHZ5" s="21"/>
      <c r="JIA5" s="21"/>
      <c r="JIB5" s="21"/>
      <c r="JIC5" s="21"/>
      <c r="JID5" s="21"/>
      <c r="JIE5" s="21"/>
      <c r="JIF5" s="21"/>
      <c r="JIG5" s="21"/>
      <c r="JIH5" s="21"/>
      <c r="JII5" s="21"/>
      <c r="JIJ5" s="21"/>
      <c r="JIK5" s="21"/>
      <c r="JIL5" s="21"/>
      <c r="JIM5" s="21"/>
      <c r="JIN5" s="21"/>
      <c r="JIO5" s="21"/>
      <c r="JIP5" s="21"/>
      <c r="JIQ5" s="21"/>
      <c r="JIR5" s="21"/>
      <c r="JIS5" s="21"/>
      <c r="JIT5" s="21"/>
      <c r="JIU5" s="21"/>
      <c r="JIV5" s="21"/>
      <c r="JIW5" s="21"/>
      <c r="JIX5" s="21"/>
      <c r="JIY5" s="21"/>
      <c r="JIZ5" s="21"/>
      <c r="JJA5" s="21"/>
      <c r="JJB5" s="21"/>
      <c r="JJC5" s="21"/>
      <c r="JJD5" s="21"/>
      <c r="JJE5" s="21"/>
      <c r="JJF5" s="21"/>
      <c r="JJG5" s="21"/>
      <c r="JJH5" s="21"/>
      <c r="JJI5" s="21"/>
      <c r="JJJ5" s="21"/>
      <c r="JJK5" s="21"/>
      <c r="JJL5" s="21"/>
      <c r="JJM5" s="21"/>
      <c r="JJN5" s="21"/>
      <c r="JJO5" s="21"/>
      <c r="JJP5" s="21"/>
      <c r="JJQ5" s="21"/>
      <c r="JJR5" s="21"/>
      <c r="JJS5" s="21"/>
      <c r="JJT5" s="21"/>
      <c r="JJU5" s="21"/>
      <c r="JJV5" s="21"/>
      <c r="JJW5" s="21"/>
      <c r="JJX5" s="21"/>
      <c r="JJY5" s="21"/>
      <c r="JJZ5" s="21"/>
      <c r="JKA5" s="21"/>
      <c r="JKB5" s="21"/>
      <c r="JKC5" s="21"/>
      <c r="JKD5" s="21"/>
      <c r="JKE5" s="21"/>
      <c r="JKF5" s="21"/>
      <c r="JKG5" s="21"/>
      <c r="JKH5" s="21"/>
      <c r="JKI5" s="21"/>
      <c r="JKJ5" s="21"/>
      <c r="JKK5" s="21"/>
      <c r="JKL5" s="21"/>
      <c r="JKM5" s="21"/>
      <c r="JKN5" s="21"/>
      <c r="JKO5" s="21"/>
      <c r="JKP5" s="21"/>
      <c r="JKQ5" s="21"/>
      <c r="JKR5" s="21"/>
      <c r="JKS5" s="21"/>
      <c r="JKT5" s="21"/>
      <c r="JKU5" s="21"/>
      <c r="JKV5" s="21"/>
      <c r="JKW5" s="21"/>
      <c r="JKX5" s="21"/>
      <c r="JKY5" s="21"/>
      <c r="JKZ5" s="21"/>
      <c r="JLA5" s="21"/>
      <c r="JLB5" s="21"/>
      <c r="JLC5" s="21"/>
      <c r="JLD5" s="21"/>
      <c r="JLE5" s="21"/>
      <c r="JLF5" s="21"/>
      <c r="JLG5" s="21"/>
      <c r="JLH5" s="21"/>
      <c r="JLI5" s="21"/>
      <c r="JLJ5" s="21"/>
      <c r="JLK5" s="21"/>
      <c r="JLL5" s="21"/>
      <c r="JLM5" s="21"/>
      <c r="JLN5" s="21"/>
      <c r="JLO5" s="21"/>
      <c r="JLP5" s="21"/>
      <c r="JLQ5" s="21"/>
      <c r="JLR5" s="21"/>
      <c r="JLS5" s="21"/>
      <c r="JLT5" s="21"/>
      <c r="JLU5" s="21"/>
      <c r="JLV5" s="21"/>
      <c r="JLW5" s="21"/>
      <c r="JLX5" s="21"/>
      <c r="JLY5" s="21"/>
      <c r="JLZ5" s="21"/>
      <c r="JMA5" s="21"/>
      <c r="JMB5" s="21"/>
      <c r="JMC5" s="21"/>
      <c r="JMD5" s="21"/>
      <c r="JME5" s="21"/>
      <c r="JMF5" s="21"/>
      <c r="JMG5" s="21"/>
      <c r="JMH5" s="21"/>
      <c r="JMI5" s="21"/>
      <c r="JMJ5" s="21"/>
      <c r="JMK5" s="21"/>
      <c r="JML5" s="21"/>
      <c r="JMM5" s="21"/>
      <c r="JMN5" s="21"/>
      <c r="JMO5" s="21"/>
      <c r="JMP5" s="21"/>
      <c r="JMQ5" s="21"/>
      <c r="JMR5" s="21"/>
      <c r="JMS5" s="21"/>
      <c r="JMT5" s="21"/>
      <c r="JMU5" s="21"/>
      <c r="JMV5" s="21"/>
      <c r="JMW5" s="21"/>
      <c r="JMX5" s="21"/>
      <c r="JMY5" s="21"/>
      <c r="JMZ5" s="21"/>
      <c r="JNA5" s="21"/>
      <c r="JNB5" s="21"/>
      <c r="JNC5" s="21"/>
      <c r="JND5" s="21"/>
      <c r="JNE5" s="21"/>
      <c r="JNF5" s="21"/>
      <c r="JNG5" s="21"/>
      <c r="JNH5" s="21"/>
      <c r="JNI5" s="21"/>
      <c r="JNJ5" s="21"/>
      <c r="JNK5" s="21"/>
      <c r="JNL5" s="21"/>
      <c r="JNM5" s="21"/>
      <c r="JNN5" s="21"/>
      <c r="JNO5" s="21"/>
      <c r="JNP5" s="21"/>
      <c r="JNQ5" s="21"/>
      <c r="JNR5" s="21"/>
      <c r="JNS5" s="21"/>
      <c r="JNT5" s="21"/>
      <c r="JNU5" s="21"/>
      <c r="JNV5" s="21"/>
      <c r="JNW5" s="21"/>
      <c r="JNX5" s="21"/>
      <c r="JNY5" s="21"/>
      <c r="JNZ5" s="21"/>
      <c r="JOA5" s="21"/>
      <c r="JOB5" s="21"/>
      <c r="JOC5" s="21"/>
      <c r="JOD5" s="21"/>
      <c r="JOE5" s="21"/>
      <c r="JOF5" s="21"/>
      <c r="JOG5" s="21"/>
      <c r="JOH5" s="21"/>
      <c r="JOI5" s="21"/>
      <c r="JOJ5" s="21"/>
      <c r="JOK5" s="21"/>
      <c r="JOL5" s="21"/>
      <c r="JOM5" s="21"/>
      <c r="JON5" s="21"/>
      <c r="JOO5" s="21"/>
      <c r="JOP5" s="21"/>
      <c r="JOQ5" s="21"/>
      <c r="JOR5" s="21"/>
      <c r="JOS5" s="21"/>
      <c r="JOT5" s="21"/>
      <c r="JOU5" s="21"/>
      <c r="JOV5" s="21"/>
      <c r="JOW5" s="21"/>
      <c r="JOX5" s="21"/>
      <c r="JOY5" s="21"/>
      <c r="JOZ5" s="21"/>
      <c r="JPA5" s="21"/>
      <c r="JPB5" s="21"/>
      <c r="JPC5" s="21"/>
      <c r="JPD5" s="21"/>
      <c r="JPE5" s="21"/>
      <c r="JPF5" s="21"/>
      <c r="JPG5" s="21"/>
      <c r="JPH5" s="21"/>
      <c r="JPI5" s="21"/>
      <c r="JPJ5" s="21"/>
      <c r="JPK5" s="21"/>
      <c r="JPL5" s="21"/>
      <c r="JPM5" s="21"/>
      <c r="JPN5" s="21"/>
      <c r="JPO5" s="21"/>
      <c r="JPP5" s="21"/>
      <c r="JPQ5" s="21"/>
      <c r="JPR5" s="21"/>
      <c r="JPS5" s="21"/>
      <c r="JPT5" s="21"/>
      <c r="JPU5" s="21"/>
      <c r="JPV5" s="21"/>
      <c r="JPW5" s="21"/>
      <c r="JPX5" s="21"/>
      <c r="JPY5" s="21"/>
      <c r="JPZ5" s="21"/>
      <c r="JQA5" s="21"/>
      <c r="JQB5" s="21"/>
      <c r="JQC5" s="21"/>
      <c r="JQD5" s="21"/>
      <c r="JQE5" s="21"/>
      <c r="JQF5" s="21"/>
      <c r="JQG5" s="21"/>
      <c r="JQH5" s="21"/>
      <c r="JQI5" s="21"/>
      <c r="JQJ5" s="21"/>
      <c r="JQK5" s="21"/>
      <c r="JQL5" s="21"/>
      <c r="JQM5" s="21"/>
      <c r="JQN5" s="21"/>
      <c r="JQO5" s="21"/>
      <c r="JQP5" s="21"/>
      <c r="JQQ5" s="21"/>
      <c r="JQR5" s="21"/>
      <c r="JQS5" s="21"/>
      <c r="JQT5" s="21"/>
      <c r="JQU5" s="21"/>
      <c r="JQV5" s="21"/>
      <c r="JQW5" s="21"/>
      <c r="JQX5" s="21"/>
      <c r="JQY5" s="21"/>
      <c r="JQZ5" s="21"/>
      <c r="JRA5" s="21"/>
      <c r="JRB5" s="21"/>
      <c r="JRC5" s="21"/>
      <c r="JRD5" s="21"/>
      <c r="JRE5" s="21"/>
      <c r="JRF5" s="21"/>
      <c r="JRG5" s="21"/>
      <c r="JRH5" s="21"/>
      <c r="JRI5" s="21"/>
      <c r="JRJ5" s="21"/>
      <c r="JRK5" s="21"/>
      <c r="JRL5" s="21"/>
      <c r="JRM5" s="21"/>
      <c r="JRN5" s="21"/>
      <c r="JRO5" s="21"/>
      <c r="JRP5" s="21"/>
      <c r="JRQ5" s="21"/>
      <c r="JRR5" s="21"/>
      <c r="JRS5" s="21"/>
      <c r="JRT5" s="21"/>
      <c r="JRU5" s="21"/>
      <c r="JRV5" s="21"/>
      <c r="JRW5" s="21"/>
      <c r="JRX5" s="21"/>
      <c r="JRY5" s="21"/>
      <c r="JRZ5" s="21"/>
      <c r="JSA5" s="21"/>
      <c r="JSB5" s="21"/>
      <c r="JSC5" s="21"/>
      <c r="JSD5" s="21"/>
      <c r="JSE5" s="21"/>
      <c r="JSF5" s="21"/>
      <c r="JSG5" s="21"/>
      <c r="JSH5" s="21"/>
      <c r="JSI5" s="21"/>
      <c r="JSJ5" s="21"/>
      <c r="JSK5" s="21"/>
      <c r="JSL5" s="21"/>
      <c r="JSM5" s="21"/>
      <c r="JSN5" s="21"/>
      <c r="JSO5" s="21"/>
      <c r="JSP5" s="21"/>
      <c r="JSQ5" s="21"/>
      <c r="JSR5" s="21"/>
      <c r="JSS5" s="21"/>
      <c r="JST5" s="21"/>
      <c r="JSU5" s="21"/>
      <c r="JSV5" s="21"/>
      <c r="JSW5" s="21"/>
      <c r="JSX5" s="21"/>
      <c r="JSY5" s="21"/>
      <c r="JSZ5" s="21"/>
      <c r="JTA5" s="21"/>
      <c r="JTB5" s="21"/>
      <c r="JTC5" s="21"/>
      <c r="JTD5" s="21"/>
      <c r="JTE5" s="21"/>
      <c r="JTF5" s="21"/>
      <c r="JTG5" s="21"/>
      <c r="JTH5" s="21"/>
      <c r="JTI5" s="21"/>
      <c r="JTJ5" s="21"/>
      <c r="JTK5" s="21"/>
      <c r="JTL5" s="21"/>
      <c r="JTM5" s="21"/>
      <c r="JTN5" s="21"/>
      <c r="JTO5" s="21"/>
      <c r="JTP5" s="21"/>
      <c r="JTQ5" s="21"/>
      <c r="JTR5" s="21"/>
      <c r="JTS5" s="21"/>
      <c r="JTT5" s="21"/>
      <c r="JTU5" s="21"/>
      <c r="JTV5" s="21"/>
      <c r="JTW5" s="21"/>
      <c r="JTX5" s="21"/>
      <c r="JTY5" s="21"/>
      <c r="JTZ5" s="21"/>
      <c r="JUA5" s="21"/>
      <c r="JUB5" s="21"/>
      <c r="JUC5" s="21"/>
      <c r="JUD5" s="21"/>
      <c r="JUE5" s="21"/>
      <c r="JUF5" s="21"/>
      <c r="JUG5" s="21"/>
      <c r="JUH5" s="21"/>
      <c r="JUI5" s="21"/>
      <c r="JUJ5" s="21"/>
      <c r="JUK5" s="21"/>
      <c r="JUL5" s="21"/>
      <c r="JUM5" s="21"/>
      <c r="JUN5" s="21"/>
      <c r="JUO5" s="21"/>
      <c r="JUP5" s="21"/>
      <c r="JUQ5" s="21"/>
      <c r="JUR5" s="21"/>
      <c r="JUS5" s="21"/>
      <c r="JUT5" s="21"/>
      <c r="JUU5" s="21"/>
      <c r="JUV5" s="21"/>
      <c r="JUW5" s="21"/>
      <c r="JUX5" s="21"/>
      <c r="JUY5" s="21"/>
      <c r="JUZ5" s="21"/>
      <c r="JVA5" s="21"/>
      <c r="JVB5" s="21"/>
      <c r="JVC5" s="21"/>
      <c r="JVD5" s="21"/>
      <c r="JVE5" s="21"/>
      <c r="JVF5" s="21"/>
      <c r="JVG5" s="21"/>
      <c r="JVH5" s="21"/>
      <c r="JVI5" s="21"/>
      <c r="JVJ5" s="21"/>
      <c r="JVK5" s="21"/>
      <c r="JVL5" s="21"/>
      <c r="JVM5" s="21"/>
      <c r="JVN5" s="21"/>
      <c r="JVO5" s="21"/>
      <c r="JVP5" s="21"/>
      <c r="JVQ5" s="21"/>
      <c r="JVR5" s="21"/>
      <c r="JVS5" s="21"/>
      <c r="JVT5" s="21"/>
      <c r="JVU5" s="21"/>
      <c r="JVV5" s="21"/>
      <c r="JVW5" s="21"/>
      <c r="JVX5" s="21"/>
      <c r="JVY5" s="21"/>
      <c r="JVZ5" s="21"/>
      <c r="JWA5" s="21"/>
      <c r="JWB5" s="21"/>
      <c r="JWC5" s="21"/>
      <c r="JWD5" s="21"/>
      <c r="JWE5" s="21"/>
      <c r="JWF5" s="21"/>
      <c r="JWG5" s="21"/>
      <c r="JWH5" s="21"/>
      <c r="JWI5" s="21"/>
      <c r="JWJ5" s="21"/>
      <c r="JWK5" s="21"/>
      <c r="JWL5" s="21"/>
      <c r="JWM5" s="21"/>
      <c r="JWN5" s="21"/>
      <c r="JWO5" s="21"/>
      <c r="JWP5" s="21"/>
      <c r="JWQ5" s="21"/>
      <c r="JWR5" s="21"/>
      <c r="JWS5" s="21"/>
      <c r="JWT5" s="21"/>
      <c r="JWU5" s="21"/>
      <c r="JWV5" s="21"/>
      <c r="JWW5" s="21"/>
      <c r="JWX5" s="21"/>
      <c r="JWY5" s="21"/>
      <c r="JWZ5" s="21"/>
      <c r="JXA5" s="21"/>
      <c r="JXB5" s="21"/>
      <c r="JXC5" s="21"/>
      <c r="JXD5" s="21"/>
      <c r="JXE5" s="21"/>
      <c r="JXF5" s="21"/>
      <c r="JXG5" s="21"/>
      <c r="JXH5" s="21"/>
      <c r="JXI5" s="21"/>
      <c r="JXJ5" s="21"/>
      <c r="JXK5" s="21"/>
      <c r="JXL5" s="21"/>
      <c r="JXM5" s="21"/>
      <c r="JXN5" s="21"/>
      <c r="JXO5" s="21"/>
      <c r="JXP5" s="21"/>
      <c r="JXQ5" s="21"/>
      <c r="JXR5" s="21"/>
      <c r="JXS5" s="21"/>
      <c r="JXT5" s="21"/>
      <c r="JXU5" s="21"/>
      <c r="JXV5" s="21"/>
      <c r="JXW5" s="21"/>
      <c r="JXX5" s="21"/>
      <c r="JXY5" s="21"/>
      <c r="JXZ5" s="21"/>
      <c r="JYA5" s="21"/>
      <c r="JYB5" s="21"/>
      <c r="JYC5" s="21"/>
      <c r="JYD5" s="21"/>
      <c r="JYE5" s="21"/>
      <c r="JYF5" s="21"/>
      <c r="JYG5" s="21"/>
      <c r="JYH5" s="21"/>
      <c r="JYI5" s="21"/>
      <c r="JYJ5" s="21"/>
      <c r="JYK5" s="21"/>
      <c r="JYL5" s="21"/>
      <c r="JYM5" s="21"/>
      <c r="JYN5" s="21"/>
      <c r="JYO5" s="21"/>
      <c r="JYP5" s="21"/>
      <c r="JYQ5" s="21"/>
      <c r="JYR5" s="21"/>
      <c r="JYS5" s="21"/>
      <c r="JYT5" s="21"/>
      <c r="JYU5" s="21"/>
      <c r="JYV5" s="21"/>
      <c r="JYW5" s="21"/>
      <c r="JYX5" s="21"/>
      <c r="JYY5" s="21"/>
      <c r="JYZ5" s="21"/>
      <c r="JZA5" s="21"/>
      <c r="JZB5" s="21"/>
      <c r="JZC5" s="21"/>
      <c r="JZD5" s="21"/>
      <c r="JZE5" s="21"/>
      <c r="JZF5" s="21"/>
      <c r="JZG5" s="21"/>
      <c r="JZH5" s="21"/>
      <c r="JZI5" s="21"/>
      <c r="JZJ5" s="21"/>
      <c r="JZK5" s="21"/>
      <c r="JZL5" s="21"/>
      <c r="JZM5" s="21"/>
      <c r="JZN5" s="21"/>
      <c r="JZO5" s="21"/>
      <c r="JZP5" s="21"/>
      <c r="JZQ5" s="21"/>
      <c r="JZR5" s="21"/>
      <c r="JZS5" s="21"/>
      <c r="JZT5" s="21"/>
      <c r="JZU5" s="21"/>
      <c r="JZV5" s="21"/>
      <c r="JZW5" s="21"/>
      <c r="JZX5" s="21"/>
      <c r="JZY5" s="21"/>
      <c r="JZZ5" s="21"/>
      <c r="KAA5" s="21"/>
      <c r="KAB5" s="21"/>
      <c r="KAC5" s="21"/>
      <c r="KAD5" s="21"/>
      <c r="KAE5" s="21"/>
      <c r="KAF5" s="21"/>
      <c r="KAG5" s="21"/>
      <c r="KAH5" s="21"/>
      <c r="KAI5" s="21"/>
      <c r="KAJ5" s="21"/>
      <c r="KAK5" s="21"/>
      <c r="KAL5" s="21"/>
      <c r="KAM5" s="21"/>
      <c r="KAN5" s="21"/>
      <c r="KAO5" s="21"/>
      <c r="KAP5" s="21"/>
      <c r="KAQ5" s="21"/>
      <c r="KAR5" s="21"/>
      <c r="KAS5" s="21"/>
      <c r="KAT5" s="21"/>
      <c r="KAU5" s="21"/>
      <c r="KAV5" s="21"/>
      <c r="KAW5" s="21"/>
      <c r="KAX5" s="21"/>
      <c r="KAY5" s="21"/>
      <c r="KAZ5" s="21"/>
      <c r="KBA5" s="21"/>
      <c r="KBB5" s="21"/>
      <c r="KBC5" s="21"/>
      <c r="KBD5" s="21"/>
      <c r="KBE5" s="21"/>
      <c r="KBF5" s="21"/>
      <c r="KBG5" s="21"/>
      <c r="KBH5" s="21"/>
      <c r="KBI5" s="21"/>
      <c r="KBJ5" s="21"/>
      <c r="KBK5" s="21"/>
      <c r="KBL5" s="21"/>
      <c r="KBM5" s="21"/>
      <c r="KBN5" s="21"/>
      <c r="KBO5" s="21"/>
      <c r="KBP5" s="21"/>
      <c r="KBQ5" s="21"/>
      <c r="KBR5" s="21"/>
      <c r="KBS5" s="21"/>
      <c r="KBT5" s="21"/>
      <c r="KBU5" s="21"/>
      <c r="KBV5" s="21"/>
      <c r="KBW5" s="21"/>
      <c r="KBX5" s="21"/>
      <c r="KBY5" s="21"/>
      <c r="KBZ5" s="21"/>
      <c r="KCA5" s="21"/>
      <c r="KCB5" s="21"/>
      <c r="KCC5" s="21"/>
      <c r="KCD5" s="21"/>
      <c r="KCE5" s="21"/>
      <c r="KCF5" s="21"/>
      <c r="KCG5" s="21"/>
      <c r="KCH5" s="21"/>
      <c r="KCI5" s="21"/>
      <c r="KCJ5" s="21"/>
      <c r="KCK5" s="21"/>
      <c r="KCL5" s="21"/>
      <c r="KCM5" s="21"/>
      <c r="KCN5" s="21"/>
      <c r="KCO5" s="21"/>
      <c r="KCP5" s="21"/>
      <c r="KCQ5" s="21"/>
      <c r="KCR5" s="21"/>
      <c r="KCS5" s="21"/>
      <c r="KCT5" s="21"/>
      <c r="KCU5" s="21"/>
      <c r="KCV5" s="21"/>
      <c r="KCW5" s="21"/>
      <c r="KCX5" s="21"/>
      <c r="KCY5" s="21"/>
      <c r="KCZ5" s="21"/>
      <c r="KDA5" s="21"/>
      <c r="KDB5" s="21"/>
      <c r="KDC5" s="21"/>
      <c r="KDD5" s="21"/>
      <c r="KDE5" s="21"/>
      <c r="KDF5" s="21"/>
      <c r="KDG5" s="21"/>
      <c r="KDH5" s="21"/>
      <c r="KDI5" s="21"/>
      <c r="KDJ5" s="21"/>
      <c r="KDK5" s="21"/>
      <c r="KDL5" s="21"/>
      <c r="KDM5" s="21"/>
      <c r="KDN5" s="21"/>
      <c r="KDO5" s="21"/>
      <c r="KDP5" s="21"/>
      <c r="KDQ5" s="21"/>
      <c r="KDR5" s="21"/>
      <c r="KDS5" s="21"/>
      <c r="KDT5" s="21"/>
      <c r="KDU5" s="21"/>
      <c r="KDV5" s="21"/>
      <c r="KDW5" s="21"/>
      <c r="KDX5" s="21"/>
      <c r="KDY5" s="21"/>
      <c r="KDZ5" s="21"/>
      <c r="KEA5" s="21"/>
      <c r="KEB5" s="21"/>
      <c r="KEC5" s="21"/>
      <c r="KED5" s="21"/>
      <c r="KEE5" s="21"/>
      <c r="KEF5" s="21"/>
      <c r="KEG5" s="21"/>
      <c r="KEH5" s="21"/>
      <c r="KEI5" s="21"/>
      <c r="KEJ5" s="21"/>
      <c r="KEK5" s="21"/>
      <c r="KEL5" s="21"/>
      <c r="KEM5" s="21"/>
      <c r="KEN5" s="21"/>
      <c r="KEO5" s="21"/>
      <c r="KEP5" s="21"/>
      <c r="KEQ5" s="21"/>
      <c r="KER5" s="21"/>
      <c r="KES5" s="21"/>
      <c r="KET5" s="21"/>
      <c r="KEU5" s="21"/>
      <c r="KEV5" s="21"/>
      <c r="KEW5" s="21"/>
      <c r="KEX5" s="21"/>
      <c r="KEY5" s="21"/>
      <c r="KEZ5" s="21"/>
      <c r="KFA5" s="21"/>
      <c r="KFB5" s="21"/>
      <c r="KFC5" s="21"/>
      <c r="KFD5" s="21"/>
      <c r="KFE5" s="21"/>
      <c r="KFF5" s="21"/>
      <c r="KFG5" s="21"/>
      <c r="KFH5" s="21"/>
      <c r="KFI5" s="21"/>
      <c r="KFJ5" s="21"/>
      <c r="KFK5" s="21"/>
      <c r="KFL5" s="21"/>
      <c r="KFM5" s="21"/>
      <c r="KFN5" s="21"/>
      <c r="KFO5" s="21"/>
      <c r="KFP5" s="21"/>
      <c r="KFQ5" s="21"/>
      <c r="KFR5" s="21"/>
      <c r="KFS5" s="21"/>
      <c r="KFT5" s="21"/>
      <c r="KFU5" s="21"/>
      <c r="KFV5" s="21"/>
      <c r="KFW5" s="21"/>
      <c r="KFX5" s="21"/>
      <c r="KFY5" s="21"/>
      <c r="KFZ5" s="21"/>
      <c r="KGA5" s="21"/>
      <c r="KGB5" s="21"/>
      <c r="KGC5" s="21"/>
      <c r="KGD5" s="21"/>
      <c r="KGE5" s="21"/>
      <c r="KGF5" s="21"/>
      <c r="KGG5" s="21"/>
      <c r="KGH5" s="21"/>
      <c r="KGI5" s="21"/>
      <c r="KGJ5" s="21"/>
      <c r="KGK5" s="21"/>
      <c r="KGL5" s="21"/>
      <c r="KGM5" s="21"/>
      <c r="KGN5" s="21"/>
      <c r="KGO5" s="21"/>
      <c r="KGP5" s="21"/>
      <c r="KGQ5" s="21"/>
      <c r="KGR5" s="21"/>
      <c r="KGS5" s="21"/>
      <c r="KGT5" s="21"/>
      <c r="KGU5" s="21"/>
      <c r="KGV5" s="21"/>
      <c r="KGW5" s="21"/>
      <c r="KGX5" s="21"/>
      <c r="KGY5" s="21"/>
      <c r="KGZ5" s="21"/>
      <c r="KHA5" s="21"/>
      <c r="KHB5" s="21"/>
      <c r="KHC5" s="21"/>
      <c r="KHD5" s="21"/>
      <c r="KHE5" s="21"/>
      <c r="KHF5" s="21"/>
      <c r="KHG5" s="21"/>
      <c r="KHH5" s="21"/>
      <c r="KHI5" s="21"/>
      <c r="KHJ5" s="21"/>
      <c r="KHK5" s="21"/>
      <c r="KHL5" s="21"/>
      <c r="KHM5" s="21"/>
      <c r="KHN5" s="21"/>
      <c r="KHO5" s="21"/>
      <c r="KHP5" s="21"/>
      <c r="KHQ5" s="21"/>
      <c r="KHR5" s="21"/>
      <c r="KHS5" s="21"/>
      <c r="KHT5" s="21"/>
      <c r="KHU5" s="21"/>
      <c r="KHV5" s="21"/>
      <c r="KHW5" s="21"/>
      <c r="KHX5" s="21"/>
      <c r="KHY5" s="21"/>
      <c r="KHZ5" s="21"/>
      <c r="KIA5" s="21"/>
      <c r="KIB5" s="21"/>
      <c r="KIC5" s="21"/>
      <c r="KID5" s="21"/>
      <c r="KIE5" s="21"/>
      <c r="KIF5" s="21"/>
      <c r="KIG5" s="21"/>
      <c r="KIH5" s="21"/>
      <c r="KII5" s="21"/>
      <c r="KIJ5" s="21"/>
      <c r="KIK5" s="21"/>
      <c r="KIL5" s="21"/>
      <c r="KIM5" s="21"/>
      <c r="KIN5" s="21"/>
      <c r="KIO5" s="21"/>
      <c r="KIP5" s="21"/>
      <c r="KIQ5" s="21"/>
      <c r="KIR5" s="21"/>
      <c r="KIS5" s="21"/>
      <c r="KIT5" s="21"/>
      <c r="KIU5" s="21"/>
      <c r="KIV5" s="21"/>
      <c r="KIW5" s="21"/>
      <c r="KIX5" s="21"/>
      <c r="KIY5" s="21"/>
      <c r="KIZ5" s="21"/>
      <c r="KJA5" s="21"/>
      <c r="KJB5" s="21"/>
      <c r="KJC5" s="21"/>
      <c r="KJD5" s="21"/>
      <c r="KJE5" s="21"/>
      <c r="KJF5" s="21"/>
      <c r="KJG5" s="21"/>
      <c r="KJH5" s="21"/>
      <c r="KJI5" s="21"/>
      <c r="KJJ5" s="21"/>
      <c r="KJK5" s="21"/>
      <c r="KJL5" s="21"/>
      <c r="KJM5" s="21"/>
      <c r="KJN5" s="21"/>
      <c r="KJO5" s="21"/>
      <c r="KJP5" s="21"/>
      <c r="KJQ5" s="21"/>
      <c r="KJR5" s="21"/>
      <c r="KJS5" s="21"/>
      <c r="KJT5" s="21"/>
      <c r="KJU5" s="21"/>
      <c r="KJV5" s="21"/>
      <c r="KJW5" s="21"/>
      <c r="KJX5" s="21"/>
      <c r="KJY5" s="21"/>
      <c r="KJZ5" s="21"/>
      <c r="KKA5" s="21"/>
      <c r="KKB5" s="21"/>
      <c r="KKC5" s="21"/>
      <c r="KKD5" s="21"/>
      <c r="KKE5" s="21"/>
      <c r="KKF5" s="21"/>
      <c r="KKG5" s="21"/>
      <c r="KKH5" s="21"/>
      <c r="KKI5" s="21"/>
      <c r="KKJ5" s="21"/>
      <c r="KKK5" s="21"/>
      <c r="KKL5" s="21"/>
      <c r="KKM5" s="21"/>
      <c r="KKN5" s="21"/>
      <c r="KKO5" s="21"/>
      <c r="KKP5" s="21"/>
      <c r="KKQ5" s="21"/>
      <c r="KKR5" s="21"/>
      <c r="KKS5" s="21"/>
      <c r="KKT5" s="21"/>
      <c r="KKU5" s="21"/>
      <c r="KKV5" s="21"/>
      <c r="KKW5" s="21"/>
      <c r="KKX5" s="21"/>
      <c r="KKY5" s="21"/>
      <c r="KKZ5" s="21"/>
      <c r="KLA5" s="21"/>
      <c r="KLB5" s="21"/>
      <c r="KLC5" s="21"/>
      <c r="KLD5" s="21"/>
      <c r="KLE5" s="21"/>
      <c r="KLF5" s="21"/>
      <c r="KLG5" s="21"/>
      <c r="KLH5" s="21"/>
      <c r="KLI5" s="21"/>
      <c r="KLJ5" s="21"/>
      <c r="KLK5" s="21"/>
      <c r="KLL5" s="21"/>
      <c r="KLM5" s="21"/>
      <c r="KLN5" s="21"/>
      <c r="KLO5" s="21"/>
      <c r="KLP5" s="21"/>
      <c r="KLQ5" s="21"/>
      <c r="KLR5" s="21"/>
      <c r="KLS5" s="21"/>
      <c r="KLT5" s="21"/>
      <c r="KLU5" s="21"/>
      <c r="KLV5" s="21"/>
      <c r="KLW5" s="21"/>
      <c r="KLX5" s="21"/>
      <c r="KLY5" s="21"/>
      <c r="KLZ5" s="21"/>
      <c r="KMA5" s="21"/>
      <c r="KMB5" s="21"/>
      <c r="KMC5" s="21"/>
      <c r="KMD5" s="21"/>
      <c r="KME5" s="21"/>
      <c r="KMF5" s="21"/>
      <c r="KMG5" s="21"/>
      <c r="KMH5" s="21"/>
      <c r="KMI5" s="21"/>
      <c r="KMJ5" s="21"/>
      <c r="KMK5" s="21"/>
      <c r="KML5" s="21"/>
      <c r="KMM5" s="21"/>
      <c r="KMN5" s="21"/>
      <c r="KMO5" s="21"/>
      <c r="KMP5" s="21"/>
      <c r="KMQ5" s="21"/>
      <c r="KMR5" s="21"/>
      <c r="KMS5" s="21"/>
      <c r="KMT5" s="21"/>
      <c r="KMU5" s="21"/>
      <c r="KMV5" s="21"/>
      <c r="KMW5" s="21"/>
      <c r="KMX5" s="21"/>
      <c r="KMY5" s="21"/>
      <c r="KMZ5" s="21"/>
      <c r="KNA5" s="21"/>
      <c r="KNB5" s="21"/>
      <c r="KNC5" s="21"/>
      <c r="KND5" s="21"/>
      <c r="KNE5" s="21"/>
      <c r="KNF5" s="21"/>
      <c r="KNG5" s="21"/>
      <c r="KNH5" s="21"/>
      <c r="KNI5" s="21"/>
      <c r="KNJ5" s="21"/>
      <c r="KNK5" s="21"/>
      <c r="KNL5" s="21"/>
      <c r="KNM5" s="21"/>
      <c r="KNN5" s="21"/>
      <c r="KNO5" s="21"/>
      <c r="KNP5" s="21"/>
      <c r="KNQ5" s="21"/>
      <c r="KNR5" s="21"/>
      <c r="KNS5" s="21"/>
      <c r="KNT5" s="21"/>
      <c r="KNU5" s="21"/>
      <c r="KNV5" s="21"/>
      <c r="KNW5" s="21"/>
      <c r="KNX5" s="21"/>
      <c r="KNY5" s="21"/>
      <c r="KNZ5" s="21"/>
      <c r="KOA5" s="21"/>
      <c r="KOB5" s="21"/>
      <c r="KOC5" s="21"/>
      <c r="KOD5" s="21"/>
      <c r="KOE5" s="21"/>
      <c r="KOF5" s="21"/>
      <c r="KOG5" s="21"/>
      <c r="KOH5" s="21"/>
      <c r="KOI5" s="21"/>
      <c r="KOJ5" s="21"/>
      <c r="KOK5" s="21"/>
      <c r="KOL5" s="21"/>
      <c r="KOM5" s="21"/>
      <c r="KON5" s="21"/>
      <c r="KOO5" s="21"/>
      <c r="KOP5" s="21"/>
      <c r="KOQ5" s="21"/>
      <c r="KOR5" s="21"/>
      <c r="KOS5" s="21"/>
      <c r="KOT5" s="21"/>
      <c r="KOU5" s="21"/>
      <c r="KOV5" s="21"/>
      <c r="KOW5" s="21"/>
      <c r="KOX5" s="21"/>
      <c r="KOY5" s="21"/>
      <c r="KOZ5" s="21"/>
      <c r="KPA5" s="21"/>
      <c r="KPB5" s="21"/>
      <c r="KPC5" s="21"/>
      <c r="KPD5" s="21"/>
      <c r="KPE5" s="21"/>
      <c r="KPF5" s="21"/>
      <c r="KPG5" s="21"/>
      <c r="KPH5" s="21"/>
      <c r="KPI5" s="21"/>
      <c r="KPJ5" s="21"/>
      <c r="KPK5" s="21"/>
      <c r="KPL5" s="21"/>
      <c r="KPM5" s="21"/>
      <c r="KPN5" s="21"/>
      <c r="KPO5" s="21"/>
      <c r="KPP5" s="21"/>
      <c r="KPQ5" s="21"/>
      <c r="KPR5" s="21"/>
      <c r="KPS5" s="21"/>
      <c r="KPT5" s="21"/>
      <c r="KPU5" s="21"/>
      <c r="KPV5" s="21"/>
      <c r="KPW5" s="21"/>
      <c r="KPX5" s="21"/>
      <c r="KPY5" s="21"/>
      <c r="KPZ5" s="21"/>
      <c r="KQA5" s="21"/>
      <c r="KQB5" s="21"/>
      <c r="KQC5" s="21"/>
      <c r="KQD5" s="21"/>
      <c r="KQE5" s="21"/>
      <c r="KQF5" s="21"/>
      <c r="KQG5" s="21"/>
      <c r="KQH5" s="21"/>
      <c r="KQI5" s="21"/>
      <c r="KQJ5" s="21"/>
      <c r="KQK5" s="21"/>
      <c r="KQL5" s="21"/>
      <c r="KQM5" s="21"/>
      <c r="KQN5" s="21"/>
      <c r="KQO5" s="21"/>
      <c r="KQP5" s="21"/>
      <c r="KQQ5" s="21"/>
      <c r="KQR5" s="21"/>
      <c r="KQS5" s="21"/>
      <c r="KQT5" s="21"/>
      <c r="KQU5" s="21"/>
      <c r="KQV5" s="21"/>
      <c r="KQW5" s="21"/>
      <c r="KQX5" s="21"/>
      <c r="KQY5" s="21"/>
      <c r="KQZ5" s="21"/>
      <c r="KRA5" s="21"/>
      <c r="KRB5" s="21"/>
      <c r="KRC5" s="21"/>
      <c r="KRD5" s="21"/>
      <c r="KRE5" s="21"/>
      <c r="KRF5" s="21"/>
      <c r="KRG5" s="21"/>
      <c r="KRH5" s="21"/>
      <c r="KRI5" s="21"/>
      <c r="KRJ5" s="21"/>
      <c r="KRK5" s="21"/>
      <c r="KRL5" s="21"/>
      <c r="KRM5" s="21"/>
      <c r="KRN5" s="21"/>
      <c r="KRO5" s="21"/>
      <c r="KRP5" s="21"/>
      <c r="KRQ5" s="21"/>
      <c r="KRR5" s="21"/>
      <c r="KRS5" s="21"/>
      <c r="KRT5" s="21"/>
      <c r="KRU5" s="21"/>
      <c r="KRV5" s="21"/>
      <c r="KRW5" s="21"/>
      <c r="KRX5" s="21"/>
      <c r="KRY5" s="21"/>
      <c r="KRZ5" s="21"/>
      <c r="KSA5" s="21"/>
      <c r="KSB5" s="21"/>
      <c r="KSC5" s="21"/>
      <c r="KSD5" s="21"/>
      <c r="KSE5" s="21"/>
      <c r="KSF5" s="21"/>
      <c r="KSG5" s="21"/>
      <c r="KSH5" s="21"/>
      <c r="KSI5" s="21"/>
      <c r="KSJ5" s="21"/>
      <c r="KSK5" s="21"/>
      <c r="KSL5" s="21"/>
      <c r="KSM5" s="21"/>
      <c r="KSN5" s="21"/>
      <c r="KSO5" s="21"/>
      <c r="KSP5" s="21"/>
      <c r="KSQ5" s="21"/>
      <c r="KSR5" s="21"/>
      <c r="KSS5" s="21"/>
      <c r="KST5" s="21"/>
      <c r="KSU5" s="21"/>
      <c r="KSV5" s="21"/>
      <c r="KSW5" s="21"/>
      <c r="KSX5" s="21"/>
      <c r="KSY5" s="21"/>
      <c r="KSZ5" s="21"/>
      <c r="KTA5" s="21"/>
      <c r="KTB5" s="21"/>
      <c r="KTC5" s="21"/>
      <c r="KTD5" s="21"/>
      <c r="KTE5" s="21"/>
      <c r="KTF5" s="21"/>
      <c r="KTG5" s="21"/>
      <c r="KTH5" s="21"/>
      <c r="KTI5" s="21"/>
      <c r="KTJ5" s="21"/>
      <c r="KTK5" s="21"/>
      <c r="KTL5" s="21"/>
      <c r="KTM5" s="21"/>
      <c r="KTN5" s="21"/>
      <c r="KTO5" s="21"/>
      <c r="KTP5" s="21"/>
      <c r="KTQ5" s="21"/>
      <c r="KTR5" s="21"/>
      <c r="KTS5" s="21"/>
      <c r="KTT5" s="21"/>
      <c r="KTU5" s="21"/>
      <c r="KTV5" s="21"/>
      <c r="KTW5" s="21"/>
      <c r="KTX5" s="21"/>
      <c r="KTY5" s="21"/>
      <c r="KTZ5" s="21"/>
      <c r="KUA5" s="21"/>
      <c r="KUB5" s="21"/>
      <c r="KUC5" s="21"/>
      <c r="KUD5" s="21"/>
      <c r="KUE5" s="21"/>
      <c r="KUF5" s="21"/>
      <c r="KUG5" s="21"/>
      <c r="KUH5" s="21"/>
      <c r="KUI5" s="21"/>
      <c r="KUJ5" s="21"/>
      <c r="KUK5" s="21"/>
      <c r="KUL5" s="21"/>
      <c r="KUM5" s="21"/>
      <c r="KUN5" s="21"/>
      <c r="KUO5" s="21"/>
      <c r="KUP5" s="21"/>
      <c r="KUQ5" s="21"/>
      <c r="KUR5" s="21"/>
      <c r="KUS5" s="21"/>
      <c r="KUT5" s="21"/>
      <c r="KUU5" s="21"/>
      <c r="KUV5" s="21"/>
      <c r="KUW5" s="21"/>
      <c r="KUX5" s="21"/>
      <c r="KUY5" s="21"/>
      <c r="KUZ5" s="21"/>
      <c r="KVA5" s="21"/>
      <c r="KVB5" s="21"/>
      <c r="KVC5" s="21"/>
      <c r="KVD5" s="21"/>
      <c r="KVE5" s="21"/>
      <c r="KVF5" s="21"/>
      <c r="KVG5" s="21"/>
      <c r="KVH5" s="21"/>
      <c r="KVI5" s="21"/>
      <c r="KVJ5" s="21"/>
      <c r="KVK5" s="21"/>
      <c r="KVL5" s="21"/>
      <c r="KVM5" s="21"/>
      <c r="KVN5" s="21"/>
      <c r="KVO5" s="21"/>
      <c r="KVP5" s="21"/>
      <c r="KVQ5" s="21"/>
      <c r="KVR5" s="21"/>
      <c r="KVS5" s="21"/>
      <c r="KVT5" s="21"/>
      <c r="KVU5" s="21"/>
      <c r="KVV5" s="21"/>
      <c r="KVW5" s="21"/>
      <c r="KVX5" s="21"/>
      <c r="KVY5" s="21"/>
      <c r="KVZ5" s="21"/>
      <c r="KWA5" s="21"/>
      <c r="KWB5" s="21"/>
      <c r="KWC5" s="21"/>
      <c r="KWD5" s="21"/>
      <c r="KWE5" s="21"/>
      <c r="KWF5" s="21"/>
      <c r="KWG5" s="21"/>
      <c r="KWH5" s="21"/>
      <c r="KWI5" s="21"/>
      <c r="KWJ5" s="21"/>
      <c r="KWK5" s="21"/>
      <c r="KWL5" s="21"/>
      <c r="KWM5" s="21"/>
      <c r="KWN5" s="21"/>
      <c r="KWO5" s="21"/>
      <c r="KWP5" s="21"/>
      <c r="KWQ5" s="21"/>
      <c r="KWR5" s="21"/>
      <c r="KWS5" s="21"/>
      <c r="KWT5" s="21"/>
      <c r="KWU5" s="21"/>
      <c r="KWV5" s="21"/>
      <c r="KWW5" s="21"/>
      <c r="KWX5" s="21"/>
      <c r="KWY5" s="21"/>
      <c r="KWZ5" s="21"/>
      <c r="KXA5" s="21"/>
      <c r="KXB5" s="21"/>
      <c r="KXC5" s="21"/>
      <c r="KXD5" s="21"/>
      <c r="KXE5" s="21"/>
      <c r="KXF5" s="21"/>
      <c r="KXG5" s="21"/>
      <c r="KXH5" s="21"/>
      <c r="KXI5" s="21"/>
      <c r="KXJ5" s="21"/>
      <c r="KXK5" s="21"/>
      <c r="KXL5" s="21"/>
      <c r="KXM5" s="21"/>
      <c r="KXN5" s="21"/>
      <c r="KXO5" s="21"/>
      <c r="KXP5" s="21"/>
      <c r="KXQ5" s="21"/>
      <c r="KXR5" s="21"/>
      <c r="KXS5" s="21"/>
      <c r="KXT5" s="21"/>
      <c r="KXU5" s="21"/>
      <c r="KXV5" s="21"/>
      <c r="KXW5" s="21"/>
      <c r="KXX5" s="21"/>
      <c r="KXY5" s="21"/>
      <c r="KXZ5" s="21"/>
      <c r="KYA5" s="21"/>
      <c r="KYB5" s="21"/>
      <c r="KYC5" s="21"/>
      <c r="KYD5" s="21"/>
      <c r="KYE5" s="21"/>
      <c r="KYF5" s="21"/>
      <c r="KYG5" s="21"/>
      <c r="KYH5" s="21"/>
      <c r="KYI5" s="21"/>
      <c r="KYJ5" s="21"/>
      <c r="KYK5" s="21"/>
      <c r="KYL5" s="21"/>
      <c r="KYM5" s="21"/>
      <c r="KYN5" s="21"/>
      <c r="KYO5" s="21"/>
      <c r="KYP5" s="21"/>
      <c r="KYQ5" s="21"/>
      <c r="KYR5" s="21"/>
      <c r="KYS5" s="21"/>
      <c r="KYT5" s="21"/>
      <c r="KYU5" s="21"/>
      <c r="KYV5" s="21"/>
      <c r="KYW5" s="21"/>
      <c r="KYX5" s="21"/>
      <c r="KYY5" s="21"/>
      <c r="KYZ5" s="21"/>
      <c r="KZA5" s="21"/>
      <c r="KZB5" s="21"/>
      <c r="KZC5" s="21"/>
      <c r="KZD5" s="21"/>
      <c r="KZE5" s="21"/>
      <c r="KZF5" s="21"/>
      <c r="KZG5" s="21"/>
      <c r="KZH5" s="21"/>
      <c r="KZI5" s="21"/>
      <c r="KZJ5" s="21"/>
      <c r="KZK5" s="21"/>
      <c r="KZL5" s="21"/>
      <c r="KZM5" s="21"/>
      <c r="KZN5" s="21"/>
      <c r="KZO5" s="21"/>
      <c r="KZP5" s="21"/>
      <c r="KZQ5" s="21"/>
      <c r="KZR5" s="21"/>
      <c r="KZS5" s="21"/>
      <c r="KZT5" s="21"/>
      <c r="KZU5" s="21"/>
      <c r="KZV5" s="21"/>
      <c r="KZW5" s="21"/>
      <c r="KZX5" s="21"/>
      <c r="KZY5" s="21"/>
      <c r="KZZ5" s="21"/>
      <c r="LAA5" s="21"/>
      <c r="LAB5" s="21"/>
      <c r="LAC5" s="21"/>
      <c r="LAD5" s="21"/>
      <c r="LAE5" s="21"/>
      <c r="LAF5" s="21"/>
      <c r="LAG5" s="21"/>
      <c r="LAH5" s="21"/>
      <c r="LAI5" s="21"/>
      <c r="LAJ5" s="21"/>
      <c r="LAK5" s="21"/>
      <c r="LAL5" s="21"/>
      <c r="LAM5" s="21"/>
      <c r="LAN5" s="21"/>
      <c r="LAO5" s="21"/>
      <c r="LAP5" s="21"/>
      <c r="LAQ5" s="21"/>
      <c r="LAR5" s="21"/>
      <c r="LAS5" s="21"/>
      <c r="LAT5" s="21"/>
      <c r="LAU5" s="21"/>
      <c r="LAV5" s="21"/>
      <c r="LAW5" s="21"/>
      <c r="LAX5" s="21"/>
      <c r="LAY5" s="21"/>
      <c r="LAZ5" s="21"/>
      <c r="LBA5" s="21"/>
      <c r="LBB5" s="21"/>
      <c r="LBC5" s="21"/>
      <c r="LBD5" s="21"/>
      <c r="LBE5" s="21"/>
      <c r="LBF5" s="21"/>
      <c r="LBG5" s="21"/>
      <c r="LBH5" s="21"/>
      <c r="LBI5" s="21"/>
      <c r="LBJ5" s="21"/>
      <c r="LBK5" s="21"/>
      <c r="LBL5" s="21"/>
      <c r="LBM5" s="21"/>
      <c r="LBN5" s="21"/>
      <c r="LBO5" s="21"/>
      <c r="LBP5" s="21"/>
      <c r="LBQ5" s="21"/>
      <c r="LBR5" s="21"/>
      <c r="LBS5" s="21"/>
      <c r="LBT5" s="21"/>
      <c r="LBU5" s="21"/>
      <c r="LBV5" s="21"/>
      <c r="LBW5" s="21"/>
      <c r="LBX5" s="21"/>
      <c r="LBY5" s="21"/>
      <c r="LBZ5" s="21"/>
      <c r="LCA5" s="21"/>
      <c r="LCB5" s="21"/>
      <c r="LCC5" s="21"/>
      <c r="LCD5" s="21"/>
      <c r="LCE5" s="21"/>
      <c r="LCF5" s="21"/>
      <c r="LCG5" s="21"/>
      <c r="LCH5" s="21"/>
      <c r="LCI5" s="21"/>
      <c r="LCJ5" s="21"/>
      <c r="LCK5" s="21"/>
      <c r="LCL5" s="21"/>
      <c r="LCM5" s="21"/>
      <c r="LCN5" s="21"/>
      <c r="LCO5" s="21"/>
      <c r="LCP5" s="21"/>
      <c r="LCQ5" s="21"/>
      <c r="LCR5" s="21"/>
      <c r="LCS5" s="21"/>
      <c r="LCT5" s="21"/>
      <c r="LCU5" s="21"/>
      <c r="LCV5" s="21"/>
      <c r="LCW5" s="21"/>
      <c r="LCX5" s="21"/>
      <c r="LCY5" s="21"/>
      <c r="LCZ5" s="21"/>
      <c r="LDA5" s="21"/>
      <c r="LDB5" s="21"/>
      <c r="LDC5" s="21"/>
      <c r="LDD5" s="21"/>
      <c r="LDE5" s="21"/>
      <c r="LDF5" s="21"/>
      <c r="LDG5" s="21"/>
      <c r="LDH5" s="21"/>
      <c r="LDI5" s="21"/>
      <c r="LDJ5" s="21"/>
      <c r="LDK5" s="21"/>
      <c r="LDL5" s="21"/>
      <c r="LDM5" s="21"/>
      <c r="LDN5" s="21"/>
      <c r="LDO5" s="21"/>
      <c r="LDP5" s="21"/>
      <c r="LDQ5" s="21"/>
      <c r="LDR5" s="21"/>
      <c r="LDS5" s="21"/>
      <c r="LDT5" s="21"/>
      <c r="LDU5" s="21"/>
      <c r="LDV5" s="21"/>
      <c r="LDW5" s="21"/>
      <c r="LDX5" s="21"/>
      <c r="LDY5" s="21"/>
      <c r="LDZ5" s="21"/>
      <c r="LEA5" s="21"/>
      <c r="LEB5" s="21"/>
      <c r="LEC5" s="21"/>
      <c r="LED5" s="21"/>
      <c r="LEE5" s="21"/>
      <c r="LEF5" s="21"/>
      <c r="LEG5" s="21"/>
      <c r="LEH5" s="21"/>
      <c r="LEI5" s="21"/>
      <c r="LEJ5" s="21"/>
      <c r="LEK5" s="21"/>
      <c r="LEL5" s="21"/>
      <c r="LEM5" s="21"/>
      <c r="LEN5" s="21"/>
      <c r="LEO5" s="21"/>
      <c r="LEP5" s="21"/>
      <c r="LEQ5" s="21"/>
      <c r="LER5" s="21"/>
      <c r="LES5" s="21"/>
      <c r="LET5" s="21"/>
      <c r="LEU5" s="21"/>
      <c r="LEV5" s="21"/>
      <c r="LEW5" s="21"/>
      <c r="LEX5" s="21"/>
      <c r="LEY5" s="21"/>
      <c r="LEZ5" s="21"/>
      <c r="LFA5" s="21"/>
      <c r="LFB5" s="21"/>
      <c r="LFC5" s="21"/>
      <c r="LFD5" s="21"/>
      <c r="LFE5" s="21"/>
      <c r="LFF5" s="21"/>
      <c r="LFG5" s="21"/>
      <c r="LFH5" s="21"/>
      <c r="LFI5" s="21"/>
      <c r="LFJ5" s="21"/>
      <c r="LFK5" s="21"/>
      <c r="LFL5" s="21"/>
      <c r="LFM5" s="21"/>
      <c r="LFN5" s="21"/>
      <c r="LFO5" s="21"/>
      <c r="LFP5" s="21"/>
      <c r="LFQ5" s="21"/>
      <c r="LFR5" s="21"/>
      <c r="LFS5" s="21"/>
      <c r="LFT5" s="21"/>
      <c r="LFU5" s="21"/>
      <c r="LFV5" s="21"/>
      <c r="LFW5" s="21"/>
      <c r="LFX5" s="21"/>
      <c r="LFY5" s="21"/>
      <c r="LFZ5" s="21"/>
      <c r="LGA5" s="21"/>
      <c r="LGB5" s="21"/>
      <c r="LGC5" s="21"/>
      <c r="LGD5" s="21"/>
      <c r="LGE5" s="21"/>
      <c r="LGF5" s="21"/>
      <c r="LGG5" s="21"/>
      <c r="LGH5" s="21"/>
      <c r="LGI5" s="21"/>
      <c r="LGJ5" s="21"/>
      <c r="LGK5" s="21"/>
      <c r="LGL5" s="21"/>
      <c r="LGM5" s="21"/>
      <c r="LGN5" s="21"/>
      <c r="LGO5" s="21"/>
      <c r="LGP5" s="21"/>
      <c r="LGQ5" s="21"/>
      <c r="LGR5" s="21"/>
      <c r="LGS5" s="21"/>
      <c r="LGT5" s="21"/>
      <c r="LGU5" s="21"/>
      <c r="LGV5" s="21"/>
      <c r="LGW5" s="21"/>
      <c r="LGX5" s="21"/>
      <c r="LGY5" s="21"/>
      <c r="LGZ5" s="21"/>
      <c r="LHA5" s="21"/>
      <c r="LHB5" s="21"/>
      <c r="LHC5" s="21"/>
      <c r="LHD5" s="21"/>
      <c r="LHE5" s="21"/>
      <c r="LHF5" s="21"/>
      <c r="LHG5" s="21"/>
      <c r="LHH5" s="21"/>
      <c r="LHI5" s="21"/>
      <c r="LHJ5" s="21"/>
      <c r="LHK5" s="21"/>
      <c r="LHL5" s="21"/>
      <c r="LHM5" s="21"/>
      <c r="LHN5" s="21"/>
      <c r="LHO5" s="21"/>
      <c r="LHP5" s="21"/>
      <c r="LHQ5" s="21"/>
      <c r="LHR5" s="21"/>
      <c r="LHS5" s="21"/>
      <c r="LHT5" s="21"/>
      <c r="LHU5" s="21"/>
      <c r="LHV5" s="21"/>
      <c r="LHW5" s="21"/>
      <c r="LHX5" s="21"/>
      <c r="LHY5" s="21"/>
      <c r="LHZ5" s="21"/>
      <c r="LIA5" s="21"/>
      <c r="LIB5" s="21"/>
      <c r="LIC5" s="21"/>
      <c r="LID5" s="21"/>
      <c r="LIE5" s="21"/>
      <c r="LIF5" s="21"/>
      <c r="LIG5" s="21"/>
      <c r="LIH5" s="21"/>
      <c r="LII5" s="21"/>
      <c r="LIJ5" s="21"/>
      <c r="LIK5" s="21"/>
      <c r="LIL5" s="21"/>
      <c r="LIM5" s="21"/>
      <c r="LIN5" s="21"/>
      <c r="LIO5" s="21"/>
      <c r="LIP5" s="21"/>
      <c r="LIQ5" s="21"/>
      <c r="LIR5" s="21"/>
      <c r="LIS5" s="21"/>
      <c r="LIT5" s="21"/>
      <c r="LIU5" s="21"/>
      <c r="LIV5" s="21"/>
      <c r="LIW5" s="21"/>
      <c r="LIX5" s="21"/>
      <c r="LIY5" s="21"/>
      <c r="LIZ5" s="21"/>
      <c r="LJA5" s="21"/>
      <c r="LJB5" s="21"/>
      <c r="LJC5" s="21"/>
      <c r="LJD5" s="21"/>
      <c r="LJE5" s="21"/>
      <c r="LJF5" s="21"/>
      <c r="LJG5" s="21"/>
      <c r="LJH5" s="21"/>
      <c r="LJI5" s="21"/>
      <c r="LJJ5" s="21"/>
      <c r="LJK5" s="21"/>
      <c r="LJL5" s="21"/>
      <c r="LJM5" s="21"/>
      <c r="LJN5" s="21"/>
      <c r="LJO5" s="21"/>
      <c r="LJP5" s="21"/>
      <c r="LJQ5" s="21"/>
      <c r="LJR5" s="21"/>
      <c r="LJS5" s="21"/>
      <c r="LJT5" s="21"/>
      <c r="LJU5" s="21"/>
      <c r="LJV5" s="21"/>
      <c r="LJW5" s="21"/>
      <c r="LJX5" s="21"/>
      <c r="LJY5" s="21"/>
      <c r="LJZ5" s="21"/>
      <c r="LKA5" s="21"/>
      <c r="LKB5" s="21"/>
      <c r="LKC5" s="21"/>
      <c r="LKD5" s="21"/>
      <c r="LKE5" s="21"/>
      <c r="LKF5" s="21"/>
      <c r="LKG5" s="21"/>
      <c r="LKH5" s="21"/>
      <c r="LKI5" s="21"/>
      <c r="LKJ5" s="21"/>
      <c r="LKK5" s="21"/>
      <c r="LKL5" s="21"/>
      <c r="LKM5" s="21"/>
      <c r="LKN5" s="21"/>
      <c r="LKO5" s="21"/>
      <c r="LKP5" s="21"/>
      <c r="LKQ5" s="21"/>
      <c r="LKR5" s="21"/>
      <c r="LKS5" s="21"/>
      <c r="LKT5" s="21"/>
      <c r="LKU5" s="21"/>
      <c r="LKV5" s="21"/>
      <c r="LKW5" s="21"/>
      <c r="LKX5" s="21"/>
      <c r="LKY5" s="21"/>
      <c r="LKZ5" s="21"/>
      <c r="LLA5" s="21"/>
      <c r="LLB5" s="21"/>
      <c r="LLC5" s="21"/>
      <c r="LLD5" s="21"/>
      <c r="LLE5" s="21"/>
      <c r="LLF5" s="21"/>
      <c r="LLG5" s="21"/>
      <c r="LLH5" s="21"/>
      <c r="LLI5" s="21"/>
      <c r="LLJ5" s="21"/>
      <c r="LLK5" s="21"/>
      <c r="LLL5" s="21"/>
      <c r="LLM5" s="21"/>
      <c r="LLN5" s="21"/>
      <c r="LLO5" s="21"/>
      <c r="LLP5" s="21"/>
      <c r="LLQ5" s="21"/>
      <c r="LLR5" s="21"/>
      <c r="LLS5" s="21"/>
      <c r="LLT5" s="21"/>
      <c r="LLU5" s="21"/>
      <c r="LLV5" s="21"/>
      <c r="LLW5" s="21"/>
      <c r="LLX5" s="21"/>
      <c r="LLY5" s="21"/>
      <c r="LLZ5" s="21"/>
      <c r="LMA5" s="21"/>
      <c r="LMB5" s="21"/>
      <c r="LMC5" s="21"/>
      <c r="LMD5" s="21"/>
      <c r="LME5" s="21"/>
      <c r="LMF5" s="21"/>
      <c r="LMG5" s="21"/>
      <c r="LMH5" s="21"/>
      <c r="LMI5" s="21"/>
      <c r="LMJ5" s="21"/>
      <c r="LMK5" s="21"/>
      <c r="LML5" s="21"/>
      <c r="LMM5" s="21"/>
      <c r="LMN5" s="21"/>
      <c r="LMO5" s="21"/>
      <c r="LMP5" s="21"/>
      <c r="LMQ5" s="21"/>
      <c r="LMR5" s="21"/>
      <c r="LMS5" s="21"/>
      <c r="LMT5" s="21"/>
      <c r="LMU5" s="21"/>
      <c r="LMV5" s="21"/>
      <c r="LMW5" s="21"/>
      <c r="LMX5" s="21"/>
      <c r="LMY5" s="21"/>
      <c r="LMZ5" s="21"/>
      <c r="LNA5" s="21"/>
      <c r="LNB5" s="21"/>
      <c r="LNC5" s="21"/>
      <c r="LND5" s="21"/>
      <c r="LNE5" s="21"/>
      <c r="LNF5" s="21"/>
      <c r="LNG5" s="21"/>
      <c r="LNH5" s="21"/>
      <c r="LNI5" s="21"/>
      <c r="LNJ5" s="21"/>
      <c r="LNK5" s="21"/>
      <c r="LNL5" s="21"/>
      <c r="LNM5" s="21"/>
      <c r="LNN5" s="21"/>
      <c r="LNO5" s="21"/>
      <c r="LNP5" s="21"/>
      <c r="LNQ5" s="21"/>
      <c r="LNR5" s="21"/>
      <c r="LNS5" s="21"/>
      <c r="LNT5" s="21"/>
      <c r="LNU5" s="21"/>
      <c r="LNV5" s="21"/>
      <c r="LNW5" s="21"/>
      <c r="LNX5" s="21"/>
      <c r="LNY5" s="21"/>
      <c r="LNZ5" s="21"/>
      <c r="LOA5" s="21"/>
      <c r="LOB5" s="21"/>
      <c r="LOC5" s="21"/>
      <c r="LOD5" s="21"/>
      <c r="LOE5" s="21"/>
      <c r="LOF5" s="21"/>
      <c r="LOG5" s="21"/>
      <c r="LOH5" s="21"/>
      <c r="LOI5" s="21"/>
      <c r="LOJ5" s="21"/>
      <c r="LOK5" s="21"/>
      <c r="LOL5" s="21"/>
      <c r="LOM5" s="21"/>
      <c r="LON5" s="21"/>
      <c r="LOO5" s="21"/>
      <c r="LOP5" s="21"/>
      <c r="LOQ5" s="21"/>
      <c r="LOR5" s="21"/>
      <c r="LOS5" s="21"/>
      <c r="LOT5" s="21"/>
      <c r="LOU5" s="21"/>
      <c r="LOV5" s="21"/>
      <c r="LOW5" s="21"/>
      <c r="LOX5" s="21"/>
      <c r="LOY5" s="21"/>
      <c r="LOZ5" s="21"/>
      <c r="LPA5" s="21"/>
      <c r="LPB5" s="21"/>
      <c r="LPC5" s="21"/>
      <c r="LPD5" s="21"/>
      <c r="LPE5" s="21"/>
      <c r="LPF5" s="21"/>
      <c r="LPG5" s="21"/>
      <c r="LPH5" s="21"/>
      <c r="LPI5" s="21"/>
      <c r="LPJ5" s="21"/>
      <c r="LPK5" s="21"/>
      <c r="LPL5" s="21"/>
      <c r="LPM5" s="21"/>
      <c r="LPN5" s="21"/>
      <c r="LPO5" s="21"/>
      <c r="LPP5" s="21"/>
      <c r="LPQ5" s="21"/>
      <c r="LPR5" s="21"/>
      <c r="LPS5" s="21"/>
      <c r="LPT5" s="21"/>
      <c r="LPU5" s="21"/>
      <c r="LPV5" s="21"/>
      <c r="LPW5" s="21"/>
      <c r="LPX5" s="21"/>
      <c r="LPY5" s="21"/>
      <c r="LPZ5" s="21"/>
      <c r="LQA5" s="21"/>
      <c r="LQB5" s="21"/>
      <c r="LQC5" s="21"/>
      <c r="LQD5" s="21"/>
      <c r="LQE5" s="21"/>
      <c r="LQF5" s="21"/>
      <c r="LQG5" s="21"/>
      <c r="LQH5" s="21"/>
      <c r="LQI5" s="21"/>
      <c r="LQJ5" s="21"/>
      <c r="LQK5" s="21"/>
      <c r="LQL5" s="21"/>
      <c r="LQM5" s="21"/>
      <c r="LQN5" s="21"/>
      <c r="LQO5" s="21"/>
      <c r="LQP5" s="21"/>
      <c r="LQQ5" s="21"/>
      <c r="LQR5" s="21"/>
      <c r="LQS5" s="21"/>
      <c r="LQT5" s="21"/>
      <c r="LQU5" s="21"/>
      <c r="LQV5" s="21"/>
      <c r="LQW5" s="21"/>
      <c r="LQX5" s="21"/>
      <c r="LQY5" s="21"/>
      <c r="LQZ5" s="21"/>
      <c r="LRA5" s="21"/>
      <c r="LRB5" s="21"/>
      <c r="LRC5" s="21"/>
      <c r="LRD5" s="21"/>
      <c r="LRE5" s="21"/>
      <c r="LRF5" s="21"/>
      <c r="LRG5" s="21"/>
      <c r="LRH5" s="21"/>
      <c r="LRI5" s="21"/>
      <c r="LRJ5" s="21"/>
      <c r="LRK5" s="21"/>
      <c r="LRL5" s="21"/>
      <c r="LRM5" s="21"/>
      <c r="LRN5" s="21"/>
      <c r="LRO5" s="21"/>
      <c r="LRP5" s="21"/>
      <c r="LRQ5" s="21"/>
      <c r="LRR5" s="21"/>
      <c r="LRS5" s="21"/>
      <c r="LRT5" s="21"/>
      <c r="LRU5" s="21"/>
      <c r="LRV5" s="21"/>
      <c r="LRW5" s="21"/>
      <c r="LRX5" s="21"/>
      <c r="LRY5" s="21"/>
      <c r="LRZ5" s="21"/>
      <c r="LSA5" s="21"/>
      <c r="LSB5" s="21"/>
      <c r="LSC5" s="21"/>
      <c r="LSD5" s="21"/>
      <c r="LSE5" s="21"/>
      <c r="LSF5" s="21"/>
      <c r="LSG5" s="21"/>
      <c r="LSH5" s="21"/>
      <c r="LSI5" s="21"/>
      <c r="LSJ5" s="21"/>
      <c r="LSK5" s="21"/>
      <c r="LSL5" s="21"/>
      <c r="LSM5" s="21"/>
      <c r="LSN5" s="21"/>
      <c r="LSO5" s="21"/>
      <c r="LSP5" s="21"/>
      <c r="LSQ5" s="21"/>
      <c r="LSR5" s="21"/>
      <c r="LSS5" s="21"/>
      <c r="LST5" s="21"/>
      <c r="LSU5" s="21"/>
      <c r="LSV5" s="21"/>
      <c r="LSW5" s="21"/>
      <c r="LSX5" s="21"/>
      <c r="LSY5" s="21"/>
      <c r="LSZ5" s="21"/>
      <c r="LTA5" s="21"/>
      <c r="LTB5" s="21"/>
      <c r="LTC5" s="21"/>
      <c r="LTD5" s="21"/>
      <c r="LTE5" s="21"/>
      <c r="LTF5" s="21"/>
      <c r="LTG5" s="21"/>
      <c r="LTH5" s="21"/>
      <c r="LTI5" s="21"/>
      <c r="LTJ5" s="21"/>
      <c r="LTK5" s="21"/>
      <c r="LTL5" s="21"/>
      <c r="LTM5" s="21"/>
      <c r="LTN5" s="21"/>
      <c r="LTO5" s="21"/>
      <c r="LTP5" s="21"/>
      <c r="LTQ5" s="21"/>
      <c r="LTR5" s="21"/>
      <c r="LTS5" s="21"/>
      <c r="LTT5" s="21"/>
      <c r="LTU5" s="21"/>
      <c r="LTV5" s="21"/>
      <c r="LTW5" s="21"/>
      <c r="LTX5" s="21"/>
      <c r="LTY5" s="21"/>
      <c r="LTZ5" s="21"/>
      <c r="LUA5" s="21"/>
      <c r="LUB5" s="21"/>
      <c r="LUC5" s="21"/>
      <c r="LUD5" s="21"/>
      <c r="LUE5" s="21"/>
      <c r="LUF5" s="21"/>
      <c r="LUG5" s="21"/>
      <c r="LUH5" s="21"/>
      <c r="LUI5" s="21"/>
      <c r="LUJ5" s="21"/>
      <c r="LUK5" s="21"/>
      <c r="LUL5" s="21"/>
      <c r="LUM5" s="21"/>
      <c r="LUN5" s="21"/>
      <c r="LUO5" s="21"/>
      <c r="LUP5" s="21"/>
      <c r="LUQ5" s="21"/>
      <c r="LUR5" s="21"/>
      <c r="LUS5" s="21"/>
      <c r="LUT5" s="21"/>
      <c r="LUU5" s="21"/>
      <c r="LUV5" s="21"/>
      <c r="LUW5" s="21"/>
      <c r="LUX5" s="21"/>
      <c r="LUY5" s="21"/>
      <c r="LUZ5" s="21"/>
      <c r="LVA5" s="21"/>
      <c r="LVB5" s="21"/>
      <c r="LVC5" s="21"/>
      <c r="LVD5" s="21"/>
      <c r="LVE5" s="21"/>
      <c r="LVF5" s="21"/>
      <c r="LVG5" s="21"/>
      <c r="LVH5" s="21"/>
      <c r="LVI5" s="21"/>
      <c r="LVJ5" s="21"/>
      <c r="LVK5" s="21"/>
      <c r="LVL5" s="21"/>
      <c r="LVM5" s="21"/>
      <c r="LVN5" s="21"/>
      <c r="LVO5" s="21"/>
      <c r="LVP5" s="21"/>
      <c r="LVQ5" s="21"/>
      <c r="LVR5" s="21"/>
      <c r="LVS5" s="21"/>
      <c r="LVT5" s="21"/>
      <c r="LVU5" s="21"/>
      <c r="LVV5" s="21"/>
      <c r="LVW5" s="21"/>
      <c r="LVX5" s="21"/>
      <c r="LVY5" s="21"/>
      <c r="LVZ5" s="21"/>
      <c r="LWA5" s="21"/>
      <c r="LWB5" s="21"/>
      <c r="LWC5" s="21"/>
      <c r="LWD5" s="21"/>
      <c r="LWE5" s="21"/>
      <c r="LWF5" s="21"/>
      <c r="LWG5" s="21"/>
      <c r="LWH5" s="21"/>
      <c r="LWI5" s="21"/>
      <c r="LWJ5" s="21"/>
      <c r="LWK5" s="21"/>
      <c r="LWL5" s="21"/>
      <c r="LWM5" s="21"/>
      <c r="LWN5" s="21"/>
      <c r="LWO5" s="21"/>
      <c r="LWP5" s="21"/>
      <c r="LWQ5" s="21"/>
      <c r="LWR5" s="21"/>
      <c r="LWS5" s="21"/>
      <c r="LWT5" s="21"/>
      <c r="LWU5" s="21"/>
      <c r="LWV5" s="21"/>
      <c r="LWW5" s="21"/>
      <c r="LWX5" s="21"/>
      <c r="LWY5" s="21"/>
      <c r="LWZ5" s="21"/>
      <c r="LXA5" s="21"/>
      <c r="LXB5" s="21"/>
      <c r="LXC5" s="21"/>
      <c r="LXD5" s="21"/>
      <c r="LXE5" s="21"/>
      <c r="LXF5" s="21"/>
      <c r="LXG5" s="21"/>
      <c r="LXH5" s="21"/>
      <c r="LXI5" s="21"/>
      <c r="LXJ5" s="21"/>
      <c r="LXK5" s="21"/>
      <c r="LXL5" s="21"/>
      <c r="LXM5" s="21"/>
      <c r="LXN5" s="21"/>
      <c r="LXO5" s="21"/>
      <c r="LXP5" s="21"/>
      <c r="LXQ5" s="21"/>
      <c r="LXR5" s="21"/>
      <c r="LXS5" s="21"/>
      <c r="LXT5" s="21"/>
      <c r="LXU5" s="21"/>
      <c r="LXV5" s="21"/>
      <c r="LXW5" s="21"/>
      <c r="LXX5" s="21"/>
      <c r="LXY5" s="21"/>
      <c r="LXZ5" s="21"/>
      <c r="LYA5" s="21"/>
      <c r="LYB5" s="21"/>
      <c r="LYC5" s="21"/>
      <c r="LYD5" s="21"/>
      <c r="LYE5" s="21"/>
      <c r="LYF5" s="21"/>
      <c r="LYG5" s="21"/>
      <c r="LYH5" s="21"/>
      <c r="LYI5" s="21"/>
      <c r="LYJ5" s="21"/>
      <c r="LYK5" s="21"/>
      <c r="LYL5" s="21"/>
      <c r="LYM5" s="21"/>
      <c r="LYN5" s="21"/>
      <c r="LYO5" s="21"/>
      <c r="LYP5" s="21"/>
      <c r="LYQ5" s="21"/>
      <c r="LYR5" s="21"/>
      <c r="LYS5" s="21"/>
      <c r="LYT5" s="21"/>
      <c r="LYU5" s="21"/>
      <c r="LYV5" s="21"/>
      <c r="LYW5" s="21"/>
      <c r="LYX5" s="21"/>
      <c r="LYY5" s="21"/>
      <c r="LYZ5" s="21"/>
      <c r="LZA5" s="21"/>
      <c r="LZB5" s="21"/>
      <c r="LZC5" s="21"/>
      <c r="LZD5" s="21"/>
      <c r="LZE5" s="21"/>
      <c r="LZF5" s="21"/>
      <c r="LZG5" s="21"/>
      <c r="LZH5" s="21"/>
      <c r="LZI5" s="21"/>
      <c r="LZJ5" s="21"/>
      <c r="LZK5" s="21"/>
      <c r="LZL5" s="21"/>
      <c r="LZM5" s="21"/>
      <c r="LZN5" s="21"/>
      <c r="LZO5" s="21"/>
      <c r="LZP5" s="21"/>
      <c r="LZQ5" s="21"/>
      <c r="LZR5" s="21"/>
      <c r="LZS5" s="21"/>
      <c r="LZT5" s="21"/>
      <c r="LZU5" s="21"/>
      <c r="LZV5" s="21"/>
      <c r="LZW5" s="21"/>
      <c r="LZX5" s="21"/>
      <c r="LZY5" s="21"/>
      <c r="LZZ5" s="21"/>
      <c r="MAA5" s="21"/>
      <c r="MAB5" s="21"/>
      <c r="MAC5" s="21"/>
      <c r="MAD5" s="21"/>
      <c r="MAE5" s="21"/>
      <c r="MAF5" s="21"/>
      <c r="MAG5" s="21"/>
      <c r="MAH5" s="21"/>
      <c r="MAI5" s="21"/>
      <c r="MAJ5" s="21"/>
      <c r="MAK5" s="21"/>
      <c r="MAL5" s="21"/>
      <c r="MAM5" s="21"/>
      <c r="MAN5" s="21"/>
      <c r="MAO5" s="21"/>
      <c r="MAP5" s="21"/>
      <c r="MAQ5" s="21"/>
      <c r="MAR5" s="21"/>
      <c r="MAS5" s="21"/>
      <c r="MAT5" s="21"/>
      <c r="MAU5" s="21"/>
      <c r="MAV5" s="21"/>
      <c r="MAW5" s="21"/>
      <c r="MAX5" s="21"/>
      <c r="MAY5" s="21"/>
      <c r="MAZ5" s="21"/>
      <c r="MBA5" s="21"/>
      <c r="MBB5" s="21"/>
      <c r="MBC5" s="21"/>
      <c r="MBD5" s="21"/>
      <c r="MBE5" s="21"/>
      <c r="MBF5" s="21"/>
      <c r="MBG5" s="21"/>
      <c r="MBH5" s="21"/>
      <c r="MBI5" s="21"/>
      <c r="MBJ5" s="21"/>
      <c r="MBK5" s="21"/>
      <c r="MBL5" s="21"/>
      <c r="MBM5" s="21"/>
      <c r="MBN5" s="21"/>
      <c r="MBO5" s="21"/>
      <c r="MBP5" s="21"/>
      <c r="MBQ5" s="21"/>
      <c r="MBR5" s="21"/>
      <c r="MBS5" s="21"/>
      <c r="MBT5" s="21"/>
      <c r="MBU5" s="21"/>
      <c r="MBV5" s="21"/>
      <c r="MBW5" s="21"/>
      <c r="MBX5" s="21"/>
      <c r="MBY5" s="21"/>
      <c r="MBZ5" s="21"/>
      <c r="MCA5" s="21"/>
      <c r="MCB5" s="21"/>
      <c r="MCC5" s="21"/>
      <c r="MCD5" s="21"/>
      <c r="MCE5" s="21"/>
      <c r="MCF5" s="21"/>
      <c r="MCG5" s="21"/>
      <c r="MCH5" s="21"/>
      <c r="MCI5" s="21"/>
      <c r="MCJ5" s="21"/>
      <c r="MCK5" s="21"/>
      <c r="MCL5" s="21"/>
      <c r="MCM5" s="21"/>
      <c r="MCN5" s="21"/>
      <c r="MCO5" s="21"/>
      <c r="MCP5" s="21"/>
      <c r="MCQ5" s="21"/>
      <c r="MCR5" s="21"/>
      <c r="MCS5" s="21"/>
      <c r="MCT5" s="21"/>
      <c r="MCU5" s="21"/>
      <c r="MCV5" s="21"/>
      <c r="MCW5" s="21"/>
      <c r="MCX5" s="21"/>
      <c r="MCY5" s="21"/>
      <c r="MCZ5" s="21"/>
      <c r="MDA5" s="21"/>
      <c r="MDB5" s="21"/>
      <c r="MDC5" s="21"/>
      <c r="MDD5" s="21"/>
      <c r="MDE5" s="21"/>
      <c r="MDF5" s="21"/>
      <c r="MDG5" s="21"/>
      <c r="MDH5" s="21"/>
      <c r="MDI5" s="21"/>
      <c r="MDJ5" s="21"/>
      <c r="MDK5" s="21"/>
      <c r="MDL5" s="21"/>
      <c r="MDM5" s="21"/>
      <c r="MDN5" s="21"/>
      <c r="MDO5" s="21"/>
      <c r="MDP5" s="21"/>
      <c r="MDQ5" s="21"/>
      <c r="MDR5" s="21"/>
      <c r="MDS5" s="21"/>
      <c r="MDT5" s="21"/>
      <c r="MDU5" s="21"/>
      <c r="MDV5" s="21"/>
      <c r="MDW5" s="21"/>
      <c r="MDX5" s="21"/>
      <c r="MDY5" s="21"/>
      <c r="MDZ5" s="21"/>
      <c r="MEA5" s="21"/>
      <c r="MEB5" s="21"/>
      <c r="MEC5" s="21"/>
      <c r="MED5" s="21"/>
      <c r="MEE5" s="21"/>
      <c r="MEF5" s="21"/>
      <c r="MEG5" s="21"/>
      <c r="MEH5" s="21"/>
      <c r="MEI5" s="21"/>
      <c r="MEJ5" s="21"/>
      <c r="MEK5" s="21"/>
      <c r="MEL5" s="21"/>
      <c r="MEM5" s="21"/>
      <c r="MEN5" s="21"/>
      <c r="MEO5" s="21"/>
      <c r="MEP5" s="21"/>
      <c r="MEQ5" s="21"/>
      <c r="MER5" s="21"/>
      <c r="MES5" s="21"/>
      <c r="MET5" s="21"/>
      <c r="MEU5" s="21"/>
      <c r="MEV5" s="21"/>
      <c r="MEW5" s="21"/>
      <c r="MEX5" s="21"/>
      <c r="MEY5" s="21"/>
      <c r="MEZ5" s="21"/>
      <c r="MFA5" s="21"/>
      <c r="MFB5" s="21"/>
      <c r="MFC5" s="21"/>
      <c r="MFD5" s="21"/>
      <c r="MFE5" s="21"/>
      <c r="MFF5" s="21"/>
      <c r="MFG5" s="21"/>
      <c r="MFH5" s="21"/>
      <c r="MFI5" s="21"/>
      <c r="MFJ5" s="21"/>
      <c r="MFK5" s="21"/>
      <c r="MFL5" s="21"/>
      <c r="MFM5" s="21"/>
      <c r="MFN5" s="21"/>
      <c r="MFO5" s="21"/>
      <c r="MFP5" s="21"/>
      <c r="MFQ5" s="21"/>
      <c r="MFR5" s="21"/>
      <c r="MFS5" s="21"/>
      <c r="MFT5" s="21"/>
      <c r="MFU5" s="21"/>
      <c r="MFV5" s="21"/>
      <c r="MFW5" s="21"/>
      <c r="MFX5" s="21"/>
      <c r="MFY5" s="21"/>
      <c r="MFZ5" s="21"/>
      <c r="MGA5" s="21"/>
      <c r="MGB5" s="21"/>
      <c r="MGC5" s="21"/>
      <c r="MGD5" s="21"/>
      <c r="MGE5" s="21"/>
      <c r="MGF5" s="21"/>
      <c r="MGG5" s="21"/>
      <c r="MGH5" s="21"/>
      <c r="MGI5" s="21"/>
      <c r="MGJ5" s="21"/>
      <c r="MGK5" s="21"/>
      <c r="MGL5" s="21"/>
      <c r="MGM5" s="21"/>
      <c r="MGN5" s="21"/>
      <c r="MGO5" s="21"/>
      <c r="MGP5" s="21"/>
      <c r="MGQ5" s="21"/>
      <c r="MGR5" s="21"/>
      <c r="MGS5" s="21"/>
      <c r="MGT5" s="21"/>
      <c r="MGU5" s="21"/>
      <c r="MGV5" s="21"/>
      <c r="MGW5" s="21"/>
      <c r="MGX5" s="21"/>
      <c r="MGY5" s="21"/>
      <c r="MGZ5" s="21"/>
      <c r="MHA5" s="21"/>
      <c r="MHB5" s="21"/>
      <c r="MHC5" s="21"/>
      <c r="MHD5" s="21"/>
      <c r="MHE5" s="21"/>
      <c r="MHF5" s="21"/>
      <c r="MHG5" s="21"/>
      <c r="MHH5" s="21"/>
      <c r="MHI5" s="21"/>
      <c r="MHJ5" s="21"/>
      <c r="MHK5" s="21"/>
      <c r="MHL5" s="21"/>
      <c r="MHM5" s="21"/>
      <c r="MHN5" s="21"/>
      <c r="MHO5" s="21"/>
      <c r="MHP5" s="21"/>
      <c r="MHQ5" s="21"/>
      <c r="MHR5" s="21"/>
      <c r="MHS5" s="21"/>
      <c r="MHT5" s="21"/>
      <c r="MHU5" s="21"/>
      <c r="MHV5" s="21"/>
      <c r="MHW5" s="21"/>
      <c r="MHX5" s="21"/>
      <c r="MHY5" s="21"/>
      <c r="MHZ5" s="21"/>
      <c r="MIA5" s="21"/>
      <c r="MIB5" s="21"/>
      <c r="MIC5" s="21"/>
      <c r="MID5" s="21"/>
      <c r="MIE5" s="21"/>
      <c r="MIF5" s="21"/>
      <c r="MIG5" s="21"/>
      <c r="MIH5" s="21"/>
      <c r="MII5" s="21"/>
      <c r="MIJ5" s="21"/>
      <c r="MIK5" s="21"/>
      <c r="MIL5" s="21"/>
      <c r="MIM5" s="21"/>
      <c r="MIN5" s="21"/>
      <c r="MIO5" s="21"/>
      <c r="MIP5" s="21"/>
      <c r="MIQ5" s="21"/>
      <c r="MIR5" s="21"/>
      <c r="MIS5" s="21"/>
      <c r="MIT5" s="21"/>
      <c r="MIU5" s="21"/>
      <c r="MIV5" s="21"/>
      <c r="MIW5" s="21"/>
      <c r="MIX5" s="21"/>
      <c r="MIY5" s="21"/>
      <c r="MIZ5" s="21"/>
      <c r="MJA5" s="21"/>
      <c r="MJB5" s="21"/>
      <c r="MJC5" s="21"/>
      <c r="MJD5" s="21"/>
      <c r="MJE5" s="21"/>
      <c r="MJF5" s="21"/>
      <c r="MJG5" s="21"/>
      <c r="MJH5" s="21"/>
      <c r="MJI5" s="21"/>
      <c r="MJJ5" s="21"/>
      <c r="MJK5" s="21"/>
      <c r="MJL5" s="21"/>
      <c r="MJM5" s="21"/>
      <c r="MJN5" s="21"/>
      <c r="MJO5" s="21"/>
      <c r="MJP5" s="21"/>
      <c r="MJQ5" s="21"/>
      <c r="MJR5" s="21"/>
      <c r="MJS5" s="21"/>
      <c r="MJT5" s="21"/>
      <c r="MJU5" s="21"/>
      <c r="MJV5" s="21"/>
      <c r="MJW5" s="21"/>
      <c r="MJX5" s="21"/>
      <c r="MJY5" s="21"/>
      <c r="MJZ5" s="21"/>
      <c r="MKA5" s="21"/>
      <c r="MKB5" s="21"/>
      <c r="MKC5" s="21"/>
      <c r="MKD5" s="21"/>
      <c r="MKE5" s="21"/>
      <c r="MKF5" s="21"/>
      <c r="MKG5" s="21"/>
      <c r="MKH5" s="21"/>
      <c r="MKI5" s="21"/>
      <c r="MKJ5" s="21"/>
      <c r="MKK5" s="21"/>
      <c r="MKL5" s="21"/>
      <c r="MKM5" s="21"/>
      <c r="MKN5" s="21"/>
      <c r="MKO5" s="21"/>
      <c r="MKP5" s="21"/>
      <c r="MKQ5" s="21"/>
      <c r="MKR5" s="21"/>
      <c r="MKS5" s="21"/>
      <c r="MKT5" s="21"/>
      <c r="MKU5" s="21"/>
      <c r="MKV5" s="21"/>
      <c r="MKW5" s="21"/>
      <c r="MKX5" s="21"/>
      <c r="MKY5" s="21"/>
      <c r="MKZ5" s="21"/>
      <c r="MLA5" s="21"/>
      <c r="MLB5" s="21"/>
      <c r="MLC5" s="21"/>
      <c r="MLD5" s="21"/>
      <c r="MLE5" s="21"/>
      <c r="MLF5" s="21"/>
      <c r="MLG5" s="21"/>
      <c r="MLH5" s="21"/>
      <c r="MLI5" s="21"/>
      <c r="MLJ5" s="21"/>
      <c r="MLK5" s="21"/>
      <c r="MLL5" s="21"/>
      <c r="MLM5" s="21"/>
      <c r="MLN5" s="21"/>
      <c r="MLO5" s="21"/>
      <c r="MLP5" s="21"/>
      <c r="MLQ5" s="21"/>
      <c r="MLR5" s="21"/>
      <c r="MLS5" s="21"/>
      <c r="MLT5" s="21"/>
      <c r="MLU5" s="21"/>
      <c r="MLV5" s="21"/>
      <c r="MLW5" s="21"/>
      <c r="MLX5" s="21"/>
      <c r="MLY5" s="21"/>
      <c r="MLZ5" s="21"/>
      <c r="MMA5" s="21"/>
      <c r="MMB5" s="21"/>
      <c r="MMC5" s="21"/>
      <c r="MMD5" s="21"/>
      <c r="MME5" s="21"/>
      <c r="MMF5" s="21"/>
      <c r="MMG5" s="21"/>
      <c r="MMH5" s="21"/>
      <c r="MMI5" s="21"/>
      <c r="MMJ5" s="21"/>
      <c r="MMK5" s="21"/>
      <c r="MML5" s="21"/>
      <c r="MMM5" s="21"/>
      <c r="MMN5" s="21"/>
      <c r="MMO5" s="21"/>
      <c r="MMP5" s="21"/>
      <c r="MMQ5" s="21"/>
      <c r="MMR5" s="21"/>
      <c r="MMS5" s="21"/>
      <c r="MMT5" s="21"/>
      <c r="MMU5" s="21"/>
      <c r="MMV5" s="21"/>
      <c r="MMW5" s="21"/>
      <c r="MMX5" s="21"/>
      <c r="MMY5" s="21"/>
      <c r="MMZ5" s="21"/>
      <c r="MNA5" s="21"/>
      <c r="MNB5" s="21"/>
      <c r="MNC5" s="21"/>
      <c r="MND5" s="21"/>
      <c r="MNE5" s="21"/>
      <c r="MNF5" s="21"/>
      <c r="MNG5" s="21"/>
      <c r="MNH5" s="21"/>
      <c r="MNI5" s="21"/>
      <c r="MNJ5" s="21"/>
      <c r="MNK5" s="21"/>
      <c r="MNL5" s="21"/>
      <c r="MNM5" s="21"/>
      <c r="MNN5" s="21"/>
      <c r="MNO5" s="21"/>
      <c r="MNP5" s="21"/>
      <c r="MNQ5" s="21"/>
      <c r="MNR5" s="21"/>
      <c r="MNS5" s="21"/>
      <c r="MNT5" s="21"/>
      <c r="MNU5" s="21"/>
      <c r="MNV5" s="21"/>
      <c r="MNW5" s="21"/>
      <c r="MNX5" s="21"/>
      <c r="MNY5" s="21"/>
      <c r="MNZ5" s="21"/>
      <c r="MOA5" s="21"/>
      <c r="MOB5" s="21"/>
      <c r="MOC5" s="21"/>
      <c r="MOD5" s="21"/>
      <c r="MOE5" s="21"/>
      <c r="MOF5" s="21"/>
      <c r="MOG5" s="21"/>
      <c r="MOH5" s="21"/>
      <c r="MOI5" s="21"/>
      <c r="MOJ5" s="21"/>
      <c r="MOK5" s="21"/>
      <c r="MOL5" s="21"/>
      <c r="MOM5" s="21"/>
      <c r="MON5" s="21"/>
      <c r="MOO5" s="21"/>
      <c r="MOP5" s="21"/>
      <c r="MOQ5" s="21"/>
      <c r="MOR5" s="21"/>
      <c r="MOS5" s="21"/>
      <c r="MOT5" s="21"/>
      <c r="MOU5" s="21"/>
      <c r="MOV5" s="21"/>
      <c r="MOW5" s="21"/>
      <c r="MOX5" s="21"/>
      <c r="MOY5" s="21"/>
      <c r="MOZ5" s="21"/>
      <c r="MPA5" s="21"/>
      <c r="MPB5" s="21"/>
      <c r="MPC5" s="21"/>
      <c r="MPD5" s="21"/>
      <c r="MPE5" s="21"/>
      <c r="MPF5" s="21"/>
      <c r="MPG5" s="21"/>
      <c r="MPH5" s="21"/>
      <c r="MPI5" s="21"/>
      <c r="MPJ5" s="21"/>
      <c r="MPK5" s="21"/>
      <c r="MPL5" s="21"/>
      <c r="MPM5" s="21"/>
      <c r="MPN5" s="21"/>
      <c r="MPO5" s="21"/>
      <c r="MPP5" s="21"/>
      <c r="MPQ5" s="21"/>
      <c r="MPR5" s="21"/>
      <c r="MPS5" s="21"/>
      <c r="MPT5" s="21"/>
      <c r="MPU5" s="21"/>
      <c r="MPV5" s="21"/>
      <c r="MPW5" s="21"/>
      <c r="MPX5" s="21"/>
      <c r="MPY5" s="21"/>
      <c r="MPZ5" s="21"/>
      <c r="MQA5" s="21"/>
      <c r="MQB5" s="21"/>
      <c r="MQC5" s="21"/>
      <c r="MQD5" s="21"/>
      <c r="MQE5" s="21"/>
      <c r="MQF5" s="21"/>
      <c r="MQG5" s="21"/>
      <c r="MQH5" s="21"/>
      <c r="MQI5" s="21"/>
      <c r="MQJ5" s="21"/>
      <c r="MQK5" s="21"/>
      <c r="MQL5" s="21"/>
      <c r="MQM5" s="21"/>
      <c r="MQN5" s="21"/>
      <c r="MQO5" s="21"/>
      <c r="MQP5" s="21"/>
      <c r="MQQ5" s="21"/>
      <c r="MQR5" s="21"/>
      <c r="MQS5" s="21"/>
      <c r="MQT5" s="21"/>
      <c r="MQU5" s="21"/>
      <c r="MQV5" s="21"/>
      <c r="MQW5" s="21"/>
      <c r="MQX5" s="21"/>
      <c r="MQY5" s="21"/>
      <c r="MQZ5" s="21"/>
      <c r="MRA5" s="21"/>
      <c r="MRB5" s="21"/>
      <c r="MRC5" s="21"/>
      <c r="MRD5" s="21"/>
      <c r="MRE5" s="21"/>
      <c r="MRF5" s="21"/>
      <c r="MRG5" s="21"/>
      <c r="MRH5" s="21"/>
      <c r="MRI5" s="21"/>
      <c r="MRJ5" s="21"/>
      <c r="MRK5" s="21"/>
      <c r="MRL5" s="21"/>
      <c r="MRM5" s="21"/>
      <c r="MRN5" s="21"/>
      <c r="MRO5" s="21"/>
      <c r="MRP5" s="21"/>
      <c r="MRQ5" s="21"/>
      <c r="MRR5" s="21"/>
      <c r="MRS5" s="21"/>
      <c r="MRT5" s="21"/>
      <c r="MRU5" s="21"/>
      <c r="MRV5" s="21"/>
      <c r="MRW5" s="21"/>
      <c r="MRX5" s="21"/>
      <c r="MRY5" s="21"/>
      <c r="MRZ5" s="21"/>
      <c r="MSA5" s="21"/>
      <c r="MSB5" s="21"/>
      <c r="MSC5" s="21"/>
      <c r="MSD5" s="21"/>
      <c r="MSE5" s="21"/>
      <c r="MSF5" s="21"/>
      <c r="MSG5" s="21"/>
      <c r="MSH5" s="21"/>
      <c r="MSI5" s="21"/>
      <c r="MSJ5" s="21"/>
      <c r="MSK5" s="21"/>
      <c r="MSL5" s="21"/>
      <c r="MSM5" s="21"/>
      <c r="MSN5" s="21"/>
      <c r="MSO5" s="21"/>
      <c r="MSP5" s="21"/>
      <c r="MSQ5" s="21"/>
      <c r="MSR5" s="21"/>
      <c r="MSS5" s="21"/>
      <c r="MST5" s="21"/>
      <c r="MSU5" s="21"/>
      <c r="MSV5" s="21"/>
      <c r="MSW5" s="21"/>
      <c r="MSX5" s="21"/>
      <c r="MSY5" s="21"/>
      <c r="MSZ5" s="21"/>
      <c r="MTA5" s="21"/>
      <c r="MTB5" s="21"/>
      <c r="MTC5" s="21"/>
      <c r="MTD5" s="21"/>
      <c r="MTE5" s="21"/>
      <c r="MTF5" s="21"/>
      <c r="MTG5" s="21"/>
      <c r="MTH5" s="21"/>
      <c r="MTI5" s="21"/>
      <c r="MTJ5" s="21"/>
      <c r="MTK5" s="21"/>
      <c r="MTL5" s="21"/>
      <c r="MTM5" s="21"/>
      <c r="MTN5" s="21"/>
      <c r="MTO5" s="21"/>
      <c r="MTP5" s="21"/>
      <c r="MTQ5" s="21"/>
      <c r="MTR5" s="21"/>
      <c r="MTS5" s="21"/>
      <c r="MTT5" s="21"/>
      <c r="MTU5" s="21"/>
      <c r="MTV5" s="21"/>
      <c r="MTW5" s="21"/>
      <c r="MTX5" s="21"/>
      <c r="MTY5" s="21"/>
      <c r="MTZ5" s="21"/>
      <c r="MUA5" s="21"/>
      <c r="MUB5" s="21"/>
      <c r="MUC5" s="21"/>
      <c r="MUD5" s="21"/>
      <c r="MUE5" s="21"/>
      <c r="MUF5" s="21"/>
      <c r="MUG5" s="21"/>
      <c r="MUH5" s="21"/>
      <c r="MUI5" s="21"/>
      <c r="MUJ5" s="21"/>
      <c r="MUK5" s="21"/>
      <c r="MUL5" s="21"/>
      <c r="MUM5" s="21"/>
      <c r="MUN5" s="21"/>
      <c r="MUO5" s="21"/>
      <c r="MUP5" s="21"/>
      <c r="MUQ5" s="21"/>
      <c r="MUR5" s="21"/>
      <c r="MUS5" s="21"/>
      <c r="MUT5" s="21"/>
      <c r="MUU5" s="21"/>
      <c r="MUV5" s="21"/>
      <c r="MUW5" s="21"/>
      <c r="MUX5" s="21"/>
      <c r="MUY5" s="21"/>
      <c r="MUZ5" s="21"/>
      <c r="MVA5" s="21"/>
      <c r="MVB5" s="21"/>
      <c r="MVC5" s="21"/>
      <c r="MVD5" s="21"/>
      <c r="MVE5" s="21"/>
      <c r="MVF5" s="21"/>
      <c r="MVG5" s="21"/>
      <c r="MVH5" s="21"/>
      <c r="MVI5" s="21"/>
      <c r="MVJ5" s="21"/>
      <c r="MVK5" s="21"/>
      <c r="MVL5" s="21"/>
      <c r="MVM5" s="21"/>
      <c r="MVN5" s="21"/>
      <c r="MVO5" s="21"/>
      <c r="MVP5" s="21"/>
      <c r="MVQ5" s="21"/>
      <c r="MVR5" s="21"/>
      <c r="MVS5" s="21"/>
      <c r="MVT5" s="21"/>
      <c r="MVU5" s="21"/>
      <c r="MVV5" s="21"/>
      <c r="MVW5" s="21"/>
      <c r="MVX5" s="21"/>
      <c r="MVY5" s="21"/>
      <c r="MVZ5" s="21"/>
      <c r="MWA5" s="21"/>
      <c r="MWB5" s="21"/>
      <c r="MWC5" s="21"/>
      <c r="MWD5" s="21"/>
      <c r="MWE5" s="21"/>
      <c r="MWF5" s="21"/>
      <c r="MWG5" s="21"/>
      <c r="MWH5" s="21"/>
      <c r="MWI5" s="21"/>
      <c r="MWJ5" s="21"/>
      <c r="MWK5" s="21"/>
      <c r="MWL5" s="21"/>
      <c r="MWM5" s="21"/>
      <c r="MWN5" s="21"/>
      <c r="MWO5" s="21"/>
      <c r="MWP5" s="21"/>
      <c r="MWQ5" s="21"/>
      <c r="MWR5" s="21"/>
      <c r="MWS5" s="21"/>
      <c r="MWT5" s="21"/>
      <c r="MWU5" s="21"/>
      <c r="MWV5" s="21"/>
      <c r="MWW5" s="21"/>
      <c r="MWX5" s="21"/>
      <c r="MWY5" s="21"/>
      <c r="MWZ5" s="21"/>
      <c r="MXA5" s="21"/>
      <c r="MXB5" s="21"/>
      <c r="MXC5" s="21"/>
      <c r="MXD5" s="21"/>
      <c r="MXE5" s="21"/>
      <c r="MXF5" s="21"/>
      <c r="MXG5" s="21"/>
      <c r="MXH5" s="21"/>
      <c r="MXI5" s="21"/>
      <c r="MXJ5" s="21"/>
      <c r="MXK5" s="21"/>
      <c r="MXL5" s="21"/>
      <c r="MXM5" s="21"/>
      <c r="MXN5" s="21"/>
      <c r="MXO5" s="21"/>
      <c r="MXP5" s="21"/>
      <c r="MXQ5" s="21"/>
      <c r="MXR5" s="21"/>
      <c r="MXS5" s="21"/>
      <c r="MXT5" s="21"/>
      <c r="MXU5" s="21"/>
      <c r="MXV5" s="21"/>
      <c r="MXW5" s="21"/>
      <c r="MXX5" s="21"/>
      <c r="MXY5" s="21"/>
      <c r="MXZ5" s="21"/>
      <c r="MYA5" s="21"/>
      <c r="MYB5" s="21"/>
      <c r="MYC5" s="21"/>
      <c r="MYD5" s="21"/>
      <c r="MYE5" s="21"/>
      <c r="MYF5" s="21"/>
      <c r="MYG5" s="21"/>
      <c r="MYH5" s="21"/>
      <c r="MYI5" s="21"/>
      <c r="MYJ5" s="21"/>
      <c r="MYK5" s="21"/>
      <c r="MYL5" s="21"/>
      <c r="MYM5" s="21"/>
      <c r="MYN5" s="21"/>
      <c r="MYO5" s="21"/>
      <c r="MYP5" s="21"/>
      <c r="MYQ5" s="21"/>
      <c r="MYR5" s="21"/>
      <c r="MYS5" s="21"/>
      <c r="MYT5" s="21"/>
      <c r="MYU5" s="21"/>
      <c r="MYV5" s="21"/>
      <c r="MYW5" s="21"/>
      <c r="MYX5" s="21"/>
      <c r="MYY5" s="21"/>
      <c r="MYZ5" s="21"/>
      <c r="MZA5" s="21"/>
      <c r="MZB5" s="21"/>
      <c r="MZC5" s="21"/>
      <c r="MZD5" s="21"/>
      <c r="MZE5" s="21"/>
      <c r="MZF5" s="21"/>
      <c r="MZG5" s="21"/>
      <c r="MZH5" s="21"/>
      <c r="MZI5" s="21"/>
      <c r="MZJ5" s="21"/>
      <c r="MZK5" s="21"/>
      <c r="MZL5" s="21"/>
      <c r="MZM5" s="21"/>
      <c r="MZN5" s="21"/>
      <c r="MZO5" s="21"/>
      <c r="MZP5" s="21"/>
      <c r="MZQ5" s="21"/>
      <c r="MZR5" s="21"/>
      <c r="MZS5" s="21"/>
      <c r="MZT5" s="21"/>
      <c r="MZU5" s="21"/>
      <c r="MZV5" s="21"/>
      <c r="MZW5" s="21"/>
      <c r="MZX5" s="21"/>
      <c r="MZY5" s="21"/>
      <c r="MZZ5" s="21"/>
      <c r="NAA5" s="21"/>
      <c r="NAB5" s="21"/>
      <c r="NAC5" s="21"/>
      <c r="NAD5" s="21"/>
      <c r="NAE5" s="21"/>
      <c r="NAF5" s="21"/>
      <c r="NAG5" s="21"/>
      <c r="NAH5" s="21"/>
      <c r="NAI5" s="21"/>
      <c r="NAJ5" s="21"/>
      <c r="NAK5" s="21"/>
      <c r="NAL5" s="21"/>
      <c r="NAM5" s="21"/>
      <c r="NAN5" s="21"/>
      <c r="NAO5" s="21"/>
      <c r="NAP5" s="21"/>
      <c r="NAQ5" s="21"/>
      <c r="NAR5" s="21"/>
      <c r="NAS5" s="21"/>
      <c r="NAT5" s="21"/>
      <c r="NAU5" s="21"/>
      <c r="NAV5" s="21"/>
      <c r="NAW5" s="21"/>
      <c r="NAX5" s="21"/>
      <c r="NAY5" s="21"/>
      <c r="NAZ5" s="21"/>
      <c r="NBA5" s="21"/>
      <c r="NBB5" s="21"/>
      <c r="NBC5" s="21"/>
      <c r="NBD5" s="21"/>
      <c r="NBE5" s="21"/>
      <c r="NBF5" s="21"/>
      <c r="NBG5" s="21"/>
      <c r="NBH5" s="21"/>
      <c r="NBI5" s="21"/>
      <c r="NBJ5" s="21"/>
      <c r="NBK5" s="21"/>
      <c r="NBL5" s="21"/>
      <c r="NBM5" s="21"/>
      <c r="NBN5" s="21"/>
      <c r="NBO5" s="21"/>
      <c r="NBP5" s="21"/>
      <c r="NBQ5" s="21"/>
      <c r="NBR5" s="21"/>
      <c r="NBS5" s="21"/>
      <c r="NBT5" s="21"/>
      <c r="NBU5" s="21"/>
      <c r="NBV5" s="21"/>
      <c r="NBW5" s="21"/>
      <c r="NBX5" s="21"/>
      <c r="NBY5" s="21"/>
      <c r="NBZ5" s="21"/>
      <c r="NCA5" s="21"/>
      <c r="NCB5" s="21"/>
      <c r="NCC5" s="21"/>
      <c r="NCD5" s="21"/>
      <c r="NCE5" s="21"/>
      <c r="NCF5" s="21"/>
      <c r="NCG5" s="21"/>
      <c r="NCH5" s="21"/>
      <c r="NCI5" s="21"/>
      <c r="NCJ5" s="21"/>
      <c r="NCK5" s="21"/>
      <c r="NCL5" s="21"/>
      <c r="NCM5" s="21"/>
      <c r="NCN5" s="21"/>
      <c r="NCO5" s="21"/>
      <c r="NCP5" s="21"/>
      <c r="NCQ5" s="21"/>
      <c r="NCR5" s="21"/>
      <c r="NCS5" s="21"/>
      <c r="NCT5" s="21"/>
      <c r="NCU5" s="21"/>
      <c r="NCV5" s="21"/>
      <c r="NCW5" s="21"/>
      <c r="NCX5" s="21"/>
      <c r="NCY5" s="21"/>
      <c r="NCZ5" s="21"/>
      <c r="NDA5" s="21"/>
      <c r="NDB5" s="21"/>
      <c r="NDC5" s="21"/>
      <c r="NDD5" s="21"/>
      <c r="NDE5" s="21"/>
      <c r="NDF5" s="21"/>
      <c r="NDG5" s="21"/>
      <c r="NDH5" s="21"/>
      <c r="NDI5" s="21"/>
      <c r="NDJ5" s="21"/>
      <c r="NDK5" s="21"/>
      <c r="NDL5" s="21"/>
      <c r="NDM5" s="21"/>
      <c r="NDN5" s="21"/>
      <c r="NDO5" s="21"/>
      <c r="NDP5" s="21"/>
      <c r="NDQ5" s="21"/>
      <c r="NDR5" s="21"/>
      <c r="NDS5" s="21"/>
      <c r="NDT5" s="21"/>
      <c r="NDU5" s="21"/>
      <c r="NDV5" s="21"/>
      <c r="NDW5" s="21"/>
      <c r="NDX5" s="21"/>
      <c r="NDY5" s="21"/>
      <c r="NDZ5" s="21"/>
      <c r="NEA5" s="21"/>
      <c r="NEB5" s="21"/>
      <c r="NEC5" s="21"/>
      <c r="NED5" s="21"/>
      <c r="NEE5" s="21"/>
      <c r="NEF5" s="21"/>
      <c r="NEG5" s="21"/>
      <c r="NEH5" s="21"/>
      <c r="NEI5" s="21"/>
      <c r="NEJ5" s="21"/>
      <c r="NEK5" s="21"/>
      <c r="NEL5" s="21"/>
      <c r="NEM5" s="21"/>
      <c r="NEN5" s="21"/>
      <c r="NEO5" s="21"/>
      <c r="NEP5" s="21"/>
      <c r="NEQ5" s="21"/>
      <c r="NER5" s="21"/>
      <c r="NES5" s="21"/>
      <c r="NET5" s="21"/>
      <c r="NEU5" s="21"/>
      <c r="NEV5" s="21"/>
      <c r="NEW5" s="21"/>
      <c r="NEX5" s="21"/>
      <c r="NEY5" s="21"/>
      <c r="NEZ5" s="21"/>
      <c r="NFA5" s="21"/>
      <c r="NFB5" s="21"/>
      <c r="NFC5" s="21"/>
      <c r="NFD5" s="21"/>
      <c r="NFE5" s="21"/>
      <c r="NFF5" s="21"/>
      <c r="NFG5" s="21"/>
      <c r="NFH5" s="21"/>
      <c r="NFI5" s="21"/>
      <c r="NFJ5" s="21"/>
      <c r="NFK5" s="21"/>
      <c r="NFL5" s="21"/>
      <c r="NFM5" s="21"/>
      <c r="NFN5" s="21"/>
      <c r="NFO5" s="21"/>
      <c r="NFP5" s="21"/>
      <c r="NFQ5" s="21"/>
      <c r="NFR5" s="21"/>
      <c r="NFS5" s="21"/>
      <c r="NFT5" s="21"/>
      <c r="NFU5" s="21"/>
      <c r="NFV5" s="21"/>
      <c r="NFW5" s="21"/>
      <c r="NFX5" s="21"/>
      <c r="NFY5" s="21"/>
      <c r="NFZ5" s="21"/>
      <c r="NGA5" s="21"/>
      <c r="NGB5" s="21"/>
      <c r="NGC5" s="21"/>
      <c r="NGD5" s="21"/>
      <c r="NGE5" s="21"/>
      <c r="NGF5" s="21"/>
      <c r="NGG5" s="21"/>
      <c r="NGH5" s="21"/>
      <c r="NGI5" s="21"/>
      <c r="NGJ5" s="21"/>
      <c r="NGK5" s="21"/>
      <c r="NGL5" s="21"/>
      <c r="NGM5" s="21"/>
      <c r="NGN5" s="21"/>
      <c r="NGO5" s="21"/>
      <c r="NGP5" s="21"/>
      <c r="NGQ5" s="21"/>
      <c r="NGR5" s="21"/>
      <c r="NGS5" s="21"/>
      <c r="NGT5" s="21"/>
      <c r="NGU5" s="21"/>
      <c r="NGV5" s="21"/>
      <c r="NGW5" s="21"/>
      <c r="NGX5" s="21"/>
      <c r="NGY5" s="21"/>
      <c r="NGZ5" s="21"/>
      <c r="NHA5" s="21"/>
      <c r="NHB5" s="21"/>
      <c r="NHC5" s="21"/>
      <c r="NHD5" s="21"/>
      <c r="NHE5" s="21"/>
      <c r="NHF5" s="21"/>
      <c r="NHG5" s="21"/>
      <c r="NHH5" s="21"/>
      <c r="NHI5" s="21"/>
      <c r="NHJ5" s="21"/>
      <c r="NHK5" s="21"/>
      <c r="NHL5" s="21"/>
      <c r="NHM5" s="21"/>
      <c r="NHN5" s="21"/>
      <c r="NHO5" s="21"/>
      <c r="NHP5" s="21"/>
      <c r="NHQ5" s="21"/>
      <c r="NHR5" s="21"/>
      <c r="NHS5" s="21"/>
      <c r="NHT5" s="21"/>
      <c r="NHU5" s="21"/>
      <c r="NHV5" s="21"/>
      <c r="NHW5" s="21"/>
      <c r="NHX5" s="21"/>
      <c r="NHY5" s="21"/>
      <c r="NHZ5" s="21"/>
      <c r="NIA5" s="21"/>
      <c r="NIB5" s="21"/>
      <c r="NIC5" s="21"/>
      <c r="NID5" s="21"/>
      <c r="NIE5" s="21"/>
      <c r="NIF5" s="21"/>
      <c r="NIG5" s="21"/>
      <c r="NIH5" s="21"/>
      <c r="NII5" s="21"/>
      <c r="NIJ5" s="21"/>
      <c r="NIK5" s="21"/>
      <c r="NIL5" s="21"/>
      <c r="NIM5" s="21"/>
      <c r="NIN5" s="21"/>
      <c r="NIO5" s="21"/>
      <c r="NIP5" s="21"/>
      <c r="NIQ5" s="21"/>
      <c r="NIR5" s="21"/>
      <c r="NIS5" s="21"/>
      <c r="NIT5" s="21"/>
      <c r="NIU5" s="21"/>
      <c r="NIV5" s="21"/>
      <c r="NIW5" s="21"/>
      <c r="NIX5" s="21"/>
      <c r="NIY5" s="21"/>
      <c r="NIZ5" s="21"/>
      <c r="NJA5" s="21"/>
      <c r="NJB5" s="21"/>
      <c r="NJC5" s="21"/>
      <c r="NJD5" s="21"/>
      <c r="NJE5" s="21"/>
      <c r="NJF5" s="21"/>
      <c r="NJG5" s="21"/>
      <c r="NJH5" s="21"/>
      <c r="NJI5" s="21"/>
      <c r="NJJ5" s="21"/>
      <c r="NJK5" s="21"/>
      <c r="NJL5" s="21"/>
      <c r="NJM5" s="21"/>
      <c r="NJN5" s="21"/>
      <c r="NJO5" s="21"/>
      <c r="NJP5" s="21"/>
      <c r="NJQ5" s="21"/>
      <c r="NJR5" s="21"/>
      <c r="NJS5" s="21"/>
      <c r="NJT5" s="21"/>
      <c r="NJU5" s="21"/>
      <c r="NJV5" s="21"/>
      <c r="NJW5" s="21"/>
      <c r="NJX5" s="21"/>
      <c r="NJY5" s="21"/>
      <c r="NJZ5" s="21"/>
      <c r="NKA5" s="21"/>
      <c r="NKB5" s="21"/>
      <c r="NKC5" s="21"/>
      <c r="NKD5" s="21"/>
      <c r="NKE5" s="21"/>
      <c r="NKF5" s="21"/>
      <c r="NKG5" s="21"/>
      <c r="NKH5" s="21"/>
      <c r="NKI5" s="21"/>
      <c r="NKJ5" s="21"/>
      <c r="NKK5" s="21"/>
      <c r="NKL5" s="21"/>
      <c r="NKM5" s="21"/>
      <c r="NKN5" s="21"/>
      <c r="NKO5" s="21"/>
      <c r="NKP5" s="21"/>
      <c r="NKQ5" s="21"/>
      <c r="NKR5" s="21"/>
      <c r="NKS5" s="21"/>
      <c r="NKT5" s="21"/>
      <c r="NKU5" s="21"/>
      <c r="NKV5" s="21"/>
      <c r="NKW5" s="21"/>
      <c r="NKX5" s="21"/>
      <c r="NKY5" s="21"/>
      <c r="NKZ5" s="21"/>
      <c r="NLA5" s="21"/>
      <c r="NLB5" s="21"/>
      <c r="NLC5" s="21"/>
      <c r="NLD5" s="21"/>
      <c r="NLE5" s="21"/>
      <c r="NLF5" s="21"/>
      <c r="NLG5" s="21"/>
      <c r="NLH5" s="21"/>
      <c r="NLI5" s="21"/>
      <c r="NLJ5" s="21"/>
      <c r="NLK5" s="21"/>
      <c r="NLL5" s="21"/>
      <c r="NLM5" s="21"/>
      <c r="NLN5" s="21"/>
      <c r="NLO5" s="21"/>
      <c r="NLP5" s="21"/>
      <c r="NLQ5" s="21"/>
      <c r="NLR5" s="21"/>
      <c r="NLS5" s="21"/>
      <c r="NLT5" s="21"/>
      <c r="NLU5" s="21"/>
      <c r="NLV5" s="21"/>
      <c r="NLW5" s="21"/>
      <c r="NLX5" s="21"/>
      <c r="NLY5" s="21"/>
      <c r="NLZ5" s="21"/>
      <c r="NMA5" s="21"/>
      <c r="NMB5" s="21"/>
      <c r="NMC5" s="21"/>
      <c r="NMD5" s="21"/>
      <c r="NME5" s="21"/>
      <c r="NMF5" s="21"/>
      <c r="NMG5" s="21"/>
      <c r="NMH5" s="21"/>
      <c r="NMI5" s="21"/>
      <c r="NMJ5" s="21"/>
      <c r="NMK5" s="21"/>
      <c r="NML5" s="21"/>
      <c r="NMM5" s="21"/>
      <c r="NMN5" s="21"/>
      <c r="NMO5" s="21"/>
      <c r="NMP5" s="21"/>
      <c r="NMQ5" s="21"/>
      <c r="NMR5" s="21"/>
      <c r="NMS5" s="21"/>
      <c r="NMT5" s="21"/>
      <c r="NMU5" s="21"/>
      <c r="NMV5" s="21"/>
      <c r="NMW5" s="21"/>
      <c r="NMX5" s="21"/>
      <c r="NMY5" s="21"/>
      <c r="NMZ5" s="21"/>
      <c r="NNA5" s="21"/>
      <c r="NNB5" s="21"/>
      <c r="NNC5" s="21"/>
      <c r="NND5" s="21"/>
      <c r="NNE5" s="21"/>
      <c r="NNF5" s="21"/>
      <c r="NNG5" s="21"/>
      <c r="NNH5" s="21"/>
      <c r="NNI5" s="21"/>
      <c r="NNJ5" s="21"/>
      <c r="NNK5" s="21"/>
      <c r="NNL5" s="21"/>
      <c r="NNM5" s="21"/>
      <c r="NNN5" s="21"/>
      <c r="NNO5" s="21"/>
      <c r="NNP5" s="21"/>
      <c r="NNQ5" s="21"/>
      <c r="NNR5" s="21"/>
      <c r="NNS5" s="21"/>
      <c r="NNT5" s="21"/>
      <c r="NNU5" s="21"/>
      <c r="NNV5" s="21"/>
      <c r="NNW5" s="21"/>
      <c r="NNX5" s="21"/>
      <c r="NNY5" s="21"/>
      <c r="NNZ5" s="21"/>
      <c r="NOA5" s="21"/>
      <c r="NOB5" s="21"/>
      <c r="NOC5" s="21"/>
      <c r="NOD5" s="21"/>
      <c r="NOE5" s="21"/>
      <c r="NOF5" s="21"/>
      <c r="NOG5" s="21"/>
      <c r="NOH5" s="21"/>
      <c r="NOI5" s="21"/>
      <c r="NOJ5" s="21"/>
      <c r="NOK5" s="21"/>
      <c r="NOL5" s="21"/>
      <c r="NOM5" s="21"/>
      <c r="NON5" s="21"/>
      <c r="NOO5" s="21"/>
      <c r="NOP5" s="21"/>
      <c r="NOQ5" s="21"/>
      <c r="NOR5" s="21"/>
      <c r="NOS5" s="21"/>
      <c r="NOT5" s="21"/>
      <c r="NOU5" s="21"/>
      <c r="NOV5" s="21"/>
      <c r="NOW5" s="21"/>
      <c r="NOX5" s="21"/>
      <c r="NOY5" s="21"/>
      <c r="NOZ5" s="21"/>
      <c r="NPA5" s="21"/>
      <c r="NPB5" s="21"/>
      <c r="NPC5" s="21"/>
      <c r="NPD5" s="21"/>
      <c r="NPE5" s="21"/>
      <c r="NPF5" s="21"/>
      <c r="NPG5" s="21"/>
      <c r="NPH5" s="21"/>
      <c r="NPI5" s="21"/>
      <c r="NPJ5" s="21"/>
      <c r="NPK5" s="21"/>
      <c r="NPL5" s="21"/>
      <c r="NPM5" s="21"/>
      <c r="NPN5" s="21"/>
      <c r="NPO5" s="21"/>
      <c r="NPP5" s="21"/>
      <c r="NPQ5" s="21"/>
      <c r="NPR5" s="21"/>
      <c r="NPS5" s="21"/>
      <c r="NPT5" s="21"/>
      <c r="NPU5" s="21"/>
      <c r="NPV5" s="21"/>
      <c r="NPW5" s="21"/>
      <c r="NPX5" s="21"/>
      <c r="NPY5" s="21"/>
      <c r="NPZ5" s="21"/>
      <c r="NQA5" s="21"/>
      <c r="NQB5" s="21"/>
      <c r="NQC5" s="21"/>
      <c r="NQD5" s="21"/>
      <c r="NQE5" s="21"/>
      <c r="NQF5" s="21"/>
      <c r="NQG5" s="21"/>
      <c r="NQH5" s="21"/>
      <c r="NQI5" s="21"/>
      <c r="NQJ5" s="21"/>
      <c r="NQK5" s="21"/>
      <c r="NQL5" s="21"/>
      <c r="NQM5" s="21"/>
      <c r="NQN5" s="21"/>
      <c r="NQO5" s="21"/>
      <c r="NQP5" s="21"/>
      <c r="NQQ5" s="21"/>
      <c r="NQR5" s="21"/>
      <c r="NQS5" s="21"/>
      <c r="NQT5" s="21"/>
      <c r="NQU5" s="21"/>
      <c r="NQV5" s="21"/>
      <c r="NQW5" s="21"/>
      <c r="NQX5" s="21"/>
      <c r="NQY5" s="21"/>
      <c r="NQZ5" s="21"/>
      <c r="NRA5" s="21"/>
      <c r="NRB5" s="21"/>
      <c r="NRC5" s="21"/>
      <c r="NRD5" s="21"/>
      <c r="NRE5" s="21"/>
      <c r="NRF5" s="21"/>
      <c r="NRG5" s="21"/>
      <c r="NRH5" s="21"/>
      <c r="NRI5" s="21"/>
      <c r="NRJ5" s="21"/>
      <c r="NRK5" s="21"/>
      <c r="NRL5" s="21"/>
      <c r="NRM5" s="21"/>
      <c r="NRN5" s="21"/>
      <c r="NRO5" s="21"/>
      <c r="NRP5" s="21"/>
      <c r="NRQ5" s="21"/>
      <c r="NRR5" s="21"/>
      <c r="NRS5" s="21"/>
      <c r="NRT5" s="21"/>
      <c r="NRU5" s="21"/>
      <c r="NRV5" s="21"/>
      <c r="NRW5" s="21"/>
      <c r="NRX5" s="21"/>
      <c r="NRY5" s="21"/>
      <c r="NRZ5" s="21"/>
      <c r="NSA5" s="21"/>
      <c r="NSB5" s="21"/>
      <c r="NSC5" s="21"/>
      <c r="NSD5" s="21"/>
      <c r="NSE5" s="21"/>
      <c r="NSF5" s="21"/>
      <c r="NSG5" s="21"/>
      <c r="NSH5" s="21"/>
      <c r="NSI5" s="21"/>
      <c r="NSJ5" s="21"/>
      <c r="NSK5" s="21"/>
      <c r="NSL5" s="21"/>
      <c r="NSM5" s="21"/>
      <c r="NSN5" s="21"/>
      <c r="NSO5" s="21"/>
      <c r="NSP5" s="21"/>
      <c r="NSQ5" s="21"/>
      <c r="NSR5" s="21"/>
      <c r="NSS5" s="21"/>
      <c r="NST5" s="21"/>
      <c r="NSU5" s="21"/>
      <c r="NSV5" s="21"/>
      <c r="NSW5" s="21"/>
      <c r="NSX5" s="21"/>
      <c r="NSY5" s="21"/>
      <c r="NSZ5" s="21"/>
      <c r="NTA5" s="21"/>
      <c r="NTB5" s="21"/>
      <c r="NTC5" s="21"/>
      <c r="NTD5" s="21"/>
      <c r="NTE5" s="21"/>
      <c r="NTF5" s="21"/>
      <c r="NTG5" s="21"/>
      <c r="NTH5" s="21"/>
      <c r="NTI5" s="21"/>
      <c r="NTJ5" s="21"/>
      <c r="NTK5" s="21"/>
      <c r="NTL5" s="21"/>
      <c r="NTM5" s="21"/>
      <c r="NTN5" s="21"/>
      <c r="NTO5" s="21"/>
      <c r="NTP5" s="21"/>
      <c r="NTQ5" s="21"/>
      <c r="NTR5" s="21"/>
      <c r="NTS5" s="21"/>
      <c r="NTT5" s="21"/>
      <c r="NTU5" s="21"/>
      <c r="NTV5" s="21"/>
      <c r="NTW5" s="21"/>
      <c r="NTX5" s="21"/>
      <c r="NTY5" s="21"/>
      <c r="NTZ5" s="21"/>
      <c r="NUA5" s="21"/>
      <c r="NUB5" s="21"/>
      <c r="NUC5" s="21"/>
      <c r="NUD5" s="21"/>
      <c r="NUE5" s="21"/>
      <c r="NUF5" s="21"/>
      <c r="NUG5" s="21"/>
      <c r="NUH5" s="21"/>
      <c r="NUI5" s="21"/>
      <c r="NUJ5" s="21"/>
      <c r="NUK5" s="21"/>
      <c r="NUL5" s="21"/>
      <c r="NUM5" s="21"/>
      <c r="NUN5" s="21"/>
      <c r="NUO5" s="21"/>
      <c r="NUP5" s="21"/>
      <c r="NUQ5" s="21"/>
      <c r="NUR5" s="21"/>
      <c r="NUS5" s="21"/>
      <c r="NUT5" s="21"/>
      <c r="NUU5" s="21"/>
      <c r="NUV5" s="21"/>
      <c r="NUW5" s="21"/>
      <c r="NUX5" s="21"/>
      <c r="NUY5" s="21"/>
      <c r="NUZ5" s="21"/>
      <c r="NVA5" s="21"/>
      <c r="NVB5" s="21"/>
      <c r="NVC5" s="21"/>
      <c r="NVD5" s="21"/>
      <c r="NVE5" s="21"/>
      <c r="NVF5" s="21"/>
      <c r="NVG5" s="21"/>
      <c r="NVH5" s="21"/>
      <c r="NVI5" s="21"/>
      <c r="NVJ5" s="21"/>
      <c r="NVK5" s="21"/>
      <c r="NVL5" s="21"/>
      <c r="NVM5" s="21"/>
      <c r="NVN5" s="21"/>
      <c r="NVO5" s="21"/>
      <c r="NVP5" s="21"/>
      <c r="NVQ5" s="21"/>
      <c r="NVR5" s="21"/>
      <c r="NVS5" s="21"/>
      <c r="NVT5" s="21"/>
      <c r="NVU5" s="21"/>
      <c r="NVV5" s="21"/>
      <c r="NVW5" s="21"/>
      <c r="NVX5" s="21"/>
      <c r="NVY5" s="21"/>
      <c r="NVZ5" s="21"/>
      <c r="NWA5" s="21"/>
      <c r="NWB5" s="21"/>
      <c r="NWC5" s="21"/>
      <c r="NWD5" s="21"/>
      <c r="NWE5" s="21"/>
      <c r="NWF5" s="21"/>
      <c r="NWG5" s="21"/>
      <c r="NWH5" s="21"/>
      <c r="NWI5" s="21"/>
      <c r="NWJ5" s="21"/>
      <c r="NWK5" s="21"/>
      <c r="NWL5" s="21"/>
      <c r="NWM5" s="21"/>
      <c r="NWN5" s="21"/>
      <c r="NWO5" s="21"/>
      <c r="NWP5" s="21"/>
      <c r="NWQ5" s="21"/>
      <c r="NWR5" s="21"/>
      <c r="NWS5" s="21"/>
      <c r="NWT5" s="21"/>
      <c r="NWU5" s="21"/>
      <c r="NWV5" s="21"/>
      <c r="NWW5" s="21"/>
      <c r="NWX5" s="21"/>
      <c r="NWY5" s="21"/>
      <c r="NWZ5" s="21"/>
      <c r="NXA5" s="21"/>
      <c r="NXB5" s="21"/>
      <c r="NXC5" s="21"/>
      <c r="NXD5" s="21"/>
      <c r="NXE5" s="21"/>
      <c r="NXF5" s="21"/>
      <c r="NXG5" s="21"/>
      <c r="NXH5" s="21"/>
      <c r="NXI5" s="21"/>
      <c r="NXJ5" s="21"/>
      <c r="NXK5" s="21"/>
      <c r="NXL5" s="21"/>
      <c r="NXM5" s="21"/>
      <c r="NXN5" s="21"/>
      <c r="NXO5" s="21"/>
      <c r="NXP5" s="21"/>
      <c r="NXQ5" s="21"/>
      <c r="NXR5" s="21"/>
      <c r="NXS5" s="21"/>
      <c r="NXT5" s="21"/>
      <c r="NXU5" s="21"/>
      <c r="NXV5" s="21"/>
      <c r="NXW5" s="21"/>
      <c r="NXX5" s="21"/>
      <c r="NXY5" s="21"/>
      <c r="NXZ5" s="21"/>
      <c r="NYA5" s="21"/>
      <c r="NYB5" s="21"/>
      <c r="NYC5" s="21"/>
      <c r="NYD5" s="21"/>
      <c r="NYE5" s="21"/>
      <c r="NYF5" s="21"/>
      <c r="NYG5" s="21"/>
      <c r="NYH5" s="21"/>
      <c r="NYI5" s="21"/>
      <c r="NYJ5" s="21"/>
      <c r="NYK5" s="21"/>
      <c r="NYL5" s="21"/>
      <c r="NYM5" s="21"/>
      <c r="NYN5" s="21"/>
      <c r="NYO5" s="21"/>
      <c r="NYP5" s="21"/>
      <c r="NYQ5" s="21"/>
      <c r="NYR5" s="21"/>
      <c r="NYS5" s="21"/>
      <c r="NYT5" s="21"/>
      <c r="NYU5" s="21"/>
      <c r="NYV5" s="21"/>
      <c r="NYW5" s="21"/>
      <c r="NYX5" s="21"/>
      <c r="NYY5" s="21"/>
      <c r="NYZ5" s="21"/>
      <c r="NZA5" s="21"/>
      <c r="NZB5" s="21"/>
      <c r="NZC5" s="21"/>
      <c r="NZD5" s="21"/>
      <c r="NZE5" s="21"/>
      <c r="NZF5" s="21"/>
      <c r="NZG5" s="21"/>
      <c r="NZH5" s="21"/>
      <c r="NZI5" s="21"/>
      <c r="NZJ5" s="21"/>
      <c r="NZK5" s="21"/>
      <c r="NZL5" s="21"/>
      <c r="NZM5" s="21"/>
      <c r="NZN5" s="21"/>
      <c r="NZO5" s="21"/>
      <c r="NZP5" s="21"/>
      <c r="NZQ5" s="21"/>
      <c r="NZR5" s="21"/>
      <c r="NZS5" s="21"/>
      <c r="NZT5" s="21"/>
      <c r="NZU5" s="21"/>
      <c r="NZV5" s="21"/>
      <c r="NZW5" s="21"/>
      <c r="NZX5" s="21"/>
      <c r="NZY5" s="21"/>
      <c r="NZZ5" s="21"/>
      <c r="OAA5" s="21"/>
      <c r="OAB5" s="21"/>
      <c r="OAC5" s="21"/>
      <c r="OAD5" s="21"/>
      <c r="OAE5" s="21"/>
      <c r="OAF5" s="21"/>
      <c r="OAG5" s="21"/>
      <c r="OAH5" s="21"/>
      <c r="OAI5" s="21"/>
      <c r="OAJ5" s="21"/>
      <c r="OAK5" s="21"/>
      <c r="OAL5" s="21"/>
      <c r="OAM5" s="21"/>
      <c r="OAN5" s="21"/>
      <c r="OAO5" s="21"/>
      <c r="OAP5" s="21"/>
      <c r="OAQ5" s="21"/>
      <c r="OAR5" s="21"/>
      <c r="OAS5" s="21"/>
      <c r="OAT5" s="21"/>
      <c r="OAU5" s="21"/>
      <c r="OAV5" s="21"/>
      <c r="OAW5" s="21"/>
      <c r="OAX5" s="21"/>
      <c r="OAY5" s="21"/>
      <c r="OAZ5" s="21"/>
      <c r="OBA5" s="21"/>
      <c r="OBB5" s="21"/>
      <c r="OBC5" s="21"/>
      <c r="OBD5" s="21"/>
      <c r="OBE5" s="21"/>
      <c r="OBF5" s="21"/>
      <c r="OBG5" s="21"/>
      <c r="OBH5" s="21"/>
      <c r="OBI5" s="21"/>
      <c r="OBJ5" s="21"/>
      <c r="OBK5" s="21"/>
      <c r="OBL5" s="21"/>
      <c r="OBM5" s="21"/>
      <c r="OBN5" s="21"/>
      <c r="OBO5" s="21"/>
      <c r="OBP5" s="21"/>
      <c r="OBQ5" s="21"/>
      <c r="OBR5" s="21"/>
      <c r="OBS5" s="21"/>
      <c r="OBT5" s="21"/>
      <c r="OBU5" s="21"/>
      <c r="OBV5" s="21"/>
      <c r="OBW5" s="21"/>
      <c r="OBX5" s="21"/>
      <c r="OBY5" s="21"/>
      <c r="OBZ5" s="21"/>
      <c r="OCA5" s="21"/>
      <c r="OCB5" s="21"/>
      <c r="OCC5" s="21"/>
      <c r="OCD5" s="21"/>
      <c r="OCE5" s="21"/>
      <c r="OCF5" s="21"/>
      <c r="OCG5" s="21"/>
      <c r="OCH5" s="21"/>
      <c r="OCI5" s="21"/>
      <c r="OCJ5" s="21"/>
      <c r="OCK5" s="21"/>
      <c r="OCL5" s="21"/>
      <c r="OCM5" s="21"/>
      <c r="OCN5" s="21"/>
      <c r="OCO5" s="21"/>
      <c r="OCP5" s="21"/>
      <c r="OCQ5" s="21"/>
      <c r="OCR5" s="21"/>
      <c r="OCS5" s="21"/>
      <c r="OCT5" s="21"/>
      <c r="OCU5" s="21"/>
      <c r="OCV5" s="21"/>
      <c r="OCW5" s="21"/>
      <c r="OCX5" s="21"/>
      <c r="OCY5" s="21"/>
      <c r="OCZ5" s="21"/>
      <c r="ODA5" s="21"/>
      <c r="ODB5" s="21"/>
      <c r="ODC5" s="21"/>
      <c r="ODD5" s="21"/>
      <c r="ODE5" s="21"/>
      <c r="ODF5" s="21"/>
      <c r="ODG5" s="21"/>
      <c r="ODH5" s="21"/>
      <c r="ODI5" s="21"/>
      <c r="ODJ5" s="21"/>
      <c r="ODK5" s="21"/>
      <c r="ODL5" s="21"/>
      <c r="ODM5" s="21"/>
      <c r="ODN5" s="21"/>
      <c r="ODO5" s="21"/>
      <c r="ODP5" s="21"/>
      <c r="ODQ5" s="21"/>
      <c r="ODR5" s="21"/>
      <c r="ODS5" s="21"/>
      <c r="ODT5" s="21"/>
      <c r="ODU5" s="21"/>
      <c r="ODV5" s="21"/>
      <c r="ODW5" s="21"/>
      <c r="ODX5" s="21"/>
      <c r="ODY5" s="21"/>
      <c r="ODZ5" s="21"/>
      <c r="OEA5" s="21"/>
      <c r="OEB5" s="21"/>
      <c r="OEC5" s="21"/>
      <c r="OED5" s="21"/>
      <c r="OEE5" s="21"/>
      <c r="OEF5" s="21"/>
      <c r="OEG5" s="21"/>
      <c r="OEH5" s="21"/>
      <c r="OEI5" s="21"/>
      <c r="OEJ5" s="21"/>
      <c r="OEK5" s="21"/>
      <c r="OEL5" s="21"/>
      <c r="OEM5" s="21"/>
      <c r="OEN5" s="21"/>
      <c r="OEO5" s="21"/>
      <c r="OEP5" s="21"/>
      <c r="OEQ5" s="21"/>
      <c r="OER5" s="21"/>
      <c r="OES5" s="21"/>
      <c r="OET5" s="21"/>
      <c r="OEU5" s="21"/>
      <c r="OEV5" s="21"/>
      <c r="OEW5" s="21"/>
      <c r="OEX5" s="21"/>
      <c r="OEY5" s="21"/>
      <c r="OEZ5" s="21"/>
      <c r="OFA5" s="21"/>
      <c r="OFB5" s="21"/>
      <c r="OFC5" s="21"/>
      <c r="OFD5" s="21"/>
      <c r="OFE5" s="21"/>
      <c r="OFF5" s="21"/>
      <c r="OFG5" s="21"/>
      <c r="OFH5" s="21"/>
      <c r="OFI5" s="21"/>
      <c r="OFJ5" s="21"/>
      <c r="OFK5" s="21"/>
      <c r="OFL5" s="21"/>
      <c r="OFM5" s="21"/>
      <c r="OFN5" s="21"/>
      <c r="OFO5" s="21"/>
      <c r="OFP5" s="21"/>
      <c r="OFQ5" s="21"/>
      <c r="OFR5" s="21"/>
      <c r="OFS5" s="21"/>
      <c r="OFT5" s="21"/>
      <c r="OFU5" s="21"/>
      <c r="OFV5" s="21"/>
      <c r="OFW5" s="21"/>
      <c r="OFX5" s="21"/>
      <c r="OFY5" s="21"/>
      <c r="OFZ5" s="21"/>
      <c r="OGA5" s="21"/>
      <c r="OGB5" s="21"/>
      <c r="OGC5" s="21"/>
      <c r="OGD5" s="21"/>
      <c r="OGE5" s="21"/>
      <c r="OGF5" s="21"/>
      <c r="OGG5" s="21"/>
      <c r="OGH5" s="21"/>
      <c r="OGI5" s="21"/>
      <c r="OGJ5" s="21"/>
      <c r="OGK5" s="21"/>
      <c r="OGL5" s="21"/>
      <c r="OGM5" s="21"/>
      <c r="OGN5" s="21"/>
      <c r="OGO5" s="21"/>
      <c r="OGP5" s="21"/>
      <c r="OGQ5" s="21"/>
      <c r="OGR5" s="21"/>
      <c r="OGS5" s="21"/>
      <c r="OGT5" s="21"/>
      <c r="OGU5" s="21"/>
      <c r="OGV5" s="21"/>
      <c r="OGW5" s="21"/>
      <c r="OGX5" s="21"/>
      <c r="OGY5" s="21"/>
      <c r="OGZ5" s="21"/>
      <c r="OHA5" s="21"/>
      <c r="OHB5" s="21"/>
      <c r="OHC5" s="21"/>
      <c r="OHD5" s="21"/>
      <c r="OHE5" s="21"/>
      <c r="OHF5" s="21"/>
      <c r="OHG5" s="21"/>
      <c r="OHH5" s="21"/>
      <c r="OHI5" s="21"/>
      <c r="OHJ5" s="21"/>
      <c r="OHK5" s="21"/>
      <c r="OHL5" s="21"/>
      <c r="OHM5" s="21"/>
      <c r="OHN5" s="21"/>
      <c r="OHO5" s="21"/>
      <c r="OHP5" s="21"/>
      <c r="OHQ5" s="21"/>
      <c r="OHR5" s="21"/>
      <c r="OHS5" s="21"/>
      <c r="OHT5" s="21"/>
      <c r="OHU5" s="21"/>
      <c r="OHV5" s="21"/>
      <c r="OHW5" s="21"/>
      <c r="OHX5" s="21"/>
      <c r="OHY5" s="21"/>
      <c r="OHZ5" s="21"/>
      <c r="OIA5" s="21"/>
      <c r="OIB5" s="21"/>
      <c r="OIC5" s="21"/>
      <c r="OID5" s="21"/>
      <c r="OIE5" s="21"/>
      <c r="OIF5" s="21"/>
      <c r="OIG5" s="21"/>
      <c r="OIH5" s="21"/>
      <c r="OII5" s="21"/>
      <c r="OIJ5" s="21"/>
      <c r="OIK5" s="21"/>
      <c r="OIL5" s="21"/>
      <c r="OIM5" s="21"/>
      <c r="OIN5" s="21"/>
      <c r="OIO5" s="21"/>
      <c r="OIP5" s="21"/>
      <c r="OIQ5" s="21"/>
      <c r="OIR5" s="21"/>
      <c r="OIS5" s="21"/>
      <c r="OIT5" s="21"/>
      <c r="OIU5" s="21"/>
      <c r="OIV5" s="21"/>
      <c r="OIW5" s="21"/>
      <c r="OIX5" s="21"/>
      <c r="OIY5" s="21"/>
      <c r="OIZ5" s="21"/>
      <c r="OJA5" s="21"/>
      <c r="OJB5" s="21"/>
      <c r="OJC5" s="21"/>
      <c r="OJD5" s="21"/>
      <c r="OJE5" s="21"/>
      <c r="OJF5" s="21"/>
      <c r="OJG5" s="21"/>
      <c r="OJH5" s="21"/>
      <c r="OJI5" s="21"/>
      <c r="OJJ5" s="21"/>
      <c r="OJK5" s="21"/>
      <c r="OJL5" s="21"/>
      <c r="OJM5" s="21"/>
      <c r="OJN5" s="21"/>
      <c r="OJO5" s="21"/>
      <c r="OJP5" s="21"/>
      <c r="OJQ5" s="21"/>
      <c r="OJR5" s="21"/>
      <c r="OJS5" s="21"/>
      <c r="OJT5" s="21"/>
      <c r="OJU5" s="21"/>
      <c r="OJV5" s="21"/>
      <c r="OJW5" s="21"/>
      <c r="OJX5" s="21"/>
      <c r="OJY5" s="21"/>
      <c r="OJZ5" s="21"/>
      <c r="OKA5" s="21"/>
      <c r="OKB5" s="21"/>
      <c r="OKC5" s="21"/>
      <c r="OKD5" s="21"/>
      <c r="OKE5" s="21"/>
      <c r="OKF5" s="21"/>
      <c r="OKG5" s="21"/>
      <c r="OKH5" s="21"/>
      <c r="OKI5" s="21"/>
      <c r="OKJ5" s="21"/>
      <c r="OKK5" s="21"/>
      <c r="OKL5" s="21"/>
      <c r="OKM5" s="21"/>
      <c r="OKN5" s="21"/>
      <c r="OKO5" s="21"/>
      <c r="OKP5" s="21"/>
      <c r="OKQ5" s="21"/>
      <c r="OKR5" s="21"/>
      <c r="OKS5" s="21"/>
      <c r="OKT5" s="21"/>
      <c r="OKU5" s="21"/>
      <c r="OKV5" s="21"/>
      <c r="OKW5" s="21"/>
      <c r="OKX5" s="21"/>
      <c r="OKY5" s="21"/>
      <c r="OKZ5" s="21"/>
      <c r="OLA5" s="21"/>
      <c r="OLB5" s="21"/>
      <c r="OLC5" s="21"/>
      <c r="OLD5" s="21"/>
      <c r="OLE5" s="21"/>
      <c r="OLF5" s="21"/>
      <c r="OLG5" s="21"/>
      <c r="OLH5" s="21"/>
      <c r="OLI5" s="21"/>
      <c r="OLJ5" s="21"/>
      <c r="OLK5" s="21"/>
      <c r="OLL5" s="21"/>
      <c r="OLM5" s="21"/>
      <c r="OLN5" s="21"/>
      <c r="OLO5" s="21"/>
      <c r="OLP5" s="21"/>
      <c r="OLQ5" s="21"/>
      <c r="OLR5" s="21"/>
      <c r="OLS5" s="21"/>
      <c r="OLT5" s="21"/>
      <c r="OLU5" s="21"/>
      <c r="OLV5" s="21"/>
      <c r="OLW5" s="21"/>
      <c r="OLX5" s="21"/>
      <c r="OLY5" s="21"/>
      <c r="OLZ5" s="21"/>
      <c r="OMA5" s="21"/>
      <c r="OMB5" s="21"/>
      <c r="OMC5" s="21"/>
      <c r="OMD5" s="21"/>
      <c r="OME5" s="21"/>
      <c r="OMF5" s="21"/>
      <c r="OMG5" s="21"/>
      <c r="OMH5" s="21"/>
      <c r="OMI5" s="21"/>
      <c r="OMJ5" s="21"/>
      <c r="OMK5" s="21"/>
      <c r="OML5" s="21"/>
      <c r="OMM5" s="21"/>
      <c r="OMN5" s="21"/>
      <c r="OMO5" s="21"/>
      <c r="OMP5" s="21"/>
      <c r="OMQ5" s="21"/>
      <c r="OMR5" s="21"/>
      <c r="OMS5" s="21"/>
      <c r="OMT5" s="21"/>
      <c r="OMU5" s="21"/>
      <c r="OMV5" s="21"/>
      <c r="OMW5" s="21"/>
      <c r="OMX5" s="21"/>
      <c r="OMY5" s="21"/>
      <c r="OMZ5" s="21"/>
      <c r="ONA5" s="21"/>
      <c r="ONB5" s="21"/>
      <c r="ONC5" s="21"/>
      <c r="OND5" s="21"/>
      <c r="ONE5" s="21"/>
      <c r="ONF5" s="21"/>
      <c r="ONG5" s="21"/>
      <c r="ONH5" s="21"/>
      <c r="ONI5" s="21"/>
      <c r="ONJ5" s="21"/>
      <c r="ONK5" s="21"/>
      <c r="ONL5" s="21"/>
      <c r="ONM5" s="21"/>
      <c r="ONN5" s="21"/>
      <c r="ONO5" s="21"/>
      <c r="ONP5" s="21"/>
      <c r="ONQ5" s="21"/>
      <c r="ONR5" s="21"/>
      <c r="ONS5" s="21"/>
      <c r="ONT5" s="21"/>
      <c r="ONU5" s="21"/>
      <c r="ONV5" s="21"/>
      <c r="ONW5" s="21"/>
      <c r="ONX5" s="21"/>
      <c r="ONY5" s="21"/>
      <c r="ONZ5" s="21"/>
      <c r="OOA5" s="21"/>
      <c r="OOB5" s="21"/>
      <c r="OOC5" s="21"/>
      <c r="OOD5" s="21"/>
      <c r="OOE5" s="21"/>
      <c r="OOF5" s="21"/>
      <c r="OOG5" s="21"/>
      <c r="OOH5" s="21"/>
      <c r="OOI5" s="21"/>
      <c r="OOJ5" s="21"/>
      <c r="OOK5" s="21"/>
      <c r="OOL5" s="21"/>
      <c r="OOM5" s="21"/>
      <c r="OON5" s="21"/>
      <c r="OOO5" s="21"/>
      <c r="OOP5" s="21"/>
      <c r="OOQ5" s="21"/>
      <c r="OOR5" s="21"/>
      <c r="OOS5" s="21"/>
      <c r="OOT5" s="21"/>
      <c r="OOU5" s="21"/>
      <c r="OOV5" s="21"/>
      <c r="OOW5" s="21"/>
      <c r="OOX5" s="21"/>
      <c r="OOY5" s="21"/>
      <c r="OOZ5" s="21"/>
      <c r="OPA5" s="21"/>
      <c r="OPB5" s="21"/>
      <c r="OPC5" s="21"/>
      <c r="OPD5" s="21"/>
      <c r="OPE5" s="21"/>
      <c r="OPF5" s="21"/>
      <c r="OPG5" s="21"/>
      <c r="OPH5" s="21"/>
      <c r="OPI5" s="21"/>
      <c r="OPJ5" s="21"/>
      <c r="OPK5" s="21"/>
      <c r="OPL5" s="21"/>
      <c r="OPM5" s="21"/>
      <c r="OPN5" s="21"/>
      <c r="OPO5" s="21"/>
      <c r="OPP5" s="21"/>
      <c r="OPQ5" s="21"/>
      <c r="OPR5" s="21"/>
      <c r="OPS5" s="21"/>
      <c r="OPT5" s="21"/>
      <c r="OPU5" s="21"/>
      <c r="OPV5" s="21"/>
      <c r="OPW5" s="21"/>
      <c r="OPX5" s="21"/>
      <c r="OPY5" s="21"/>
      <c r="OPZ5" s="21"/>
      <c r="OQA5" s="21"/>
      <c r="OQB5" s="21"/>
      <c r="OQC5" s="21"/>
      <c r="OQD5" s="21"/>
      <c r="OQE5" s="21"/>
      <c r="OQF5" s="21"/>
      <c r="OQG5" s="21"/>
      <c r="OQH5" s="21"/>
      <c r="OQI5" s="21"/>
      <c r="OQJ5" s="21"/>
      <c r="OQK5" s="21"/>
      <c r="OQL5" s="21"/>
      <c r="OQM5" s="21"/>
      <c r="OQN5" s="21"/>
      <c r="OQO5" s="21"/>
      <c r="OQP5" s="21"/>
      <c r="OQQ5" s="21"/>
      <c r="OQR5" s="21"/>
      <c r="OQS5" s="21"/>
      <c r="OQT5" s="21"/>
      <c r="OQU5" s="21"/>
      <c r="OQV5" s="21"/>
      <c r="OQW5" s="21"/>
      <c r="OQX5" s="21"/>
      <c r="OQY5" s="21"/>
      <c r="OQZ5" s="21"/>
      <c r="ORA5" s="21"/>
      <c r="ORB5" s="21"/>
      <c r="ORC5" s="21"/>
      <c r="ORD5" s="21"/>
      <c r="ORE5" s="21"/>
      <c r="ORF5" s="21"/>
      <c r="ORG5" s="21"/>
      <c r="ORH5" s="21"/>
      <c r="ORI5" s="21"/>
      <c r="ORJ5" s="21"/>
      <c r="ORK5" s="21"/>
      <c r="ORL5" s="21"/>
      <c r="ORM5" s="21"/>
      <c r="ORN5" s="21"/>
      <c r="ORO5" s="21"/>
      <c r="ORP5" s="21"/>
      <c r="ORQ5" s="21"/>
      <c r="ORR5" s="21"/>
      <c r="ORS5" s="21"/>
      <c r="ORT5" s="21"/>
      <c r="ORU5" s="21"/>
      <c r="ORV5" s="21"/>
      <c r="ORW5" s="21"/>
      <c r="ORX5" s="21"/>
      <c r="ORY5" s="21"/>
      <c r="ORZ5" s="21"/>
      <c r="OSA5" s="21"/>
      <c r="OSB5" s="21"/>
      <c r="OSC5" s="21"/>
      <c r="OSD5" s="21"/>
      <c r="OSE5" s="21"/>
      <c r="OSF5" s="21"/>
      <c r="OSG5" s="21"/>
      <c r="OSH5" s="21"/>
      <c r="OSI5" s="21"/>
      <c r="OSJ5" s="21"/>
      <c r="OSK5" s="21"/>
      <c r="OSL5" s="21"/>
      <c r="OSM5" s="21"/>
      <c r="OSN5" s="21"/>
      <c r="OSO5" s="21"/>
      <c r="OSP5" s="21"/>
      <c r="OSQ5" s="21"/>
      <c r="OSR5" s="21"/>
      <c r="OSS5" s="21"/>
      <c r="OST5" s="21"/>
      <c r="OSU5" s="21"/>
      <c r="OSV5" s="21"/>
      <c r="OSW5" s="21"/>
      <c r="OSX5" s="21"/>
      <c r="OSY5" s="21"/>
      <c r="OSZ5" s="21"/>
      <c r="OTA5" s="21"/>
      <c r="OTB5" s="21"/>
      <c r="OTC5" s="21"/>
      <c r="OTD5" s="21"/>
      <c r="OTE5" s="21"/>
      <c r="OTF5" s="21"/>
      <c r="OTG5" s="21"/>
      <c r="OTH5" s="21"/>
      <c r="OTI5" s="21"/>
      <c r="OTJ5" s="21"/>
      <c r="OTK5" s="21"/>
      <c r="OTL5" s="21"/>
      <c r="OTM5" s="21"/>
      <c r="OTN5" s="21"/>
      <c r="OTO5" s="21"/>
      <c r="OTP5" s="21"/>
      <c r="OTQ5" s="21"/>
      <c r="OTR5" s="21"/>
      <c r="OTS5" s="21"/>
      <c r="OTT5" s="21"/>
      <c r="OTU5" s="21"/>
      <c r="OTV5" s="21"/>
      <c r="OTW5" s="21"/>
      <c r="OTX5" s="21"/>
      <c r="OTY5" s="21"/>
      <c r="OTZ5" s="21"/>
      <c r="OUA5" s="21"/>
      <c r="OUB5" s="21"/>
      <c r="OUC5" s="21"/>
      <c r="OUD5" s="21"/>
      <c r="OUE5" s="21"/>
      <c r="OUF5" s="21"/>
      <c r="OUG5" s="21"/>
      <c r="OUH5" s="21"/>
      <c r="OUI5" s="21"/>
      <c r="OUJ5" s="21"/>
      <c r="OUK5" s="21"/>
      <c r="OUL5" s="21"/>
      <c r="OUM5" s="21"/>
      <c r="OUN5" s="21"/>
      <c r="OUO5" s="21"/>
      <c r="OUP5" s="21"/>
      <c r="OUQ5" s="21"/>
      <c r="OUR5" s="21"/>
      <c r="OUS5" s="21"/>
      <c r="OUT5" s="21"/>
      <c r="OUU5" s="21"/>
      <c r="OUV5" s="21"/>
      <c r="OUW5" s="21"/>
      <c r="OUX5" s="21"/>
      <c r="OUY5" s="21"/>
      <c r="OUZ5" s="21"/>
      <c r="OVA5" s="21"/>
      <c r="OVB5" s="21"/>
      <c r="OVC5" s="21"/>
      <c r="OVD5" s="21"/>
      <c r="OVE5" s="21"/>
      <c r="OVF5" s="21"/>
      <c r="OVG5" s="21"/>
      <c r="OVH5" s="21"/>
      <c r="OVI5" s="21"/>
      <c r="OVJ5" s="21"/>
      <c r="OVK5" s="21"/>
      <c r="OVL5" s="21"/>
      <c r="OVM5" s="21"/>
      <c r="OVN5" s="21"/>
      <c r="OVO5" s="21"/>
      <c r="OVP5" s="21"/>
      <c r="OVQ5" s="21"/>
      <c r="OVR5" s="21"/>
      <c r="OVS5" s="21"/>
      <c r="OVT5" s="21"/>
      <c r="OVU5" s="21"/>
      <c r="OVV5" s="21"/>
      <c r="OVW5" s="21"/>
      <c r="OVX5" s="21"/>
      <c r="OVY5" s="21"/>
      <c r="OVZ5" s="21"/>
      <c r="OWA5" s="21"/>
      <c r="OWB5" s="21"/>
      <c r="OWC5" s="21"/>
      <c r="OWD5" s="21"/>
      <c r="OWE5" s="21"/>
      <c r="OWF5" s="21"/>
      <c r="OWG5" s="21"/>
      <c r="OWH5" s="21"/>
      <c r="OWI5" s="21"/>
      <c r="OWJ5" s="21"/>
      <c r="OWK5" s="21"/>
      <c r="OWL5" s="21"/>
      <c r="OWM5" s="21"/>
      <c r="OWN5" s="21"/>
      <c r="OWO5" s="21"/>
      <c r="OWP5" s="21"/>
      <c r="OWQ5" s="21"/>
      <c r="OWR5" s="21"/>
      <c r="OWS5" s="21"/>
      <c r="OWT5" s="21"/>
      <c r="OWU5" s="21"/>
      <c r="OWV5" s="21"/>
      <c r="OWW5" s="21"/>
      <c r="OWX5" s="21"/>
      <c r="OWY5" s="21"/>
      <c r="OWZ5" s="21"/>
      <c r="OXA5" s="21"/>
      <c r="OXB5" s="21"/>
      <c r="OXC5" s="21"/>
      <c r="OXD5" s="21"/>
      <c r="OXE5" s="21"/>
      <c r="OXF5" s="21"/>
      <c r="OXG5" s="21"/>
      <c r="OXH5" s="21"/>
      <c r="OXI5" s="21"/>
      <c r="OXJ5" s="21"/>
      <c r="OXK5" s="21"/>
      <c r="OXL5" s="21"/>
      <c r="OXM5" s="21"/>
      <c r="OXN5" s="21"/>
      <c r="OXO5" s="21"/>
      <c r="OXP5" s="21"/>
      <c r="OXQ5" s="21"/>
      <c r="OXR5" s="21"/>
      <c r="OXS5" s="21"/>
      <c r="OXT5" s="21"/>
      <c r="OXU5" s="21"/>
      <c r="OXV5" s="21"/>
      <c r="OXW5" s="21"/>
      <c r="OXX5" s="21"/>
      <c r="OXY5" s="21"/>
      <c r="OXZ5" s="21"/>
      <c r="OYA5" s="21"/>
      <c r="OYB5" s="21"/>
      <c r="OYC5" s="21"/>
      <c r="OYD5" s="21"/>
      <c r="OYE5" s="21"/>
      <c r="OYF5" s="21"/>
      <c r="OYG5" s="21"/>
      <c r="OYH5" s="21"/>
      <c r="OYI5" s="21"/>
      <c r="OYJ5" s="21"/>
      <c r="OYK5" s="21"/>
      <c r="OYL5" s="21"/>
      <c r="OYM5" s="21"/>
      <c r="OYN5" s="21"/>
      <c r="OYO5" s="21"/>
      <c r="OYP5" s="21"/>
      <c r="OYQ5" s="21"/>
      <c r="OYR5" s="21"/>
      <c r="OYS5" s="21"/>
      <c r="OYT5" s="21"/>
      <c r="OYU5" s="21"/>
      <c r="OYV5" s="21"/>
      <c r="OYW5" s="21"/>
      <c r="OYX5" s="21"/>
      <c r="OYY5" s="21"/>
      <c r="OYZ5" s="21"/>
      <c r="OZA5" s="21"/>
      <c r="OZB5" s="21"/>
      <c r="OZC5" s="21"/>
      <c r="OZD5" s="21"/>
      <c r="OZE5" s="21"/>
      <c r="OZF5" s="21"/>
      <c r="OZG5" s="21"/>
      <c r="OZH5" s="21"/>
      <c r="OZI5" s="21"/>
      <c r="OZJ5" s="21"/>
      <c r="OZK5" s="21"/>
      <c r="OZL5" s="21"/>
      <c r="OZM5" s="21"/>
      <c r="OZN5" s="21"/>
      <c r="OZO5" s="21"/>
      <c r="OZP5" s="21"/>
      <c r="OZQ5" s="21"/>
      <c r="OZR5" s="21"/>
      <c r="OZS5" s="21"/>
      <c r="OZT5" s="21"/>
      <c r="OZU5" s="21"/>
      <c r="OZV5" s="21"/>
      <c r="OZW5" s="21"/>
      <c r="OZX5" s="21"/>
      <c r="OZY5" s="21"/>
      <c r="OZZ5" s="21"/>
      <c r="PAA5" s="21"/>
      <c r="PAB5" s="21"/>
      <c r="PAC5" s="21"/>
      <c r="PAD5" s="21"/>
      <c r="PAE5" s="21"/>
      <c r="PAF5" s="21"/>
      <c r="PAG5" s="21"/>
      <c r="PAH5" s="21"/>
      <c r="PAI5" s="21"/>
      <c r="PAJ5" s="21"/>
      <c r="PAK5" s="21"/>
      <c r="PAL5" s="21"/>
      <c r="PAM5" s="21"/>
      <c r="PAN5" s="21"/>
      <c r="PAO5" s="21"/>
      <c r="PAP5" s="21"/>
      <c r="PAQ5" s="21"/>
      <c r="PAR5" s="21"/>
      <c r="PAS5" s="21"/>
      <c r="PAT5" s="21"/>
      <c r="PAU5" s="21"/>
      <c r="PAV5" s="21"/>
      <c r="PAW5" s="21"/>
      <c r="PAX5" s="21"/>
      <c r="PAY5" s="21"/>
      <c r="PAZ5" s="21"/>
      <c r="PBA5" s="21"/>
      <c r="PBB5" s="21"/>
      <c r="PBC5" s="21"/>
      <c r="PBD5" s="21"/>
      <c r="PBE5" s="21"/>
      <c r="PBF5" s="21"/>
      <c r="PBG5" s="21"/>
      <c r="PBH5" s="21"/>
      <c r="PBI5" s="21"/>
      <c r="PBJ5" s="21"/>
      <c r="PBK5" s="21"/>
      <c r="PBL5" s="21"/>
      <c r="PBM5" s="21"/>
      <c r="PBN5" s="21"/>
      <c r="PBO5" s="21"/>
      <c r="PBP5" s="21"/>
      <c r="PBQ5" s="21"/>
      <c r="PBR5" s="21"/>
      <c r="PBS5" s="21"/>
      <c r="PBT5" s="21"/>
      <c r="PBU5" s="21"/>
      <c r="PBV5" s="21"/>
      <c r="PBW5" s="21"/>
      <c r="PBX5" s="21"/>
      <c r="PBY5" s="21"/>
      <c r="PBZ5" s="21"/>
      <c r="PCA5" s="21"/>
      <c r="PCB5" s="21"/>
      <c r="PCC5" s="21"/>
      <c r="PCD5" s="21"/>
      <c r="PCE5" s="21"/>
      <c r="PCF5" s="21"/>
      <c r="PCG5" s="21"/>
      <c r="PCH5" s="21"/>
      <c r="PCI5" s="21"/>
      <c r="PCJ5" s="21"/>
      <c r="PCK5" s="21"/>
      <c r="PCL5" s="21"/>
      <c r="PCM5" s="21"/>
      <c r="PCN5" s="21"/>
      <c r="PCO5" s="21"/>
      <c r="PCP5" s="21"/>
      <c r="PCQ5" s="21"/>
      <c r="PCR5" s="21"/>
      <c r="PCS5" s="21"/>
      <c r="PCT5" s="21"/>
      <c r="PCU5" s="21"/>
      <c r="PCV5" s="21"/>
      <c r="PCW5" s="21"/>
      <c r="PCX5" s="21"/>
      <c r="PCY5" s="21"/>
      <c r="PCZ5" s="21"/>
      <c r="PDA5" s="21"/>
      <c r="PDB5" s="21"/>
      <c r="PDC5" s="21"/>
      <c r="PDD5" s="21"/>
      <c r="PDE5" s="21"/>
      <c r="PDF5" s="21"/>
      <c r="PDG5" s="21"/>
      <c r="PDH5" s="21"/>
      <c r="PDI5" s="21"/>
      <c r="PDJ5" s="21"/>
      <c r="PDK5" s="21"/>
      <c r="PDL5" s="21"/>
      <c r="PDM5" s="21"/>
      <c r="PDN5" s="21"/>
      <c r="PDO5" s="21"/>
      <c r="PDP5" s="21"/>
      <c r="PDQ5" s="21"/>
      <c r="PDR5" s="21"/>
      <c r="PDS5" s="21"/>
      <c r="PDT5" s="21"/>
      <c r="PDU5" s="21"/>
      <c r="PDV5" s="21"/>
      <c r="PDW5" s="21"/>
      <c r="PDX5" s="21"/>
      <c r="PDY5" s="21"/>
      <c r="PDZ5" s="21"/>
      <c r="PEA5" s="21"/>
      <c r="PEB5" s="21"/>
      <c r="PEC5" s="21"/>
      <c r="PED5" s="21"/>
      <c r="PEE5" s="21"/>
      <c r="PEF5" s="21"/>
      <c r="PEG5" s="21"/>
      <c r="PEH5" s="21"/>
      <c r="PEI5" s="21"/>
      <c r="PEJ5" s="21"/>
      <c r="PEK5" s="21"/>
      <c r="PEL5" s="21"/>
      <c r="PEM5" s="21"/>
      <c r="PEN5" s="21"/>
      <c r="PEO5" s="21"/>
      <c r="PEP5" s="21"/>
      <c r="PEQ5" s="21"/>
      <c r="PER5" s="21"/>
      <c r="PES5" s="21"/>
      <c r="PET5" s="21"/>
      <c r="PEU5" s="21"/>
      <c r="PEV5" s="21"/>
      <c r="PEW5" s="21"/>
      <c r="PEX5" s="21"/>
      <c r="PEY5" s="21"/>
      <c r="PEZ5" s="21"/>
      <c r="PFA5" s="21"/>
      <c r="PFB5" s="21"/>
      <c r="PFC5" s="21"/>
      <c r="PFD5" s="21"/>
      <c r="PFE5" s="21"/>
      <c r="PFF5" s="21"/>
      <c r="PFG5" s="21"/>
      <c r="PFH5" s="21"/>
      <c r="PFI5" s="21"/>
      <c r="PFJ5" s="21"/>
      <c r="PFK5" s="21"/>
      <c r="PFL5" s="21"/>
      <c r="PFM5" s="21"/>
      <c r="PFN5" s="21"/>
      <c r="PFO5" s="21"/>
      <c r="PFP5" s="21"/>
      <c r="PFQ5" s="21"/>
      <c r="PFR5" s="21"/>
      <c r="PFS5" s="21"/>
      <c r="PFT5" s="21"/>
      <c r="PFU5" s="21"/>
      <c r="PFV5" s="21"/>
      <c r="PFW5" s="21"/>
      <c r="PFX5" s="21"/>
      <c r="PFY5" s="21"/>
      <c r="PFZ5" s="21"/>
      <c r="PGA5" s="21"/>
      <c r="PGB5" s="21"/>
      <c r="PGC5" s="21"/>
      <c r="PGD5" s="21"/>
      <c r="PGE5" s="21"/>
      <c r="PGF5" s="21"/>
      <c r="PGG5" s="21"/>
      <c r="PGH5" s="21"/>
      <c r="PGI5" s="21"/>
      <c r="PGJ5" s="21"/>
      <c r="PGK5" s="21"/>
      <c r="PGL5" s="21"/>
      <c r="PGM5" s="21"/>
      <c r="PGN5" s="21"/>
      <c r="PGO5" s="21"/>
      <c r="PGP5" s="21"/>
      <c r="PGQ5" s="21"/>
      <c r="PGR5" s="21"/>
      <c r="PGS5" s="21"/>
      <c r="PGT5" s="21"/>
      <c r="PGU5" s="21"/>
      <c r="PGV5" s="21"/>
      <c r="PGW5" s="21"/>
      <c r="PGX5" s="21"/>
      <c r="PGY5" s="21"/>
      <c r="PGZ5" s="21"/>
      <c r="PHA5" s="21"/>
      <c r="PHB5" s="21"/>
      <c r="PHC5" s="21"/>
      <c r="PHD5" s="21"/>
      <c r="PHE5" s="21"/>
      <c r="PHF5" s="21"/>
      <c r="PHG5" s="21"/>
      <c r="PHH5" s="21"/>
      <c r="PHI5" s="21"/>
      <c r="PHJ5" s="21"/>
      <c r="PHK5" s="21"/>
      <c r="PHL5" s="21"/>
      <c r="PHM5" s="21"/>
      <c r="PHN5" s="21"/>
      <c r="PHO5" s="21"/>
      <c r="PHP5" s="21"/>
      <c r="PHQ5" s="21"/>
      <c r="PHR5" s="21"/>
      <c r="PHS5" s="21"/>
      <c r="PHT5" s="21"/>
      <c r="PHU5" s="21"/>
      <c r="PHV5" s="21"/>
      <c r="PHW5" s="21"/>
      <c r="PHX5" s="21"/>
      <c r="PHY5" s="21"/>
      <c r="PHZ5" s="21"/>
      <c r="PIA5" s="21"/>
      <c r="PIB5" s="21"/>
      <c r="PIC5" s="21"/>
      <c r="PID5" s="21"/>
      <c r="PIE5" s="21"/>
      <c r="PIF5" s="21"/>
      <c r="PIG5" s="21"/>
      <c r="PIH5" s="21"/>
      <c r="PII5" s="21"/>
      <c r="PIJ5" s="21"/>
      <c r="PIK5" s="21"/>
      <c r="PIL5" s="21"/>
      <c r="PIM5" s="21"/>
      <c r="PIN5" s="21"/>
      <c r="PIO5" s="21"/>
      <c r="PIP5" s="21"/>
      <c r="PIQ5" s="21"/>
      <c r="PIR5" s="21"/>
      <c r="PIS5" s="21"/>
      <c r="PIT5" s="21"/>
      <c r="PIU5" s="21"/>
      <c r="PIV5" s="21"/>
      <c r="PIW5" s="21"/>
      <c r="PIX5" s="21"/>
      <c r="PIY5" s="21"/>
      <c r="PIZ5" s="21"/>
      <c r="PJA5" s="21"/>
      <c r="PJB5" s="21"/>
      <c r="PJC5" s="21"/>
      <c r="PJD5" s="21"/>
      <c r="PJE5" s="21"/>
      <c r="PJF5" s="21"/>
      <c r="PJG5" s="21"/>
      <c r="PJH5" s="21"/>
      <c r="PJI5" s="21"/>
      <c r="PJJ5" s="21"/>
      <c r="PJK5" s="21"/>
      <c r="PJL5" s="21"/>
      <c r="PJM5" s="21"/>
      <c r="PJN5" s="21"/>
      <c r="PJO5" s="21"/>
      <c r="PJP5" s="21"/>
      <c r="PJQ5" s="21"/>
      <c r="PJR5" s="21"/>
      <c r="PJS5" s="21"/>
      <c r="PJT5" s="21"/>
      <c r="PJU5" s="21"/>
      <c r="PJV5" s="21"/>
      <c r="PJW5" s="21"/>
      <c r="PJX5" s="21"/>
      <c r="PJY5" s="21"/>
      <c r="PJZ5" s="21"/>
      <c r="PKA5" s="21"/>
      <c r="PKB5" s="21"/>
      <c r="PKC5" s="21"/>
      <c r="PKD5" s="21"/>
      <c r="PKE5" s="21"/>
      <c r="PKF5" s="21"/>
      <c r="PKG5" s="21"/>
      <c r="PKH5" s="21"/>
      <c r="PKI5" s="21"/>
      <c r="PKJ5" s="21"/>
      <c r="PKK5" s="21"/>
      <c r="PKL5" s="21"/>
      <c r="PKM5" s="21"/>
      <c r="PKN5" s="21"/>
      <c r="PKO5" s="21"/>
      <c r="PKP5" s="21"/>
      <c r="PKQ5" s="21"/>
      <c r="PKR5" s="21"/>
      <c r="PKS5" s="21"/>
      <c r="PKT5" s="21"/>
      <c r="PKU5" s="21"/>
      <c r="PKV5" s="21"/>
      <c r="PKW5" s="21"/>
      <c r="PKX5" s="21"/>
      <c r="PKY5" s="21"/>
      <c r="PKZ5" s="21"/>
      <c r="PLA5" s="21"/>
      <c r="PLB5" s="21"/>
      <c r="PLC5" s="21"/>
      <c r="PLD5" s="21"/>
      <c r="PLE5" s="21"/>
      <c r="PLF5" s="21"/>
      <c r="PLG5" s="21"/>
      <c r="PLH5" s="21"/>
      <c r="PLI5" s="21"/>
      <c r="PLJ5" s="21"/>
      <c r="PLK5" s="21"/>
      <c r="PLL5" s="21"/>
      <c r="PLM5" s="21"/>
      <c r="PLN5" s="21"/>
      <c r="PLO5" s="21"/>
      <c r="PLP5" s="21"/>
      <c r="PLQ5" s="21"/>
      <c r="PLR5" s="21"/>
      <c r="PLS5" s="21"/>
      <c r="PLT5" s="21"/>
      <c r="PLU5" s="21"/>
      <c r="PLV5" s="21"/>
      <c r="PLW5" s="21"/>
      <c r="PLX5" s="21"/>
      <c r="PLY5" s="21"/>
      <c r="PLZ5" s="21"/>
      <c r="PMA5" s="21"/>
      <c r="PMB5" s="21"/>
      <c r="PMC5" s="21"/>
      <c r="PMD5" s="21"/>
      <c r="PME5" s="21"/>
      <c r="PMF5" s="21"/>
      <c r="PMG5" s="21"/>
      <c r="PMH5" s="21"/>
      <c r="PMI5" s="21"/>
      <c r="PMJ5" s="21"/>
      <c r="PMK5" s="21"/>
      <c r="PML5" s="21"/>
      <c r="PMM5" s="21"/>
      <c r="PMN5" s="21"/>
      <c r="PMO5" s="21"/>
      <c r="PMP5" s="21"/>
      <c r="PMQ5" s="21"/>
      <c r="PMR5" s="21"/>
      <c r="PMS5" s="21"/>
      <c r="PMT5" s="21"/>
      <c r="PMU5" s="21"/>
      <c r="PMV5" s="21"/>
      <c r="PMW5" s="21"/>
      <c r="PMX5" s="21"/>
      <c r="PMY5" s="21"/>
      <c r="PMZ5" s="21"/>
      <c r="PNA5" s="21"/>
      <c r="PNB5" s="21"/>
      <c r="PNC5" s="21"/>
      <c r="PND5" s="21"/>
      <c r="PNE5" s="21"/>
      <c r="PNF5" s="21"/>
      <c r="PNG5" s="21"/>
      <c r="PNH5" s="21"/>
      <c r="PNI5" s="21"/>
      <c r="PNJ5" s="21"/>
      <c r="PNK5" s="21"/>
      <c r="PNL5" s="21"/>
      <c r="PNM5" s="21"/>
      <c r="PNN5" s="21"/>
      <c r="PNO5" s="21"/>
      <c r="PNP5" s="21"/>
      <c r="PNQ5" s="21"/>
      <c r="PNR5" s="21"/>
      <c r="PNS5" s="21"/>
      <c r="PNT5" s="21"/>
      <c r="PNU5" s="21"/>
      <c r="PNV5" s="21"/>
      <c r="PNW5" s="21"/>
      <c r="PNX5" s="21"/>
      <c r="PNY5" s="21"/>
      <c r="PNZ5" s="21"/>
      <c r="POA5" s="21"/>
      <c r="POB5" s="21"/>
      <c r="POC5" s="21"/>
      <c r="POD5" s="21"/>
      <c r="POE5" s="21"/>
      <c r="POF5" s="21"/>
      <c r="POG5" s="21"/>
      <c r="POH5" s="21"/>
      <c r="POI5" s="21"/>
      <c r="POJ5" s="21"/>
      <c r="POK5" s="21"/>
      <c r="POL5" s="21"/>
      <c r="POM5" s="21"/>
      <c r="PON5" s="21"/>
      <c r="POO5" s="21"/>
      <c r="POP5" s="21"/>
      <c r="POQ5" s="21"/>
      <c r="POR5" s="21"/>
      <c r="POS5" s="21"/>
      <c r="POT5" s="21"/>
      <c r="POU5" s="21"/>
      <c r="POV5" s="21"/>
      <c r="POW5" s="21"/>
      <c r="POX5" s="21"/>
      <c r="POY5" s="21"/>
      <c r="POZ5" s="21"/>
      <c r="PPA5" s="21"/>
      <c r="PPB5" s="21"/>
      <c r="PPC5" s="21"/>
      <c r="PPD5" s="21"/>
      <c r="PPE5" s="21"/>
      <c r="PPF5" s="21"/>
      <c r="PPG5" s="21"/>
      <c r="PPH5" s="21"/>
      <c r="PPI5" s="21"/>
      <c r="PPJ5" s="21"/>
      <c r="PPK5" s="21"/>
      <c r="PPL5" s="21"/>
      <c r="PPM5" s="21"/>
      <c r="PPN5" s="21"/>
      <c r="PPO5" s="21"/>
      <c r="PPP5" s="21"/>
      <c r="PPQ5" s="21"/>
      <c r="PPR5" s="21"/>
      <c r="PPS5" s="21"/>
      <c r="PPT5" s="21"/>
      <c r="PPU5" s="21"/>
      <c r="PPV5" s="21"/>
      <c r="PPW5" s="21"/>
      <c r="PPX5" s="21"/>
      <c r="PPY5" s="21"/>
      <c r="PPZ5" s="21"/>
      <c r="PQA5" s="21"/>
      <c r="PQB5" s="21"/>
      <c r="PQC5" s="21"/>
      <c r="PQD5" s="21"/>
      <c r="PQE5" s="21"/>
      <c r="PQF5" s="21"/>
      <c r="PQG5" s="21"/>
      <c r="PQH5" s="21"/>
      <c r="PQI5" s="21"/>
      <c r="PQJ5" s="21"/>
      <c r="PQK5" s="21"/>
      <c r="PQL5" s="21"/>
      <c r="PQM5" s="21"/>
      <c r="PQN5" s="21"/>
      <c r="PQO5" s="21"/>
      <c r="PQP5" s="21"/>
      <c r="PQQ5" s="21"/>
      <c r="PQR5" s="21"/>
      <c r="PQS5" s="21"/>
      <c r="PQT5" s="21"/>
      <c r="PQU5" s="21"/>
      <c r="PQV5" s="21"/>
      <c r="PQW5" s="21"/>
      <c r="PQX5" s="21"/>
      <c r="PQY5" s="21"/>
      <c r="PQZ5" s="21"/>
      <c r="PRA5" s="21"/>
      <c r="PRB5" s="21"/>
      <c r="PRC5" s="21"/>
      <c r="PRD5" s="21"/>
      <c r="PRE5" s="21"/>
      <c r="PRF5" s="21"/>
      <c r="PRG5" s="21"/>
      <c r="PRH5" s="21"/>
      <c r="PRI5" s="21"/>
      <c r="PRJ5" s="21"/>
      <c r="PRK5" s="21"/>
      <c r="PRL5" s="21"/>
      <c r="PRM5" s="21"/>
      <c r="PRN5" s="21"/>
      <c r="PRO5" s="21"/>
      <c r="PRP5" s="21"/>
      <c r="PRQ5" s="21"/>
      <c r="PRR5" s="21"/>
      <c r="PRS5" s="21"/>
      <c r="PRT5" s="21"/>
      <c r="PRU5" s="21"/>
      <c r="PRV5" s="21"/>
      <c r="PRW5" s="21"/>
      <c r="PRX5" s="21"/>
      <c r="PRY5" s="21"/>
      <c r="PRZ5" s="21"/>
      <c r="PSA5" s="21"/>
      <c r="PSB5" s="21"/>
      <c r="PSC5" s="21"/>
      <c r="PSD5" s="21"/>
      <c r="PSE5" s="21"/>
      <c r="PSF5" s="21"/>
      <c r="PSG5" s="21"/>
      <c r="PSH5" s="21"/>
      <c r="PSI5" s="21"/>
      <c r="PSJ5" s="21"/>
      <c r="PSK5" s="21"/>
      <c r="PSL5" s="21"/>
      <c r="PSM5" s="21"/>
      <c r="PSN5" s="21"/>
      <c r="PSO5" s="21"/>
      <c r="PSP5" s="21"/>
      <c r="PSQ5" s="21"/>
      <c r="PSR5" s="21"/>
      <c r="PSS5" s="21"/>
      <c r="PST5" s="21"/>
      <c r="PSU5" s="21"/>
      <c r="PSV5" s="21"/>
      <c r="PSW5" s="21"/>
      <c r="PSX5" s="21"/>
      <c r="PSY5" s="21"/>
      <c r="PSZ5" s="21"/>
      <c r="PTA5" s="21"/>
      <c r="PTB5" s="21"/>
      <c r="PTC5" s="21"/>
      <c r="PTD5" s="21"/>
      <c r="PTE5" s="21"/>
      <c r="PTF5" s="21"/>
      <c r="PTG5" s="21"/>
      <c r="PTH5" s="21"/>
      <c r="PTI5" s="21"/>
      <c r="PTJ5" s="21"/>
      <c r="PTK5" s="21"/>
      <c r="PTL5" s="21"/>
      <c r="PTM5" s="21"/>
      <c r="PTN5" s="21"/>
      <c r="PTO5" s="21"/>
      <c r="PTP5" s="21"/>
      <c r="PTQ5" s="21"/>
      <c r="PTR5" s="21"/>
      <c r="PTS5" s="21"/>
      <c r="PTT5" s="21"/>
      <c r="PTU5" s="21"/>
      <c r="PTV5" s="21"/>
      <c r="PTW5" s="21"/>
      <c r="PTX5" s="21"/>
      <c r="PTY5" s="21"/>
      <c r="PTZ5" s="21"/>
      <c r="PUA5" s="21"/>
      <c r="PUB5" s="21"/>
      <c r="PUC5" s="21"/>
      <c r="PUD5" s="21"/>
      <c r="PUE5" s="21"/>
      <c r="PUF5" s="21"/>
      <c r="PUG5" s="21"/>
      <c r="PUH5" s="21"/>
      <c r="PUI5" s="21"/>
      <c r="PUJ5" s="21"/>
      <c r="PUK5" s="21"/>
      <c r="PUL5" s="21"/>
      <c r="PUM5" s="21"/>
      <c r="PUN5" s="21"/>
      <c r="PUO5" s="21"/>
      <c r="PUP5" s="21"/>
      <c r="PUQ5" s="21"/>
      <c r="PUR5" s="21"/>
      <c r="PUS5" s="21"/>
      <c r="PUT5" s="21"/>
      <c r="PUU5" s="21"/>
      <c r="PUV5" s="21"/>
      <c r="PUW5" s="21"/>
      <c r="PUX5" s="21"/>
      <c r="PUY5" s="21"/>
      <c r="PUZ5" s="21"/>
      <c r="PVA5" s="21"/>
      <c r="PVB5" s="21"/>
      <c r="PVC5" s="21"/>
      <c r="PVD5" s="21"/>
      <c r="PVE5" s="21"/>
      <c r="PVF5" s="21"/>
      <c r="PVG5" s="21"/>
      <c r="PVH5" s="21"/>
      <c r="PVI5" s="21"/>
      <c r="PVJ5" s="21"/>
      <c r="PVK5" s="21"/>
      <c r="PVL5" s="21"/>
      <c r="PVM5" s="21"/>
      <c r="PVN5" s="21"/>
      <c r="PVO5" s="21"/>
      <c r="PVP5" s="21"/>
      <c r="PVQ5" s="21"/>
      <c r="PVR5" s="21"/>
      <c r="PVS5" s="21"/>
      <c r="PVT5" s="21"/>
      <c r="PVU5" s="21"/>
      <c r="PVV5" s="21"/>
      <c r="PVW5" s="21"/>
      <c r="PVX5" s="21"/>
      <c r="PVY5" s="21"/>
      <c r="PVZ5" s="21"/>
      <c r="PWA5" s="21"/>
      <c r="PWB5" s="21"/>
      <c r="PWC5" s="21"/>
      <c r="PWD5" s="21"/>
      <c r="PWE5" s="21"/>
      <c r="PWF5" s="21"/>
      <c r="PWG5" s="21"/>
      <c r="PWH5" s="21"/>
      <c r="PWI5" s="21"/>
      <c r="PWJ5" s="21"/>
      <c r="PWK5" s="21"/>
      <c r="PWL5" s="21"/>
      <c r="PWM5" s="21"/>
      <c r="PWN5" s="21"/>
      <c r="PWO5" s="21"/>
      <c r="PWP5" s="21"/>
      <c r="PWQ5" s="21"/>
      <c r="PWR5" s="21"/>
      <c r="PWS5" s="21"/>
      <c r="PWT5" s="21"/>
      <c r="PWU5" s="21"/>
      <c r="PWV5" s="21"/>
      <c r="PWW5" s="21"/>
      <c r="PWX5" s="21"/>
      <c r="PWY5" s="21"/>
      <c r="PWZ5" s="21"/>
      <c r="PXA5" s="21"/>
      <c r="PXB5" s="21"/>
      <c r="PXC5" s="21"/>
      <c r="PXD5" s="21"/>
      <c r="PXE5" s="21"/>
      <c r="PXF5" s="21"/>
      <c r="PXG5" s="21"/>
      <c r="PXH5" s="21"/>
      <c r="PXI5" s="21"/>
      <c r="PXJ5" s="21"/>
      <c r="PXK5" s="21"/>
      <c r="PXL5" s="21"/>
      <c r="PXM5" s="21"/>
      <c r="PXN5" s="21"/>
      <c r="PXO5" s="21"/>
      <c r="PXP5" s="21"/>
      <c r="PXQ5" s="21"/>
      <c r="PXR5" s="21"/>
      <c r="PXS5" s="21"/>
      <c r="PXT5" s="21"/>
      <c r="PXU5" s="21"/>
      <c r="PXV5" s="21"/>
      <c r="PXW5" s="21"/>
      <c r="PXX5" s="21"/>
      <c r="PXY5" s="21"/>
      <c r="PXZ5" s="21"/>
      <c r="PYA5" s="21"/>
      <c r="PYB5" s="21"/>
      <c r="PYC5" s="21"/>
      <c r="PYD5" s="21"/>
      <c r="PYE5" s="21"/>
      <c r="PYF5" s="21"/>
      <c r="PYG5" s="21"/>
      <c r="PYH5" s="21"/>
      <c r="PYI5" s="21"/>
      <c r="PYJ5" s="21"/>
      <c r="PYK5" s="21"/>
      <c r="PYL5" s="21"/>
      <c r="PYM5" s="21"/>
      <c r="PYN5" s="21"/>
      <c r="PYO5" s="21"/>
      <c r="PYP5" s="21"/>
      <c r="PYQ5" s="21"/>
      <c r="PYR5" s="21"/>
      <c r="PYS5" s="21"/>
      <c r="PYT5" s="21"/>
      <c r="PYU5" s="21"/>
      <c r="PYV5" s="21"/>
      <c r="PYW5" s="21"/>
      <c r="PYX5" s="21"/>
      <c r="PYY5" s="21"/>
      <c r="PYZ5" s="21"/>
      <c r="PZA5" s="21"/>
      <c r="PZB5" s="21"/>
      <c r="PZC5" s="21"/>
      <c r="PZD5" s="21"/>
      <c r="PZE5" s="21"/>
      <c r="PZF5" s="21"/>
      <c r="PZG5" s="21"/>
      <c r="PZH5" s="21"/>
      <c r="PZI5" s="21"/>
      <c r="PZJ5" s="21"/>
      <c r="PZK5" s="21"/>
      <c r="PZL5" s="21"/>
      <c r="PZM5" s="21"/>
      <c r="PZN5" s="21"/>
      <c r="PZO5" s="21"/>
      <c r="PZP5" s="21"/>
      <c r="PZQ5" s="21"/>
      <c r="PZR5" s="21"/>
      <c r="PZS5" s="21"/>
      <c r="PZT5" s="21"/>
      <c r="PZU5" s="21"/>
      <c r="PZV5" s="21"/>
      <c r="PZW5" s="21"/>
      <c r="PZX5" s="21"/>
      <c r="PZY5" s="21"/>
      <c r="PZZ5" s="21"/>
      <c r="QAA5" s="21"/>
      <c r="QAB5" s="21"/>
      <c r="QAC5" s="21"/>
      <c r="QAD5" s="21"/>
      <c r="QAE5" s="21"/>
      <c r="QAF5" s="21"/>
      <c r="QAG5" s="21"/>
      <c r="QAH5" s="21"/>
      <c r="QAI5" s="21"/>
      <c r="QAJ5" s="21"/>
      <c r="QAK5" s="21"/>
      <c r="QAL5" s="21"/>
      <c r="QAM5" s="21"/>
      <c r="QAN5" s="21"/>
      <c r="QAO5" s="21"/>
      <c r="QAP5" s="21"/>
      <c r="QAQ5" s="21"/>
      <c r="QAR5" s="21"/>
      <c r="QAS5" s="21"/>
      <c r="QAT5" s="21"/>
      <c r="QAU5" s="21"/>
      <c r="QAV5" s="21"/>
      <c r="QAW5" s="21"/>
      <c r="QAX5" s="21"/>
      <c r="QAY5" s="21"/>
      <c r="QAZ5" s="21"/>
      <c r="QBA5" s="21"/>
      <c r="QBB5" s="21"/>
      <c r="QBC5" s="21"/>
      <c r="QBD5" s="21"/>
      <c r="QBE5" s="21"/>
      <c r="QBF5" s="21"/>
      <c r="QBG5" s="21"/>
      <c r="QBH5" s="21"/>
      <c r="QBI5" s="21"/>
      <c r="QBJ5" s="21"/>
      <c r="QBK5" s="21"/>
      <c r="QBL5" s="21"/>
      <c r="QBM5" s="21"/>
      <c r="QBN5" s="21"/>
      <c r="QBO5" s="21"/>
      <c r="QBP5" s="21"/>
      <c r="QBQ5" s="21"/>
      <c r="QBR5" s="21"/>
      <c r="QBS5" s="21"/>
      <c r="QBT5" s="21"/>
      <c r="QBU5" s="21"/>
      <c r="QBV5" s="21"/>
      <c r="QBW5" s="21"/>
      <c r="QBX5" s="21"/>
      <c r="QBY5" s="21"/>
      <c r="QBZ5" s="21"/>
      <c r="QCA5" s="21"/>
      <c r="QCB5" s="21"/>
      <c r="QCC5" s="21"/>
      <c r="QCD5" s="21"/>
      <c r="QCE5" s="21"/>
      <c r="QCF5" s="21"/>
      <c r="QCG5" s="21"/>
      <c r="QCH5" s="21"/>
      <c r="QCI5" s="21"/>
      <c r="QCJ5" s="21"/>
      <c r="QCK5" s="21"/>
      <c r="QCL5" s="21"/>
      <c r="QCM5" s="21"/>
      <c r="QCN5" s="21"/>
      <c r="QCO5" s="21"/>
      <c r="QCP5" s="21"/>
      <c r="QCQ5" s="21"/>
      <c r="QCR5" s="21"/>
      <c r="QCS5" s="21"/>
      <c r="QCT5" s="21"/>
      <c r="QCU5" s="21"/>
      <c r="QCV5" s="21"/>
      <c r="QCW5" s="21"/>
      <c r="QCX5" s="21"/>
      <c r="QCY5" s="21"/>
      <c r="QCZ5" s="21"/>
      <c r="QDA5" s="21"/>
      <c r="QDB5" s="21"/>
      <c r="QDC5" s="21"/>
      <c r="QDD5" s="21"/>
      <c r="QDE5" s="21"/>
      <c r="QDF5" s="21"/>
      <c r="QDG5" s="21"/>
      <c r="QDH5" s="21"/>
      <c r="QDI5" s="21"/>
      <c r="QDJ5" s="21"/>
      <c r="QDK5" s="21"/>
      <c r="QDL5" s="21"/>
      <c r="QDM5" s="21"/>
      <c r="QDN5" s="21"/>
      <c r="QDO5" s="21"/>
      <c r="QDP5" s="21"/>
      <c r="QDQ5" s="21"/>
      <c r="QDR5" s="21"/>
      <c r="QDS5" s="21"/>
      <c r="QDT5" s="21"/>
      <c r="QDU5" s="21"/>
      <c r="QDV5" s="21"/>
      <c r="QDW5" s="21"/>
      <c r="QDX5" s="21"/>
      <c r="QDY5" s="21"/>
      <c r="QDZ5" s="21"/>
      <c r="QEA5" s="21"/>
      <c r="QEB5" s="21"/>
      <c r="QEC5" s="21"/>
      <c r="QED5" s="21"/>
      <c r="QEE5" s="21"/>
      <c r="QEF5" s="21"/>
      <c r="QEG5" s="21"/>
      <c r="QEH5" s="21"/>
      <c r="QEI5" s="21"/>
      <c r="QEJ5" s="21"/>
      <c r="QEK5" s="21"/>
      <c r="QEL5" s="21"/>
      <c r="QEM5" s="21"/>
      <c r="QEN5" s="21"/>
      <c r="QEO5" s="21"/>
      <c r="QEP5" s="21"/>
      <c r="QEQ5" s="21"/>
      <c r="QER5" s="21"/>
      <c r="QES5" s="21"/>
      <c r="QET5" s="21"/>
      <c r="QEU5" s="21"/>
      <c r="QEV5" s="21"/>
      <c r="QEW5" s="21"/>
      <c r="QEX5" s="21"/>
      <c r="QEY5" s="21"/>
      <c r="QEZ5" s="21"/>
      <c r="QFA5" s="21"/>
      <c r="QFB5" s="21"/>
      <c r="QFC5" s="21"/>
      <c r="QFD5" s="21"/>
      <c r="QFE5" s="21"/>
      <c r="QFF5" s="21"/>
      <c r="QFG5" s="21"/>
      <c r="QFH5" s="21"/>
      <c r="QFI5" s="21"/>
      <c r="QFJ5" s="21"/>
      <c r="QFK5" s="21"/>
      <c r="QFL5" s="21"/>
      <c r="QFM5" s="21"/>
      <c r="QFN5" s="21"/>
      <c r="QFO5" s="21"/>
      <c r="QFP5" s="21"/>
      <c r="QFQ5" s="21"/>
      <c r="QFR5" s="21"/>
      <c r="QFS5" s="21"/>
      <c r="QFT5" s="21"/>
      <c r="QFU5" s="21"/>
      <c r="QFV5" s="21"/>
      <c r="QFW5" s="21"/>
      <c r="QFX5" s="21"/>
      <c r="QFY5" s="21"/>
      <c r="QFZ5" s="21"/>
      <c r="QGA5" s="21"/>
      <c r="QGB5" s="21"/>
      <c r="QGC5" s="21"/>
      <c r="QGD5" s="21"/>
      <c r="QGE5" s="21"/>
      <c r="QGF5" s="21"/>
      <c r="QGG5" s="21"/>
      <c r="QGH5" s="21"/>
      <c r="QGI5" s="21"/>
      <c r="QGJ5" s="21"/>
      <c r="QGK5" s="21"/>
      <c r="QGL5" s="21"/>
      <c r="QGM5" s="21"/>
      <c r="QGN5" s="21"/>
      <c r="QGO5" s="21"/>
      <c r="QGP5" s="21"/>
      <c r="QGQ5" s="21"/>
      <c r="QGR5" s="21"/>
      <c r="QGS5" s="21"/>
      <c r="QGT5" s="21"/>
      <c r="QGU5" s="21"/>
      <c r="QGV5" s="21"/>
      <c r="QGW5" s="21"/>
      <c r="QGX5" s="21"/>
      <c r="QGY5" s="21"/>
      <c r="QGZ5" s="21"/>
      <c r="QHA5" s="21"/>
      <c r="QHB5" s="21"/>
      <c r="QHC5" s="21"/>
      <c r="QHD5" s="21"/>
      <c r="QHE5" s="21"/>
      <c r="QHF5" s="21"/>
      <c r="QHG5" s="21"/>
      <c r="QHH5" s="21"/>
      <c r="QHI5" s="21"/>
      <c r="QHJ5" s="21"/>
      <c r="QHK5" s="21"/>
      <c r="QHL5" s="21"/>
      <c r="QHM5" s="21"/>
      <c r="QHN5" s="21"/>
      <c r="QHO5" s="21"/>
      <c r="QHP5" s="21"/>
      <c r="QHQ5" s="21"/>
      <c r="QHR5" s="21"/>
      <c r="QHS5" s="21"/>
      <c r="QHT5" s="21"/>
      <c r="QHU5" s="21"/>
      <c r="QHV5" s="21"/>
      <c r="QHW5" s="21"/>
      <c r="QHX5" s="21"/>
      <c r="QHY5" s="21"/>
      <c r="QHZ5" s="21"/>
      <c r="QIA5" s="21"/>
      <c r="QIB5" s="21"/>
      <c r="QIC5" s="21"/>
      <c r="QID5" s="21"/>
      <c r="QIE5" s="21"/>
      <c r="QIF5" s="21"/>
      <c r="QIG5" s="21"/>
      <c r="QIH5" s="21"/>
      <c r="QII5" s="21"/>
      <c r="QIJ5" s="21"/>
      <c r="QIK5" s="21"/>
      <c r="QIL5" s="21"/>
      <c r="QIM5" s="21"/>
      <c r="QIN5" s="21"/>
      <c r="QIO5" s="21"/>
      <c r="QIP5" s="21"/>
      <c r="QIQ5" s="21"/>
      <c r="QIR5" s="21"/>
      <c r="QIS5" s="21"/>
      <c r="QIT5" s="21"/>
      <c r="QIU5" s="21"/>
      <c r="QIV5" s="21"/>
      <c r="QIW5" s="21"/>
      <c r="QIX5" s="21"/>
      <c r="QIY5" s="21"/>
      <c r="QIZ5" s="21"/>
      <c r="QJA5" s="21"/>
      <c r="QJB5" s="21"/>
      <c r="QJC5" s="21"/>
      <c r="QJD5" s="21"/>
      <c r="QJE5" s="21"/>
      <c r="QJF5" s="21"/>
      <c r="QJG5" s="21"/>
      <c r="QJH5" s="21"/>
      <c r="QJI5" s="21"/>
      <c r="QJJ5" s="21"/>
      <c r="QJK5" s="21"/>
      <c r="QJL5" s="21"/>
      <c r="QJM5" s="21"/>
      <c r="QJN5" s="21"/>
      <c r="QJO5" s="21"/>
      <c r="QJP5" s="21"/>
      <c r="QJQ5" s="21"/>
      <c r="QJR5" s="21"/>
      <c r="QJS5" s="21"/>
      <c r="QJT5" s="21"/>
      <c r="QJU5" s="21"/>
      <c r="QJV5" s="21"/>
      <c r="QJW5" s="21"/>
      <c r="QJX5" s="21"/>
      <c r="QJY5" s="21"/>
      <c r="QJZ5" s="21"/>
      <c r="QKA5" s="21"/>
      <c r="QKB5" s="21"/>
      <c r="QKC5" s="21"/>
      <c r="QKD5" s="21"/>
      <c r="QKE5" s="21"/>
      <c r="QKF5" s="21"/>
      <c r="QKG5" s="21"/>
      <c r="QKH5" s="21"/>
      <c r="QKI5" s="21"/>
      <c r="QKJ5" s="21"/>
      <c r="QKK5" s="21"/>
      <c r="QKL5" s="21"/>
      <c r="QKM5" s="21"/>
      <c r="QKN5" s="21"/>
      <c r="QKO5" s="21"/>
      <c r="QKP5" s="21"/>
      <c r="QKQ5" s="21"/>
      <c r="QKR5" s="21"/>
      <c r="QKS5" s="21"/>
      <c r="QKT5" s="21"/>
      <c r="QKU5" s="21"/>
      <c r="QKV5" s="21"/>
      <c r="QKW5" s="21"/>
      <c r="QKX5" s="21"/>
      <c r="QKY5" s="21"/>
      <c r="QKZ5" s="21"/>
      <c r="QLA5" s="21"/>
      <c r="QLB5" s="21"/>
      <c r="QLC5" s="21"/>
      <c r="QLD5" s="21"/>
      <c r="QLE5" s="21"/>
      <c r="QLF5" s="21"/>
      <c r="QLG5" s="21"/>
      <c r="QLH5" s="21"/>
      <c r="QLI5" s="21"/>
      <c r="QLJ5" s="21"/>
      <c r="QLK5" s="21"/>
      <c r="QLL5" s="21"/>
      <c r="QLM5" s="21"/>
      <c r="QLN5" s="21"/>
      <c r="QLO5" s="21"/>
      <c r="QLP5" s="21"/>
      <c r="QLQ5" s="21"/>
      <c r="QLR5" s="21"/>
      <c r="QLS5" s="21"/>
      <c r="QLT5" s="21"/>
      <c r="QLU5" s="21"/>
      <c r="QLV5" s="21"/>
      <c r="QLW5" s="21"/>
      <c r="QLX5" s="21"/>
      <c r="QLY5" s="21"/>
      <c r="QLZ5" s="21"/>
      <c r="QMA5" s="21"/>
      <c r="QMB5" s="21"/>
      <c r="QMC5" s="21"/>
      <c r="QMD5" s="21"/>
      <c r="QME5" s="21"/>
      <c r="QMF5" s="21"/>
      <c r="QMG5" s="21"/>
      <c r="QMH5" s="21"/>
      <c r="QMI5" s="21"/>
      <c r="QMJ5" s="21"/>
      <c r="QMK5" s="21"/>
      <c r="QML5" s="21"/>
      <c r="QMM5" s="21"/>
      <c r="QMN5" s="21"/>
      <c r="QMO5" s="21"/>
      <c r="QMP5" s="21"/>
      <c r="QMQ5" s="21"/>
      <c r="QMR5" s="21"/>
      <c r="QMS5" s="21"/>
      <c r="QMT5" s="21"/>
      <c r="QMU5" s="21"/>
      <c r="QMV5" s="21"/>
      <c r="QMW5" s="21"/>
      <c r="QMX5" s="21"/>
      <c r="QMY5" s="21"/>
      <c r="QMZ5" s="21"/>
      <c r="QNA5" s="21"/>
      <c r="QNB5" s="21"/>
      <c r="QNC5" s="21"/>
      <c r="QND5" s="21"/>
      <c r="QNE5" s="21"/>
      <c r="QNF5" s="21"/>
      <c r="QNG5" s="21"/>
      <c r="QNH5" s="21"/>
      <c r="QNI5" s="21"/>
      <c r="QNJ5" s="21"/>
      <c r="QNK5" s="21"/>
      <c r="QNL5" s="21"/>
      <c r="QNM5" s="21"/>
      <c r="QNN5" s="21"/>
      <c r="QNO5" s="21"/>
      <c r="QNP5" s="21"/>
      <c r="QNQ5" s="21"/>
      <c r="QNR5" s="21"/>
      <c r="QNS5" s="21"/>
      <c r="QNT5" s="21"/>
      <c r="QNU5" s="21"/>
      <c r="QNV5" s="21"/>
      <c r="QNW5" s="21"/>
      <c r="QNX5" s="21"/>
      <c r="QNY5" s="21"/>
      <c r="QNZ5" s="21"/>
      <c r="QOA5" s="21"/>
      <c r="QOB5" s="21"/>
      <c r="QOC5" s="21"/>
      <c r="QOD5" s="21"/>
      <c r="QOE5" s="21"/>
      <c r="QOF5" s="21"/>
      <c r="QOG5" s="21"/>
      <c r="QOH5" s="21"/>
      <c r="QOI5" s="21"/>
      <c r="QOJ5" s="21"/>
      <c r="QOK5" s="21"/>
      <c r="QOL5" s="21"/>
      <c r="QOM5" s="21"/>
      <c r="QON5" s="21"/>
      <c r="QOO5" s="21"/>
      <c r="QOP5" s="21"/>
      <c r="QOQ5" s="21"/>
      <c r="QOR5" s="21"/>
      <c r="QOS5" s="21"/>
      <c r="QOT5" s="21"/>
      <c r="QOU5" s="21"/>
      <c r="QOV5" s="21"/>
      <c r="QOW5" s="21"/>
      <c r="QOX5" s="21"/>
      <c r="QOY5" s="21"/>
      <c r="QOZ5" s="21"/>
      <c r="QPA5" s="21"/>
      <c r="QPB5" s="21"/>
      <c r="QPC5" s="21"/>
      <c r="QPD5" s="21"/>
      <c r="QPE5" s="21"/>
      <c r="QPF5" s="21"/>
      <c r="QPG5" s="21"/>
      <c r="QPH5" s="21"/>
      <c r="QPI5" s="21"/>
      <c r="QPJ5" s="21"/>
      <c r="QPK5" s="21"/>
      <c r="QPL5" s="21"/>
      <c r="QPM5" s="21"/>
      <c r="QPN5" s="21"/>
      <c r="QPO5" s="21"/>
      <c r="QPP5" s="21"/>
      <c r="QPQ5" s="21"/>
      <c r="QPR5" s="21"/>
      <c r="QPS5" s="21"/>
      <c r="QPT5" s="21"/>
      <c r="QPU5" s="21"/>
      <c r="QPV5" s="21"/>
      <c r="QPW5" s="21"/>
      <c r="QPX5" s="21"/>
      <c r="QPY5" s="21"/>
      <c r="QPZ5" s="21"/>
      <c r="QQA5" s="21"/>
      <c r="QQB5" s="21"/>
      <c r="QQC5" s="21"/>
      <c r="QQD5" s="21"/>
      <c r="QQE5" s="21"/>
      <c r="QQF5" s="21"/>
      <c r="QQG5" s="21"/>
      <c r="QQH5" s="21"/>
      <c r="QQI5" s="21"/>
      <c r="QQJ5" s="21"/>
      <c r="QQK5" s="21"/>
      <c r="QQL5" s="21"/>
      <c r="QQM5" s="21"/>
      <c r="QQN5" s="21"/>
      <c r="QQO5" s="21"/>
      <c r="QQP5" s="21"/>
      <c r="QQQ5" s="21"/>
      <c r="QQR5" s="21"/>
      <c r="QQS5" s="21"/>
      <c r="QQT5" s="21"/>
      <c r="QQU5" s="21"/>
      <c r="QQV5" s="21"/>
      <c r="QQW5" s="21"/>
      <c r="QQX5" s="21"/>
      <c r="QQY5" s="21"/>
      <c r="QQZ5" s="21"/>
      <c r="QRA5" s="21"/>
      <c r="QRB5" s="21"/>
      <c r="QRC5" s="21"/>
      <c r="QRD5" s="21"/>
      <c r="QRE5" s="21"/>
      <c r="QRF5" s="21"/>
      <c r="QRG5" s="21"/>
      <c r="QRH5" s="21"/>
      <c r="QRI5" s="21"/>
      <c r="QRJ5" s="21"/>
      <c r="QRK5" s="21"/>
      <c r="QRL5" s="21"/>
      <c r="QRM5" s="21"/>
      <c r="QRN5" s="21"/>
      <c r="QRO5" s="21"/>
      <c r="QRP5" s="21"/>
      <c r="QRQ5" s="21"/>
      <c r="QRR5" s="21"/>
      <c r="QRS5" s="21"/>
      <c r="QRT5" s="21"/>
      <c r="QRU5" s="21"/>
      <c r="QRV5" s="21"/>
      <c r="QRW5" s="21"/>
      <c r="QRX5" s="21"/>
      <c r="QRY5" s="21"/>
      <c r="QRZ5" s="21"/>
      <c r="QSA5" s="21"/>
      <c r="QSB5" s="21"/>
      <c r="QSC5" s="21"/>
      <c r="QSD5" s="21"/>
      <c r="QSE5" s="21"/>
      <c r="QSF5" s="21"/>
      <c r="QSG5" s="21"/>
      <c r="QSH5" s="21"/>
      <c r="QSI5" s="21"/>
      <c r="QSJ5" s="21"/>
      <c r="QSK5" s="21"/>
      <c r="QSL5" s="21"/>
      <c r="QSM5" s="21"/>
      <c r="QSN5" s="21"/>
      <c r="QSO5" s="21"/>
      <c r="QSP5" s="21"/>
      <c r="QSQ5" s="21"/>
      <c r="QSR5" s="21"/>
      <c r="QSS5" s="21"/>
      <c r="QST5" s="21"/>
      <c r="QSU5" s="21"/>
      <c r="QSV5" s="21"/>
      <c r="QSW5" s="21"/>
      <c r="QSX5" s="21"/>
      <c r="QSY5" s="21"/>
      <c r="QSZ5" s="21"/>
      <c r="QTA5" s="21"/>
      <c r="QTB5" s="21"/>
      <c r="QTC5" s="21"/>
      <c r="QTD5" s="21"/>
      <c r="QTE5" s="21"/>
      <c r="QTF5" s="21"/>
      <c r="QTG5" s="21"/>
      <c r="QTH5" s="21"/>
      <c r="QTI5" s="21"/>
      <c r="QTJ5" s="21"/>
      <c r="QTK5" s="21"/>
      <c r="QTL5" s="21"/>
      <c r="QTM5" s="21"/>
      <c r="QTN5" s="21"/>
      <c r="QTO5" s="21"/>
      <c r="QTP5" s="21"/>
      <c r="QTQ5" s="21"/>
      <c r="QTR5" s="21"/>
      <c r="QTS5" s="21"/>
      <c r="QTT5" s="21"/>
      <c r="QTU5" s="21"/>
      <c r="QTV5" s="21"/>
      <c r="QTW5" s="21"/>
      <c r="QTX5" s="21"/>
      <c r="QTY5" s="21"/>
      <c r="QTZ5" s="21"/>
      <c r="QUA5" s="21"/>
      <c r="QUB5" s="21"/>
      <c r="QUC5" s="21"/>
      <c r="QUD5" s="21"/>
      <c r="QUE5" s="21"/>
      <c r="QUF5" s="21"/>
      <c r="QUG5" s="21"/>
      <c r="QUH5" s="21"/>
      <c r="QUI5" s="21"/>
      <c r="QUJ5" s="21"/>
      <c r="QUK5" s="21"/>
      <c r="QUL5" s="21"/>
      <c r="QUM5" s="21"/>
      <c r="QUN5" s="21"/>
      <c r="QUO5" s="21"/>
      <c r="QUP5" s="21"/>
      <c r="QUQ5" s="21"/>
      <c r="QUR5" s="21"/>
      <c r="QUS5" s="21"/>
      <c r="QUT5" s="21"/>
      <c r="QUU5" s="21"/>
      <c r="QUV5" s="21"/>
      <c r="QUW5" s="21"/>
      <c r="QUX5" s="21"/>
      <c r="QUY5" s="21"/>
      <c r="QUZ5" s="21"/>
      <c r="QVA5" s="21"/>
      <c r="QVB5" s="21"/>
      <c r="QVC5" s="21"/>
      <c r="QVD5" s="21"/>
      <c r="QVE5" s="21"/>
      <c r="QVF5" s="21"/>
      <c r="QVG5" s="21"/>
      <c r="QVH5" s="21"/>
      <c r="QVI5" s="21"/>
      <c r="QVJ5" s="21"/>
      <c r="QVK5" s="21"/>
      <c r="QVL5" s="21"/>
      <c r="QVM5" s="21"/>
      <c r="QVN5" s="21"/>
      <c r="QVO5" s="21"/>
      <c r="QVP5" s="21"/>
      <c r="QVQ5" s="21"/>
      <c r="QVR5" s="21"/>
      <c r="QVS5" s="21"/>
      <c r="QVT5" s="21"/>
      <c r="QVU5" s="21"/>
      <c r="QVV5" s="21"/>
      <c r="QVW5" s="21"/>
      <c r="QVX5" s="21"/>
      <c r="QVY5" s="21"/>
      <c r="QVZ5" s="21"/>
      <c r="QWA5" s="21"/>
      <c r="QWB5" s="21"/>
      <c r="QWC5" s="21"/>
      <c r="QWD5" s="21"/>
      <c r="QWE5" s="21"/>
      <c r="QWF5" s="21"/>
      <c r="QWG5" s="21"/>
      <c r="QWH5" s="21"/>
      <c r="QWI5" s="21"/>
      <c r="QWJ5" s="21"/>
      <c r="QWK5" s="21"/>
      <c r="QWL5" s="21"/>
      <c r="QWM5" s="21"/>
      <c r="QWN5" s="21"/>
      <c r="QWO5" s="21"/>
      <c r="QWP5" s="21"/>
      <c r="QWQ5" s="21"/>
      <c r="QWR5" s="21"/>
      <c r="QWS5" s="21"/>
      <c r="QWT5" s="21"/>
      <c r="QWU5" s="21"/>
      <c r="QWV5" s="21"/>
      <c r="QWW5" s="21"/>
      <c r="QWX5" s="21"/>
      <c r="QWY5" s="21"/>
      <c r="QWZ5" s="21"/>
      <c r="QXA5" s="21"/>
      <c r="QXB5" s="21"/>
      <c r="QXC5" s="21"/>
      <c r="QXD5" s="21"/>
      <c r="QXE5" s="21"/>
      <c r="QXF5" s="21"/>
      <c r="QXG5" s="21"/>
      <c r="QXH5" s="21"/>
      <c r="QXI5" s="21"/>
      <c r="QXJ5" s="21"/>
      <c r="QXK5" s="21"/>
      <c r="QXL5" s="21"/>
      <c r="QXM5" s="21"/>
      <c r="QXN5" s="21"/>
      <c r="QXO5" s="21"/>
      <c r="QXP5" s="21"/>
      <c r="QXQ5" s="21"/>
      <c r="QXR5" s="21"/>
      <c r="QXS5" s="21"/>
      <c r="QXT5" s="21"/>
      <c r="QXU5" s="21"/>
      <c r="QXV5" s="21"/>
      <c r="QXW5" s="21"/>
      <c r="QXX5" s="21"/>
      <c r="QXY5" s="21"/>
      <c r="QXZ5" s="21"/>
      <c r="QYA5" s="21"/>
      <c r="QYB5" s="21"/>
      <c r="QYC5" s="21"/>
      <c r="QYD5" s="21"/>
      <c r="QYE5" s="21"/>
      <c r="QYF5" s="21"/>
      <c r="QYG5" s="21"/>
      <c r="QYH5" s="21"/>
      <c r="QYI5" s="21"/>
      <c r="QYJ5" s="21"/>
      <c r="QYK5" s="21"/>
      <c r="QYL5" s="21"/>
      <c r="QYM5" s="21"/>
      <c r="QYN5" s="21"/>
      <c r="QYO5" s="21"/>
      <c r="QYP5" s="21"/>
      <c r="QYQ5" s="21"/>
      <c r="QYR5" s="21"/>
      <c r="QYS5" s="21"/>
      <c r="QYT5" s="21"/>
      <c r="QYU5" s="21"/>
      <c r="QYV5" s="21"/>
      <c r="QYW5" s="21"/>
      <c r="QYX5" s="21"/>
      <c r="QYY5" s="21"/>
      <c r="QYZ5" s="21"/>
      <c r="QZA5" s="21"/>
      <c r="QZB5" s="21"/>
      <c r="QZC5" s="21"/>
      <c r="QZD5" s="21"/>
      <c r="QZE5" s="21"/>
      <c r="QZF5" s="21"/>
      <c r="QZG5" s="21"/>
      <c r="QZH5" s="21"/>
      <c r="QZI5" s="21"/>
      <c r="QZJ5" s="21"/>
      <c r="QZK5" s="21"/>
      <c r="QZL5" s="21"/>
      <c r="QZM5" s="21"/>
      <c r="QZN5" s="21"/>
      <c r="QZO5" s="21"/>
      <c r="QZP5" s="21"/>
      <c r="QZQ5" s="21"/>
      <c r="QZR5" s="21"/>
      <c r="QZS5" s="21"/>
      <c r="QZT5" s="21"/>
      <c r="QZU5" s="21"/>
      <c r="QZV5" s="21"/>
      <c r="QZW5" s="21"/>
      <c r="QZX5" s="21"/>
      <c r="QZY5" s="21"/>
      <c r="QZZ5" s="21"/>
      <c r="RAA5" s="21"/>
      <c r="RAB5" s="21"/>
      <c r="RAC5" s="21"/>
      <c r="RAD5" s="21"/>
      <c r="RAE5" s="21"/>
      <c r="RAF5" s="21"/>
      <c r="RAG5" s="21"/>
      <c r="RAH5" s="21"/>
      <c r="RAI5" s="21"/>
      <c r="RAJ5" s="21"/>
      <c r="RAK5" s="21"/>
      <c r="RAL5" s="21"/>
      <c r="RAM5" s="21"/>
      <c r="RAN5" s="21"/>
      <c r="RAO5" s="21"/>
      <c r="RAP5" s="21"/>
      <c r="RAQ5" s="21"/>
      <c r="RAR5" s="21"/>
      <c r="RAS5" s="21"/>
      <c r="RAT5" s="21"/>
      <c r="RAU5" s="21"/>
      <c r="RAV5" s="21"/>
      <c r="RAW5" s="21"/>
      <c r="RAX5" s="21"/>
      <c r="RAY5" s="21"/>
      <c r="RAZ5" s="21"/>
      <c r="RBA5" s="21"/>
      <c r="RBB5" s="21"/>
      <c r="RBC5" s="21"/>
      <c r="RBD5" s="21"/>
      <c r="RBE5" s="21"/>
      <c r="RBF5" s="21"/>
      <c r="RBG5" s="21"/>
      <c r="RBH5" s="21"/>
      <c r="RBI5" s="21"/>
      <c r="RBJ5" s="21"/>
      <c r="RBK5" s="21"/>
      <c r="RBL5" s="21"/>
      <c r="RBM5" s="21"/>
      <c r="RBN5" s="21"/>
      <c r="RBO5" s="21"/>
      <c r="RBP5" s="21"/>
      <c r="RBQ5" s="21"/>
      <c r="RBR5" s="21"/>
      <c r="RBS5" s="21"/>
      <c r="RBT5" s="21"/>
      <c r="RBU5" s="21"/>
      <c r="RBV5" s="21"/>
      <c r="RBW5" s="21"/>
      <c r="RBX5" s="21"/>
      <c r="RBY5" s="21"/>
      <c r="RBZ5" s="21"/>
      <c r="RCA5" s="21"/>
      <c r="RCB5" s="21"/>
      <c r="RCC5" s="21"/>
      <c r="RCD5" s="21"/>
      <c r="RCE5" s="21"/>
      <c r="RCF5" s="21"/>
      <c r="RCG5" s="21"/>
      <c r="RCH5" s="21"/>
      <c r="RCI5" s="21"/>
      <c r="RCJ5" s="21"/>
      <c r="RCK5" s="21"/>
      <c r="RCL5" s="21"/>
      <c r="RCM5" s="21"/>
      <c r="RCN5" s="21"/>
      <c r="RCO5" s="21"/>
      <c r="RCP5" s="21"/>
      <c r="RCQ5" s="21"/>
      <c r="RCR5" s="21"/>
      <c r="RCS5" s="21"/>
      <c r="RCT5" s="21"/>
      <c r="RCU5" s="21"/>
      <c r="RCV5" s="21"/>
      <c r="RCW5" s="21"/>
      <c r="RCX5" s="21"/>
      <c r="RCY5" s="21"/>
      <c r="RCZ5" s="21"/>
      <c r="RDA5" s="21"/>
      <c r="RDB5" s="21"/>
      <c r="RDC5" s="21"/>
      <c r="RDD5" s="21"/>
      <c r="RDE5" s="21"/>
      <c r="RDF5" s="21"/>
      <c r="RDG5" s="21"/>
      <c r="RDH5" s="21"/>
      <c r="RDI5" s="21"/>
      <c r="RDJ5" s="21"/>
      <c r="RDK5" s="21"/>
      <c r="RDL5" s="21"/>
      <c r="RDM5" s="21"/>
      <c r="RDN5" s="21"/>
      <c r="RDO5" s="21"/>
      <c r="RDP5" s="21"/>
      <c r="RDQ5" s="21"/>
      <c r="RDR5" s="21"/>
      <c r="RDS5" s="21"/>
      <c r="RDT5" s="21"/>
      <c r="RDU5" s="21"/>
      <c r="RDV5" s="21"/>
      <c r="RDW5" s="21"/>
      <c r="RDX5" s="21"/>
      <c r="RDY5" s="21"/>
      <c r="RDZ5" s="21"/>
      <c r="REA5" s="21"/>
      <c r="REB5" s="21"/>
      <c r="REC5" s="21"/>
      <c r="RED5" s="21"/>
      <c r="REE5" s="21"/>
      <c r="REF5" s="21"/>
      <c r="REG5" s="21"/>
      <c r="REH5" s="21"/>
      <c r="REI5" s="21"/>
      <c r="REJ5" s="21"/>
      <c r="REK5" s="21"/>
      <c r="REL5" s="21"/>
      <c r="REM5" s="21"/>
      <c r="REN5" s="21"/>
      <c r="REO5" s="21"/>
      <c r="REP5" s="21"/>
      <c r="REQ5" s="21"/>
      <c r="RER5" s="21"/>
      <c r="RES5" s="21"/>
      <c r="RET5" s="21"/>
      <c r="REU5" s="21"/>
      <c r="REV5" s="21"/>
      <c r="REW5" s="21"/>
      <c r="REX5" s="21"/>
      <c r="REY5" s="21"/>
      <c r="REZ5" s="21"/>
      <c r="RFA5" s="21"/>
      <c r="RFB5" s="21"/>
      <c r="RFC5" s="21"/>
      <c r="RFD5" s="21"/>
      <c r="RFE5" s="21"/>
      <c r="RFF5" s="21"/>
      <c r="RFG5" s="21"/>
      <c r="RFH5" s="21"/>
      <c r="RFI5" s="21"/>
      <c r="RFJ5" s="21"/>
      <c r="RFK5" s="21"/>
      <c r="RFL5" s="21"/>
      <c r="RFM5" s="21"/>
      <c r="RFN5" s="21"/>
      <c r="RFO5" s="21"/>
      <c r="RFP5" s="21"/>
      <c r="RFQ5" s="21"/>
      <c r="RFR5" s="21"/>
      <c r="RFS5" s="21"/>
      <c r="RFT5" s="21"/>
      <c r="RFU5" s="21"/>
      <c r="RFV5" s="21"/>
      <c r="RFW5" s="21"/>
      <c r="RFX5" s="21"/>
      <c r="RFY5" s="21"/>
      <c r="RFZ5" s="21"/>
      <c r="RGA5" s="21"/>
      <c r="RGB5" s="21"/>
      <c r="RGC5" s="21"/>
      <c r="RGD5" s="21"/>
      <c r="RGE5" s="21"/>
      <c r="RGF5" s="21"/>
      <c r="RGG5" s="21"/>
      <c r="RGH5" s="21"/>
      <c r="RGI5" s="21"/>
      <c r="RGJ5" s="21"/>
      <c r="RGK5" s="21"/>
      <c r="RGL5" s="21"/>
      <c r="RGM5" s="21"/>
      <c r="RGN5" s="21"/>
      <c r="RGO5" s="21"/>
      <c r="RGP5" s="21"/>
      <c r="RGQ5" s="21"/>
      <c r="RGR5" s="21"/>
      <c r="RGS5" s="21"/>
      <c r="RGT5" s="21"/>
      <c r="RGU5" s="21"/>
      <c r="RGV5" s="21"/>
      <c r="RGW5" s="21"/>
      <c r="RGX5" s="21"/>
      <c r="RGY5" s="21"/>
      <c r="RGZ5" s="21"/>
      <c r="RHA5" s="21"/>
      <c r="RHB5" s="21"/>
      <c r="RHC5" s="21"/>
      <c r="RHD5" s="21"/>
      <c r="RHE5" s="21"/>
      <c r="RHF5" s="21"/>
      <c r="RHG5" s="21"/>
      <c r="RHH5" s="21"/>
      <c r="RHI5" s="21"/>
      <c r="RHJ5" s="21"/>
      <c r="RHK5" s="21"/>
      <c r="RHL5" s="21"/>
      <c r="RHM5" s="21"/>
      <c r="RHN5" s="21"/>
      <c r="RHO5" s="21"/>
      <c r="RHP5" s="21"/>
      <c r="RHQ5" s="21"/>
      <c r="RHR5" s="21"/>
      <c r="RHS5" s="21"/>
      <c r="RHT5" s="21"/>
      <c r="RHU5" s="21"/>
      <c r="RHV5" s="21"/>
      <c r="RHW5" s="21"/>
      <c r="RHX5" s="21"/>
      <c r="RHY5" s="21"/>
      <c r="RHZ5" s="21"/>
      <c r="RIA5" s="21"/>
      <c r="RIB5" s="21"/>
      <c r="RIC5" s="21"/>
      <c r="RID5" s="21"/>
      <c r="RIE5" s="21"/>
      <c r="RIF5" s="21"/>
      <c r="RIG5" s="21"/>
      <c r="RIH5" s="21"/>
      <c r="RII5" s="21"/>
      <c r="RIJ5" s="21"/>
      <c r="RIK5" s="21"/>
      <c r="RIL5" s="21"/>
      <c r="RIM5" s="21"/>
      <c r="RIN5" s="21"/>
      <c r="RIO5" s="21"/>
      <c r="RIP5" s="21"/>
      <c r="RIQ5" s="21"/>
      <c r="RIR5" s="21"/>
      <c r="RIS5" s="21"/>
      <c r="RIT5" s="21"/>
      <c r="RIU5" s="21"/>
      <c r="RIV5" s="21"/>
      <c r="RIW5" s="21"/>
      <c r="RIX5" s="21"/>
      <c r="RIY5" s="21"/>
      <c r="RIZ5" s="21"/>
      <c r="RJA5" s="21"/>
      <c r="RJB5" s="21"/>
      <c r="RJC5" s="21"/>
      <c r="RJD5" s="21"/>
      <c r="RJE5" s="21"/>
      <c r="RJF5" s="21"/>
      <c r="RJG5" s="21"/>
      <c r="RJH5" s="21"/>
      <c r="RJI5" s="21"/>
      <c r="RJJ5" s="21"/>
      <c r="RJK5" s="21"/>
      <c r="RJL5" s="21"/>
      <c r="RJM5" s="21"/>
      <c r="RJN5" s="21"/>
      <c r="RJO5" s="21"/>
      <c r="RJP5" s="21"/>
      <c r="RJQ5" s="21"/>
      <c r="RJR5" s="21"/>
      <c r="RJS5" s="21"/>
      <c r="RJT5" s="21"/>
      <c r="RJU5" s="21"/>
      <c r="RJV5" s="21"/>
      <c r="RJW5" s="21"/>
      <c r="RJX5" s="21"/>
      <c r="RJY5" s="21"/>
      <c r="RJZ5" s="21"/>
      <c r="RKA5" s="21"/>
      <c r="RKB5" s="21"/>
      <c r="RKC5" s="21"/>
      <c r="RKD5" s="21"/>
      <c r="RKE5" s="21"/>
      <c r="RKF5" s="21"/>
      <c r="RKG5" s="21"/>
      <c r="RKH5" s="21"/>
      <c r="RKI5" s="21"/>
      <c r="RKJ5" s="21"/>
      <c r="RKK5" s="21"/>
      <c r="RKL5" s="21"/>
      <c r="RKM5" s="21"/>
      <c r="RKN5" s="21"/>
      <c r="RKO5" s="21"/>
      <c r="RKP5" s="21"/>
      <c r="RKQ5" s="21"/>
      <c r="RKR5" s="21"/>
      <c r="RKS5" s="21"/>
      <c r="RKT5" s="21"/>
      <c r="RKU5" s="21"/>
      <c r="RKV5" s="21"/>
      <c r="RKW5" s="21"/>
      <c r="RKX5" s="21"/>
      <c r="RKY5" s="21"/>
      <c r="RKZ5" s="21"/>
      <c r="RLA5" s="21"/>
      <c r="RLB5" s="21"/>
      <c r="RLC5" s="21"/>
      <c r="RLD5" s="21"/>
      <c r="RLE5" s="21"/>
      <c r="RLF5" s="21"/>
      <c r="RLG5" s="21"/>
      <c r="RLH5" s="21"/>
      <c r="RLI5" s="21"/>
      <c r="RLJ5" s="21"/>
      <c r="RLK5" s="21"/>
      <c r="RLL5" s="21"/>
      <c r="RLM5" s="21"/>
      <c r="RLN5" s="21"/>
      <c r="RLO5" s="21"/>
      <c r="RLP5" s="21"/>
      <c r="RLQ5" s="21"/>
      <c r="RLR5" s="21"/>
      <c r="RLS5" s="21"/>
      <c r="RLT5" s="21"/>
      <c r="RLU5" s="21"/>
      <c r="RLV5" s="21"/>
      <c r="RLW5" s="21"/>
      <c r="RLX5" s="21"/>
      <c r="RLY5" s="21"/>
      <c r="RLZ5" s="21"/>
      <c r="RMA5" s="21"/>
      <c r="RMB5" s="21"/>
      <c r="RMC5" s="21"/>
      <c r="RMD5" s="21"/>
      <c r="RME5" s="21"/>
      <c r="RMF5" s="21"/>
      <c r="RMG5" s="21"/>
      <c r="RMH5" s="21"/>
      <c r="RMI5" s="21"/>
      <c r="RMJ5" s="21"/>
      <c r="RMK5" s="21"/>
      <c r="RML5" s="21"/>
      <c r="RMM5" s="21"/>
      <c r="RMN5" s="21"/>
      <c r="RMO5" s="21"/>
      <c r="RMP5" s="21"/>
      <c r="RMQ5" s="21"/>
      <c r="RMR5" s="21"/>
      <c r="RMS5" s="21"/>
      <c r="RMT5" s="21"/>
      <c r="RMU5" s="21"/>
      <c r="RMV5" s="21"/>
      <c r="RMW5" s="21"/>
      <c r="RMX5" s="21"/>
      <c r="RMY5" s="21"/>
      <c r="RMZ5" s="21"/>
      <c r="RNA5" s="21"/>
      <c r="RNB5" s="21"/>
      <c r="RNC5" s="21"/>
      <c r="RND5" s="21"/>
      <c r="RNE5" s="21"/>
      <c r="RNF5" s="21"/>
      <c r="RNG5" s="21"/>
      <c r="RNH5" s="21"/>
      <c r="RNI5" s="21"/>
      <c r="RNJ5" s="21"/>
      <c r="RNK5" s="21"/>
      <c r="RNL5" s="21"/>
      <c r="RNM5" s="21"/>
      <c r="RNN5" s="21"/>
      <c r="RNO5" s="21"/>
      <c r="RNP5" s="21"/>
      <c r="RNQ5" s="21"/>
      <c r="RNR5" s="21"/>
      <c r="RNS5" s="21"/>
      <c r="RNT5" s="21"/>
      <c r="RNU5" s="21"/>
      <c r="RNV5" s="21"/>
      <c r="RNW5" s="21"/>
      <c r="RNX5" s="21"/>
      <c r="RNY5" s="21"/>
      <c r="RNZ5" s="21"/>
      <c r="ROA5" s="21"/>
      <c r="ROB5" s="21"/>
      <c r="ROC5" s="21"/>
      <c r="ROD5" s="21"/>
      <c r="ROE5" s="21"/>
      <c r="ROF5" s="21"/>
      <c r="ROG5" s="21"/>
      <c r="ROH5" s="21"/>
      <c r="ROI5" s="21"/>
      <c r="ROJ5" s="21"/>
      <c r="ROK5" s="21"/>
      <c r="ROL5" s="21"/>
      <c r="ROM5" s="21"/>
      <c r="RON5" s="21"/>
      <c r="ROO5" s="21"/>
      <c r="ROP5" s="21"/>
      <c r="ROQ5" s="21"/>
      <c r="ROR5" s="21"/>
      <c r="ROS5" s="21"/>
      <c r="ROT5" s="21"/>
      <c r="ROU5" s="21"/>
      <c r="ROV5" s="21"/>
      <c r="ROW5" s="21"/>
      <c r="ROX5" s="21"/>
      <c r="ROY5" s="21"/>
      <c r="ROZ5" s="21"/>
      <c r="RPA5" s="21"/>
      <c r="RPB5" s="21"/>
      <c r="RPC5" s="21"/>
      <c r="RPD5" s="21"/>
      <c r="RPE5" s="21"/>
      <c r="RPF5" s="21"/>
      <c r="RPG5" s="21"/>
      <c r="RPH5" s="21"/>
      <c r="RPI5" s="21"/>
      <c r="RPJ5" s="21"/>
      <c r="RPK5" s="21"/>
      <c r="RPL5" s="21"/>
      <c r="RPM5" s="21"/>
      <c r="RPN5" s="21"/>
      <c r="RPO5" s="21"/>
      <c r="RPP5" s="21"/>
      <c r="RPQ5" s="21"/>
      <c r="RPR5" s="21"/>
      <c r="RPS5" s="21"/>
      <c r="RPT5" s="21"/>
      <c r="RPU5" s="21"/>
      <c r="RPV5" s="21"/>
      <c r="RPW5" s="21"/>
      <c r="RPX5" s="21"/>
      <c r="RPY5" s="21"/>
      <c r="RPZ5" s="21"/>
      <c r="RQA5" s="21"/>
      <c r="RQB5" s="21"/>
      <c r="RQC5" s="21"/>
      <c r="RQD5" s="21"/>
      <c r="RQE5" s="21"/>
      <c r="RQF5" s="21"/>
      <c r="RQG5" s="21"/>
      <c r="RQH5" s="21"/>
      <c r="RQI5" s="21"/>
      <c r="RQJ5" s="21"/>
      <c r="RQK5" s="21"/>
      <c r="RQL5" s="21"/>
      <c r="RQM5" s="21"/>
      <c r="RQN5" s="21"/>
      <c r="RQO5" s="21"/>
      <c r="RQP5" s="21"/>
      <c r="RQQ5" s="21"/>
      <c r="RQR5" s="21"/>
      <c r="RQS5" s="21"/>
      <c r="RQT5" s="21"/>
      <c r="RQU5" s="21"/>
      <c r="RQV5" s="21"/>
      <c r="RQW5" s="21"/>
      <c r="RQX5" s="21"/>
      <c r="RQY5" s="21"/>
      <c r="RQZ5" s="21"/>
      <c r="RRA5" s="21"/>
      <c r="RRB5" s="21"/>
      <c r="RRC5" s="21"/>
      <c r="RRD5" s="21"/>
      <c r="RRE5" s="21"/>
      <c r="RRF5" s="21"/>
      <c r="RRG5" s="21"/>
      <c r="RRH5" s="21"/>
      <c r="RRI5" s="21"/>
      <c r="RRJ5" s="21"/>
      <c r="RRK5" s="21"/>
      <c r="RRL5" s="21"/>
      <c r="RRM5" s="21"/>
      <c r="RRN5" s="21"/>
      <c r="RRO5" s="21"/>
      <c r="RRP5" s="21"/>
      <c r="RRQ5" s="21"/>
      <c r="RRR5" s="21"/>
      <c r="RRS5" s="21"/>
      <c r="RRT5" s="21"/>
      <c r="RRU5" s="21"/>
      <c r="RRV5" s="21"/>
      <c r="RRW5" s="21"/>
      <c r="RRX5" s="21"/>
      <c r="RRY5" s="21"/>
      <c r="RRZ5" s="21"/>
      <c r="RSA5" s="21"/>
      <c r="RSB5" s="21"/>
      <c r="RSC5" s="21"/>
      <c r="RSD5" s="21"/>
      <c r="RSE5" s="21"/>
      <c r="RSF5" s="21"/>
      <c r="RSG5" s="21"/>
      <c r="RSH5" s="21"/>
      <c r="RSI5" s="21"/>
      <c r="RSJ5" s="21"/>
      <c r="RSK5" s="21"/>
      <c r="RSL5" s="21"/>
      <c r="RSM5" s="21"/>
      <c r="RSN5" s="21"/>
      <c r="RSO5" s="21"/>
      <c r="RSP5" s="21"/>
      <c r="RSQ5" s="21"/>
      <c r="RSR5" s="21"/>
      <c r="RSS5" s="21"/>
      <c r="RST5" s="21"/>
      <c r="RSU5" s="21"/>
      <c r="RSV5" s="21"/>
      <c r="RSW5" s="21"/>
      <c r="RSX5" s="21"/>
      <c r="RSY5" s="21"/>
      <c r="RSZ5" s="21"/>
      <c r="RTA5" s="21"/>
      <c r="RTB5" s="21"/>
      <c r="RTC5" s="21"/>
      <c r="RTD5" s="21"/>
      <c r="RTE5" s="21"/>
      <c r="RTF5" s="21"/>
      <c r="RTG5" s="21"/>
      <c r="RTH5" s="21"/>
      <c r="RTI5" s="21"/>
      <c r="RTJ5" s="21"/>
      <c r="RTK5" s="21"/>
      <c r="RTL5" s="21"/>
      <c r="RTM5" s="21"/>
      <c r="RTN5" s="21"/>
      <c r="RTO5" s="21"/>
      <c r="RTP5" s="21"/>
      <c r="RTQ5" s="21"/>
      <c r="RTR5" s="21"/>
      <c r="RTS5" s="21"/>
      <c r="RTT5" s="21"/>
      <c r="RTU5" s="21"/>
      <c r="RTV5" s="21"/>
      <c r="RTW5" s="21"/>
      <c r="RTX5" s="21"/>
      <c r="RTY5" s="21"/>
      <c r="RTZ5" s="21"/>
      <c r="RUA5" s="21"/>
      <c r="RUB5" s="21"/>
      <c r="RUC5" s="21"/>
      <c r="RUD5" s="21"/>
      <c r="RUE5" s="21"/>
      <c r="RUF5" s="21"/>
      <c r="RUG5" s="21"/>
      <c r="RUH5" s="21"/>
      <c r="RUI5" s="21"/>
      <c r="RUJ5" s="21"/>
      <c r="RUK5" s="21"/>
      <c r="RUL5" s="21"/>
      <c r="RUM5" s="21"/>
      <c r="RUN5" s="21"/>
      <c r="RUO5" s="21"/>
      <c r="RUP5" s="21"/>
      <c r="RUQ5" s="21"/>
      <c r="RUR5" s="21"/>
      <c r="RUS5" s="21"/>
      <c r="RUT5" s="21"/>
      <c r="RUU5" s="21"/>
      <c r="RUV5" s="21"/>
      <c r="RUW5" s="21"/>
      <c r="RUX5" s="21"/>
      <c r="RUY5" s="21"/>
      <c r="RUZ5" s="21"/>
      <c r="RVA5" s="21"/>
      <c r="RVB5" s="21"/>
      <c r="RVC5" s="21"/>
      <c r="RVD5" s="21"/>
      <c r="RVE5" s="21"/>
      <c r="RVF5" s="21"/>
      <c r="RVG5" s="21"/>
      <c r="RVH5" s="21"/>
      <c r="RVI5" s="21"/>
      <c r="RVJ5" s="21"/>
      <c r="RVK5" s="21"/>
      <c r="RVL5" s="21"/>
      <c r="RVM5" s="21"/>
      <c r="RVN5" s="21"/>
      <c r="RVO5" s="21"/>
      <c r="RVP5" s="21"/>
      <c r="RVQ5" s="21"/>
      <c r="RVR5" s="21"/>
      <c r="RVS5" s="21"/>
      <c r="RVT5" s="21"/>
      <c r="RVU5" s="21"/>
      <c r="RVV5" s="21"/>
      <c r="RVW5" s="21"/>
      <c r="RVX5" s="21"/>
      <c r="RVY5" s="21"/>
      <c r="RVZ5" s="21"/>
      <c r="RWA5" s="21"/>
      <c r="RWB5" s="21"/>
      <c r="RWC5" s="21"/>
      <c r="RWD5" s="21"/>
      <c r="RWE5" s="21"/>
      <c r="RWF5" s="21"/>
      <c r="RWG5" s="21"/>
      <c r="RWH5" s="21"/>
      <c r="RWI5" s="21"/>
      <c r="RWJ5" s="21"/>
      <c r="RWK5" s="21"/>
      <c r="RWL5" s="21"/>
      <c r="RWM5" s="21"/>
      <c r="RWN5" s="21"/>
      <c r="RWO5" s="21"/>
      <c r="RWP5" s="21"/>
      <c r="RWQ5" s="21"/>
      <c r="RWR5" s="21"/>
      <c r="RWS5" s="21"/>
      <c r="RWT5" s="21"/>
      <c r="RWU5" s="21"/>
      <c r="RWV5" s="21"/>
      <c r="RWW5" s="21"/>
      <c r="RWX5" s="21"/>
      <c r="RWY5" s="21"/>
      <c r="RWZ5" s="21"/>
      <c r="RXA5" s="21"/>
      <c r="RXB5" s="21"/>
      <c r="RXC5" s="21"/>
      <c r="RXD5" s="21"/>
      <c r="RXE5" s="21"/>
      <c r="RXF5" s="21"/>
      <c r="RXG5" s="21"/>
      <c r="RXH5" s="21"/>
      <c r="RXI5" s="21"/>
      <c r="RXJ5" s="21"/>
      <c r="RXK5" s="21"/>
      <c r="RXL5" s="21"/>
      <c r="RXM5" s="21"/>
      <c r="RXN5" s="21"/>
      <c r="RXO5" s="21"/>
      <c r="RXP5" s="21"/>
      <c r="RXQ5" s="21"/>
      <c r="RXR5" s="21"/>
      <c r="RXS5" s="21"/>
      <c r="RXT5" s="21"/>
      <c r="RXU5" s="21"/>
      <c r="RXV5" s="21"/>
      <c r="RXW5" s="21"/>
      <c r="RXX5" s="21"/>
      <c r="RXY5" s="21"/>
      <c r="RXZ5" s="21"/>
      <c r="RYA5" s="21"/>
      <c r="RYB5" s="21"/>
      <c r="RYC5" s="21"/>
      <c r="RYD5" s="21"/>
      <c r="RYE5" s="21"/>
      <c r="RYF5" s="21"/>
      <c r="RYG5" s="21"/>
      <c r="RYH5" s="21"/>
      <c r="RYI5" s="21"/>
      <c r="RYJ5" s="21"/>
      <c r="RYK5" s="21"/>
      <c r="RYL5" s="21"/>
      <c r="RYM5" s="21"/>
      <c r="RYN5" s="21"/>
      <c r="RYO5" s="21"/>
      <c r="RYP5" s="21"/>
      <c r="RYQ5" s="21"/>
      <c r="RYR5" s="21"/>
      <c r="RYS5" s="21"/>
      <c r="RYT5" s="21"/>
      <c r="RYU5" s="21"/>
      <c r="RYV5" s="21"/>
      <c r="RYW5" s="21"/>
      <c r="RYX5" s="21"/>
      <c r="RYY5" s="21"/>
      <c r="RYZ5" s="21"/>
      <c r="RZA5" s="21"/>
      <c r="RZB5" s="21"/>
      <c r="RZC5" s="21"/>
      <c r="RZD5" s="21"/>
      <c r="RZE5" s="21"/>
      <c r="RZF5" s="21"/>
      <c r="RZG5" s="21"/>
      <c r="RZH5" s="21"/>
      <c r="RZI5" s="21"/>
      <c r="RZJ5" s="21"/>
      <c r="RZK5" s="21"/>
      <c r="RZL5" s="21"/>
      <c r="RZM5" s="21"/>
      <c r="RZN5" s="21"/>
      <c r="RZO5" s="21"/>
      <c r="RZP5" s="21"/>
      <c r="RZQ5" s="21"/>
      <c r="RZR5" s="21"/>
      <c r="RZS5" s="21"/>
      <c r="RZT5" s="21"/>
      <c r="RZU5" s="21"/>
      <c r="RZV5" s="21"/>
      <c r="RZW5" s="21"/>
      <c r="RZX5" s="21"/>
      <c r="RZY5" s="21"/>
      <c r="RZZ5" s="21"/>
      <c r="SAA5" s="21"/>
      <c r="SAB5" s="21"/>
      <c r="SAC5" s="21"/>
      <c r="SAD5" s="21"/>
      <c r="SAE5" s="21"/>
      <c r="SAF5" s="21"/>
      <c r="SAG5" s="21"/>
      <c r="SAH5" s="21"/>
      <c r="SAI5" s="21"/>
      <c r="SAJ5" s="21"/>
      <c r="SAK5" s="21"/>
      <c r="SAL5" s="21"/>
      <c r="SAM5" s="21"/>
      <c r="SAN5" s="21"/>
      <c r="SAO5" s="21"/>
      <c r="SAP5" s="21"/>
      <c r="SAQ5" s="21"/>
      <c r="SAR5" s="21"/>
      <c r="SAS5" s="21"/>
      <c r="SAT5" s="21"/>
      <c r="SAU5" s="21"/>
      <c r="SAV5" s="21"/>
      <c r="SAW5" s="21"/>
      <c r="SAX5" s="21"/>
      <c r="SAY5" s="21"/>
      <c r="SAZ5" s="21"/>
      <c r="SBA5" s="21"/>
      <c r="SBB5" s="21"/>
      <c r="SBC5" s="21"/>
      <c r="SBD5" s="21"/>
      <c r="SBE5" s="21"/>
      <c r="SBF5" s="21"/>
      <c r="SBG5" s="21"/>
      <c r="SBH5" s="21"/>
      <c r="SBI5" s="21"/>
      <c r="SBJ5" s="21"/>
      <c r="SBK5" s="21"/>
      <c r="SBL5" s="21"/>
      <c r="SBM5" s="21"/>
      <c r="SBN5" s="21"/>
      <c r="SBO5" s="21"/>
      <c r="SBP5" s="21"/>
      <c r="SBQ5" s="21"/>
      <c r="SBR5" s="21"/>
      <c r="SBS5" s="21"/>
      <c r="SBT5" s="21"/>
      <c r="SBU5" s="21"/>
      <c r="SBV5" s="21"/>
      <c r="SBW5" s="21"/>
      <c r="SBX5" s="21"/>
      <c r="SBY5" s="21"/>
      <c r="SBZ5" s="21"/>
      <c r="SCA5" s="21"/>
      <c r="SCB5" s="21"/>
      <c r="SCC5" s="21"/>
      <c r="SCD5" s="21"/>
      <c r="SCE5" s="21"/>
      <c r="SCF5" s="21"/>
      <c r="SCG5" s="21"/>
      <c r="SCH5" s="21"/>
      <c r="SCI5" s="21"/>
      <c r="SCJ5" s="21"/>
      <c r="SCK5" s="21"/>
      <c r="SCL5" s="21"/>
      <c r="SCM5" s="21"/>
      <c r="SCN5" s="21"/>
      <c r="SCO5" s="21"/>
      <c r="SCP5" s="21"/>
      <c r="SCQ5" s="21"/>
      <c r="SCR5" s="21"/>
      <c r="SCS5" s="21"/>
      <c r="SCT5" s="21"/>
      <c r="SCU5" s="21"/>
      <c r="SCV5" s="21"/>
      <c r="SCW5" s="21"/>
      <c r="SCX5" s="21"/>
      <c r="SCY5" s="21"/>
      <c r="SCZ5" s="21"/>
      <c r="SDA5" s="21"/>
      <c r="SDB5" s="21"/>
      <c r="SDC5" s="21"/>
      <c r="SDD5" s="21"/>
      <c r="SDE5" s="21"/>
      <c r="SDF5" s="21"/>
      <c r="SDG5" s="21"/>
      <c r="SDH5" s="21"/>
      <c r="SDI5" s="21"/>
      <c r="SDJ5" s="21"/>
      <c r="SDK5" s="21"/>
      <c r="SDL5" s="21"/>
      <c r="SDM5" s="21"/>
      <c r="SDN5" s="21"/>
      <c r="SDO5" s="21"/>
      <c r="SDP5" s="21"/>
      <c r="SDQ5" s="21"/>
      <c r="SDR5" s="21"/>
      <c r="SDS5" s="21"/>
      <c r="SDT5" s="21"/>
      <c r="SDU5" s="21"/>
      <c r="SDV5" s="21"/>
      <c r="SDW5" s="21"/>
      <c r="SDX5" s="21"/>
      <c r="SDY5" s="21"/>
      <c r="SDZ5" s="21"/>
      <c r="SEA5" s="21"/>
      <c r="SEB5" s="21"/>
      <c r="SEC5" s="21"/>
      <c r="SED5" s="21"/>
      <c r="SEE5" s="21"/>
      <c r="SEF5" s="21"/>
      <c r="SEG5" s="21"/>
      <c r="SEH5" s="21"/>
      <c r="SEI5" s="21"/>
      <c r="SEJ5" s="21"/>
      <c r="SEK5" s="21"/>
      <c r="SEL5" s="21"/>
      <c r="SEM5" s="21"/>
      <c r="SEN5" s="21"/>
      <c r="SEO5" s="21"/>
      <c r="SEP5" s="21"/>
      <c r="SEQ5" s="21"/>
      <c r="SER5" s="21"/>
      <c r="SES5" s="21"/>
      <c r="SET5" s="21"/>
      <c r="SEU5" s="21"/>
      <c r="SEV5" s="21"/>
      <c r="SEW5" s="21"/>
      <c r="SEX5" s="21"/>
      <c r="SEY5" s="21"/>
      <c r="SEZ5" s="21"/>
      <c r="SFA5" s="21"/>
      <c r="SFB5" s="21"/>
      <c r="SFC5" s="21"/>
      <c r="SFD5" s="21"/>
      <c r="SFE5" s="21"/>
      <c r="SFF5" s="21"/>
      <c r="SFG5" s="21"/>
      <c r="SFH5" s="21"/>
      <c r="SFI5" s="21"/>
      <c r="SFJ5" s="21"/>
      <c r="SFK5" s="21"/>
      <c r="SFL5" s="21"/>
      <c r="SFM5" s="21"/>
      <c r="SFN5" s="21"/>
      <c r="SFO5" s="21"/>
      <c r="SFP5" s="21"/>
      <c r="SFQ5" s="21"/>
      <c r="SFR5" s="21"/>
      <c r="SFS5" s="21"/>
      <c r="SFT5" s="21"/>
      <c r="SFU5" s="21"/>
      <c r="SFV5" s="21"/>
      <c r="SFW5" s="21"/>
      <c r="SFX5" s="21"/>
      <c r="SFY5" s="21"/>
      <c r="SFZ5" s="21"/>
      <c r="SGA5" s="21"/>
      <c r="SGB5" s="21"/>
      <c r="SGC5" s="21"/>
      <c r="SGD5" s="21"/>
      <c r="SGE5" s="21"/>
      <c r="SGF5" s="21"/>
      <c r="SGG5" s="21"/>
      <c r="SGH5" s="21"/>
      <c r="SGI5" s="21"/>
      <c r="SGJ5" s="21"/>
      <c r="SGK5" s="21"/>
      <c r="SGL5" s="21"/>
      <c r="SGM5" s="21"/>
      <c r="SGN5" s="21"/>
      <c r="SGO5" s="21"/>
      <c r="SGP5" s="21"/>
      <c r="SGQ5" s="21"/>
      <c r="SGR5" s="21"/>
      <c r="SGS5" s="21"/>
      <c r="SGT5" s="21"/>
      <c r="SGU5" s="21"/>
      <c r="SGV5" s="21"/>
      <c r="SGW5" s="21"/>
      <c r="SGX5" s="21"/>
      <c r="SGY5" s="21"/>
      <c r="SGZ5" s="21"/>
      <c r="SHA5" s="21"/>
      <c r="SHB5" s="21"/>
      <c r="SHC5" s="21"/>
      <c r="SHD5" s="21"/>
      <c r="SHE5" s="21"/>
      <c r="SHF5" s="21"/>
      <c r="SHG5" s="21"/>
      <c r="SHH5" s="21"/>
      <c r="SHI5" s="21"/>
      <c r="SHJ5" s="21"/>
      <c r="SHK5" s="21"/>
      <c r="SHL5" s="21"/>
      <c r="SHM5" s="21"/>
      <c r="SHN5" s="21"/>
      <c r="SHO5" s="21"/>
      <c r="SHP5" s="21"/>
      <c r="SHQ5" s="21"/>
      <c r="SHR5" s="21"/>
      <c r="SHS5" s="21"/>
      <c r="SHT5" s="21"/>
      <c r="SHU5" s="21"/>
      <c r="SHV5" s="21"/>
      <c r="SHW5" s="21"/>
      <c r="SHX5" s="21"/>
      <c r="SHY5" s="21"/>
      <c r="SHZ5" s="21"/>
      <c r="SIA5" s="21"/>
      <c r="SIB5" s="21"/>
      <c r="SIC5" s="21"/>
      <c r="SID5" s="21"/>
      <c r="SIE5" s="21"/>
      <c r="SIF5" s="21"/>
      <c r="SIG5" s="21"/>
      <c r="SIH5" s="21"/>
      <c r="SII5" s="21"/>
      <c r="SIJ5" s="21"/>
      <c r="SIK5" s="21"/>
      <c r="SIL5" s="21"/>
      <c r="SIM5" s="21"/>
      <c r="SIN5" s="21"/>
      <c r="SIO5" s="21"/>
      <c r="SIP5" s="21"/>
      <c r="SIQ5" s="21"/>
      <c r="SIR5" s="21"/>
      <c r="SIS5" s="21"/>
      <c r="SIT5" s="21"/>
      <c r="SIU5" s="21"/>
      <c r="SIV5" s="21"/>
      <c r="SIW5" s="21"/>
      <c r="SIX5" s="21"/>
      <c r="SIY5" s="21"/>
      <c r="SIZ5" s="21"/>
      <c r="SJA5" s="21"/>
      <c r="SJB5" s="21"/>
      <c r="SJC5" s="21"/>
      <c r="SJD5" s="21"/>
      <c r="SJE5" s="21"/>
      <c r="SJF5" s="21"/>
      <c r="SJG5" s="21"/>
      <c r="SJH5" s="21"/>
      <c r="SJI5" s="21"/>
      <c r="SJJ5" s="21"/>
      <c r="SJK5" s="21"/>
      <c r="SJL5" s="21"/>
      <c r="SJM5" s="21"/>
      <c r="SJN5" s="21"/>
      <c r="SJO5" s="21"/>
      <c r="SJP5" s="21"/>
      <c r="SJQ5" s="21"/>
      <c r="SJR5" s="21"/>
      <c r="SJS5" s="21"/>
      <c r="SJT5" s="21"/>
      <c r="SJU5" s="21"/>
      <c r="SJV5" s="21"/>
      <c r="SJW5" s="21"/>
      <c r="SJX5" s="21"/>
      <c r="SJY5" s="21"/>
      <c r="SJZ5" s="21"/>
      <c r="SKA5" s="21"/>
      <c r="SKB5" s="21"/>
      <c r="SKC5" s="21"/>
      <c r="SKD5" s="21"/>
      <c r="SKE5" s="21"/>
      <c r="SKF5" s="21"/>
      <c r="SKG5" s="21"/>
      <c r="SKH5" s="21"/>
      <c r="SKI5" s="21"/>
      <c r="SKJ5" s="21"/>
      <c r="SKK5" s="21"/>
      <c r="SKL5" s="21"/>
      <c r="SKM5" s="21"/>
      <c r="SKN5" s="21"/>
      <c r="SKO5" s="21"/>
      <c r="SKP5" s="21"/>
      <c r="SKQ5" s="21"/>
      <c r="SKR5" s="21"/>
      <c r="SKS5" s="21"/>
      <c r="SKT5" s="21"/>
      <c r="SKU5" s="21"/>
      <c r="SKV5" s="21"/>
      <c r="SKW5" s="21"/>
      <c r="SKX5" s="21"/>
      <c r="SKY5" s="21"/>
      <c r="SKZ5" s="21"/>
      <c r="SLA5" s="21"/>
      <c r="SLB5" s="21"/>
      <c r="SLC5" s="21"/>
      <c r="SLD5" s="21"/>
      <c r="SLE5" s="21"/>
      <c r="SLF5" s="21"/>
      <c r="SLG5" s="21"/>
      <c r="SLH5" s="21"/>
      <c r="SLI5" s="21"/>
      <c r="SLJ5" s="21"/>
      <c r="SLK5" s="21"/>
      <c r="SLL5" s="21"/>
      <c r="SLM5" s="21"/>
      <c r="SLN5" s="21"/>
      <c r="SLO5" s="21"/>
      <c r="SLP5" s="21"/>
      <c r="SLQ5" s="21"/>
      <c r="SLR5" s="21"/>
      <c r="SLS5" s="21"/>
      <c r="SLT5" s="21"/>
      <c r="SLU5" s="21"/>
      <c r="SLV5" s="21"/>
      <c r="SLW5" s="21"/>
      <c r="SLX5" s="21"/>
      <c r="SLY5" s="21"/>
      <c r="SLZ5" s="21"/>
      <c r="SMA5" s="21"/>
      <c r="SMB5" s="21"/>
      <c r="SMC5" s="21"/>
      <c r="SMD5" s="21"/>
      <c r="SME5" s="21"/>
      <c r="SMF5" s="21"/>
      <c r="SMG5" s="21"/>
      <c r="SMH5" s="21"/>
      <c r="SMI5" s="21"/>
      <c r="SMJ5" s="21"/>
      <c r="SMK5" s="21"/>
      <c r="SML5" s="21"/>
      <c r="SMM5" s="21"/>
      <c r="SMN5" s="21"/>
      <c r="SMO5" s="21"/>
      <c r="SMP5" s="21"/>
      <c r="SMQ5" s="21"/>
      <c r="SMR5" s="21"/>
      <c r="SMS5" s="21"/>
      <c r="SMT5" s="21"/>
      <c r="SMU5" s="21"/>
      <c r="SMV5" s="21"/>
      <c r="SMW5" s="21"/>
      <c r="SMX5" s="21"/>
      <c r="SMY5" s="21"/>
      <c r="SMZ5" s="21"/>
      <c r="SNA5" s="21"/>
      <c r="SNB5" s="21"/>
      <c r="SNC5" s="21"/>
      <c r="SND5" s="21"/>
      <c r="SNE5" s="21"/>
      <c r="SNF5" s="21"/>
      <c r="SNG5" s="21"/>
      <c r="SNH5" s="21"/>
      <c r="SNI5" s="21"/>
      <c r="SNJ5" s="21"/>
      <c r="SNK5" s="21"/>
      <c r="SNL5" s="21"/>
      <c r="SNM5" s="21"/>
      <c r="SNN5" s="21"/>
      <c r="SNO5" s="21"/>
      <c r="SNP5" s="21"/>
      <c r="SNQ5" s="21"/>
      <c r="SNR5" s="21"/>
      <c r="SNS5" s="21"/>
      <c r="SNT5" s="21"/>
      <c r="SNU5" s="21"/>
      <c r="SNV5" s="21"/>
      <c r="SNW5" s="21"/>
      <c r="SNX5" s="21"/>
      <c r="SNY5" s="21"/>
      <c r="SNZ5" s="21"/>
      <c r="SOA5" s="21"/>
      <c r="SOB5" s="21"/>
      <c r="SOC5" s="21"/>
      <c r="SOD5" s="21"/>
      <c r="SOE5" s="21"/>
      <c r="SOF5" s="21"/>
      <c r="SOG5" s="21"/>
      <c r="SOH5" s="21"/>
      <c r="SOI5" s="21"/>
      <c r="SOJ5" s="21"/>
      <c r="SOK5" s="21"/>
      <c r="SOL5" s="21"/>
      <c r="SOM5" s="21"/>
      <c r="SON5" s="21"/>
      <c r="SOO5" s="21"/>
      <c r="SOP5" s="21"/>
      <c r="SOQ5" s="21"/>
      <c r="SOR5" s="21"/>
      <c r="SOS5" s="21"/>
      <c r="SOT5" s="21"/>
      <c r="SOU5" s="21"/>
      <c r="SOV5" s="21"/>
      <c r="SOW5" s="21"/>
      <c r="SOX5" s="21"/>
      <c r="SOY5" s="21"/>
      <c r="SOZ5" s="21"/>
      <c r="SPA5" s="21"/>
      <c r="SPB5" s="21"/>
      <c r="SPC5" s="21"/>
      <c r="SPD5" s="21"/>
      <c r="SPE5" s="21"/>
      <c r="SPF5" s="21"/>
      <c r="SPG5" s="21"/>
      <c r="SPH5" s="21"/>
      <c r="SPI5" s="21"/>
      <c r="SPJ5" s="21"/>
      <c r="SPK5" s="21"/>
      <c r="SPL5" s="21"/>
      <c r="SPM5" s="21"/>
      <c r="SPN5" s="21"/>
      <c r="SPO5" s="21"/>
      <c r="SPP5" s="21"/>
      <c r="SPQ5" s="21"/>
      <c r="SPR5" s="21"/>
      <c r="SPS5" s="21"/>
      <c r="SPT5" s="21"/>
      <c r="SPU5" s="21"/>
      <c r="SPV5" s="21"/>
      <c r="SPW5" s="21"/>
      <c r="SPX5" s="21"/>
      <c r="SPY5" s="21"/>
      <c r="SPZ5" s="21"/>
      <c r="SQA5" s="21"/>
      <c r="SQB5" s="21"/>
      <c r="SQC5" s="21"/>
      <c r="SQD5" s="21"/>
      <c r="SQE5" s="21"/>
      <c r="SQF5" s="21"/>
      <c r="SQG5" s="21"/>
      <c r="SQH5" s="21"/>
      <c r="SQI5" s="21"/>
      <c r="SQJ5" s="21"/>
      <c r="SQK5" s="21"/>
      <c r="SQL5" s="21"/>
      <c r="SQM5" s="21"/>
      <c r="SQN5" s="21"/>
      <c r="SQO5" s="21"/>
      <c r="SQP5" s="21"/>
      <c r="SQQ5" s="21"/>
      <c r="SQR5" s="21"/>
      <c r="SQS5" s="21"/>
      <c r="SQT5" s="21"/>
      <c r="SQU5" s="21"/>
      <c r="SQV5" s="21"/>
      <c r="SQW5" s="21"/>
      <c r="SQX5" s="21"/>
      <c r="SQY5" s="21"/>
      <c r="SQZ5" s="21"/>
      <c r="SRA5" s="21"/>
      <c r="SRB5" s="21"/>
      <c r="SRC5" s="21"/>
      <c r="SRD5" s="21"/>
      <c r="SRE5" s="21"/>
      <c r="SRF5" s="21"/>
      <c r="SRG5" s="21"/>
      <c r="SRH5" s="21"/>
      <c r="SRI5" s="21"/>
      <c r="SRJ5" s="21"/>
      <c r="SRK5" s="21"/>
      <c r="SRL5" s="21"/>
      <c r="SRM5" s="21"/>
      <c r="SRN5" s="21"/>
      <c r="SRO5" s="21"/>
      <c r="SRP5" s="21"/>
      <c r="SRQ5" s="21"/>
      <c r="SRR5" s="21"/>
      <c r="SRS5" s="21"/>
      <c r="SRT5" s="21"/>
      <c r="SRU5" s="21"/>
      <c r="SRV5" s="21"/>
      <c r="SRW5" s="21"/>
      <c r="SRX5" s="21"/>
      <c r="SRY5" s="21"/>
      <c r="SRZ5" s="21"/>
      <c r="SSA5" s="21"/>
      <c r="SSB5" s="21"/>
      <c r="SSC5" s="21"/>
      <c r="SSD5" s="21"/>
      <c r="SSE5" s="21"/>
      <c r="SSF5" s="21"/>
      <c r="SSG5" s="21"/>
      <c r="SSH5" s="21"/>
      <c r="SSI5" s="21"/>
      <c r="SSJ5" s="21"/>
      <c r="SSK5" s="21"/>
      <c r="SSL5" s="21"/>
      <c r="SSM5" s="21"/>
      <c r="SSN5" s="21"/>
      <c r="SSO5" s="21"/>
      <c r="SSP5" s="21"/>
      <c r="SSQ5" s="21"/>
      <c r="SSR5" s="21"/>
      <c r="SSS5" s="21"/>
      <c r="SST5" s="21"/>
      <c r="SSU5" s="21"/>
      <c r="SSV5" s="21"/>
      <c r="SSW5" s="21"/>
      <c r="SSX5" s="21"/>
      <c r="SSY5" s="21"/>
      <c r="SSZ5" s="21"/>
      <c r="STA5" s="21"/>
      <c r="STB5" s="21"/>
      <c r="STC5" s="21"/>
      <c r="STD5" s="21"/>
      <c r="STE5" s="21"/>
      <c r="STF5" s="21"/>
      <c r="STG5" s="21"/>
      <c r="STH5" s="21"/>
      <c r="STI5" s="21"/>
      <c r="STJ5" s="21"/>
      <c r="STK5" s="21"/>
      <c r="STL5" s="21"/>
      <c r="STM5" s="21"/>
      <c r="STN5" s="21"/>
      <c r="STO5" s="21"/>
      <c r="STP5" s="21"/>
      <c r="STQ5" s="21"/>
      <c r="STR5" s="21"/>
      <c r="STS5" s="21"/>
      <c r="STT5" s="21"/>
      <c r="STU5" s="21"/>
      <c r="STV5" s="21"/>
      <c r="STW5" s="21"/>
      <c r="STX5" s="21"/>
      <c r="STY5" s="21"/>
      <c r="STZ5" s="21"/>
      <c r="SUA5" s="21"/>
      <c r="SUB5" s="21"/>
      <c r="SUC5" s="21"/>
      <c r="SUD5" s="21"/>
      <c r="SUE5" s="21"/>
      <c r="SUF5" s="21"/>
      <c r="SUG5" s="21"/>
      <c r="SUH5" s="21"/>
      <c r="SUI5" s="21"/>
      <c r="SUJ5" s="21"/>
      <c r="SUK5" s="21"/>
      <c r="SUL5" s="21"/>
      <c r="SUM5" s="21"/>
      <c r="SUN5" s="21"/>
      <c r="SUO5" s="21"/>
      <c r="SUP5" s="21"/>
      <c r="SUQ5" s="21"/>
      <c r="SUR5" s="21"/>
      <c r="SUS5" s="21"/>
      <c r="SUT5" s="21"/>
      <c r="SUU5" s="21"/>
      <c r="SUV5" s="21"/>
      <c r="SUW5" s="21"/>
      <c r="SUX5" s="21"/>
      <c r="SUY5" s="21"/>
      <c r="SUZ5" s="21"/>
      <c r="SVA5" s="21"/>
      <c r="SVB5" s="21"/>
      <c r="SVC5" s="21"/>
      <c r="SVD5" s="21"/>
      <c r="SVE5" s="21"/>
      <c r="SVF5" s="21"/>
      <c r="SVG5" s="21"/>
      <c r="SVH5" s="21"/>
      <c r="SVI5" s="21"/>
      <c r="SVJ5" s="21"/>
      <c r="SVK5" s="21"/>
      <c r="SVL5" s="21"/>
      <c r="SVM5" s="21"/>
      <c r="SVN5" s="21"/>
      <c r="SVO5" s="21"/>
      <c r="SVP5" s="21"/>
      <c r="SVQ5" s="21"/>
      <c r="SVR5" s="21"/>
      <c r="SVS5" s="21"/>
      <c r="SVT5" s="21"/>
      <c r="SVU5" s="21"/>
      <c r="SVV5" s="21"/>
      <c r="SVW5" s="21"/>
      <c r="SVX5" s="21"/>
      <c r="SVY5" s="21"/>
      <c r="SVZ5" s="21"/>
      <c r="SWA5" s="21"/>
      <c r="SWB5" s="21"/>
      <c r="SWC5" s="21"/>
      <c r="SWD5" s="21"/>
      <c r="SWE5" s="21"/>
      <c r="SWF5" s="21"/>
      <c r="SWG5" s="21"/>
      <c r="SWH5" s="21"/>
      <c r="SWI5" s="21"/>
      <c r="SWJ5" s="21"/>
      <c r="SWK5" s="21"/>
      <c r="SWL5" s="21"/>
      <c r="SWM5" s="21"/>
      <c r="SWN5" s="21"/>
      <c r="SWO5" s="21"/>
      <c r="SWP5" s="21"/>
      <c r="SWQ5" s="21"/>
      <c r="SWR5" s="21"/>
      <c r="SWS5" s="21"/>
      <c r="SWT5" s="21"/>
      <c r="SWU5" s="21"/>
      <c r="SWV5" s="21"/>
      <c r="SWW5" s="21"/>
      <c r="SWX5" s="21"/>
      <c r="SWY5" s="21"/>
      <c r="SWZ5" s="21"/>
      <c r="SXA5" s="21"/>
      <c r="SXB5" s="21"/>
      <c r="SXC5" s="21"/>
      <c r="SXD5" s="21"/>
      <c r="SXE5" s="21"/>
      <c r="SXF5" s="21"/>
      <c r="SXG5" s="21"/>
      <c r="SXH5" s="21"/>
      <c r="SXI5" s="21"/>
      <c r="SXJ5" s="21"/>
      <c r="SXK5" s="21"/>
      <c r="SXL5" s="21"/>
      <c r="SXM5" s="21"/>
      <c r="SXN5" s="21"/>
      <c r="SXO5" s="21"/>
      <c r="SXP5" s="21"/>
      <c r="SXQ5" s="21"/>
      <c r="SXR5" s="21"/>
      <c r="SXS5" s="21"/>
      <c r="SXT5" s="21"/>
      <c r="SXU5" s="21"/>
      <c r="SXV5" s="21"/>
      <c r="SXW5" s="21"/>
      <c r="SXX5" s="21"/>
      <c r="SXY5" s="21"/>
      <c r="SXZ5" s="21"/>
      <c r="SYA5" s="21"/>
      <c r="SYB5" s="21"/>
      <c r="SYC5" s="21"/>
      <c r="SYD5" s="21"/>
      <c r="SYE5" s="21"/>
      <c r="SYF5" s="21"/>
      <c r="SYG5" s="21"/>
      <c r="SYH5" s="21"/>
      <c r="SYI5" s="21"/>
      <c r="SYJ5" s="21"/>
      <c r="SYK5" s="21"/>
      <c r="SYL5" s="21"/>
      <c r="SYM5" s="21"/>
      <c r="SYN5" s="21"/>
      <c r="SYO5" s="21"/>
      <c r="SYP5" s="21"/>
      <c r="SYQ5" s="21"/>
      <c r="SYR5" s="21"/>
      <c r="SYS5" s="21"/>
      <c r="SYT5" s="21"/>
      <c r="SYU5" s="21"/>
      <c r="SYV5" s="21"/>
      <c r="SYW5" s="21"/>
      <c r="SYX5" s="21"/>
      <c r="SYY5" s="21"/>
      <c r="SYZ5" s="21"/>
      <c r="SZA5" s="21"/>
      <c r="SZB5" s="21"/>
      <c r="SZC5" s="21"/>
      <c r="SZD5" s="21"/>
      <c r="SZE5" s="21"/>
      <c r="SZF5" s="21"/>
      <c r="SZG5" s="21"/>
      <c r="SZH5" s="21"/>
      <c r="SZI5" s="21"/>
      <c r="SZJ5" s="21"/>
      <c r="SZK5" s="21"/>
      <c r="SZL5" s="21"/>
      <c r="SZM5" s="21"/>
      <c r="SZN5" s="21"/>
      <c r="SZO5" s="21"/>
      <c r="SZP5" s="21"/>
      <c r="SZQ5" s="21"/>
      <c r="SZR5" s="21"/>
      <c r="SZS5" s="21"/>
      <c r="SZT5" s="21"/>
      <c r="SZU5" s="21"/>
      <c r="SZV5" s="21"/>
      <c r="SZW5" s="21"/>
      <c r="SZX5" s="21"/>
      <c r="SZY5" s="21"/>
      <c r="SZZ5" s="21"/>
      <c r="TAA5" s="21"/>
      <c r="TAB5" s="21"/>
      <c r="TAC5" s="21"/>
      <c r="TAD5" s="21"/>
      <c r="TAE5" s="21"/>
      <c r="TAF5" s="21"/>
      <c r="TAG5" s="21"/>
      <c r="TAH5" s="21"/>
      <c r="TAI5" s="21"/>
      <c r="TAJ5" s="21"/>
      <c r="TAK5" s="21"/>
      <c r="TAL5" s="21"/>
      <c r="TAM5" s="21"/>
      <c r="TAN5" s="21"/>
      <c r="TAO5" s="21"/>
      <c r="TAP5" s="21"/>
      <c r="TAQ5" s="21"/>
      <c r="TAR5" s="21"/>
      <c r="TAS5" s="21"/>
      <c r="TAT5" s="21"/>
      <c r="TAU5" s="21"/>
      <c r="TAV5" s="21"/>
      <c r="TAW5" s="21"/>
      <c r="TAX5" s="21"/>
      <c r="TAY5" s="21"/>
      <c r="TAZ5" s="21"/>
      <c r="TBA5" s="21"/>
      <c r="TBB5" s="21"/>
      <c r="TBC5" s="21"/>
      <c r="TBD5" s="21"/>
      <c r="TBE5" s="21"/>
      <c r="TBF5" s="21"/>
      <c r="TBG5" s="21"/>
      <c r="TBH5" s="21"/>
      <c r="TBI5" s="21"/>
      <c r="TBJ5" s="21"/>
      <c r="TBK5" s="21"/>
      <c r="TBL5" s="21"/>
      <c r="TBM5" s="21"/>
      <c r="TBN5" s="21"/>
      <c r="TBO5" s="21"/>
      <c r="TBP5" s="21"/>
      <c r="TBQ5" s="21"/>
      <c r="TBR5" s="21"/>
      <c r="TBS5" s="21"/>
      <c r="TBT5" s="21"/>
      <c r="TBU5" s="21"/>
      <c r="TBV5" s="21"/>
      <c r="TBW5" s="21"/>
      <c r="TBX5" s="21"/>
      <c r="TBY5" s="21"/>
      <c r="TBZ5" s="21"/>
      <c r="TCA5" s="21"/>
      <c r="TCB5" s="21"/>
      <c r="TCC5" s="21"/>
      <c r="TCD5" s="21"/>
      <c r="TCE5" s="21"/>
      <c r="TCF5" s="21"/>
      <c r="TCG5" s="21"/>
      <c r="TCH5" s="21"/>
      <c r="TCI5" s="21"/>
      <c r="TCJ5" s="21"/>
      <c r="TCK5" s="21"/>
      <c r="TCL5" s="21"/>
      <c r="TCM5" s="21"/>
      <c r="TCN5" s="21"/>
      <c r="TCO5" s="21"/>
      <c r="TCP5" s="21"/>
      <c r="TCQ5" s="21"/>
      <c r="TCR5" s="21"/>
      <c r="TCS5" s="21"/>
      <c r="TCT5" s="21"/>
      <c r="TCU5" s="21"/>
      <c r="TCV5" s="21"/>
      <c r="TCW5" s="21"/>
      <c r="TCX5" s="21"/>
      <c r="TCY5" s="21"/>
      <c r="TCZ5" s="21"/>
      <c r="TDA5" s="21"/>
      <c r="TDB5" s="21"/>
      <c r="TDC5" s="21"/>
      <c r="TDD5" s="21"/>
      <c r="TDE5" s="21"/>
      <c r="TDF5" s="21"/>
      <c r="TDG5" s="21"/>
      <c r="TDH5" s="21"/>
      <c r="TDI5" s="21"/>
      <c r="TDJ5" s="21"/>
      <c r="TDK5" s="21"/>
      <c r="TDL5" s="21"/>
      <c r="TDM5" s="21"/>
      <c r="TDN5" s="21"/>
      <c r="TDO5" s="21"/>
      <c r="TDP5" s="21"/>
      <c r="TDQ5" s="21"/>
      <c r="TDR5" s="21"/>
      <c r="TDS5" s="21"/>
      <c r="TDT5" s="21"/>
      <c r="TDU5" s="21"/>
      <c r="TDV5" s="21"/>
      <c r="TDW5" s="21"/>
      <c r="TDX5" s="21"/>
      <c r="TDY5" s="21"/>
      <c r="TDZ5" s="21"/>
      <c r="TEA5" s="21"/>
      <c r="TEB5" s="21"/>
      <c r="TEC5" s="21"/>
      <c r="TED5" s="21"/>
      <c r="TEE5" s="21"/>
      <c r="TEF5" s="21"/>
      <c r="TEG5" s="21"/>
      <c r="TEH5" s="21"/>
      <c r="TEI5" s="21"/>
      <c r="TEJ5" s="21"/>
      <c r="TEK5" s="21"/>
      <c r="TEL5" s="21"/>
      <c r="TEM5" s="21"/>
      <c r="TEN5" s="21"/>
      <c r="TEO5" s="21"/>
      <c r="TEP5" s="21"/>
      <c r="TEQ5" s="21"/>
      <c r="TER5" s="21"/>
      <c r="TES5" s="21"/>
      <c r="TET5" s="21"/>
      <c r="TEU5" s="21"/>
      <c r="TEV5" s="21"/>
      <c r="TEW5" s="21"/>
      <c r="TEX5" s="21"/>
      <c r="TEY5" s="21"/>
      <c r="TEZ5" s="21"/>
      <c r="TFA5" s="21"/>
      <c r="TFB5" s="21"/>
      <c r="TFC5" s="21"/>
      <c r="TFD5" s="21"/>
      <c r="TFE5" s="21"/>
      <c r="TFF5" s="21"/>
      <c r="TFG5" s="21"/>
      <c r="TFH5" s="21"/>
      <c r="TFI5" s="21"/>
      <c r="TFJ5" s="21"/>
      <c r="TFK5" s="21"/>
      <c r="TFL5" s="21"/>
      <c r="TFM5" s="21"/>
      <c r="TFN5" s="21"/>
      <c r="TFO5" s="21"/>
      <c r="TFP5" s="21"/>
      <c r="TFQ5" s="21"/>
      <c r="TFR5" s="21"/>
      <c r="TFS5" s="21"/>
      <c r="TFT5" s="21"/>
      <c r="TFU5" s="21"/>
      <c r="TFV5" s="21"/>
      <c r="TFW5" s="21"/>
      <c r="TFX5" s="21"/>
      <c r="TFY5" s="21"/>
      <c r="TFZ5" s="21"/>
      <c r="TGA5" s="21"/>
      <c r="TGB5" s="21"/>
      <c r="TGC5" s="21"/>
      <c r="TGD5" s="21"/>
      <c r="TGE5" s="21"/>
      <c r="TGF5" s="21"/>
      <c r="TGG5" s="21"/>
      <c r="TGH5" s="21"/>
      <c r="TGI5" s="21"/>
      <c r="TGJ5" s="21"/>
      <c r="TGK5" s="21"/>
      <c r="TGL5" s="21"/>
      <c r="TGM5" s="21"/>
      <c r="TGN5" s="21"/>
      <c r="TGO5" s="21"/>
      <c r="TGP5" s="21"/>
      <c r="TGQ5" s="21"/>
      <c r="TGR5" s="21"/>
      <c r="TGS5" s="21"/>
      <c r="TGT5" s="21"/>
      <c r="TGU5" s="21"/>
      <c r="TGV5" s="21"/>
      <c r="TGW5" s="21"/>
      <c r="TGX5" s="21"/>
      <c r="TGY5" s="21"/>
      <c r="TGZ5" s="21"/>
      <c r="THA5" s="21"/>
      <c r="THB5" s="21"/>
      <c r="THC5" s="21"/>
      <c r="THD5" s="21"/>
      <c r="THE5" s="21"/>
      <c r="THF5" s="21"/>
      <c r="THG5" s="21"/>
      <c r="THH5" s="21"/>
      <c r="THI5" s="21"/>
      <c r="THJ5" s="21"/>
      <c r="THK5" s="21"/>
      <c r="THL5" s="21"/>
      <c r="THM5" s="21"/>
      <c r="THN5" s="21"/>
      <c r="THO5" s="21"/>
      <c r="THP5" s="21"/>
      <c r="THQ5" s="21"/>
      <c r="THR5" s="21"/>
      <c r="THS5" s="21"/>
      <c r="THT5" s="21"/>
      <c r="THU5" s="21"/>
      <c r="THV5" s="21"/>
      <c r="THW5" s="21"/>
      <c r="THX5" s="21"/>
      <c r="THY5" s="21"/>
      <c r="THZ5" s="21"/>
      <c r="TIA5" s="21"/>
      <c r="TIB5" s="21"/>
      <c r="TIC5" s="21"/>
      <c r="TID5" s="21"/>
      <c r="TIE5" s="21"/>
      <c r="TIF5" s="21"/>
      <c r="TIG5" s="21"/>
      <c r="TIH5" s="21"/>
      <c r="TII5" s="21"/>
      <c r="TIJ5" s="21"/>
      <c r="TIK5" s="21"/>
      <c r="TIL5" s="21"/>
      <c r="TIM5" s="21"/>
      <c r="TIN5" s="21"/>
      <c r="TIO5" s="21"/>
      <c r="TIP5" s="21"/>
      <c r="TIQ5" s="21"/>
      <c r="TIR5" s="21"/>
      <c r="TIS5" s="21"/>
      <c r="TIT5" s="21"/>
      <c r="TIU5" s="21"/>
      <c r="TIV5" s="21"/>
      <c r="TIW5" s="21"/>
      <c r="TIX5" s="21"/>
      <c r="TIY5" s="21"/>
      <c r="TIZ5" s="21"/>
      <c r="TJA5" s="21"/>
      <c r="TJB5" s="21"/>
      <c r="TJC5" s="21"/>
      <c r="TJD5" s="21"/>
      <c r="TJE5" s="21"/>
      <c r="TJF5" s="21"/>
      <c r="TJG5" s="21"/>
      <c r="TJH5" s="21"/>
      <c r="TJI5" s="21"/>
      <c r="TJJ5" s="21"/>
      <c r="TJK5" s="21"/>
      <c r="TJL5" s="21"/>
      <c r="TJM5" s="21"/>
      <c r="TJN5" s="21"/>
      <c r="TJO5" s="21"/>
      <c r="TJP5" s="21"/>
      <c r="TJQ5" s="21"/>
      <c r="TJR5" s="21"/>
      <c r="TJS5" s="21"/>
      <c r="TJT5" s="21"/>
      <c r="TJU5" s="21"/>
      <c r="TJV5" s="21"/>
      <c r="TJW5" s="21"/>
      <c r="TJX5" s="21"/>
      <c r="TJY5" s="21"/>
      <c r="TJZ5" s="21"/>
      <c r="TKA5" s="21"/>
      <c r="TKB5" s="21"/>
      <c r="TKC5" s="21"/>
      <c r="TKD5" s="21"/>
      <c r="TKE5" s="21"/>
      <c r="TKF5" s="21"/>
      <c r="TKG5" s="21"/>
      <c r="TKH5" s="21"/>
      <c r="TKI5" s="21"/>
      <c r="TKJ5" s="21"/>
      <c r="TKK5" s="21"/>
      <c r="TKL5" s="21"/>
      <c r="TKM5" s="21"/>
      <c r="TKN5" s="21"/>
      <c r="TKO5" s="21"/>
      <c r="TKP5" s="21"/>
      <c r="TKQ5" s="21"/>
      <c r="TKR5" s="21"/>
      <c r="TKS5" s="21"/>
      <c r="TKT5" s="21"/>
      <c r="TKU5" s="21"/>
      <c r="TKV5" s="21"/>
      <c r="TKW5" s="21"/>
      <c r="TKX5" s="21"/>
      <c r="TKY5" s="21"/>
      <c r="TKZ5" s="21"/>
      <c r="TLA5" s="21"/>
      <c r="TLB5" s="21"/>
      <c r="TLC5" s="21"/>
      <c r="TLD5" s="21"/>
      <c r="TLE5" s="21"/>
      <c r="TLF5" s="21"/>
      <c r="TLG5" s="21"/>
      <c r="TLH5" s="21"/>
      <c r="TLI5" s="21"/>
      <c r="TLJ5" s="21"/>
      <c r="TLK5" s="21"/>
      <c r="TLL5" s="21"/>
      <c r="TLM5" s="21"/>
      <c r="TLN5" s="21"/>
      <c r="TLO5" s="21"/>
      <c r="TLP5" s="21"/>
      <c r="TLQ5" s="21"/>
      <c r="TLR5" s="21"/>
      <c r="TLS5" s="21"/>
      <c r="TLT5" s="21"/>
      <c r="TLU5" s="21"/>
      <c r="TLV5" s="21"/>
      <c r="TLW5" s="21"/>
      <c r="TLX5" s="21"/>
      <c r="TLY5" s="21"/>
      <c r="TLZ5" s="21"/>
      <c r="TMA5" s="21"/>
      <c r="TMB5" s="21"/>
      <c r="TMC5" s="21"/>
      <c r="TMD5" s="21"/>
      <c r="TME5" s="21"/>
      <c r="TMF5" s="21"/>
      <c r="TMG5" s="21"/>
      <c r="TMH5" s="21"/>
      <c r="TMI5" s="21"/>
      <c r="TMJ5" s="21"/>
      <c r="TMK5" s="21"/>
      <c r="TML5" s="21"/>
      <c r="TMM5" s="21"/>
      <c r="TMN5" s="21"/>
      <c r="TMO5" s="21"/>
      <c r="TMP5" s="21"/>
      <c r="TMQ5" s="21"/>
      <c r="TMR5" s="21"/>
      <c r="TMS5" s="21"/>
      <c r="TMT5" s="21"/>
      <c r="TMU5" s="21"/>
      <c r="TMV5" s="21"/>
      <c r="TMW5" s="21"/>
      <c r="TMX5" s="21"/>
      <c r="TMY5" s="21"/>
      <c r="TMZ5" s="21"/>
      <c r="TNA5" s="21"/>
      <c r="TNB5" s="21"/>
      <c r="TNC5" s="21"/>
      <c r="TND5" s="21"/>
      <c r="TNE5" s="21"/>
      <c r="TNF5" s="21"/>
      <c r="TNG5" s="21"/>
      <c r="TNH5" s="21"/>
      <c r="TNI5" s="21"/>
      <c r="TNJ5" s="21"/>
      <c r="TNK5" s="21"/>
      <c r="TNL5" s="21"/>
      <c r="TNM5" s="21"/>
      <c r="TNN5" s="21"/>
      <c r="TNO5" s="21"/>
      <c r="TNP5" s="21"/>
      <c r="TNQ5" s="21"/>
      <c r="TNR5" s="21"/>
      <c r="TNS5" s="21"/>
      <c r="TNT5" s="21"/>
      <c r="TNU5" s="21"/>
      <c r="TNV5" s="21"/>
      <c r="TNW5" s="21"/>
      <c r="TNX5" s="21"/>
      <c r="TNY5" s="21"/>
      <c r="TNZ5" s="21"/>
      <c r="TOA5" s="21"/>
      <c r="TOB5" s="21"/>
      <c r="TOC5" s="21"/>
      <c r="TOD5" s="21"/>
      <c r="TOE5" s="21"/>
      <c r="TOF5" s="21"/>
      <c r="TOG5" s="21"/>
      <c r="TOH5" s="21"/>
      <c r="TOI5" s="21"/>
      <c r="TOJ5" s="21"/>
      <c r="TOK5" s="21"/>
      <c r="TOL5" s="21"/>
      <c r="TOM5" s="21"/>
      <c r="TON5" s="21"/>
      <c r="TOO5" s="21"/>
      <c r="TOP5" s="21"/>
      <c r="TOQ5" s="21"/>
      <c r="TOR5" s="21"/>
      <c r="TOS5" s="21"/>
      <c r="TOT5" s="21"/>
      <c r="TOU5" s="21"/>
      <c r="TOV5" s="21"/>
      <c r="TOW5" s="21"/>
      <c r="TOX5" s="21"/>
      <c r="TOY5" s="21"/>
      <c r="TOZ5" s="21"/>
      <c r="TPA5" s="21"/>
      <c r="TPB5" s="21"/>
      <c r="TPC5" s="21"/>
      <c r="TPD5" s="21"/>
      <c r="TPE5" s="21"/>
      <c r="TPF5" s="21"/>
      <c r="TPG5" s="21"/>
      <c r="TPH5" s="21"/>
      <c r="TPI5" s="21"/>
      <c r="TPJ5" s="21"/>
      <c r="TPK5" s="21"/>
      <c r="TPL5" s="21"/>
      <c r="TPM5" s="21"/>
      <c r="TPN5" s="21"/>
      <c r="TPO5" s="21"/>
      <c r="TPP5" s="21"/>
      <c r="TPQ5" s="21"/>
      <c r="TPR5" s="21"/>
      <c r="TPS5" s="21"/>
      <c r="TPT5" s="21"/>
      <c r="TPU5" s="21"/>
      <c r="TPV5" s="21"/>
      <c r="TPW5" s="21"/>
      <c r="TPX5" s="21"/>
      <c r="TPY5" s="21"/>
      <c r="TPZ5" s="21"/>
      <c r="TQA5" s="21"/>
      <c r="TQB5" s="21"/>
      <c r="TQC5" s="21"/>
      <c r="TQD5" s="21"/>
      <c r="TQE5" s="21"/>
      <c r="TQF5" s="21"/>
      <c r="TQG5" s="21"/>
      <c r="TQH5" s="21"/>
      <c r="TQI5" s="21"/>
      <c r="TQJ5" s="21"/>
      <c r="TQK5" s="21"/>
      <c r="TQL5" s="21"/>
      <c r="TQM5" s="21"/>
      <c r="TQN5" s="21"/>
      <c r="TQO5" s="21"/>
      <c r="TQP5" s="21"/>
      <c r="TQQ5" s="21"/>
      <c r="TQR5" s="21"/>
      <c r="TQS5" s="21"/>
      <c r="TQT5" s="21"/>
      <c r="TQU5" s="21"/>
      <c r="TQV5" s="21"/>
      <c r="TQW5" s="21"/>
      <c r="TQX5" s="21"/>
      <c r="TQY5" s="21"/>
      <c r="TQZ5" s="21"/>
      <c r="TRA5" s="21"/>
      <c r="TRB5" s="21"/>
      <c r="TRC5" s="21"/>
      <c r="TRD5" s="21"/>
      <c r="TRE5" s="21"/>
      <c r="TRF5" s="21"/>
      <c r="TRG5" s="21"/>
      <c r="TRH5" s="21"/>
      <c r="TRI5" s="21"/>
      <c r="TRJ5" s="21"/>
      <c r="TRK5" s="21"/>
      <c r="TRL5" s="21"/>
      <c r="TRM5" s="21"/>
      <c r="TRN5" s="21"/>
      <c r="TRO5" s="21"/>
      <c r="TRP5" s="21"/>
      <c r="TRQ5" s="21"/>
      <c r="TRR5" s="21"/>
      <c r="TRS5" s="21"/>
      <c r="TRT5" s="21"/>
      <c r="TRU5" s="21"/>
      <c r="TRV5" s="21"/>
      <c r="TRW5" s="21"/>
      <c r="TRX5" s="21"/>
      <c r="TRY5" s="21"/>
      <c r="TRZ5" s="21"/>
      <c r="TSA5" s="21"/>
      <c r="TSB5" s="21"/>
      <c r="TSC5" s="21"/>
      <c r="TSD5" s="21"/>
      <c r="TSE5" s="21"/>
      <c r="TSF5" s="21"/>
      <c r="TSG5" s="21"/>
      <c r="TSH5" s="21"/>
      <c r="TSI5" s="21"/>
      <c r="TSJ5" s="21"/>
      <c r="TSK5" s="21"/>
      <c r="TSL5" s="21"/>
      <c r="TSM5" s="21"/>
      <c r="TSN5" s="21"/>
      <c r="TSO5" s="21"/>
      <c r="TSP5" s="21"/>
      <c r="TSQ5" s="21"/>
      <c r="TSR5" s="21"/>
      <c r="TSS5" s="21"/>
      <c r="TST5" s="21"/>
      <c r="TSU5" s="21"/>
      <c r="TSV5" s="21"/>
      <c r="TSW5" s="21"/>
      <c r="TSX5" s="21"/>
      <c r="TSY5" s="21"/>
      <c r="TSZ5" s="21"/>
      <c r="TTA5" s="21"/>
      <c r="TTB5" s="21"/>
      <c r="TTC5" s="21"/>
      <c r="TTD5" s="21"/>
      <c r="TTE5" s="21"/>
      <c r="TTF5" s="21"/>
      <c r="TTG5" s="21"/>
      <c r="TTH5" s="21"/>
      <c r="TTI5" s="21"/>
      <c r="TTJ5" s="21"/>
      <c r="TTK5" s="21"/>
      <c r="TTL5" s="21"/>
      <c r="TTM5" s="21"/>
      <c r="TTN5" s="21"/>
      <c r="TTO5" s="21"/>
      <c r="TTP5" s="21"/>
      <c r="TTQ5" s="21"/>
      <c r="TTR5" s="21"/>
      <c r="TTS5" s="21"/>
      <c r="TTT5" s="21"/>
      <c r="TTU5" s="21"/>
      <c r="TTV5" s="21"/>
      <c r="TTW5" s="21"/>
      <c r="TTX5" s="21"/>
      <c r="TTY5" s="21"/>
      <c r="TTZ5" s="21"/>
      <c r="TUA5" s="21"/>
      <c r="TUB5" s="21"/>
      <c r="TUC5" s="21"/>
      <c r="TUD5" s="21"/>
      <c r="TUE5" s="21"/>
      <c r="TUF5" s="21"/>
      <c r="TUG5" s="21"/>
      <c r="TUH5" s="21"/>
      <c r="TUI5" s="21"/>
      <c r="TUJ5" s="21"/>
      <c r="TUK5" s="21"/>
      <c r="TUL5" s="21"/>
      <c r="TUM5" s="21"/>
      <c r="TUN5" s="21"/>
      <c r="TUO5" s="21"/>
      <c r="TUP5" s="21"/>
      <c r="TUQ5" s="21"/>
      <c r="TUR5" s="21"/>
      <c r="TUS5" s="21"/>
      <c r="TUT5" s="21"/>
      <c r="TUU5" s="21"/>
      <c r="TUV5" s="21"/>
      <c r="TUW5" s="21"/>
      <c r="TUX5" s="21"/>
      <c r="TUY5" s="21"/>
      <c r="TUZ5" s="21"/>
      <c r="TVA5" s="21"/>
      <c r="TVB5" s="21"/>
      <c r="TVC5" s="21"/>
      <c r="TVD5" s="21"/>
      <c r="TVE5" s="21"/>
      <c r="TVF5" s="21"/>
      <c r="TVG5" s="21"/>
      <c r="TVH5" s="21"/>
      <c r="TVI5" s="21"/>
      <c r="TVJ5" s="21"/>
      <c r="TVK5" s="21"/>
      <c r="TVL5" s="21"/>
      <c r="TVM5" s="21"/>
      <c r="TVN5" s="21"/>
      <c r="TVO5" s="21"/>
      <c r="TVP5" s="21"/>
      <c r="TVQ5" s="21"/>
      <c r="TVR5" s="21"/>
      <c r="TVS5" s="21"/>
      <c r="TVT5" s="21"/>
      <c r="TVU5" s="21"/>
      <c r="TVV5" s="21"/>
      <c r="TVW5" s="21"/>
      <c r="TVX5" s="21"/>
      <c r="TVY5" s="21"/>
      <c r="TVZ5" s="21"/>
      <c r="TWA5" s="21"/>
      <c r="TWB5" s="21"/>
      <c r="TWC5" s="21"/>
      <c r="TWD5" s="21"/>
      <c r="TWE5" s="21"/>
      <c r="TWF5" s="21"/>
      <c r="TWG5" s="21"/>
      <c r="TWH5" s="21"/>
      <c r="TWI5" s="21"/>
      <c r="TWJ5" s="21"/>
      <c r="TWK5" s="21"/>
      <c r="TWL5" s="21"/>
      <c r="TWM5" s="21"/>
      <c r="TWN5" s="21"/>
      <c r="TWO5" s="21"/>
      <c r="TWP5" s="21"/>
      <c r="TWQ5" s="21"/>
      <c r="TWR5" s="21"/>
      <c r="TWS5" s="21"/>
      <c r="TWT5" s="21"/>
      <c r="TWU5" s="21"/>
      <c r="TWV5" s="21"/>
      <c r="TWW5" s="21"/>
      <c r="TWX5" s="21"/>
      <c r="TWY5" s="21"/>
      <c r="TWZ5" s="21"/>
      <c r="TXA5" s="21"/>
      <c r="TXB5" s="21"/>
      <c r="TXC5" s="21"/>
      <c r="TXD5" s="21"/>
      <c r="TXE5" s="21"/>
      <c r="TXF5" s="21"/>
      <c r="TXG5" s="21"/>
      <c r="TXH5" s="21"/>
      <c r="TXI5" s="21"/>
      <c r="TXJ5" s="21"/>
      <c r="TXK5" s="21"/>
      <c r="TXL5" s="21"/>
      <c r="TXM5" s="21"/>
      <c r="TXN5" s="21"/>
      <c r="TXO5" s="21"/>
      <c r="TXP5" s="21"/>
      <c r="TXQ5" s="21"/>
      <c r="TXR5" s="21"/>
      <c r="TXS5" s="21"/>
      <c r="TXT5" s="21"/>
      <c r="TXU5" s="21"/>
      <c r="TXV5" s="21"/>
      <c r="TXW5" s="21"/>
      <c r="TXX5" s="21"/>
      <c r="TXY5" s="21"/>
      <c r="TXZ5" s="21"/>
      <c r="TYA5" s="21"/>
      <c r="TYB5" s="21"/>
      <c r="TYC5" s="21"/>
      <c r="TYD5" s="21"/>
      <c r="TYE5" s="21"/>
      <c r="TYF5" s="21"/>
      <c r="TYG5" s="21"/>
      <c r="TYH5" s="21"/>
      <c r="TYI5" s="21"/>
      <c r="TYJ5" s="21"/>
      <c r="TYK5" s="21"/>
      <c r="TYL5" s="21"/>
      <c r="TYM5" s="21"/>
      <c r="TYN5" s="21"/>
      <c r="TYO5" s="21"/>
      <c r="TYP5" s="21"/>
      <c r="TYQ5" s="21"/>
      <c r="TYR5" s="21"/>
      <c r="TYS5" s="21"/>
      <c r="TYT5" s="21"/>
      <c r="TYU5" s="21"/>
      <c r="TYV5" s="21"/>
      <c r="TYW5" s="21"/>
      <c r="TYX5" s="21"/>
      <c r="TYY5" s="21"/>
      <c r="TYZ5" s="21"/>
      <c r="TZA5" s="21"/>
      <c r="TZB5" s="21"/>
      <c r="TZC5" s="21"/>
      <c r="TZD5" s="21"/>
      <c r="TZE5" s="21"/>
      <c r="TZF5" s="21"/>
      <c r="TZG5" s="21"/>
      <c r="TZH5" s="21"/>
      <c r="TZI5" s="21"/>
      <c r="TZJ5" s="21"/>
      <c r="TZK5" s="21"/>
      <c r="TZL5" s="21"/>
      <c r="TZM5" s="21"/>
      <c r="TZN5" s="21"/>
      <c r="TZO5" s="21"/>
      <c r="TZP5" s="21"/>
      <c r="TZQ5" s="21"/>
      <c r="TZR5" s="21"/>
      <c r="TZS5" s="21"/>
      <c r="TZT5" s="21"/>
      <c r="TZU5" s="21"/>
      <c r="TZV5" s="21"/>
      <c r="TZW5" s="21"/>
      <c r="TZX5" s="21"/>
      <c r="TZY5" s="21"/>
      <c r="TZZ5" s="21"/>
      <c r="UAA5" s="21"/>
      <c r="UAB5" s="21"/>
      <c r="UAC5" s="21"/>
      <c r="UAD5" s="21"/>
      <c r="UAE5" s="21"/>
      <c r="UAF5" s="21"/>
      <c r="UAG5" s="21"/>
      <c r="UAH5" s="21"/>
      <c r="UAI5" s="21"/>
      <c r="UAJ5" s="21"/>
      <c r="UAK5" s="21"/>
      <c r="UAL5" s="21"/>
      <c r="UAM5" s="21"/>
      <c r="UAN5" s="21"/>
      <c r="UAO5" s="21"/>
      <c r="UAP5" s="21"/>
      <c r="UAQ5" s="21"/>
      <c r="UAR5" s="21"/>
      <c r="UAS5" s="21"/>
      <c r="UAT5" s="21"/>
      <c r="UAU5" s="21"/>
      <c r="UAV5" s="21"/>
      <c r="UAW5" s="21"/>
      <c r="UAX5" s="21"/>
      <c r="UAY5" s="21"/>
      <c r="UAZ5" s="21"/>
      <c r="UBA5" s="21"/>
      <c r="UBB5" s="21"/>
      <c r="UBC5" s="21"/>
      <c r="UBD5" s="21"/>
      <c r="UBE5" s="21"/>
      <c r="UBF5" s="21"/>
      <c r="UBG5" s="21"/>
      <c r="UBH5" s="21"/>
      <c r="UBI5" s="21"/>
      <c r="UBJ5" s="21"/>
      <c r="UBK5" s="21"/>
      <c r="UBL5" s="21"/>
      <c r="UBM5" s="21"/>
      <c r="UBN5" s="21"/>
      <c r="UBO5" s="21"/>
      <c r="UBP5" s="21"/>
      <c r="UBQ5" s="21"/>
      <c r="UBR5" s="21"/>
      <c r="UBS5" s="21"/>
      <c r="UBT5" s="21"/>
      <c r="UBU5" s="21"/>
      <c r="UBV5" s="21"/>
      <c r="UBW5" s="21"/>
      <c r="UBX5" s="21"/>
      <c r="UBY5" s="21"/>
      <c r="UBZ5" s="21"/>
      <c r="UCA5" s="21"/>
      <c r="UCB5" s="21"/>
      <c r="UCC5" s="21"/>
      <c r="UCD5" s="21"/>
      <c r="UCE5" s="21"/>
      <c r="UCF5" s="21"/>
      <c r="UCG5" s="21"/>
      <c r="UCH5" s="21"/>
      <c r="UCI5" s="21"/>
      <c r="UCJ5" s="21"/>
      <c r="UCK5" s="21"/>
      <c r="UCL5" s="21"/>
      <c r="UCM5" s="21"/>
      <c r="UCN5" s="21"/>
      <c r="UCO5" s="21"/>
      <c r="UCP5" s="21"/>
      <c r="UCQ5" s="21"/>
      <c r="UCR5" s="21"/>
      <c r="UCS5" s="21"/>
      <c r="UCT5" s="21"/>
      <c r="UCU5" s="21"/>
      <c r="UCV5" s="21"/>
      <c r="UCW5" s="21"/>
      <c r="UCX5" s="21"/>
      <c r="UCY5" s="21"/>
      <c r="UCZ5" s="21"/>
      <c r="UDA5" s="21"/>
      <c r="UDB5" s="21"/>
      <c r="UDC5" s="21"/>
      <c r="UDD5" s="21"/>
      <c r="UDE5" s="21"/>
      <c r="UDF5" s="21"/>
      <c r="UDG5" s="21"/>
      <c r="UDH5" s="21"/>
      <c r="UDI5" s="21"/>
      <c r="UDJ5" s="21"/>
      <c r="UDK5" s="21"/>
      <c r="UDL5" s="21"/>
      <c r="UDM5" s="21"/>
      <c r="UDN5" s="21"/>
      <c r="UDO5" s="21"/>
      <c r="UDP5" s="21"/>
      <c r="UDQ5" s="21"/>
      <c r="UDR5" s="21"/>
      <c r="UDS5" s="21"/>
      <c r="UDT5" s="21"/>
      <c r="UDU5" s="21"/>
      <c r="UDV5" s="21"/>
      <c r="UDW5" s="21"/>
      <c r="UDX5" s="21"/>
      <c r="UDY5" s="21"/>
      <c r="UDZ5" s="21"/>
      <c r="UEA5" s="21"/>
      <c r="UEB5" s="21"/>
      <c r="UEC5" s="21"/>
      <c r="UED5" s="21"/>
      <c r="UEE5" s="21"/>
      <c r="UEF5" s="21"/>
      <c r="UEG5" s="21"/>
      <c r="UEH5" s="21"/>
      <c r="UEI5" s="21"/>
      <c r="UEJ5" s="21"/>
      <c r="UEK5" s="21"/>
      <c r="UEL5" s="21"/>
      <c r="UEM5" s="21"/>
      <c r="UEN5" s="21"/>
      <c r="UEO5" s="21"/>
      <c r="UEP5" s="21"/>
      <c r="UEQ5" s="21"/>
      <c r="UER5" s="21"/>
      <c r="UES5" s="21"/>
      <c r="UET5" s="21"/>
      <c r="UEU5" s="21"/>
      <c r="UEV5" s="21"/>
      <c r="UEW5" s="21"/>
      <c r="UEX5" s="21"/>
      <c r="UEY5" s="21"/>
      <c r="UEZ5" s="21"/>
      <c r="UFA5" s="21"/>
      <c r="UFB5" s="21"/>
      <c r="UFC5" s="21"/>
      <c r="UFD5" s="21"/>
      <c r="UFE5" s="21"/>
      <c r="UFF5" s="21"/>
      <c r="UFG5" s="21"/>
      <c r="UFH5" s="21"/>
      <c r="UFI5" s="21"/>
      <c r="UFJ5" s="21"/>
      <c r="UFK5" s="21"/>
      <c r="UFL5" s="21"/>
      <c r="UFM5" s="21"/>
      <c r="UFN5" s="21"/>
      <c r="UFO5" s="21"/>
      <c r="UFP5" s="21"/>
      <c r="UFQ5" s="21"/>
      <c r="UFR5" s="21"/>
      <c r="UFS5" s="21"/>
      <c r="UFT5" s="21"/>
      <c r="UFU5" s="21"/>
      <c r="UFV5" s="21"/>
      <c r="UFW5" s="21"/>
      <c r="UFX5" s="21"/>
      <c r="UFY5" s="21"/>
      <c r="UFZ5" s="21"/>
      <c r="UGA5" s="21"/>
      <c r="UGB5" s="21"/>
      <c r="UGC5" s="21"/>
      <c r="UGD5" s="21"/>
      <c r="UGE5" s="21"/>
      <c r="UGF5" s="21"/>
      <c r="UGG5" s="21"/>
      <c r="UGH5" s="21"/>
      <c r="UGI5" s="21"/>
      <c r="UGJ5" s="21"/>
      <c r="UGK5" s="21"/>
      <c r="UGL5" s="21"/>
      <c r="UGM5" s="21"/>
      <c r="UGN5" s="21"/>
      <c r="UGO5" s="21"/>
      <c r="UGP5" s="21"/>
      <c r="UGQ5" s="21"/>
      <c r="UGR5" s="21"/>
      <c r="UGS5" s="21"/>
      <c r="UGT5" s="21"/>
      <c r="UGU5" s="21"/>
      <c r="UGV5" s="21"/>
      <c r="UGW5" s="21"/>
      <c r="UGX5" s="21"/>
      <c r="UGY5" s="21"/>
      <c r="UGZ5" s="21"/>
      <c r="UHA5" s="21"/>
      <c r="UHB5" s="21"/>
      <c r="UHC5" s="21"/>
      <c r="UHD5" s="21"/>
      <c r="UHE5" s="21"/>
      <c r="UHF5" s="21"/>
      <c r="UHG5" s="21"/>
      <c r="UHH5" s="21"/>
      <c r="UHI5" s="21"/>
      <c r="UHJ5" s="21"/>
      <c r="UHK5" s="21"/>
      <c r="UHL5" s="21"/>
      <c r="UHM5" s="21"/>
      <c r="UHN5" s="21"/>
      <c r="UHO5" s="21"/>
      <c r="UHP5" s="21"/>
      <c r="UHQ5" s="21"/>
      <c r="UHR5" s="21"/>
      <c r="UHS5" s="21"/>
      <c r="UHT5" s="21"/>
      <c r="UHU5" s="21"/>
      <c r="UHV5" s="21"/>
      <c r="UHW5" s="21"/>
      <c r="UHX5" s="21"/>
      <c r="UHY5" s="21"/>
      <c r="UHZ5" s="21"/>
      <c r="UIA5" s="21"/>
      <c r="UIB5" s="21"/>
      <c r="UIC5" s="21"/>
      <c r="UID5" s="21"/>
      <c r="UIE5" s="21"/>
      <c r="UIF5" s="21"/>
      <c r="UIG5" s="21"/>
      <c r="UIH5" s="21"/>
      <c r="UII5" s="21"/>
      <c r="UIJ5" s="21"/>
      <c r="UIK5" s="21"/>
      <c r="UIL5" s="21"/>
      <c r="UIM5" s="21"/>
      <c r="UIN5" s="21"/>
      <c r="UIO5" s="21"/>
      <c r="UIP5" s="21"/>
      <c r="UIQ5" s="21"/>
      <c r="UIR5" s="21"/>
      <c r="UIS5" s="21"/>
      <c r="UIT5" s="21"/>
      <c r="UIU5" s="21"/>
      <c r="UIV5" s="21"/>
      <c r="UIW5" s="21"/>
      <c r="UIX5" s="21"/>
      <c r="UIY5" s="21"/>
      <c r="UIZ5" s="21"/>
      <c r="UJA5" s="21"/>
      <c r="UJB5" s="21"/>
      <c r="UJC5" s="21"/>
      <c r="UJD5" s="21"/>
      <c r="UJE5" s="21"/>
      <c r="UJF5" s="21"/>
      <c r="UJG5" s="21"/>
      <c r="UJH5" s="21"/>
      <c r="UJI5" s="21"/>
      <c r="UJJ5" s="21"/>
      <c r="UJK5" s="21"/>
      <c r="UJL5" s="21"/>
      <c r="UJM5" s="21"/>
      <c r="UJN5" s="21"/>
      <c r="UJO5" s="21"/>
      <c r="UJP5" s="21"/>
      <c r="UJQ5" s="21"/>
      <c r="UJR5" s="21"/>
      <c r="UJS5" s="21"/>
      <c r="UJT5" s="21"/>
      <c r="UJU5" s="21"/>
      <c r="UJV5" s="21"/>
      <c r="UJW5" s="21"/>
      <c r="UJX5" s="21"/>
      <c r="UJY5" s="21"/>
      <c r="UJZ5" s="21"/>
      <c r="UKA5" s="21"/>
      <c r="UKB5" s="21"/>
      <c r="UKC5" s="21"/>
      <c r="UKD5" s="21"/>
      <c r="UKE5" s="21"/>
      <c r="UKF5" s="21"/>
      <c r="UKG5" s="21"/>
      <c r="UKH5" s="21"/>
      <c r="UKI5" s="21"/>
      <c r="UKJ5" s="21"/>
      <c r="UKK5" s="21"/>
      <c r="UKL5" s="21"/>
      <c r="UKM5" s="21"/>
      <c r="UKN5" s="21"/>
      <c r="UKO5" s="21"/>
      <c r="UKP5" s="21"/>
      <c r="UKQ5" s="21"/>
      <c r="UKR5" s="21"/>
      <c r="UKS5" s="21"/>
      <c r="UKT5" s="21"/>
      <c r="UKU5" s="21"/>
      <c r="UKV5" s="21"/>
      <c r="UKW5" s="21"/>
      <c r="UKX5" s="21"/>
      <c r="UKY5" s="21"/>
      <c r="UKZ5" s="21"/>
      <c r="ULA5" s="21"/>
      <c r="ULB5" s="21"/>
      <c r="ULC5" s="21"/>
      <c r="ULD5" s="21"/>
      <c r="ULE5" s="21"/>
      <c r="ULF5" s="21"/>
      <c r="ULG5" s="21"/>
      <c r="ULH5" s="21"/>
      <c r="ULI5" s="21"/>
      <c r="ULJ5" s="21"/>
      <c r="ULK5" s="21"/>
      <c r="ULL5" s="21"/>
      <c r="ULM5" s="21"/>
      <c r="ULN5" s="21"/>
      <c r="ULO5" s="21"/>
      <c r="ULP5" s="21"/>
      <c r="ULQ5" s="21"/>
      <c r="ULR5" s="21"/>
      <c r="ULS5" s="21"/>
      <c r="ULT5" s="21"/>
      <c r="ULU5" s="21"/>
      <c r="ULV5" s="21"/>
      <c r="ULW5" s="21"/>
      <c r="ULX5" s="21"/>
      <c r="ULY5" s="21"/>
      <c r="ULZ5" s="21"/>
      <c r="UMA5" s="21"/>
      <c r="UMB5" s="21"/>
      <c r="UMC5" s="21"/>
      <c r="UMD5" s="21"/>
      <c r="UME5" s="21"/>
      <c r="UMF5" s="21"/>
      <c r="UMG5" s="21"/>
      <c r="UMH5" s="21"/>
      <c r="UMI5" s="21"/>
      <c r="UMJ5" s="21"/>
      <c r="UMK5" s="21"/>
      <c r="UML5" s="21"/>
      <c r="UMM5" s="21"/>
      <c r="UMN5" s="21"/>
      <c r="UMO5" s="21"/>
      <c r="UMP5" s="21"/>
      <c r="UMQ5" s="21"/>
      <c r="UMR5" s="21"/>
      <c r="UMS5" s="21"/>
      <c r="UMT5" s="21"/>
      <c r="UMU5" s="21"/>
      <c r="UMV5" s="21"/>
      <c r="UMW5" s="21"/>
      <c r="UMX5" s="21"/>
      <c r="UMY5" s="21"/>
      <c r="UMZ5" s="21"/>
      <c r="UNA5" s="21"/>
      <c r="UNB5" s="21"/>
      <c r="UNC5" s="21"/>
      <c r="UND5" s="21"/>
      <c r="UNE5" s="21"/>
      <c r="UNF5" s="21"/>
      <c r="UNG5" s="21"/>
      <c r="UNH5" s="21"/>
      <c r="UNI5" s="21"/>
      <c r="UNJ5" s="21"/>
      <c r="UNK5" s="21"/>
      <c r="UNL5" s="21"/>
      <c r="UNM5" s="21"/>
      <c r="UNN5" s="21"/>
      <c r="UNO5" s="21"/>
      <c r="UNP5" s="21"/>
      <c r="UNQ5" s="21"/>
      <c r="UNR5" s="21"/>
      <c r="UNS5" s="21"/>
      <c r="UNT5" s="21"/>
      <c r="UNU5" s="21"/>
      <c r="UNV5" s="21"/>
      <c r="UNW5" s="21"/>
      <c r="UNX5" s="21"/>
      <c r="UNY5" s="21"/>
      <c r="UNZ5" s="21"/>
      <c r="UOA5" s="21"/>
      <c r="UOB5" s="21"/>
      <c r="UOC5" s="21"/>
      <c r="UOD5" s="21"/>
      <c r="UOE5" s="21"/>
      <c r="UOF5" s="21"/>
      <c r="UOG5" s="21"/>
      <c r="UOH5" s="21"/>
      <c r="UOI5" s="21"/>
      <c r="UOJ5" s="21"/>
      <c r="UOK5" s="21"/>
      <c r="UOL5" s="21"/>
      <c r="UOM5" s="21"/>
      <c r="UON5" s="21"/>
      <c r="UOO5" s="21"/>
      <c r="UOP5" s="21"/>
      <c r="UOQ5" s="21"/>
      <c r="UOR5" s="21"/>
      <c r="UOS5" s="21"/>
      <c r="UOT5" s="21"/>
      <c r="UOU5" s="21"/>
      <c r="UOV5" s="21"/>
      <c r="UOW5" s="21"/>
      <c r="UOX5" s="21"/>
      <c r="UOY5" s="21"/>
      <c r="UOZ5" s="21"/>
      <c r="UPA5" s="21"/>
      <c r="UPB5" s="21"/>
      <c r="UPC5" s="21"/>
      <c r="UPD5" s="21"/>
      <c r="UPE5" s="21"/>
      <c r="UPF5" s="21"/>
      <c r="UPG5" s="21"/>
      <c r="UPH5" s="21"/>
      <c r="UPI5" s="21"/>
      <c r="UPJ5" s="21"/>
      <c r="UPK5" s="21"/>
      <c r="UPL5" s="21"/>
      <c r="UPM5" s="21"/>
      <c r="UPN5" s="21"/>
      <c r="UPO5" s="21"/>
      <c r="UPP5" s="21"/>
      <c r="UPQ5" s="21"/>
      <c r="UPR5" s="21"/>
      <c r="UPS5" s="21"/>
      <c r="UPT5" s="21"/>
      <c r="UPU5" s="21"/>
      <c r="UPV5" s="21"/>
      <c r="UPW5" s="21"/>
      <c r="UPX5" s="21"/>
      <c r="UPY5" s="21"/>
      <c r="UPZ5" s="21"/>
      <c r="UQA5" s="21"/>
      <c r="UQB5" s="21"/>
      <c r="UQC5" s="21"/>
      <c r="UQD5" s="21"/>
      <c r="UQE5" s="21"/>
      <c r="UQF5" s="21"/>
      <c r="UQG5" s="21"/>
      <c r="UQH5" s="21"/>
      <c r="UQI5" s="21"/>
      <c r="UQJ5" s="21"/>
      <c r="UQK5" s="21"/>
      <c r="UQL5" s="21"/>
      <c r="UQM5" s="21"/>
      <c r="UQN5" s="21"/>
      <c r="UQO5" s="21"/>
      <c r="UQP5" s="21"/>
      <c r="UQQ5" s="21"/>
      <c r="UQR5" s="21"/>
      <c r="UQS5" s="21"/>
      <c r="UQT5" s="21"/>
      <c r="UQU5" s="21"/>
      <c r="UQV5" s="21"/>
      <c r="UQW5" s="21"/>
      <c r="UQX5" s="21"/>
      <c r="UQY5" s="21"/>
      <c r="UQZ5" s="21"/>
      <c r="URA5" s="21"/>
      <c r="URB5" s="21"/>
      <c r="URC5" s="21"/>
      <c r="URD5" s="21"/>
      <c r="URE5" s="21"/>
      <c r="URF5" s="21"/>
      <c r="URG5" s="21"/>
      <c r="URH5" s="21"/>
      <c r="URI5" s="21"/>
      <c r="URJ5" s="21"/>
      <c r="URK5" s="21"/>
      <c r="URL5" s="21"/>
      <c r="URM5" s="21"/>
      <c r="URN5" s="21"/>
      <c r="URO5" s="21"/>
      <c r="URP5" s="21"/>
      <c r="URQ5" s="21"/>
      <c r="URR5" s="21"/>
      <c r="URS5" s="21"/>
      <c r="URT5" s="21"/>
      <c r="URU5" s="21"/>
      <c r="URV5" s="21"/>
      <c r="URW5" s="21"/>
      <c r="URX5" s="21"/>
      <c r="URY5" s="21"/>
      <c r="URZ5" s="21"/>
      <c r="USA5" s="21"/>
      <c r="USB5" s="21"/>
      <c r="USC5" s="21"/>
      <c r="USD5" s="21"/>
      <c r="USE5" s="21"/>
      <c r="USF5" s="21"/>
      <c r="USG5" s="21"/>
      <c r="USH5" s="21"/>
      <c r="USI5" s="21"/>
      <c r="USJ5" s="21"/>
      <c r="USK5" s="21"/>
      <c r="USL5" s="21"/>
      <c r="USM5" s="21"/>
      <c r="USN5" s="21"/>
      <c r="USO5" s="21"/>
      <c r="USP5" s="21"/>
      <c r="USQ5" s="21"/>
      <c r="USR5" s="21"/>
      <c r="USS5" s="21"/>
      <c r="UST5" s="21"/>
      <c r="USU5" s="21"/>
      <c r="USV5" s="21"/>
      <c r="USW5" s="21"/>
      <c r="USX5" s="21"/>
      <c r="USY5" s="21"/>
      <c r="USZ5" s="21"/>
      <c r="UTA5" s="21"/>
      <c r="UTB5" s="21"/>
      <c r="UTC5" s="21"/>
      <c r="UTD5" s="21"/>
      <c r="UTE5" s="21"/>
      <c r="UTF5" s="21"/>
      <c r="UTG5" s="21"/>
      <c r="UTH5" s="21"/>
      <c r="UTI5" s="21"/>
      <c r="UTJ5" s="21"/>
      <c r="UTK5" s="21"/>
      <c r="UTL5" s="21"/>
      <c r="UTM5" s="21"/>
      <c r="UTN5" s="21"/>
      <c r="UTO5" s="21"/>
      <c r="UTP5" s="21"/>
      <c r="UTQ5" s="21"/>
      <c r="UTR5" s="21"/>
      <c r="UTS5" s="21"/>
      <c r="UTT5" s="21"/>
      <c r="UTU5" s="21"/>
      <c r="UTV5" s="21"/>
      <c r="UTW5" s="21"/>
      <c r="UTX5" s="21"/>
      <c r="UTY5" s="21"/>
      <c r="UTZ5" s="21"/>
      <c r="UUA5" s="21"/>
      <c r="UUB5" s="21"/>
      <c r="UUC5" s="21"/>
      <c r="UUD5" s="21"/>
      <c r="UUE5" s="21"/>
      <c r="UUF5" s="21"/>
      <c r="UUG5" s="21"/>
      <c r="UUH5" s="21"/>
      <c r="UUI5" s="21"/>
      <c r="UUJ5" s="21"/>
      <c r="UUK5" s="21"/>
      <c r="UUL5" s="21"/>
      <c r="UUM5" s="21"/>
      <c r="UUN5" s="21"/>
      <c r="UUO5" s="21"/>
      <c r="UUP5" s="21"/>
      <c r="UUQ5" s="21"/>
      <c r="UUR5" s="21"/>
      <c r="UUS5" s="21"/>
      <c r="UUT5" s="21"/>
      <c r="UUU5" s="21"/>
      <c r="UUV5" s="21"/>
      <c r="UUW5" s="21"/>
      <c r="UUX5" s="21"/>
      <c r="UUY5" s="21"/>
      <c r="UUZ5" s="21"/>
      <c r="UVA5" s="21"/>
      <c r="UVB5" s="21"/>
      <c r="UVC5" s="21"/>
      <c r="UVD5" s="21"/>
      <c r="UVE5" s="21"/>
      <c r="UVF5" s="21"/>
      <c r="UVG5" s="21"/>
      <c r="UVH5" s="21"/>
      <c r="UVI5" s="21"/>
      <c r="UVJ5" s="21"/>
      <c r="UVK5" s="21"/>
      <c r="UVL5" s="21"/>
      <c r="UVM5" s="21"/>
      <c r="UVN5" s="21"/>
      <c r="UVO5" s="21"/>
      <c r="UVP5" s="21"/>
      <c r="UVQ5" s="21"/>
      <c r="UVR5" s="21"/>
      <c r="UVS5" s="21"/>
      <c r="UVT5" s="21"/>
      <c r="UVU5" s="21"/>
      <c r="UVV5" s="21"/>
      <c r="UVW5" s="21"/>
      <c r="UVX5" s="21"/>
      <c r="UVY5" s="21"/>
      <c r="UVZ5" s="21"/>
      <c r="UWA5" s="21"/>
      <c r="UWB5" s="21"/>
      <c r="UWC5" s="21"/>
      <c r="UWD5" s="21"/>
      <c r="UWE5" s="21"/>
      <c r="UWF5" s="21"/>
      <c r="UWG5" s="21"/>
      <c r="UWH5" s="21"/>
      <c r="UWI5" s="21"/>
      <c r="UWJ5" s="21"/>
      <c r="UWK5" s="21"/>
      <c r="UWL5" s="21"/>
      <c r="UWM5" s="21"/>
      <c r="UWN5" s="21"/>
      <c r="UWO5" s="21"/>
      <c r="UWP5" s="21"/>
      <c r="UWQ5" s="21"/>
      <c r="UWR5" s="21"/>
      <c r="UWS5" s="21"/>
      <c r="UWT5" s="21"/>
      <c r="UWU5" s="21"/>
      <c r="UWV5" s="21"/>
      <c r="UWW5" s="21"/>
      <c r="UWX5" s="21"/>
      <c r="UWY5" s="21"/>
      <c r="UWZ5" s="21"/>
      <c r="UXA5" s="21"/>
      <c r="UXB5" s="21"/>
      <c r="UXC5" s="21"/>
      <c r="UXD5" s="21"/>
      <c r="UXE5" s="21"/>
      <c r="UXF5" s="21"/>
      <c r="UXG5" s="21"/>
      <c r="UXH5" s="21"/>
      <c r="UXI5" s="21"/>
      <c r="UXJ5" s="21"/>
      <c r="UXK5" s="21"/>
      <c r="UXL5" s="21"/>
      <c r="UXM5" s="21"/>
      <c r="UXN5" s="21"/>
      <c r="UXO5" s="21"/>
      <c r="UXP5" s="21"/>
      <c r="UXQ5" s="21"/>
      <c r="UXR5" s="21"/>
      <c r="UXS5" s="21"/>
      <c r="UXT5" s="21"/>
      <c r="UXU5" s="21"/>
      <c r="UXV5" s="21"/>
      <c r="UXW5" s="21"/>
      <c r="UXX5" s="21"/>
      <c r="UXY5" s="21"/>
      <c r="UXZ5" s="21"/>
      <c r="UYA5" s="21"/>
      <c r="UYB5" s="21"/>
      <c r="UYC5" s="21"/>
      <c r="UYD5" s="21"/>
      <c r="UYE5" s="21"/>
      <c r="UYF5" s="21"/>
      <c r="UYG5" s="21"/>
      <c r="UYH5" s="21"/>
      <c r="UYI5" s="21"/>
      <c r="UYJ5" s="21"/>
      <c r="UYK5" s="21"/>
      <c r="UYL5" s="21"/>
      <c r="UYM5" s="21"/>
      <c r="UYN5" s="21"/>
      <c r="UYO5" s="21"/>
      <c r="UYP5" s="21"/>
      <c r="UYQ5" s="21"/>
      <c r="UYR5" s="21"/>
      <c r="UYS5" s="21"/>
      <c r="UYT5" s="21"/>
      <c r="UYU5" s="21"/>
      <c r="UYV5" s="21"/>
      <c r="UYW5" s="21"/>
      <c r="UYX5" s="21"/>
      <c r="UYY5" s="21"/>
      <c r="UYZ5" s="21"/>
      <c r="UZA5" s="21"/>
      <c r="UZB5" s="21"/>
      <c r="UZC5" s="21"/>
      <c r="UZD5" s="21"/>
      <c r="UZE5" s="21"/>
      <c r="UZF5" s="21"/>
      <c r="UZG5" s="21"/>
      <c r="UZH5" s="21"/>
      <c r="UZI5" s="21"/>
      <c r="UZJ5" s="21"/>
      <c r="UZK5" s="21"/>
      <c r="UZL5" s="21"/>
      <c r="UZM5" s="21"/>
      <c r="UZN5" s="21"/>
      <c r="UZO5" s="21"/>
      <c r="UZP5" s="21"/>
      <c r="UZQ5" s="21"/>
      <c r="UZR5" s="21"/>
      <c r="UZS5" s="21"/>
      <c r="UZT5" s="21"/>
      <c r="UZU5" s="21"/>
      <c r="UZV5" s="21"/>
      <c r="UZW5" s="21"/>
      <c r="UZX5" s="21"/>
      <c r="UZY5" s="21"/>
      <c r="UZZ5" s="21"/>
      <c r="VAA5" s="21"/>
      <c r="VAB5" s="21"/>
      <c r="VAC5" s="21"/>
      <c r="VAD5" s="21"/>
      <c r="VAE5" s="21"/>
      <c r="VAF5" s="21"/>
      <c r="VAG5" s="21"/>
      <c r="VAH5" s="21"/>
      <c r="VAI5" s="21"/>
      <c r="VAJ5" s="21"/>
      <c r="VAK5" s="21"/>
      <c r="VAL5" s="21"/>
      <c r="VAM5" s="21"/>
      <c r="VAN5" s="21"/>
      <c r="VAO5" s="21"/>
      <c r="VAP5" s="21"/>
      <c r="VAQ5" s="21"/>
      <c r="VAR5" s="21"/>
      <c r="VAS5" s="21"/>
      <c r="VAT5" s="21"/>
      <c r="VAU5" s="21"/>
      <c r="VAV5" s="21"/>
      <c r="VAW5" s="21"/>
      <c r="VAX5" s="21"/>
      <c r="VAY5" s="21"/>
      <c r="VAZ5" s="21"/>
      <c r="VBA5" s="21"/>
      <c r="VBB5" s="21"/>
      <c r="VBC5" s="21"/>
      <c r="VBD5" s="21"/>
      <c r="VBE5" s="21"/>
      <c r="VBF5" s="21"/>
      <c r="VBG5" s="21"/>
      <c r="VBH5" s="21"/>
      <c r="VBI5" s="21"/>
      <c r="VBJ5" s="21"/>
      <c r="VBK5" s="21"/>
      <c r="VBL5" s="21"/>
      <c r="VBM5" s="21"/>
      <c r="VBN5" s="21"/>
      <c r="VBO5" s="21"/>
      <c r="VBP5" s="21"/>
      <c r="VBQ5" s="21"/>
      <c r="VBR5" s="21"/>
      <c r="VBS5" s="21"/>
      <c r="VBT5" s="21"/>
      <c r="VBU5" s="21"/>
      <c r="VBV5" s="21"/>
      <c r="VBW5" s="21"/>
      <c r="VBX5" s="21"/>
      <c r="VBY5" s="21"/>
      <c r="VBZ5" s="21"/>
      <c r="VCA5" s="21"/>
      <c r="VCB5" s="21"/>
      <c r="VCC5" s="21"/>
      <c r="VCD5" s="21"/>
      <c r="VCE5" s="21"/>
      <c r="VCF5" s="21"/>
      <c r="VCG5" s="21"/>
      <c r="VCH5" s="21"/>
      <c r="VCI5" s="21"/>
      <c r="VCJ5" s="21"/>
      <c r="VCK5" s="21"/>
      <c r="VCL5" s="21"/>
      <c r="VCM5" s="21"/>
      <c r="VCN5" s="21"/>
      <c r="VCO5" s="21"/>
      <c r="VCP5" s="21"/>
      <c r="VCQ5" s="21"/>
      <c r="VCR5" s="21"/>
      <c r="VCS5" s="21"/>
      <c r="VCT5" s="21"/>
      <c r="VCU5" s="21"/>
      <c r="VCV5" s="21"/>
      <c r="VCW5" s="21"/>
      <c r="VCX5" s="21"/>
      <c r="VCY5" s="21"/>
      <c r="VCZ5" s="21"/>
      <c r="VDA5" s="21"/>
      <c r="VDB5" s="21"/>
      <c r="VDC5" s="21"/>
      <c r="VDD5" s="21"/>
      <c r="VDE5" s="21"/>
      <c r="VDF5" s="21"/>
      <c r="VDG5" s="21"/>
      <c r="VDH5" s="21"/>
      <c r="VDI5" s="21"/>
      <c r="VDJ5" s="21"/>
      <c r="VDK5" s="21"/>
      <c r="VDL5" s="21"/>
      <c r="VDM5" s="21"/>
      <c r="VDN5" s="21"/>
      <c r="VDO5" s="21"/>
      <c r="VDP5" s="21"/>
      <c r="VDQ5" s="21"/>
      <c r="VDR5" s="21"/>
      <c r="VDS5" s="21"/>
      <c r="VDT5" s="21"/>
      <c r="VDU5" s="21"/>
      <c r="VDV5" s="21"/>
      <c r="VDW5" s="21"/>
      <c r="VDX5" s="21"/>
      <c r="VDY5" s="21"/>
      <c r="VDZ5" s="21"/>
      <c r="VEA5" s="21"/>
      <c r="VEB5" s="21"/>
      <c r="VEC5" s="21"/>
      <c r="VED5" s="21"/>
      <c r="VEE5" s="21"/>
      <c r="VEF5" s="21"/>
      <c r="VEG5" s="21"/>
      <c r="VEH5" s="21"/>
      <c r="VEI5" s="21"/>
      <c r="VEJ5" s="21"/>
      <c r="VEK5" s="21"/>
      <c r="VEL5" s="21"/>
      <c r="VEM5" s="21"/>
      <c r="VEN5" s="21"/>
      <c r="VEO5" s="21"/>
      <c r="VEP5" s="21"/>
      <c r="VEQ5" s="21"/>
      <c r="VER5" s="21"/>
      <c r="VES5" s="21"/>
      <c r="VET5" s="21"/>
      <c r="VEU5" s="21"/>
      <c r="VEV5" s="21"/>
      <c r="VEW5" s="21"/>
      <c r="VEX5" s="21"/>
      <c r="VEY5" s="21"/>
      <c r="VEZ5" s="21"/>
      <c r="VFA5" s="21"/>
      <c r="VFB5" s="21"/>
      <c r="VFC5" s="21"/>
      <c r="VFD5" s="21"/>
      <c r="VFE5" s="21"/>
      <c r="VFF5" s="21"/>
      <c r="VFG5" s="21"/>
      <c r="VFH5" s="21"/>
      <c r="VFI5" s="21"/>
      <c r="VFJ5" s="21"/>
      <c r="VFK5" s="21"/>
      <c r="VFL5" s="21"/>
      <c r="VFM5" s="21"/>
      <c r="VFN5" s="21"/>
      <c r="VFO5" s="21"/>
      <c r="VFP5" s="21"/>
      <c r="VFQ5" s="21"/>
      <c r="VFR5" s="21"/>
      <c r="VFS5" s="21"/>
      <c r="VFT5" s="21"/>
      <c r="VFU5" s="21"/>
      <c r="VFV5" s="21"/>
      <c r="VFW5" s="21"/>
      <c r="VFX5" s="21"/>
      <c r="VFY5" s="21"/>
      <c r="VFZ5" s="21"/>
      <c r="VGA5" s="21"/>
      <c r="VGB5" s="21"/>
      <c r="VGC5" s="21"/>
      <c r="VGD5" s="21"/>
      <c r="VGE5" s="21"/>
      <c r="VGF5" s="21"/>
      <c r="VGG5" s="21"/>
      <c r="VGH5" s="21"/>
      <c r="VGI5" s="21"/>
      <c r="VGJ5" s="21"/>
      <c r="VGK5" s="21"/>
      <c r="VGL5" s="21"/>
      <c r="VGM5" s="21"/>
      <c r="VGN5" s="21"/>
      <c r="VGO5" s="21"/>
      <c r="VGP5" s="21"/>
      <c r="VGQ5" s="21"/>
      <c r="VGR5" s="21"/>
      <c r="VGS5" s="21"/>
      <c r="VGT5" s="21"/>
      <c r="VGU5" s="21"/>
      <c r="VGV5" s="21"/>
      <c r="VGW5" s="21"/>
      <c r="VGX5" s="21"/>
      <c r="VGY5" s="21"/>
      <c r="VGZ5" s="21"/>
      <c r="VHA5" s="21"/>
      <c r="VHB5" s="21"/>
      <c r="VHC5" s="21"/>
      <c r="VHD5" s="21"/>
      <c r="VHE5" s="21"/>
      <c r="VHF5" s="21"/>
      <c r="VHG5" s="21"/>
      <c r="VHH5" s="21"/>
      <c r="VHI5" s="21"/>
      <c r="VHJ5" s="21"/>
      <c r="VHK5" s="21"/>
      <c r="VHL5" s="21"/>
      <c r="VHM5" s="21"/>
      <c r="VHN5" s="21"/>
      <c r="VHO5" s="21"/>
      <c r="VHP5" s="21"/>
      <c r="VHQ5" s="21"/>
      <c r="VHR5" s="21"/>
      <c r="VHS5" s="21"/>
      <c r="VHT5" s="21"/>
      <c r="VHU5" s="21"/>
      <c r="VHV5" s="21"/>
      <c r="VHW5" s="21"/>
      <c r="VHX5" s="21"/>
      <c r="VHY5" s="21"/>
      <c r="VHZ5" s="21"/>
      <c r="VIA5" s="21"/>
      <c r="VIB5" s="21"/>
      <c r="VIC5" s="21"/>
      <c r="VID5" s="21"/>
      <c r="VIE5" s="21"/>
      <c r="VIF5" s="21"/>
      <c r="VIG5" s="21"/>
      <c r="VIH5" s="21"/>
      <c r="VII5" s="21"/>
      <c r="VIJ5" s="21"/>
      <c r="VIK5" s="21"/>
      <c r="VIL5" s="21"/>
      <c r="VIM5" s="21"/>
      <c r="VIN5" s="21"/>
      <c r="VIO5" s="21"/>
      <c r="VIP5" s="21"/>
      <c r="VIQ5" s="21"/>
      <c r="VIR5" s="21"/>
      <c r="VIS5" s="21"/>
      <c r="VIT5" s="21"/>
      <c r="VIU5" s="21"/>
      <c r="VIV5" s="21"/>
      <c r="VIW5" s="21"/>
      <c r="VIX5" s="21"/>
      <c r="VIY5" s="21"/>
      <c r="VIZ5" s="21"/>
      <c r="VJA5" s="21"/>
      <c r="VJB5" s="21"/>
      <c r="VJC5" s="21"/>
      <c r="VJD5" s="21"/>
      <c r="VJE5" s="21"/>
      <c r="VJF5" s="21"/>
      <c r="VJG5" s="21"/>
      <c r="VJH5" s="21"/>
      <c r="VJI5" s="21"/>
      <c r="VJJ5" s="21"/>
      <c r="VJK5" s="21"/>
      <c r="VJL5" s="21"/>
      <c r="VJM5" s="21"/>
      <c r="VJN5" s="21"/>
      <c r="VJO5" s="21"/>
      <c r="VJP5" s="21"/>
      <c r="VJQ5" s="21"/>
      <c r="VJR5" s="21"/>
      <c r="VJS5" s="21"/>
      <c r="VJT5" s="21"/>
      <c r="VJU5" s="21"/>
      <c r="VJV5" s="21"/>
      <c r="VJW5" s="21"/>
      <c r="VJX5" s="21"/>
      <c r="VJY5" s="21"/>
      <c r="VJZ5" s="21"/>
      <c r="VKA5" s="21"/>
      <c r="VKB5" s="21"/>
      <c r="VKC5" s="21"/>
      <c r="VKD5" s="21"/>
      <c r="VKE5" s="21"/>
      <c r="VKF5" s="21"/>
      <c r="VKG5" s="21"/>
      <c r="VKH5" s="21"/>
      <c r="VKI5" s="21"/>
      <c r="VKJ5" s="21"/>
      <c r="VKK5" s="21"/>
      <c r="VKL5" s="21"/>
      <c r="VKM5" s="21"/>
      <c r="VKN5" s="21"/>
      <c r="VKO5" s="21"/>
      <c r="VKP5" s="21"/>
      <c r="VKQ5" s="21"/>
      <c r="VKR5" s="21"/>
      <c r="VKS5" s="21"/>
      <c r="VKT5" s="21"/>
      <c r="VKU5" s="21"/>
      <c r="VKV5" s="21"/>
      <c r="VKW5" s="21"/>
      <c r="VKX5" s="21"/>
      <c r="VKY5" s="21"/>
      <c r="VKZ5" s="21"/>
      <c r="VLA5" s="21"/>
      <c r="VLB5" s="21"/>
      <c r="VLC5" s="21"/>
      <c r="VLD5" s="21"/>
      <c r="VLE5" s="21"/>
      <c r="VLF5" s="21"/>
      <c r="VLG5" s="21"/>
      <c r="VLH5" s="21"/>
      <c r="VLI5" s="21"/>
      <c r="VLJ5" s="21"/>
      <c r="VLK5" s="21"/>
      <c r="VLL5" s="21"/>
      <c r="VLM5" s="21"/>
      <c r="VLN5" s="21"/>
      <c r="VLO5" s="21"/>
      <c r="VLP5" s="21"/>
      <c r="VLQ5" s="21"/>
      <c r="VLR5" s="21"/>
      <c r="VLS5" s="21"/>
      <c r="VLT5" s="21"/>
      <c r="VLU5" s="21"/>
      <c r="VLV5" s="21"/>
      <c r="VLW5" s="21"/>
      <c r="VLX5" s="21"/>
      <c r="VLY5" s="21"/>
      <c r="VLZ5" s="21"/>
      <c r="VMA5" s="21"/>
      <c r="VMB5" s="21"/>
      <c r="VMC5" s="21"/>
      <c r="VMD5" s="21"/>
      <c r="VME5" s="21"/>
      <c r="VMF5" s="21"/>
      <c r="VMG5" s="21"/>
      <c r="VMH5" s="21"/>
      <c r="VMI5" s="21"/>
      <c r="VMJ5" s="21"/>
      <c r="VMK5" s="21"/>
      <c r="VML5" s="21"/>
      <c r="VMM5" s="21"/>
      <c r="VMN5" s="21"/>
      <c r="VMO5" s="21"/>
      <c r="VMP5" s="21"/>
      <c r="VMQ5" s="21"/>
      <c r="VMR5" s="21"/>
      <c r="VMS5" s="21"/>
      <c r="VMT5" s="21"/>
      <c r="VMU5" s="21"/>
      <c r="VMV5" s="21"/>
      <c r="VMW5" s="21"/>
      <c r="VMX5" s="21"/>
      <c r="VMY5" s="21"/>
      <c r="VMZ5" s="21"/>
      <c r="VNA5" s="21"/>
      <c r="VNB5" s="21"/>
      <c r="VNC5" s="21"/>
      <c r="VND5" s="21"/>
      <c r="VNE5" s="21"/>
      <c r="VNF5" s="21"/>
      <c r="VNG5" s="21"/>
      <c r="VNH5" s="21"/>
      <c r="VNI5" s="21"/>
      <c r="VNJ5" s="21"/>
      <c r="VNK5" s="21"/>
      <c r="VNL5" s="21"/>
      <c r="VNM5" s="21"/>
      <c r="VNN5" s="21"/>
      <c r="VNO5" s="21"/>
      <c r="VNP5" s="21"/>
      <c r="VNQ5" s="21"/>
      <c r="VNR5" s="21"/>
      <c r="VNS5" s="21"/>
      <c r="VNT5" s="21"/>
      <c r="VNU5" s="21"/>
      <c r="VNV5" s="21"/>
      <c r="VNW5" s="21"/>
      <c r="VNX5" s="21"/>
      <c r="VNY5" s="21"/>
      <c r="VNZ5" s="21"/>
      <c r="VOA5" s="21"/>
      <c r="VOB5" s="21"/>
      <c r="VOC5" s="21"/>
      <c r="VOD5" s="21"/>
      <c r="VOE5" s="21"/>
      <c r="VOF5" s="21"/>
      <c r="VOG5" s="21"/>
      <c r="VOH5" s="21"/>
      <c r="VOI5" s="21"/>
      <c r="VOJ5" s="21"/>
      <c r="VOK5" s="21"/>
      <c r="VOL5" s="21"/>
      <c r="VOM5" s="21"/>
      <c r="VON5" s="21"/>
      <c r="VOO5" s="21"/>
      <c r="VOP5" s="21"/>
      <c r="VOQ5" s="21"/>
      <c r="VOR5" s="21"/>
      <c r="VOS5" s="21"/>
      <c r="VOT5" s="21"/>
      <c r="VOU5" s="21"/>
      <c r="VOV5" s="21"/>
      <c r="VOW5" s="21"/>
      <c r="VOX5" s="21"/>
      <c r="VOY5" s="21"/>
      <c r="VOZ5" s="21"/>
      <c r="VPA5" s="21"/>
      <c r="VPB5" s="21"/>
      <c r="VPC5" s="21"/>
      <c r="VPD5" s="21"/>
      <c r="VPE5" s="21"/>
      <c r="VPF5" s="21"/>
      <c r="VPG5" s="21"/>
      <c r="VPH5" s="21"/>
      <c r="VPI5" s="21"/>
      <c r="VPJ5" s="21"/>
      <c r="VPK5" s="21"/>
      <c r="VPL5" s="21"/>
      <c r="VPM5" s="21"/>
      <c r="VPN5" s="21"/>
      <c r="VPO5" s="21"/>
      <c r="VPP5" s="21"/>
      <c r="VPQ5" s="21"/>
      <c r="VPR5" s="21"/>
      <c r="VPS5" s="21"/>
      <c r="VPT5" s="21"/>
      <c r="VPU5" s="21"/>
      <c r="VPV5" s="21"/>
      <c r="VPW5" s="21"/>
      <c r="VPX5" s="21"/>
      <c r="VPY5" s="21"/>
      <c r="VPZ5" s="21"/>
      <c r="VQA5" s="21"/>
      <c r="VQB5" s="21"/>
      <c r="VQC5" s="21"/>
      <c r="VQD5" s="21"/>
      <c r="VQE5" s="21"/>
      <c r="VQF5" s="21"/>
      <c r="VQG5" s="21"/>
      <c r="VQH5" s="21"/>
      <c r="VQI5" s="21"/>
      <c r="VQJ5" s="21"/>
      <c r="VQK5" s="21"/>
      <c r="VQL5" s="21"/>
      <c r="VQM5" s="21"/>
      <c r="VQN5" s="21"/>
      <c r="VQO5" s="21"/>
      <c r="VQP5" s="21"/>
      <c r="VQQ5" s="21"/>
      <c r="VQR5" s="21"/>
      <c r="VQS5" s="21"/>
      <c r="VQT5" s="21"/>
      <c r="VQU5" s="21"/>
      <c r="VQV5" s="21"/>
      <c r="VQW5" s="21"/>
      <c r="VQX5" s="21"/>
      <c r="VQY5" s="21"/>
      <c r="VQZ5" s="21"/>
      <c r="VRA5" s="21"/>
      <c r="VRB5" s="21"/>
      <c r="VRC5" s="21"/>
      <c r="VRD5" s="21"/>
      <c r="VRE5" s="21"/>
      <c r="VRF5" s="21"/>
      <c r="VRG5" s="21"/>
      <c r="VRH5" s="21"/>
      <c r="VRI5" s="21"/>
      <c r="VRJ5" s="21"/>
      <c r="VRK5" s="21"/>
      <c r="VRL5" s="21"/>
      <c r="VRM5" s="21"/>
      <c r="VRN5" s="21"/>
      <c r="VRO5" s="21"/>
      <c r="VRP5" s="21"/>
      <c r="VRQ5" s="21"/>
      <c r="VRR5" s="21"/>
      <c r="VRS5" s="21"/>
      <c r="VRT5" s="21"/>
      <c r="VRU5" s="21"/>
      <c r="VRV5" s="21"/>
      <c r="VRW5" s="21"/>
      <c r="VRX5" s="21"/>
      <c r="VRY5" s="21"/>
      <c r="VRZ5" s="21"/>
      <c r="VSA5" s="21"/>
      <c r="VSB5" s="21"/>
      <c r="VSC5" s="21"/>
      <c r="VSD5" s="21"/>
      <c r="VSE5" s="21"/>
      <c r="VSF5" s="21"/>
      <c r="VSG5" s="21"/>
      <c r="VSH5" s="21"/>
      <c r="VSI5" s="21"/>
      <c r="VSJ5" s="21"/>
      <c r="VSK5" s="21"/>
      <c r="VSL5" s="21"/>
      <c r="VSM5" s="21"/>
      <c r="VSN5" s="21"/>
      <c r="VSO5" s="21"/>
      <c r="VSP5" s="21"/>
      <c r="VSQ5" s="21"/>
      <c r="VSR5" s="21"/>
      <c r="VSS5" s="21"/>
      <c r="VST5" s="21"/>
      <c r="VSU5" s="21"/>
      <c r="VSV5" s="21"/>
      <c r="VSW5" s="21"/>
      <c r="VSX5" s="21"/>
      <c r="VSY5" s="21"/>
      <c r="VSZ5" s="21"/>
      <c r="VTA5" s="21"/>
      <c r="VTB5" s="21"/>
      <c r="VTC5" s="21"/>
      <c r="VTD5" s="21"/>
      <c r="VTE5" s="21"/>
      <c r="VTF5" s="21"/>
      <c r="VTG5" s="21"/>
      <c r="VTH5" s="21"/>
      <c r="VTI5" s="21"/>
      <c r="VTJ5" s="21"/>
      <c r="VTK5" s="21"/>
      <c r="VTL5" s="21"/>
      <c r="VTM5" s="21"/>
      <c r="VTN5" s="21"/>
      <c r="VTO5" s="21"/>
      <c r="VTP5" s="21"/>
      <c r="VTQ5" s="21"/>
      <c r="VTR5" s="21"/>
      <c r="VTS5" s="21"/>
      <c r="VTT5" s="21"/>
      <c r="VTU5" s="21"/>
      <c r="VTV5" s="21"/>
      <c r="VTW5" s="21"/>
      <c r="VTX5" s="21"/>
      <c r="VTY5" s="21"/>
      <c r="VTZ5" s="21"/>
      <c r="VUA5" s="21"/>
      <c r="VUB5" s="21"/>
      <c r="VUC5" s="21"/>
      <c r="VUD5" s="21"/>
      <c r="VUE5" s="21"/>
      <c r="VUF5" s="21"/>
      <c r="VUG5" s="21"/>
      <c r="VUH5" s="21"/>
      <c r="VUI5" s="21"/>
      <c r="VUJ5" s="21"/>
      <c r="VUK5" s="21"/>
      <c r="VUL5" s="21"/>
      <c r="VUM5" s="21"/>
      <c r="VUN5" s="21"/>
      <c r="VUO5" s="21"/>
      <c r="VUP5" s="21"/>
      <c r="VUQ5" s="21"/>
      <c r="VUR5" s="21"/>
      <c r="VUS5" s="21"/>
      <c r="VUT5" s="21"/>
      <c r="VUU5" s="21"/>
      <c r="VUV5" s="21"/>
      <c r="VUW5" s="21"/>
      <c r="VUX5" s="21"/>
      <c r="VUY5" s="21"/>
      <c r="VUZ5" s="21"/>
      <c r="VVA5" s="21"/>
      <c r="VVB5" s="21"/>
      <c r="VVC5" s="21"/>
      <c r="VVD5" s="21"/>
      <c r="VVE5" s="21"/>
      <c r="VVF5" s="21"/>
      <c r="VVG5" s="21"/>
      <c r="VVH5" s="21"/>
      <c r="VVI5" s="21"/>
      <c r="VVJ5" s="21"/>
      <c r="VVK5" s="21"/>
      <c r="VVL5" s="21"/>
      <c r="VVM5" s="21"/>
      <c r="VVN5" s="21"/>
      <c r="VVO5" s="21"/>
      <c r="VVP5" s="21"/>
      <c r="VVQ5" s="21"/>
      <c r="VVR5" s="21"/>
      <c r="VVS5" s="21"/>
      <c r="VVT5" s="21"/>
      <c r="VVU5" s="21"/>
      <c r="VVV5" s="21"/>
      <c r="VVW5" s="21"/>
      <c r="VVX5" s="21"/>
      <c r="VVY5" s="21"/>
      <c r="VVZ5" s="21"/>
      <c r="VWA5" s="21"/>
      <c r="VWB5" s="21"/>
      <c r="VWC5" s="21"/>
      <c r="VWD5" s="21"/>
      <c r="VWE5" s="21"/>
      <c r="VWF5" s="21"/>
      <c r="VWG5" s="21"/>
      <c r="VWH5" s="21"/>
      <c r="VWI5" s="21"/>
      <c r="VWJ5" s="21"/>
      <c r="VWK5" s="21"/>
      <c r="VWL5" s="21"/>
      <c r="VWM5" s="21"/>
      <c r="VWN5" s="21"/>
      <c r="VWO5" s="21"/>
      <c r="VWP5" s="21"/>
      <c r="VWQ5" s="21"/>
      <c r="VWR5" s="21"/>
      <c r="VWS5" s="21"/>
      <c r="VWT5" s="21"/>
      <c r="VWU5" s="21"/>
      <c r="VWV5" s="21"/>
      <c r="VWW5" s="21"/>
      <c r="VWX5" s="21"/>
      <c r="VWY5" s="21"/>
      <c r="VWZ5" s="21"/>
      <c r="VXA5" s="21"/>
      <c r="VXB5" s="21"/>
      <c r="VXC5" s="21"/>
      <c r="VXD5" s="21"/>
      <c r="VXE5" s="21"/>
      <c r="VXF5" s="21"/>
      <c r="VXG5" s="21"/>
      <c r="VXH5" s="21"/>
      <c r="VXI5" s="21"/>
      <c r="VXJ5" s="21"/>
      <c r="VXK5" s="21"/>
      <c r="VXL5" s="21"/>
      <c r="VXM5" s="21"/>
      <c r="VXN5" s="21"/>
      <c r="VXO5" s="21"/>
      <c r="VXP5" s="21"/>
      <c r="VXQ5" s="21"/>
      <c r="VXR5" s="21"/>
      <c r="VXS5" s="21"/>
      <c r="VXT5" s="21"/>
      <c r="VXU5" s="21"/>
      <c r="VXV5" s="21"/>
      <c r="VXW5" s="21"/>
      <c r="VXX5" s="21"/>
      <c r="VXY5" s="21"/>
      <c r="VXZ5" s="21"/>
      <c r="VYA5" s="21"/>
      <c r="VYB5" s="21"/>
      <c r="VYC5" s="21"/>
      <c r="VYD5" s="21"/>
      <c r="VYE5" s="21"/>
      <c r="VYF5" s="21"/>
      <c r="VYG5" s="21"/>
      <c r="VYH5" s="21"/>
      <c r="VYI5" s="21"/>
      <c r="VYJ5" s="21"/>
      <c r="VYK5" s="21"/>
      <c r="VYL5" s="21"/>
      <c r="VYM5" s="21"/>
      <c r="VYN5" s="21"/>
      <c r="VYO5" s="21"/>
      <c r="VYP5" s="21"/>
      <c r="VYQ5" s="21"/>
      <c r="VYR5" s="21"/>
      <c r="VYS5" s="21"/>
      <c r="VYT5" s="21"/>
      <c r="VYU5" s="21"/>
      <c r="VYV5" s="21"/>
      <c r="VYW5" s="21"/>
      <c r="VYX5" s="21"/>
      <c r="VYY5" s="21"/>
      <c r="VYZ5" s="21"/>
      <c r="VZA5" s="21"/>
      <c r="VZB5" s="21"/>
      <c r="VZC5" s="21"/>
      <c r="VZD5" s="21"/>
      <c r="VZE5" s="21"/>
      <c r="VZF5" s="21"/>
      <c r="VZG5" s="21"/>
      <c r="VZH5" s="21"/>
      <c r="VZI5" s="21"/>
      <c r="VZJ5" s="21"/>
      <c r="VZK5" s="21"/>
      <c r="VZL5" s="21"/>
      <c r="VZM5" s="21"/>
      <c r="VZN5" s="21"/>
      <c r="VZO5" s="21"/>
      <c r="VZP5" s="21"/>
      <c r="VZQ5" s="21"/>
      <c r="VZR5" s="21"/>
      <c r="VZS5" s="21"/>
      <c r="VZT5" s="21"/>
      <c r="VZU5" s="21"/>
      <c r="VZV5" s="21"/>
      <c r="VZW5" s="21"/>
      <c r="VZX5" s="21"/>
      <c r="VZY5" s="21"/>
      <c r="VZZ5" s="21"/>
      <c r="WAA5" s="21"/>
      <c r="WAB5" s="21"/>
      <c r="WAC5" s="21"/>
      <c r="WAD5" s="21"/>
      <c r="WAE5" s="21"/>
      <c r="WAF5" s="21"/>
      <c r="WAG5" s="21"/>
      <c r="WAH5" s="21"/>
      <c r="WAI5" s="21"/>
      <c r="WAJ5" s="21"/>
      <c r="WAK5" s="21"/>
      <c r="WAL5" s="21"/>
      <c r="WAM5" s="21"/>
      <c r="WAN5" s="21"/>
      <c r="WAO5" s="21"/>
      <c r="WAP5" s="21"/>
      <c r="WAQ5" s="21"/>
      <c r="WAR5" s="21"/>
      <c r="WAS5" s="21"/>
      <c r="WAT5" s="21"/>
      <c r="WAU5" s="21"/>
      <c r="WAV5" s="21"/>
      <c r="WAW5" s="21"/>
      <c r="WAX5" s="21"/>
      <c r="WAY5" s="21"/>
      <c r="WAZ5" s="21"/>
      <c r="WBA5" s="21"/>
      <c r="WBB5" s="21"/>
      <c r="WBC5" s="21"/>
      <c r="WBD5" s="21"/>
      <c r="WBE5" s="21"/>
      <c r="WBF5" s="21"/>
      <c r="WBG5" s="21"/>
      <c r="WBH5" s="21"/>
      <c r="WBI5" s="21"/>
      <c r="WBJ5" s="21"/>
      <c r="WBK5" s="21"/>
      <c r="WBL5" s="21"/>
      <c r="WBM5" s="21"/>
      <c r="WBN5" s="21"/>
      <c r="WBO5" s="21"/>
      <c r="WBP5" s="21"/>
      <c r="WBQ5" s="21"/>
      <c r="WBR5" s="21"/>
      <c r="WBS5" s="21"/>
      <c r="WBT5" s="21"/>
      <c r="WBU5" s="21"/>
      <c r="WBV5" s="21"/>
      <c r="WBW5" s="21"/>
      <c r="WBX5" s="21"/>
      <c r="WBY5" s="21"/>
      <c r="WBZ5" s="21"/>
      <c r="WCA5" s="21"/>
      <c r="WCB5" s="21"/>
      <c r="WCC5" s="21"/>
      <c r="WCD5" s="21"/>
      <c r="WCE5" s="21"/>
      <c r="WCF5" s="21"/>
      <c r="WCG5" s="21"/>
      <c r="WCH5" s="21"/>
      <c r="WCI5" s="21"/>
      <c r="WCJ5" s="21"/>
      <c r="WCK5" s="21"/>
      <c r="WCL5" s="21"/>
      <c r="WCM5" s="21"/>
      <c r="WCN5" s="21"/>
      <c r="WCO5" s="21"/>
      <c r="WCP5" s="21"/>
      <c r="WCQ5" s="21"/>
      <c r="WCR5" s="21"/>
      <c r="WCS5" s="21"/>
      <c r="WCT5" s="21"/>
      <c r="WCU5" s="21"/>
      <c r="WCV5" s="21"/>
      <c r="WCW5" s="21"/>
      <c r="WCX5" s="21"/>
      <c r="WCY5" s="21"/>
      <c r="WCZ5" s="21"/>
      <c r="WDA5" s="21"/>
      <c r="WDB5" s="21"/>
      <c r="WDC5" s="21"/>
      <c r="WDD5" s="21"/>
      <c r="WDE5" s="21"/>
      <c r="WDF5" s="21"/>
      <c r="WDG5" s="21"/>
      <c r="WDH5" s="21"/>
      <c r="WDI5" s="21"/>
      <c r="WDJ5" s="21"/>
      <c r="WDK5" s="21"/>
      <c r="WDL5" s="21"/>
      <c r="WDM5" s="21"/>
      <c r="WDN5" s="21"/>
      <c r="WDO5" s="21"/>
      <c r="WDP5" s="21"/>
      <c r="WDQ5" s="21"/>
      <c r="WDR5" s="21"/>
      <c r="WDS5" s="21"/>
      <c r="WDT5" s="21"/>
      <c r="WDU5" s="21"/>
      <c r="WDV5" s="21"/>
      <c r="WDW5" s="21"/>
      <c r="WDX5" s="21"/>
      <c r="WDY5" s="21"/>
      <c r="WDZ5" s="21"/>
      <c r="WEA5" s="21"/>
      <c r="WEB5" s="21"/>
      <c r="WEC5" s="21"/>
      <c r="WED5" s="21"/>
      <c r="WEE5" s="21"/>
      <c r="WEF5" s="21"/>
      <c r="WEG5" s="21"/>
      <c r="WEH5" s="21"/>
      <c r="WEI5" s="21"/>
      <c r="WEJ5" s="21"/>
      <c r="WEK5" s="21"/>
      <c r="WEL5" s="21"/>
      <c r="WEM5" s="21"/>
      <c r="WEN5" s="21"/>
      <c r="WEO5" s="21"/>
      <c r="WEP5" s="21"/>
      <c r="WEQ5" s="21"/>
      <c r="WER5" s="21"/>
      <c r="WES5" s="21"/>
      <c r="WET5" s="21"/>
      <c r="WEU5" s="21"/>
      <c r="WEV5" s="21"/>
      <c r="WEW5" s="21"/>
      <c r="WEX5" s="21"/>
      <c r="WEY5" s="21"/>
      <c r="WEZ5" s="21"/>
      <c r="WFA5" s="21"/>
      <c r="WFB5" s="21"/>
      <c r="WFC5" s="21"/>
      <c r="WFD5" s="21"/>
      <c r="WFE5" s="21"/>
      <c r="WFF5" s="21"/>
      <c r="WFG5" s="21"/>
      <c r="WFH5" s="21"/>
      <c r="WFI5" s="21"/>
      <c r="WFJ5" s="21"/>
      <c r="WFK5" s="21"/>
      <c r="WFL5" s="21"/>
      <c r="WFM5" s="21"/>
      <c r="WFN5" s="21"/>
      <c r="WFO5" s="21"/>
      <c r="WFP5" s="21"/>
      <c r="WFQ5" s="21"/>
      <c r="WFR5" s="21"/>
      <c r="WFS5" s="21"/>
      <c r="WFT5" s="21"/>
      <c r="WFU5" s="21"/>
      <c r="WFV5" s="21"/>
      <c r="WFW5" s="21"/>
      <c r="WFX5" s="21"/>
      <c r="WFY5" s="21"/>
      <c r="WFZ5" s="21"/>
      <c r="WGA5" s="21"/>
      <c r="WGB5" s="21"/>
      <c r="WGC5" s="21"/>
      <c r="WGD5" s="21"/>
      <c r="WGE5" s="21"/>
      <c r="WGF5" s="21"/>
      <c r="WGG5" s="21"/>
      <c r="WGH5" s="21"/>
      <c r="WGI5" s="21"/>
      <c r="WGJ5" s="21"/>
      <c r="WGK5" s="21"/>
      <c r="WGL5" s="21"/>
      <c r="WGM5" s="21"/>
      <c r="WGN5" s="21"/>
      <c r="WGO5" s="21"/>
      <c r="WGP5" s="21"/>
      <c r="WGQ5" s="21"/>
      <c r="WGR5" s="21"/>
      <c r="WGS5" s="21"/>
      <c r="WGT5" s="21"/>
      <c r="WGU5" s="21"/>
      <c r="WGV5" s="21"/>
      <c r="WGW5" s="21"/>
      <c r="WGX5" s="21"/>
      <c r="WGY5" s="21"/>
      <c r="WGZ5" s="21"/>
      <c r="WHA5" s="21"/>
      <c r="WHB5" s="21"/>
      <c r="WHC5" s="21"/>
      <c r="WHD5" s="21"/>
      <c r="WHE5" s="21"/>
      <c r="WHF5" s="21"/>
      <c r="WHG5" s="21"/>
      <c r="WHH5" s="21"/>
      <c r="WHI5" s="21"/>
      <c r="WHJ5" s="21"/>
      <c r="WHK5" s="21"/>
      <c r="WHL5" s="21"/>
      <c r="WHM5" s="21"/>
      <c r="WHN5" s="21"/>
      <c r="WHO5" s="21"/>
      <c r="WHP5" s="21"/>
      <c r="WHQ5" s="21"/>
      <c r="WHR5" s="21"/>
      <c r="WHS5" s="21"/>
      <c r="WHT5" s="21"/>
      <c r="WHU5" s="21"/>
      <c r="WHV5" s="21"/>
      <c r="WHW5" s="21"/>
      <c r="WHX5" s="21"/>
      <c r="WHY5" s="21"/>
      <c r="WHZ5" s="21"/>
      <c r="WIA5" s="21"/>
      <c r="WIB5" s="21"/>
      <c r="WIC5" s="21"/>
      <c r="WID5" s="21"/>
      <c r="WIE5" s="21"/>
      <c r="WIF5" s="21"/>
      <c r="WIG5" s="21"/>
      <c r="WIH5" s="21"/>
      <c r="WII5" s="21"/>
      <c r="WIJ5" s="21"/>
      <c r="WIK5" s="21"/>
      <c r="WIL5" s="21"/>
      <c r="WIM5" s="21"/>
      <c r="WIN5" s="21"/>
      <c r="WIO5" s="21"/>
      <c r="WIP5" s="21"/>
      <c r="WIQ5" s="21"/>
      <c r="WIR5" s="21"/>
      <c r="WIS5" s="21"/>
      <c r="WIT5" s="21"/>
      <c r="WIU5" s="21"/>
      <c r="WIV5" s="21"/>
      <c r="WIW5" s="21"/>
      <c r="WIX5" s="21"/>
      <c r="WIY5" s="21"/>
      <c r="WIZ5" s="21"/>
      <c r="WJA5" s="21"/>
      <c r="WJB5" s="21"/>
      <c r="WJC5" s="21"/>
      <c r="WJD5" s="21"/>
      <c r="WJE5" s="21"/>
      <c r="WJF5" s="21"/>
      <c r="WJG5" s="21"/>
      <c r="WJH5" s="21"/>
      <c r="WJI5" s="21"/>
      <c r="WJJ5" s="21"/>
      <c r="WJK5" s="21"/>
      <c r="WJL5" s="21"/>
      <c r="WJM5" s="21"/>
      <c r="WJN5" s="21"/>
      <c r="WJO5" s="21"/>
      <c r="WJP5" s="21"/>
      <c r="WJQ5" s="21"/>
      <c r="WJR5" s="21"/>
      <c r="WJS5" s="21"/>
      <c r="WJT5" s="21"/>
      <c r="WJU5" s="21"/>
      <c r="WJV5" s="21"/>
      <c r="WJW5" s="21"/>
      <c r="WJX5" s="21"/>
      <c r="WJY5" s="21"/>
      <c r="WJZ5" s="21"/>
      <c r="WKA5" s="21"/>
      <c r="WKB5" s="21"/>
      <c r="WKC5" s="21"/>
      <c r="WKD5" s="21"/>
      <c r="WKE5" s="21"/>
      <c r="WKF5" s="21"/>
      <c r="WKG5" s="21"/>
      <c r="WKH5" s="21"/>
      <c r="WKI5" s="21"/>
      <c r="WKJ5" s="21"/>
      <c r="WKK5" s="21"/>
      <c r="WKL5" s="21"/>
      <c r="WKM5" s="21"/>
      <c r="WKN5" s="21"/>
      <c r="WKO5" s="21"/>
      <c r="WKP5" s="21"/>
      <c r="WKQ5" s="21"/>
      <c r="WKR5" s="21"/>
      <c r="WKS5" s="21"/>
      <c r="WKT5" s="21"/>
      <c r="WKU5" s="21"/>
      <c r="WKV5" s="21"/>
      <c r="WKW5" s="21"/>
      <c r="WKX5" s="21"/>
      <c r="WKY5" s="21"/>
      <c r="WKZ5" s="21"/>
      <c r="WLA5" s="21"/>
      <c r="WLB5" s="21"/>
      <c r="WLC5" s="21"/>
      <c r="WLD5" s="21"/>
      <c r="WLE5" s="21"/>
      <c r="WLF5" s="21"/>
      <c r="WLG5" s="21"/>
      <c r="WLH5" s="21"/>
      <c r="WLI5" s="21"/>
      <c r="WLJ5" s="21"/>
      <c r="WLK5" s="21"/>
      <c r="WLL5" s="21"/>
      <c r="WLM5" s="21"/>
      <c r="WLN5" s="21"/>
      <c r="WLO5" s="21"/>
      <c r="WLP5" s="21"/>
      <c r="WLQ5" s="21"/>
      <c r="WLR5" s="21"/>
      <c r="WLS5" s="21"/>
      <c r="WLT5" s="21"/>
      <c r="WLU5" s="21"/>
      <c r="WLV5" s="21"/>
      <c r="WLW5" s="21"/>
      <c r="WLX5" s="21"/>
      <c r="WLY5" s="21"/>
      <c r="WLZ5" s="21"/>
      <c r="WMA5" s="21"/>
      <c r="WMB5" s="21"/>
      <c r="WMC5" s="21"/>
      <c r="WMD5" s="21"/>
      <c r="WME5" s="21"/>
      <c r="WMF5" s="21"/>
      <c r="WMG5" s="21"/>
      <c r="WMH5" s="21"/>
      <c r="WMI5" s="21"/>
      <c r="WMJ5" s="21"/>
      <c r="WMK5" s="21"/>
      <c r="WML5" s="21"/>
      <c r="WMM5" s="21"/>
      <c r="WMN5" s="21"/>
      <c r="WMO5" s="21"/>
      <c r="WMP5" s="21"/>
      <c r="WMQ5" s="21"/>
      <c r="WMR5" s="21"/>
      <c r="WMS5" s="21"/>
      <c r="WMT5" s="21"/>
      <c r="WMU5" s="21"/>
      <c r="WMV5" s="21"/>
      <c r="WMW5" s="21"/>
      <c r="WMX5" s="21"/>
      <c r="WMY5" s="21"/>
      <c r="WMZ5" s="21"/>
      <c r="WNA5" s="21"/>
      <c r="WNB5" s="21"/>
      <c r="WNC5" s="21"/>
      <c r="WND5" s="21"/>
      <c r="WNE5" s="21"/>
      <c r="WNF5" s="21"/>
      <c r="WNG5" s="21"/>
      <c r="WNH5" s="21"/>
      <c r="WNI5" s="21"/>
      <c r="WNJ5" s="21"/>
      <c r="WNK5" s="21"/>
      <c r="WNL5" s="21"/>
      <c r="WNM5" s="21"/>
      <c r="WNN5" s="21"/>
      <c r="WNO5" s="21"/>
      <c r="WNP5" s="21"/>
      <c r="WNQ5" s="21"/>
      <c r="WNR5" s="21"/>
      <c r="WNS5" s="21"/>
      <c r="WNT5" s="21"/>
      <c r="WNU5" s="21"/>
      <c r="WNV5" s="21"/>
      <c r="WNW5" s="21"/>
      <c r="WNX5" s="21"/>
      <c r="WNY5" s="21"/>
      <c r="WNZ5" s="21"/>
      <c r="WOA5" s="21"/>
      <c r="WOB5" s="21"/>
      <c r="WOC5" s="21"/>
      <c r="WOD5" s="21"/>
      <c r="WOE5" s="21"/>
      <c r="WOF5" s="21"/>
      <c r="WOG5" s="21"/>
      <c r="WOH5" s="21"/>
      <c r="WOI5" s="21"/>
      <c r="WOJ5" s="21"/>
      <c r="WOK5" s="21"/>
      <c r="WOL5" s="21"/>
      <c r="WOM5" s="21"/>
      <c r="WON5" s="21"/>
      <c r="WOO5" s="21"/>
      <c r="WOP5" s="21"/>
      <c r="WOQ5" s="21"/>
      <c r="WOR5" s="21"/>
      <c r="WOS5" s="21"/>
      <c r="WOT5" s="21"/>
      <c r="WOU5" s="21"/>
      <c r="WOV5" s="21"/>
      <c r="WOW5" s="21"/>
      <c r="WOX5" s="21"/>
      <c r="WOY5" s="21"/>
      <c r="WOZ5" s="21"/>
      <c r="WPA5" s="21"/>
      <c r="WPB5" s="21"/>
      <c r="WPC5" s="21"/>
      <c r="WPD5" s="21"/>
      <c r="WPE5" s="21"/>
      <c r="WPF5" s="21"/>
      <c r="WPG5" s="21"/>
      <c r="WPH5" s="21"/>
      <c r="WPI5" s="21"/>
      <c r="WPJ5" s="21"/>
      <c r="WPK5" s="21"/>
      <c r="WPL5" s="21"/>
      <c r="WPM5" s="21"/>
      <c r="WPN5" s="21"/>
      <c r="WPO5" s="21"/>
      <c r="WPP5" s="21"/>
      <c r="WPQ5" s="21"/>
      <c r="WPR5" s="21"/>
      <c r="WPS5" s="21"/>
      <c r="WPT5" s="21"/>
      <c r="WPU5" s="21"/>
      <c r="WPV5" s="21"/>
      <c r="WPW5" s="21"/>
      <c r="WPX5" s="21"/>
      <c r="WPY5" s="21"/>
      <c r="WPZ5" s="21"/>
      <c r="WQA5" s="21"/>
      <c r="WQB5" s="21"/>
      <c r="WQC5" s="21"/>
      <c r="WQD5" s="21"/>
      <c r="WQE5" s="21"/>
      <c r="WQF5" s="21"/>
      <c r="WQG5" s="21"/>
      <c r="WQH5" s="21"/>
      <c r="WQI5" s="21"/>
      <c r="WQJ5" s="21"/>
      <c r="WQK5" s="21"/>
      <c r="WQL5" s="21"/>
      <c r="WQM5" s="21"/>
      <c r="WQN5" s="21"/>
      <c r="WQO5" s="21"/>
      <c r="WQP5" s="21"/>
      <c r="WQQ5" s="21"/>
      <c r="WQR5" s="21"/>
      <c r="WQS5" s="21"/>
      <c r="WQT5" s="21"/>
      <c r="WQU5" s="21"/>
      <c r="WQV5" s="21"/>
      <c r="WQW5" s="21"/>
      <c r="WQX5" s="21"/>
      <c r="WQY5" s="21"/>
      <c r="WQZ5" s="21"/>
      <c r="WRA5" s="21"/>
      <c r="WRB5" s="21"/>
      <c r="WRC5" s="21"/>
      <c r="WRD5" s="21"/>
      <c r="WRE5" s="21"/>
      <c r="WRF5" s="21"/>
      <c r="WRG5" s="21"/>
      <c r="WRH5" s="21"/>
      <c r="WRI5" s="21"/>
      <c r="WRJ5" s="21"/>
      <c r="WRK5" s="21"/>
      <c r="WRL5" s="21"/>
      <c r="WRM5" s="21"/>
      <c r="WRN5" s="21"/>
      <c r="WRO5" s="21"/>
      <c r="WRP5" s="21"/>
      <c r="WRQ5" s="21"/>
      <c r="WRR5" s="21"/>
      <c r="WRS5" s="21"/>
      <c r="WRT5" s="21"/>
      <c r="WRU5" s="21"/>
      <c r="WRV5" s="21"/>
      <c r="WRW5" s="21"/>
      <c r="WRX5" s="21"/>
      <c r="WRY5" s="21"/>
      <c r="WRZ5" s="21"/>
      <c r="WSA5" s="21"/>
      <c r="WSB5" s="21"/>
      <c r="WSC5" s="21"/>
      <c r="WSD5" s="21"/>
      <c r="WSE5" s="21"/>
      <c r="WSF5" s="21"/>
      <c r="WSG5" s="21"/>
      <c r="WSH5" s="21"/>
      <c r="WSI5" s="21"/>
      <c r="WSJ5" s="21"/>
      <c r="WSK5" s="21"/>
      <c r="WSL5" s="21"/>
      <c r="WSM5" s="21"/>
      <c r="WSN5" s="21"/>
      <c r="WSO5" s="21"/>
      <c r="WSP5" s="21"/>
      <c r="WSQ5" s="21"/>
      <c r="WSR5" s="21"/>
      <c r="WSS5" s="21"/>
      <c r="WST5" s="21"/>
      <c r="WSU5" s="21"/>
      <c r="WSV5" s="21"/>
      <c r="WSW5" s="21"/>
      <c r="WSX5" s="21"/>
      <c r="WSY5" s="21"/>
      <c r="WSZ5" s="21"/>
      <c r="WTA5" s="21"/>
      <c r="WTB5" s="21"/>
      <c r="WTC5" s="21"/>
      <c r="WTD5" s="21"/>
      <c r="WTE5" s="21"/>
      <c r="WTF5" s="21"/>
      <c r="WTG5" s="21"/>
      <c r="WTH5" s="21"/>
      <c r="WTI5" s="21"/>
      <c r="WTJ5" s="21"/>
      <c r="WTK5" s="21"/>
      <c r="WTL5" s="21"/>
      <c r="WTM5" s="21"/>
      <c r="WTN5" s="21"/>
      <c r="WTO5" s="21"/>
      <c r="WTP5" s="21"/>
      <c r="WTQ5" s="21"/>
      <c r="WTR5" s="21"/>
      <c r="WTS5" s="21"/>
      <c r="WTT5" s="21"/>
      <c r="WTU5" s="21"/>
      <c r="WTV5" s="21"/>
      <c r="WTW5" s="21"/>
      <c r="WTX5" s="21"/>
      <c r="WTY5" s="21"/>
      <c r="WTZ5" s="21"/>
      <c r="WUA5" s="21"/>
      <c r="WUB5" s="21"/>
      <c r="WUC5" s="21"/>
      <c r="WUD5" s="21"/>
      <c r="WUE5" s="21"/>
      <c r="WUF5" s="21"/>
      <c r="WUG5" s="21"/>
      <c r="WUH5" s="21"/>
      <c r="WUI5" s="21"/>
      <c r="WUJ5" s="21"/>
      <c r="WUK5" s="21"/>
      <c r="WUL5" s="21"/>
      <c r="WUM5" s="21"/>
      <c r="WUN5" s="21"/>
      <c r="WUO5" s="21"/>
      <c r="WUP5" s="21"/>
      <c r="WUQ5" s="21"/>
      <c r="WUR5" s="21"/>
      <c r="WUS5" s="21"/>
      <c r="WUT5" s="21"/>
      <c r="WUU5" s="21"/>
      <c r="WUV5" s="21"/>
      <c r="WUW5" s="21"/>
      <c r="WUX5" s="21"/>
      <c r="WUY5" s="21"/>
      <c r="WUZ5" s="21"/>
      <c r="WVA5" s="21"/>
      <c r="WVB5" s="21"/>
      <c r="WVC5" s="21"/>
      <c r="WVD5" s="21"/>
      <c r="WVE5" s="21"/>
      <c r="WVF5" s="21"/>
      <c r="WVG5" s="21"/>
      <c r="WVH5" s="21"/>
      <c r="WVI5" s="21"/>
      <c r="WVJ5" s="21"/>
      <c r="WVK5" s="21"/>
      <c r="WVL5" s="21"/>
      <c r="WVM5" s="21"/>
      <c r="WVN5" s="21"/>
      <c r="WVO5" s="21"/>
      <c r="WVP5" s="21"/>
      <c r="WVQ5" s="21"/>
      <c r="WVR5" s="21"/>
      <c r="WVS5" s="21"/>
      <c r="WVT5" s="21"/>
      <c r="WVU5" s="21"/>
      <c r="WVV5" s="21"/>
      <c r="WVW5" s="21"/>
      <c r="WVX5" s="21"/>
      <c r="WVY5" s="21"/>
      <c r="WVZ5" s="21"/>
      <c r="WWA5" s="21"/>
      <c r="WWB5" s="21"/>
      <c r="WWC5" s="21"/>
      <c r="WWD5" s="21"/>
      <c r="WWE5" s="21"/>
      <c r="WWF5" s="21"/>
      <c r="WWG5" s="21"/>
      <c r="WWH5" s="21"/>
      <c r="WWI5" s="21"/>
      <c r="WWJ5" s="21"/>
      <c r="WWK5" s="21"/>
      <c r="WWL5" s="21"/>
      <c r="WWM5" s="21"/>
      <c r="WWN5" s="21"/>
      <c r="WWO5" s="21"/>
      <c r="WWP5" s="21"/>
      <c r="WWQ5" s="21"/>
      <c r="WWR5" s="21"/>
      <c r="WWS5" s="21"/>
      <c r="WWT5" s="21"/>
      <c r="WWU5" s="21"/>
      <c r="WWV5" s="21"/>
      <c r="WWW5" s="21"/>
      <c r="WWX5" s="21"/>
      <c r="WWY5" s="21"/>
      <c r="WWZ5" s="21"/>
      <c r="WXA5" s="21"/>
      <c r="WXB5" s="21"/>
      <c r="WXC5" s="21"/>
      <c r="WXD5" s="21"/>
      <c r="WXE5" s="21"/>
      <c r="WXF5" s="21"/>
      <c r="WXG5" s="21"/>
      <c r="WXH5" s="21"/>
      <c r="WXI5" s="21"/>
      <c r="WXJ5" s="21"/>
      <c r="WXK5" s="21"/>
      <c r="WXL5" s="21"/>
      <c r="WXM5" s="21"/>
      <c r="WXN5" s="21"/>
      <c r="WXO5" s="21"/>
      <c r="WXP5" s="21"/>
      <c r="WXQ5" s="21"/>
      <c r="WXR5" s="21"/>
      <c r="WXS5" s="21"/>
      <c r="WXT5" s="21"/>
      <c r="WXU5" s="21"/>
      <c r="WXV5" s="21"/>
      <c r="WXW5" s="21"/>
      <c r="WXX5" s="21"/>
      <c r="WXY5" s="21"/>
      <c r="WXZ5" s="21"/>
      <c r="WYA5" s="21"/>
      <c r="WYB5" s="21"/>
      <c r="WYC5" s="21"/>
      <c r="WYD5" s="21"/>
      <c r="WYE5" s="21"/>
      <c r="WYF5" s="21"/>
      <c r="WYG5" s="21"/>
      <c r="WYH5" s="21"/>
      <c r="WYI5" s="21"/>
      <c r="WYJ5" s="21"/>
      <c r="WYK5" s="21"/>
      <c r="WYL5" s="21"/>
      <c r="WYM5" s="21"/>
      <c r="WYN5" s="21"/>
      <c r="WYO5" s="21"/>
      <c r="WYP5" s="21"/>
      <c r="WYQ5" s="21"/>
      <c r="WYR5" s="21"/>
      <c r="WYS5" s="21"/>
      <c r="WYT5" s="21"/>
      <c r="WYU5" s="21"/>
      <c r="WYV5" s="21"/>
      <c r="WYW5" s="21"/>
      <c r="WYX5" s="21"/>
      <c r="WYY5" s="21"/>
      <c r="WYZ5" s="21"/>
      <c r="WZA5" s="21"/>
      <c r="WZB5" s="21"/>
      <c r="WZC5" s="21"/>
      <c r="WZD5" s="21"/>
      <c r="WZE5" s="21"/>
      <c r="WZF5" s="21"/>
      <c r="WZG5" s="21"/>
      <c r="WZH5" s="21"/>
      <c r="WZI5" s="21"/>
      <c r="WZJ5" s="21"/>
      <c r="WZK5" s="21"/>
      <c r="WZL5" s="21"/>
      <c r="WZM5" s="21"/>
      <c r="WZN5" s="21"/>
      <c r="WZO5" s="21"/>
      <c r="WZP5" s="21"/>
      <c r="WZQ5" s="21"/>
      <c r="WZR5" s="21"/>
      <c r="WZS5" s="21"/>
      <c r="WZT5" s="21"/>
      <c r="WZU5" s="21"/>
      <c r="WZV5" s="21"/>
      <c r="WZW5" s="21"/>
      <c r="WZX5" s="21"/>
      <c r="WZY5" s="21"/>
      <c r="WZZ5" s="21"/>
      <c r="XAA5" s="21"/>
      <c r="XAB5" s="21"/>
      <c r="XAC5" s="21"/>
      <c r="XAD5" s="21"/>
      <c r="XAE5" s="21"/>
      <c r="XAF5" s="21"/>
      <c r="XAG5" s="21"/>
      <c r="XAH5" s="21"/>
      <c r="XAI5" s="21"/>
      <c r="XAJ5" s="21"/>
      <c r="XAK5" s="21"/>
      <c r="XAL5" s="21"/>
      <c r="XAM5" s="21"/>
      <c r="XAN5" s="21"/>
      <c r="XAO5" s="21"/>
      <c r="XAP5" s="21"/>
      <c r="XAQ5" s="21"/>
      <c r="XAR5" s="21"/>
      <c r="XAS5" s="21"/>
      <c r="XAT5" s="21"/>
      <c r="XAU5" s="21"/>
      <c r="XAV5" s="21"/>
      <c r="XAW5" s="21"/>
      <c r="XAX5" s="21"/>
      <c r="XAY5" s="21"/>
      <c r="XAZ5" s="21"/>
      <c r="XBA5" s="21"/>
      <c r="XBB5" s="21"/>
      <c r="XBC5" s="21"/>
      <c r="XBD5" s="21"/>
      <c r="XBE5" s="21"/>
      <c r="XBF5" s="21"/>
      <c r="XBG5" s="21"/>
      <c r="XBH5" s="21"/>
      <c r="XBI5" s="21"/>
      <c r="XBJ5" s="21"/>
      <c r="XBK5" s="21"/>
      <c r="XBL5" s="21"/>
      <c r="XBM5" s="21"/>
      <c r="XBN5" s="21"/>
      <c r="XBO5" s="21"/>
      <c r="XBP5" s="21"/>
      <c r="XBQ5" s="21"/>
      <c r="XBR5" s="21"/>
      <c r="XBS5" s="21"/>
      <c r="XBT5" s="21"/>
      <c r="XBU5" s="21"/>
      <c r="XBV5" s="21"/>
      <c r="XBW5" s="21"/>
      <c r="XBX5" s="21"/>
      <c r="XBY5" s="21"/>
      <c r="XBZ5" s="21"/>
      <c r="XCA5" s="21"/>
      <c r="XCB5" s="21"/>
      <c r="XCC5" s="21"/>
      <c r="XCD5" s="21"/>
      <c r="XCE5" s="21"/>
      <c r="XCF5" s="21"/>
      <c r="XCG5" s="21"/>
      <c r="XCH5" s="21"/>
      <c r="XCI5" s="21"/>
      <c r="XCJ5" s="21"/>
      <c r="XCK5" s="21"/>
      <c r="XCL5" s="21"/>
      <c r="XCM5" s="21"/>
      <c r="XCN5" s="21"/>
      <c r="XCO5" s="21"/>
      <c r="XCP5" s="21"/>
      <c r="XCQ5" s="21"/>
      <c r="XCR5" s="21"/>
      <c r="XCS5" s="21"/>
      <c r="XCT5" s="21"/>
      <c r="XCU5" s="21"/>
      <c r="XCV5" s="21"/>
      <c r="XCW5" s="21"/>
      <c r="XCX5" s="21"/>
      <c r="XCY5" s="21"/>
      <c r="XCZ5" s="21"/>
      <c r="XDA5" s="21"/>
      <c r="XDB5" s="21"/>
      <c r="XDC5" s="21"/>
      <c r="XDD5" s="21"/>
      <c r="XDE5" s="21"/>
      <c r="XDF5" s="21"/>
      <c r="XDG5" s="21"/>
      <c r="XDH5" s="21"/>
      <c r="XDI5" s="21"/>
      <c r="XDJ5" s="21"/>
      <c r="XDK5" s="21"/>
      <c r="XDL5" s="21"/>
      <c r="XDM5" s="21"/>
      <c r="XDN5" s="21"/>
      <c r="XDO5" s="21"/>
      <c r="XDP5" s="21"/>
      <c r="XDQ5" s="21"/>
      <c r="XDR5" s="21"/>
      <c r="XDS5" s="21"/>
      <c r="XDT5" s="21"/>
      <c r="XDU5" s="21"/>
      <c r="XDV5" s="21"/>
      <c r="XDW5" s="21"/>
      <c r="XDX5" s="21"/>
      <c r="XDY5" s="21"/>
      <c r="XDZ5" s="21"/>
      <c r="XEA5" s="21"/>
      <c r="XEB5" s="21"/>
      <c r="XEC5" s="21"/>
      <c r="XED5" s="21"/>
      <c r="XEE5" s="21"/>
      <c r="XEF5" s="21"/>
      <c r="XEG5" s="21"/>
      <c r="XEH5" s="21"/>
      <c r="XEI5" s="21"/>
      <c r="XEJ5" s="21"/>
      <c r="XEK5" s="21"/>
      <c r="XEL5" s="21"/>
      <c r="XEM5" s="21"/>
      <c r="XEN5" s="21"/>
      <c r="XEO5" s="21"/>
      <c r="XEP5" s="21"/>
      <c r="XEQ5" s="21"/>
      <c r="XER5" s="21"/>
      <c r="XES5" s="21"/>
      <c r="XET5" s="21"/>
      <c r="XEU5" s="21"/>
      <c r="XEV5" s="21"/>
      <c r="XEW5" s="22"/>
    </row>
    <row r="6" spans="1:16381" ht="8.25" customHeight="1" x14ac:dyDescent="0.35">
      <c r="E6" s="28"/>
      <c r="F6" s="28"/>
      <c r="G6" s="28"/>
    </row>
    <row r="7" spans="1:16381" x14ac:dyDescent="0.35">
      <c r="E7" s="29" t="s">
        <v>10</v>
      </c>
      <c r="F7" s="66" t="s">
        <v>11</v>
      </c>
      <c r="G7" s="68" t="s">
        <v>12</v>
      </c>
    </row>
    <row r="8" spans="1:16381" s="30" customFormat="1" ht="18" customHeight="1" x14ac:dyDescent="0.35">
      <c r="E8" s="31" t="s">
        <v>13</v>
      </c>
      <c r="F8" s="32">
        <v>5147</v>
      </c>
      <c r="G8" s="32">
        <v>4356213561</v>
      </c>
      <c r="I8"/>
      <c r="J8"/>
      <c r="K8"/>
    </row>
    <row r="9" spans="1:16381" ht="18" customHeight="1" x14ac:dyDescent="0.35">
      <c r="E9" s="31" t="s">
        <v>77</v>
      </c>
      <c r="F9" s="32">
        <v>502</v>
      </c>
      <c r="G9" s="32">
        <v>323471248</v>
      </c>
      <c r="I9" s="35"/>
    </row>
    <row r="10" spans="1:16381" ht="18" customHeight="1" x14ac:dyDescent="0.35">
      <c r="E10" s="31" t="s">
        <v>14</v>
      </c>
      <c r="F10" s="32">
        <v>247</v>
      </c>
      <c r="G10" s="32">
        <v>135049410</v>
      </c>
    </row>
    <row r="11" spans="1:16381" ht="18" customHeight="1" x14ac:dyDescent="0.35">
      <c r="E11" s="31" t="s">
        <v>15</v>
      </c>
      <c r="F11" s="32">
        <v>8</v>
      </c>
      <c r="G11" s="32">
        <v>4751059</v>
      </c>
    </row>
    <row r="12" spans="1:16381" ht="18" customHeight="1" x14ac:dyDescent="0.35">
      <c r="E12" s="31" t="s">
        <v>16</v>
      </c>
      <c r="F12" s="32">
        <v>75</v>
      </c>
      <c r="G12" s="32">
        <v>109572201</v>
      </c>
      <c r="J12" s="36"/>
      <c r="K12" s="36"/>
    </row>
    <row r="13" spans="1:16381" x14ac:dyDescent="0.35">
      <c r="E13" s="33" t="s">
        <v>17</v>
      </c>
      <c r="F13" s="34">
        <v>5979</v>
      </c>
      <c r="G13" s="34">
        <v>4929057479</v>
      </c>
    </row>
    <row r="14" spans="1:16381" x14ac:dyDescent="0.35">
      <c r="E14" s="37"/>
      <c r="G14" s="35"/>
      <c r="H14" s="36"/>
    </row>
    <row r="15" spans="1:16381" x14ac:dyDescent="0.35">
      <c r="G15" s="36"/>
      <c r="H15" s="36"/>
    </row>
    <row r="17" spans="5:9" ht="15" customHeight="1" x14ac:dyDescent="0.35">
      <c r="E17" s="311" t="s">
        <v>18</v>
      </c>
      <c r="F17" s="312"/>
      <c r="G17" s="312"/>
    </row>
    <row r="18" spans="5:9" ht="15" customHeight="1" x14ac:dyDescent="0.35">
      <c r="E18" s="312"/>
      <c r="F18" s="312"/>
      <c r="G18" s="312"/>
      <c r="I18" s="36"/>
    </row>
    <row r="19" spans="5:9" ht="27" customHeight="1" x14ac:dyDescent="0.35">
      <c r="E19" s="312"/>
      <c r="F19" s="312"/>
      <c r="G19" s="312"/>
    </row>
    <row r="20" spans="5:9" ht="2.25" customHeight="1" x14ac:dyDescent="0.35"/>
    <row r="21" spans="5:9" x14ac:dyDescent="0.35">
      <c r="E21" s="46" t="s">
        <v>19</v>
      </c>
      <c r="F21" t="s">
        <v>20</v>
      </c>
    </row>
    <row r="22" spans="5:9" ht="3" customHeight="1" x14ac:dyDescent="0.35"/>
    <row r="23" spans="5:9" x14ac:dyDescent="0.35">
      <c r="E23" s="29" t="s">
        <v>10</v>
      </c>
      <c r="F23" s="66" t="s">
        <v>11</v>
      </c>
      <c r="G23" s="67" t="s">
        <v>21</v>
      </c>
    </row>
    <row r="24" spans="5:9" ht="18" customHeight="1" x14ac:dyDescent="0.35">
      <c r="E24" s="31" t="s">
        <v>13</v>
      </c>
      <c r="F24" s="32">
        <v>3867</v>
      </c>
      <c r="G24" s="32">
        <v>3369677491</v>
      </c>
    </row>
    <row r="25" spans="5:9" ht="18" customHeight="1" x14ac:dyDescent="0.35">
      <c r="E25" s="31" t="s">
        <v>14</v>
      </c>
      <c r="F25" s="32">
        <v>2</v>
      </c>
      <c r="G25" s="32">
        <v>16564712</v>
      </c>
    </row>
    <row r="26" spans="5:9" ht="18" customHeight="1" x14ac:dyDescent="0.35">
      <c r="E26" s="31" t="s">
        <v>15</v>
      </c>
      <c r="F26" s="32">
        <v>2</v>
      </c>
      <c r="G26" s="32">
        <v>4088611</v>
      </c>
      <c r="H26" s="36"/>
    </row>
    <row r="27" spans="5:9" ht="18" customHeight="1" x14ac:dyDescent="0.35">
      <c r="E27" s="31" t="s">
        <v>16</v>
      </c>
      <c r="F27" s="32">
        <v>68</v>
      </c>
      <c r="G27" s="32">
        <v>88124569</v>
      </c>
      <c r="H27" s="36"/>
    </row>
    <row r="28" spans="5:9" ht="25.5" customHeight="1" x14ac:dyDescent="0.35">
      <c r="E28" s="33" t="s">
        <v>17</v>
      </c>
      <c r="F28" s="34">
        <v>3939</v>
      </c>
      <c r="G28" s="34">
        <v>3478455383</v>
      </c>
      <c r="H28" s="36"/>
    </row>
    <row r="29" spans="5:9" x14ac:dyDescent="0.35">
      <c r="E29" s="37" t="s">
        <v>22</v>
      </c>
    </row>
    <row r="30" spans="5:9" x14ac:dyDescent="0.35">
      <c r="E30" s="37" t="s">
        <v>23</v>
      </c>
      <c r="G30" s="35"/>
      <c r="H30" s="36"/>
    </row>
    <row r="31" spans="5:9" x14ac:dyDescent="0.35">
      <c r="F31" s="38"/>
      <c r="G31" s="38"/>
    </row>
    <row r="34" spans="5:11" ht="15" customHeight="1" x14ac:dyDescent="0.35">
      <c r="E34" s="311" t="s">
        <v>24</v>
      </c>
      <c r="F34" s="312"/>
      <c r="G34" s="312"/>
    </row>
    <row r="35" spans="5:11" ht="15" customHeight="1" x14ac:dyDescent="0.35">
      <c r="E35" s="312"/>
      <c r="F35" s="312"/>
      <c r="G35" s="312"/>
    </row>
    <row r="36" spans="5:11" ht="24.75" customHeight="1" x14ac:dyDescent="0.35">
      <c r="E36" s="312"/>
      <c r="F36" s="312"/>
      <c r="G36" s="312"/>
    </row>
    <row r="37" spans="5:11" ht="15" customHeight="1" x14ac:dyDescent="0.35"/>
    <row r="38" spans="5:11" ht="24.75" customHeight="1" x14ac:dyDescent="0.35">
      <c r="E38" s="46" t="s">
        <v>19</v>
      </c>
      <c r="F38" t="s">
        <v>20</v>
      </c>
    </row>
    <row r="39" spans="5:11" x14ac:dyDescent="0.35">
      <c r="E39" s="46" t="s">
        <v>25</v>
      </c>
      <c r="F39" t="s">
        <v>20</v>
      </c>
    </row>
    <row r="40" spans="5:11" ht="4.5" customHeight="1" x14ac:dyDescent="0.35"/>
    <row r="41" spans="5:11" x14ac:dyDescent="0.35">
      <c r="E41" s="29" t="s">
        <v>26</v>
      </c>
      <c r="F41" s="29" t="s">
        <v>27</v>
      </c>
      <c r="G41" s="69" t="s">
        <v>28</v>
      </c>
    </row>
    <row r="42" spans="5:11" ht="18" customHeight="1" x14ac:dyDescent="0.35">
      <c r="E42" s="33" t="s">
        <v>13</v>
      </c>
      <c r="F42" s="34">
        <v>2875</v>
      </c>
      <c r="G42" s="34">
        <v>2312794488.9919963</v>
      </c>
      <c r="H42" s="36"/>
      <c r="I42" s="35"/>
      <c r="J42" s="36"/>
    </row>
    <row r="43" spans="5:11" ht="18" customHeight="1" x14ac:dyDescent="0.35">
      <c r="E43" s="33" t="s">
        <v>14</v>
      </c>
      <c r="F43" s="34">
        <v>2</v>
      </c>
      <c r="G43" s="34">
        <v>526701.23300000001</v>
      </c>
    </row>
    <row r="44" spans="5:11" ht="18" customHeight="1" x14ac:dyDescent="0.35">
      <c r="E44" s="33" t="s">
        <v>15</v>
      </c>
      <c r="F44" s="34">
        <v>2</v>
      </c>
      <c r="G44" s="34">
        <v>3905465.6</v>
      </c>
    </row>
    <row r="45" spans="5:11" ht="18" customHeight="1" x14ac:dyDescent="0.35">
      <c r="E45" s="33" t="s">
        <v>16</v>
      </c>
      <c r="F45" s="34">
        <v>58</v>
      </c>
      <c r="G45" s="34">
        <v>80999374.618999988</v>
      </c>
      <c r="H45" s="36"/>
      <c r="I45" s="35"/>
      <c r="J45" s="36"/>
      <c r="K45" s="36"/>
    </row>
    <row r="46" spans="5:11" ht="19.5" customHeight="1" x14ac:dyDescent="0.35">
      <c r="E46" s="33" t="s">
        <v>17</v>
      </c>
      <c r="F46" s="34">
        <v>2937</v>
      </c>
      <c r="G46" s="34">
        <v>2398226030.4439964</v>
      </c>
      <c r="H46" s="36"/>
    </row>
    <row r="47" spans="5:11" x14ac:dyDescent="0.35">
      <c r="E47" s="37" t="s">
        <v>22</v>
      </c>
      <c r="G47" s="35"/>
      <c r="H47" s="36"/>
    </row>
    <row r="48" spans="5:11" x14ac:dyDescent="0.35">
      <c r="E48" s="37" t="s">
        <v>23</v>
      </c>
    </row>
    <row r="50" spans="2:11" ht="21" customHeight="1" x14ac:dyDescent="0.35"/>
    <row r="51" spans="2:11" x14ac:dyDescent="0.35">
      <c r="B51" s="39" t="s">
        <v>29</v>
      </c>
      <c r="C51" s="40">
        <f>Hoja6!AA6</f>
        <v>0.78762117822520517</v>
      </c>
      <c r="D51" s="18"/>
      <c r="E51" s="18"/>
      <c r="F51" s="18"/>
      <c r="G51" s="18"/>
      <c r="H51" s="18"/>
    </row>
    <row r="52" spans="2:11" ht="20.25" customHeight="1" x14ac:dyDescent="0.35">
      <c r="B52" s="305" t="s">
        <v>30</v>
      </c>
      <c r="C52" s="307" t="s">
        <v>31</v>
      </c>
      <c r="D52" s="307"/>
      <c r="E52" s="307" t="s">
        <v>32</v>
      </c>
      <c r="F52" s="307"/>
      <c r="G52" s="308" t="s">
        <v>33</v>
      </c>
      <c r="H52" s="308"/>
    </row>
    <row r="53" spans="2:11" ht="33.75" customHeight="1" x14ac:dyDescent="0.35">
      <c r="B53" s="306"/>
      <c r="C53" s="70" t="s">
        <v>34</v>
      </c>
      <c r="D53" s="70" t="s">
        <v>35</v>
      </c>
      <c r="E53" s="70" t="s">
        <v>34</v>
      </c>
      <c r="F53" s="70" t="s">
        <v>36</v>
      </c>
      <c r="G53" s="71" t="s">
        <v>37</v>
      </c>
      <c r="H53" s="71" t="s">
        <v>38</v>
      </c>
    </row>
    <row r="54" spans="2:11" ht="29.25" customHeight="1" x14ac:dyDescent="0.35">
      <c r="B54" s="41" t="s">
        <v>39</v>
      </c>
      <c r="C54" s="112">
        <f>Hoja6!AL4</f>
        <v>6215</v>
      </c>
      <c r="D54" s="112">
        <f>Hoja6!AM4</f>
        <v>3958352.5654089488</v>
      </c>
      <c r="E54" s="113">
        <f>'Cuadros Desagregación Regional'!C25</f>
        <v>5979</v>
      </c>
      <c r="F54" s="113">
        <f>'Cuadros Desagregación Regional'!S25</f>
        <v>4929057.4790000003</v>
      </c>
      <c r="G54" s="114">
        <f>E54/C54-1</f>
        <v>-3.7972646822204359E-2</v>
      </c>
      <c r="H54" s="115">
        <f>F54/D54-1</f>
        <v>0.24522952353304728</v>
      </c>
      <c r="I54" s="295"/>
      <c r="J54" s="295"/>
    </row>
    <row r="55" spans="2:11" ht="29.25" customHeight="1" x14ac:dyDescent="0.35">
      <c r="B55" s="42" t="s">
        <v>40</v>
      </c>
      <c r="C55" s="112">
        <f>Hoja6!AL5</f>
        <v>4218</v>
      </c>
      <c r="D55" s="112">
        <f>Hoja6!AM5</f>
        <v>2115841.2869987069</v>
      </c>
      <c r="E55" s="116">
        <f>'Cuadros Desagregación Regional'!I25</f>
        <v>3939</v>
      </c>
      <c r="F55" s="116">
        <f>'Cuadros Desagregación Regional'!Y25</f>
        <v>3478455.3829999994</v>
      </c>
      <c r="G55" s="117">
        <f>E55/C55-1</f>
        <v>-6.614509246088196E-2</v>
      </c>
      <c r="H55" s="117">
        <f>F55/D55-1</f>
        <v>0.64400581668114754</v>
      </c>
    </row>
    <row r="56" spans="2:11" ht="29.25" customHeight="1" x14ac:dyDescent="0.4">
      <c r="B56" s="42" t="s">
        <v>41</v>
      </c>
      <c r="C56" s="125">
        <f>C55/C54</f>
        <v>0.67868061142397429</v>
      </c>
      <c r="D56" s="125">
        <f>+D55/D54</f>
        <v>0.53452572807397547</v>
      </c>
      <c r="E56" s="125">
        <f>E55/E54</f>
        <v>0.65880582037129953</v>
      </c>
      <c r="F56" s="125">
        <f>F55/F54</f>
        <v>0.70570396020330106</v>
      </c>
      <c r="G56" s="118"/>
      <c r="H56" s="119"/>
    </row>
    <row r="57" spans="2:11" ht="29.25" customHeight="1" x14ac:dyDescent="0.35">
      <c r="B57" s="42" t="s">
        <v>42</v>
      </c>
      <c r="C57" s="112">
        <f>Hoja6!AL7</f>
        <v>2879</v>
      </c>
      <c r="D57" s="112">
        <f>Hoja6!AM7</f>
        <v>1680004.7925519571</v>
      </c>
      <c r="E57" s="116">
        <f>'Cuadros Desagregación Regional'!N25</f>
        <v>2937</v>
      </c>
      <c r="F57" s="116">
        <f>'Cuadros Desagregación Regional'!AD25</f>
        <v>2398226.0304439995</v>
      </c>
      <c r="G57" s="117">
        <f>E57/C57-1</f>
        <v>2.0145883987495727E-2</v>
      </c>
      <c r="H57" s="120">
        <f>F57/D57-1</f>
        <v>0.42751142203651193</v>
      </c>
      <c r="I57" s="43"/>
      <c r="K57" s="43"/>
    </row>
    <row r="58" spans="2:11" ht="29.25" customHeight="1" x14ac:dyDescent="0.4">
      <c r="B58" s="42" t="s">
        <v>43</v>
      </c>
      <c r="C58" s="125">
        <f>+C57/C55</f>
        <v>0.6825509720246562</v>
      </c>
      <c r="D58" s="125">
        <f>D57/D55</f>
        <v>0.79401267140174858</v>
      </c>
      <c r="E58" s="125">
        <f>+E57/E55</f>
        <v>0.74562071591774559</v>
      </c>
      <c r="F58" s="125">
        <f>F57/F55</f>
        <v>0.68945142782761393</v>
      </c>
      <c r="G58" s="118"/>
      <c r="H58" s="119"/>
    </row>
    <row r="59" spans="2:11" ht="31.5" customHeight="1" x14ac:dyDescent="0.35">
      <c r="B59" s="42" t="s">
        <v>44</v>
      </c>
      <c r="C59" s="112">
        <f>Hoja6!AL9</f>
        <v>2841</v>
      </c>
      <c r="D59" s="112">
        <f>Hoja6!AM9</f>
        <v>1638471.3149236799</v>
      </c>
      <c r="E59" s="116">
        <f>'Cuadros Desagregación Regional'!O25</f>
        <v>2875</v>
      </c>
      <c r="F59" s="116">
        <f>'Cuadros Desagregación Regional'!AE25</f>
        <v>2312794.4889919995</v>
      </c>
      <c r="G59" s="117">
        <f>E59/C59-1</f>
        <v>1.1967617036254818E-2</v>
      </c>
      <c r="H59" s="120">
        <f>F59/D59-1</f>
        <v>0.41155628903990271</v>
      </c>
      <c r="I59" s="43"/>
      <c r="J59" s="43"/>
    </row>
    <row r="60" spans="2:11" ht="29.25" customHeight="1" thickBot="1" x14ac:dyDescent="0.45">
      <c r="B60" s="44" t="s">
        <v>43</v>
      </c>
      <c r="C60" s="121">
        <f>C59/C57</f>
        <v>0.98680097255991661</v>
      </c>
      <c r="D60" s="121">
        <f>D59/D57</f>
        <v>0.97527776241329223</v>
      </c>
      <c r="E60" s="121">
        <f>E59/E57</f>
        <v>0.97889002383384405</v>
      </c>
      <c r="F60" s="121">
        <f>F59/F57</f>
        <v>0.96437719365585262</v>
      </c>
      <c r="G60" s="122"/>
      <c r="H60" s="122"/>
    </row>
    <row r="61" spans="2:11" ht="16" thickTop="1" x14ac:dyDescent="0.35">
      <c r="B61" s="45" t="s">
        <v>45</v>
      </c>
      <c r="C61" s="18"/>
      <c r="D61" s="18"/>
      <c r="E61" s="18"/>
      <c r="F61" s="18"/>
      <c r="G61" s="18"/>
      <c r="H61" s="18"/>
    </row>
    <row r="62" spans="2:11" ht="17.5" thickBot="1" x14ac:dyDescent="0.4">
      <c r="B62" s="45" t="s">
        <v>23</v>
      </c>
      <c r="C62" s="22"/>
      <c r="D62" s="22"/>
      <c r="E62" s="294">
        <f>E59/E54</f>
        <v>0.48084964040809502</v>
      </c>
      <c r="F62" s="294">
        <f>F59/F54</f>
        <v>0.46921637632459012</v>
      </c>
      <c r="G62" s="303">
        <f>F59-D59</f>
        <v>674323.17406831961</v>
      </c>
      <c r="H62" s="18"/>
    </row>
    <row r="63" spans="2:11" ht="16.5" customHeight="1" thickTop="1" x14ac:dyDescent="0.4">
      <c r="B63" s="45" t="s">
        <v>46</v>
      </c>
      <c r="C63" s="191"/>
      <c r="D63" s="191"/>
      <c r="E63" s="191"/>
      <c r="F63" s="191"/>
      <c r="G63" s="190"/>
      <c r="H63" s="190"/>
    </row>
    <row r="64" spans="2:11" x14ac:dyDescent="0.35">
      <c r="B64" s="45" t="s">
        <v>47</v>
      </c>
      <c r="E64" s="36"/>
    </row>
    <row r="65" spans="2:7" x14ac:dyDescent="0.35">
      <c r="B65" s="45" t="s">
        <v>48</v>
      </c>
      <c r="E65" s="43"/>
    </row>
    <row r="66" spans="2:7" x14ac:dyDescent="0.35">
      <c r="E66" s="43"/>
    </row>
    <row r="67" spans="2:7" x14ac:dyDescent="0.35">
      <c r="E67" s="43"/>
    </row>
    <row r="71" spans="2:7" ht="18.5" x14ac:dyDescent="0.45">
      <c r="E71" s="111"/>
      <c r="F71" s="38"/>
    </row>
    <row r="72" spans="2:7" x14ac:dyDescent="0.35">
      <c r="F72" s="36"/>
      <c r="G72" s="35"/>
    </row>
  </sheetData>
  <sheetProtection algorithmName="SHA-512" hashValue="z//hNCKbhZ6tJwAv+426HohGikWnH4PsNV5gIVbwR2gp5it2Kwd8Fz1MoQDia8zznzd+0xhIABmIEaarEgXbjQ==" saltValue="Hu8n664mby15OXO/bFXRhg==" spinCount="100000" sheet="1" objects="1" scenarios="1"/>
  <mergeCells count="6132">
    <mergeCell ref="DN1:DU1"/>
    <mergeCell ref="DV1:EC1"/>
    <mergeCell ref="ED1:EK1"/>
    <mergeCell ref="EL1:ES1"/>
    <mergeCell ref="ET1:FA1"/>
    <mergeCell ref="FB1:FI1"/>
    <mergeCell ref="BR1:BY1"/>
    <mergeCell ref="BZ1:CG1"/>
    <mergeCell ref="CH1:CO1"/>
    <mergeCell ref="CP1:CW1"/>
    <mergeCell ref="CX1:DE1"/>
    <mergeCell ref="DF1:DM1"/>
    <mergeCell ref="K1:M1"/>
    <mergeCell ref="N1:U1"/>
    <mergeCell ref="V1:AC1"/>
    <mergeCell ref="AD1:AK1"/>
    <mergeCell ref="AL1:AS1"/>
    <mergeCell ref="AT1:BA1"/>
    <mergeCell ref="JB1:JI1"/>
    <mergeCell ref="JJ1:JQ1"/>
    <mergeCell ref="JR1:JY1"/>
    <mergeCell ref="JZ1:KG1"/>
    <mergeCell ref="KH1:KO1"/>
    <mergeCell ref="KP1:KW1"/>
    <mergeCell ref="HF1:HM1"/>
    <mergeCell ref="HN1:HU1"/>
    <mergeCell ref="HV1:IC1"/>
    <mergeCell ref="ID1:IK1"/>
    <mergeCell ref="IL1:IS1"/>
    <mergeCell ref="IT1:JA1"/>
    <mergeCell ref="FJ1:FQ1"/>
    <mergeCell ref="FR1:FY1"/>
    <mergeCell ref="FZ1:GG1"/>
    <mergeCell ref="GH1:GO1"/>
    <mergeCell ref="GP1:GW1"/>
    <mergeCell ref="GX1:HE1"/>
    <mergeCell ref="OP1:OW1"/>
    <mergeCell ref="OX1:PE1"/>
    <mergeCell ref="PF1:PM1"/>
    <mergeCell ref="PN1:PU1"/>
    <mergeCell ref="PV1:QC1"/>
    <mergeCell ref="QD1:QK1"/>
    <mergeCell ref="MT1:NA1"/>
    <mergeCell ref="NB1:NI1"/>
    <mergeCell ref="NJ1:NQ1"/>
    <mergeCell ref="NR1:NY1"/>
    <mergeCell ref="NZ1:OG1"/>
    <mergeCell ref="OH1:OO1"/>
    <mergeCell ref="KX1:LE1"/>
    <mergeCell ref="LF1:LM1"/>
    <mergeCell ref="LN1:LU1"/>
    <mergeCell ref="LV1:MC1"/>
    <mergeCell ref="MD1:MK1"/>
    <mergeCell ref="ML1:MS1"/>
    <mergeCell ref="UD1:UK1"/>
    <mergeCell ref="UL1:US1"/>
    <mergeCell ref="UT1:VA1"/>
    <mergeCell ref="VB1:VI1"/>
    <mergeCell ref="VJ1:VQ1"/>
    <mergeCell ref="VR1:VY1"/>
    <mergeCell ref="SH1:SO1"/>
    <mergeCell ref="SP1:SW1"/>
    <mergeCell ref="SX1:TE1"/>
    <mergeCell ref="TF1:TM1"/>
    <mergeCell ref="TN1:TU1"/>
    <mergeCell ref="TV1:UC1"/>
    <mergeCell ref="QL1:QS1"/>
    <mergeCell ref="QT1:RA1"/>
    <mergeCell ref="RB1:RI1"/>
    <mergeCell ref="RJ1:RQ1"/>
    <mergeCell ref="RR1:RY1"/>
    <mergeCell ref="RZ1:SG1"/>
    <mergeCell ref="ZR1:ZY1"/>
    <mergeCell ref="ZZ1:AAG1"/>
    <mergeCell ref="AAH1:AAO1"/>
    <mergeCell ref="AAP1:AAW1"/>
    <mergeCell ref="AAX1:ABE1"/>
    <mergeCell ref="ABF1:ABM1"/>
    <mergeCell ref="XV1:YC1"/>
    <mergeCell ref="YD1:YK1"/>
    <mergeCell ref="YL1:YS1"/>
    <mergeCell ref="YT1:ZA1"/>
    <mergeCell ref="ZB1:ZI1"/>
    <mergeCell ref="ZJ1:ZQ1"/>
    <mergeCell ref="VZ1:WG1"/>
    <mergeCell ref="WH1:WO1"/>
    <mergeCell ref="WP1:WW1"/>
    <mergeCell ref="WX1:XE1"/>
    <mergeCell ref="XF1:XM1"/>
    <mergeCell ref="XN1:XU1"/>
    <mergeCell ref="AFF1:AFM1"/>
    <mergeCell ref="AFN1:AFU1"/>
    <mergeCell ref="AFV1:AGC1"/>
    <mergeCell ref="AGD1:AGK1"/>
    <mergeCell ref="AGL1:AGS1"/>
    <mergeCell ref="AGT1:AHA1"/>
    <mergeCell ref="ADJ1:ADQ1"/>
    <mergeCell ref="ADR1:ADY1"/>
    <mergeCell ref="ADZ1:AEG1"/>
    <mergeCell ref="AEH1:AEO1"/>
    <mergeCell ref="AEP1:AEW1"/>
    <mergeCell ref="AEX1:AFE1"/>
    <mergeCell ref="ABN1:ABU1"/>
    <mergeCell ref="ABV1:ACC1"/>
    <mergeCell ref="ACD1:ACK1"/>
    <mergeCell ref="ACL1:ACS1"/>
    <mergeCell ref="ACT1:ADA1"/>
    <mergeCell ref="ADB1:ADI1"/>
    <mergeCell ref="AKT1:ALA1"/>
    <mergeCell ref="ALB1:ALI1"/>
    <mergeCell ref="ALJ1:ALQ1"/>
    <mergeCell ref="ALR1:ALY1"/>
    <mergeCell ref="ALZ1:AMG1"/>
    <mergeCell ref="AMH1:AMO1"/>
    <mergeCell ref="AIX1:AJE1"/>
    <mergeCell ref="AJF1:AJM1"/>
    <mergeCell ref="AJN1:AJU1"/>
    <mergeCell ref="AJV1:AKC1"/>
    <mergeCell ref="AKD1:AKK1"/>
    <mergeCell ref="AKL1:AKS1"/>
    <mergeCell ref="AHB1:AHI1"/>
    <mergeCell ref="AHJ1:AHQ1"/>
    <mergeCell ref="AHR1:AHY1"/>
    <mergeCell ref="AHZ1:AIG1"/>
    <mergeCell ref="AIH1:AIO1"/>
    <mergeCell ref="AIP1:AIW1"/>
    <mergeCell ref="AQH1:AQO1"/>
    <mergeCell ref="AQP1:AQW1"/>
    <mergeCell ref="AQX1:ARE1"/>
    <mergeCell ref="ARF1:ARM1"/>
    <mergeCell ref="ARN1:ARU1"/>
    <mergeCell ref="ARV1:ASC1"/>
    <mergeCell ref="AOL1:AOS1"/>
    <mergeCell ref="AOT1:APA1"/>
    <mergeCell ref="APB1:API1"/>
    <mergeCell ref="APJ1:APQ1"/>
    <mergeCell ref="APR1:APY1"/>
    <mergeCell ref="APZ1:AQG1"/>
    <mergeCell ref="AMP1:AMW1"/>
    <mergeCell ref="AMX1:ANE1"/>
    <mergeCell ref="ANF1:ANM1"/>
    <mergeCell ref="ANN1:ANU1"/>
    <mergeCell ref="ANV1:AOC1"/>
    <mergeCell ref="AOD1:AOK1"/>
    <mergeCell ref="AVV1:AWC1"/>
    <mergeCell ref="AWD1:AWK1"/>
    <mergeCell ref="AWL1:AWS1"/>
    <mergeCell ref="AWT1:AXA1"/>
    <mergeCell ref="AXB1:AXI1"/>
    <mergeCell ref="AXJ1:AXQ1"/>
    <mergeCell ref="ATZ1:AUG1"/>
    <mergeCell ref="AUH1:AUO1"/>
    <mergeCell ref="AUP1:AUW1"/>
    <mergeCell ref="AUX1:AVE1"/>
    <mergeCell ref="AVF1:AVM1"/>
    <mergeCell ref="AVN1:AVU1"/>
    <mergeCell ref="ASD1:ASK1"/>
    <mergeCell ref="ASL1:ASS1"/>
    <mergeCell ref="AST1:ATA1"/>
    <mergeCell ref="ATB1:ATI1"/>
    <mergeCell ref="ATJ1:ATQ1"/>
    <mergeCell ref="ATR1:ATY1"/>
    <mergeCell ref="BBJ1:BBQ1"/>
    <mergeCell ref="BBR1:BBY1"/>
    <mergeCell ref="BBZ1:BCG1"/>
    <mergeCell ref="BCH1:BCO1"/>
    <mergeCell ref="BCP1:BCW1"/>
    <mergeCell ref="BCX1:BDE1"/>
    <mergeCell ref="AZN1:AZU1"/>
    <mergeCell ref="AZV1:BAC1"/>
    <mergeCell ref="BAD1:BAK1"/>
    <mergeCell ref="BAL1:BAS1"/>
    <mergeCell ref="BAT1:BBA1"/>
    <mergeCell ref="BBB1:BBI1"/>
    <mergeCell ref="AXR1:AXY1"/>
    <mergeCell ref="AXZ1:AYG1"/>
    <mergeCell ref="AYH1:AYO1"/>
    <mergeCell ref="AYP1:AYW1"/>
    <mergeCell ref="AYX1:AZE1"/>
    <mergeCell ref="AZF1:AZM1"/>
    <mergeCell ref="BGX1:BHE1"/>
    <mergeCell ref="BHF1:BHM1"/>
    <mergeCell ref="BHN1:BHU1"/>
    <mergeCell ref="BHV1:BIC1"/>
    <mergeCell ref="BID1:BIK1"/>
    <mergeCell ref="BIL1:BIS1"/>
    <mergeCell ref="BFB1:BFI1"/>
    <mergeCell ref="BFJ1:BFQ1"/>
    <mergeCell ref="BFR1:BFY1"/>
    <mergeCell ref="BFZ1:BGG1"/>
    <mergeCell ref="BGH1:BGO1"/>
    <mergeCell ref="BGP1:BGW1"/>
    <mergeCell ref="BDF1:BDM1"/>
    <mergeCell ref="BDN1:BDU1"/>
    <mergeCell ref="BDV1:BEC1"/>
    <mergeCell ref="BED1:BEK1"/>
    <mergeCell ref="BEL1:BES1"/>
    <mergeCell ref="BET1:BFA1"/>
    <mergeCell ref="BML1:BMS1"/>
    <mergeCell ref="BMT1:BNA1"/>
    <mergeCell ref="BNB1:BNI1"/>
    <mergeCell ref="BNJ1:BNQ1"/>
    <mergeCell ref="BNR1:BNY1"/>
    <mergeCell ref="BNZ1:BOG1"/>
    <mergeCell ref="BKP1:BKW1"/>
    <mergeCell ref="BKX1:BLE1"/>
    <mergeCell ref="BLF1:BLM1"/>
    <mergeCell ref="BLN1:BLU1"/>
    <mergeCell ref="BLV1:BMC1"/>
    <mergeCell ref="BMD1:BMK1"/>
    <mergeCell ref="BIT1:BJA1"/>
    <mergeCell ref="BJB1:BJI1"/>
    <mergeCell ref="BJJ1:BJQ1"/>
    <mergeCell ref="BJR1:BJY1"/>
    <mergeCell ref="BJZ1:BKG1"/>
    <mergeCell ref="BKH1:BKO1"/>
    <mergeCell ref="BRZ1:BSG1"/>
    <mergeCell ref="BSH1:BSO1"/>
    <mergeCell ref="BSP1:BSW1"/>
    <mergeCell ref="BSX1:BTE1"/>
    <mergeCell ref="BTF1:BTM1"/>
    <mergeCell ref="BTN1:BTU1"/>
    <mergeCell ref="BQD1:BQK1"/>
    <mergeCell ref="BQL1:BQS1"/>
    <mergeCell ref="BQT1:BRA1"/>
    <mergeCell ref="BRB1:BRI1"/>
    <mergeCell ref="BRJ1:BRQ1"/>
    <mergeCell ref="BRR1:BRY1"/>
    <mergeCell ref="BOH1:BOO1"/>
    <mergeCell ref="BOP1:BOW1"/>
    <mergeCell ref="BOX1:BPE1"/>
    <mergeCell ref="BPF1:BPM1"/>
    <mergeCell ref="BPN1:BPU1"/>
    <mergeCell ref="BPV1:BQC1"/>
    <mergeCell ref="BXN1:BXU1"/>
    <mergeCell ref="BXV1:BYC1"/>
    <mergeCell ref="BYD1:BYK1"/>
    <mergeCell ref="BYL1:BYS1"/>
    <mergeCell ref="BYT1:BZA1"/>
    <mergeCell ref="BZB1:BZI1"/>
    <mergeCell ref="BVR1:BVY1"/>
    <mergeCell ref="BVZ1:BWG1"/>
    <mergeCell ref="BWH1:BWO1"/>
    <mergeCell ref="BWP1:BWW1"/>
    <mergeCell ref="BWX1:BXE1"/>
    <mergeCell ref="BXF1:BXM1"/>
    <mergeCell ref="BTV1:BUC1"/>
    <mergeCell ref="BUD1:BUK1"/>
    <mergeCell ref="BUL1:BUS1"/>
    <mergeCell ref="BUT1:BVA1"/>
    <mergeCell ref="BVB1:BVI1"/>
    <mergeCell ref="BVJ1:BVQ1"/>
    <mergeCell ref="CDB1:CDI1"/>
    <mergeCell ref="CDJ1:CDQ1"/>
    <mergeCell ref="CDR1:CDY1"/>
    <mergeCell ref="CDZ1:CEG1"/>
    <mergeCell ref="CEH1:CEO1"/>
    <mergeCell ref="CEP1:CEW1"/>
    <mergeCell ref="CBF1:CBM1"/>
    <mergeCell ref="CBN1:CBU1"/>
    <mergeCell ref="CBV1:CCC1"/>
    <mergeCell ref="CCD1:CCK1"/>
    <mergeCell ref="CCL1:CCS1"/>
    <mergeCell ref="CCT1:CDA1"/>
    <mergeCell ref="BZJ1:BZQ1"/>
    <mergeCell ref="BZR1:BZY1"/>
    <mergeCell ref="BZZ1:CAG1"/>
    <mergeCell ref="CAH1:CAO1"/>
    <mergeCell ref="CAP1:CAW1"/>
    <mergeCell ref="CAX1:CBE1"/>
    <mergeCell ref="CIP1:CIW1"/>
    <mergeCell ref="CIX1:CJE1"/>
    <mergeCell ref="CJF1:CJM1"/>
    <mergeCell ref="CJN1:CJU1"/>
    <mergeCell ref="CJV1:CKC1"/>
    <mergeCell ref="CKD1:CKK1"/>
    <mergeCell ref="CGT1:CHA1"/>
    <mergeCell ref="CHB1:CHI1"/>
    <mergeCell ref="CHJ1:CHQ1"/>
    <mergeCell ref="CHR1:CHY1"/>
    <mergeCell ref="CHZ1:CIG1"/>
    <mergeCell ref="CIH1:CIO1"/>
    <mergeCell ref="CEX1:CFE1"/>
    <mergeCell ref="CFF1:CFM1"/>
    <mergeCell ref="CFN1:CFU1"/>
    <mergeCell ref="CFV1:CGC1"/>
    <mergeCell ref="CGD1:CGK1"/>
    <mergeCell ref="CGL1:CGS1"/>
    <mergeCell ref="COD1:COK1"/>
    <mergeCell ref="COL1:COS1"/>
    <mergeCell ref="COT1:CPA1"/>
    <mergeCell ref="CPB1:CPI1"/>
    <mergeCell ref="CPJ1:CPQ1"/>
    <mergeCell ref="CPR1:CPY1"/>
    <mergeCell ref="CMH1:CMO1"/>
    <mergeCell ref="CMP1:CMW1"/>
    <mergeCell ref="CMX1:CNE1"/>
    <mergeCell ref="CNF1:CNM1"/>
    <mergeCell ref="CNN1:CNU1"/>
    <mergeCell ref="CNV1:COC1"/>
    <mergeCell ref="CKL1:CKS1"/>
    <mergeCell ref="CKT1:CLA1"/>
    <mergeCell ref="CLB1:CLI1"/>
    <mergeCell ref="CLJ1:CLQ1"/>
    <mergeCell ref="CLR1:CLY1"/>
    <mergeCell ref="CLZ1:CMG1"/>
    <mergeCell ref="CTR1:CTY1"/>
    <mergeCell ref="CTZ1:CUG1"/>
    <mergeCell ref="CUH1:CUO1"/>
    <mergeCell ref="CUP1:CUW1"/>
    <mergeCell ref="CUX1:CVE1"/>
    <mergeCell ref="CVF1:CVM1"/>
    <mergeCell ref="CRV1:CSC1"/>
    <mergeCell ref="CSD1:CSK1"/>
    <mergeCell ref="CSL1:CSS1"/>
    <mergeCell ref="CST1:CTA1"/>
    <mergeCell ref="CTB1:CTI1"/>
    <mergeCell ref="CTJ1:CTQ1"/>
    <mergeCell ref="CPZ1:CQG1"/>
    <mergeCell ref="CQH1:CQO1"/>
    <mergeCell ref="CQP1:CQW1"/>
    <mergeCell ref="CQX1:CRE1"/>
    <mergeCell ref="CRF1:CRM1"/>
    <mergeCell ref="CRN1:CRU1"/>
    <mergeCell ref="CZF1:CZM1"/>
    <mergeCell ref="CZN1:CZU1"/>
    <mergeCell ref="CZV1:DAC1"/>
    <mergeCell ref="DAD1:DAK1"/>
    <mergeCell ref="DAL1:DAS1"/>
    <mergeCell ref="DAT1:DBA1"/>
    <mergeCell ref="CXJ1:CXQ1"/>
    <mergeCell ref="CXR1:CXY1"/>
    <mergeCell ref="CXZ1:CYG1"/>
    <mergeCell ref="CYH1:CYO1"/>
    <mergeCell ref="CYP1:CYW1"/>
    <mergeCell ref="CYX1:CZE1"/>
    <mergeCell ref="CVN1:CVU1"/>
    <mergeCell ref="CVV1:CWC1"/>
    <mergeCell ref="CWD1:CWK1"/>
    <mergeCell ref="CWL1:CWS1"/>
    <mergeCell ref="CWT1:CXA1"/>
    <mergeCell ref="CXB1:CXI1"/>
    <mergeCell ref="DET1:DFA1"/>
    <mergeCell ref="DFB1:DFI1"/>
    <mergeCell ref="DFJ1:DFQ1"/>
    <mergeCell ref="DFR1:DFY1"/>
    <mergeCell ref="DFZ1:DGG1"/>
    <mergeCell ref="DGH1:DGO1"/>
    <mergeCell ref="DCX1:DDE1"/>
    <mergeCell ref="DDF1:DDM1"/>
    <mergeCell ref="DDN1:DDU1"/>
    <mergeCell ref="DDV1:DEC1"/>
    <mergeCell ref="DED1:DEK1"/>
    <mergeCell ref="DEL1:DES1"/>
    <mergeCell ref="DBB1:DBI1"/>
    <mergeCell ref="DBJ1:DBQ1"/>
    <mergeCell ref="DBR1:DBY1"/>
    <mergeCell ref="DBZ1:DCG1"/>
    <mergeCell ref="DCH1:DCO1"/>
    <mergeCell ref="DCP1:DCW1"/>
    <mergeCell ref="DKH1:DKO1"/>
    <mergeCell ref="DKP1:DKW1"/>
    <mergeCell ref="DKX1:DLE1"/>
    <mergeCell ref="DLF1:DLM1"/>
    <mergeCell ref="DLN1:DLU1"/>
    <mergeCell ref="DLV1:DMC1"/>
    <mergeCell ref="DIL1:DIS1"/>
    <mergeCell ref="DIT1:DJA1"/>
    <mergeCell ref="DJB1:DJI1"/>
    <mergeCell ref="DJJ1:DJQ1"/>
    <mergeCell ref="DJR1:DJY1"/>
    <mergeCell ref="DJZ1:DKG1"/>
    <mergeCell ref="DGP1:DGW1"/>
    <mergeCell ref="DGX1:DHE1"/>
    <mergeCell ref="DHF1:DHM1"/>
    <mergeCell ref="DHN1:DHU1"/>
    <mergeCell ref="DHV1:DIC1"/>
    <mergeCell ref="DID1:DIK1"/>
    <mergeCell ref="DPV1:DQC1"/>
    <mergeCell ref="DQD1:DQK1"/>
    <mergeCell ref="DQL1:DQS1"/>
    <mergeCell ref="DQT1:DRA1"/>
    <mergeCell ref="DRB1:DRI1"/>
    <mergeCell ref="DRJ1:DRQ1"/>
    <mergeCell ref="DNZ1:DOG1"/>
    <mergeCell ref="DOH1:DOO1"/>
    <mergeCell ref="DOP1:DOW1"/>
    <mergeCell ref="DOX1:DPE1"/>
    <mergeCell ref="DPF1:DPM1"/>
    <mergeCell ref="DPN1:DPU1"/>
    <mergeCell ref="DMD1:DMK1"/>
    <mergeCell ref="DML1:DMS1"/>
    <mergeCell ref="DMT1:DNA1"/>
    <mergeCell ref="DNB1:DNI1"/>
    <mergeCell ref="DNJ1:DNQ1"/>
    <mergeCell ref="DNR1:DNY1"/>
    <mergeCell ref="DVJ1:DVQ1"/>
    <mergeCell ref="DVR1:DVY1"/>
    <mergeCell ref="DVZ1:DWG1"/>
    <mergeCell ref="DWH1:DWO1"/>
    <mergeCell ref="DWP1:DWW1"/>
    <mergeCell ref="DWX1:DXE1"/>
    <mergeCell ref="DTN1:DTU1"/>
    <mergeCell ref="DTV1:DUC1"/>
    <mergeCell ref="DUD1:DUK1"/>
    <mergeCell ref="DUL1:DUS1"/>
    <mergeCell ref="DUT1:DVA1"/>
    <mergeCell ref="DVB1:DVI1"/>
    <mergeCell ref="DRR1:DRY1"/>
    <mergeCell ref="DRZ1:DSG1"/>
    <mergeCell ref="DSH1:DSO1"/>
    <mergeCell ref="DSP1:DSW1"/>
    <mergeCell ref="DSX1:DTE1"/>
    <mergeCell ref="DTF1:DTM1"/>
    <mergeCell ref="EAX1:EBE1"/>
    <mergeCell ref="EBF1:EBM1"/>
    <mergeCell ref="EBN1:EBU1"/>
    <mergeCell ref="EBV1:ECC1"/>
    <mergeCell ref="ECD1:ECK1"/>
    <mergeCell ref="ECL1:ECS1"/>
    <mergeCell ref="DZB1:DZI1"/>
    <mergeCell ref="DZJ1:DZQ1"/>
    <mergeCell ref="DZR1:DZY1"/>
    <mergeCell ref="DZZ1:EAG1"/>
    <mergeCell ref="EAH1:EAO1"/>
    <mergeCell ref="EAP1:EAW1"/>
    <mergeCell ref="DXF1:DXM1"/>
    <mergeCell ref="DXN1:DXU1"/>
    <mergeCell ref="DXV1:DYC1"/>
    <mergeCell ref="DYD1:DYK1"/>
    <mergeCell ref="DYL1:DYS1"/>
    <mergeCell ref="DYT1:DZA1"/>
    <mergeCell ref="EGL1:EGS1"/>
    <mergeCell ref="EGT1:EHA1"/>
    <mergeCell ref="EHB1:EHI1"/>
    <mergeCell ref="EHJ1:EHQ1"/>
    <mergeCell ref="EHR1:EHY1"/>
    <mergeCell ref="EHZ1:EIG1"/>
    <mergeCell ref="EEP1:EEW1"/>
    <mergeCell ref="EEX1:EFE1"/>
    <mergeCell ref="EFF1:EFM1"/>
    <mergeCell ref="EFN1:EFU1"/>
    <mergeCell ref="EFV1:EGC1"/>
    <mergeCell ref="EGD1:EGK1"/>
    <mergeCell ref="ECT1:EDA1"/>
    <mergeCell ref="EDB1:EDI1"/>
    <mergeCell ref="EDJ1:EDQ1"/>
    <mergeCell ref="EDR1:EDY1"/>
    <mergeCell ref="EDZ1:EEG1"/>
    <mergeCell ref="EEH1:EEO1"/>
    <mergeCell ref="ELZ1:EMG1"/>
    <mergeCell ref="EMH1:EMO1"/>
    <mergeCell ref="EMP1:EMW1"/>
    <mergeCell ref="EMX1:ENE1"/>
    <mergeCell ref="ENF1:ENM1"/>
    <mergeCell ref="ENN1:ENU1"/>
    <mergeCell ref="EKD1:EKK1"/>
    <mergeCell ref="EKL1:EKS1"/>
    <mergeCell ref="EKT1:ELA1"/>
    <mergeCell ref="ELB1:ELI1"/>
    <mergeCell ref="ELJ1:ELQ1"/>
    <mergeCell ref="ELR1:ELY1"/>
    <mergeCell ref="EIH1:EIO1"/>
    <mergeCell ref="EIP1:EIW1"/>
    <mergeCell ref="EIX1:EJE1"/>
    <mergeCell ref="EJF1:EJM1"/>
    <mergeCell ref="EJN1:EJU1"/>
    <mergeCell ref="EJV1:EKC1"/>
    <mergeCell ref="ERN1:ERU1"/>
    <mergeCell ref="ERV1:ESC1"/>
    <mergeCell ref="ESD1:ESK1"/>
    <mergeCell ref="ESL1:ESS1"/>
    <mergeCell ref="EST1:ETA1"/>
    <mergeCell ref="ETB1:ETI1"/>
    <mergeCell ref="EPR1:EPY1"/>
    <mergeCell ref="EPZ1:EQG1"/>
    <mergeCell ref="EQH1:EQO1"/>
    <mergeCell ref="EQP1:EQW1"/>
    <mergeCell ref="EQX1:ERE1"/>
    <mergeCell ref="ERF1:ERM1"/>
    <mergeCell ref="ENV1:EOC1"/>
    <mergeCell ref="EOD1:EOK1"/>
    <mergeCell ref="EOL1:EOS1"/>
    <mergeCell ref="EOT1:EPA1"/>
    <mergeCell ref="EPB1:EPI1"/>
    <mergeCell ref="EPJ1:EPQ1"/>
    <mergeCell ref="EXB1:EXI1"/>
    <mergeCell ref="EXJ1:EXQ1"/>
    <mergeCell ref="EXR1:EXY1"/>
    <mergeCell ref="EXZ1:EYG1"/>
    <mergeCell ref="EYH1:EYO1"/>
    <mergeCell ref="EYP1:EYW1"/>
    <mergeCell ref="EVF1:EVM1"/>
    <mergeCell ref="EVN1:EVU1"/>
    <mergeCell ref="EVV1:EWC1"/>
    <mergeCell ref="EWD1:EWK1"/>
    <mergeCell ref="EWL1:EWS1"/>
    <mergeCell ref="EWT1:EXA1"/>
    <mergeCell ref="ETJ1:ETQ1"/>
    <mergeCell ref="ETR1:ETY1"/>
    <mergeCell ref="ETZ1:EUG1"/>
    <mergeCell ref="EUH1:EUO1"/>
    <mergeCell ref="EUP1:EUW1"/>
    <mergeCell ref="EUX1:EVE1"/>
    <mergeCell ref="FCP1:FCW1"/>
    <mergeCell ref="FCX1:FDE1"/>
    <mergeCell ref="FDF1:FDM1"/>
    <mergeCell ref="FDN1:FDU1"/>
    <mergeCell ref="FDV1:FEC1"/>
    <mergeCell ref="FED1:FEK1"/>
    <mergeCell ref="FAT1:FBA1"/>
    <mergeCell ref="FBB1:FBI1"/>
    <mergeCell ref="FBJ1:FBQ1"/>
    <mergeCell ref="FBR1:FBY1"/>
    <mergeCell ref="FBZ1:FCG1"/>
    <mergeCell ref="FCH1:FCO1"/>
    <mergeCell ref="EYX1:EZE1"/>
    <mergeCell ref="EZF1:EZM1"/>
    <mergeCell ref="EZN1:EZU1"/>
    <mergeCell ref="EZV1:FAC1"/>
    <mergeCell ref="FAD1:FAK1"/>
    <mergeCell ref="FAL1:FAS1"/>
    <mergeCell ref="FID1:FIK1"/>
    <mergeCell ref="FIL1:FIS1"/>
    <mergeCell ref="FIT1:FJA1"/>
    <mergeCell ref="FJB1:FJI1"/>
    <mergeCell ref="FJJ1:FJQ1"/>
    <mergeCell ref="FJR1:FJY1"/>
    <mergeCell ref="FGH1:FGO1"/>
    <mergeCell ref="FGP1:FGW1"/>
    <mergeCell ref="FGX1:FHE1"/>
    <mergeCell ref="FHF1:FHM1"/>
    <mergeCell ref="FHN1:FHU1"/>
    <mergeCell ref="FHV1:FIC1"/>
    <mergeCell ref="FEL1:FES1"/>
    <mergeCell ref="FET1:FFA1"/>
    <mergeCell ref="FFB1:FFI1"/>
    <mergeCell ref="FFJ1:FFQ1"/>
    <mergeCell ref="FFR1:FFY1"/>
    <mergeCell ref="FFZ1:FGG1"/>
    <mergeCell ref="FNR1:FNY1"/>
    <mergeCell ref="FNZ1:FOG1"/>
    <mergeCell ref="FOH1:FOO1"/>
    <mergeCell ref="FOP1:FOW1"/>
    <mergeCell ref="FOX1:FPE1"/>
    <mergeCell ref="FPF1:FPM1"/>
    <mergeCell ref="FLV1:FMC1"/>
    <mergeCell ref="FMD1:FMK1"/>
    <mergeCell ref="FML1:FMS1"/>
    <mergeCell ref="FMT1:FNA1"/>
    <mergeCell ref="FNB1:FNI1"/>
    <mergeCell ref="FNJ1:FNQ1"/>
    <mergeCell ref="FJZ1:FKG1"/>
    <mergeCell ref="FKH1:FKO1"/>
    <mergeCell ref="FKP1:FKW1"/>
    <mergeCell ref="FKX1:FLE1"/>
    <mergeCell ref="FLF1:FLM1"/>
    <mergeCell ref="FLN1:FLU1"/>
    <mergeCell ref="FTF1:FTM1"/>
    <mergeCell ref="FTN1:FTU1"/>
    <mergeCell ref="FTV1:FUC1"/>
    <mergeCell ref="FUD1:FUK1"/>
    <mergeCell ref="FUL1:FUS1"/>
    <mergeCell ref="FUT1:FVA1"/>
    <mergeCell ref="FRJ1:FRQ1"/>
    <mergeCell ref="FRR1:FRY1"/>
    <mergeCell ref="FRZ1:FSG1"/>
    <mergeCell ref="FSH1:FSO1"/>
    <mergeCell ref="FSP1:FSW1"/>
    <mergeCell ref="FSX1:FTE1"/>
    <mergeCell ref="FPN1:FPU1"/>
    <mergeCell ref="FPV1:FQC1"/>
    <mergeCell ref="FQD1:FQK1"/>
    <mergeCell ref="FQL1:FQS1"/>
    <mergeCell ref="FQT1:FRA1"/>
    <mergeCell ref="FRB1:FRI1"/>
    <mergeCell ref="FYT1:FZA1"/>
    <mergeCell ref="FZB1:FZI1"/>
    <mergeCell ref="FZJ1:FZQ1"/>
    <mergeCell ref="FZR1:FZY1"/>
    <mergeCell ref="FZZ1:GAG1"/>
    <mergeCell ref="GAH1:GAO1"/>
    <mergeCell ref="FWX1:FXE1"/>
    <mergeCell ref="FXF1:FXM1"/>
    <mergeCell ref="FXN1:FXU1"/>
    <mergeCell ref="FXV1:FYC1"/>
    <mergeCell ref="FYD1:FYK1"/>
    <mergeCell ref="FYL1:FYS1"/>
    <mergeCell ref="FVB1:FVI1"/>
    <mergeCell ref="FVJ1:FVQ1"/>
    <mergeCell ref="FVR1:FVY1"/>
    <mergeCell ref="FVZ1:FWG1"/>
    <mergeCell ref="FWH1:FWO1"/>
    <mergeCell ref="FWP1:FWW1"/>
    <mergeCell ref="GEH1:GEO1"/>
    <mergeCell ref="GEP1:GEW1"/>
    <mergeCell ref="GEX1:GFE1"/>
    <mergeCell ref="GFF1:GFM1"/>
    <mergeCell ref="GFN1:GFU1"/>
    <mergeCell ref="GFV1:GGC1"/>
    <mergeCell ref="GCL1:GCS1"/>
    <mergeCell ref="GCT1:GDA1"/>
    <mergeCell ref="GDB1:GDI1"/>
    <mergeCell ref="GDJ1:GDQ1"/>
    <mergeCell ref="GDR1:GDY1"/>
    <mergeCell ref="GDZ1:GEG1"/>
    <mergeCell ref="GAP1:GAW1"/>
    <mergeCell ref="GAX1:GBE1"/>
    <mergeCell ref="GBF1:GBM1"/>
    <mergeCell ref="GBN1:GBU1"/>
    <mergeCell ref="GBV1:GCC1"/>
    <mergeCell ref="GCD1:GCK1"/>
    <mergeCell ref="GJV1:GKC1"/>
    <mergeCell ref="GKD1:GKK1"/>
    <mergeCell ref="GKL1:GKS1"/>
    <mergeCell ref="GKT1:GLA1"/>
    <mergeCell ref="GLB1:GLI1"/>
    <mergeCell ref="GLJ1:GLQ1"/>
    <mergeCell ref="GHZ1:GIG1"/>
    <mergeCell ref="GIH1:GIO1"/>
    <mergeCell ref="GIP1:GIW1"/>
    <mergeCell ref="GIX1:GJE1"/>
    <mergeCell ref="GJF1:GJM1"/>
    <mergeCell ref="GJN1:GJU1"/>
    <mergeCell ref="GGD1:GGK1"/>
    <mergeCell ref="GGL1:GGS1"/>
    <mergeCell ref="GGT1:GHA1"/>
    <mergeCell ref="GHB1:GHI1"/>
    <mergeCell ref="GHJ1:GHQ1"/>
    <mergeCell ref="GHR1:GHY1"/>
    <mergeCell ref="GPJ1:GPQ1"/>
    <mergeCell ref="GPR1:GPY1"/>
    <mergeCell ref="GPZ1:GQG1"/>
    <mergeCell ref="GQH1:GQO1"/>
    <mergeCell ref="GQP1:GQW1"/>
    <mergeCell ref="GQX1:GRE1"/>
    <mergeCell ref="GNN1:GNU1"/>
    <mergeCell ref="GNV1:GOC1"/>
    <mergeCell ref="GOD1:GOK1"/>
    <mergeCell ref="GOL1:GOS1"/>
    <mergeCell ref="GOT1:GPA1"/>
    <mergeCell ref="GPB1:GPI1"/>
    <mergeCell ref="GLR1:GLY1"/>
    <mergeCell ref="GLZ1:GMG1"/>
    <mergeCell ref="GMH1:GMO1"/>
    <mergeCell ref="GMP1:GMW1"/>
    <mergeCell ref="GMX1:GNE1"/>
    <mergeCell ref="GNF1:GNM1"/>
    <mergeCell ref="GUX1:GVE1"/>
    <mergeCell ref="GVF1:GVM1"/>
    <mergeCell ref="GVN1:GVU1"/>
    <mergeCell ref="GVV1:GWC1"/>
    <mergeCell ref="GWD1:GWK1"/>
    <mergeCell ref="GWL1:GWS1"/>
    <mergeCell ref="GTB1:GTI1"/>
    <mergeCell ref="GTJ1:GTQ1"/>
    <mergeCell ref="GTR1:GTY1"/>
    <mergeCell ref="GTZ1:GUG1"/>
    <mergeCell ref="GUH1:GUO1"/>
    <mergeCell ref="GUP1:GUW1"/>
    <mergeCell ref="GRF1:GRM1"/>
    <mergeCell ref="GRN1:GRU1"/>
    <mergeCell ref="GRV1:GSC1"/>
    <mergeCell ref="GSD1:GSK1"/>
    <mergeCell ref="GSL1:GSS1"/>
    <mergeCell ref="GST1:GTA1"/>
    <mergeCell ref="HAL1:HAS1"/>
    <mergeCell ref="HAT1:HBA1"/>
    <mergeCell ref="HBB1:HBI1"/>
    <mergeCell ref="HBJ1:HBQ1"/>
    <mergeCell ref="HBR1:HBY1"/>
    <mergeCell ref="HBZ1:HCG1"/>
    <mergeCell ref="GYP1:GYW1"/>
    <mergeCell ref="GYX1:GZE1"/>
    <mergeCell ref="GZF1:GZM1"/>
    <mergeCell ref="GZN1:GZU1"/>
    <mergeCell ref="GZV1:HAC1"/>
    <mergeCell ref="HAD1:HAK1"/>
    <mergeCell ref="GWT1:GXA1"/>
    <mergeCell ref="GXB1:GXI1"/>
    <mergeCell ref="GXJ1:GXQ1"/>
    <mergeCell ref="GXR1:GXY1"/>
    <mergeCell ref="GXZ1:GYG1"/>
    <mergeCell ref="GYH1:GYO1"/>
    <mergeCell ref="HFZ1:HGG1"/>
    <mergeCell ref="HGH1:HGO1"/>
    <mergeCell ref="HGP1:HGW1"/>
    <mergeCell ref="HGX1:HHE1"/>
    <mergeCell ref="HHF1:HHM1"/>
    <mergeCell ref="HHN1:HHU1"/>
    <mergeCell ref="HED1:HEK1"/>
    <mergeCell ref="HEL1:HES1"/>
    <mergeCell ref="HET1:HFA1"/>
    <mergeCell ref="HFB1:HFI1"/>
    <mergeCell ref="HFJ1:HFQ1"/>
    <mergeCell ref="HFR1:HFY1"/>
    <mergeCell ref="HCH1:HCO1"/>
    <mergeCell ref="HCP1:HCW1"/>
    <mergeCell ref="HCX1:HDE1"/>
    <mergeCell ref="HDF1:HDM1"/>
    <mergeCell ref="HDN1:HDU1"/>
    <mergeCell ref="HDV1:HEC1"/>
    <mergeCell ref="HLN1:HLU1"/>
    <mergeCell ref="HLV1:HMC1"/>
    <mergeCell ref="HMD1:HMK1"/>
    <mergeCell ref="HML1:HMS1"/>
    <mergeCell ref="HMT1:HNA1"/>
    <mergeCell ref="HNB1:HNI1"/>
    <mergeCell ref="HJR1:HJY1"/>
    <mergeCell ref="HJZ1:HKG1"/>
    <mergeCell ref="HKH1:HKO1"/>
    <mergeCell ref="HKP1:HKW1"/>
    <mergeCell ref="HKX1:HLE1"/>
    <mergeCell ref="HLF1:HLM1"/>
    <mergeCell ref="HHV1:HIC1"/>
    <mergeCell ref="HID1:HIK1"/>
    <mergeCell ref="HIL1:HIS1"/>
    <mergeCell ref="HIT1:HJA1"/>
    <mergeCell ref="HJB1:HJI1"/>
    <mergeCell ref="HJJ1:HJQ1"/>
    <mergeCell ref="HRB1:HRI1"/>
    <mergeCell ref="HRJ1:HRQ1"/>
    <mergeCell ref="HRR1:HRY1"/>
    <mergeCell ref="HRZ1:HSG1"/>
    <mergeCell ref="HSH1:HSO1"/>
    <mergeCell ref="HSP1:HSW1"/>
    <mergeCell ref="HPF1:HPM1"/>
    <mergeCell ref="HPN1:HPU1"/>
    <mergeCell ref="HPV1:HQC1"/>
    <mergeCell ref="HQD1:HQK1"/>
    <mergeCell ref="HQL1:HQS1"/>
    <mergeCell ref="HQT1:HRA1"/>
    <mergeCell ref="HNJ1:HNQ1"/>
    <mergeCell ref="HNR1:HNY1"/>
    <mergeCell ref="HNZ1:HOG1"/>
    <mergeCell ref="HOH1:HOO1"/>
    <mergeCell ref="HOP1:HOW1"/>
    <mergeCell ref="HOX1:HPE1"/>
    <mergeCell ref="HWP1:HWW1"/>
    <mergeCell ref="HWX1:HXE1"/>
    <mergeCell ref="HXF1:HXM1"/>
    <mergeCell ref="HXN1:HXU1"/>
    <mergeCell ref="HXV1:HYC1"/>
    <mergeCell ref="HYD1:HYK1"/>
    <mergeCell ref="HUT1:HVA1"/>
    <mergeCell ref="HVB1:HVI1"/>
    <mergeCell ref="HVJ1:HVQ1"/>
    <mergeCell ref="HVR1:HVY1"/>
    <mergeCell ref="HVZ1:HWG1"/>
    <mergeCell ref="HWH1:HWO1"/>
    <mergeCell ref="HSX1:HTE1"/>
    <mergeCell ref="HTF1:HTM1"/>
    <mergeCell ref="HTN1:HTU1"/>
    <mergeCell ref="HTV1:HUC1"/>
    <mergeCell ref="HUD1:HUK1"/>
    <mergeCell ref="HUL1:HUS1"/>
    <mergeCell ref="ICD1:ICK1"/>
    <mergeCell ref="ICL1:ICS1"/>
    <mergeCell ref="ICT1:IDA1"/>
    <mergeCell ref="IDB1:IDI1"/>
    <mergeCell ref="IDJ1:IDQ1"/>
    <mergeCell ref="IDR1:IDY1"/>
    <mergeCell ref="IAH1:IAO1"/>
    <mergeCell ref="IAP1:IAW1"/>
    <mergeCell ref="IAX1:IBE1"/>
    <mergeCell ref="IBF1:IBM1"/>
    <mergeCell ref="IBN1:IBU1"/>
    <mergeCell ref="IBV1:ICC1"/>
    <mergeCell ref="HYL1:HYS1"/>
    <mergeCell ref="HYT1:HZA1"/>
    <mergeCell ref="HZB1:HZI1"/>
    <mergeCell ref="HZJ1:HZQ1"/>
    <mergeCell ref="HZR1:HZY1"/>
    <mergeCell ref="HZZ1:IAG1"/>
    <mergeCell ref="IHR1:IHY1"/>
    <mergeCell ref="IHZ1:IIG1"/>
    <mergeCell ref="IIH1:IIO1"/>
    <mergeCell ref="IIP1:IIW1"/>
    <mergeCell ref="IIX1:IJE1"/>
    <mergeCell ref="IJF1:IJM1"/>
    <mergeCell ref="IFV1:IGC1"/>
    <mergeCell ref="IGD1:IGK1"/>
    <mergeCell ref="IGL1:IGS1"/>
    <mergeCell ref="IGT1:IHA1"/>
    <mergeCell ref="IHB1:IHI1"/>
    <mergeCell ref="IHJ1:IHQ1"/>
    <mergeCell ref="IDZ1:IEG1"/>
    <mergeCell ref="IEH1:IEO1"/>
    <mergeCell ref="IEP1:IEW1"/>
    <mergeCell ref="IEX1:IFE1"/>
    <mergeCell ref="IFF1:IFM1"/>
    <mergeCell ref="IFN1:IFU1"/>
    <mergeCell ref="INF1:INM1"/>
    <mergeCell ref="INN1:INU1"/>
    <mergeCell ref="INV1:IOC1"/>
    <mergeCell ref="IOD1:IOK1"/>
    <mergeCell ref="IOL1:IOS1"/>
    <mergeCell ref="IOT1:IPA1"/>
    <mergeCell ref="ILJ1:ILQ1"/>
    <mergeCell ref="ILR1:ILY1"/>
    <mergeCell ref="ILZ1:IMG1"/>
    <mergeCell ref="IMH1:IMO1"/>
    <mergeCell ref="IMP1:IMW1"/>
    <mergeCell ref="IMX1:INE1"/>
    <mergeCell ref="IJN1:IJU1"/>
    <mergeCell ref="IJV1:IKC1"/>
    <mergeCell ref="IKD1:IKK1"/>
    <mergeCell ref="IKL1:IKS1"/>
    <mergeCell ref="IKT1:ILA1"/>
    <mergeCell ref="ILB1:ILI1"/>
    <mergeCell ref="IST1:ITA1"/>
    <mergeCell ref="ITB1:ITI1"/>
    <mergeCell ref="ITJ1:ITQ1"/>
    <mergeCell ref="ITR1:ITY1"/>
    <mergeCell ref="ITZ1:IUG1"/>
    <mergeCell ref="IUH1:IUO1"/>
    <mergeCell ref="IQX1:IRE1"/>
    <mergeCell ref="IRF1:IRM1"/>
    <mergeCell ref="IRN1:IRU1"/>
    <mergeCell ref="IRV1:ISC1"/>
    <mergeCell ref="ISD1:ISK1"/>
    <mergeCell ref="ISL1:ISS1"/>
    <mergeCell ref="IPB1:IPI1"/>
    <mergeCell ref="IPJ1:IPQ1"/>
    <mergeCell ref="IPR1:IPY1"/>
    <mergeCell ref="IPZ1:IQG1"/>
    <mergeCell ref="IQH1:IQO1"/>
    <mergeCell ref="IQP1:IQW1"/>
    <mergeCell ref="IYH1:IYO1"/>
    <mergeCell ref="IYP1:IYW1"/>
    <mergeCell ref="IYX1:IZE1"/>
    <mergeCell ref="IZF1:IZM1"/>
    <mergeCell ref="IZN1:IZU1"/>
    <mergeCell ref="IZV1:JAC1"/>
    <mergeCell ref="IWL1:IWS1"/>
    <mergeCell ref="IWT1:IXA1"/>
    <mergeCell ref="IXB1:IXI1"/>
    <mergeCell ref="IXJ1:IXQ1"/>
    <mergeCell ref="IXR1:IXY1"/>
    <mergeCell ref="IXZ1:IYG1"/>
    <mergeCell ref="IUP1:IUW1"/>
    <mergeCell ref="IUX1:IVE1"/>
    <mergeCell ref="IVF1:IVM1"/>
    <mergeCell ref="IVN1:IVU1"/>
    <mergeCell ref="IVV1:IWC1"/>
    <mergeCell ref="IWD1:IWK1"/>
    <mergeCell ref="JDV1:JEC1"/>
    <mergeCell ref="JED1:JEK1"/>
    <mergeCell ref="JEL1:JES1"/>
    <mergeCell ref="JET1:JFA1"/>
    <mergeCell ref="JFB1:JFI1"/>
    <mergeCell ref="JFJ1:JFQ1"/>
    <mergeCell ref="JBZ1:JCG1"/>
    <mergeCell ref="JCH1:JCO1"/>
    <mergeCell ref="JCP1:JCW1"/>
    <mergeCell ref="JCX1:JDE1"/>
    <mergeCell ref="JDF1:JDM1"/>
    <mergeCell ref="JDN1:JDU1"/>
    <mergeCell ref="JAD1:JAK1"/>
    <mergeCell ref="JAL1:JAS1"/>
    <mergeCell ref="JAT1:JBA1"/>
    <mergeCell ref="JBB1:JBI1"/>
    <mergeCell ref="JBJ1:JBQ1"/>
    <mergeCell ref="JBR1:JBY1"/>
    <mergeCell ref="JJJ1:JJQ1"/>
    <mergeCell ref="JJR1:JJY1"/>
    <mergeCell ref="JJZ1:JKG1"/>
    <mergeCell ref="JKH1:JKO1"/>
    <mergeCell ref="JKP1:JKW1"/>
    <mergeCell ref="JKX1:JLE1"/>
    <mergeCell ref="JHN1:JHU1"/>
    <mergeCell ref="JHV1:JIC1"/>
    <mergeCell ref="JID1:JIK1"/>
    <mergeCell ref="JIL1:JIS1"/>
    <mergeCell ref="JIT1:JJA1"/>
    <mergeCell ref="JJB1:JJI1"/>
    <mergeCell ref="JFR1:JFY1"/>
    <mergeCell ref="JFZ1:JGG1"/>
    <mergeCell ref="JGH1:JGO1"/>
    <mergeCell ref="JGP1:JGW1"/>
    <mergeCell ref="JGX1:JHE1"/>
    <mergeCell ref="JHF1:JHM1"/>
    <mergeCell ref="JOX1:JPE1"/>
    <mergeCell ref="JPF1:JPM1"/>
    <mergeCell ref="JPN1:JPU1"/>
    <mergeCell ref="JPV1:JQC1"/>
    <mergeCell ref="JQD1:JQK1"/>
    <mergeCell ref="JQL1:JQS1"/>
    <mergeCell ref="JNB1:JNI1"/>
    <mergeCell ref="JNJ1:JNQ1"/>
    <mergeCell ref="JNR1:JNY1"/>
    <mergeCell ref="JNZ1:JOG1"/>
    <mergeCell ref="JOH1:JOO1"/>
    <mergeCell ref="JOP1:JOW1"/>
    <mergeCell ref="JLF1:JLM1"/>
    <mergeCell ref="JLN1:JLU1"/>
    <mergeCell ref="JLV1:JMC1"/>
    <mergeCell ref="JMD1:JMK1"/>
    <mergeCell ref="JML1:JMS1"/>
    <mergeCell ref="JMT1:JNA1"/>
    <mergeCell ref="JUL1:JUS1"/>
    <mergeCell ref="JUT1:JVA1"/>
    <mergeCell ref="JVB1:JVI1"/>
    <mergeCell ref="JVJ1:JVQ1"/>
    <mergeCell ref="JVR1:JVY1"/>
    <mergeCell ref="JVZ1:JWG1"/>
    <mergeCell ref="JSP1:JSW1"/>
    <mergeCell ref="JSX1:JTE1"/>
    <mergeCell ref="JTF1:JTM1"/>
    <mergeCell ref="JTN1:JTU1"/>
    <mergeCell ref="JTV1:JUC1"/>
    <mergeCell ref="JUD1:JUK1"/>
    <mergeCell ref="JQT1:JRA1"/>
    <mergeCell ref="JRB1:JRI1"/>
    <mergeCell ref="JRJ1:JRQ1"/>
    <mergeCell ref="JRR1:JRY1"/>
    <mergeCell ref="JRZ1:JSG1"/>
    <mergeCell ref="JSH1:JSO1"/>
    <mergeCell ref="JZZ1:KAG1"/>
    <mergeCell ref="KAH1:KAO1"/>
    <mergeCell ref="KAP1:KAW1"/>
    <mergeCell ref="KAX1:KBE1"/>
    <mergeCell ref="KBF1:KBM1"/>
    <mergeCell ref="KBN1:KBU1"/>
    <mergeCell ref="JYD1:JYK1"/>
    <mergeCell ref="JYL1:JYS1"/>
    <mergeCell ref="JYT1:JZA1"/>
    <mergeCell ref="JZB1:JZI1"/>
    <mergeCell ref="JZJ1:JZQ1"/>
    <mergeCell ref="JZR1:JZY1"/>
    <mergeCell ref="JWH1:JWO1"/>
    <mergeCell ref="JWP1:JWW1"/>
    <mergeCell ref="JWX1:JXE1"/>
    <mergeCell ref="JXF1:JXM1"/>
    <mergeCell ref="JXN1:JXU1"/>
    <mergeCell ref="JXV1:JYC1"/>
    <mergeCell ref="KFN1:KFU1"/>
    <mergeCell ref="KFV1:KGC1"/>
    <mergeCell ref="KGD1:KGK1"/>
    <mergeCell ref="KGL1:KGS1"/>
    <mergeCell ref="KGT1:KHA1"/>
    <mergeCell ref="KHB1:KHI1"/>
    <mergeCell ref="KDR1:KDY1"/>
    <mergeCell ref="KDZ1:KEG1"/>
    <mergeCell ref="KEH1:KEO1"/>
    <mergeCell ref="KEP1:KEW1"/>
    <mergeCell ref="KEX1:KFE1"/>
    <mergeCell ref="KFF1:KFM1"/>
    <mergeCell ref="KBV1:KCC1"/>
    <mergeCell ref="KCD1:KCK1"/>
    <mergeCell ref="KCL1:KCS1"/>
    <mergeCell ref="KCT1:KDA1"/>
    <mergeCell ref="KDB1:KDI1"/>
    <mergeCell ref="KDJ1:KDQ1"/>
    <mergeCell ref="KLB1:KLI1"/>
    <mergeCell ref="KLJ1:KLQ1"/>
    <mergeCell ref="KLR1:KLY1"/>
    <mergeCell ref="KLZ1:KMG1"/>
    <mergeCell ref="KMH1:KMO1"/>
    <mergeCell ref="KMP1:KMW1"/>
    <mergeCell ref="KJF1:KJM1"/>
    <mergeCell ref="KJN1:KJU1"/>
    <mergeCell ref="KJV1:KKC1"/>
    <mergeCell ref="KKD1:KKK1"/>
    <mergeCell ref="KKL1:KKS1"/>
    <mergeCell ref="KKT1:KLA1"/>
    <mergeCell ref="KHJ1:KHQ1"/>
    <mergeCell ref="KHR1:KHY1"/>
    <mergeCell ref="KHZ1:KIG1"/>
    <mergeCell ref="KIH1:KIO1"/>
    <mergeCell ref="KIP1:KIW1"/>
    <mergeCell ref="KIX1:KJE1"/>
    <mergeCell ref="KQP1:KQW1"/>
    <mergeCell ref="KQX1:KRE1"/>
    <mergeCell ref="KRF1:KRM1"/>
    <mergeCell ref="KRN1:KRU1"/>
    <mergeCell ref="KRV1:KSC1"/>
    <mergeCell ref="KSD1:KSK1"/>
    <mergeCell ref="KOT1:KPA1"/>
    <mergeCell ref="KPB1:KPI1"/>
    <mergeCell ref="KPJ1:KPQ1"/>
    <mergeCell ref="KPR1:KPY1"/>
    <mergeCell ref="KPZ1:KQG1"/>
    <mergeCell ref="KQH1:KQO1"/>
    <mergeCell ref="KMX1:KNE1"/>
    <mergeCell ref="KNF1:KNM1"/>
    <mergeCell ref="KNN1:KNU1"/>
    <mergeCell ref="KNV1:KOC1"/>
    <mergeCell ref="KOD1:KOK1"/>
    <mergeCell ref="KOL1:KOS1"/>
    <mergeCell ref="KWD1:KWK1"/>
    <mergeCell ref="KWL1:KWS1"/>
    <mergeCell ref="KWT1:KXA1"/>
    <mergeCell ref="KXB1:KXI1"/>
    <mergeCell ref="KXJ1:KXQ1"/>
    <mergeCell ref="KXR1:KXY1"/>
    <mergeCell ref="KUH1:KUO1"/>
    <mergeCell ref="KUP1:KUW1"/>
    <mergeCell ref="KUX1:KVE1"/>
    <mergeCell ref="KVF1:KVM1"/>
    <mergeCell ref="KVN1:KVU1"/>
    <mergeCell ref="KVV1:KWC1"/>
    <mergeCell ref="KSL1:KSS1"/>
    <mergeCell ref="KST1:KTA1"/>
    <mergeCell ref="KTB1:KTI1"/>
    <mergeCell ref="KTJ1:KTQ1"/>
    <mergeCell ref="KTR1:KTY1"/>
    <mergeCell ref="KTZ1:KUG1"/>
    <mergeCell ref="LBR1:LBY1"/>
    <mergeCell ref="LBZ1:LCG1"/>
    <mergeCell ref="LCH1:LCO1"/>
    <mergeCell ref="LCP1:LCW1"/>
    <mergeCell ref="LCX1:LDE1"/>
    <mergeCell ref="LDF1:LDM1"/>
    <mergeCell ref="KZV1:LAC1"/>
    <mergeCell ref="LAD1:LAK1"/>
    <mergeCell ref="LAL1:LAS1"/>
    <mergeCell ref="LAT1:LBA1"/>
    <mergeCell ref="LBB1:LBI1"/>
    <mergeCell ref="LBJ1:LBQ1"/>
    <mergeCell ref="KXZ1:KYG1"/>
    <mergeCell ref="KYH1:KYO1"/>
    <mergeCell ref="KYP1:KYW1"/>
    <mergeCell ref="KYX1:KZE1"/>
    <mergeCell ref="KZF1:KZM1"/>
    <mergeCell ref="KZN1:KZU1"/>
    <mergeCell ref="LHF1:LHM1"/>
    <mergeCell ref="LHN1:LHU1"/>
    <mergeCell ref="LHV1:LIC1"/>
    <mergeCell ref="LID1:LIK1"/>
    <mergeCell ref="LIL1:LIS1"/>
    <mergeCell ref="LIT1:LJA1"/>
    <mergeCell ref="LFJ1:LFQ1"/>
    <mergeCell ref="LFR1:LFY1"/>
    <mergeCell ref="LFZ1:LGG1"/>
    <mergeCell ref="LGH1:LGO1"/>
    <mergeCell ref="LGP1:LGW1"/>
    <mergeCell ref="LGX1:LHE1"/>
    <mergeCell ref="LDN1:LDU1"/>
    <mergeCell ref="LDV1:LEC1"/>
    <mergeCell ref="LED1:LEK1"/>
    <mergeCell ref="LEL1:LES1"/>
    <mergeCell ref="LET1:LFA1"/>
    <mergeCell ref="LFB1:LFI1"/>
    <mergeCell ref="LMT1:LNA1"/>
    <mergeCell ref="LNB1:LNI1"/>
    <mergeCell ref="LNJ1:LNQ1"/>
    <mergeCell ref="LNR1:LNY1"/>
    <mergeCell ref="LNZ1:LOG1"/>
    <mergeCell ref="LOH1:LOO1"/>
    <mergeCell ref="LKX1:LLE1"/>
    <mergeCell ref="LLF1:LLM1"/>
    <mergeCell ref="LLN1:LLU1"/>
    <mergeCell ref="LLV1:LMC1"/>
    <mergeCell ref="LMD1:LMK1"/>
    <mergeCell ref="LML1:LMS1"/>
    <mergeCell ref="LJB1:LJI1"/>
    <mergeCell ref="LJJ1:LJQ1"/>
    <mergeCell ref="LJR1:LJY1"/>
    <mergeCell ref="LJZ1:LKG1"/>
    <mergeCell ref="LKH1:LKO1"/>
    <mergeCell ref="LKP1:LKW1"/>
    <mergeCell ref="LSH1:LSO1"/>
    <mergeCell ref="LSP1:LSW1"/>
    <mergeCell ref="LSX1:LTE1"/>
    <mergeCell ref="LTF1:LTM1"/>
    <mergeCell ref="LTN1:LTU1"/>
    <mergeCell ref="LTV1:LUC1"/>
    <mergeCell ref="LQL1:LQS1"/>
    <mergeCell ref="LQT1:LRA1"/>
    <mergeCell ref="LRB1:LRI1"/>
    <mergeCell ref="LRJ1:LRQ1"/>
    <mergeCell ref="LRR1:LRY1"/>
    <mergeCell ref="LRZ1:LSG1"/>
    <mergeCell ref="LOP1:LOW1"/>
    <mergeCell ref="LOX1:LPE1"/>
    <mergeCell ref="LPF1:LPM1"/>
    <mergeCell ref="LPN1:LPU1"/>
    <mergeCell ref="LPV1:LQC1"/>
    <mergeCell ref="LQD1:LQK1"/>
    <mergeCell ref="LXV1:LYC1"/>
    <mergeCell ref="LYD1:LYK1"/>
    <mergeCell ref="LYL1:LYS1"/>
    <mergeCell ref="LYT1:LZA1"/>
    <mergeCell ref="LZB1:LZI1"/>
    <mergeCell ref="LZJ1:LZQ1"/>
    <mergeCell ref="LVZ1:LWG1"/>
    <mergeCell ref="LWH1:LWO1"/>
    <mergeCell ref="LWP1:LWW1"/>
    <mergeCell ref="LWX1:LXE1"/>
    <mergeCell ref="LXF1:LXM1"/>
    <mergeCell ref="LXN1:LXU1"/>
    <mergeCell ref="LUD1:LUK1"/>
    <mergeCell ref="LUL1:LUS1"/>
    <mergeCell ref="LUT1:LVA1"/>
    <mergeCell ref="LVB1:LVI1"/>
    <mergeCell ref="LVJ1:LVQ1"/>
    <mergeCell ref="LVR1:LVY1"/>
    <mergeCell ref="MDJ1:MDQ1"/>
    <mergeCell ref="MDR1:MDY1"/>
    <mergeCell ref="MDZ1:MEG1"/>
    <mergeCell ref="MEH1:MEO1"/>
    <mergeCell ref="MEP1:MEW1"/>
    <mergeCell ref="MEX1:MFE1"/>
    <mergeCell ref="MBN1:MBU1"/>
    <mergeCell ref="MBV1:MCC1"/>
    <mergeCell ref="MCD1:MCK1"/>
    <mergeCell ref="MCL1:MCS1"/>
    <mergeCell ref="MCT1:MDA1"/>
    <mergeCell ref="MDB1:MDI1"/>
    <mergeCell ref="LZR1:LZY1"/>
    <mergeCell ref="LZZ1:MAG1"/>
    <mergeCell ref="MAH1:MAO1"/>
    <mergeCell ref="MAP1:MAW1"/>
    <mergeCell ref="MAX1:MBE1"/>
    <mergeCell ref="MBF1:MBM1"/>
    <mergeCell ref="MIX1:MJE1"/>
    <mergeCell ref="MJF1:MJM1"/>
    <mergeCell ref="MJN1:MJU1"/>
    <mergeCell ref="MJV1:MKC1"/>
    <mergeCell ref="MKD1:MKK1"/>
    <mergeCell ref="MKL1:MKS1"/>
    <mergeCell ref="MHB1:MHI1"/>
    <mergeCell ref="MHJ1:MHQ1"/>
    <mergeCell ref="MHR1:MHY1"/>
    <mergeCell ref="MHZ1:MIG1"/>
    <mergeCell ref="MIH1:MIO1"/>
    <mergeCell ref="MIP1:MIW1"/>
    <mergeCell ref="MFF1:MFM1"/>
    <mergeCell ref="MFN1:MFU1"/>
    <mergeCell ref="MFV1:MGC1"/>
    <mergeCell ref="MGD1:MGK1"/>
    <mergeCell ref="MGL1:MGS1"/>
    <mergeCell ref="MGT1:MHA1"/>
    <mergeCell ref="MOL1:MOS1"/>
    <mergeCell ref="MOT1:MPA1"/>
    <mergeCell ref="MPB1:MPI1"/>
    <mergeCell ref="MPJ1:MPQ1"/>
    <mergeCell ref="MPR1:MPY1"/>
    <mergeCell ref="MPZ1:MQG1"/>
    <mergeCell ref="MMP1:MMW1"/>
    <mergeCell ref="MMX1:MNE1"/>
    <mergeCell ref="MNF1:MNM1"/>
    <mergeCell ref="MNN1:MNU1"/>
    <mergeCell ref="MNV1:MOC1"/>
    <mergeCell ref="MOD1:MOK1"/>
    <mergeCell ref="MKT1:MLA1"/>
    <mergeCell ref="MLB1:MLI1"/>
    <mergeCell ref="MLJ1:MLQ1"/>
    <mergeCell ref="MLR1:MLY1"/>
    <mergeCell ref="MLZ1:MMG1"/>
    <mergeCell ref="MMH1:MMO1"/>
    <mergeCell ref="MTZ1:MUG1"/>
    <mergeCell ref="MUH1:MUO1"/>
    <mergeCell ref="MUP1:MUW1"/>
    <mergeCell ref="MUX1:MVE1"/>
    <mergeCell ref="MVF1:MVM1"/>
    <mergeCell ref="MVN1:MVU1"/>
    <mergeCell ref="MSD1:MSK1"/>
    <mergeCell ref="MSL1:MSS1"/>
    <mergeCell ref="MST1:MTA1"/>
    <mergeCell ref="MTB1:MTI1"/>
    <mergeCell ref="MTJ1:MTQ1"/>
    <mergeCell ref="MTR1:MTY1"/>
    <mergeCell ref="MQH1:MQO1"/>
    <mergeCell ref="MQP1:MQW1"/>
    <mergeCell ref="MQX1:MRE1"/>
    <mergeCell ref="MRF1:MRM1"/>
    <mergeCell ref="MRN1:MRU1"/>
    <mergeCell ref="MRV1:MSC1"/>
    <mergeCell ref="MZN1:MZU1"/>
    <mergeCell ref="MZV1:NAC1"/>
    <mergeCell ref="NAD1:NAK1"/>
    <mergeCell ref="NAL1:NAS1"/>
    <mergeCell ref="NAT1:NBA1"/>
    <mergeCell ref="NBB1:NBI1"/>
    <mergeCell ref="MXR1:MXY1"/>
    <mergeCell ref="MXZ1:MYG1"/>
    <mergeCell ref="MYH1:MYO1"/>
    <mergeCell ref="MYP1:MYW1"/>
    <mergeCell ref="MYX1:MZE1"/>
    <mergeCell ref="MZF1:MZM1"/>
    <mergeCell ref="MVV1:MWC1"/>
    <mergeCell ref="MWD1:MWK1"/>
    <mergeCell ref="MWL1:MWS1"/>
    <mergeCell ref="MWT1:MXA1"/>
    <mergeCell ref="MXB1:MXI1"/>
    <mergeCell ref="MXJ1:MXQ1"/>
    <mergeCell ref="NFB1:NFI1"/>
    <mergeCell ref="NFJ1:NFQ1"/>
    <mergeCell ref="NFR1:NFY1"/>
    <mergeCell ref="NFZ1:NGG1"/>
    <mergeCell ref="NGH1:NGO1"/>
    <mergeCell ref="NGP1:NGW1"/>
    <mergeCell ref="NDF1:NDM1"/>
    <mergeCell ref="NDN1:NDU1"/>
    <mergeCell ref="NDV1:NEC1"/>
    <mergeCell ref="NED1:NEK1"/>
    <mergeCell ref="NEL1:NES1"/>
    <mergeCell ref="NET1:NFA1"/>
    <mergeCell ref="NBJ1:NBQ1"/>
    <mergeCell ref="NBR1:NBY1"/>
    <mergeCell ref="NBZ1:NCG1"/>
    <mergeCell ref="NCH1:NCO1"/>
    <mergeCell ref="NCP1:NCW1"/>
    <mergeCell ref="NCX1:NDE1"/>
    <mergeCell ref="NKP1:NKW1"/>
    <mergeCell ref="NKX1:NLE1"/>
    <mergeCell ref="NLF1:NLM1"/>
    <mergeCell ref="NLN1:NLU1"/>
    <mergeCell ref="NLV1:NMC1"/>
    <mergeCell ref="NMD1:NMK1"/>
    <mergeCell ref="NIT1:NJA1"/>
    <mergeCell ref="NJB1:NJI1"/>
    <mergeCell ref="NJJ1:NJQ1"/>
    <mergeCell ref="NJR1:NJY1"/>
    <mergeCell ref="NJZ1:NKG1"/>
    <mergeCell ref="NKH1:NKO1"/>
    <mergeCell ref="NGX1:NHE1"/>
    <mergeCell ref="NHF1:NHM1"/>
    <mergeCell ref="NHN1:NHU1"/>
    <mergeCell ref="NHV1:NIC1"/>
    <mergeCell ref="NID1:NIK1"/>
    <mergeCell ref="NIL1:NIS1"/>
    <mergeCell ref="NQD1:NQK1"/>
    <mergeCell ref="NQL1:NQS1"/>
    <mergeCell ref="NQT1:NRA1"/>
    <mergeCell ref="NRB1:NRI1"/>
    <mergeCell ref="NRJ1:NRQ1"/>
    <mergeCell ref="NRR1:NRY1"/>
    <mergeCell ref="NOH1:NOO1"/>
    <mergeCell ref="NOP1:NOW1"/>
    <mergeCell ref="NOX1:NPE1"/>
    <mergeCell ref="NPF1:NPM1"/>
    <mergeCell ref="NPN1:NPU1"/>
    <mergeCell ref="NPV1:NQC1"/>
    <mergeCell ref="NML1:NMS1"/>
    <mergeCell ref="NMT1:NNA1"/>
    <mergeCell ref="NNB1:NNI1"/>
    <mergeCell ref="NNJ1:NNQ1"/>
    <mergeCell ref="NNR1:NNY1"/>
    <mergeCell ref="NNZ1:NOG1"/>
    <mergeCell ref="NVR1:NVY1"/>
    <mergeCell ref="NVZ1:NWG1"/>
    <mergeCell ref="NWH1:NWO1"/>
    <mergeCell ref="NWP1:NWW1"/>
    <mergeCell ref="NWX1:NXE1"/>
    <mergeCell ref="NXF1:NXM1"/>
    <mergeCell ref="NTV1:NUC1"/>
    <mergeCell ref="NUD1:NUK1"/>
    <mergeCell ref="NUL1:NUS1"/>
    <mergeCell ref="NUT1:NVA1"/>
    <mergeCell ref="NVB1:NVI1"/>
    <mergeCell ref="NVJ1:NVQ1"/>
    <mergeCell ref="NRZ1:NSG1"/>
    <mergeCell ref="NSH1:NSO1"/>
    <mergeCell ref="NSP1:NSW1"/>
    <mergeCell ref="NSX1:NTE1"/>
    <mergeCell ref="NTF1:NTM1"/>
    <mergeCell ref="NTN1:NTU1"/>
    <mergeCell ref="OBF1:OBM1"/>
    <mergeCell ref="OBN1:OBU1"/>
    <mergeCell ref="OBV1:OCC1"/>
    <mergeCell ref="OCD1:OCK1"/>
    <mergeCell ref="OCL1:OCS1"/>
    <mergeCell ref="OCT1:ODA1"/>
    <mergeCell ref="NZJ1:NZQ1"/>
    <mergeCell ref="NZR1:NZY1"/>
    <mergeCell ref="NZZ1:OAG1"/>
    <mergeCell ref="OAH1:OAO1"/>
    <mergeCell ref="OAP1:OAW1"/>
    <mergeCell ref="OAX1:OBE1"/>
    <mergeCell ref="NXN1:NXU1"/>
    <mergeCell ref="NXV1:NYC1"/>
    <mergeCell ref="NYD1:NYK1"/>
    <mergeCell ref="NYL1:NYS1"/>
    <mergeCell ref="NYT1:NZA1"/>
    <mergeCell ref="NZB1:NZI1"/>
    <mergeCell ref="OGT1:OHA1"/>
    <mergeCell ref="OHB1:OHI1"/>
    <mergeCell ref="OHJ1:OHQ1"/>
    <mergeCell ref="OHR1:OHY1"/>
    <mergeCell ref="OHZ1:OIG1"/>
    <mergeCell ref="OIH1:OIO1"/>
    <mergeCell ref="OEX1:OFE1"/>
    <mergeCell ref="OFF1:OFM1"/>
    <mergeCell ref="OFN1:OFU1"/>
    <mergeCell ref="OFV1:OGC1"/>
    <mergeCell ref="OGD1:OGK1"/>
    <mergeCell ref="OGL1:OGS1"/>
    <mergeCell ref="ODB1:ODI1"/>
    <mergeCell ref="ODJ1:ODQ1"/>
    <mergeCell ref="ODR1:ODY1"/>
    <mergeCell ref="ODZ1:OEG1"/>
    <mergeCell ref="OEH1:OEO1"/>
    <mergeCell ref="OEP1:OEW1"/>
    <mergeCell ref="OMH1:OMO1"/>
    <mergeCell ref="OMP1:OMW1"/>
    <mergeCell ref="OMX1:ONE1"/>
    <mergeCell ref="ONF1:ONM1"/>
    <mergeCell ref="ONN1:ONU1"/>
    <mergeCell ref="ONV1:OOC1"/>
    <mergeCell ref="OKL1:OKS1"/>
    <mergeCell ref="OKT1:OLA1"/>
    <mergeCell ref="OLB1:OLI1"/>
    <mergeCell ref="OLJ1:OLQ1"/>
    <mergeCell ref="OLR1:OLY1"/>
    <mergeCell ref="OLZ1:OMG1"/>
    <mergeCell ref="OIP1:OIW1"/>
    <mergeCell ref="OIX1:OJE1"/>
    <mergeCell ref="OJF1:OJM1"/>
    <mergeCell ref="OJN1:OJU1"/>
    <mergeCell ref="OJV1:OKC1"/>
    <mergeCell ref="OKD1:OKK1"/>
    <mergeCell ref="ORV1:OSC1"/>
    <mergeCell ref="OSD1:OSK1"/>
    <mergeCell ref="OSL1:OSS1"/>
    <mergeCell ref="OST1:OTA1"/>
    <mergeCell ref="OTB1:OTI1"/>
    <mergeCell ref="OTJ1:OTQ1"/>
    <mergeCell ref="OPZ1:OQG1"/>
    <mergeCell ref="OQH1:OQO1"/>
    <mergeCell ref="OQP1:OQW1"/>
    <mergeCell ref="OQX1:ORE1"/>
    <mergeCell ref="ORF1:ORM1"/>
    <mergeCell ref="ORN1:ORU1"/>
    <mergeCell ref="OOD1:OOK1"/>
    <mergeCell ref="OOL1:OOS1"/>
    <mergeCell ref="OOT1:OPA1"/>
    <mergeCell ref="OPB1:OPI1"/>
    <mergeCell ref="OPJ1:OPQ1"/>
    <mergeCell ref="OPR1:OPY1"/>
    <mergeCell ref="OXJ1:OXQ1"/>
    <mergeCell ref="OXR1:OXY1"/>
    <mergeCell ref="OXZ1:OYG1"/>
    <mergeCell ref="OYH1:OYO1"/>
    <mergeCell ref="OYP1:OYW1"/>
    <mergeCell ref="OYX1:OZE1"/>
    <mergeCell ref="OVN1:OVU1"/>
    <mergeCell ref="OVV1:OWC1"/>
    <mergeCell ref="OWD1:OWK1"/>
    <mergeCell ref="OWL1:OWS1"/>
    <mergeCell ref="OWT1:OXA1"/>
    <mergeCell ref="OXB1:OXI1"/>
    <mergeCell ref="OTR1:OTY1"/>
    <mergeCell ref="OTZ1:OUG1"/>
    <mergeCell ref="OUH1:OUO1"/>
    <mergeCell ref="OUP1:OUW1"/>
    <mergeCell ref="OUX1:OVE1"/>
    <mergeCell ref="OVF1:OVM1"/>
    <mergeCell ref="PCX1:PDE1"/>
    <mergeCell ref="PDF1:PDM1"/>
    <mergeCell ref="PDN1:PDU1"/>
    <mergeCell ref="PDV1:PEC1"/>
    <mergeCell ref="PED1:PEK1"/>
    <mergeCell ref="PEL1:PES1"/>
    <mergeCell ref="PBB1:PBI1"/>
    <mergeCell ref="PBJ1:PBQ1"/>
    <mergeCell ref="PBR1:PBY1"/>
    <mergeCell ref="PBZ1:PCG1"/>
    <mergeCell ref="PCH1:PCO1"/>
    <mergeCell ref="PCP1:PCW1"/>
    <mergeCell ref="OZF1:OZM1"/>
    <mergeCell ref="OZN1:OZU1"/>
    <mergeCell ref="OZV1:PAC1"/>
    <mergeCell ref="PAD1:PAK1"/>
    <mergeCell ref="PAL1:PAS1"/>
    <mergeCell ref="PAT1:PBA1"/>
    <mergeCell ref="PIL1:PIS1"/>
    <mergeCell ref="PIT1:PJA1"/>
    <mergeCell ref="PJB1:PJI1"/>
    <mergeCell ref="PJJ1:PJQ1"/>
    <mergeCell ref="PJR1:PJY1"/>
    <mergeCell ref="PJZ1:PKG1"/>
    <mergeCell ref="PGP1:PGW1"/>
    <mergeCell ref="PGX1:PHE1"/>
    <mergeCell ref="PHF1:PHM1"/>
    <mergeCell ref="PHN1:PHU1"/>
    <mergeCell ref="PHV1:PIC1"/>
    <mergeCell ref="PID1:PIK1"/>
    <mergeCell ref="PET1:PFA1"/>
    <mergeCell ref="PFB1:PFI1"/>
    <mergeCell ref="PFJ1:PFQ1"/>
    <mergeCell ref="PFR1:PFY1"/>
    <mergeCell ref="PFZ1:PGG1"/>
    <mergeCell ref="PGH1:PGO1"/>
    <mergeCell ref="PNZ1:POG1"/>
    <mergeCell ref="POH1:POO1"/>
    <mergeCell ref="POP1:POW1"/>
    <mergeCell ref="POX1:PPE1"/>
    <mergeCell ref="PPF1:PPM1"/>
    <mergeCell ref="PPN1:PPU1"/>
    <mergeCell ref="PMD1:PMK1"/>
    <mergeCell ref="PML1:PMS1"/>
    <mergeCell ref="PMT1:PNA1"/>
    <mergeCell ref="PNB1:PNI1"/>
    <mergeCell ref="PNJ1:PNQ1"/>
    <mergeCell ref="PNR1:PNY1"/>
    <mergeCell ref="PKH1:PKO1"/>
    <mergeCell ref="PKP1:PKW1"/>
    <mergeCell ref="PKX1:PLE1"/>
    <mergeCell ref="PLF1:PLM1"/>
    <mergeCell ref="PLN1:PLU1"/>
    <mergeCell ref="PLV1:PMC1"/>
    <mergeCell ref="PTN1:PTU1"/>
    <mergeCell ref="PTV1:PUC1"/>
    <mergeCell ref="PUD1:PUK1"/>
    <mergeCell ref="PUL1:PUS1"/>
    <mergeCell ref="PUT1:PVA1"/>
    <mergeCell ref="PVB1:PVI1"/>
    <mergeCell ref="PRR1:PRY1"/>
    <mergeCell ref="PRZ1:PSG1"/>
    <mergeCell ref="PSH1:PSO1"/>
    <mergeCell ref="PSP1:PSW1"/>
    <mergeCell ref="PSX1:PTE1"/>
    <mergeCell ref="PTF1:PTM1"/>
    <mergeCell ref="PPV1:PQC1"/>
    <mergeCell ref="PQD1:PQK1"/>
    <mergeCell ref="PQL1:PQS1"/>
    <mergeCell ref="PQT1:PRA1"/>
    <mergeCell ref="PRB1:PRI1"/>
    <mergeCell ref="PRJ1:PRQ1"/>
    <mergeCell ref="PZB1:PZI1"/>
    <mergeCell ref="PZJ1:PZQ1"/>
    <mergeCell ref="PZR1:PZY1"/>
    <mergeCell ref="PZZ1:QAG1"/>
    <mergeCell ref="QAH1:QAO1"/>
    <mergeCell ref="QAP1:QAW1"/>
    <mergeCell ref="PXF1:PXM1"/>
    <mergeCell ref="PXN1:PXU1"/>
    <mergeCell ref="PXV1:PYC1"/>
    <mergeCell ref="PYD1:PYK1"/>
    <mergeCell ref="PYL1:PYS1"/>
    <mergeCell ref="PYT1:PZA1"/>
    <mergeCell ref="PVJ1:PVQ1"/>
    <mergeCell ref="PVR1:PVY1"/>
    <mergeCell ref="PVZ1:PWG1"/>
    <mergeCell ref="PWH1:PWO1"/>
    <mergeCell ref="PWP1:PWW1"/>
    <mergeCell ref="PWX1:PXE1"/>
    <mergeCell ref="QEP1:QEW1"/>
    <mergeCell ref="QEX1:QFE1"/>
    <mergeCell ref="QFF1:QFM1"/>
    <mergeCell ref="QFN1:QFU1"/>
    <mergeCell ref="QFV1:QGC1"/>
    <mergeCell ref="QGD1:QGK1"/>
    <mergeCell ref="QCT1:QDA1"/>
    <mergeCell ref="QDB1:QDI1"/>
    <mergeCell ref="QDJ1:QDQ1"/>
    <mergeCell ref="QDR1:QDY1"/>
    <mergeCell ref="QDZ1:QEG1"/>
    <mergeCell ref="QEH1:QEO1"/>
    <mergeCell ref="QAX1:QBE1"/>
    <mergeCell ref="QBF1:QBM1"/>
    <mergeCell ref="QBN1:QBU1"/>
    <mergeCell ref="QBV1:QCC1"/>
    <mergeCell ref="QCD1:QCK1"/>
    <mergeCell ref="QCL1:QCS1"/>
    <mergeCell ref="QKD1:QKK1"/>
    <mergeCell ref="QKL1:QKS1"/>
    <mergeCell ref="QKT1:QLA1"/>
    <mergeCell ref="QLB1:QLI1"/>
    <mergeCell ref="QLJ1:QLQ1"/>
    <mergeCell ref="QLR1:QLY1"/>
    <mergeCell ref="QIH1:QIO1"/>
    <mergeCell ref="QIP1:QIW1"/>
    <mergeCell ref="QIX1:QJE1"/>
    <mergeCell ref="QJF1:QJM1"/>
    <mergeCell ref="QJN1:QJU1"/>
    <mergeCell ref="QJV1:QKC1"/>
    <mergeCell ref="QGL1:QGS1"/>
    <mergeCell ref="QGT1:QHA1"/>
    <mergeCell ref="QHB1:QHI1"/>
    <mergeCell ref="QHJ1:QHQ1"/>
    <mergeCell ref="QHR1:QHY1"/>
    <mergeCell ref="QHZ1:QIG1"/>
    <mergeCell ref="QPR1:QPY1"/>
    <mergeCell ref="QPZ1:QQG1"/>
    <mergeCell ref="QQH1:QQO1"/>
    <mergeCell ref="QQP1:QQW1"/>
    <mergeCell ref="QQX1:QRE1"/>
    <mergeCell ref="QRF1:QRM1"/>
    <mergeCell ref="QNV1:QOC1"/>
    <mergeCell ref="QOD1:QOK1"/>
    <mergeCell ref="QOL1:QOS1"/>
    <mergeCell ref="QOT1:QPA1"/>
    <mergeCell ref="QPB1:QPI1"/>
    <mergeCell ref="QPJ1:QPQ1"/>
    <mergeCell ref="QLZ1:QMG1"/>
    <mergeCell ref="QMH1:QMO1"/>
    <mergeCell ref="QMP1:QMW1"/>
    <mergeCell ref="QMX1:QNE1"/>
    <mergeCell ref="QNF1:QNM1"/>
    <mergeCell ref="QNN1:QNU1"/>
    <mergeCell ref="QVF1:QVM1"/>
    <mergeCell ref="QVN1:QVU1"/>
    <mergeCell ref="QVV1:QWC1"/>
    <mergeCell ref="QWD1:QWK1"/>
    <mergeCell ref="QWL1:QWS1"/>
    <mergeCell ref="QWT1:QXA1"/>
    <mergeCell ref="QTJ1:QTQ1"/>
    <mergeCell ref="QTR1:QTY1"/>
    <mergeCell ref="QTZ1:QUG1"/>
    <mergeCell ref="QUH1:QUO1"/>
    <mergeCell ref="QUP1:QUW1"/>
    <mergeCell ref="QUX1:QVE1"/>
    <mergeCell ref="QRN1:QRU1"/>
    <mergeCell ref="QRV1:QSC1"/>
    <mergeCell ref="QSD1:QSK1"/>
    <mergeCell ref="QSL1:QSS1"/>
    <mergeCell ref="QST1:QTA1"/>
    <mergeCell ref="QTB1:QTI1"/>
    <mergeCell ref="RAT1:RBA1"/>
    <mergeCell ref="RBB1:RBI1"/>
    <mergeCell ref="RBJ1:RBQ1"/>
    <mergeCell ref="RBR1:RBY1"/>
    <mergeCell ref="RBZ1:RCG1"/>
    <mergeCell ref="RCH1:RCO1"/>
    <mergeCell ref="QYX1:QZE1"/>
    <mergeCell ref="QZF1:QZM1"/>
    <mergeCell ref="QZN1:QZU1"/>
    <mergeCell ref="QZV1:RAC1"/>
    <mergeCell ref="RAD1:RAK1"/>
    <mergeCell ref="RAL1:RAS1"/>
    <mergeCell ref="QXB1:QXI1"/>
    <mergeCell ref="QXJ1:QXQ1"/>
    <mergeCell ref="QXR1:QXY1"/>
    <mergeCell ref="QXZ1:QYG1"/>
    <mergeCell ref="QYH1:QYO1"/>
    <mergeCell ref="QYP1:QYW1"/>
    <mergeCell ref="RGH1:RGO1"/>
    <mergeCell ref="RGP1:RGW1"/>
    <mergeCell ref="RGX1:RHE1"/>
    <mergeCell ref="RHF1:RHM1"/>
    <mergeCell ref="RHN1:RHU1"/>
    <mergeCell ref="RHV1:RIC1"/>
    <mergeCell ref="REL1:RES1"/>
    <mergeCell ref="RET1:RFA1"/>
    <mergeCell ref="RFB1:RFI1"/>
    <mergeCell ref="RFJ1:RFQ1"/>
    <mergeCell ref="RFR1:RFY1"/>
    <mergeCell ref="RFZ1:RGG1"/>
    <mergeCell ref="RCP1:RCW1"/>
    <mergeCell ref="RCX1:RDE1"/>
    <mergeCell ref="RDF1:RDM1"/>
    <mergeCell ref="RDN1:RDU1"/>
    <mergeCell ref="RDV1:REC1"/>
    <mergeCell ref="RED1:REK1"/>
    <mergeCell ref="RLV1:RMC1"/>
    <mergeCell ref="RMD1:RMK1"/>
    <mergeCell ref="RML1:RMS1"/>
    <mergeCell ref="RMT1:RNA1"/>
    <mergeCell ref="RNB1:RNI1"/>
    <mergeCell ref="RNJ1:RNQ1"/>
    <mergeCell ref="RJZ1:RKG1"/>
    <mergeCell ref="RKH1:RKO1"/>
    <mergeCell ref="RKP1:RKW1"/>
    <mergeCell ref="RKX1:RLE1"/>
    <mergeCell ref="RLF1:RLM1"/>
    <mergeCell ref="RLN1:RLU1"/>
    <mergeCell ref="RID1:RIK1"/>
    <mergeCell ref="RIL1:RIS1"/>
    <mergeCell ref="RIT1:RJA1"/>
    <mergeCell ref="RJB1:RJI1"/>
    <mergeCell ref="RJJ1:RJQ1"/>
    <mergeCell ref="RJR1:RJY1"/>
    <mergeCell ref="RRJ1:RRQ1"/>
    <mergeCell ref="RRR1:RRY1"/>
    <mergeCell ref="RRZ1:RSG1"/>
    <mergeCell ref="RSH1:RSO1"/>
    <mergeCell ref="RSP1:RSW1"/>
    <mergeCell ref="RSX1:RTE1"/>
    <mergeCell ref="RPN1:RPU1"/>
    <mergeCell ref="RPV1:RQC1"/>
    <mergeCell ref="RQD1:RQK1"/>
    <mergeCell ref="RQL1:RQS1"/>
    <mergeCell ref="RQT1:RRA1"/>
    <mergeCell ref="RRB1:RRI1"/>
    <mergeCell ref="RNR1:RNY1"/>
    <mergeCell ref="RNZ1:ROG1"/>
    <mergeCell ref="ROH1:ROO1"/>
    <mergeCell ref="ROP1:ROW1"/>
    <mergeCell ref="ROX1:RPE1"/>
    <mergeCell ref="RPF1:RPM1"/>
    <mergeCell ref="RWX1:RXE1"/>
    <mergeCell ref="RXF1:RXM1"/>
    <mergeCell ref="RXN1:RXU1"/>
    <mergeCell ref="RXV1:RYC1"/>
    <mergeCell ref="RYD1:RYK1"/>
    <mergeCell ref="RYL1:RYS1"/>
    <mergeCell ref="RVB1:RVI1"/>
    <mergeCell ref="RVJ1:RVQ1"/>
    <mergeCell ref="RVR1:RVY1"/>
    <mergeCell ref="RVZ1:RWG1"/>
    <mergeCell ref="RWH1:RWO1"/>
    <mergeCell ref="RWP1:RWW1"/>
    <mergeCell ref="RTF1:RTM1"/>
    <mergeCell ref="RTN1:RTU1"/>
    <mergeCell ref="RTV1:RUC1"/>
    <mergeCell ref="RUD1:RUK1"/>
    <mergeCell ref="RUL1:RUS1"/>
    <mergeCell ref="RUT1:RVA1"/>
    <mergeCell ref="SCL1:SCS1"/>
    <mergeCell ref="SCT1:SDA1"/>
    <mergeCell ref="SDB1:SDI1"/>
    <mergeCell ref="SDJ1:SDQ1"/>
    <mergeCell ref="SDR1:SDY1"/>
    <mergeCell ref="SDZ1:SEG1"/>
    <mergeCell ref="SAP1:SAW1"/>
    <mergeCell ref="SAX1:SBE1"/>
    <mergeCell ref="SBF1:SBM1"/>
    <mergeCell ref="SBN1:SBU1"/>
    <mergeCell ref="SBV1:SCC1"/>
    <mergeCell ref="SCD1:SCK1"/>
    <mergeCell ref="RYT1:RZA1"/>
    <mergeCell ref="RZB1:RZI1"/>
    <mergeCell ref="RZJ1:RZQ1"/>
    <mergeCell ref="RZR1:RZY1"/>
    <mergeCell ref="RZZ1:SAG1"/>
    <mergeCell ref="SAH1:SAO1"/>
    <mergeCell ref="SHZ1:SIG1"/>
    <mergeCell ref="SIH1:SIO1"/>
    <mergeCell ref="SIP1:SIW1"/>
    <mergeCell ref="SIX1:SJE1"/>
    <mergeCell ref="SJF1:SJM1"/>
    <mergeCell ref="SJN1:SJU1"/>
    <mergeCell ref="SGD1:SGK1"/>
    <mergeCell ref="SGL1:SGS1"/>
    <mergeCell ref="SGT1:SHA1"/>
    <mergeCell ref="SHB1:SHI1"/>
    <mergeCell ref="SHJ1:SHQ1"/>
    <mergeCell ref="SHR1:SHY1"/>
    <mergeCell ref="SEH1:SEO1"/>
    <mergeCell ref="SEP1:SEW1"/>
    <mergeCell ref="SEX1:SFE1"/>
    <mergeCell ref="SFF1:SFM1"/>
    <mergeCell ref="SFN1:SFU1"/>
    <mergeCell ref="SFV1:SGC1"/>
    <mergeCell ref="SNN1:SNU1"/>
    <mergeCell ref="SNV1:SOC1"/>
    <mergeCell ref="SOD1:SOK1"/>
    <mergeCell ref="SOL1:SOS1"/>
    <mergeCell ref="SOT1:SPA1"/>
    <mergeCell ref="SPB1:SPI1"/>
    <mergeCell ref="SLR1:SLY1"/>
    <mergeCell ref="SLZ1:SMG1"/>
    <mergeCell ref="SMH1:SMO1"/>
    <mergeCell ref="SMP1:SMW1"/>
    <mergeCell ref="SMX1:SNE1"/>
    <mergeCell ref="SNF1:SNM1"/>
    <mergeCell ref="SJV1:SKC1"/>
    <mergeCell ref="SKD1:SKK1"/>
    <mergeCell ref="SKL1:SKS1"/>
    <mergeCell ref="SKT1:SLA1"/>
    <mergeCell ref="SLB1:SLI1"/>
    <mergeCell ref="SLJ1:SLQ1"/>
    <mergeCell ref="STB1:STI1"/>
    <mergeCell ref="STJ1:STQ1"/>
    <mergeCell ref="STR1:STY1"/>
    <mergeCell ref="STZ1:SUG1"/>
    <mergeCell ref="SUH1:SUO1"/>
    <mergeCell ref="SUP1:SUW1"/>
    <mergeCell ref="SRF1:SRM1"/>
    <mergeCell ref="SRN1:SRU1"/>
    <mergeCell ref="SRV1:SSC1"/>
    <mergeCell ref="SSD1:SSK1"/>
    <mergeCell ref="SSL1:SSS1"/>
    <mergeCell ref="SST1:STA1"/>
    <mergeCell ref="SPJ1:SPQ1"/>
    <mergeCell ref="SPR1:SPY1"/>
    <mergeCell ref="SPZ1:SQG1"/>
    <mergeCell ref="SQH1:SQO1"/>
    <mergeCell ref="SQP1:SQW1"/>
    <mergeCell ref="SQX1:SRE1"/>
    <mergeCell ref="SYP1:SYW1"/>
    <mergeCell ref="SYX1:SZE1"/>
    <mergeCell ref="SZF1:SZM1"/>
    <mergeCell ref="SZN1:SZU1"/>
    <mergeCell ref="SZV1:TAC1"/>
    <mergeCell ref="TAD1:TAK1"/>
    <mergeCell ref="SWT1:SXA1"/>
    <mergeCell ref="SXB1:SXI1"/>
    <mergeCell ref="SXJ1:SXQ1"/>
    <mergeCell ref="SXR1:SXY1"/>
    <mergeCell ref="SXZ1:SYG1"/>
    <mergeCell ref="SYH1:SYO1"/>
    <mergeCell ref="SUX1:SVE1"/>
    <mergeCell ref="SVF1:SVM1"/>
    <mergeCell ref="SVN1:SVU1"/>
    <mergeCell ref="SVV1:SWC1"/>
    <mergeCell ref="SWD1:SWK1"/>
    <mergeCell ref="SWL1:SWS1"/>
    <mergeCell ref="TED1:TEK1"/>
    <mergeCell ref="TEL1:TES1"/>
    <mergeCell ref="TET1:TFA1"/>
    <mergeCell ref="TFB1:TFI1"/>
    <mergeCell ref="TFJ1:TFQ1"/>
    <mergeCell ref="TFR1:TFY1"/>
    <mergeCell ref="TCH1:TCO1"/>
    <mergeCell ref="TCP1:TCW1"/>
    <mergeCell ref="TCX1:TDE1"/>
    <mergeCell ref="TDF1:TDM1"/>
    <mergeCell ref="TDN1:TDU1"/>
    <mergeCell ref="TDV1:TEC1"/>
    <mergeCell ref="TAL1:TAS1"/>
    <mergeCell ref="TAT1:TBA1"/>
    <mergeCell ref="TBB1:TBI1"/>
    <mergeCell ref="TBJ1:TBQ1"/>
    <mergeCell ref="TBR1:TBY1"/>
    <mergeCell ref="TBZ1:TCG1"/>
    <mergeCell ref="TJR1:TJY1"/>
    <mergeCell ref="TJZ1:TKG1"/>
    <mergeCell ref="TKH1:TKO1"/>
    <mergeCell ref="TKP1:TKW1"/>
    <mergeCell ref="TKX1:TLE1"/>
    <mergeCell ref="TLF1:TLM1"/>
    <mergeCell ref="THV1:TIC1"/>
    <mergeCell ref="TID1:TIK1"/>
    <mergeCell ref="TIL1:TIS1"/>
    <mergeCell ref="TIT1:TJA1"/>
    <mergeCell ref="TJB1:TJI1"/>
    <mergeCell ref="TJJ1:TJQ1"/>
    <mergeCell ref="TFZ1:TGG1"/>
    <mergeCell ref="TGH1:TGO1"/>
    <mergeCell ref="TGP1:TGW1"/>
    <mergeCell ref="TGX1:THE1"/>
    <mergeCell ref="THF1:THM1"/>
    <mergeCell ref="THN1:THU1"/>
    <mergeCell ref="TPF1:TPM1"/>
    <mergeCell ref="TPN1:TPU1"/>
    <mergeCell ref="TPV1:TQC1"/>
    <mergeCell ref="TQD1:TQK1"/>
    <mergeCell ref="TQL1:TQS1"/>
    <mergeCell ref="TQT1:TRA1"/>
    <mergeCell ref="TNJ1:TNQ1"/>
    <mergeCell ref="TNR1:TNY1"/>
    <mergeCell ref="TNZ1:TOG1"/>
    <mergeCell ref="TOH1:TOO1"/>
    <mergeCell ref="TOP1:TOW1"/>
    <mergeCell ref="TOX1:TPE1"/>
    <mergeCell ref="TLN1:TLU1"/>
    <mergeCell ref="TLV1:TMC1"/>
    <mergeCell ref="TMD1:TMK1"/>
    <mergeCell ref="TML1:TMS1"/>
    <mergeCell ref="TMT1:TNA1"/>
    <mergeCell ref="TNB1:TNI1"/>
    <mergeCell ref="TUT1:TVA1"/>
    <mergeCell ref="TVB1:TVI1"/>
    <mergeCell ref="TVJ1:TVQ1"/>
    <mergeCell ref="TVR1:TVY1"/>
    <mergeCell ref="TVZ1:TWG1"/>
    <mergeCell ref="TWH1:TWO1"/>
    <mergeCell ref="TSX1:TTE1"/>
    <mergeCell ref="TTF1:TTM1"/>
    <mergeCell ref="TTN1:TTU1"/>
    <mergeCell ref="TTV1:TUC1"/>
    <mergeCell ref="TUD1:TUK1"/>
    <mergeCell ref="TUL1:TUS1"/>
    <mergeCell ref="TRB1:TRI1"/>
    <mergeCell ref="TRJ1:TRQ1"/>
    <mergeCell ref="TRR1:TRY1"/>
    <mergeCell ref="TRZ1:TSG1"/>
    <mergeCell ref="TSH1:TSO1"/>
    <mergeCell ref="TSP1:TSW1"/>
    <mergeCell ref="UAH1:UAO1"/>
    <mergeCell ref="UAP1:UAW1"/>
    <mergeCell ref="UAX1:UBE1"/>
    <mergeCell ref="UBF1:UBM1"/>
    <mergeCell ref="UBN1:UBU1"/>
    <mergeCell ref="UBV1:UCC1"/>
    <mergeCell ref="TYL1:TYS1"/>
    <mergeCell ref="TYT1:TZA1"/>
    <mergeCell ref="TZB1:TZI1"/>
    <mergeCell ref="TZJ1:TZQ1"/>
    <mergeCell ref="TZR1:TZY1"/>
    <mergeCell ref="TZZ1:UAG1"/>
    <mergeCell ref="TWP1:TWW1"/>
    <mergeCell ref="TWX1:TXE1"/>
    <mergeCell ref="TXF1:TXM1"/>
    <mergeCell ref="TXN1:TXU1"/>
    <mergeCell ref="TXV1:TYC1"/>
    <mergeCell ref="TYD1:TYK1"/>
    <mergeCell ref="UFV1:UGC1"/>
    <mergeCell ref="UGD1:UGK1"/>
    <mergeCell ref="UGL1:UGS1"/>
    <mergeCell ref="UGT1:UHA1"/>
    <mergeCell ref="UHB1:UHI1"/>
    <mergeCell ref="UHJ1:UHQ1"/>
    <mergeCell ref="UDZ1:UEG1"/>
    <mergeCell ref="UEH1:UEO1"/>
    <mergeCell ref="UEP1:UEW1"/>
    <mergeCell ref="UEX1:UFE1"/>
    <mergeCell ref="UFF1:UFM1"/>
    <mergeCell ref="UFN1:UFU1"/>
    <mergeCell ref="UCD1:UCK1"/>
    <mergeCell ref="UCL1:UCS1"/>
    <mergeCell ref="UCT1:UDA1"/>
    <mergeCell ref="UDB1:UDI1"/>
    <mergeCell ref="UDJ1:UDQ1"/>
    <mergeCell ref="UDR1:UDY1"/>
    <mergeCell ref="ULJ1:ULQ1"/>
    <mergeCell ref="ULR1:ULY1"/>
    <mergeCell ref="ULZ1:UMG1"/>
    <mergeCell ref="UMH1:UMO1"/>
    <mergeCell ref="UMP1:UMW1"/>
    <mergeCell ref="UMX1:UNE1"/>
    <mergeCell ref="UJN1:UJU1"/>
    <mergeCell ref="UJV1:UKC1"/>
    <mergeCell ref="UKD1:UKK1"/>
    <mergeCell ref="UKL1:UKS1"/>
    <mergeCell ref="UKT1:ULA1"/>
    <mergeCell ref="ULB1:ULI1"/>
    <mergeCell ref="UHR1:UHY1"/>
    <mergeCell ref="UHZ1:UIG1"/>
    <mergeCell ref="UIH1:UIO1"/>
    <mergeCell ref="UIP1:UIW1"/>
    <mergeCell ref="UIX1:UJE1"/>
    <mergeCell ref="UJF1:UJM1"/>
    <mergeCell ref="UQX1:URE1"/>
    <mergeCell ref="URF1:URM1"/>
    <mergeCell ref="URN1:URU1"/>
    <mergeCell ref="URV1:USC1"/>
    <mergeCell ref="USD1:USK1"/>
    <mergeCell ref="USL1:USS1"/>
    <mergeCell ref="UPB1:UPI1"/>
    <mergeCell ref="UPJ1:UPQ1"/>
    <mergeCell ref="UPR1:UPY1"/>
    <mergeCell ref="UPZ1:UQG1"/>
    <mergeCell ref="UQH1:UQO1"/>
    <mergeCell ref="UQP1:UQW1"/>
    <mergeCell ref="UNF1:UNM1"/>
    <mergeCell ref="UNN1:UNU1"/>
    <mergeCell ref="UNV1:UOC1"/>
    <mergeCell ref="UOD1:UOK1"/>
    <mergeCell ref="UOL1:UOS1"/>
    <mergeCell ref="UOT1:UPA1"/>
    <mergeCell ref="UWL1:UWS1"/>
    <mergeCell ref="UWT1:UXA1"/>
    <mergeCell ref="UXB1:UXI1"/>
    <mergeCell ref="UXJ1:UXQ1"/>
    <mergeCell ref="UXR1:UXY1"/>
    <mergeCell ref="UXZ1:UYG1"/>
    <mergeCell ref="UUP1:UUW1"/>
    <mergeCell ref="UUX1:UVE1"/>
    <mergeCell ref="UVF1:UVM1"/>
    <mergeCell ref="UVN1:UVU1"/>
    <mergeCell ref="UVV1:UWC1"/>
    <mergeCell ref="UWD1:UWK1"/>
    <mergeCell ref="UST1:UTA1"/>
    <mergeCell ref="UTB1:UTI1"/>
    <mergeCell ref="UTJ1:UTQ1"/>
    <mergeCell ref="UTR1:UTY1"/>
    <mergeCell ref="UTZ1:UUG1"/>
    <mergeCell ref="UUH1:UUO1"/>
    <mergeCell ref="VBZ1:VCG1"/>
    <mergeCell ref="VCH1:VCO1"/>
    <mergeCell ref="VCP1:VCW1"/>
    <mergeCell ref="VCX1:VDE1"/>
    <mergeCell ref="VDF1:VDM1"/>
    <mergeCell ref="VDN1:VDU1"/>
    <mergeCell ref="VAD1:VAK1"/>
    <mergeCell ref="VAL1:VAS1"/>
    <mergeCell ref="VAT1:VBA1"/>
    <mergeCell ref="VBB1:VBI1"/>
    <mergeCell ref="VBJ1:VBQ1"/>
    <mergeCell ref="VBR1:VBY1"/>
    <mergeCell ref="UYH1:UYO1"/>
    <mergeCell ref="UYP1:UYW1"/>
    <mergeCell ref="UYX1:UZE1"/>
    <mergeCell ref="UZF1:UZM1"/>
    <mergeCell ref="UZN1:UZU1"/>
    <mergeCell ref="UZV1:VAC1"/>
    <mergeCell ref="VHN1:VHU1"/>
    <mergeCell ref="VHV1:VIC1"/>
    <mergeCell ref="VID1:VIK1"/>
    <mergeCell ref="VIL1:VIS1"/>
    <mergeCell ref="VIT1:VJA1"/>
    <mergeCell ref="VJB1:VJI1"/>
    <mergeCell ref="VFR1:VFY1"/>
    <mergeCell ref="VFZ1:VGG1"/>
    <mergeCell ref="VGH1:VGO1"/>
    <mergeCell ref="VGP1:VGW1"/>
    <mergeCell ref="VGX1:VHE1"/>
    <mergeCell ref="VHF1:VHM1"/>
    <mergeCell ref="VDV1:VEC1"/>
    <mergeCell ref="VED1:VEK1"/>
    <mergeCell ref="VEL1:VES1"/>
    <mergeCell ref="VET1:VFA1"/>
    <mergeCell ref="VFB1:VFI1"/>
    <mergeCell ref="VFJ1:VFQ1"/>
    <mergeCell ref="VNB1:VNI1"/>
    <mergeCell ref="VNJ1:VNQ1"/>
    <mergeCell ref="VNR1:VNY1"/>
    <mergeCell ref="VNZ1:VOG1"/>
    <mergeCell ref="VOH1:VOO1"/>
    <mergeCell ref="VOP1:VOW1"/>
    <mergeCell ref="VLF1:VLM1"/>
    <mergeCell ref="VLN1:VLU1"/>
    <mergeCell ref="VLV1:VMC1"/>
    <mergeCell ref="VMD1:VMK1"/>
    <mergeCell ref="VML1:VMS1"/>
    <mergeCell ref="VMT1:VNA1"/>
    <mergeCell ref="VJJ1:VJQ1"/>
    <mergeCell ref="VJR1:VJY1"/>
    <mergeCell ref="VJZ1:VKG1"/>
    <mergeCell ref="VKH1:VKO1"/>
    <mergeCell ref="VKP1:VKW1"/>
    <mergeCell ref="VKX1:VLE1"/>
    <mergeCell ref="VSP1:VSW1"/>
    <mergeCell ref="VSX1:VTE1"/>
    <mergeCell ref="VTF1:VTM1"/>
    <mergeCell ref="VTN1:VTU1"/>
    <mergeCell ref="VTV1:VUC1"/>
    <mergeCell ref="VUD1:VUK1"/>
    <mergeCell ref="VQT1:VRA1"/>
    <mergeCell ref="VRB1:VRI1"/>
    <mergeCell ref="VRJ1:VRQ1"/>
    <mergeCell ref="VRR1:VRY1"/>
    <mergeCell ref="VRZ1:VSG1"/>
    <mergeCell ref="VSH1:VSO1"/>
    <mergeCell ref="VOX1:VPE1"/>
    <mergeCell ref="VPF1:VPM1"/>
    <mergeCell ref="VPN1:VPU1"/>
    <mergeCell ref="VPV1:VQC1"/>
    <mergeCell ref="VQD1:VQK1"/>
    <mergeCell ref="VQL1:VQS1"/>
    <mergeCell ref="VYD1:VYK1"/>
    <mergeCell ref="VYL1:VYS1"/>
    <mergeCell ref="VYT1:VZA1"/>
    <mergeCell ref="VZB1:VZI1"/>
    <mergeCell ref="VZJ1:VZQ1"/>
    <mergeCell ref="VZR1:VZY1"/>
    <mergeCell ref="VWH1:VWO1"/>
    <mergeCell ref="VWP1:VWW1"/>
    <mergeCell ref="VWX1:VXE1"/>
    <mergeCell ref="VXF1:VXM1"/>
    <mergeCell ref="VXN1:VXU1"/>
    <mergeCell ref="VXV1:VYC1"/>
    <mergeCell ref="VUL1:VUS1"/>
    <mergeCell ref="VUT1:VVA1"/>
    <mergeCell ref="VVB1:VVI1"/>
    <mergeCell ref="VVJ1:VVQ1"/>
    <mergeCell ref="VVR1:VVY1"/>
    <mergeCell ref="VVZ1:VWG1"/>
    <mergeCell ref="WDR1:WDY1"/>
    <mergeCell ref="WDZ1:WEG1"/>
    <mergeCell ref="WEH1:WEO1"/>
    <mergeCell ref="WEP1:WEW1"/>
    <mergeCell ref="WEX1:WFE1"/>
    <mergeCell ref="WFF1:WFM1"/>
    <mergeCell ref="WBV1:WCC1"/>
    <mergeCell ref="WCD1:WCK1"/>
    <mergeCell ref="WCL1:WCS1"/>
    <mergeCell ref="WCT1:WDA1"/>
    <mergeCell ref="WDB1:WDI1"/>
    <mergeCell ref="WDJ1:WDQ1"/>
    <mergeCell ref="VZZ1:WAG1"/>
    <mergeCell ref="WAH1:WAO1"/>
    <mergeCell ref="WAP1:WAW1"/>
    <mergeCell ref="WAX1:WBE1"/>
    <mergeCell ref="WBF1:WBM1"/>
    <mergeCell ref="WBN1:WBU1"/>
    <mergeCell ref="WJF1:WJM1"/>
    <mergeCell ref="WJN1:WJU1"/>
    <mergeCell ref="WJV1:WKC1"/>
    <mergeCell ref="WKD1:WKK1"/>
    <mergeCell ref="WKL1:WKS1"/>
    <mergeCell ref="WKT1:WLA1"/>
    <mergeCell ref="WHJ1:WHQ1"/>
    <mergeCell ref="WHR1:WHY1"/>
    <mergeCell ref="WHZ1:WIG1"/>
    <mergeCell ref="WIH1:WIO1"/>
    <mergeCell ref="WIP1:WIW1"/>
    <mergeCell ref="WIX1:WJE1"/>
    <mergeCell ref="WFN1:WFU1"/>
    <mergeCell ref="WFV1:WGC1"/>
    <mergeCell ref="WGD1:WGK1"/>
    <mergeCell ref="WGL1:WGS1"/>
    <mergeCell ref="WGT1:WHA1"/>
    <mergeCell ref="WHB1:WHI1"/>
    <mergeCell ref="WOT1:WPA1"/>
    <mergeCell ref="WPB1:WPI1"/>
    <mergeCell ref="WPJ1:WPQ1"/>
    <mergeCell ref="WPR1:WPY1"/>
    <mergeCell ref="WPZ1:WQG1"/>
    <mergeCell ref="WQH1:WQO1"/>
    <mergeCell ref="WMX1:WNE1"/>
    <mergeCell ref="WNF1:WNM1"/>
    <mergeCell ref="WNN1:WNU1"/>
    <mergeCell ref="WNV1:WOC1"/>
    <mergeCell ref="WOD1:WOK1"/>
    <mergeCell ref="WOL1:WOS1"/>
    <mergeCell ref="WLB1:WLI1"/>
    <mergeCell ref="WLJ1:WLQ1"/>
    <mergeCell ref="WLR1:WLY1"/>
    <mergeCell ref="WLZ1:WMG1"/>
    <mergeCell ref="WMH1:WMO1"/>
    <mergeCell ref="WMP1:WMW1"/>
    <mergeCell ref="WXJ1:WXQ1"/>
    <mergeCell ref="WXR1:WXY1"/>
    <mergeCell ref="WUH1:WUO1"/>
    <mergeCell ref="WUP1:WUW1"/>
    <mergeCell ref="WUX1:WVE1"/>
    <mergeCell ref="WVF1:WVM1"/>
    <mergeCell ref="WVN1:WVU1"/>
    <mergeCell ref="WVV1:WWC1"/>
    <mergeCell ref="WSL1:WSS1"/>
    <mergeCell ref="WST1:WTA1"/>
    <mergeCell ref="WTB1:WTI1"/>
    <mergeCell ref="WTJ1:WTQ1"/>
    <mergeCell ref="WTR1:WTY1"/>
    <mergeCell ref="WTZ1:WUG1"/>
    <mergeCell ref="WQP1:WQW1"/>
    <mergeCell ref="WQX1:WRE1"/>
    <mergeCell ref="WRF1:WRM1"/>
    <mergeCell ref="WRN1:WRU1"/>
    <mergeCell ref="WRV1:WSC1"/>
    <mergeCell ref="WSD1:WSK1"/>
    <mergeCell ref="XDN1:XDU1"/>
    <mergeCell ref="XDV1:XEC1"/>
    <mergeCell ref="C2:J2"/>
    <mergeCell ref="K3:M3"/>
    <mergeCell ref="N3:U3"/>
    <mergeCell ref="V3:AC3"/>
    <mergeCell ref="AD3:AK3"/>
    <mergeCell ref="AL3:AS3"/>
    <mergeCell ref="AT3:BA3"/>
    <mergeCell ref="BR3:BY3"/>
    <mergeCell ref="XBR1:XBY1"/>
    <mergeCell ref="XBZ1:XCG1"/>
    <mergeCell ref="XCH1:XCO1"/>
    <mergeCell ref="XCP1:XCW1"/>
    <mergeCell ref="XCX1:XDE1"/>
    <mergeCell ref="XDF1:XDM1"/>
    <mergeCell ref="WZV1:XAC1"/>
    <mergeCell ref="XAD1:XAK1"/>
    <mergeCell ref="XAL1:XAS1"/>
    <mergeCell ref="XAT1:XBA1"/>
    <mergeCell ref="XBB1:XBI1"/>
    <mergeCell ref="XBJ1:XBQ1"/>
    <mergeCell ref="WXZ1:WYG1"/>
    <mergeCell ref="WYH1:WYO1"/>
    <mergeCell ref="WYP1:WYW1"/>
    <mergeCell ref="WYX1:WZE1"/>
    <mergeCell ref="WZF1:WZM1"/>
    <mergeCell ref="WZN1:WZU1"/>
    <mergeCell ref="WWD1:WWK1"/>
    <mergeCell ref="WWL1:WWS1"/>
    <mergeCell ref="WWT1:WXA1"/>
    <mergeCell ref="WXB1:WXI1"/>
    <mergeCell ref="FR3:FY3"/>
    <mergeCell ref="FZ3:GG3"/>
    <mergeCell ref="GH3:GO3"/>
    <mergeCell ref="GP3:GW3"/>
    <mergeCell ref="GX3:HE3"/>
    <mergeCell ref="HF3:HM3"/>
    <mergeCell ref="DV3:EC3"/>
    <mergeCell ref="ED3:EK3"/>
    <mergeCell ref="EL3:ES3"/>
    <mergeCell ref="ET3:FA3"/>
    <mergeCell ref="FB3:FI3"/>
    <mergeCell ref="FJ3:FQ3"/>
    <mergeCell ref="BZ3:CG3"/>
    <mergeCell ref="CH3:CO3"/>
    <mergeCell ref="CP3:CW3"/>
    <mergeCell ref="CX3:DE3"/>
    <mergeCell ref="DF3:DM3"/>
    <mergeCell ref="DN3:DU3"/>
    <mergeCell ref="LF3:LM3"/>
    <mergeCell ref="LN3:LU3"/>
    <mergeCell ref="LV3:MC3"/>
    <mergeCell ref="MD3:MK3"/>
    <mergeCell ref="ML3:MS3"/>
    <mergeCell ref="MT3:NA3"/>
    <mergeCell ref="JJ3:JQ3"/>
    <mergeCell ref="JR3:JY3"/>
    <mergeCell ref="JZ3:KG3"/>
    <mergeCell ref="KH3:KO3"/>
    <mergeCell ref="KP3:KW3"/>
    <mergeCell ref="KX3:LE3"/>
    <mergeCell ref="HN3:HU3"/>
    <mergeCell ref="HV3:IC3"/>
    <mergeCell ref="ID3:IK3"/>
    <mergeCell ref="IL3:IS3"/>
    <mergeCell ref="IT3:JA3"/>
    <mergeCell ref="JB3:JI3"/>
    <mergeCell ref="QT3:RA3"/>
    <mergeCell ref="RB3:RI3"/>
    <mergeCell ref="RJ3:RQ3"/>
    <mergeCell ref="RR3:RY3"/>
    <mergeCell ref="RZ3:SG3"/>
    <mergeCell ref="SH3:SO3"/>
    <mergeCell ref="OX3:PE3"/>
    <mergeCell ref="PF3:PM3"/>
    <mergeCell ref="PN3:PU3"/>
    <mergeCell ref="PV3:QC3"/>
    <mergeCell ref="QD3:QK3"/>
    <mergeCell ref="QL3:QS3"/>
    <mergeCell ref="NB3:NI3"/>
    <mergeCell ref="NJ3:NQ3"/>
    <mergeCell ref="NR3:NY3"/>
    <mergeCell ref="NZ3:OG3"/>
    <mergeCell ref="OH3:OO3"/>
    <mergeCell ref="OP3:OW3"/>
    <mergeCell ref="WH3:WO3"/>
    <mergeCell ref="WP3:WW3"/>
    <mergeCell ref="WX3:XE3"/>
    <mergeCell ref="XF3:XM3"/>
    <mergeCell ref="XN3:XU3"/>
    <mergeCell ref="XV3:YC3"/>
    <mergeCell ref="UL3:US3"/>
    <mergeCell ref="UT3:VA3"/>
    <mergeCell ref="VB3:VI3"/>
    <mergeCell ref="VJ3:VQ3"/>
    <mergeCell ref="VR3:VY3"/>
    <mergeCell ref="VZ3:WG3"/>
    <mergeCell ref="SP3:SW3"/>
    <mergeCell ref="SX3:TE3"/>
    <mergeCell ref="TF3:TM3"/>
    <mergeCell ref="TN3:TU3"/>
    <mergeCell ref="TV3:UC3"/>
    <mergeCell ref="UD3:UK3"/>
    <mergeCell ref="ABV3:ACC3"/>
    <mergeCell ref="ACD3:ACK3"/>
    <mergeCell ref="ACL3:ACS3"/>
    <mergeCell ref="ACT3:ADA3"/>
    <mergeCell ref="ADB3:ADI3"/>
    <mergeCell ref="ADJ3:ADQ3"/>
    <mergeCell ref="ZZ3:AAG3"/>
    <mergeCell ref="AAH3:AAO3"/>
    <mergeCell ref="AAP3:AAW3"/>
    <mergeCell ref="AAX3:ABE3"/>
    <mergeCell ref="ABF3:ABM3"/>
    <mergeCell ref="ABN3:ABU3"/>
    <mergeCell ref="YD3:YK3"/>
    <mergeCell ref="YL3:YS3"/>
    <mergeCell ref="YT3:ZA3"/>
    <mergeCell ref="ZB3:ZI3"/>
    <mergeCell ref="ZJ3:ZQ3"/>
    <mergeCell ref="ZR3:ZY3"/>
    <mergeCell ref="AHJ3:AHQ3"/>
    <mergeCell ref="AHR3:AHY3"/>
    <mergeCell ref="AHZ3:AIG3"/>
    <mergeCell ref="AIH3:AIO3"/>
    <mergeCell ref="AIP3:AIW3"/>
    <mergeCell ref="AIX3:AJE3"/>
    <mergeCell ref="AFN3:AFU3"/>
    <mergeCell ref="AFV3:AGC3"/>
    <mergeCell ref="AGD3:AGK3"/>
    <mergeCell ref="AGL3:AGS3"/>
    <mergeCell ref="AGT3:AHA3"/>
    <mergeCell ref="AHB3:AHI3"/>
    <mergeCell ref="ADR3:ADY3"/>
    <mergeCell ref="ADZ3:AEG3"/>
    <mergeCell ref="AEH3:AEO3"/>
    <mergeCell ref="AEP3:AEW3"/>
    <mergeCell ref="AEX3:AFE3"/>
    <mergeCell ref="AFF3:AFM3"/>
    <mergeCell ref="AMX3:ANE3"/>
    <mergeCell ref="ANF3:ANM3"/>
    <mergeCell ref="ANN3:ANU3"/>
    <mergeCell ref="ANV3:AOC3"/>
    <mergeCell ref="AOD3:AOK3"/>
    <mergeCell ref="AOL3:AOS3"/>
    <mergeCell ref="ALB3:ALI3"/>
    <mergeCell ref="ALJ3:ALQ3"/>
    <mergeCell ref="ALR3:ALY3"/>
    <mergeCell ref="ALZ3:AMG3"/>
    <mergeCell ref="AMH3:AMO3"/>
    <mergeCell ref="AMP3:AMW3"/>
    <mergeCell ref="AJF3:AJM3"/>
    <mergeCell ref="AJN3:AJU3"/>
    <mergeCell ref="AJV3:AKC3"/>
    <mergeCell ref="AKD3:AKK3"/>
    <mergeCell ref="AKL3:AKS3"/>
    <mergeCell ref="AKT3:ALA3"/>
    <mergeCell ref="ASL3:ASS3"/>
    <mergeCell ref="AST3:ATA3"/>
    <mergeCell ref="ATB3:ATI3"/>
    <mergeCell ref="ATJ3:ATQ3"/>
    <mergeCell ref="ATR3:ATY3"/>
    <mergeCell ref="ATZ3:AUG3"/>
    <mergeCell ref="AQP3:AQW3"/>
    <mergeCell ref="AQX3:ARE3"/>
    <mergeCell ref="ARF3:ARM3"/>
    <mergeCell ref="ARN3:ARU3"/>
    <mergeCell ref="ARV3:ASC3"/>
    <mergeCell ref="ASD3:ASK3"/>
    <mergeCell ref="AOT3:APA3"/>
    <mergeCell ref="APB3:API3"/>
    <mergeCell ref="APJ3:APQ3"/>
    <mergeCell ref="APR3:APY3"/>
    <mergeCell ref="APZ3:AQG3"/>
    <mergeCell ref="AQH3:AQO3"/>
    <mergeCell ref="AXZ3:AYG3"/>
    <mergeCell ref="AYH3:AYO3"/>
    <mergeCell ref="AYP3:AYW3"/>
    <mergeCell ref="AYX3:AZE3"/>
    <mergeCell ref="AZF3:AZM3"/>
    <mergeCell ref="AZN3:AZU3"/>
    <mergeCell ref="AWD3:AWK3"/>
    <mergeCell ref="AWL3:AWS3"/>
    <mergeCell ref="AWT3:AXA3"/>
    <mergeCell ref="AXB3:AXI3"/>
    <mergeCell ref="AXJ3:AXQ3"/>
    <mergeCell ref="AXR3:AXY3"/>
    <mergeCell ref="AUH3:AUO3"/>
    <mergeCell ref="AUP3:AUW3"/>
    <mergeCell ref="AUX3:AVE3"/>
    <mergeCell ref="AVF3:AVM3"/>
    <mergeCell ref="AVN3:AVU3"/>
    <mergeCell ref="AVV3:AWC3"/>
    <mergeCell ref="BDN3:BDU3"/>
    <mergeCell ref="BDV3:BEC3"/>
    <mergeCell ref="BED3:BEK3"/>
    <mergeCell ref="BEL3:BES3"/>
    <mergeCell ref="BET3:BFA3"/>
    <mergeCell ref="BFB3:BFI3"/>
    <mergeCell ref="BBR3:BBY3"/>
    <mergeCell ref="BBZ3:BCG3"/>
    <mergeCell ref="BCH3:BCO3"/>
    <mergeCell ref="BCP3:BCW3"/>
    <mergeCell ref="BCX3:BDE3"/>
    <mergeCell ref="BDF3:BDM3"/>
    <mergeCell ref="AZV3:BAC3"/>
    <mergeCell ref="BAD3:BAK3"/>
    <mergeCell ref="BAL3:BAS3"/>
    <mergeCell ref="BAT3:BBA3"/>
    <mergeCell ref="BBB3:BBI3"/>
    <mergeCell ref="BBJ3:BBQ3"/>
    <mergeCell ref="BJB3:BJI3"/>
    <mergeCell ref="BJJ3:BJQ3"/>
    <mergeCell ref="BJR3:BJY3"/>
    <mergeCell ref="BJZ3:BKG3"/>
    <mergeCell ref="BKH3:BKO3"/>
    <mergeCell ref="BKP3:BKW3"/>
    <mergeCell ref="BHF3:BHM3"/>
    <mergeCell ref="BHN3:BHU3"/>
    <mergeCell ref="BHV3:BIC3"/>
    <mergeCell ref="BID3:BIK3"/>
    <mergeCell ref="BIL3:BIS3"/>
    <mergeCell ref="BIT3:BJA3"/>
    <mergeCell ref="BFJ3:BFQ3"/>
    <mergeCell ref="BFR3:BFY3"/>
    <mergeCell ref="BFZ3:BGG3"/>
    <mergeCell ref="BGH3:BGO3"/>
    <mergeCell ref="BGP3:BGW3"/>
    <mergeCell ref="BGX3:BHE3"/>
    <mergeCell ref="BOP3:BOW3"/>
    <mergeCell ref="BOX3:BPE3"/>
    <mergeCell ref="BPF3:BPM3"/>
    <mergeCell ref="BPN3:BPU3"/>
    <mergeCell ref="BPV3:BQC3"/>
    <mergeCell ref="BQD3:BQK3"/>
    <mergeCell ref="BMT3:BNA3"/>
    <mergeCell ref="BNB3:BNI3"/>
    <mergeCell ref="BNJ3:BNQ3"/>
    <mergeCell ref="BNR3:BNY3"/>
    <mergeCell ref="BNZ3:BOG3"/>
    <mergeCell ref="BOH3:BOO3"/>
    <mergeCell ref="BKX3:BLE3"/>
    <mergeCell ref="BLF3:BLM3"/>
    <mergeCell ref="BLN3:BLU3"/>
    <mergeCell ref="BLV3:BMC3"/>
    <mergeCell ref="BMD3:BMK3"/>
    <mergeCell ref="BML3:BMS3"/>
    <mergeCell ref="BUD3:BUK3"/>
    <mergeCell ref="BUL3:BUS3"/>
    <mergeCell ref="BUT3:BVA3"/>
    <mergeCell ref="BVB3:BVI3"/>
    <mergeCell ref="BVJ3:BVQ3"/>
    <mergeCell ref="BVR3:BVY3"/>
    <mergeCell ref="BSH3:BSO3"/>
    <mergeCell ref="BSP3:BSW3"/>
    <mergeCell ref="BSX3:BTE3"/>
    <mergeCell ref="BTF3:BTM3"/>
    <mergeCell ref="BTN3:BTU3"/>
    <mergeCell ref="BTV3:BUC3"/>
    <mergeCell ref="BQL3:BQS3"/>
    <mergeCell ref="BQT3:BRA3"/>
    <mergeCell ref="BRB3:BRI3"/>
    <mergeCell ref="BRJ3:BRQ3"/>
    <mergeCell ref="BRR3:BRY3"/>
    <mergeCell ref="BRZ3:BSG3"/>
    <mergeCell ref="BZR3:BZY3"/>
    <mergeCell ref="BZZ3:CAG3"/>
    <mergeCell ref="CAH3:CAO3"/>
    <mergeCell ref="CAP3:CAW3"/>
    <mergeCell ref="CAX3:CBE3"/>
    <mergeCell ref="CBF3:CBM3"/>
    <mergeCell ref="BXV3:BYC3"/>
    <mergeCell ref="BYD3:BYK3"/>
    <mergeCell ref="BYL3:BYS3"/>
    <mergeCell ref="BYT3:BZA3"/>
    <mergeCell ref="BZB3:BZI3"/>
    <mergeCell ref="BZJ3:BZQ3"/>
    <mergeCell ref="BVZ3:BWG3"/>
    <mergeCell ref="BWH3:BWO3"/>
    <mergeCell ref="BWP3:BWW3"/>
    <mergeCell ref="BWX3:BXE3"/>
    <mergeCell ref="BXF3:BXM3"/>
    <mergeCell ref="BXN3:BXU3"/>
    <mergeCell ref="CFF3:CFM3"/>
    <mergeCell ref="CFN3:CFU3"/>
    <mergeCell ref="CFV3:CGC3"/>
    <mergeCell ref="CGD3:CGK3"/>
    <mergeCell ref="CGL3:CGS3"/>
    <mergeCell ref="CGT3:CHA3"/>
    <mergeCell ref="CDJ3:CDQ3"/>
    <mergeCell ref="CDR3:CDY3"/>
    <mergeCell ref="CDZ3:CEG3"/>
    <mergeCell ref="CEH3:CEO3"/>
    <mergeCell ref="CEP3:CEW3"/>
    <mergeCell ref="CEX3:CFE3"/>
    <mergeCell ref="CBN3:CBU3"/>
    <mergeCell ref="CBV3:CCC3"/>
    <mergeCell ref="CCD3:CCK3"/>
    <mergeCell ref="CCL3:CCS3"/>
    <mergeCell ref="CCT3:CDA3"/>
    <mergeCell ref="CDB3:CDI3"/>
    <mergeCell ref="CKT3:CLA3"/>
    <mergeCell ref="CLB3:CLI3"/>
    <mergeCell ref="CLJ3:CLQ3"/>
    <mergeCell ref="CLR3:CLY3"/>
    <mergeCell ref="CLZ3:CMG3"/>
    <mergeCell ref="CMH3:CMO3"/>
    <mergeCell ref="CIX3:CJE3"/>
    <mergeCell ref="CJF3:CJM3"/>
    <mergeCell ref="CJN3:CJU3"/>
    <mergeCell ref="CJV3:CKC3"/>
    <mergeCell ref="CKD3:CKK3"/>
    <mergeCell ref="CKL3:CKS3"/>
    <mergeCell ref="CHB3:CHI3"/>
    <mergeCell ref="CHJ3:CHQ3"/>
    <mergeCell ref="CHR3:CHY3"/>
    <mergeCell ref="CHZ3:CIG3"/>
    <mergeCell ref="CIH3:CIO3"/>
    <mergeCell ref="CIP3:CIW3"/>
    <mergeCell ref="CQH3:CQO3"/>
    <mergeCell ref="CQP3:CQW3"/>
    <mergeCell ref="CQX3:CRE3"/>
    <mergeCell ref="CRF3:CRM3"/>
    <mergeCell ref="CRN3:CRU3"/>
    <mergeCell ref="CRV3:CSC3"/>
    <mergeCell ref="COL3:COS3"/>
    <mergeCell ref="COT3:CPA3"/>
    <mergeCell ref="CPB3:CPI3"/>
    <mergeCell ref="CPJ3:CPQ3"/>
    <mergeCell ref="CPR3:CPY3"/>
    <mergeCell ref="CPZ3:CQG3"/>
    <mergeCell ref="CMP3:CMW3"/>
    <mergeCell ref="CMX3:CNE3"/>
    <mergeCell ref="CNF3:CNM3"/>
    <mergeCell ref="CNN3:CNU3"/>
    <mergeCell ref="CNV3:COC3"/>
    <mergeCell ref="COD3:COK3"/>
    <mergeCell ref="CVV3:CWC3"/>
    <mergeCell ref="CWD3:CWK3"/>
    <mergeCell ref="CWL3:CWS3"/>
    <mergeCell ref="CWT3:CXA3"/>
    <mergeCell ref="CXB3:CXI3"/>
    <mergeCell ref="CXJ3:CXQ3"/>
    <mergeCell ref="CTZ3:CUG3"/>
    <mergeCell ref="CUH3:CUO3"/>
    <mergeCell ref="CUP3:CUW3"/>
    <mergeCell ref="CUX3:CVE3"/>
    <mergeCell ref="CVF3:CVM3"/>
    <mergeCell ref="CVN3:CVU3"/>
    <mergeCell ref="CSD3:CSK3"/>
    <mergeCell ref="CSL3:CSS3"/>
    <mergeCell ref="CST3:CTA3"/>
    <mergeCell ref="CTB3:CTI3"/>
    <mergeCell ref="CTJ3:CTQ3"/>
    <mergeCell ref="CTR3:CTY3"/>
    <mergeCell ref="DBJ3:DBQ3"/>
    <mergeCell ref="DBR3:DBY3"/>
    <mergeCell ref="DBZ3:DCG3"/>
    <mergeCell ref="DCH3:DCO3"/>
    <mergeCell ref="DCP3:DCW3"/>
    <mergeCell ref="DCX3:DDE3"/>
    <mergeCell ref="CZN3:CZU3"/>
    <mergeCell ref="CZV3:DAC3"/>
    <mergeCell ref="DAD3:DAK3"/>
    <mergeCell ref="DAL3:DAS3"/>
    <mergeCell ref="DAT3:DBA3"/>
    <mergeCell ref="DBB3:DBI3"/>
    <mergeCell ref="CXR3:CXY3"/>
    <mergeCell ref="CXZ3:CYG3"/>
    <mergeCell ref="CYH3:CYO3"/>
    <mergeCell ref="CYP3:CYW3"/>
    <mergeCell ref="CYX3:CZE3"/>
    <mergeCell ref="CZF3:CZM3"/>
    <mergeCell ref="DGX3:DHE3"/>
    <mergeCell ref="DHF3:DHM3"/>
    <mergeCell ref="DHN3:DHU3"/>
    <mergeCell ref="DHV3:DIC3"/>
    <mergeCell ref="DID3:DIK3"/>
    <mergeCell ref="DIL3:DIS3"/>
    <mergeCell ref="DFB3:DFI3"/>
    <mergeCell ref="DFJ3:DFQ3"/>
    <mergeCell ref="DFR3:DFY3"/>
    <mergeCell ref="DFZ3:DGG3"/>
    <mergeCell ref="DGH3:DGO3"/>
    <mergeCell ref="DGP3:DGW3"/>
    <mergeCell ref="DDF3:DDM3"/>
    <mergeCell ref="DDN3:DDU3"/>
    <mergeCell ref="DDV3:DEC3"/>
    <mergeCell ref="DED3:DEK3"/>
    <mergeCell ref="DEL3:DES3"/>
    <mergeCell ref="DET3:DFA3"/>
    <mergeCell ref="DML3:DMS3"/>
    <mergeCell ref="DMT3:DNA3"/>
    <mergeCell ref="DNB3:DNI3"/>
    <mergeCell ref="DNJ3:DNQ3"/>
    <mergeCell ref="DNR3:DNY3"/>
    <mergeCell ref="DNZ3:DOG3"/>
    <mergeCell ref="DKP3:DKW3"/>
    <mergeCell ref="DKX3:DLE3"/>
    <mergeCell ref="DLF3:DLM3"/>
    <mergeCell ref="DLN3:DLU3"/>
    <mergeCell ref="DLV3:DMC3"/>
    <mergeCell ref="DMD3:DMK3"/>
    <mergeCell ref="DIT3:DJA3"/>
    <mergeCell ref="DJB3:DJI3"/>
    <mergeCell ref="DJJ3:DJQ3"/>
    <mergeCell ref="DJR3:DJY3"/>
    <mergeCell ref="DJZ3:DKG3"/>
    <mergeCell ref="DKH3:DKO3"/>
    <mergeCell ref="DRZ3:DSG3"/>
    <mergeCell ref="DSH3:DSO3"/>
    <mergeCell ref="DSP3:DSW3"/>
    <mergeCell ref="DSX3:DTE3"/>
    <mergeCell ref="DTF3:DTM3"/>
    <mergeCell ref="DTN3:DTU3"/>
    <mergeCell ref="DQD3:DQK3"/>
    <mergeCell ref="DQL3:DQS3"/>
    <mergeCell ref="DQT3:DRA3"/>
    <mergeCell ref="DRB3:DRI3"/>
    <mergeCell ref="DRJ3:DRQ3"/>
    <mergeCell ref="DRR3:DRY3"/>
    <mergeCell ref="DOH3:DOO3"/>
    <mergeCell ref="DOP3:DOW3"/>
    <mergeCell ref="DOX3:DPE3"/>
    <mergeCell ref="DPF3:DPM3"/>
    <mergeCell ref="DPN3:DPU3"/>
    <mergeCell ref="DPV3:DQC3"/>
    <mergeCell ref="DXN3:DXU3"/>
    <mergeCell ref="DXV3:DYC3"/>
    <mergeCell ref="DYD3:DYK3"/>
    <mergeCell ref="DYL3:DYS3"/>
    <mergeCell ref="DYT3:DZA3"/>
    <mergeCell ref="DZB3:DZI3"/>
    <mergeCell ref="DVR3:DVY3"/>
    <mergeCell ref="DVZ3:DWG3"/>
    <mergeCell ref="DWH3:DWO3"/>
    <mergeCell ref="DWP3:DWW3"/>
    <mergeCell ref="DWX3:DXE3"/>
    <mergeCell ref="DXF3:DXM3"/>
    <mergeCell ref="DTV3:DUC3"/>
    <mergeCell ref="DUD3:DUK3"/>
    <mergeCell ref="DUL3:DUS3"/>
    <mergeCell ref="DUT3:DVA3"/>
    <mergeCell ref="DVB3:DVI3"/>
    <mergeCell ref="DVJ3:DVQ3"/>
    <mergeCell ref="EDB3:EDI3"/>
    <mergeCell ref="EDJ3:EDQ3"/>
    <mergeCell ref="EDR3:EDY3"/>
    <mergeCell ref="EDZ3:EEG3"/>
    <mergeCell ref="EEH3:EEO3"/>
    <mergeCell ref="EEP3:EEW3"/>
    <mergeCell ref="EBF3:EBM3"/>
    <mergeCell ref="EBN3:EBU3"/>
    <mergeCell ref="EBV3:ECC3"/>
    <mergeCell ref="ECD3:ECK3"/>
    <mergeCell ref="ECL3:ECS3"/>
    <mergeCell ref="ECT3:EDA3"/>
    <mergeCell ref="DZJ3:DZQ3"/>
    <mergeCell ref="DZR3:DZY3"/>
    <mergeCell ref="DZZ3:EAG3"/>
    <mergeCell ref="EAH3:EAO3"/>
    <mergeCell ref="EAP3:EAW3"/>
    <mergeCell ref="EAX3:EBE3"/>
    <mergeCell ref="EIP3:EIW3"/>
    <mergeCell ref="EIX3:EJE3"/>
    <mergeCell ref="EJF3:EJM3"/>
    <mergeCell ref="EJN3:EJU3"/>
    <mergeCell ref="EJV3:EKC3"/>
    <mergeCell ref="EKD3:EKK3"/>
    <mergeCell ref="EGT3:EHA3"/>
    <mergeCell ref="EHB3:EHI3"/>
    <mergeCell ref="EHJ3:EHQ3"/>
    <mergeCell ref="EHR3:EHY3"/>
    <mergeCell ref="EHZ3:EIG3"/>
    <mergeCell ref="EIH3:EIO3"/>
    <mergeCell ref="EEX3:EFE3"/>
    <mergeCell ref="EFF3:EFM3"/>
    <mergeCell ref="EFN3:EFU3"/>
    <mergeCell ref="EFV3:EGC3"/>
    <mergeCell ref="EGD3:EGK3"/>
    <mergeCell ref="EGL3:EGS3"/>
    <mergeCell ref="EOD3:EOK3"/>
    <mergeCell ref="EOL3:EOS3"/>
    <mergeCell ref="EOT3:EPA3"/>
    <mergeCell ref="EPB3:EPI3"/>
    <mergeCell ref="EPJ3:EPQ3"/>
    <mergeCell ref="EPR3:EPY3"/>
    <mergeCell ref="EMH3:EMO3"/>
    <mergeCell ref="EMP3:EMW3"/>
    <mergeCell ref="EMX3:ENE3"/>
    <mergeCell ref="ENF3:ENM3"/>
    <mergeCell ref="ENN3:ENU3"/>
    <mergeCell ref="ENV3:EOC3"/>
    <mergeCell ref="EKL3:EKS3"/>
    <mergeCell ref="EKT3:ELA3"/>
    <mergeCell ref="ELB3:ELI3"/>
    <mergeCell ref="ELJ3:ELQ3"/>
    <mergeCell ref="ELR3:ELY3"/>
    <mergeCell ref="ELZ3:EMG3"/>
    <mergeCell ref="ETR3:ETY3"/>
    <mergeCell ref="ETZ3:EUG3"/>
    <mergeCell ref="EUH3:EUO3"/>
    <mergeCell ref="EUP3:EUW3"/>
    <mergeCell ref="EUX3:EVE3"/>
    <mergeCell ref="EVF3:EVM3"/>
    <mergeCell ref="ERV3:ESC3"/>
    <mergeCell ref="ESD3:ESK3"/>
    <mergeCell ref="ESL3:ESS3"/>
    <mergeCell ref="EST3:ETA3"/>
    <mergeCell ref="ETB3:ETI3"/>
    <mergeCell ref="ETJ3:ETQ3"/>
    <mergeCell ref="EPZ3:EQG3"/>
    <mergeCell ref="EQH3:EQO3"/>
    <mergeCell ref="EQP3:EQW3"/>
    <mergeCell ref="EQX3:ERE3"/>
    <mergeCell ref="ERF3:ERM3"/>
    <mergeCell ref="ERN3:ERU3"/>
    <mergeCell ref="EZF3:EZM3"/>
    <mergeCell ref="EZN3:EZU3"/>
    <mergeCell ref="EZV3:FAC3"/>
    <mergeCell ref="FAD3:FAK3"/>
    <mergeCell ref="FAL3:FAS3"/>
    <mergeCell ref="FAT3:FBA3"/>
    <mergeCell ref="EXJ3:EXQ3"/>
    <mergeCell ref="EXR3:EXY3"/>
    <mergeCell ref="EXZ3:EYG3"/>
    <mergeCell ref="EYH3:EYO3"/>
    <mergeCell ref="EYP3:EYW3"/>
    <mergeCell ref="EYX3:EZE3"/>
    <mergeCell ref="EVN3:EVU3"/>
    <mergeCell ref="EVV3:EWC3"/>
    <mergeCell ref="EWD3:EWK3"/>
    <mergeCell ref="EWL3:EWS3"/>
    <mergeCell ref="EWT3:EXA3"/>
    <mergeCell ref="EXB3:EXI3"/>
    <mergeCell ref="FET3:FFA3"/>
    <mergeCell ref="FFB3:FFI3"/>
    <mergeCell ref="FFJ3:FFQ3"/>
    <mergeCell ref="FFR3:FFY3"/>
    <mergeCell ref="FFZ3:FGG3"/>
    <mergeCell ref="FGH3:FGO3"/>
    <mergeCell ref="FCX3:FDE3"/>
    <mergeCell ref="FDF3:FDM3"/>
    <mergeCell ref="FDN3:FDU3"/>
    <mergeCell ref="FDV3:FEC3"/>
    <mergeCell ref="FED3:FEK3"/>
    <mergeCell ref="FEL3:FES3"/>
    <mergeCell ref="FBB3:FBI3"/>
    <mergeCell ref="FBJ3:FBQ3"/>
    <mergeCell ref="FBR3:FBY3"/>
    <mergeCell ref="FBZ3:FCG3"/>
    <mergeCell ref="FCH3:FCO3"/>
    <mergeCell ref="FCP3:FCW3"/>
    <mergeCell ref="FKH3:FKO3"/>
    <mergeCell ref="FKP3:FKW3"/>
    <mergeCell ref="FKX3:FLE3"/>
    <mergeCell ref="FLF3:FLM3"/>
    <mergeCell ref="FLN3:FLU3"/>
    <mergeCell ref="FLV3:FMC3"/>
    <mergeCell ref="FIL3:FIS3"/>
    <mergeCell ref="FIT3:FJA3"/>
    <mergeCell ref="FJB3:FJI3"/>
    <mergeCell ref="FJJ3:FJQ3"/>
    <mergeCell ref="FJR3:FJY3"/>
    <mergeCell ref="FJZ3:FKG3"/>
    <mergeCell ref="FGP3:FGW3"/>
    <mergeCell ref="FGX3:FHE3"/>
    <mergeCell ref="FHF3:FHM3"/>
    <mergeCell ref="FHN3:FHU3"/>
    <mergeCell ref="FHV3:FIC3"/>
    <mergeCell ref="FID3:FIK3"/>
    <mergeCell ref="FPV3:FQC3"/>
    <mergeCell ref="FQD3:FQK3"/>
    <mergeCell ref="FQL3:FQS3"/>
    <mergeCell ref="FQT3:FRA3"/>
    <mergeCell ref="FRB3:FRI3"/>
    <mergeCell ref="FRJ3:FRQ3"/>
    <mergeCell ref="FNZ3:FOG3"/>
    <mergeCell ref="FOH3:FOO3"/>
    <mergeCell ref="FOP3:FOW3"/>
    <mergeCell ref="FOX3:FPE3"/>
    <mergeCell ref="FPF3:FPM3"/>
    <mergeCell ref="FPN3:FPU3"/>
    <mergeCell ref="FMD3:FMK3"/>
    <mergeCell ref="FML3:FMS3"/>
    <mergeCell ref="FMT3:FNA3"/>
    <mergeCell ref="FNB3:FNI3"/>
    <mergeCell ref="FNJ3:FNQ3"/>
    <mergeCell ref="FNR3:FNY3"/>
    <mergeCell ref="FVJ3:FVQ3"/>
    <mergeCell ref="FVR3:FVY3"/>
    <mergeCell ref="FVZ3:FWG3"/>
    <mergeCell ref="FWH3:FWO3"/>
    <mergeCell ref="FWP3:FWW3"/>
    <mergeCell ref="FWX3:FXE3"/>
    <mergeCell ref="FTN3:FTU3"/>
    <mergeCell ref="FTV3:FUC3"/>
    <mergeCell ref="FUD3:FUK3"/>
    <mergeCell ref="FUL3:FUS3"/>
    <mergeCell ref="FUT3:FVA3"/>
    <mergeCell ref="FVB3:FVI3"/>
    <mergeCell ref="FRR3:FRY3"/>
    <mergeCell ref="FRZ3:FSG3"/>
    <mergeCell ref="FSH3:FSO3"/>
    <mergeCell ref="FSP3:FSW3"/>
    <mergeCell ref="FSX3:FTE3"/>
    <mergeCell ref="FTF3:FTM3"/>
    <mergeCell ref="GAX3:GBE3"/>
    <mergeCell ref="GBF3:GBM3"/>
    <mergeCell ref="GBN3:GBU3"/>
    <mergeCell ref="GBV3:GCC3"/>
    <mergeCell ref="GCD3:GCK3"/>
    <mergeCell ref="GCL3:GCS3"/>
    <mergeCell ref="FZB3:FZI3"/>
    <mergeCell ref="FZJ3:FZQ3"/>
    <mergeCell ref="FZR3:FZY3"/>
    <mergeCell ref="FZZ3:GAG3"/>
    <mergeCell ref="GAH3:GAO3"/>
    <mergeCell ref="GAP3:GAW3"/>
    <mergeCell ref="FXF3:FXM3"/>
    <mergeCell ref="FXN3:FXU3"/>
    <mergeCell ref="FXV3:FYC3"/>
    <mergeCell ref="FYD3:FYK3"/>
    <mergeCell ref="FYL3:FYS3"/>
    <mergeCell ref="FYT3:FZA3"/>
    <mergeCell ref="GGL3:GGS3"/>
    <mergeCell ref="GGT3:GHA3"/>
    <mergeCell ref="GHB3:GHI3"/>
    <mergeCell ref="GHJ3:GHQ3"/>
    <mergeCell ref="GHR3:GHY3"/>
    <mergeCell ref="GHZ3:GIG3"/>
    <mergeCell ref="GEP3:GEW3"/>
    <mergeCell ref="GEX3:GFE3"/>
    <mergeCell ref="GFF3:GFM3"/>
    <mergeCell ref="GFN3:GFU3"/>
    <mergeCell ref="GFV3:GGC3"/>
    <mergeCell ref="GGD3:GGK3"/>
    <mergeCell ref="GCT3:GDA3"/>
    <mergeCell ref="GDB3:GDI3"/>
    <mergeCell ref="GDJ3:GDQ3"/>
    <mergeCell ref="GDR3:GDY3"/>
    <mergeCell ref="GDZ3:GEG3"/>
    <mergeCell ref="GEH3:GEO3"/>
    <mergeCell ref="GLZ3:GMG3"/>
    <mergeCell ref="GMH3:GMO3"/>
    <mergeCell ref="GMP3:GMW3"/>
    <mergeCell ref="GMX3:GNE3"/>
    <mergeCell ref="GNF3:GNM3"/>
    <mergeCell ref="GNN3:GNU3"/>
    <mergeCell ref="GKD3:GKK3"/>
    <mergeCell ref="GKL3:GKS3"/>
    <mergeCell ref="GKT3:GLA3"/>
    <mergeCell ref="GLB3:GLI3"/>
    <mergeCell ref="GLJ3:GLQ3"/>
    <mergeCell ref="GLR3:GLY3"/>
    <mergeCell ref="GIH3:GIO3"/>
    <mergeCell ref="GIP3:GIW3"/>
    <mergeCell ref="GIX3:GJE3"/>
    <mergeCell ref="GJF3:GJM3"/>
    <mergeCell ref="GJN3:GJU3"/>
    <mergeCell ref="GJV3:GKC3"/>
    <mergeCell ref="GRN3:GRU3"/>
    <mergeCell ref="GRV3:GSC3"/>
    <mergeCell ref="GSD3:GSK3"/>
    <mergeCell ref="GSL3:GSS3"/>
    <mergeCell ref="GST3:GTA3"/>
    <mergeCell ref="GTB3:GTI3"/>
    <mergeCell ref="GPR3:GPY3"/>
    <mergeCell ref="GPZ3:GQG3"/>
    <mergeCell ref="GQH3:GQO3"/>
    <mergeCell ref="GQP3:GQW3"/>
    <mergeCell ref="GQX3:GRE3"/>
    <mergeCell ref="GRF3:GRM3"/>
    <mergeCell ref="GNV3:GOC3"/>
    <mergeCell ref="GOD3:GOK3"/>
    <mergeCell ref="GOL3:GOS3"/>
    <mergeCell ref="GOT3:GPA3"/>
    <mergeCell ref="GPB3:GPI3"/>
    <mergeCell ref="GPJ3:GPQ3"/>
    <mergeCell ref="GXB3:GXI3"/>
    <mergeCell ref="GXJ3:GXQ3"/>
    <mergeCell ref="GXR3:GXY3"/>
    <mergeCell ref="GXZ3:GYG3"/>
    <mergeCell ref="GYH3:GYO3"/>
    <mergeCell ref="GYP3:GYW3"/>
    <mergeCell ref="GVF3:GVM3"/>
    <mergeCell ref="GVN3:GVU3"/>
    <mergeCell ref="GVV3:GWC3"/>
    <mergeCell ref="GWD3:GWK3"/>
    <mergeCell ref="GWL3:GWS3"/>
    <mergeCell ref="GWT3:GXA3"/>
    <mergeCell ref="GTJ3:GTQ3"/>
    <mergeCell ref="GTR3:GTY3"/>
    <mergeCell ref="GTZ3:GUG3"/>
    <mergeCell ref="GUH3:GUO3"/>
    <mergeCell ref="GUP3:GUW3"/>
    <mergeCell ref="GUX3:GVE3"/>
    <mergeCell ref="HCP3:HCW3"/>
    <mergeCell ref="HCX3:HDE3"/>
    <mergeCell ref="HDF3:HDM3"/>
    <mergeCell ref="HDN3:HDU3"/>
    <mergeCell ref="HDV3:HEC3"/>
    <mergeCell ref="HED3:HEK3"/>
    <mergeCell ref="HAT3:HBA3"/>
    <mergeCell ref="HBB3:HBI3"/>
    <mergeCell ref="HBJ3:HBQ3"/>
    <mergeCell ref="HBR3:HBY3"/>
    <mergeCell ref="HBZ3:HCG3"/>
    <mergeCell ref="HCH3:HCO3"/>
    <mergeCell ref="GYX3:GZE3"/>
    <mergeCell ref="GZF3:GZM3"/>
    <mergeCell ref="GZN3:GZU3"/>
    <mergeCell ref="GZV3:HAC3"/>
    <mergeCell ref="HAD3:HAK3"/>
    <mergeCell ref="HAL3:HAS3"/>
    <mergeCell ref="HID3:HIK3"/>
    <mergeCell ref="HIL3:HIS3"/>
    <mergeCell ref="HIT3:HJA3"/>
    <mergeCell ref="HJB3:HJI3"/>
    <mergeCell ref="HJJ3:HJQ3"/>
    <mergeCell ref="HJR3:HJY3"/>
    <mergeCell ref="HGH3:HGO3"/>
    <mergeCell ref="HGP3:HGW3"/>
    <mergeCell ref="HGX3:HHE3"/>
    <mergeCell ref="HHF3:HHM3"/>
    <mergeCell ref="HHN3:HHU3"/>
    <mergeCell ref="HHV3:HIC3"/>
    <mergeCell ref="HEL3:HES3"/>
    <mergeCell ref="HET3:HFA3"/>
    <mergeCell ref="HFB3:HFI3"/>
    <mergeCell ref="HFJ3:HFQ3"/>
    <mergeCell ref="HFR3:HFY3"/>
    <mergeCell ref="HFZ3:HGG3"/>
    <mergeCell ref="HNR3:HNY3"/>
    <mergeCell ref="HNZ3:HOG3"/>
    <mergeCell ref="HOH3:HOO3"/>
    <mergeCell ref="HOP3:HOW3"/>
    <mergeCell ref="HOX3:HPE3"/>
    <mergeCell ref="HPF3:HPM3"/>
    <mergeCell ref="HLV3:HMC3"/>
    <mergeCell ref="HMD3:HMK3"/>
    <mergeCell ref="HML3:HMS3"/>
    <mergeCell ref="HMT3:HNA3"/>
    <mergeCell ref="HNB3:HNI3"/>
    <mergeCell ref="HNJ3:HNQ3"/>
    <mergeCell ref="HJZ3:HKG3"/>
    <mergeCell ref="HKH3:HKO3"/>
    <mergeCell ref="HKP3:HKW3"/>
    <mergeCell ref="HKX3:HLE3"/>
    <mergeCell ref="HLF3:HLM3"/>
    <mergeCell ref="HLN3:HLU3"/>
    <mergeCell ref="HTF3:HTM3"/>
    <mergeCell ref="HTN3:HTU3"/>
    <mergeCell ref="HTV3:HUC3"/>
    <mergeCell ref="HUD3:HUK3"/>
    <mergeCell ref="HUL3:HUS3"/>
    <mergeCell ref="HUT3:HVA3"/>
    <mergeCell ref="HRJ3:HRQ3"/>
    <mergeCell ref="HRR3:HRY3"/>
    <mergeCell ref="HRZ3:HSG3"/>
    <mergeCell ref="HSH3:HSO3"/>
    <mergeCell ref="HSP3:HSW3"/>
    <mergeCell ref="HSX3:HTE3"/>
    <mergeCell ref="HPN3:HPU3"/>
    <mergeCell ref="HPV3:HQC3"/>
    <mergeCell ref="HQD3:HQK3"/>
    <mergeCell ref="HQL3:HQS3"/>
    <mergeCell ref="HQT3:HRA3"/>
    <mergeCell ref="HRB3:HRI3"/>
    <mergeCell ref="HYT3:HZA3"/>
    <mergeCell ref="HZB3:HZI3"/>
    <mergeCell ref="HZJ3:HZQ3"/>
    <mergeCell ref="HZR3:HZY3"/>
    <mergeCell ref="HZZ3:IAG3"/>
    <mergeCell ref="IAH3:IAO3"/>
    <mergeCell ref="HWX3:HXE3"/>
    <mergeCell ref="HXF3:HXM3"/>
    <mergeCell ref="HXN3:HXU3"/>
    <mergeCell ref="HXV3:HYC3"/>
    <mergeCell ref="HYD3:HYK3"/>
    <mergeCell ref="HYL3:HYS3"/>
    <mergeCell ref="HVB3:HVI3"/>
    <mergeCell ref="HVJ3:HVQ3"/>
    <mergeCell ref="HVR3:HVY3"/>
    <mergeCell ref="HVZ3:HWG3"/>
    <mergeCell ref="HWH3:HWO3"/>
    <mergeCell ref="HWP3:HWW3"/>
    <mergeCell ref="IEH3:IEO3"/>
    <mergeCell ref="IEP3:IEW3"/>
    <mergeCell ref="IEX3:IFE3"/>
    <mergeCell ref="IFF3:IFM3"/>
    <mergeCell ref="IFN3:IFU3"/>
    <mergeCell ref="IFV3:IGC3"/>
    <mergeCell ref="ICL3:ICS3"/>
    <mergeCell ref="ICT3:IDA3"/>
    <mergeCell ref="IDB3:IDI3"/>
    <mergeCell ref="IDJ3:IDQ3"/>
    <mergeCell ref="IDR3:IDY3"/>
    <mergeCell ref="IDZ3:IEG3"/>
    <mergeCell ref="IAP3:IAW3"/>
    <mergeCell ref="IAX3:IBE3"/>
    <mergeCell ref="IBF3:IBM3"/>
    <mergeCell ref="IBN3:IBU3"/>
    <mergeCell ref="IBV3:ICC3"/>
    <mergeCell ref="ICD3:ICK3"/>
    <mergeCell ref="IJV3:IKC3"/>
    <mergeCell ref="IKD3:IKK3"/>
    <mergeCell ref="IKL3:IKS3"/>
    <mergeCell ref="IKT3:ILA3"/>
    <mergeCell ref="ILB3:ILI3"/>
    <mergeCell ref="ILJ3:ILQ3"/>
    <mergeCell ref="IHZ3:IIG3"/>
    <mergeCell ref="IIH3:IIO3"/>
    <mergeCell ref="IIP3:IIW3"/>
    <mergeCell ref="IIX3:IJE3"/>
    <mergeCell ref="IJF3:IJM3"/>
    <mergeCell ref="IJN3:IJU3"/>
    <mergeCell ref="IGD3:IGK3"/>
    <mergeCell ref="IGL3:IGS3"/>
    <mergeCell ref="IGT3:IHA3"/>
    <mergeCell ref="IHB3:IHI3"/>
    <mergeCell ref="IHJ3:IHQ3"/>
    <mergeCell ref="IHR3:IHY3"/>
    <mergeCell ref="IPJ3:IPQ3"/>
    <mergeCell ref="IPR3:IPY3"/>
    <mergeCell ref="IPZ3:IQG3"/>
    <mergeCell ref="IQH3:IQO3"/>
    <mergeCell ref="IQP3:IQW3"/>
    <mergeCell ref="IQX3:IRE3"/>
    <mergeCell ref="INN3:INU3"/>
    <mergeCell ref="INV3:IOC3"/>
    <mergeCell ref="IOD3:IOK3"/>
    <mergeCell ref="IOL3:IOS3"/>
    <mergeCell ref="IOT3:IPA3"/>
    <mergeCell ref="IPB3:IPI3"/>
    <mergeCell ref="ILR3:ILY3"/>
    <mergeCell ref="ILZ3:IMG3"/>
    <mergeCell ref="IMH3:IMO3"/>
    <mergeCell ref="IMP3:IMW3"/>
    <mergeCell ref="IMX3:INE3"/>
    <mergeCell ref="INF3:INM3"/>
    <mergeCell ref="IUX3:IVE3"/>
    <mergeCell ref="IVF3:IVM3"/>
    <mergeCell ref="IVN3:IVU3"/>
    <mergeCell ref="IVV3:IWC3"/>
    <mergeCell ref="IWD3:IWK3"/>
    <mergeCell ref="IWL3:IWS3"/>
    <mergeCell ref="ITB3:ITI3"/>
    <mergeCell ref="ITJ3:ITQ3"/>
    <mergeCell ref="ITR3:ITY3"/>
    <mergeCell ref="ITZ3:IUG3"/>
    <mergeCell ref="IUH3:IUO3"/>
    <mergeCell ref="IUP3:IUW3"/>
    <mergeCell ref="IRF3:IRM3"/>
    <mergeCell ref="IRN3:IRU3"/>
    <mergeCell ref="IRV3:ISC3"/>
    <mergeCell ref="ISD3:ISK3"/>
    <mergeCell ref="ISL3:ISS3"/>
    <mergeCell ref="IST3:ITA3"/>
    <mergeCell ref="JAL3:JAS3"/>
    <mergeCell ref="JAT3:JBA3"/>
    <mergeCell ref="JBB3:JBI3"/>
    <mergeCell ref="JBJ3:JBQ3"/>
    <mergeCell ref="JBR3:JBY3"/>
    <mergeCell ref="JBZ3:JCG3"/>
    <mergeCell ref="IYP3:IYW3"/>
    <mergeCell ref="IYX3:IZE3"/>
    <mergeCell ref="IZF3:IZM3"/>
    <mergeCell ref="IZN3:IZU3"/>
    <mergeCell ref="IZV3:JAC3"/>
    <mergeCell ref="JAD3:JAK3"/>
    <mergeCell ref="IWT3:IXA3"/>
    <mergeCell ref="IXB3:IXI3"/>
    <mergeCell ref="IXJ3:IXQ3"/>
    <mergeCell ref="IXR3:IXY3"/>
    <mergeCell ref="IXZ3:IYG3"/>
    <mergeCell ref="IYH3:IYO3"/>
    <mergeCell ref="JFZ3:JGG3"/>
    <mergeCell ref="JGH3:JGO3"/>
    <mergeCell ref="JGP3:JGW3"/>
    <mergeCell ref="JGX3:JHE3"/>
    <mergeCell ref="JHF3:JHM3"/>
    <mergeCell ref="JHN3:JHU3"/>
    <mergeCell ref="JED3:JEK3"/>
    <mergeCell ref="JEL3:JES3"/>
    <mergeCell ref="JET3:JFA3"/>
    <mergeCell ref="JFB3:JFI3"/>
    <mergeCell ref="JFJ3:JFQ3"/>
    <mergeCell ref="JFR3:JFY3"/>
    <mergeCell ref="JCH3:JCO3"/>
    <mergeCell ref="JCP3:JCW3"/>
    <mergeCell ref="JCX3:JDE3"/>
    <mergeCell ref="JDF3:JDM3"/>
    <mergeCell ref="JDN3:JDU3"/>
    <mergeCell ref="JDV3:JEC3"/>
    <mergeCell ref="JLN3:JLU3"/>
    <mergeCell ref="JLV3:JMC3"/>
    <mergeCell ref="JMD3:JMK3"/>
    <mergeCell ref="JML3:JMS3"/>
    <mergeCell ref="JMT3:JNA3"/>
    <mergeCell ref="JNB3:JNI3"/>
    <mergeCell ref="JJR3:JJY3"/>
    <mergeCell ref="JJZ3:JKG3"/>
    <mergeCell ref="JKH3:JKO3"/>
    <mergeCell ref="JKP3:JKW3"/>
    <mergeCell ref="JKX3:JLE3"/>
    <mergeCell ref="JLF3:JLM3"/>
    <mergeCell ref="JHV3:JIC3"/>
    <mergeCell ref="JID3:JIK3"/>
    <mergeCell ref="JIL3:JIS3"/>
    <mergeCell ref="JIT3:JJA3"/>
    <mergeCell ref="JJB3:JJI3"/>
    <mergeCell ref="JJJ3:JJQ3"/>
    <mergeCell ref="JRB3:JRI3"/>
    <mergeCell ref="JRJ3:JRQ3"/>
    <mergeCell ref="JRR3:JRY3"/>
    <mergeCell ref="JRZ3:JSG3"/>
    <mergeCell ref="JSH3:JSO3"/>
    <mergeCell ref="JSP3:JSW3"/>
    <mergeCell ref="JPF3:JPM3"/>
    <mergeCell ref="JPN3:JPU3"/>
    <mergeCell ref="JPV3:JQC3"/>
    <mergeCell ref="JQD3:JQK3"/>
    <mergeCell ref="JQL3:JQS3"/>
    <mergeCell ref="JQT3:JRA3"/>
    <mergeCell ref="JNJ3:JNQ3"/>
    <mergeCell ref="JNR3:JNY3"/>
    <mergeCell ref="JNZ3:JOG3"/>
    <mergeCell ref="JOH3:JOO3"/>
    <mergeCell ref="JOP3:JOW3"/>
    <mergeCell ref="JOX3:JPE3"/>
    <mergeCell ref="JWP3:JWW3"/>
    <mergeCell ref="JWX3:JXE3"/>
    <mergeCell ref="JXF3:JXM3"/>
    <mergeCell ref="JXN3:JXU3"/>
    <mergeCell ref="JXV3:JYC3"/>
    <mergeCell ref="JYD3:JYK3"/>
    <mergeCell ref="JUT3:JVA3"/>
    <mergeCell ref="JVB3:JVI3"/>
    <mergeCell ref="JVJ3:JVQ3"/>
    <mergeCell ref="JVR3:JVY3"/>
    <mergeCell ref="JVZ3:JWG3"/>
    <mergeCell ref="JWH3:JWO3"/>
    <mergeCell ref="JSX3:JTE3"/>
    <mergeCell ref="JTF3:JTM3"/>
    <mergeCell ref="JTN3:JTU3"/>
    <mergeCell ref="JTV3:JUC3"/>
    <mergeCell ref="JUD3:JUK3"/>
    <mergeCell ref="JUL3:JUS3"/>
    <mergeCell ref="KCD3:KCK3"/>
    <mergeCell ref="KCL3:KCS3"/>
    <mergeCell ref="KCT3:KDA3"/>
    <mergeCell ref="KDB3:KDI3"/>
    <mergeCell ref="KDJ3:KDQ3"/>
    <mergeCell ref="KDR3:KDY3"/>
    <mergeCell ref="KAH3:KAO3"/>
    <mergeCell ref="KAP3:KAW3"/>
    <mergeCell ref="KAX3:KBE3"/>
    <mergeCell ref="KBF3:KBM3"/>
    <mergeCell ref="KBN3:KBU3"/>
    <mergeCell ref="KBV3:KCC3"/>
    <mergeCell ref="JYL3:JYS3"/>
    <mergeCell ref="JYT3:JZA3"/>
    <mergeCell ref="JZB3:JZI3"/>
    <mergeCell ref="JZJ3:JZQ3"/>
    <mergeCell ref="JZR3:JZY3"/>
    <mergeCell ref="JZZ3:KAG3"/>
    <mergeCell ref="KHR3:KHY3"/>
    <mergeCell ref="KHZ3:KIG3"/>
    <mergeCell ref="KIH3:KIO3"/>
    <mergeCell ref="KIP3:KIW3"/>
    <mergeCell ref="KIX3:KJE3"/>
    <mergeCell ref="KJF3:KJM3"/>
    <mergeCell ref="KFV3:KGC3"/>
    <mergeCell ref="KGD3:KGK3"/>
    <mergeCell ref="KGL3:KGS3"/>
    <mergeCell ref="KGT3:KHA3"/>
    <mergeCell ref="KHB3:KHI3"/>
    <mergeCell ref="KHJ3:KHQ3"/>
    <mergeCell ref="KDZ3:KEG3"/>
    <mergeCell ref="KEH3:KEO3"/>
    <mergeCell ref="KEP3:KEW3"/>
    <mergeCell ref="KEX3:KFE3"/>
    <mergeCell ref="KFF3:KFM3"/>
    <mergeCell ref="KFN3:KFU3"/>
    <mergeCell ref="KNF3:KNM3"/>
    <mergeCell ref="KNN3:KNU3"/>
    <mergeCell ref="KNV3:KOC3"/>
    <mergeCell ref="KOD3:KOK3"/>
    <mergeCell ref="KOL3:KOS3"/>
    <mergeCell ref="KOT3:KPA3"/>
    <mergeCell ref="KLJ3:KLQ3"/>
    <mergeCell ref="KLR3:KLY3"/>
    <mergeCell ref="KLZ3:KMG3"/>
    <mergeCell ref="KMH3:KMO3"/>
    <mergeCell ref="KMP3:KMW3"/>
    <mergeCell ref="KMX3:KNE3"/>
    <mergeCell ref="KJN3:KJU3"/>
    <mergeCell ref="KJV3:KKC3"/>
    <mergeCell ref="KKD3:KKK3"/>
    <mergeCell ref="KKL3:KKS3"/>
    <mergeCell ref="KKT3:KLA3"/>
    <mergeCell ref="KLB3:KLI3"/>
    <mergeCell ref="KST3:KTA3"/>
    <mergeCell ref="KTB3:KTI3"/>
    <mergeCell ref="KTJ3:KTQ3"/>
    <mergeCell ref="KTR3:KTY3"/>
    <mergeCell ref="KTZ3:KUG3"/>
    <mergeCell ref="KUH3:KUO3"/>
    <mergeCell ref="KQX3:KRE3"/>
    <mergeCell ref="KRF3:KRM3"/>
    <mergeCell ref="KRN3:KRU3"/>
    <mergeCell ref="KRV3:KSC3"/>
    <mergeCell ref="KSD3:KSK3"/>
    <mergeCell ref="KSL3:KSS3"/>
    <mergeCell ref="KPB3:KPI3"/>
    <mergeCell ref="KPJ3:KPQ3"/>
    <mergeCell ref="KPR3:KPY3"/>
    <mergeCell ref="KPZ3:KQG3"/>
    <mergeCell ref="KQH3:KQO3"/>
    <mergeCell ref="KQP3:KQW3"/>
    <mergeCell ref="KYH3:KYO3"/>
    <mergeCell ref="KYP3:KYW3"/>
    <mergeCell ref="KYX3:KZE3"/>
    <mergeCell ref="KZF3:KZM3"/>
    <mergeCell ref="KZN3:KZU3"/>
    <mergeCell ref="KZV3:LAC3"/>
    <mergeCell ref="KWL3:KWS3"/>
    <mergeCell ref="KWT3:KXA3"/>
    <mergeCell ref="KXB3:KXI3"/>
    <mergeCell ref="KXJ3:KXQ3"/>
    <mergeCell ref="KXR3:KXY3"/>
    <mergeCell ref="KXZ3:KYG3"/>
    <mergeCell ref="KUP3:KUW3"/>
    <mergeCell ref="KUX3:KVE3"/>
    <mergeCell ref="KVF3:KVM3"/>
    <mergeCell ref="KVN3:KVU3"/>
    <mergeCell ref="KVV3:KWC3"/>
    <mergeCell ref="KWD3:KWK3"/>
    <mergeCell ref="LDV3:LEC3"/>
    <mergeCell ref="LED3:LEK3"/>
    <mergeCell ref="LEL3:LES3"/>
    <mergeCell ref="LET3:LFA3"/>
    <mergeCell ref="LFB3:LFI3"/>
    <mergeCell ref="LFJ3:LFQ3"/>
    <mergeCell ref="LBZ3:LCG3"/>
    <mergeCell ref="LCH3:LCO3"/>
    <mergeCell ref="LCP3:LCW3"/>
    <mergeCell ref="LCX3:LDE3"/>
    <mergeCell ref="LDF3:LDM3"/>
    <mergeCell ref="LDN3:LDU3"/>
    <mergeCell ref="LAD3:LAK3"/>
    <mergeCell ref="LAL3:LAS3"/>
    <mergeCell ref="LAT3:LBA3"/>
    <mergeCell ref="LBB3:LBI3"/>
    <mergeCell ref="LBJ3:LBQ3"/>
    <mergeCell ref="LBR3:LBY3"/>
    <mergeCell ref="LJJ3:LJQ3"/>
    <mergeCell ref="LJR3:LJY3"/>
    <mergeCell ref="LJZ3:LKG3"/>
    <mergeCell ref="LKH3:LKO3"/>
    <mergeCell ref="LKP3:LKW3"/>
    <mergeCell ref="LKX3:LLE3"/>
    <mergeCell ref="LHN3:LHU3"/>
    <mergeCell ref="LHV3:LIC3"/>
    <mergeCell ref="LID3:LIK3"/>
    <mergeCell ref="LIL3:LIS3"/>
    <mergeCell ref="LIT3:LJA3"/>
    <mergeCell ref="LJB3:LJI3"/>
    <mergeCell ref="LFR3:LFY3"/>
    <mergeCell ref="LFZ3:LGG3"/>
    <mergeCell ref="LGH3:LGO3"/>
    <mergeCell ref="LGP3:LGW3"/>
    <mergeCell ref="LGX3:LHE3"/>
    <mergeCell ref="LHF3:LHM3"/>
    <mergeCell ref="LOX3:LPE3"/>
    <mergeCell ref="LPF3:LPM3"/>
    <mergeCell ref="LPN3:LPU3"/>
    <mergeCell ref="LPV3:LQC3"/>
    <mergeCell ref="LQD3:LQK3"/>
    <mergeCell ref="LQL3:LQS3"/>
    <mergeCell ref="LNB3:LNI3"/>
    <mergeCell ref="LNJ3:LNQ3"/>
    <mergeCell ref="LNR3:LNY3"/>
    <mergeCell ref="LNZ3:LOG3"/>
    <mergeCell ref="LOH3:LOO3"/>
    <mergeCell ref="LOP3:LOW3"/>
    <mergeCell ref="LLF3:LLM3"/>
    <mergeCell ref="LLN3:LLU3"/>
    <mergeCell ref="LLV3:LMC3"/>
    <mergeCell ref="LMD3:LMK3"/>
    <mergeCell ref="LML3:LMS3"/>
    <mergeCell ref="LMT3:LNA3"/>
    <mergeCell ref="LUL3:LUS3"/>
    <mergeCell ref="LUT3:LVA3"/>
    <mergeCell ref="LVB3:LVI3"/>
    <mergeCell ref="LVJ3:LVQ3"/>
    <mergeCell ref="LVR3:LVY3"/>
    <mergeCell ref="LVZ3:LWG3"/>
    <mergeCell ref="LSP3:LSW3"/>
    <mergeCell ref="LSX3:LTE3"/>
    <mergeCell ref="LTF3:LTM3"/>
    <mergeCell ref="LTN3:LTU3"/>
    <mergeCell ref="LTV3:LUC3"/>
    <mergeCell ref="LUD3:LUK3"/>
    <mergeCell ref="LQT3:LRA3"/>
    <mergeCell ref="LRB3:LRI3"/>
    <mergeCell ref="LRJ3:LRQ3"/>
    <mergeCell ref="LRR3:LRY3"/>
    <mergeCell ref="LRZ3:LSG3"/>
    <mergeCell ref="LSH3:LSO3"/>
    <mergeCell ref="LZZ3:MAG3"/>
    <mergeCell ref="MAH3:MAO3"/>
    <mergeCell ref="MAP3:MAW3"/>
    <mergeCell ref="MAX3:MBE3"/>
    <mergeCell ref="MBF3:MBM3"/>
    <mergeCell ref="MBN3:MBU3"/>
    <mergeCell ref="LYD3:LYK3"/>
    <mergeCell ref="LYL3:LYS3"/>
    <mergeCell ref="LYT3:LZA3"/>
    <mergeCell ref="LZB3:LZI3"/>
    <mergeCell ref="LZJ3:LZQ3"/>
    <mergeCell ref="LZR3:LZY3"/>
    <mergeCell ref="LWH3:LWO3"/>
    <mergeCell ref="LWP3:LWW3"/>
    <mergeCell ref="LWX3:LXE3"/>
    <mergeCell ref="LXF3:LXM3"/>
    <mergeCell ref="LXN3:LXU3"/>
    <mergeCell ref="LXV3:LYC3"/>
    <mergeCell ref="MFN3:MFU3"/>
    <mergeCell ref="MFV3:MGC3"/>
    <mergeCell ref="MGD3:MGK3"/>
    <mergeCell ref="MGL3:MGS3"/>
    <mergeCell ref="MGT3:MHA3"/>
    <mergeCell ref="MHB3:MHI3"/>
    <mergeCell ref="MDR3:MDY3"/>
    <mergeCell ref="MDZ3:MEG3"/>
    <mergeCell ref="MEH3:MEO3"/>
    <mergeCell ref="MEP3:MEW3"/>
    <mergeCell ref="MEX3:MFE3"/>
    <mergeCell ref="MFF3:MFM3"/>
    <mergeCell ref="MBV3:MCC3"/>
    <mergeCell ref="MCD3:MCK3"/>
    <mergeCell ref="MCL3:MCS3"/>
    <mergeCell ref="MCT3:MDA3"/>
    <mergeCell ref="MDB3:MDI3"/>
    <mergeCell ref="MDJ3:MDQ3"/>
    <mergeCell ref="MLB3:MLI3"/>
    <mergeCell ref="MLJ3:MLQ3"/>
    <mergeCell ref="MLR3:MLY3"/>
    <mergeCell ref="MLZ3:MMG3"/>
    <mergeCell ref="MMH3:MMO3"/>
    <mergeCell ref="MMP3:MMW3"/>
    <mergeCell ref="MJF3:MJM3"/>
    <mergeCell ref="MJN3:MJU3"/>
    <mergeCell ref="MJV3:MKC3"/>
    <mergeCell ref="MKD3:MKK3"/>
    <mergeCell ref="MKL3:MKS3"/>
    <mergeCell ref="MKT3:MLA3"/>
    <mergeCell ref="MHJ3:MHQ3"/>
    <mergeCell ref="MHR3:MHY3"/>
    <mergeCell ref="MHZ3:MIG3"/>
    <mergeCell ref="MIH3:MIO3"/>
    <mergeCell ref="MIP3:MIW3"/>
    <mergeCell ref="MIX3:MJE3"/>
    <mergeCell ref="MQP3:MQW3"/>
    <mergeCell ref="MQX3:MRE3"/>
    <mergeCell ref="MRF3:MRM3"/>
    <mergeCell ref="MRN3:MRU3"/>
    <mergeCell ref="MRV3:MSC3"/>
    <mergeCell ref="MSD3:MSK3"/>
    <mergeCell ref="MOT3:MPA3"/>
    <mergeCell ref="MPB3:MPI3"/>
    <mergeCell ref="MPJ3:MPQ3"/>
    <mergeCell ref="MPR3:MPY3"/>
    <mergeCell ref="MPZ3:MQG3"/>
    <mergeCell ref="MQH3:MQO3"/>
    <mergeCell ref="MMX3:MNE3"/>
    <mergeCell ref="MNF3:MNM3"/>
    <mergeCell ref="MNN3:MNU3"/>
    <mergeCell ref="MNV3:MOC3"/>
    <mergeCell ref="MOD3:MOK3"/>
    <mergeCell ref="MOL3:MOS3"/>
    <mergeCell ref="MWD3:MWK3"/>
    <mergeCell ref="MWL3:MWS3"/>
    <mergeCell ref="MWT3:MXA3"/>
    <mergeCell ref="MXB3:MXI3"/>
    <mergeCell ref="MXJ3:MXQ3"/>
    <mergeCell ref="MXR3:MXY3"/>
    <mergeCell ref="MUH3:MUO3"/>
    <mergeCell ref="MUP3:MUW3"/>
    <mergeCell ref="MUX3:MVE3"/>
    <mergeCell ref="MVF3:MVM3"/>
    <mergeCell ref="MVN3:MVU3"/>
    <mergeCell ref="MVV3:MWC3"/>
    <mergeCell ref="MSL3:MSS3"/>
    <mergeCell ref="MST3:MTA3"/>
    <mergeCell ref="MTB3:MTI3"/>
    <mergeCell ref="MTJ3:MTQ3"/>
    <mergeCell ref="MTR3:MTY3"/>
    <mergeCell ref="MTZ3:MUG3"/>
    <mergeCell ref="NBR3:NBY3"/>
    <mergeCell ref="NBZ3:NCG3"/>
    <mergeCell ref="NCH3:NCO3"/>
    <mergeCell ref="NCP3:NCW3"/>
    <mergeCell ref="NCX3:NDE3"/>
    <mergeCell ref="NDF3:NDM3"/>
    <mergeCell ref="MZV3:NAC3"/>
    <mergeCell ref="NAD3:NAK3"/>
    <mergeCell ref="NAL3:NAS3"/>
    <mergeCell ref="NAT3:NBA3"/>
    <mergeCell ref="NBB3:NBI3"/>
    <mergeCell ref="NBJ3:NBQ3"/>
    <mergeCell ref="MXZ3:MYG3"/>
    <mergeCell ref="MYH3:MYO3"/>
    <mergeCell ref="MYP3:MYW3"/>
    <mergeCell ref="MYX3:MZE3"/>
    <mergeCell ref="MZF3:MZM3"/>
    <mergeCell ref="MZN3:MZU3"/>
    <mergeCell ref="NHF3:NHM3"/>
    <mergeCell ref="NHN3:NHU3"/>
    <mergeCell ref="NHV3:NIC3"/>
    <mergeCell ref="NID3:NIK3"/>
    <mergeCell ref="NIL3:NIS3"/>
    <mergeCell ref="NIT3:NJA3"/>
    <mergeCell ref="NFJ3:NFQ3"/>
    <mergeCell ref="NFR3:NFY3"/>
    <mergeCell ref="NFZ3:NGG3"/>
    <mergeCell ref="NGH3:NGO3"/>
    <mergeCell ref="NGP3:NGW3"/>
    <mergeCell ref="NGX3:NHE3"/>
    <mergeCell ref="NDN3:NDU3"/>
    <mergeCell ref="NDV3:NEC3"/>
    <mergeCell ref="NED3:NEK3"/>
    <mergeCell ref="NEL3:NES3"/>
    <mergeCell ref="NET3:NFA3"/>
    <mergeCell ref="NFB3:NFI3"/>
    <mergeCell ref="NMT3:NNA3"/>
    <mergeCell ref="NNB3:NNI3"/>
    <mergeCell ref="NNJ3:NNQ3"/>
    <mergeCell ref="NNR3:NNY3"/>
    <mergeCell ref="NNZ3:NOG3"/>
    <mergeCell ref="NOH3:NOO3"/>
    <mergeCell ref="NKX3:NLE3"/>
    <mergeCell ref="NLF3:NLM3"/>
    <mergeCell ref="NLN3:NLU3"/>
    <mergeCell ref="NLV3:NMC3"/>
    <mergeCell ref="NMD3:NMK3"/>
    <mergeCell ref="NML3:NMS3"/>
    <mergeCell ref="NJB3:NJI3"/>
    <mergeCell ref="NJJ3:NJQ3"/>
    <mergeCell ref="NJR3:NJY3"/>
    <mergeCell ref="NJZ3:NKG3"/>
    <mergeCell ref="NKH3:NKO3"/>
    <mergeCell ref="NKP3:NKW3"/>
    <mergeCell ref="NSH3:NSO3"/>
    <mergeCell ref="NSP3:NSW3"/>
    <mergeCell ref="NSX3:NTE3"/>
    <mergeCell ref="NTF3:NTM3"/>
    <mergeCell ref="NTN3:NTU3"/>
    <mergeCell ref="NTV3:NUC3"/>
    <mergeCell ref="NQL3:NQS3"/>
    <mergeCell ref="NQT3:NRA3"/>
    <mergeCell ref="NRB3:NRI3"/>
    <mergeCell ref="NRJ3:NRQ3"/>
    <mergeCell ref="NRR3:NRY3"/>
    <mergeCell ref="NRZ3:NSG3"/>
    <mergeCell ref="NOP3:NOW3"/>
    <mergeCell ref="NOX3:NPE3"/>
    <mergeCell ref="NPF3:NPM3"/>
    <mergeCell ref="NPN3:NPU3"/>
    <mergeCell ref="NPV3:NQC3"/>
    <mergeCell ref="NQD3:NQK3"/>
    <mergeCell ref="NXV3:NYC3"/>
    <mergeCell ref="NYD3:NYK3"/>
    <mergeCell ref="NYL3:NYS3"/>
    <mergeCell ref="NYT3:NZA3"/>
    <mergeCell ref="NZB3:NZI3"/>
    <mergeCell ref="NZJ3:NZQ3"/>
    <mergeCell ref="NVZ3:NWG3"/>
    <mergeCell ref="NWH3:NWO3"/>
    <mergeCell ref="NWP3:NWW3"/>
    <mergeCell ref="NWX3:NXE3"/>
    <mergeCell ref="NXF3:NXM3"/>
    <mergeCell ref="NXN3:NXU3"/>
    <mergeCell ref="NUD3:NUK3"/>
    <mergeCell ref="NUL3:NUS3"/>
    <mergeCell ref="NUT3:NVA3"/>
    <mergeCell ref="NVB3:NVI3"/>
    <mergeCell ref="NVJ3:NVQ3"/>
    <mergeCell ref="NVR3:NVY3"/>
    <mergeCell ref="ODJ3:ODQ3"/>
    <mergeCell ref="ODR3:ODY3"/>
    <mergeCell ref="ODZ3:OEG3"/>
    <mergeCell ref="OEH3:OEO3"/>
    <mergeCell ref="OEP3:OEW3"/>
    <mergeCell ref="OEX3:OFE3"/>
    <mergeCell ref="OBN3:OBU3"/>
    <mergeCell ref="OBV3:OCC3"/>
    <mergeCell ref="OCD3:OCK3"/>
    <mergeCell ref="OCL3:OCS3"/>
    <mergeCell ref="OCT3:ODA3"/>
    <mergeCell ref="ODB3:ODI3"/>
    <mergeCell ref="NZR3:NZY3"/>
    <mergeCell ref="NZZ3:OAG3"/>
    <mergeCell ref="OAH3:OAO3"/>
    <mergeCell ref="OAP3:OAW3"/>
    <mergeCell ref="OAX3:OBE3"/>
    <mergeCell ref="OBF3:OBM3"/>
    <mergeCell ref="OIX3:OJE3"/>
    <mergeCell ref="OJF3:OJM3"/>
    <mergeCell ref="OJN3:OJU3"/>
    <mergeCell ref="OJV3:OKC3"/>
    <mergeCell ref="OKD3:OKK3"/>
    <mergeCell ref="OKL3:OKS3"/>
    <mergeCell ref="OHB3:OHI3"/>
    <mergeCell ref="OHJ3:OHQ3"/>
    <mergeCell ref="OHR3:OHY3"/>
    <mergeCell ref="OHZ3:OIG3"/>
    <mergeCell ref="OIH3:OIO3"/>
    <mergeCell ref="OIP3:OIW3"/>
    <mergeCell ref="OFF3:OFM3"/>
    <mergeCell ref="OFN3:OFU3"/>
    <mergeCell ref="OFV3:OGC3"/>
    <mergeCell ref="OGD3:OGK3"/>
    <mergeCell ref="OGL3:OGS3"/>
    <mergeCell ref="OGT3:OHA3"/>
    <mergeCell ref="OOL3:OOS3"/>
    <mergeCell ref="OOT3:OPA3"/>
    <mergeCell ref="OPB3:OPI3"/>
    <mergeCell ref="OPJ3:OPQ3"/>
    <mergeCell ref="OPR3:OPY3"/>
    <mergeCell ref="OPZ3:OQG3"/>
    <mergeCell ref="OMP3:OMW3"/>
    <mergeCell ref="OMX3:ONE3"/>
    <mergeCell ref="ONF3:ONM3"/>
    <mergeCell ref="ONN3:ONU3"/>
    <mergeCell ref="ONV3:OOC3"/>
    <mergeCell ref="OOD3:OOK3"/>
    <mergeCell ref="OKT3:OLA3"/>
    <mergeCell ref="OLB3:OLI3"/>
    <mergeCell ref="OLJ3:OLQ3"/>
    <mergeCell ref="OLR3:OLY3"/>
    <mergeCell ref="OLZ3:OMG3"/>
    <mergeCell ref="OMH3:OMO3"/>
    <mergeCell ref="OTZ3:OUG3"/>
    <mergeCell ref="OUH3:OUO3"/>
    <mergeCell ref="OUP3:OUW3"/>
    <mergeCell ref="OUX3:OVE3"/>
    <mergeCell ref="OVF3:OVM3"/>
    <mergeCell ref="OVN3:OVU3"/>
    <mergeCell ref="OSD3:OSK3"/>
    <mergeCell ref="OSL3:OSS3"/>
    <mergeCell ref="OST3:OTA3"/>
    <mergeCell ref="OTB3:OTI3"/>
    <mergeCell ref="OTJ3:OTQ3"/>
    <mergeCell ref="OTR3:OTY3"/>
    <mergeCell ref="OQH3:OQO3"/>
    <mergeCell ref="OQP3:OQW3"/>
    <mergeCell ref="OQX3:ORE3"/>
    <mergeCell ref="ORF3:ORM3"/>
    <mergeCell ref="ORN3:ORU3"/>
    <mergeCell ref="ORV3:OSC3"/>
    <mergeCell ref="OZN3:OZU3"/>
    <mergeCell ref="OZV3:PAC3"/>
    <mergeCell ref="PAD3:PAK3"/>
    <mergeCell ref="PAL3:PAS3"/>
    <mergeCell ref="PAT3:PBA3"/>
    <mergeCell ref="PBB3:PBI3"/>
    <mergeCell ref="OXR3:OXY3"/>
    <mergeCell ref="OXZ3:OYG3"/>
    <mergeCell ref="OYH3:OYO3"/>
    <mergeCell ref="OYP3:OYW3"/>
    <mergeCell ref="OYX3:OZE3"/>
    <mergeCell ref="OZF3:OZM3"/>
    <mergeCell ref="OVV3:OWC3"/>
    <mergeCell ref="OWD3:OWK3"/>
    <mergeCell ref="OWL3:OWS3"/>
    <mergeCell ref="OWT3:OXA3"/>
    <mergeCell ref="OXB3:OXI3"/>
    <mergeCell ref="OXJ3:OXQ3"/>
    <mergeCell ref="PFB3:PFI3"/>
    <mergeCell ref="PFJ3:PFQ3"/>
    <mergeCell ref="PFR3:PFY3"/>
    <mergeCell ref="PFZ3:PGG3"/>
    <mergeCell ref="PGH3:PGO3"/>
    <mergeCell ref="PGP3:PGW3"/>
    <mergeCell ref="PDF3:PDM3"/>
    <mergeCell ref="PDN3:PDU3"/>
    <mergeCell ref="PDV3:PEC3"/>
    <mergeCell ref="PED3:PEK3"/>
    <mergeCell ref="PEL3:PES3"/>
    <mergeCell ref="PET3:PFA3"/>
    <mergeCell ref="PBJ3:PBQ3"/>
    <mergeCell ref="PBR3:PBY3"/>
    <mergeCell ref="PBZ3:PCG3"/>
    <mergeCell ref="PCH3:PCO3"/>
    <mergeCell ref="PCP3:PCW3"/>
    <mergeCell ref="PCX3:PDE3"/>
    <mergeCell ref="PKP3:PKW3"/>
    <mergeCell ref="PKX3:PLE3"/>
    <mergeCell ref="PLF3:PLM3"/>
    <mergeCell ref="PLN3:PLU3"/>
    <mergeCell ref="PLV3:PMC3"/>
    <mergeCell ref="PMD3:PMK3"/>
    <mergeCell ref="PIT3:PJA3"/>
    <mergeCell ref="PJB3:PJI3"/>
    <mergeCell ref="PJJ3:PJQ3"/>
    <mergeCell ref="PJR3:PJY3"/>
    <mergeCell ref="PJZ3:PKG3"/>
    <mergeCell ref="PKH3:PKO3"/>
    <mergeCell ref="PGX3:PHE3"/>
    <mergeCell ref="PHF3:PHM3"/>
    <mergeCell ref="PHN3:PHU3"/>
    <mergeCell ref="PHV3:PIC3"/>
    <mergeCell ref="PID3:PIK3"/>
    <mergeCell ref="PIL3:PIS3"/>
    <mergeCell ref="PQD3:PQK3"/>
    <mergeCell ref="PQL3:PQS3"/>
    <mergeCell ref="PQT3:PRA3"/>
    <mergeCell ref="PRB3:PRI3"/>
    <mergeCell ref="PRJ3:PRQ3"/>
    <mergeCell ref="PRR3:PRY3"/>
    <mergeCell ref="POH3:POO3"/>
    <mergeCell ref="POP3:POW3"/>
    <mergeCell ref="POX3:PPE3"/>
    <mergeCell ref="PPF3:PPM3"/>
    <mergeCell ref="PPN3:PPU3"/>
    <mergeCell ref="PPV3:PQC3"/>
    <mergeCell ref="PML3:PMS3"/>
    <mergeCell ref="PMT3:PNA3"/>
    <mergeCell ref="PNB3:PNI3"/>
    <mergeCell ref="PNJ3:PNQ3"/>
    <mergeCell ref="PNR3:PNY3"/>
    <mergeCell ref="PNZ3:POG3"/>
    <mergeCell ref="PVR3:PVY3"/>
    <mergeCell ref="PVZ3:PWG3"/>
    <mergeCell ref="PWH3:PWO3"/>
    <mergeCell ref="PWP3:PWW3"/>
    <mergeCell ref="PWX3:PXE3"/>
    <mergeCell ref="PXF3:PXM3"/>
    <mergeCell ref="PTV3:PUC3"/>
    <mergeCell ref="PUD3:PUK3"/>
    <mergeCell ref="PUL3:PUS3"/>
    <mergeCell ref="PUT3:PVA3"/>
    <mergeCell ref="PVB3:PVI3"/>
    <mergeCell ref="PVJ3:PVQ3"/>
    <mergeCell ref="PRZ3:PSG3"/>
    <mergeCell ref="PSH3:PSO3"/>
    <mergeCell ref="PSP3:PSW3"/>
    <mergeCell ref="PSX3:PTE3"/>
    <mergeCell ref="PTF3:PTM3"/>
    <mergeCell ref="PTN3:PTU3"/>
    <mergeCell ref="QBF3:QBM3"/>
    <mergeCell ref="QBN3:QBU3"/>
    <mergeCell ref="QBV3:QCC3"/>
    <mergeCell ref="QCD3:QCK3"/>
    <mergeCell ref="QCL3:QCS3"/>
    <mergeCell ref="QCT3:QDA3"/>
    <mergeCell ref="PZJ3:PZQ3"/>
    <mergeCell ref="PZR3:PZY3"/>
    <mergeCell ref="PZZ3:QAG3"/>
    <mergeCell ref="QAH3:QAO3"/>
    <mergeCell ref="QAP3:QAW3"/>
    <mergeCell ref="QAX3:QBE3"/>
    <mergeCell ref="PXN3:PXU3"/>
    <mergeCell ref="PXV3:PYC3"/>
    <mergeCell ref="PYD3:PYK3"/>
    <mergeCell ref="PYL3:PYS3"/>
    <mergeCell ref="PYT3:PZA3"/>
    <mergeCell ref="PZB3:PZI3"/>
    <mergeCell ref="QGT3:QHA3"/>
    <mergeCell ref="QHB3:QHI3"/>
    <mergeCell ref="QHJ3:QHQ3"/>
    <mergeCell ref="QHR3:QHY3"/>
    <mergeCell ref="QHZ3:QIG3"/>
    <mergeCell ref="QIH3:QIO3"/>
    <mergeCell ref="QEX3:QFE3"/>
    <mergeCell ref="QFF3:QFM3"/>
    <mergeCell ref="QFN3:QFU3"/>
    <mergeCell ref="QFV3:QGC3"/>
    <mergeCell ref="QGD3:QGK3"/>
    <mergeCell ref="QGL3:QGS3"/>
    <mergeCell ref="QDB3:QDI3"/>
    <mergeCell ref="QDJ3:QDQ3"/>
    <mergeCell ref="QDR3:QDY3"/>
    <mergeCell ref="QDZ3:QEG3"/>
    <mergeCell ref="QEH3:QEO3"/>
    <mergeCell ref="QEP3:QEW3"/>
    <mergeCell ref="QMH3:QMO3"/>
    <mergeCell ref="QMP3:QMW3"/>
    <mergeCell ref="QMX3:QNE3"/>
    <mergeCell ref="QNF3:QNM3"/>
    <mergeCell ref="QNN3:QNU3"/>
    <mergeCell ref="QNV3:QOC3"/>
    <mergeCell ref="QKL3:QKS3"/>
    <mergeCell ref="QKT3:QLA3"/>
    <mergeCell ref="QLB3:QLI3"/>
    <mergeCell ref="QLJ3:QLQ3"/>
    <mergeCell ref="QLR3:QLY3"/>
    <mergeCell ref="QLZ3:QMG3"/>
    <mergeCell ref="QIP3:QIW3"/>
    <mergeCell ref="QIX3:QJE3"/>
    <mergeCell ref="QJF3:QJM3"/>
    <mergeCell ref="QJN3:QJU3"/>
    <mergeCell ref="QJV3:QKC3"/>
    <mergeCell ref="QKD3:QKK3"/>
    <mergeCell ref="QRV3:QSC3"/>
    <mergeCell ref="QSD3:QSK3"/>
    <mergeCell ref="QSL3:QSS3"/>
    <mergeCell ref="QST3:QTA3"/>
    <mergeCell ref="QTB3:QTI3"/>
    <mergeCell ref="QTJ3:QTQ3"/>
    <mergeCell ref="QPZ3:QQG3"/>
    <mergeCell ref="QQH3:QQO3"/>
    <mergeCell ref="QQP3:QQW3"/>
    <mergeCell ref="QQX3:QRE3"/>
    <mergeCell ref="QRF3:QRM3"/>
    <mergeCell ref="QRN3:QRU3"/>
    <mergeCell ref="QOD3:QOK3"/>
    <mergeCell ref="QOL3:QOS3"/>
    <mergeCell ref="QOT3:QPA3"/>
    <mergeCell ref="QPB3:QPI3"/>
    <mergeCell ref="QPJ3:QPQ3"/>
    <mergeCell ref="QPR3:QPY3"/>
    <mergeCell ref="QXJ3:QXQ3"/>
    <mergeCell ref="QXR3:QXY3"/>
    <mergeCell ref="QXZ3:QYG3"/>
    <mergeCell ref="QYH3:QYO3"/>
    <mergeCell ref="QYP3:QYW3"/>
    <mergeCell ref="QYX3:QZE3"/>
    <mergeCell ref="QVN3:QVU3"/>
    <mergeCell ref="QVV3:QWC3"/>
    <mergeCell ref="QWD3:QWK3"/>
    <mergeCell ref="QWL3:QWS3"/>
    <mergeCell ref="QWT3:QXA3"/>
    <mergeCell ref="QXB3:QXI3"/>
    <mergeCell ref="QTR3:QTY3"/>
    <mergeCell ref="QTZ3:QUG3"/>
    <mergeCell ref="QUH3:QUO3"/>
    <mergeCell ref="QUP3:QUW3"/>
    <mergeCell ref="QUX3:QVE3"/>
    <mergeCell ref="QVF3:QVM3"/>
    <mergeCell ref="RCX3:RDE3"/>
    <mergeCell ref="RDF3:RDM3"/>
    <mergeCell ref="RDN3:RDU3"/>
    <mergeCell ref="RDV3:REC3"/>
    <mergeCell ref="RED3:REK3"/>
    <mergeCell ref="REL3:RES3"/>
    <mergeCell ref="RBB3:RBI3"/>
    <mergeCell ref="RBJ3:RBQ3"/>
    <mergeCell ref="RBR3:RBY3"/>
    <mergeCell ref="RBZ3:RCG3"/>
    <mergeCell ref="RCH3:RCO3"/>
    <mergeCell ref="RCP3:RCW3"/>
    <mergeCell ref="QZF3:QZM3"/>
    <mergeCell ref="QZN3:QZU3"/>
    <mergeCell ref="QZV3:RAC3"/>
    <mergeCell ref="RAD3:RAK3"/>
    <mergeCell ref="RAL3:RAS3"/>
    <mergeCell ref="RAT3:RBA3"/>
    <mergeCell ref="RIL3:RIS3"/>
    <mergeCell ref="RIT3:RJA3"/>
    <mergeCell ref="RJB3:RJI3"/>
    <mergeCell ref="RJJ3:RJQ3"/>
    <mergeCell ref="RJR3:RJY3"/>
    <mergeCell ref="RJZ3:RKG3"/>
    <mergeCell ref="RGP3:RGW3"/>
    <mergeCell ref="RGX3:RHE3"/>
    <mergeCell ref="RHF3:RHM3"/>
    <mergeCell ref="RHN3:RHU3"/>
    <mergeCell ref="RHV3:RIC3"/>
    <mergeCell ref="RID3:RIK3"/>
    <mergeCell ref="RET3:RFA3"/>
    <mergeCell ref="RFB3:RFI3"/>
    <mergeCell ref="RFJ3:RFQ3"/>
    <mergeCell ref="RFR3:RFY3"/>
    <mergeCell ref="RFZ3:RGG3"/>
    <mergeCell ref="RGH3:RGO3"/>
    <mergeCell ref="RNZ3:ROG3"/>
    <mergeCell ref="ROH3:ROO3"/>
    <mergeCell ref="ROP3:ROW3"/>
    <mergeCell ref="ROX3:RPE3"/>
    <mergeCell ref="RPF3:RPM3"/>
    <mergeCell ref="RPN3:RPU3"/>
    <mergeCell ref="RMD3:RMK3"/>
    <mergeCell ref="RML3:RMS3"/>
    <mergeCell ref="RMT3:RNA3"/>
    <mergeCell ref="RNB3:RNI3"/>
    <mergeCell ref="RNJ3:RNQ3"/>
    <mergeCell ref="RNR3:RNY3"/>
    <mergeCell ref="RKH3:RKO3"/>
    <mergeCell ref="RKP3:RKW3"/>
    <mergeCell ref="RKX3:RLE3"/>
    <mergeCell ref="RLF3:RLM3"/>
    <mergeCell ref="RLN3:RLU3"/>
    <mergeCell ref="RLV3:RMC3"/>
    <mergeCell ref="RTN3:RTU3"/>
    <mergeCell ref="RTV3:RUC3"/>
    <mergeCell ref="RUD3:RUK3"/>
    <mergeCell ref="RUL3:RUS3"/>
    <mergeCell ref="RUT3:RVA3"/>
    <mergeCell ref="RVB3:RVI3"/>
    <mergeCell ref="RRR3:RRY3"/>
    <mergeCell ref="RRZ3:RSG3"/>
    <mergeCell ref="RSH3:RSO3"/>
    <mergeCell ref="RSP3:RSW3"/>
    <mergeCell ref="RSX3:RTE3"/>
    <mergeCell ref="RTF3:RTM3"/>
    <mergeCell ref="RPV3:RQC3"/>
    <mergeCell ref="RQD3:RQK3"/>
    <mergeCell ref="RQL3:RQS3"/>
    <mergeCell ref="RQT3:RRA3"/>
    <mergeCell ref="RRB3:RRI3"/>
    <mergeCell ref="RRJ3:RRQ3"/>
    <mergeCell ref="RZB3:RZI3"/>
    <mergeCell ref="RZJ3:RZQ3"/>
    <mergeCell ref="RZR3:RZY3"/>
    <mergeCell ref="RZZ3:SAG3"/>
    <mergeCell ref="SAH3:SAO3"/>
    <mergeCell ref="SAP3:SAW3"/>
    <mergeCell ref="RXF3:RXM3"/>
    <mergeCell ref="RXN3:RXU3"/>
    <mergeCell ref="RXV3:RYC3"/>
    <mergeCell ref="RYD3:RYK3"/>
    <mergeCell ref="RYL3:RYS3"/>
    <mergeCell ref="RYT3:RZA3"/>
    <mergeCell ref="RVJ3:RVQ3"/>
    <mergeCell ref="RVR3:RVY3"/>
    <mergeCell ref="RVZ3:RWG3"/>
    <mergeCell ref="RWH3:RWO3"/>
    <mergeCell ref="RWP3:RWW3"/>
    <mergeCell ref="RWX3:RXE3"/>
    <mergeCell ref="SEP3:SEW3"/>
    <mergeCell ref="SEX3:SFE3"/>
    <mergeCell ref="SFF3:SFM3"/>
    <mergeCell ref="SFN3:SFU3"/>
    <mergeCell ref="SFV3:SGC3"/>
    <mergeCell ref="SGD3:SGK3"/>
    <mergeCell ref="SCT3:SDA3"/>
    <mergeCell ref="SDB3:SDI3"/>
    <mergeCell ref="SDJ3:SDQ3"/>
    <mergeCell ref="SDR3:SDY3"/>
    <mergeCell ref="SDZ3:SEG3"/>
    <mergeCell ref="SEH3:SEO3"/>
    <mergeCell ref="SAX3:SBE3"/>
    <mergeCell ref="SBF3:SBM3"/>
    <mergeCell ref="SBN3:SBU3"/>
    <mergeCell ref="SBV3:SCC3"/>
    <mergeCell ref="SCD3:SCK3"/>
    <mergeCell ref="SCL3:SCS3"/>
    <mergeCell ref="SKD3:SKK3"/>
    <mergeCell ref="SKL3:SKS3"/>
    <mergeCell ref="SKT3:SLA3"/>
    <mergeCell ref="SLB3:SLI3"/>
    <mergeCell ref="SLJ3:SLQ3"/>
    <mergeCell ref="SLR3:SLY3"/>
    <mergeCell ref="SIH3:SIO3"/>
    <mergeCell ref="SIP3:SIW3"/>
    <mergeCell ref="SIX3:SJE3"/>
    <mergeCell ref="SJF3:SJM3"/>
    <mergeCell ref="SJN3:SJU3"/>
    <mergeCell ref="SJV3:SKC3"/>
    <mergeCell ref="SGL3:SGS3"/>
    <mergeCell ref="SGT3:SHA3"/>
    <mergeCell ref="SHB3:SHI3"/>
    <mergeCell ref="SHJ3:SHQ3"/>
    <mergeCell ref="SHR3:SHY3"/>
    <mergeCell ref="SHZ3:SIG3"/>
    <mergeCell ref="SPR3:SPY3"/>
    <mergeCell ref="SPZ3:SQG3"/>
    <mergeCell ref="SQH3:SQO3"/>
    <mergeCell ref="SQP3:SQW3"/>
    <mergeCell ref="SQX3:SRE3"/>
    <mergeCell ref="SRF3:SRM3"/>
    <mergeCell ref="SNV3:SOC3"/>
    <mergeCell ref="SOD3:SOK3"/>
    <mergeCell ref="SOL3:SOS3"/>
    <mergeCell ref="SOT3:SPA3"/>
    <mergeCell ref="SPB3:SPI3"/>
    <mergeCell ref="SPJ3:SPQ3"/>
    <mergeCell ref="SLZ3:SMG3"/>
    <mergeCell ref="SMH3:SMO3"/>
    <mergeCell ref="SMP3:SMW3"/>
    <mergeCell ref="SMX3:SNE3"/>
    <mergeCell ref="SNF3:SNM3"/>
    <mergeCell ref="SNN3:SNU3"/>
    <mergeCell ref="SVF3:SVM3"/>
    <mergeCell ref="SVN3:SVU3"/>
    <mergeCell ref="SVV3:SWC3"/>
    <mergeCell ref="SWD3:SWK3"/>
    <mergeCell ref="SWL3:SWS3"/>
    <mergeCell ref="SWT3:SXA3"/>
    <mergeCell ref="STJ3:STQ3"/>
    <mergeCell ref="STR3:STY3"/>
    <mergeCell ref="STZ3:SUG3"/>
    <mergeCell ref="SUH3:SUO3"/>
    <mergeCell ref="SUP3:SUW3"/>
    <mergeCell ref="SUX3:SVE3"/>
    <mergeCell ref="SRN3:SRU3"/>
    <mergeCell ref="SRV3:SSC3"/>
    <mergeCell ref="SSD3:SSK3"/>
    <mergeCell ref="SSL3:SSS3"/>
    <mergeCell ref="SST3:STA3"/>
    <mergeCell ref="STB3:STI3"/>
    <mergeCell ref="TAT3:TBA3"/>
    <mergeCell ref="TBB3:TBI3"/>
    <mergeCell ref="TBJ3:TBQ3"/>
    <mergeCell ref="TBR3:TBY3"/>
    <mergeCell ref="TBZ3:TCG3"/>
    <mergeCell ref="TCH3:TCO3"/>
    <mergeCell ref="SYX3:SZE3"/>
    <mergeCell ref="SZF3:SZM3"/>
    <mergeCell ref="SZN3:SZU3"/>
    <mergeCell ref="SZV3:TAC3"/>
    <mergeCell ref="TAD3:TAK3"/>
    <mergeCell ref="TAL3:TAS3"/>
    <mergeCell ref="SXB3:SXI3"/>
    <mergeCell ref="SXJ3:SXQ3"/>
    <mergeCell ref="SXR3:SXY3"/>
    <mergeCell ref="SXZ3:SYG3"/>
    <mergeCell ref="SYH3:SYO3"/>
    <mergeCell ref="SYP3:SYW3"/>
    <mergeCell ref="TGH3:TGO3"/>
    <mergeCell ref="TGP3:TGW3"/>
    <mergeCell ref="TGX3:THE3"/>
    <mergeCell ref="THF3:THM3"/>
    <mergeCell ref="THN3:THU3"/>
    <mergeCell ref="THV3:TIC3"/>
    <mergeCell ref="TEL3:TES3"/>
    <mergeCell ref="TET3:TFA3"/>
    <mergeCell ref="TFB3:TFI3"/>
    <mergeCell ref="TFJ3:TFQ3"/>
    <mergeCell ref="TFR3:TFY3"/>
    <mergeCell ref="TFZ3:TGG3"/>
    <mergeCell ref="TCP3:TCW3"/>
    <mergeCell ref="TCX3:TDE3"/>
    <mergeCell ref="TDF3:TDM3"/>
    <mergeCell ref="TDN3:TDU3"/>
    <mergeCell ref="TDV3:TEC3"/>
    <mergeCell ref="TED3:TEK3"/>
    <mergeCell ref="TLV3:TMC3"/>
    <mergeCell ref="TMD3:TMK3"/>
    <mergeCell ref="TML3:TMS3"/>
    <mergeCell ref="TMT3:TNA3"/>
    <mergeCell ref="TNB3:TNI3"/>
    <mergeCell ref="TNJ3:TNQ3"/>
    <mergeCell ref="TJZ3:TKG3"/>
    <mergeCell ref="TKH3:TKO3"/>
    <mergeCell ref="TKP3:TKW3"/>
    <mergeCell ref="TKX3:TLE3"/>
    <mergeCell ref="TLF3:TLM3"/>
    <mergeCell ref="TLN3:TLU3"/>
    <mergeCell ref="TID3:TIK3"/>
    <mergeCell ref="TIL3:TIS3"/>
    <mergeCell ref="TIT3:TJA3"/>
    <mergeCell ref="TJB3:TJI3"/>
    <mergeCell ref="TJJ3:TJQ3"/>
    <mergeCell ref="TJR3:TJY3"/>
    <mergeCell ref="TRJ3:TRQ3"/>
    <mergeCell ref="TRR3:TRY3"/>
    <mergeCell ref="TRZ3:TSG3"/>
    <mergeCell ref="TSH3:TSO3"/>
    <mergeCell ref="TSP3:TSW3"/>
    <mergeCell ref="TSX3:TTE3"/>
    <mergeCell ref="TPN3:TPU3"/>
    <mergeCell ref="TPV3:TQC3"/>
    <mergeCell ref="TQD3:TQK3"/>
    <mergeCell ref="TQL3:TQS3"/>
    <mergeCell ref="TQT3:TRA3"/>
    <mergeCell ref="TRB3:TRI3"/>
    <mergeCell ref="TNR3:TNY3"/>
    <mergeCell ref="TNZ3:TOG3"/>
    <mergeCell ref="TOH3:TOO3"/>
    <mergeCell ref="TOP3:TOW3"/>
    <mergeCell ref="TOX3:TPE3"/>
    <mergeCell ref="TPF3:TPM3"/>
    <mergeCell ref="TWX3:TXE3"/>
    <mergeCell ref="TXF3:TXM3"/>
    <mergeCell ref="TXN3:TXU3"/>
    <mergeCell ref="TXV3:TYC3"/>
    <mergeCell ref="TYD3:TYK3"/>
    <mergeCell ref="TYL3:TYS3"/>
    <mergeCell ref="TVB3:TVI3"/>
    <mergeCell ref="TVJ3:TVQ3"/>
    <mergeCell ref="TVR3:TVY3"/>
    <mergeCell ref="TVZ3:TWG3"/>
    <mergeCell ref="TWH3:TWO3"/>
    <mergeCell ref="TWP3:TWW3"/>
    <mergeCell ref="TTF3:TTM3"/>
    <mergeCell ref="TTN3:TTU3"/>
    <mergeCell ref="TTV3:TUC3"/>
    <mergeCell ref="TUD3:TUK3"/>
    <mergeCell ref="TUL3:TUS3"/>
    <mergeCell ref="TUT3:TVA3"/>
    <mergeCell ref="UCL3:UCS3"/>
    <mergeCell ref="UCT3:UDA3"/>
    <mergeCell ref="UDB3:UDI3"/>
    <mergeCell ref="UDJ3:UDQ3"/>
    <mergeCell ref="UDR3:UDY3"/>
    <mergeCell ref="UDZ3:UEG3"/>
    <mergeCell ref="UAP3:UAW3"/>
    <mergeCell ref="UAX3:UBE3"/>
    <mergeCell ref="UBF3:UBM3"/>
    <mergeCell ref="UBN3:UBU3"/>
    <mergeCell ref="UBV3:UCC3"/>
    <mergeCell ref="UCD3:UCK3"/>
    <mergeCell ref="TYT3:TZA3"/>
    <mergeCell ref="TZB3:TZI3"/>
    <mergeCell ref="TZJ3:TZQ3"/>
    <mergeCell ref="TZR3:TZY3"/>
    <mergeCell ref="TZZ3:UAG3"/>
    <mergeCell ref="UAH3:UAO3"/>
    <mergeCell ref="UHZ3:UIG3"/>
    <mergeCell ref="UIH3:UIO3"/>
    <mergeCell ref="UIP3:UIW3"/>
    <mergeCell ref="UIX3:UJE3"/>
    <mergeCell ref="UJF3:UJM3"/>
    <mergeCell ref="UJN3:UJU3"/>
    <mergeCell ref="UGD3:UGK3"/>
    <mergeCell ref="UGL3:UGS3"/>
    <mergeCell ref="UGT3:UHA3"/>
    <mergeCell ref="UHB3:UHI3"/>
    <mergeCell ref="UHJ3:UHQ3"/>
    <mergeCell ref="UHR3:UHY3"/>
    <mergeCell ref="UEH3:UEO3"/>
    <mergeCell ref="UEP3:UEW3"/>
    <mergeCell ref="UEX3:UFE3"/>
    <mergeCell ref="UFF3:UFM3"/>
    <mergeCell ref="UFN3:UFU3"/>
    <mergeCell ref="UFV3:UGC3"/>
    <mergeCell ref="UNN3:UNU3"/>
    <mergeCell ref="UNV3:UOC3"/>
    <mergeCell ref="UOD3:UOK3"/>
    <mergeCell ref="UOL3:UOS3"/>
    <mergeCell ref="UOT3:UPA3"/>
    <mergeCell ref="UPB3:UPI3"/>
    <mergeCell ref="ULR3:ULY3"/>
    <mergeCell ref="ULZ3:UMG3"/>
    <mergeCell ref="UMH3:UMO3"/>
    <mergeCell ref="UMP3:UMW3"/>
    <mergeCell ref="UMX3:UNE3"/>
    <mergeCell ref="UNF3:UNM3"/>
    <mergeCell ref="UJV3:UKC3"/>
    <mergeCell ref="UKD3:UKK3"/>
    <mergeCell ref="UKL3:UKS3"/>
    <mergeCell ref="UKT3:ULA3"/>
    <mergeCell ref="ULB3:ULI3"/>
    <mergeCell ref="ULJ3:ULQ3"/>
    <mergeCell ref="UTB3:UTI3"/>
    <mergeCell ref="UTJ3:UTQ3"/>
    <mergeCell ref="UTR3:UTY3"/>
    <mergeCell ref="UTZ3:UUG3"/>
    <mergeCell ref="UUH3:UUO3"/>
    <mergeCell ref="UUP3:UUW3"/>
    <mergeCell ref="URF3:URM3"/>
    <mergeCell ref="URN3:URU3"/>
    <mergeCell ref="URV3:USC3"/>
    <mergeCell ref="USD3:USK3"/>
    <mergeCell ref="USL3:USS3"/>
    <mergeCell ref="UST3:UTA3"/>
    <mergeCell ref="UPJ3:UPQ3"/>
    <mergeCell ref="UPR3:UPY3"/>
    <mergeCell ref="UPZ3:UQG3"/>
    <mergeCell ref="UQH3:UQO3"/>
    <mergeCell ref="UQP3:UQW3"/>
    <mergeCell ref="UQX3:URE3"/>
    <mergeCell ref="UYP3:UYW3"/>
    <mergeCell ref="UYX3:UZE3"/>
    <mergeCell ref="UZF3:UZM3"/>
    <mergeCell ref="UZN3:UZU3"/>
    <mergeCell ref="UZV3:VAC3"/>
    <mergeCell ref="VAD3:VAK3"/>
    <mergeCell ref="UWT3:UXA3"/>
    <mergeCell ref="UXB3:UXI3"/>
    <mergeCell ref="UXJ3:UXQ3"/>
    <mergeCell ref="UXR3:UXY3"/>
    <mergeCell ref="UXZ3:UYG3"/>
    <mergeCell ref="UYH3:UYO3"/>
    <mergeCell ref="UUX3:UVE3"/>
    <mergeCell ref="UVF3:UVM3"/>
    <mergeCell ref="UVN3:UVU3"/>
    <mergeCell ref="UVV3:UWC3"/>
    <mergeCell ref="UWD3:UWK3"/>
    <mergeCell ref="UWL3:UWS3"/>
    <mergeCell ref="VED3:VEK3"/>
    <mergeCell ref="VEL3:VES3"/>
    <mergeCell ref="VET3:VFA3"/>
    <mergeCell ref="VFB3:VFI3"/>
    <mergeCell ref="VFJ3:VFQ3"/>
    <mergeCell ref="VFR3:VFY3"/>
    <mergeCell ref="VCH3:VCO3"/>
    <mergeCell ref="VCP3:VCW3"/>
    <mergeCell ref="VCX3:VDE3"/>
    <mergeCell ref="VDF3:VDM3"/>
    <mergeCell ref="VDN3:VDU3"/>
    <mergeCell ref="VDV3:VEC3"/>
    <mergeCell ref="VAL3:VAS3"/>
    <mergeCell ref="VAT3:VBA3"/>
    <mergeCell ref="VBB3:VBI3"/>
    <mergeCell ref="VBJ3:VBQ3"/>
    <mergeCell ref="VBR3:VBY3"/>
    <mergeCell ref="VBZ3:VCG3"/>
    <mergeCell ref="VJR3:VJY3"/>
    <mergeCell ref="VJZ3:VKG3"/>
    <mergeCell ref="VKH3:VKO3"/>
    <mergeCell ref="VKP3:VKW3"/>
    <mergeCell ref="VKX3:VLE3"/>
    <mergeCell ref="VLF3:VLM3"/>
    <mergeCell ref="VHV3:VIC3"/>
    <mergeCell ref="VID3:VIK3"/>
    <mergeCell ref="VIL3:VIS3"/>
    <mergeCell ref="VIT3:VJA3"/>
    <mergeCell ref="VJB3:VJI3"/>
    <mergeCell ref="VJJ3:VJQ3"/>
    <mergeCell ref="VFZ3:VGG3"/>
    <mergeCell ref="VGH3:VGO3"/>
    <mergeCell ref="VGP3:VGW3"/>
    <mergeCell ref="VGX3:VHE3"/>
    <mergeCell ref="VHF3:VHM3"/>
    <mergeCell ref="VHN3:VHU3"/>
    <mergeCell ref="VPF3:VPM3"/>
    <mergeCell ref="VPN3:VPU3"/>
    <mergeCell ref="VPV3:VQC3"/>
    <mergeCell ref="VQD3:VQK3"/>
    <mergeCell ref="VQL3:VQS3"/>
    <mergeCell ref="VQT3:VRA3"/>
    <mergeCell ref="VNJ3:VNQ3"/>
    <mergeCell ref="VNR3:VNY3"/>
    <mergeCell ref="VNZ3:VOG3"/>
    <mergeCell ref="VOH3:VOO3"/>
    <mergeCell ref="VOP3:VOW3"/>
    <mergeCell ref="VOX3:VPE3"/>
    <mergeCell ref="VLN3:VLU3"/>
    <mergeCell ref="VLV3:VMC3"/>
    <mergeCell ref="VMD3:VMK3"/>
    <mergeCell ref="VML3:VMS3"/>
    <mergeCell ref="VMT3:VNA3"/>
    <mergeCell ref="VNB3:VNI3"/>
    <mergeCell ref="VUT3:VVA3"/>
    <mergeCell ref="VVB3:VVI3"/>
    <mergeCell ref="VVJ3:VVQ3"/>
    <mergeCell ref="VVR3:VVY3"/>
    <mergeCell ref="VVZ3:VWG3"/>
    <mergeCell ref="VWH3:VWO3"/>
    <mergeCell ref="VSX3:VTE3"/>
    <mergeCell ref="VTF3:VTM3"/>
    <mergeCell ref="VTN3:VTU3"/>
    <mergeCell ref="VTV3:VUC3"/>
    <mergeCell ref="VUD3:VUK3"/>
    <mergeCell ref="VUL3:VUS3"/>
    <mergeCell ref="VRB3:VRI3"/>
    <mergeCell ref="VRJ3:VRQ3"/>
    <mergeCell ref="VRR3:VRY3"/>
    <mergeCell ref="VRZ3:VSG3"/>
    <mergeCell ref="VSH3:VSO3"/>
    <mergeCell ref="VSP3:VSW3"/>
    <mergeCell ref="WAH3:WAO3"/>
    <mergeCell ref="WAP3:WAW3"/>
    <mergeCell ref="WAX3:WBE3"/>
    <mergeCell ref="WBF3:WBM3"/>
    <mergeCell ref="WBN3:WBU3"/>
    <mergeCell ref="WBV3:WCC3"/>
    <mergeCell ref="VYL3:VYS3"/>
    <mergeCell ref="VYT3:VZA3"/>
    <mergeCell ref="VZB3:VZI3"/>
    <mergeCell ref="VZJ3:VZQ3"/>
    <mergeCell ref="VZR3:VZY3"/>
    <mergeCell ref="VZZ3:WAG3"/>
    <mergeCell ref="VWP3:VWW3"/>
    <mergeCell ref="VWX3:VXE3"/>
    <mergeCell ref="VXF3:VXM3"/>
    <mergeCell ref="VXN3:VXU3"/>
    <mergeCell ref="VXV3:VYC3"/>
    <mergeCell ref="VYD3:VYK3"/>
    <mergeCell ref="WFV3:WGC3"/>
    <mergeCell ref="WGD3:WGK3"/>
    <mergeCell ref="WGL3:WGS3"/>
    <mergeCell ref="WGT3:WHA3"/>
    <mergeCell ref="WHB3:WHI3"/>
    <mergeCell ref="WHJ3:WHQ3"/>
    <mergeCell ref="WDZ3:WEG3"/>
    <mergeCell ref="WEH3:WEO3"/>
    <mergeCell ref="WEP3:WEW3"/>
    <mergeCell ref="WEX3:WFE3"/>
    <mergeCell ref="WFF3:WFM3"/>
    <mergeCell ref="WFN3:WFU3"/>
    <mergeCell ref="WCD3:WCK3"/>
    <mergeCell ref="WCL3:WCS3"/>
    <mergeCell ref="WCT3:WDA3"/>
    <mergeCell ref="WDB3:WDI3"/>
    <mergeCell ref="WDJ3:WDQ3"/>
    <mergeCell ref="WDR3:WDY3"/>
    <mergeCell ref="WLJ3:WLQ3"/>
    <mergeCell ref="WLR3:WLY3"/>
    <mergeCell ref="WLZ3:WMG3"/>
    <mergeCell ref="WMH3:WMO3"/>
    <mergeCell ref="WMP3:WMW3"/>
    <mergeCell ref="WMX3:WNE3"/>
    <mergeCell ref="WJN3:WJU3"/>
    <mergeCell ref="WJV3:WKC3"/>
    <mergeCell ref="WKD3:WKK3"/>
    <mergeCell ref="WKL3:WKS3"/>
    <mergeCell ref="WKT3:WLA3"/>
    <mergeCell ref="WLB3:WLI3"/>
    <mergeCell ref="WHR3:WHY3"/>
    <mergeCell ref="WHZ3:WIG3"/>
    <mergeCell ref="WIH3:WIO3"/>
    <mergeCell ref="WIP3:WIW3"/>
    <mergeCell ref="WIX3:WJE3"/>
    <mergeCell ref="WJF3:WJM3"/>
    <mergeCell ref="WQX3:WRE3"/>
    <mergeCell ref="WRF3:WRM3"/>
    <mergeCell ref="WRN3:WRU3"/>
    <mergeCell ref="WRV3:WSC3"/>
    <mergeCell ref="WSD3:WSK3"/>
    <mergeCell ref="WSL3:WSS3"/>
    <mergeCell ref="WPB3:WPI3"/>
    <mergeCell ref="WPJ3:WPQ3"/>
    <mergeCell ref="WPR3:WPY3"/>
    <mergeCell ref="WPZ3:WQG3"/>
    <mergeCell ref="WQH3:WQO3"/>
    <mergeCell ref="WQP3:WQW3"/>
    <mergeCell ref="WNF3:WNM3"/>
    <mergeCell ref="WNN3:WNU3"/>
    <mergeCell ref="WNV3:WOC3"/>
    <mergeCell ref="WOD3:WOK3"/>
    <mergeCell ref="WOL3:WOS3"/>
    <mergeCell ref="WOT3:WPA3"/>
    <mergeCell ref="WZN3:WZU3"/>
    <mergeCell ref="WZV3:XAC3"/>
    <mergeCell ref="WWL3:WWS3"/>
    <mergeCell ref="WWT3:WXA3"/>
    <mergeCell ref="WXB3:WXI3"/>
    <mergeCell ref="WXJ3:WXQ3"/>
    <mergeCell ref="WXR3:WXY3"/>
    <mergeCell ref="WXZ3:WYG3"/>
    <mergeCell ref="WUP3:WUW3"/>
    <mergeCell ref="WUX3:WVE3"/>
    <mergeCell ref="WVF3:WVM3"/>
    <mergeCell ref="WVN3:WVU3"/>
    <mergeCell ref="WVV3:WWC3"/>
    <mergeCell ref="WWD3:WWK3"/>
    <mergeCell ref="WST3:WTA3"/>
    <mergeCell ref="WTB3:WTI3"/>
    <mergeCell ref="WTJ3:WTQ3"/>
    <mergeCell ref="WTR3:WTY3"/>
    <mergeCell ref="WTZ3:WUG3"/>
    <mergeCell ref="WUH3:WUO3"/>
    <mergeCell ref="DF4:DM4"/>
    <mergeCell ref="DN4:DU4"/>
    <mergeCell ref="DV4:EC4"/>
    <mergeCell ref="ED4:EK4"/>
    <mergeCell ref="EL4:ES4"/>
    <mergeCell ref="ET4:FA4"/>
    <mergeCell ref="XDV3:XEC3"/>
    <mergeCell ref="V4:AC4"/>
    <mergeCell ref="AD4:AK4"/>
    <mergeCell ref="AL4:AS4"/>
    <mergeCell ref="AT4:BA4"/>
    <mergeCell ref="BR4:BY4"/>
    <mergeCell ref="BZ4:CG4"/>
    <mergeCell ref="CH4:CO4"/>
    <mergeCell ref="CP4:CW4"/>
    <mergeCell ref="CX4:DE4"/>
    <mergeCell ref="XBZ3:XCG3"/>
    <mergeCell ref="XCH3:XCO3"/>
    <mergeCell ref="XCP3:XCW3"/>
    <mergeCell ref="XCX3:XDE3"/>
    <mergeCell ref="XDF3:XDM3"/>
    <mergeCell ref="XDN3:XDU3"/>
    <mergeCell ref="XAD3:XAK3"/>
    <mergeCell ref="XAL3:XAS3"/>
    <mergeCell ref="XAT3:XBA3"/>
    <mergeCell ref="XBB3:XBI3"/>
    <mergeCell ref="XBJ3:XBQ3"/>
    <mergeCell ref="XBR3:XBY3"/>
    <mergeCell ref="WYH3:WYO3"/>
    <mergeCell ref="WYP3:WYW3"/>
    <mergeCell ref="WYX3:WZE3"/>
    <mergeCell ref="WZF3:WZM3"/>
    <mergeCell ref="IT4:JA4"/>
    <mergeCell ref="JB4:JI4"/>
    <mergeCell ref="JJ4:JQ4"/>
    <mergeCell ref="JR4:JY4"/>
    <mergeCell ref="JZ4:KG4"/>
    <mergeCell ref="KH4:KO4"/>
    <mergeCell ref="GX4:HE4"/>
    <mergeCell ref="HF4:HM4"/>
    <mergeCell ref="HN4:HU4"/>
    <mergeCell ref="HV4:IC4"/>
    <mergeCell ref="ID4:IK4"/>
    <mergeCell ref="IL4:IS4"/>
    <mergeCell ref="FB4:FI4"/>
    <mergeCell ref="FJ4:FQ4"/>
    <mergeCell ref="FR4:FY4"/>
    <mergeCell ref="FZ4:GG4"/>
    <mergeCell ref="GH4:GO4"/>
    <mergeCell ref="GP4:GW4"/>
    <mergeCell ref="OH4:OO4"/>
    <mergeCell ref="OP4:OW4"/>
    <mergeCell ref="OX4:PE4"/>
    <mergeCell ref="PF4:PM4"/>
    <mergeCell ref="PN4:PU4"/>
    <mergeCell ref="PV4:QC4"/>
    <mergeCell ref="ML4:MS4"/>
    <mergeCell ref="MT4:NA4"/>
    <mergeCell ref="NB4:NI4"/>
    <mergeCell ref="NJ4:NQ4"/>
    <mergeCell ref="NR4:NY4"/>
    <mergeCell ref="NZ4:OG4"/>
    <mergeCell ref="KP4:KW4"/>
    <mergeCell ref="KX4:LE4"/>
    <mergeCell ref="LF4:LM4"/>
    <mergeCell ref="LN4:LU4"/>
    <mergeCell ref="LV4:MC4"/>
    <mergeCell ref="MD4:MK4"/>
    <mergeCell ref="TV4:UC4"/>
    <mergeCell ref="UD4:UK4"/>
    <mergeCell ref="UL4:US4"/>
    <mergeCell ref="UT4:VA4"/>
    <mergeCell ref="VB4:VI4"/>
    <mergeCell ref="VJ4:VQ4"/>
    <mergeCell ref="RZ4:SG4"/>
    <mergeCell ref="SH4:SO4"/>
    <mergeCell ref="SP4:SW4"/>
    <mergeCell ref="SX4:TE4"/>
    <mergeCell ref="TF4:TM4"/>
    <mergeCell ref="TN4:TU4"/>
    <mergeCell ref="QD4:QK4"/>
    <mergeCell ref="QL4:QS4"/>
    <mergeCell ref="QT4:RA4"/>
    <mergeCell ref="RB4:RI4"/>
    <mergeCell ref="RJ4:RQ4"/>
    <mergeCell ref="RR4:RY4"/>
    <mergeCell ref="ZJ4:ZQ4"/>
    <mergeCell ref="ZR4:ZY4"/>
    <mergeCell ref="ZZ4:AAG4"/>
    <mergeCell ref="AAH4:AAO4"/>
    <mergeCell ref="AAP4:AAW4"/>
    <mergeCell ref="AAX4:ABE4"/>
    <mergeCell ref="XN4:XU4"/>
    <mergeCell ref="XV4:YC4"/>
    <mergeCell ref="YD4:YK4"/>
    <mergeCell ref="YL4:YS4"/>
    <mergeCell ref="YT4:ZA4"/>
    <mergeCell ref="ZB4:ZI4"/>
    <mergeCell ref="VR4:VY4"/>
    <mergeCell ref="VZ4:WG4"/>
    <mergeCell ref="WH4:WO4"/>
    <mergeCell ref="WP4:WW4"/>
    <mergeCell ref="WX4:XE4"/>
    <mergeCell ref="XF4:XM4"/>
    <mergeCell ref="AEX4:AFE4"/>
    <mergeCell ref="AFF4:AFM4"/>
    <mergeCell ref="AFN4:AFU4"/>
    <mergeCell ref="AFV4:AGC4"/>
    <mergeCell ref="AGD4:AGK4"/>
    <mergeCell ref="AGL4:AGS4"/>
    <mergeCell ref="ADB4:ADI4"/>
    <mergeCell ref="ADJ4:ADQ4"/>
    <mergeCell ref="ADR4:ADY4"/>
    <mergeCell ref="ADZ4:AEG4"/>
    <mergeCell ref="AEH4:AEO4"/>
    <mergeCell ref="AEP4:AEW4"/>
    <mergeCell ref="ABF4:ABM4"/>
    <mergeCell ref="ABN4:ABU4"/>
    <mergeCell ref="ABV4:ACC4"/>
    <mergeCell ref="ACD4:ACK4"/>
    <mergeCell ref="ACL4:ACS4"/>
    <mergeCell ref="ACT4:ADA4"/>
    <mergeCell ref="AKL4:AKS4"/>
    <mergeCell ref="AKT4:ALA4"/>
    <mergeCell ref="ALB4:ALI4"/>
    <mergeCell ref="ALJ4:ALQ4"/>
    <mergeCell ref="ALR4:ALY4"/>
    <mergeCell ref="ALZ4:AMG4"/>
    <mergeCell ref="AIP4:AIW4"/>
    <mergeCell ref="AIX4:AJE4"/>
    <mergeCell ref="AJF4:AJM4"/>
    <mergeCell ref="AJN4:AJU4"/>
    <mergeCell ref="AJV4:AKC4"/>
    <mergeCell ref="AKD4:AKK4"/>
    <mergeCell ref="AGT4:AHA4"/>
    <mergeCell ref="AHB4:AHI4"/>
    <mergeCell ref="AHJ4:AHQ4"/>
    <mergeCell ref="AHR4:AHY4"/>
    <mergeCell ref="AHZ4:AIG4"/>
    <mergeCell ref="AIH4:AIO4"/>
    <mergeCell ref="APZ4:AQG4"/>
    <mergeCell ref="AQH4:AQO4"/>
    <mergeCell ref="AQP4:AQW4"/>
    <mergeCell ref="AQX4:ARE4"/>
    <mergeCell ref="ARF4:ARM4"/>
    <mergeCell ref="ARN4:ARU4"/>
    <mergeCell ref="AOD4:AOK4"/>
    <mergeCell ref="AOL4:AOS4"/>
    <mergeCell ref="AOT4:APA4"/>
    <mergeCell ref="APB4:API4"/>
    <mergeCell ref="APJ4:APQ4"/>
    <mergeCell ref="APR4:APY4"/>
    <mergeCell ref="AMH4:AMO4"/>
    <mergeCell ref="AMP4:AMW4"/>
    <mergeCell ref="AMX4:ANE4"/>
    <mergeCell ref="ANF4:ANM4"/>
    <mergeCell ref="ANN4:ANU4"/>
    <mergeCell ref="ANV4:AOC4"/>
    <mergeCell ref="AVN4:AVU4"/>
    <mergeCell ref="AVV4:AWC4"/>
    <mergeCell ref="AWD4:AWK4"/>
    <mergeCell ref="AWL4:AWS4"/>
    <mergeCell ref="AWT4:AXA4"/>
    <mergeCell ref="AXB4:AXI4"/>
    <mergeCell ref="ATR4:ATY4"/>
    <mergeCell ref="ATZ4:AUG4"/>
    <mergeCell ref="AUH4:AUO4"/>
    <mergeCell ref="AUP4:AUW4"/>
    <mergeCell ref="AUX4:AVE4"/>
    <mergeCell ref="AVF4:AVM4"/>
    <mergeCell ref="ARV4:ASC4"/>
    <mergeCell ref="ASD4:ASK4"/>
    <mergeCell ref="ASL4:ASS4"/>
    <mergeCell ref="AST4:ATA4"/>
    <mergeCell ref="ATB4:ATI4"/>
    <mergeCell ref="ATJ4:ATQ4"/>
    <mergeCell ref="BBB4:BBI4"/>
    <mergeCell ref="BBJ4:BBQ4"/>
    <mergeCell ref="BBR4:BBY4"/>
    <mergeCell ref="BBZ4:BCG4"/>
    <mergeCell ref="BCH4:BCO4"/>
    <mergeCell ref="BCP4:BCW4"/>
    <mergeCell ref="AZF4:AZM4"/>
    <mergeCell ref="AZN4:AZU4"/>
    <mergeCell ref="AZV4:BAC4"/>
    <mergeCell ref="BAD4:BAK4"/>
    <mergeCell ref="BAL4:BAS4"/>
    <mergeCell ref="BAT4:BBA4"/>
    <mergeCell ref="AXJ4:AXQ4"/>
    <mergeCell ref="AXR4:AXY4"/>
    <mergeCell ref="AXZ4:AYG4"/>
    <mergeCell ref="AYH4:AYO4"/>
    <mergeCell ref="AYP4:AYW4"/>
    <mergeCell ref="AYX4:AZE4"/>
    <mergeCell ref="BGP4:BGW4"/>
    <mergeCell ref="BGX4:BHE4"/>
    <mergeCell ref="BHF4:BHM4"/>
    <mergeCell ref="BHN4:BHU4"/>
    <mergeCell ref="BHV4:BIC4"/>
    <mergeCell ref="BID4:BIK4"/>
    <mergeCell ref="BET4:BFA4"/>
    <mergeCell ref="BFB4:BFI4"/>
    <mergeCell ref="BFJ4:BFQ4"/>
    <mergeCell ref="BFR4:BFY4"/>
    <mergeCell ref="BFZ4:BGG4"/>
    <mergeCell ref="BGH4:BGO4"/>
    <mergeCell ref="BCX4:BDE4"/>
    <mergeCell ref="BDF4:BDM4"/>
    <mergeCell ref="BDN4:BDU4"/>
    <mergeCell ref="BDV4:BEC4"/>
    <mergeCell ref="BED4:BEK4"/>
    <mergeCell ref="BEL4:BES4"/>
    <mergeCell ref="BMD4:BMK4"/>
    <mergeCell ref="BML4:BMS4"/>
    <mergeCell ref="BMT4:BNA4"/>
    <mergeCell ref="BNB4:BNI4"/>
    <mergeCell ref="BNJ4:BNQ4"/>
    <mergeCell ref="BNR4:BNY4"/>
    <mergeCell ref="BKH4:BKO4"/>
    <mergeCell ref="BKP4:BKW4"/>
    <mergeCell ref="BKX4:BLE4"/>
    <mergeCell ref="BLF4:BLM4"/>
    <mergeCell ref="BLN4:BLU4"/>
    <mergeCell ref="BLV4:BMC4"/>
    <mergeCell ref="BIL4:BIS4"/>
    <mergeCell ref="BIT4:BJA4"/>
    <mergeCell ref="BJB4:BJI4"/>
    <mergeCell ref="BJJ4:BJQ4"/>
    <mergeCell ref="BJR4:BJY4"/>
    <mergeCell ref="BJZ4:BKG4"/>
    <mergeCell ref="BRR4:BRY4"/>
    <mergeCell ref="BRZ4:BSG4"/>
    <mergeCell ref="BSH4:BSO4"/>
    <mergeCell ref="BSP4:BSW4"/>
    <mergeCell ref="BSX4:BTE4"/>
    <mergeCell ref="BTF4:BTM4"/>
    <mergeCell ref="BPV4:BQC4"/>
    <mergeCell ref="BQD4:BQK4"/>
    <mergeCell ref="BQL4:BQS4"/>
    <mergeCell ref="BQT4:BRA4"/>
    <mergeCell ref="BRB4:BRI4"/>
    <mergeCell ref="BRJ4:BRQ4"/>
    <mergeCell ref="BNZ4:BOG4"/>
    <mergeCell ref="BOH4:BOO4"/>
    <mergeCell ref="BOP4:BOW4"/>
    <mergeCell ref="BOX4:BPE4"/>
    <mergeCell ref="BPF4:BPM4"/>
    <mergeCell ref="BPN4:BPU4"/>
    <mergeCell ref="BXF4:BXM4"/>
    <mergeCell ref="BXN4:BXU4"/>
    <mergeCell ref="BXV4:BYC4"/>
    <mergeCell ref="BYD4:BYK4"/>
    <mergeCell ref="BYL4:BYS4"/>
    <mergeCell ref="BYT4:BZA4"/>
    <mergeCell ref="BVJ4:BVQ4"/>
    <mergeCell ref="BVR4:BVY4"/>
    <mergeCell ref="BVZ4:BWG4"/>
    <mergeCell ref="BWH4:BWO4"/>
    <mergeCell ref="BWP4:BWW4"/>
    <mergeCell ref="BWX4:BXE4"/>
    <mergeCell ref="BTN4:BTU4"/>
    <mergeCell ref="BTV4:BUC4"/>
    <mergeCell ref="BUD4:BUK4"/>
    <mergeCell ref="BUL4:BUS4"/>
    <mergeCell ref="BUT4:BVA4"/>
    <mergeCell ref="BVB4:BVI4"/>
    <mergeCell ref="CCT4:CDA4"/>
    <mergeCell ref="CDB4:CDI4"/>
    <mergeCell ref="CDJ4:CDQ4"/>
    <mergeCell ref="CDR4:CDY4"/>
    <mergeCell ref="CDZ4:CEG4"/>
    <mergeCell ref="CEH4:CEO4"/>
    <mergeCell ref="CAX4:CBE4"/>
    <mergeCell ref="CBF4:CBM4"/>
    <mergeCell ref="CBN4:CBU4"/>
    <mergeCell ref="CBV4:CCC4"/>
    <mergeCell ref="CCD4:CCK4"/>
    <mergeCell ref="CCL4:CCS4"/>
    <mergeCell ref="BZB4:BZI4"/>
    <mergeCell ref="BZJ4:BZQ4"/>
    <mergeCell ref="BZR4:BZY4"/>
    <mergeCell ref="BZZ4:CAG4"/>
    <mergeCell ref="CAH4:CAO4"/>
    <mergeCell ref="CAP4:CAW4"/>
    <mergeCell ref="CIH4:CIO4"/>
    <mergeCell ref="CIP4:CIW4"/>
    <mergeCell ref="CIX4:CJE4"/>
    <mergeCell ref="CJF4:CJM4"/>
    <mergeCell ref="CJN4:CJU4"/>
    <mergeCell ref="CJV4:CKC4"/>
    <mergeCell ref="CGL4:CGS4"/>
    <mergeCell ref="CGT4:CHA4"/>
    <mergeCell ref="CHB4:CHI4"/>
    <mergeCell ref="CHJ4:CHQ4"/>
    <mergeCell ref="CHR4:CHY4"/>
    <mergeCell ref="CHZ4:CIG4"/>
    <mergeCell ref="CEP4:CEW4"/>
    <mergeCell ref="CEX4:CFE4"/>
    <mergeCell ref="CFF4:CFM4"/>
    <mergeCell ref="CFN4:CFU4"/>
    <mergeCell ref="CFV4:CGC4"/>
    <mergeCell ref="CGD4:CGK4"/>
    <mergeCell ref="CNV4:COC4"/>
    <mergeCell ref="COD4:COK4"/>
    <mergeCell ref="COL4:COS4"/>
    <mergeCell ref="COT4:CPA4"/>
    <mergeCell ref="CPB4:CPI4"/>
    <mergeCell ref="CPJ4:CPQ4"/>
    <mergeCell ref="CLZ4:CMG4"/>
    <mergeCell ref="CMH4:CMO4"/>
    <mergeCell ref="CMP4:CMW4"/>
    <mergeCell ref="CMX4:CNE4"/>
    <mergeCell ref="CNF4:CNM4"/>
    <mergeCell ref="CNN4:CNU4"/>
    <mergeCell ref="CKD4:CKK4"/>
    <mergeCell ref="CKL4:CKS4"/>
    <mergeCell ref="CKT4:CLA4"/>
    <mergeCell ref="CLB4:CLI4"/>
    <mergeCell ref="CLJ4:CLQ4"/>
    <mergeCell ref="CLR4:CLY4"/>
    <mergeCell ref="CTJ4:CTQ4"/>
    <mergeCell ref="CTR4:CTY4"/>
    <mergeCell ref="CTZ4:CUG4"/>
    <mergeCell ref="CUH4:CUO4"/>
    <mergeCell ref="CUP4:CUW4"/>
    <mergeCell ref="CUX4:CVE4"/>
    <mergeCell ref="CRN4:CRU4"/>
    <mergeCell ref="CRV4:CSC4"/>
    <mergeCell ref="CSD4:CSK4"/>
    <mergeCell ref="CSL4:CSS4"/>
    <mergeCell ref="CST4:CTA4"/>
    <mergeCell ref="CTB4:CTI4"/>
    <mergeCell ref="CPR4:CPY4"/>
    <mergeCell ref="CPZ4:CQG4"/>
    <mergeCell ref="CQH4:CQO4"/>
    <mergeCell ref="CQP4:CQW4"/>
    <mergeCell ref="CQX4:CRE4"/>
    <mergeCell ref="CRF4:CRM4"/>
    <mergeCell ref="CYX4:CZE4"/>
    <mergeCell ref="CZF4:CZM4"/>
    <mergeCell ref="CZN4:CZU4"/>
    <mergeCell ref="CZV4:DAC4"/>
    <mergeCell ref="DAD4:DAK4"/>
    <mergeCell ref="DAL4:DAS4"/>
    <mergeCell ref="CXB4:CXI4"/>
    <mergeCell ref="CXJ4:CXQ4"/>
    <mergeCell ref="CXR4:CXY4"/>
    <mergeCell ref="CXZ4:CYG4"/>
    <mergeCell ref="CYH4:CYO4"/>
    <mergeCell ref="CYP4:CYW4"/>
    <mergeCell ref="CVF4:CVM4"/>
    <mergeCell ref="CVN4:CVU4"/>
    <mergeCell ref="CVV4:CWC4"/>
    <mergeCell ref="CWD4:CWK4"/>
    <mergeCell ref="CWL4:CWS4"/>
    <mergeCell ref="CWT4:CXA4"/>
    <mergeCell ref="DEL4:DES4"/>
    <mergeCell ref="DET4:DFA4"/>
    <mergeCell ref="DFB4:DFI4"/>
    <mergeCell ref="DFJ4:DFQ4"/>
    <mergeCell ref="DFR4:DFY4"/>
    <mergeCell ref="DFZ4:DGG4"/>
    <mergeCell ref="DCP4:DCW4"/>
    <mergeCell ref="DCX4:DDE4"/>
    <mergeCell ref="DDF4:DDM4"/>
    <mergeCell ref="DDN4:DDU4"/>
    <mergeCell ref="DDV4:DEC4"/>
    <mergeCell ref="DED4:DEK4"/>
    <mergeCell ref="DAT4:DBA4"/>
    <mergeCell ref="DBB4:DBI4"/>
    <mergeCell ref="DBJ4:DBQ4"/>
    <mergeCell ref="DBR4:DBY4"/>
    <mergeCell ref="DBZ4:DCG4"/>
    <mergeCell ref="DCH4:DCO4"/>
    <mergeCell ref="DJZ4:DKG4"/>
    <mergeCell ref="DKH4:DKO4"/>
    <mergeCell ref="DKP4:DKW4"/>
    <mergeCell ref="DKX4:DLE4"/>
    <mergeCell ref="DLF4:DLM4"/>
    <mergeCell ref="DLN4:DLU4"/>
    <mergeCell ref="DID4:DIK4"/>
    <mergeCell ref="DIL4:DIS4"/>
    <mergeCell ref="DIT4:DJA4"/>
    <mergeCell ref="DJB4:DJI4"/>
    <mergeCell ref="DJJ4:DJQ4"/>
    <mergeCell ref="DJR4:DJY4"/>
    <mergeCell ref="DGH4:DGO4"/>
    <mergeCell ref="DGP4:DGW4"/>
    <mergeCell ref="DGX4:DHE4"/>
    <mergeCell ref="DHF4:DHM4"/>
    <mergeCell ref="DHN4:DHU4"/>
    <mergeCell ref="DHV4:DIC4"/>
    <mergeCell ref="DPN4:DPU4"/>
    <mergeCell ref="DPV4:DQC4"/>
    <mergeCell ref="DQD4:DQK4"/>
    <mergeCell ref="DQL4:DQS4"/>
    <mergeCell ref="DQT4:DRA4"/>
    <mergeCell ref="DRB4:DRI4"/>
    <mergeCell ref="DNR4:DNY4"/>
    <mergeCell ref="DNZ4:DOG4"/>
    <mergeCell ref="DOH4:DOO4"/>
    <mergeCell ref="DOP4:DOW4"/>
    <mergeCell ref="DOX4:DPE4"/>
    <mergeCell ref="DPF4:DPM4"/>
    <mergeCell ref="DLV4:DMC4"/>
    <mergeCell ref="DMD4:DMK4"/>
    <mergeCell ref="DML4:DMS4"/>
    <mergeCell ref="DMT4:DNA4"/>
    <mergeCell ref="DNB4:DNI4"/>
    <mergeCell ref="DNJ4:DNQ4"/>
    <mergeCell ref="DVB4:DVI4"/>
    <mergeCell ref="DVJ4:DVQ4"/>
    <mergeCell ref="DVR4:DVY4"/>
    <mergeCell ref="DVZ4:DWG4"/>
    <mergeCell ref="DWH4:DWO4"/>
    <mergeCell ref="DWP4:DWW4"/>
    <mergeCell ref="DTF4:DTM4"/>
    <mergeCell ref="DTN4:DTU4"/>
    <mergeCell ref="DTV4:DUC4"/>
    <mergeCell ref="DUD4:DUK4"/>
    <mergeCell ref="DUL4:DUS4"/>
    <mergeCell ref="DUT4:DVA4"/>
    <mergeCell ref="DRJ4:DRQ4"/>
    <mergeCell ref="DRR4:DRY4"/>
    <mergeCell ref="DRZ4:DSG4"/>
    <mergeCell ref="DSH4:DSO4"/>
    <mergeCell ref="DSP4:DSW4"/>
    <mergeCell ref="DSX4:DTE4"/>
    <mergeCell ref="EAP4:EAW4"/>
    <mergeCell ref="EAX4:EBE4"/>
    <mergeCell ref="EBF4:EBM4"/>
    <mergeCell ref="EBN4:EBU4"/>
    <mergeCell ref="EBV4:ECC4"/>
    <mergeCell ref="ECD4:ECK4"/>
    <mergeCell ref="DYT4:DZA4"/>
    <mergeCell ref="DZB4:DZI4"/>
    <mergeCell ref="DZJ4:DZQ4"/>
    <mergeCell ref="DZR4:DZY4"/>
    <mergeCell ref="DZZ4:EAG4"/>
    <mergeCell ref="EAH4:EAO4"/>
    <mergeCell ref="DWX4:DXE4"/>
    <mergeCell ref="DXF4:DXM4"/>
    <mergeCell ref="DXN4:DXU4"/>
    <mergeCell ref="DXV4:DYC4"/>
    <mergeCell ref="DYD4:DYK4"/>
    <mergeCell ref="DYL4:DYS4"/>
    <mergeCell ref="EGD4:EGK4"/>
    <mergeCell ref="EGL4:EGS4"/>
    <mergeCell ref="EGT4:EHA4"/>
    <mergeCell ref="EHB4:EHI4"/>
    <mergeCell ref="EHJ4:EHQ4"/>
    <mergeCell ref="EHR4:EHY4"/>
    <mergeCell ref="EEH4:EEO4"/>
    <mergeCell ref="EEP4:EEW4"/>
    <mergeCell ref="EEX4:EFE4"/>
    <mergeCell ref="EFF4:EFM4"/>
    <mergeCell ref="EFN4:EFU4"/>
    <mergeCell ref="EFV4:EGC4"/>
    <mergeCell ref="ECL4:ECS4"/>
    <mergeCell ref="ECT4:EDA4"/>
    <mergeCell ref="EDB4:EDI4"/>
    <mergeCell ref="EDJ4:EDQ4"/>
    <mergeCell ref="EDR4:EDY4"/>
    <mergeCell ref="EDZ4:EEG4"/>
    <mergeCell ref="ELR4:ELY4"/>
    <mergeCell ref="ELZ4:EMG4"/>
    <mergeCell ref="EMH4:EMO4"/>
    <mergeCell ref="EMP4:EMW4"/>
    <mergeCell ref="EMX4:ENE4"/>
    <mergeCell ref="ENF4:ENM4"/>
    <mergeCell ref="EJV4:EKC4"/>
    <mergeCell ref="EKD4:EKK4"/>
    <mergeCell ref="EKL4:EKS4"/>
    <mergeCell ref="EKT4:ELA4"/>
    <mergeCell ref="ELB4:ELI4"/>
    <mergeCell ref="ELJ4:ELQ4"/>
    <mergeCell ref="EHZ4:EIG4"/>
    <mergeCell ref="EIH4:EIO4"/>
    <mergeCell ref="EIP4:EIW4"/>
    <mergeCell ref="EIX4:EJE4"/>
    <mergeCell ref="EJF4:EJM4"/>
    <mergeCell ref="EJN4:EJU4"/>
    <mergeCell ref="ERF4:ERM4"/>
    <mergeCell ref="ERN4:ERU4"/>
    <mergeCell ref="ERV4:ESC4"/>
    <mergeCell ref="ESD4:ESK4"/>
    <mergeCell ref="ESL4:ESS4"/>
    <mergeCell ref="EST4:ETA4"/>
    <mergeCell ref="EPJ4:EPQ4"/>
    <mergeCell ref="EPR4:EPY4"/>
    <mergeCell ref="EPZ4:EQG4"/>
    <mergeCell ref="EQH4:EQO4"/>
    <mergeCell ref="EQP4:EQW4"/>
    <mergeCell ref="EQX4:ERE4"/>
    <mergeCell ref="ENN4:ENU4"/>
    <mergeCell ref="ENV4:EOC4"/>
    <mergeCell ref="EOD4:EOK4"/>
    <mergeCell ref="EOL4:EOS4"/>
    <mergeCell ref="EOT4:EPA4"/>
    <mergeCell ref="EPB4:EPI4"/>
    <mergeCell ref="EWT4:EXA4"/>
    <mergeCell ref="EXB4:EXI4"/>
    <mergeCell ref="EXJ4:EXQ4"/>
    <mergeCell ref="EXR4:EXY4"/>
    <mergeCell ref="EXZ4:EYG4"/>
    <mergeCell ref="EYH4:EYO4"/>
    <mergeCell ref="EUX4:EVE4"/>
    <mergeCell ref="EVF4:EVM4"/>
    <mergeCell ref="EVN4:EVU4"/>
    <mergeCell ref="EVV4:EWC4"/>
    <mergeCell ref="EWD4:EWK4"/>
    <mergeCell ref="EWL4:EWS4"/>
    <mergeCell ref="ETB4:ETI4"/>
    <mergeCell ref="ETJ4:ETQ4"/>
    <mergeCell ref="ETR4:ETY4"/>
    <mergeCell ref="ETZ4:EUG4"/>
    <mergeCell ref="EUH4:EUO4"/>
    <mergeCell ref="EUP4:EUW4"/>
    <mergeCell ref="FCH4:FCO4"/>
    <mergeCell ref="FCP4:FCW4"/>
    <mergeCell ref="FCX4:FDE4"/>
    <mergeCell ref="FDF4:FDM4"/>
    <mergeCell ref="FDN4:FDU4"/>
    <mergeCell ref="FDV4:FEC4"/>
    <mergeCell ref="FAL4:FAS4"/>
    <mergeCell ref="FAT4:FBA4"/>
    <mergeCell ref="FBB4:FBI4"/>
    <mergeCell ref="FBJ4:FBQ4"/>
    <mergeCell ref="FBR4:FBY4"/>
    <mergeCell ref="FBZ4:FCG4"/>
    <mergeCell ref="EYP4:EYW4"/>
    <mergeCell ref="EYX4:EZE4"/>
    <mergeCell ref="EZF4:EZM4"/>
    <mergeCell ref="EZN4:EZU4"/>
    <mergeCell ref="EZV4:FAC4"/>
    <mergeCell ref="FAD4:FAK4"/>
    <mergeCell ref="FHV4:FIC4"/>
    <mergeCell ref="FID4:FIK4"/>
    <mergeCell ref="FIL4:FIS4"/>
    <mergeCell ref="FIT4:FJA4"/>
    <mergeCell ref="FJB4:FJI4"/>
    <mergeCell ref="FJJ4:FJQ4"/>
    <mergeCell ref="FFZ4:FGG4"/>
    <mergeCell ref="FGH4:FGO4"/>
    <mergeCell ref="FGP4:FGW4"/>
    <mergeCell ref="FGX4:FHE4"/>
    <mergeCell ref="FHF4:FHM4"/>
    <mergeCell ref="FHN4:FHU4"/>
    <mergeCell ref="FED4:FEK4"/>
    <mergeCell ref="FEL4:FES4"/>
    <mergeCell ref="FET4:FFA4"/>
    <mergeCell ref="FFB4:FFI4"/>
    <mergeCell ref="FFJ4:FFQ4"/>
    <mergeCell ref="FFR4:FFY4"/>
    <mergeCell ref="FNJ4:FNQ4"/>
    <mergeCell ref="FNR4:FNY4"/>
    <mergeCell ref="FNZ4:FOG4"/>
    <mergeCell ref="FOH4:FOO4"/>
    <mergeCell ref="FOP4:FOW4"/>
    <mergeCell ref="FOX4:FPE4"/>
    <mergeCell ref="FLN4:FLU4"/>
    <mergeCell ref="FLV4:FMC4"/>
    <mergeCell ref="FMD4:FMK4"/>
    <mergeCell ref="FML4:FMS4"/>
    <mergeCell ref="FMT4:FNA4"/>
    <mergeCell ref="FNB4:FNI4"/>
    <mergeCell ref="FJR4:FJY4"/>
    <mergeCell ref="FJZ4:FKG4"/>
    <mergeCell ref="FKH4:FKO4"/>
    <mergeCell ref="FKP4:FKW4"/>
    <mergeCell ref="FKX4:FLE4"/>
    <mergeCell ref="FLF4:FLM4"/>
    <mergeCell ref="FSX4:FTE4"/>
    <mergeCell ref="FTF4:FTM4"/>
    <mergeCell ref="FTN4:FTU4"/>
    <mergeCell ref="FTV4:FUC4"/>
    <mergeCell ref="FUD4:FUK4"/>
    <mergeCell ref="FUL4:FUS4"/>
    <mergeCell ref="FRB4:FRI4"/>
    <mergeCell ref="FRJ4:FRQ4"/>
    <mergeCell ref="FRR4:FRY4"/>
    <mergeCell ref="FRZ4:FSG4"/>
    <mergeCell ref="FSH4:FSO4"/>
    <mergeCell ref="FSP4:FSW4"/>
    <mergeCell ref="FPF4:FPM4"/>
    <mergeCell ref="FPN4:FPU4"/>
    <mergeCell ref="FPV4:FQC4"/>
    <mergeCell ref="FQD4:FQK4"/>
    <mergeCell ref="FQL4:FQS4"/>
    <mergeCell ref="FQT4:FRA4"/>
    <mergeCell ref="FYL4:FYS4"/>
    <mergeCell ref="FYT4:FZA4"/>
    <mergeCell ref="FZB4:FZI4"/>
    <mergeCell ref="FZJ4:FZQ4"/>
    <mergeCell ref="FZR4:FZY4"/>
    <mergeCell ref="FZZ4:GAG4"/>
    <mergeCell ref="FWP4:FWW4"/>
    <mergeCell ref="FWX4:FXE4"/>
    <mergeCell ref="FXF4:FXM4"/>
    <mergeCell ref="FXN4:FXU4"/>
    <mergeCell ref="FXV4:FYC4"/>
    <mergeCell ref="FYD4:FYK4"/>
    <mergeCell ref="FUT4:FVA4"/>
    <mergeCell ref="FVB4:FVI4"/>
    <mergeCell ref="FVJ4:FVQ4"/>
    <mergeCell ref="FVR4:FVY4"/>
    <mergeCell ref="FVZ4:FWG4"/>
    <mergeCell ref="FWH4:FWO4"/>
    <mergeCell ref="GDZ4:GEG4"/>
    <mergeCell ref="GEH4:GEO4"/>
    <mergeCell ref="GEP4:GEW4"/>
    <mergeCell ref="GEX4:GFE4"/>
    <mergeCell ref="GFF4:GFM4"/>
    <mergeCell ref="GFN4:GFU4"/>
    <mergeCell ref="GCD4:GCK4"/>
    <mergeCell ref="GCL4:GCS4"/>
    <mergeCell ref="GCT4:GDA4"/>
    <mergeCell ref="GDB4:GDI4"/>
    <mergeCell ref="GDJ4:GDQ4"/>
    <mergeCell ref="GDR4:GDY4"/>
    <mergeCell ref="GAH4:GAO4"/>
    <mergeCell ref="GAP4:GAW4"/>
    <mergeCell ref="GAX4:GBE4"/>
    <mergeCell ref="GBF4:GBM4"/>
    <mergeCell ref="GBN4:GBU4"/>
    <mergeCell ref="GBV4:GCC4"/>
    <mergeCell ref="GJN4:GJU4"/>
    <mergeCell ref="GJV4:GKC4"/>
    <mergeCell ref="GKD4:GKK4"/>
    <mergeCell ref="GKL4:GKS4"/>
    <mergeCell ref="GKT4:GLA4"/>
    <mergeCell ref="GLB4:GLI4"/>
    <mergeCell ref="GHR4:GHY4"/>
    <mergeCell ref="GHZ4:GIG4"/>
    <mergeCell ref="GIH4:GIO4"/>
    <mergeCell ref="GIP4:GIW4"/>
    <mergeCell ref="GIX4:GJE4"/>
    <mergeCell ref="GJF4:GJM4"/>
    <mergeCell ref="GFV4:GGC4"/>
    <mergeCell ref="GGD4:GGK4"/>
    <mergeCell ref="GGL4:GGS4"/>
    <mergeCell ref="GGT4:GHA4"/>
    <mergeCell ref="GHB4:GHI4"/>
    <mergeCell ref="GHJ4:GHQ4"/>
    <mergeCell ref="GPB4:GPI4"/>
    <mergeCell ref="GPJ4:GPQ4"/>
    <mergeCell ref="GPR4:GPY4"/>
    <mergeCell ref="GPZ4:GQG4"/>
    <mergeCell ref="GQH4:GQO4"/>
    <mergeCell ref="GQP4:GQW4"/>
    <mergeCell ref="GNF4:GNM4"/>
    <mergeCell ref="GNN4:GNU4"/>
    <mergeCell ref="GNV4:GOC4"/>
    <mergeCell ref="GOD4:GOK4"/>
    <mergeCell ref="GOL4:GOS4"/>
    <mergeCell ref="GOT4:GPA4"/>
    <mergeCell ref="GLJ4:GLQ4"/>
    <mergeCell ref="GLR4:GLY4"/>
    <mergeCell ref="GLZ4:GMG4"/>
    <mergeCell ref="GMH4:GMO4"/>
    <mergeCell ref="GMP4:GMW4"/>
    <mergeCell ref="GMX4:GNE4"/>
    <mergeCell ref="GUP4:GUW4"/>
    <mergeCell ref="GUX4:GVE4"/>
    <mergeCell ref="GVF4:GVM4"/>
    <mergeCell ref="GVN4:GVU4"/>
    <mergeCell ref="GVV4:GWC4"/>
    <mergeCell ref="GWD4:GWK4"/>
    <mergeCell ref="GST4:GTA4"/>
    <mergeCell ref="GTB4:GTI4"/>
    <mergeCell ref="GTJ4:GTQ4"/>
    <mergeCell ref="GTR4:GTY4"/>
    <mergeCell ref="GTZ4:GUG4"/>
    <mergeCell ref="GUH4:GUO4"/>
    <mergeCell ref="GQX4:GRE4"/>
    <mergeCell ref="GRF4:GRM4"/>
    <mergeCell ref="GRN4:GRU4"/>
    <mergeCell ref="GRV4:GSC4"/>
    <mergeCell ref="GSD4:GSK4"/>
    <mergeCell ref="GSL4:GSS4"/>
    <mergeCell ref="HAD4:HAK4"/>
    <mergeCell ref="HAL4:HAS4"/>
    <mergeCell ref="HAT4:HBA4"/>
    <mergeCell ref="HBB4:HBI4"/>
    <mergeCell ref="HBJ4:HBQ4"/>
    <mergeCell ref="HBR4:HBY4"/>
    <mergeCell ref="GYH4:GYO4"/>
    <mergeCell ref="GYP4:GYW4"/>
    <mergeCell ref="GYX4:GZE4"/>
    <mergeCell ref="GZF4:GZM4"/>
    <mergeCell ref="GZN4:GZU4"/>
    <mergeCell ref="GZV4:HAC4"/>
    <mergeCell ref="GWL4:GWS4"/>
    <mergeCell ref="GWT4:GXA4"/>
    <mergeCell ref="GXB4:GXI4"/>
    <mergeCell ref="GXJ4:GXQ4"/>
    <mergeCell ref="GXR4:GXY4"/>
    <mergeCell ref="GXZ4:GYG4"/>
    <mergeCell ref="HFR4:HFY4"/>
    <mergeCell ref="HFZ4:HGG4"/>
    <mergeCell ref="HGH4:HGO4"/>
    <mergeCell ref="HGP4:HGW4"/>
    <mergeCell ref="HGX4:HHE4"/>
    <mergeCell ref="HHF4:HHM4"/>
    <mergeCell ref="HDV4:HEC4"/>
    <mergeCell ref="HED4:HEK4"/>
    <mergeCell ref="HEL4:HES4"/>
    <mergeCell ref="HET4:HFA4"/>
    <mergeCell ref="HFB4:HFI4"/>
    <mergeCell ref="HFJ4:HFQ4"/>
    <mergeCell ref="HBZ4:HCG4"/>
    <mergeCell ref="HCH4:HCO4"/>
    <mergeCell ref="HCP4:HCW4"/>
    <mergeCell ref="HCX4:HDE4"/>
    <mergeCell ref="HDF4:HDM4"/>
    <mergeCell ref="HDN4:HDU4"/>
    <mergeCell ref="HLF4:HLM4"/>
    <mergeCell ref="HLN4:HLU4"/>
    <mergeCell ref="HLV4:HMC4"/>
    <mergeCell ref="HMD4:HMK4"/>
    <mergeCell ref="HML4:HMS4"/>
    <mergeCell ref="HMT4:HNA4"/>
    <mergeCell ref="HJJ4:HJQ4"/>
    <mergeCell ref="HJR4:HJY4"/>
    <mergeCell ref="HJZ4:HKG4"/>
    <mergeCell ref="HKH4:HKO4"/>
    <mergeCell ref="HKP4:HKW4"/>
    <mergeCell ref="HKX4:HLE4"/>
    <mergeCell ref="HHN4:HHU4"/>
    <mergeCell ref="HHV4:HIC4"/>
    <mergeCell ref="HID4:HIK4"/>
    <mergeCell ref="HIL4:HIS4"/>
    <mergeCell ref="HIT4:HJA4"/>
    <mergeCell ref="HJB4:HJI4"/>
    <mergeCell ref="HQT4:HRA4"/>
    <mergeCell ref="HRB4:HRI4"/>
    <mergeCell ref="HRJ4:HRQ4"/>
    <mergeCell ref="HRR4:HRY4"/>
    <mergeCell ref="HRZ4:HSG4"/>
    <mergeCell ref="HSH4:HSO4"/>
    <mergeCell ref="HOX4:HPE4"/>
    <mergeCell ref="HPF4:HPM4"/>
    <mergeCell ref="HPN4:HPU4"/>
    <mergeCell ref="HPV4:HQC4"/>
    <mergeCell ref="HQD4:HQK4"/>
    <mergeCell ref="HQL4:HQS4"/>
    <mergeCell ref="HNB4:HNI4"/>
    <mergeCell ref="HNJ4:HNQ4"/>
    <mergeCell ref="HNR4:HNY4"/>
    <mergeCell ref="HNZ4:HOG4"/>
    <mergeCell ref="HOH4:HOO4"/>
    <mergeCell ref="HOP4:HOW4"/>
    <mergeCell ref="HWH4:HWO4"/>
    <mergeCell ref="HWP4:HWW4"/>
    <mergeCell ref="HWX4:HXE4"/>
    <mergeCell ref="HXF4:HXM4"/>
    <mergeCell ref="HXN4:HXU4"/>
    <mergeCell ref="HXV4:HYC4"/>
    <mergeCell ref="HUL4:HUS4"/>
    <mergeCell ref="HUT4:HVA4"/>
    <mergeCell ref="HVB4:HVI4"/>
    <mergeCell ref="HVJ4:HVQ4"/>
    <mergeCell ref="HVR4:HVY4"/>
    <mergeCell ref="HVZ4:HWG4"/>
    <mergeCell ref="HSP4:HSW4"/>
    <mergeCell ref="HSX4:HTE4"/>
    <mergeCell ref="HTF4:HTM4"/>
    <mergeCell ref="HTN4:HTU4"/>
    <mergeCell ref="HTV4:HUC4"/>
    <mergeCell ref="HUD4:HUK4"/>
    <mergeCell ref="IBV4:ICC4"/>
    <mergeCell ref="ICD4:ICK4"/>
    <mergeCell ref="ICL4:ICS4"/>
    <mergeCell ref="ICT4:IDA4"/>
    <mergeCell ref="IDB4:IDI4"/>
    <mergeCell ref="IDJ4:IDQ4"/>
    <mergeCell ref="HZZ4:IAG4"/>
    <mergeCell ref="IAH4:IAO4"/>
    <mergeCell ref="IAP4:IAW4"/>
    <mergeCell ref="IAX4:IBE4"/>
    <mergeCell ref="IBF4:IBM4"/>
    <mergeCell ref="IBN4:IBU4"/>
    <mergeCell ref="HYD4:HYK4"/>
    <mergeCell ref="HYL4:HYS4"/>
    <mergeCell ref="HYT4:HZA4"/>
    <mergeCell ref="HZB4:HZI4"/>
    <mergeCell ref="HZJ4:HZQ4"/>
    <mergeCell ref="HZR4:HZY4"/>
    <mergeCell ref="IHJ4:IHQ4"/>
    <mergeCell ref="IHR4:IHY4"/>
    <mergeCell ref="IHZ4:IIG4"/>
    <mergeCell ref="IIH4:IIO4"/>
    <mergeCell ref="IIP4:IIW4"/>
    <mergeCell ref="IIX4:IJE4"/>
    <mergeCell ref="IFN4:IFU4"/>
    <mergeCell ref="IFV4:IGC4"/>
    <mergeCell ref="IGD4:IGK4"/>
    <mergeCell ref="IGL4:IGS4"/>
    <mergeCell ref="IGT4:IHA4"/>
    <mergeCell ref="IHB4:IHI4"/>
    <mergeCell ref="IDR4:IDY4"/>
    <mergeCell ref="IDZ4:IEG4"/>
    <mergeCell ref="IEH4:IEO4"/>
    <mergeCell ref="IEP4:IEW4"/>
    <mergeCell ref="IEX4:IFE4"/>
    <mergeCell ref="IFF4:IFM4"/>
    <mergeCell ref="IMX4:INE4"/>
    <mergeCell ref="INF4:INM4"/>
    <mergeCell ref="INN4:INU4"/>
    <mergeCell ref="INV4:IOC4"/>
    <mergeCell ref="IOD4:IOK4"/>
    <mergeCell ref="IOL4:IOS4"/>
    <mergeCell ref="ILB4:ILI4"/>
    <mergeCell ref="ILJ4:ILQ4"/>
    <mergeCell ref="ILR4:ILY4"/>
    <mergeCell ref="ILZ4:IMG4"/>
    <mergeCell ref="IMH4:IMO4"/>
    <mergeCell ref="IMP4:IMW4"/>
    <mergeCell ref="IJF4:IJM4"/>
    <mergeCell ref="IJN4:IJU4"/>
    <mergeCell ref="IJV4:IKC4"/>
    <mergeCell ref="IKD4:IKK4"/>
    <mergeCell ref="IKL4:IKS4"/>
    <mergeCell ref="IKT4:ILA4"/>
    <mergeCell ref="ISL4:ISS4"/>
    <mergeCell ref="IST4:ITA4"/>
    <mergeCell ref="ITB4:ITI4"/>
    <mergeCell ref="ITJ4:ITQ4"/>
    <mergeCell ref="ITR4:ITY4"/>
    <mergeCell ref="ITZ4:IUG4"/>
    <mergeCell ref="IQP4:IQW4"/>
    <mergeCell ref="IQX4:IRE4"/>
    <mergeCell ref="IRF4:IRM4"/>
    <mergeCell ref="IRN4:IRU4"/>
    <mergeCell ref="IRV4:ISC4"/>
    <mergeCell ref="ISD4:ISK4"/>
    <mergeCell ref="IOT4:IPA4"/>
    <mergeCell ref="IPB4:IPI4"/>
    <mergeCell ref="IPJ4:IPQ4"/>
    <mergeCell ref="IPR4:IPY4"/>
    <mergeCell ref="IPZ4:IQG4"/>
    <mergeCell ref="IQH4:IQO4"/>
    <mergeCell ref="IXZ4:IYG4"/>
    <mergeCell ref="IYH4:IYO4"/>
    <mergeCell ref="IYP4:IYW4"/>
    <mergeCell ref="IYX4:IZE4"/>
    <mergeCell ref="IZF4:IZM4"/>
    <mergeCell ref="IZN4:IZU4"/>
    <mergeCell ref="IWD4:IWK4"/>
    <mergeCell ref="IWL4:IWS4"/>
    <mergeCell ref="IWT4:IXA4"/>
    <mergeCell ref="IXB4:IXI4"/>
    <mergeCell ref="IXJ4:IXQ4"/>
    <mergeCell ref="IXR4:IXY4"/>
    <mergeCell ref="IUH4:IUO4"/>
    <mergeCell ref="IUP4:IUW4"/>
    <mergeCell ref="IUX4:IVE4"/>
    <mergeCell ref="IVF4:IVM4"/>
    <mergeCell ref="IVN4:IVU4"/>
    <mergeCell ref="IVV4:IWC4"/>
    <mergeCell ref="JDN4:JDU4"/>
    <mergeCell ref="JDV4:JEC4"/>
    <mergeCell ref="JED4:JEK4"/>
    <mergeCell ref="JEL4:JES4"/>
    <mergeCell ref="JET4:JFA4"/>
    <mergeCell ref="JFB4:JFI4"/>
    <mergeCell ref="JBR4:JBY4"/>
    <mergeCell ref="JBZ4:JCG4"/>
    <mergeCell ref="JCH4:JCO4"/>
    <mergeCell ref="JCP4:JCW4"/>
    <mergeCell ref="JCX4:JDE4"/>
    <mergeCell ref="JDF4:JDM4"/>
    <mergeCell ref="IZV4:JAC4"/>
    <mergeCell ref="JAD4:JAK4"/>
    <mergeCell ref="JAL4:JAS4"/>
    <mergeCell ref="JAT4:JBA4"/>
    <mergeCell ref="JBB4:JBI4"/>
    <mergeCell ref="JBJ4:JBQ4"/>
    <mergeCell ref="JJB4:JJI4"/>
    <mergeCell ref="JJJ4:JJQ4"/>
    <mergeCell ref="JJR4:JJY4"/>
    <mergeCell ref="JJZ4:JKG4"/>
    <mergeCell ref="JKH4:JKO4"/>
    <mergeCell ref="JKP4:JKW4"/>
    <mergeCell ref="JHF4:JHM4"/>
    <mergeCell ref="JHN4:JHU4"/>
    <mergeCell ref="JHV4:JIC4"/>
    <mergeCell ref="JID4:JIK4"/>
    <mergeCell ref="JIL4:JIS4"/>
    <mergeCell ref="JIT4:JJA4"/>
    <mergeCell ref="JFJ4:JFQ4"/>
    <mergeCell ref="JFR4:JFY4"/>
    <mergeCell ref="JFZ4:JGG4"/>
    <mergeCell ref="JGH4:JGO4"/>
    <mergeCell ref="JGP4:JGW4"/>
    <mergeCell ref="JGX4:JHE4"/>
    <mergeCell ref="JOP4:JOW4"/>
    <mergeCell ref="JOX4:JPE4"/>
    <mergeCell ref="JPF4:JPM4"/>
    <mergeCell ref="JPN4:JPU4"/>
    <mergeCell ref="JPV4:JQC4"/>
    <mergeCell ref="JQD4:JQK4"/>
    <mergeCell ref="JMT4:JNA4"/>
    <mergeCell ref="JNB4:JNI4"/>
    <mergeCell ref="JNJ4:JNQ4"/>
    <mergeCell ref="JNR4:JNY4"/>
    <mergeCell ref="JNZ4:JOG4"/>
    <mergeCell ref="JOH4:JOO4"/>
    <mergeCell ref="JKX4:JLE4"/>
    <mergeCell ref="JLF4:JLM4"/>
    <mergeCell ref="JLN4:JLU4"/>
    <mergeCell ref="JLV4:JMC4"/>
    <mergeCell ref="JMD4:JMK4"/>
    <mergeCell ref="JML4:JMS4"/>
    <mergeCell ref="JUD4:JUK4"/>
    <mergeCell ref="JUL4:JUS4"/>
    <mergeCell ref="JUT4:JVA4"/>
    <mergeCell ref="JVB4:JVI4"/>
    <mergeCell ref="JVJ4:JVQ4"/>
    <mergeCell ref="JVR4:JVY4"/>
    <mergeCell ref="JSH4:JSO4"/>
    <mergeCell ref="JSP4:JSW4"/>
    <mergeCell ref="JSX4:JTE4"/>
    <mergeCell ref="JTF4:JTM4"/>
    <mergeCell ref="JTN4:JTU4"/>
    <mergeCell ref="JTV4:JUC4"/>
    <mergeCell ref="JQL4:JQS4"/>
    <mergeCell ref="JQT4:JRA4"/>
    <mergeCell ref="JRB4:JRI4"/>
    <mergeCell ref="JRJ4:JRQ4"/>
    <mergeCell ref="JRR4:JRY4"/>
    <mergeCell ref="JRZ4:JSG4"/>
    <mergeCell ref="JZR4:JZY4"/>
    <mergeCell ref="JZZ4:KAG4"/>
    <mergeCell ref="KAH4:KAO4"/>
    <mergeCell ref="KAP4:KAW4"/>
    <mergeCell ref="KAX4:KBE4"/>
    <mergeCell ref="KBF4:KBM4"/>
    <mergeCell ref="JXV4:JYC4"/>
    <mergeCell ref="JYD4:JYK4"/>
    <mergeCell ref="JYL4:JYS4"/>
    <mergeCell ref="JYT4:JZA4"/>
    <mergeCell ref="JZB4:JZI4"/>
    <mergeCell ref="JZJ4:JZQ4"/>
    <mergeCell ref="JVZ4:JWG4"/>
    <mergeCell ref="JWH4:JWO4"/>
    <mergeCell ref="JWP4:JWW4"/>
    <mergeCell ref="JWX4:JXE4"/>
    <mergeCell ref="JXF4:JXM4"/>
    <mergeCell ref="JXN4:JXU4"/>
    <mergeCell ref="KFF4:KFM4"/>
    <mergeCell ref="KFN4:KFU4"/>
    <mergeCell ref="KFV4:KGC4"/>
    <mergeCell ref="KGD4:KGK4"/>
    <mergeCell ref="KGL4:KGS4"/>
    <mergeCell ref="KGT4:KHA4"/>
    <mergeCell ref="KDJ4:KDQ4"/>
    <mergeCell ref="KDR4:KDY4"/>
    <mergeCell ref="KDZ4:KEG4"/>
    <mergeCell ref="KEH4:KEO4"/>
    <mergeCell ref="KEP4:KEW4"/>
    <mergeCell ref="KEX4:KFE4"/>
    <mergeCell ref="KBN4:KBU4"/>
    <mergeCell ref="KBV4:KCC4"/>
    <mergeCell ref="KCD4:KCK4"/>
    <mergeCell ref="KCL4:KCS4"/>
    <mergeCell ref="KCT4:KDA4"/>
    <mergeCell ref="KDB4:KDI4"/>
    <mergeCell ref="KKT4:KLA4"/>
    <mergeCell ref="KLB4:KLI4"/>
    <mergeCell ref="KLJ4:KLQ4"/>
    <mergeCell ref="KLR4:KLY4"/>
    <mergeCell ref="KLZ4:KMG4"/>
    <mergeCell ref="KMH4:KMO4"/>
    <mergeCell ref="KIX4:KJE4"/>
    <mergeCell ref="KJF4:KJM4"/>
    <mergeCell ref="KJN4:KJU4"/>
    <mergeCell ref="KJV4:KKC4"/>
    <mergeCell ref="KKD4:KKK4"/>
    <mergeCell ref="KKL4:KKS4"/>
    <mergeCell ref="KHB4:KHI4"/>
    <mergeCell ref="KHJ4:KHQ4"/>
    <mergeCell ref="KHR4:KHY4"/>
    <mergeCell ref="KHZ4:KIG4"/>
    <mergeCell ref="KIH4:KIO4"/>
    <mergeCell ref="KIP4:KIW4"/>
    <mergeCell ref="KQH4:KQO4"/>
    <mergeCell ref="KQP4:KQW4"/>
    <mergeCell ref="KQX4:KRE4"/>
    <mergeCell ref="KRF4:KRM4"/>
    <mergeCell ref="KRN4:KRU4"/>
    <mergeCell ref="KRV4:KSC4"/>
    <mergeCell ref="KOL4:KOS4"/>
    <mergeCell ref="KOT4:KPA4"/>
    <mergeCell ref="KPB4:KPI4"/>
    <mergeCell ref="KPJ4:KPQ4"/>
    <mergeCell ref="KPR4:KPY4"/>
    <mergeCell ref="KPZ4:KQG4"/>
    <mergeCell ref="KMP4:KMW4"/>
    <mergeCell ref="KMX4:KNE4"/>
    <mergeCell ref="KNF4:KNM4"/>
    <mergeCell ref="KNN4:KNU4"/>
    <mergeCell ref="KNV4:KOC4"/>
    <mergeCell ref="KOD4:KOK4"/>
    <mergeCell ref="KVV4:KWC4"/>
    <mergeCell ref="KWD4:KWK4"/>
    <mergeCell ref="KWL4:KWS4"/>
    <mergeCell ref="KWT4:KXA4"/>
    <mergeCell ref="KXB4:KXI4"/>
    <mergeCell ref="KXJ4:KXQ4"/>
    <mergeCell ref="KTZ4:KUG4"/>
    <mergeCell ref="KUH4:KUO4"/>
    <mergeCell ref="KUP4:KUW4"/>
    <mergeCell ref="KUX4:KVE4"/>
    <mergeCell ref="KVF4:KVM4"/>
    <mergeCell ref="KVN4:KVU4"/>
    <mergeCell ref="KSD4:KSK4"/>
    <mergeCell ref="KSL4:KSS4"/>
    <mergeCell ref="KST4:KTA4"/>
    <mergeCell ref="KTB4:KTI4"/>
    <mergeCell ref="KTJ4:KTQ4"/>
    <mergeCell ref="KTR4:KTY4"/>
    <mergeCell ref="LBJ4:LBQ4"/>
    <mergeCell ref="LBR4:LBY4"/>
    <mergeCell ref="LBZ4:LCG4"/>
    <mergeCell ref="LCH4:LCO4"/>
    <mergeCell ref="LCP4:LCW4"/>
    <mergeCell ref="LCX4:LDE4"/>
    <mergeCell ref="KZN4:KZU4"/>
    <mergeCell ref="KZV4:LAC4"/>
    <mergeCell ref="LAD4:LAK4"/>
    <mergeCell ref="LAL4:LAS4"/>
    <mergeCell ref="LAT4:LBA4"/>
    <mergeCell ref="LBB4:LBI4"/>
    <mergeCell ref="KXR4:KXY4"/>
    <mergeCell ref="KXZ4:KYG4"/>
    <mergeCell ref="KYH4:KYO4"/>
    <mergeCell ref="KYP4:KYW4"/>
    <mergeCell ref="KYX4:KZE4"/>
    <mergeCell ref="KZF4:KZM4"/>
    <mergeCell ref="LGX4:LHE4"/>
    <mergeCell ref="LHF4:LHM4"/>
    <mergeCell ref="LHN4:LHU4"/>
    <mergeCell ref="LHV4:LIC4"/>
    <mergeCell ref="LID4:LIK4"/>
    <mergeCell ref="LIL4:LIS4"/>
    <mergeCell ref="LFB4:LFI4"/>
    <mergeCell ref="LFJ4:LFQ4"/>
    <mergeCell ref="LFR4:LFY4"/>
    <mergeCell ref="LFZ4:LGG4"/>
    <mergeCell ref="LGH4:LGO4"/>
    <mergeCell ref="LGP4:LGW4"/>
    <mergeCell ref="LDF4:LDM4"/>
    <mergeCell ref="LDN4:LDU4"/>
    <mergeCell ref="LDV4:LEC4"/>
    <mergeCell ref="LED4:LEK4"/>
    <mergeCell ref="LEL4:LES4"/>
    <mergeCell ref="LET4:LFA4"/>
    <mergeCell ref="LML4:LMS4"/>
    <mergeCell ref="LMT4:LNA4"/>
    <mergeCell ref="LNB4:LNI4"/>
    <mergeCell ref="LNJ4:LNQ4"/>
    <mergeCell ref="LNR4:LNY4"/>
    <mergeCell ref="LNZ4:LOG4"/>
    <mergeCell ref="LKP4:LKW4"/>
    <mergeCell ref="LKX4:LLE4"/>
    <mergeCell ref="LLF4:LLM4"/>
    <mergeCell ref="LLN4:LLU4"/>
    <mergeCell ref="LLV4:LMC4"/>
    <mergeCell ref="LMD4:LMK4"/>
    <mergeCell ref="LIT4:LJA4"/>
    <mergeCell ref="LJB4:LJI4"/>
    <mergeCell ref="LJJ4:LJQ4"/>
    <mergeCell ref="LJR4:LJY4"/>
    <mergeCell ref="LJZ4:LKG4"/>
    <mergeCell ref="LKH4:LKO4"/>
    <mergeCell ref="LRZ4:LSG4"/>
    <mergeCell ref="LSH4:LSO4"/>
    <mergeCell ref="LSP4:LSW4"/>
    <mergeCell ref="LSX4:LTE4"/>
    <mergeCell ref="LTF4:LTM4"/>
    <mergeCell ref="LTN4:LTU4"/>
    <mergeCell ref="LQD4:LQK4"/>
    <mergeCell ref="LQL4:LQS4"/>
    <mergeCell ref="LQT4:LRA4"/>
    <mergeCell ref="LRB4:LRI4"/>
    <mergeCell ref="LRJ4:LRQ4"/>
    <mergeCell ref="LRR4:LRY4"/>
    <mergeCell ref="LOH4:LOO4"/>
    <mergeCell ref="LOP4:LOW4"/>
    <mergeCell ref="LOX4:LPE4"/>
    <mergeCell ref="LPF4:LPM4"/>
    <mergeCell ref="LPN4:LPU4"/>
    <mergeCell ref="LPV4:LQC4"/>
    <mergeCell ref="LXN4:LXU4"/>
    <mergeCell ref="LXV4:LYC4"/>
    <mergeCell ref="LYD4:LYK4"/>
    <mergeCell ref="LYL4:LYS4"/>
    <mergeCell ref="LYT4:LZA4"/>
    <mergeCell ref="LZB4:LZI4"/>
    <mergeCell ref="LVR4:LVY4"/>
    <mergeCell ref="LVZ4:LWG4"/>
    <mergeCell ref="LWH4:LWO4"/>
    <mergeCell ref="LWP4:LWW4"/>
    <mergeCell ref="LWX4:LXE4"/>
    <mergeCell ref="LXF4:LXM4"/>
    <mergeCell ref="LTV4:LUC4"/>
    <mergeCell ref="LUD4:LUK4"/>
    <mergeCell ref="LUL4:LUS4"/>
    <mergeCell ref="LUT4:LVA4"/>
    <mergeCell ref="LVB4:LVI4"/>
    <mergeCell ref="LVJ4:LVQ4"/>
    <mergeCell ref="MDB4:MDI4"/>
    <mergeCell ref="MDJ4:MDQ4"/>
    <mergeCell ref="MDR4:MDY4"/>
    <mergeCell ref="MDZ4:MEG4"/>
    <mergeCell ref="MEH4:MEO4"/>
    <mergeCell ref="MEP4:MEW4"/>
    <mergeCell ref="MBF4:MBM4"/>
    <mergeCell ref="MBN4:MBU4"/>
    <mergeCell ref="MBV4:MCC4"/>
    <mergeCell ref="MCD4:MCK4"/>
    <mergeCell ref="MCL4:MCS4"/>
    <mergeCell ref="MCT4:MDA4"/>
    <mergeCell ref="LZJ4:LZQ4"/>
    <mergeCell ref="LZR4:LZY4"/>
    <mergeCell ref="LZZ4:MAG4"/>
    <mergeCell ref="MAH4:MAO4"/>
    <mergeCell ref="MAP4:MAW4"/>
    <mergeCell ref="MAX4:MBE4"/>
    <mergeCell ref="MIP4:MIW4"/>
    <mergeCell ref="MIX4:MJE4"/>
    <mergeCell ref="MJF4:MJM4"/>
    <mergeCell ref="MJN4:MJU4"/>
    <mergeCell ref="MJV4:MKC4"/>
    <mergeCell ref="MKD4:MKK4"/>
    <mergeCell ref="MGT4:MHA4"/>
    <mergeCell ref="MHB4:MHI4"/>
    <mergeCell ref="MHJ4:MHQ4"/>
    <mergeCell ref="MHR4:MHY4"/>
    <mergeCell ref="MHZ4:MIG4"/>
    <mergeCell ref="MIH4:MIO4"/>
    <mergeCell ref="MEX4:MFE4"/>
    <mergeCell ref="MFF4:MFM4"/>
    <mergeCell ref="MFN4:MFU4"/>
    <mergeCell ref="MFV4:MGC4"/>
    <mergeCell ref="MGD4:MGK4"/>
    <mergeCell ref="MGL4:MGS4"/>
    <mergeCell ref="MOD4:MOK4"/>
    <mergeCell ref="MOL4:MOS4"/>
    <mergeCell ref="MOT4:MPA4"/>
    <mergeCell ref="MPB4:MPI4"/>
    <mergeCell ref="MPJ4:MPQ4"/>
    <mergeCell ref="MPR4:MPY4"/>
    <mergeCell ref="MMH4:MMO4"/>
    <mergeCell ref="MMP4:MMW4"/>
    <mergeCell ref="MMX4:MNE4"/>
    <mergeCell ref="MNF4:MNM4"/>
    <mergeCell ref="MNN4:MNU4"/>
    <mergeCell ref="MNV4:MOC4"/>
    <mergeCell ref="MKL4:MKS4"/>
    <mergeCell ref="MKT4:MLA4"/>
    <mergeCell ref="MLB4:MLI4"/>
    <mergeCell ref="MLJ4:MLQ4"/>
    <mergeCell ref="MLR4:MLY4"/>
    <mergeCell ref="MLZ4:MMG4"/>
    <mergeCell ref="MTR4:MTY4"/>
    <mergeCell ref="MTZ4:MUG4"/>
    <mergeCell ref="MUH4:MUO4"/>
    <mergeCell ref="MUP4:MUW4"/>
    <mergeCell ref="MUX4:MVE4"/>
    <mergeCell ref="MVF4:MVM4"/>
    <mergeCell ref="MRV4:MSC4"/>
    <mergeCell ref="MSD4:MSK4"/>
    <mergeCell ref="MSL4:MSS4"/>
    <mergeCell ref="MST4:MTA4"/>
    <mergeCell ref="MTB4:MTI4"/>
    <mergeCell ref="MTJ4:MTQ4"/>
    <mergeCell ref="MPZ4:MQG4"/>
    <mergeCell ref="MQH4:MQO4"/>
    <mergeCell ref="MQP4:MQW4"/>
    <mergeCell ref="MQX4:MRE4"/>
    <mergeCell ref="MRF4:MRM4"/>
    <mergeCell ref="MRN4:MRU4"/>
    <mergeCell ref="MZF4:MZM4"/>
    <mergeCell ref="MZN4:MZU4"/>
    <mergeCell ref="MZV4:NAC4"/>
    <mergeCell ref="NAD4:NAK4"/>
    <mergeCell ref="NAL4:NAS4"/>
    <mergeCell ref="NAT4:NBA4"/>
    <mergeCell ref="MXJ4:MXQ4"/>
    <mergeCell ref="MXR4:MXY4"/>
    <mergeCell ref="MXZ4:MYG4"/>
    <mergeCell ref="MYH4:MYO4"/>
    <mergeCell ref="MYP4:MYW4"/>
    <mergeCell ref="MYX4:MZE4"/>
    <mergeCell ref="MVN4:MVU4"/>
    <mergeCell ref="MVV4:MWC4"/>
    <mergeCell ref="MWD4:MWK4"/>
    <mergeCell ref="MWL4:MWS4"/>
    <mergeCell ref="MWT4:MXA4"/>
    <mergeCell ref="MXB4:MXI4"/>
    <mergeCell ref="NET4:NFA4"/>
    <mergeCell ref="NFB4:NFI4"/>
    <mergeCell ref="NFJ4:NFQ4"/>
    <mergeCell ref="NFR4:NFY4"/>
    <mergeCell ref="NFZ4:NGG4"/>
    <mergeCell ref="NGH4:NGO4"/>
    <mergeCell ref="NCX4:NDE4"/>
    <mergeCell ref="NDF4:NDM4"/>
    <mergeCell ref="NDN4:NDU4"/>
    <mergeCell ref="NDV4:NEC4"/>
    <mergeCell ref="NED4:NEK4"/>
    <mergeCell ref="NEL4:NES4"/>
    <mergeCell ref="NBB4:NBI4"/>
    <mergeCell ref="NBJ4:NBQ4"/>
    <mergeCell ref="NBR4:NBY4"/>
    <mergeCell ref="NBZ4:NCG4"/>
    <mergeCell ref="NCH4:NCO4"/>
    <mergeCell ref="NCP4:NCW4"/>
    <mergeCell ref="NKH4:NKO4"/>
    <mergeCell ref="NKP4:NKW4"/>
    <mergeCell ref="NKX4:NLE4"/>
    <mergeCell ref="NLF4:NLM4"/>
    <mergeCell ref="NLN4:NLU4"/>
    <mergeCell ref="NLV4:NMC4"/>
    <mergeCell ref="NIL4:NIS4"/>
    <mergeCell ref="NIT4:NJA4"/>
    <mergeCell ref="NJB4:NJI4"/>
    <mergeCell ref="NJJ4:NJQ4"/>
    <mergeCell ref="NJR4:NJY4"/>
    <mergeCell ref="NJZ4:NKG4"/>
    <mergeCell ref="NGP4:NGW4"/>
    <mergeCell ref="NGX4:NHE4"/>
    <mergeCell ref="NHF4:NHM4"/>
    <mergeCell ref="NHN4:NHU4"/>
    <mergeCell ref="NHV4:NIC4"/>
    <mergeCell ref="NID4:NIK4"/>
    <mergeCell ref="NPV4:NQC4"/>
    <mergeCell ref="NQD4:NQK4"/>
    <mergeCell ref="NQL4:NQS4"/>
    <mergeCell ref="NQT4:NRA4"/>
    <mergeCell ref="NRB4:NRI4"/>
    <mergeCell ref="NRJ4:NRQ4"/>
    <mergeCell ref="NNZ4:NOG4"/>
    <mergeCell ref="NOH4:NOO4"/>
    <mergeCell ref="NOP4:NOW4"/>
    <mergeCell ref="NOX4:NPE4"/>
    <mergeCell ref="NPF4:NPM4"/>
    <mergeCell ref="NPN4:NPU4"/>
    <mergeCell ref="NMD4:NMK4"/>
    <mergeCell ref="NML4:NMS4"/>
    <mergeCell ref="NMT4:NNA4"/>
    <mergeCell ref="NNB4:NNI4"/>
    <mergeCell ref="NNJ4:NNQ4"/>
    <mergeCell ref="NNR4:NNY4"/>
    <mergeCell ref="NVJ4:NVQ4"/>
    <mergeCell ref="NVR4:NVY4"/>
    <mergeCell ref="NVZ4:NWG4"/>
    <mergeCell ref="NWH4:NWO4"/>
    <mergeCell ref="NWP4:NWW4"/>
    <mergeCell ref="NWX4:NXE4"/>
    <mergeCell ref="NTN4:NTU4"/>
    <mergeCell ref="NTV4:NUC4"/>
    <mergeCell ref="NUD4:NUK4"/>
    <mergeCell ref="NUL4:NUS4"/>
    <mergeCell ref="NUT4:NVA4"/>
    <mergeCell ref="NVB4:NVI4"/>
    <mergeCell ref="NRR4:NRY4"/>
    <mergeCell ref="NRZ4:NSG4"/>
    <mergeCell ref="NSH4:NSO4"/>
    <mergeCell ref="NSP4:NSW4"/>
    <mergeCell ref="NSX4:NTE4"/>
    <mergeCell ref="NTF4:NTM4"/>
    <mergeCell ref="OAX4:OBE4"/>
    <mergeCell ref="OBF4:OBM4"/>
    <mergeCell ref="OBN4:OBU4"/>
    <mergeCell ref="OBV4:OCC4"/>
    <mergeCell ref="OCD4:OCK4"/>
    <mergeCell ref="OCL4:OCS4"/>
    <mergeCell ref="NZB4:NZI4"/>
    <mergeCell ref="NZJ4:NZQ4"/>
    <mergeCell ref="NZR4:NZY4"/>
    <mergeCell ref="NZZ4:OAG4"/>
    <mergeCell ref="OAH4:OAO4"/>
    <mergeCell ref="OAP4:OAW4"/>
    <mergeCell ref="NXF4:NXM4"/>
    <mergeCell ref="NXN4:NXU4"/>
    <mergeCell ref="NXV4:NYC4"/>
    <mergeCell ref="NYD4:NYK4"/>
    <mergeCell ref="NYL4:NYS4"/>
    <mergeCell ref="NYT4:NZA4"/>
    <mergeCell ref="OGL4:OGS4"/>
    <mergeCell ref="OGT4:OHA4"/>
    <mergeCell ref="OHB4:OHI4"/>
    <mergeCell ref="OHJ4:OHQ4"/>
    <mergeCell ref="OHR4:OHY4"/>
    <mergeCell ref="OHZ4:OIG4"/>
    <mergeCell ref="OEP4:OEW4"/>
    <mergeCell ref="OEX4:OFE4"/>
    <mergeCell ref="OFF4:OFM4"/>
    <mergeCell ref="OFN4:OFU4"/>
    <mergeCell ref="OFV4:OGC4"/>
    <mergeCell ref="OGD4:OGK4"/>
    <mergeCell ref="OCT4:ODA4"/>
    <mergeCell ref="ODB4:ODI4"/>
    <mergeCell ref="ODJ4:ODQ4"/>
    <mergeCell ref="ODR4:ODY4"/>
    <mergeCell ref="ODZ4:OEG4"/>
    <mergeCell ref="OEH4:OEO4"/>
    <mergeCell ref="OLZ4:OMG4"/>
    <mergeCell ref="OMH4:OMO4"/>
    <mergeCell ref="OMP4:OMW4"/>
    <mergeCell ref="OMX4:ONE4"/>
    <mergeCell ref="ONF4:ONM4"/>
    <mergeCell ref="ONN4:ONU4"/>
    <mergeCell ref="OKD4:OKK4"/>
    <mergeCell ref="OKL4:OKS4"/>
    <mergeCell ref="OKT4:OLA4"/>
    <mergeCell ref="OLB4:OLI4"/>
    <mergeCell ref="OLJ4:OLQ4"/>
    <mergeCell ref="OLR4:OLY4"/>
    <mergeCell ref="OIH4:OIO4"/>
    <mergeCell ref="OIP4:OIW4"/>
    <mergeCell ref="OIX4:OJE4"/>
    <mergeCell ref="OJF4:OJM4"/>
    <mergeCell ref="OJN4:OJU4"/>
    <mergeCell ref="OJV4:OKC4"/>
    <mergeCell ref="ORN4:ORU4"/>
    <mergeCell ref="ORV4:OSC4"/>
    <mergeCell ref="OSD4:OSK4"/>
    <mergeCell ref="OSL4:OSS4"/>
    <mergeCell ref="OST4:OTA4"/>
    <mergeCell ref="OTB4:OTI4"/>
    <mergeCell ref="OPR4:OPY4"/>
    <mergeCell ref="OPZ4:OQG4"/>
    <mergeCell ref="OQH4:OQO4"/>
    <mergeCell ref="OQP4:OQW4"/>
    <mergeCell ref="OQX4:ORE4"/>
    <mergeCell ref="ORF4:ORM4"/>
    <mergeCell ref="ONV4:OOC4"/>
    <mergeCell ref="OOD4:OOK4"/>
    <mergeCell ref="OOL4:OOS4"/>
    <mergeCell ref="OOT4:OPA4"/>
    <mergeCell ref="OPB4:OPI4"/>
    <mergeCell ref="OPJ4:OPQ4"/>
    <mergeCell ref="OXB4:OXI4"/>
    <mergeCell ref="OXJ4:OXQ4"/>
    <mergeCell ref="OXR4:OXY4"/>
    <mergeCell ref="OXZ4:OYG4"/>
    <mergeCell ref="OYH4:OYO4"/>
    <mergeCell ref="OYP4:OYW4"/>
    <mergeCell ref="OVF4:OVM4"/>
    <mergeCell ref="OVN4:OVU4"/>
    <mergeCell ref="OVV4:OWC4"/>
    <mergeCell ref="OWD4:OWK4"/>
    <mergeCell ref="OWL4:OWS4"/>
    <mergeCell ref="OWT4:OXA4"/>
    <mergeCell ref="OTJ4:OTQ4"/>
    <mergeCell ref="OTR4:OTY4"/>
    <mergeCell ref="OTZ4:OUG4"/>
    <mergeCell ref="OUH4:OUO4"/>
    <mergeCell ref="OUP4:OUW4"/>
    <mergeCell ref="OUX4:OVE4"/>
    <mergeCell ref="PCP4:PCW4"/>
    <mergeCell ref="PCX4:PDE4"/>
    <mergeCell ref="PDF4:PDM4"/>
    <mergeCell ref="PDN4:PDU4"/>
    <mergeCell ref="PDV4:PEC4"/>
    <mergeCell ref="PED4:PEK4"/>
    <mergeCell ref="PAT4:PBA4"/>
    <mergeCell ref="PBB4:PBI4"/>
    <mergeCell ref="PBJ4:PBQ4"/>
    <mergeCell ref="PBR4:PBY4"/>
    <mergeCell ref="PBZ4:PCG4"/>
    <mergeCell ref="PCH4:PCO4"/>
    <mergeCell ref="OYX4:OZE4"/>
    <mergeCell ref="OZF4:OZM4"/>
    <mergeCell ref="OZN4:OZU4"/>
    <mergeCell ref="OZV4:PAC4"/>
    <mergeCell ref="PAD4:PAK4"/>
    <mergeCell ref="PAL4:PAS4"/>
    <mergeCell ref="PID4:PIK4"/>
    <mergeCell ref="PIL4:PIS4"/>
    <mergeCell ref="PIT4:PJA4"/>
    <mergeCell ref="PJB4:PJI4"/>
    <mergeCell ref="PJJ4:PJQ4"/>
    <mergeCell ref="PJR4:PJY4"/>
    <mergeCell ref="PGH4:PGO4"/>
    <mergeCell ref="PGP4:PGW4"/>
    <mergeCell ref="PGX4:PHE4"/>
    <mergeCell ref="PHF4:PHM4"/>
    <mergeCell ref="PHN4:PHU4"/>
    <mergeCell ref="PHV4:PIC4"/>
    <mergeCell ref="PEL4:PES4"/>
    <mergeCell ref="PET4:PFA4"/>
    <mergeCell ref="PFB4:PFI4"/>
    <mergeCell ref="PFJ4:PFQ4"/>
    <mergeCell ref="PFR4:PFY4"/>
    <mergeCell ref="PFZ4:PGG4"/>
    <mergeCell ref="PNR4:PNY4"/>
    <mergeCell ref="PNZ4:POG4"/>
    <mergeCell ref="POH4:POO4"/>
    <mergeCell ref="POP4:POW4"/>
    <mergeCell ref="POX4:PPE4"/>
    <mergeCell ref="PPF4:PPM4"/>
    <mergeCell ref="PLV4:PMC4"/>
    <mergeCell ref="PMD4:PMK4"/>
    <mergeCell ref="PML4:PMS4"/>
    <mergeCell ref="PMT4:PNA4"/>
    <mergeCell ref="PNB4:PNI4"/>
    <mergeCell ref="PNJ4:PNQ4"/>
    <mergeCell ref="PJZ4:PKG4"/>
    <mergeCell ref="PKH4:PKO4"/>
    <mergeCell ref="PKP4:PKW4"/>
    <mergeCell ref="PKX4:PLE4"/>
    <mergeCell ref="PLF4:PLM4"/>
    <mergeCell ref="PLN4:PLU4"/>
    <mergeCell ref="PTF4:PTM4"/>
    <mergeCell ref="PTN4:PTU4"/>
    <mergeCell ref="PTV4:PUC4"/>
    <mergeCell ref="PUD4:PUK4"/>
    <mergeCell ref="PUL4:PUS4"/>
    <mergeCell ref="PUT4:PVA4"/>
    <mergeCell ref="PRJ4:PRQ4"/>
    <mergeCell ref="PRR4:PRY4"/>
    <mergeCell ref="PRZ4:PSG4"/>
    <mergeCell ref="PSH4:PSO4"/>
    <mergeCell ref="PSP4:PSW4"/>
    <mergeCell ref="PSX4:PTE4"/>
    <mergeCell ref="PPN4:PPU4"/>
    <mergeCell ref="PPV4:PQC4"/>
    <mergeCell ref="PQD4:PQK4"/>
    <mergeCell ref="PQL4:PQS4"/>
    <mergeCell ref="PQT4:PRA4"/>
    <mergeCell ref="PRB4:PRI4"/>
    <mergeCell ref="PYT4:PZA4"/>
    <mergeCell ref="PZB4:PZI4"/>
    <mergeCell ref="PZJ4:PZQ4"/>
    <mergeCell ref="PZR4:PZY4"/>
    <mergeCell ref="PZZ4:QAG4"/>
    <mergeCell ref="QAH4:QAO4"/>
    <mergeCell ref="PWX4:PXE4"/>
    <mergeCell ref="PXF4:PXM4"/>
    <mergeCell ref="PXN4:PXU4"/>
    <mergeCell ref="PXV4:PYC4"/>
    <mergeCell ref="PYD4:PYK4"/>
    <mergeCell ref="PYL4:PYS4"/>
    <mergeCell ref="PVB4:PVI4"/>
    <mergeCell ref="PVJ4:PVQ4"/>
    <mergeCell ref="PVR4:PVY4"/>
    <mergeCell ref="PVZ4:PWG4"/>
    <mergeCell ref="PWH4:PWO4"/>
    <mergeCell ref="PWP4:PWW4"/>
    <mergeCell ref="QEH4:QEO4"/>
    <mergeCell ref="QEP4:QEW4"/>
    <mergeCell ref="QEX4:QFE4"/>
    <mergeCell ref="QFF4:QFM4"/>
    <mergeCell ref="QFN4:QFU4"/>
    <mergeCell ref="QFV4:QGC4"/>
    <mergeCell ref="QCL4:QCS4"/>
    <mergeCell ref="QCT4:QDA4"/>
    <mergeCell ref="QDB4:QDI4"/>
    <mergeCell ref="QDJ4:QDQ4"/>
    <mergeCell ref="QDR4:QDY4"/>
    <mergeCell ref="QDZ4:QEG4"/>
    <mergeCell ref="QAP4:QAW4"/>
    <mergeCell ref="QAX4:QBE4"/>
    <mergeCell ref="QBF4:QBM4"/>
    <mergeCell ref="QBN4:QBU4"/>
    <mergeCell ref="QBV4:QCC4"/>
    <mergeCell ref="QCD4:QCK4"/>
    <mergeCell ref="QJV4:QKC4"/>
    <mergeCell ref="QKD4:QKK4"/>
    <mergeCell ref="QKL4:QKS4"/>
    <mergeCell ref="QKT4:QLA4"/>
    <mergeCell ref="QLB4:QLI4"/>
    <mergeCell ref="QLJ4:QLQ4"/>
    <mergeCell ref="QHZ4:QIG4"/>
    <mergeCell ref="QIH4:QIO4"/>
    <mergeCell ref="QIP4:QIW4"/>
    <mergeCell ref="QIX4:QJE4"/>
    <mergeCell ref="QJF4:QJM4"/>
    <mergeCell ref="QJN4:QJU4"/>
    <mergeCell ref="QGD4:QGK4"/>
    <mergeCell ref="QGL4:QGS4"/>
    <mergeCell ref="QGT4:QHA4"/>
    <mergeCell ref="QHB4:QHI4"/>
    <mergeCell ref="QHJ4:QHQ4"/>
    <mergeCell ref="QHR4:QHY4"/>
    <mergeCell ref="QPJ4:QPQ4"/>
    <mergeCell ref="QPR4:QPY4"/>
    <mergeCell ref="QPZ4:QQG4"/>
    <mergeCell ref="QQH4:QQO4"/>
    <mergeCell ref="QQP4:QQW4"/>
    <mergeCell ref="QQX4:QRE4"/>
    <mergeCell ref="QNN4:QNU4"/>
    <mergeCell ref="QNV4:QOC4"/>
    <mergeCell ref="QOD4:QOK4"/>
    <mergeCell ref="QOL4:QOS4"/>
    <mergeCell ref="QOT4:QPA4"/>
    <mergeCell ref="QPB4:QPI4"/>
    <mergeCell ref="QLR4:QLY4"/>
    <mergeCell ref="QLZ4:QMG4"/>
    <mergeCell ref="QMH4:QMO4"/>
    <mergeCell ref="QMP4:QMW4"/>
    <mergeCell ref="QMX4:QNE4"/>
    <mergeCell ref="QNF4:QNM4"/>
    <mergeCell ref="QUX4:QVE4"/>
    <mergeCell ref="QVF4:QVM4"/>
    <mergeCell ref="QVN4:QVU4"/>
    <mergeCell ref="QVV4:QWC4"/>
    <mergeCell ref="QWD4:QWK4"/>
    <mergeCell ref="QWL4:QWS4"/>
    <mergeCell ref="QTB4:QTI4"/>
    <mergeCell ref="QTJ4:QTQ4"/>
    <mergeCell ref="QTR4:QTY4"/>
    <mergeCell ref="QTZ4:QUG4"/>
    <mergeCell ref="QUH4:QUO4"/>
    <mergeCell ref="QUP4:QUW4"/>
    <mergeCell ref="QRF4:QRM4"/>
    <mergeCell ref="QRN4:QRU4"/>
    <mergeCell ref="QRV4:QSC4"/>
    <mergeCell ref="QSD4:QSK4"/>
    <mergeCell ref="QSL4:QSS4"/>
    <mergeCell ref="QST4:QTA4"/>
    <mergeCell ref="RAL4:RAS4"/>
    <mergeCell ref="RAT4:RBA4"/>
    <mergeCell ref="RBB4:RBI4"/>
    <mergeCell ref="RBJ4:RBQ4"/>
    <mergeCell ref="RBR4:RBY4"/>
    <mergeCell ref="RBZ4:RCG4"/>
    <mergeCell ref="QYP4:QYW4"/>
    <mergeCell ref="QYX4:QZE4"/>
    <mergeCell ref="QZF4:QZM4"/>
    <mergeCell ref="QZN4:QZU4"/>
    <mergeCell ref="QZV4:RAC4"/>
    <mergeCell ref="RAD4:RAK4"/>
    <mergeCell ref="QWT4:QXA4"/>
    <mergeCell ref="QXB4:QXI4"/>
    <mergeCell ref="QXJ4:QXQ4"/>
    <mergeCell ref="QXR4:QXY4"/>
    <mergeCell ref="QXZ4:QYG4"/>
    <mergeCell ref="QYH4:QYO4"/>
    <mergeCell ref="RFZ4:RGG4"/>
    <mergeCell ref="RGH4:RGO4"/>
    <mergeCell ref="RGP4:RGW4"/>
    <mergeCell ref="RGX4:RHE4"/>
    <mergeCell ref="RHF4:RHM4"/>
    <mergeCell ref="RHN4:RHU4"/>
    <mergeCell ref="RED4:REK4"/>
    <mergeCell ref="REL4:RES4"/>
    <mergeCell ref="RET4:RFA4"/>
    <mergeCell ref="RFB4:RFI4"/>
    <mergeCell ref="RFJ4:RFQ4"/>
    <mergeCell ref="RFR4:RFY4"/>
    <mergeCell ref="RCH4:RCO4"/>
    <mergeCell ref="RCP4:RCW4"/>
    <mergeCell ref="RCX4:RDE4"/>
    <mergeCell ref="RDF4:RDM4"/>
    <mergeCell ref="RDN4:RDU4"/>
    <mergeCell ref="RDV4:REC4"/>
    <mergeCell ref="RLN4:RLU4"/>
    <mergeCell ref="RLV4:RMC4"/>
    <mergeCell ref="RMD4:RMK4"/>
    <mergeCell ref="RML4:RMS4"/>
    <mergeCell ref="RMT4:RNA4"/>
    <mergeCell ref="RNB4:RNI4"/>
    <mergeCell ref="RJR4:RJY4"/>
    <mergeCell ref="RJZ4:RKG4"/>
    <mergeCell ref="RKH4:RKO4"/>
    <mergeCell ref="RKP4:RKW4"/>
    <mergeCell ref="RKX4:RLE4"/>
    <mergeCell ref="RLF4:RLM4"/>
    <mergeCell ref="RHV4:RIC4"/>
    <mergeCell ref="RID4:RIK4"/>
    <mergeCell ref="RIL4:RIS4"/>
    <mergeCell ref="RIT4:RJA4"/>
    <mergeCell ref="RJB4:RJI4"/>
    <mergeCell ref="RJJ4:RJQ4"/>
    <mergeCell ref="RRB4:RRI4"/>
    <mergeCell ref="RRJ4:RRQ4"/>
    <mergeCell ref="RRR4:RRY4"/>
    <mergeCell ref="RRZ4:RSG4"/>
    <mergeCell ref="RSH4:RSO4"/>
    <mergeCell ref="RSP4:RSW4"/>
    <mergeCell ref="RPF4:RPM4"/>
    <mergeCell ref="RPN4:RPU4"/>
    <mergeCell ref="RPV4:RQC4"/>
    <mergeCell ref="RQD4:RQK4"/>
    <mergeCell ref="RQL4:RQS4"/>
    <mergeCell ref="RQT4:RRA4"/>
    <mergeCell ref="RNJ4:RNQ4"/>
    <mergeCell ref="RNR4:RNY4"/>
    <mergeCell ref="RNZ4:ROG4"/>
    <mergeCell ref="ROH4:ROO4"/>
    <mergeCell ref="ROP4:ROW4"/>
    <mergeCell ref="ROX4:RPE4"/>
    <mergeCell ref="RWP4:RWW4"/>
    <mergeCell ref="RWX4:RXE4"/>
    <mergeCell ref="RXF4:RXM4"/>
    <mergeCell ref="RXN4:RXU4"/>
    <mergeCell ref="RXV4:RYC4"/>
    <mergeCell ref="RYD4:RYK4"/>
    <mergeCell ref="RUT4:RVA4"/>
    <mergeCell ref="RVB4:RVI4"/>
    <mergeCell ref="RVJ4:RVQ4"/>
    <mergeCell ref="RVR4:RVY4"/>
    <mergeCell ref="RVZ4:RWG4"/>
    <mergeCell ref="RWH4:RWO4"/>
    <mergeCell ref="RSX4:RTE4"/>
    <mergeCell ref="RTF4:RTM4"/>
    <mergeCell ref="RTN4:RTU4"/>
    <mergeCell ref="RTV4:RUC4"/>
    <mergeCell ref="RUD4:RUK4"/>
    <mergeCell ref="RUL4:RUS4"/>
    <mergeCell ref="SCD4:SCK4"/>
    <mergeCell ref="SCL4:SCS4"/>
    <mergeCell ref="SCT4:SDA4"/>
    <mergeCell ref="SDB4:SDI4"/>
    <mergeCell ref="SDJ4:SDQ4"/>
    <mergeCell ref="SDR4:SDY4"/>
    <mergeCell ref="SAH4:SAO4"/>
    <mergeCell ref="SAP4:SAW4"/>
    <mergeCell ref="SAX4:SBE4"/>
    <mergeCell ref="SBF4:SBM4"/>
    <mergeCell ref="SBN4:SBU4"/>
    <mergeCell ref="SBV4:SCC4"/>
    <mergeCell ref="RYL4:RYS4"/>
    <mergeCell ref="RYT4:RZA4"/>
    <mergeCell ref="RZB4:RZI4"/>
    <mergeCell ref="RZJ4:RZQ4"/>
    <mergeCell ref="RZR4:RZY4"/>
    <mergeCell ref="RZZ4:SAG4"/>
    <mergeCell ref="SHR4:SHY4"/>
    <mergeCell ref="SHZ4:SIG4"/>
    <mergeCell ref="SIH4:SIO4"/>
    <mergeCell ref="SIP4:SIW4"/>
    <mergeCell ref="SIX4:SJE4"/>
    <mergeCell ref="SJF4:SJM4"/>
    <mergeCell ref="SFV4:SGC4"/>
    <mergeCell ref="SGD4:SGK4"/>
    <mergeCell ref="SGL4:SGS4"/>
    <mergeCell ref="SGT4:SHA4"/>
    <mergeCell ref="SHB4:SHI4"/>
    <mergeCell ref="SHJ4:SHQ4"/>
    <mergeCell ref="SDZ4:SEG4"/>
    <mergeCell ref="SEH4:SEO4"/>
    <mergeCell ref="SEP4:SEW4"/>
    <mergeCell ref="SEX4:SFE4"/>
    <mergeCell ref="SFF4:SFM4"/>
    <mergeCell ref="SFN4:SFU4"/>
    <mergeCell ref="SNF4:SNM4"/>
    <mergeCell ref="SNN4:SNU4"/>
    <mergeCell ref="SNV4:SOC4"/>
    <mergeCell ref="SOD4:SOK4"/>
    <mergeCell ref="SOL4:SOS4"/>
    <mergeCell ref="SOT4:SPA4"/>
    <mergeCell ref="SLJ4:SLQ4"/>
    <mergeCell ref="SLR4:SLY4"/>
    <mergeCell ref="SLZ4:SMG4"/>
    <mergeCell ref="SMH4:SMO4"/>
    <mergeCell ref="SMP4:SMW4"/>
    <mergeCell ref="SMX4:SNE4"/>
    <mergeCell ref="SJN4:SJU4"/>
    <mergeCell ref="SJV4:SKC4"/>
    <mergeCell ref="SKD4:SKK4"/>
    <mergeCell ref="SKL4:SKS4"/>
    <mergeCell ref="SKT4:SLA4"/>
    <mergeCell ref="SLB4:SLI4"/>
    <mergeCell ref="SST4:STA4"/>
    <mergeCell ref="STB4:STI4"/>
    <mergeCell ref="STJ4:STQ4"/>
    <mergeCell ref="STR4:STY4"/>
    <mergeCell ref="STZ4:SUG4"/>
    <mergeCell ref="SUH4:SUO4"/>
    <mergeCell ref="SQX4:SRE4"/>
    <mergeCell ref="SRF4:SRM4"/>
    <mergeCell ref="SRN4:SRU4"/>
    <mergeCell ref="SRV4:SSC4"/>
    <mergeCell ref="SSD4:SSK4"/>
    <mergeCell ref="SSL4:SSS4"/>
    <mergeCell ref="SPB4:SPI4"/>
    <mergeCell ref="SPJ4:SPQ4"/>
    <mergeCell ref="SPR4:SPY4"/>
    <mergeCell ref="SPZ4:SQG4"/>
    <mergeCell ref="SQH4:SQO4"/>
    <mergeCell ref="SQP4:SQW4"/>
    <mergeCell ref="SYH4:SYO4"/>
    <mergeCell ref="SYP4:SYW4"/>
    <mergeCell ref="SYX4:SZE4"/>
    <mergeCell ref="SZF4:SZM4"/>
    <mergeCell ref="SZN4:SZU4"/>
    <mergeCell ref="SZV4:TAC4"/>
    <mergeCell ref="SWL4:SWS4"/>
    <mergeCell ref="SWT4:SXA4"/>
    <mergeCell ref="SXB4:SXI4"/>
    <mergeCell ref="SXJ4:SXQ4"/>
    <mergeCell ref="SXR4:SXY4"/>
    <mergeCell ref="SXZ4:SYG4"/>
    <mergeCell ref="SUP4:SUW4"/>
    <mergeCell ref="SUX4:SVE4"/>
    <mergeCell ref="SVF4:SVM4"/>
    <mergeCell ref="SVN4:SVU4"/>
    <mergeCell ref="SVV4:SWC4"/>
    <mergeCell ref="SWD4:SWK4"/>
    <mergeCell ref="TDV4:TEC4"/>
    <mergeCell ref="TED4:TEK4"/>
    <mergeCell ref="TEL4:TES4"/>
    <mergeCell ref="TET4:TFA4"/>
    <mergeCell ref="TFB4:TFI4"/>
    <mergeCell ref="TFJ4:TFQ4"/>
    <mergeCell ref="TBZ4:TCG4"/>
    <mergeCell ref="TCH4:TCO4"/>
    <mergeCell ref="TCP4:TCW4"/>
    <mergeCell ref="TCX4:TDE4"/>
    <mergeCell ref="TDF4:TDM4"/>
    <mergeCell ref="TDN4:TDU4"/>
    <mergeCell ref="TAD4:TAK4"/>
    <mergeCell ref="TAL4:TAS4"/>
    <mergeCell ref="TAT4:TBA4"/>
    <mergeCell ref="TBB4:TBI4"/>
    <mergeCell ref="TBJ4:TBQ4"/>
    <mergeCell ref="TBR4:TBY4"/>
    <mergeCell ref="TJJ4:TJQ4"/>
    <mergeCell ref="TJR4:TJY4"/>
    <mergeCell ref="TJZ4:TKG4"/>
    <mergeCell ref="TKH4:TKO4"/>
    <mergeCell ref="TKP4:TKW4"/>
    <mergeCell ref="TKX4:TLE4"/>
    <mergeCell ref="THN4:THU4"/>
    <mergeCell ref="THV4:TIC4"/>
    <mergeCell ref="TID4:TIK4"/>
    <mergeCell ref="TIL4:TIS4"/>
    <mergeCell ref="TIT4:TJA4"/>
    <mergeCell ref="TJB4:TJI4"/>
    <mergeCell ref="TFR4:TFY4"/>
    <mergeCell ref="TFZ4:TGG4"/>
    <mergeCell ref="TGH4:TGO4"/>
    <mergeCell ref="TGP4:TGW4"/>
    <mergeCell ref="TGX4:THE4"/>
    <mergeCell ref="THF4:THM4"/>
    <mergeCell ref="TOX4:TPE4"/>
    <mergeCell ref="TPF4:TPM4"/>
    <mergeCell ref="TPN4:TPU4"/>
    <mergeCell ref="TPV4:TQC4"/>
    <mergeCell ref="TQD4:TQK4"/>
    <mergeCell ref="TQL4:TQS4"/>
    <mergeCell ref="TNB4:TNI4"/>
    <mergeCell ref="TNJ4:TNQ4"/>
    <mergeCell ref="TNR4:TNY4"/>
    <mergeCell ref="TNZ4:TOG4"/>
    <mergeCell ref="TOH4:TOO4"/>
    <mergeCell ref="TOP4:TOW4"/>
    <mergeCell ref="TLF4:TLM4"/>
    <mergeCell ref="TLN4:TLU4"/>
    <mergeCell ref="TLV4:TMC4"/>
    <mergeCell ref="TMD4:TMK4"/>
    <mergeCell ref="TML4:TMS4"/>
    <mergeCell ref="TMT4:TNA4"/>
    <mergeCell ref="TUL4:TUS4"/>
    <mergeCell ref="TUT4:TVA4"/>
    <mergeCell ref="TVB4:TVI4"/>
    <mergeCell ref="TVJ4:TVQ4"/>
    <mergeCell ref="TVR4:TVY4"/>
    <mergeCell ref="TVZ4:TWG4"/>
    <mergeCell ref="TSP4:TSW4"/>
    <mergeCell ref="TSX4:TTE4"/>
    <mergeCell ref="TTF4:TTM4"/>
    <mergeCell ref="TTN4:TTU4"/>
    <mergeCell ref="TTV4:TUC4"/>
    <mergeCell ref="TUD4:TUK4"/>
    <mergeCell ref="TQT4:TRA4"/>
    <mergeCell ref="TRB4:TRI4"/>
    <mergeCell ref="TRJ4:TRQ4"/>
    <mergeCell ref="TRR4:TRY4"/>
    <mergeCell ref="TRZ4:TSG4"/>
    <mergeCell ref="TSH4:TSO4"/>
    <mergeCell ref="TZZ4:UAG4"/>
    <mergeCell ref="UAH4:UAO4"/>
    <mergeCell ref="UAP4:UAW4"/>
    <mergeCell ref="UAX4:UBE4"/>
    <mergeCell ref="UBF4:UBM4"/>
    <mergeCell ref="UBN4:UBU4"/>
    <mergeCell ref="TYD4:TYK4"/>
    <mergeCell ref="TYL4:TYS4"/>
    <mergeCell ref="TYT4:TZA4"/>
    <mergeCell ref="TZB4:TZI4"/>
    <mergeCell ref="TZJ4:TZQ4"/>
    <mergeCell ref="TZR4:TZY4"/>
    <mergeCell ref="TWH4:TWO4"/>
    <mergeCell ref="TWP4:TWW4"/>
    <mergeCell ref="TWX4:TXE4"/>
    <mergeCell ref="TXF4:TXM4"/>
    <mergeCell ref="TXN4:TXU4"/>
    <mergeCell ref="TXV4:TYC4"/>
    <mergeCell ref="UFN4:UFU4"/>
    <mergeCell ref="UFV4:UGC4"/>
    <mergeCell ref="UGD4:UGK4"/>
    <mergeCell ref="UGL4:UGS4"/>
    <mergeCell ref="UGT4:UHA4"/>
    <mergeCell ref="UHB4:UHI4"/>
    <mergeCell ref="UDR4:UDY4"/>
    <mergeCell ref="UDZ4:UEG4"/>
    <mergeCell ref="UEH4:UEO4"/>
    <mergeCell ref="UEP4:UEW4"/>
    <mergeCell ref="UEX4:UFE4"/>
    <mergeCell ref="UFF4:UFM4"/>
    <mergeCell ref="UBV4:UCC4"/>
    <mergeCell ref="UCD4:UCK4"/>
    <mergeCell ref="UCL4:UCS4"/>
    <mergeCell ref="UCT4:UDA4"/>
    <mergeCell ref="UDB4:UDI4"/>
    <mergeCell ref="UDJ4:UDQ4"/>
    <mergeCell ref="ULB4:ULI4"/>
    <mergeCell ref="ULJ4:ULQ4"/>
    <mergeCell ref="ULR4:ULY4"/>
    <mergeCell ref="ULZ4:UMG4"/>
    <mergeCell ref="UMH4:UMO4"/>
    <mergeCell ref="UMP4:UMW4"/>
    <mergeCell ref="UJF4:UJM4"/>
    <mergeCell ref="UJN4:UJU4"/>
    <mergeCell ref="UJV4:UKC4"/>
    <mergeCell ref="UKD4:UKK4"/>
    <mergeCell ref="UKL4:UKS4"/>
    <mergeCell ref="UKT4:ULA4"/>
    <mergeCell ref="UHJ4:UHQ4"/>
    <mergeCell ref="UHR4:UHY4"/>
    <mergeCell ref="UHZ4:UIG4"/>
    <mergeCell ref="UIH4:UIO4"/>
    <mergeCell ref="UIP4:UIW4"/>
    <mergeCell ref="UIX4:UJE4"/>
    <mergeCell ref="UQP4:UQW4"/>
    <mergeCell ref="UQX4:URE4"/>
    <mergeCell ref="URF4:URM4"/>
    <mergeCell ref="URN4:URU4"/>
    <mergeCell ref="URV4:USC4"/>
    <mergeCell ref="USD4:USK4"/>
    <mergeCell ref="UOT4:UPA4"/>
    <mergeCell ref="UPB4:UPI4"/>
    <mergeCell ref="UPJ4:UPQ4"/>
    <mergeCell ref="UPR4:UPY4"/>
    <mergeCell ref="UPZ4:UQG4"/>
    <mergeCell ref="UQH4:UQO4"/>
    <mergeCell ref="UMX4:UNE4"/>
    <mergeCell ref="UNF4:UNM4"/>
    <mergeCell ref="UNN4:UNU4"/>
    <mergeCell ref="UNV4:UOC4"/>
    <mergeCell ref="UOD4:UOK4"/>
    <mergeCell ref="UOL4:UOS4"/>
    <mergeCell ref="UWD4:UWK4"/>
    <mergeCell ref="UWL4:UWS4"/>
    <mergeCell ref="UWT4:UXA4"/>
    <mergeCell ref="UXB4:UXI4"/>
    <mergeCell ref="UXJ4:UXQ4"/>
    <mergeCell ref="UXR4:UXY4"/>
    <mergeCell ref="UUH4:UUO4"/>
    <mergeCell ref="UUP4:UUW4"/>
    <mergeCell ref="UUX4:UVE4"/>
    <mergeCell ref="UVF4:UVM4"/>
    <mergeCell ref="UVN4:UVU4"/>
    <mergeCell ref="UVV4:UWC4"/>
    <mergeCell ref="USL4:USS4"/>
    <mergeCell ref="UST4:UTA4"/>
    <mergeCell ref="UTB4:UTI4"/>
    <mergeCell ref="UTJ4:UTQ4"/>
    <mergeCell ref="UTR4:UTY4"/>
    <mergeCell ref="UTZ4:UUG4"/>
    <mergeCell ref="VBR4:VBY4"/>
    <mergeCell ref="VBZ4:VCG4"/>
    <mergeCell ref="VCH4:VCO4"/>
    <mergeCell ref="VCP4:VCW4"/>
    <mergeCell ref="VCX4:VDE4"/>
    <mergeCell ref="VDF4:VDM4"/>
    <mergeCell ref="UZV4:VAC4"/>
    <mergeCell ref="VAD4:VAK4"/>
    <mergeCell ref="VAL4:VAS4"/>
    <mergeCell ref="VAT4:VBA4"/>
    <mergeCell ref="VBB4:VBI4"/>
    <mergeCell ref="VBJ4:VBQ4"/>
    <mergeCell ref="UXZ4:UYG4"/>
    <mergeCell ref="UYH4:UYO4"/>
    <mergeCell ref="UYP4:UYW4"/>
    <mergeCell ref="UYX4:UZE4"/>
    <mergeCell ref="UZF4:UZM4"/>
    <mergeCell ref="UZN4:UZU4"/>
    <mergeCell ref="VHF4:VHM4"/>
    <mergeCell ref="VHN4:VHU4"/>
    <mergeCell ref="VHV4:VIC4"/>
    <mergeCell ref="VID4:VIK4"/>
    <mergeCell ref="VIL4:VIS4"/>
    <mergeCell ref="VIT4:VJA4"/>
    <mergeCell ref="VFJ4:VFQ4"/>
    <mergeCell ref="VFR4:VFY4"/>
    <mergeCell ref="VFZ4:VGG4"/>
    <mergeCell ref="VGH4:VGO4"/>
    <mergeCell ref="VGP4:VGW4"/>
    <mergeCell ref="VGX4:VHE4"/>
    <mergeCell ref="VDN4:VDU4"/>
    <mergeCell ref="VDV4:VEC4"/>
    <mergeCell ref="VED4:VEK4"/>
    <mergeCell ref="VEL4:VES4"/>
    <mergeCell ref="VET4:VFA4"/>
    <mergeCell ref="VFB4:VFI4"/>
    <mergeCell ref="VMT4:VNA4"/>
    <mergeCell ref="VNB4:VNI4"/>
    <mergeCell ref="VNJ4:VNQ4"/>
    <mergeCell ref="VNR4:VNY4"/>
    <mergeCell ref="VNZ4:VOG4"/>
    <mergeCell ref="VOH4:VOO4"/>
    <mergeCell ref="VKX4:VLE4"/>
    <mergeCell ref="VLF4:VLM4"/>
    <mergeCell ref="VLN4:VLU4"/>
    <mergeCell ref="VLV4:VMC4"/>
    <mergeCell ref="VMD4:VMK4"/>
    <mergeCell ref="VML4:VMS4"/>
    <mergeCell ref="VJB4:VJI4"/>
    <mergeCell ref="VJJ4:VJQ4"/>
    <mergeCell ref="VJR4:VJY4"/>
    <mergeCell ref="VJZ4:VKG4"/>
    <mergeCell ref="VKH4:VKO4"/>
    <mergeCell ref="VKP4:VKW4"/>
    <mergeCell ref="VSH4:VSO4"/>
    <mergeCell ref="VSP4:VSW4"/>
    <mergeCell ref="VSX4:VTE4"/>
    <mergeCell ref="VTF4:VTM4"/>
    <mergeCell ref="VTN4:VTU4"/>
    <mergeCell ref="VTV4:VUC4"/>
    <mergeCell ref="VQL4:VQS4"/>
    <mergeCell ref="VQT4:VRA4"/>
    <mergeCell ref="VRB4:VRI4"/>
    <mergeCell ref="VRJ4:VRQ4"/>
    <mergeCell ref="VRR4:VRY4"/>
    <mergeCell ref="VRZ4:VSG4"/>
    <mergeCell ref="VOP4:VOW4"/>
    <mergeCell ref="VOX4:VPE4"/>
    <mergeCell ref="VPF4:VPM4"/>
    <mergeCell ref="VPN4:VPU4"/>
    <mergeCell ref="VPV4:VQC4"/>
    <mergeCell ref="VQD4:VQK4"/>
    <mergeCell ref="VXV4:VYC4"/>
    <mergeCell ref="VYD4:VYK4"/>
    <mergeCell ref="VYL4:VYS4"/>
    <mergeCell ref="VYT4:VZA4"/>
    <mergeCell ref="VZB4:VZI4"/>
    <mergeCell ref="VZJ4:VZQ4"/>
    <mergeCell ref="VVZ4:VWG4"/>
    <mergeCell ref="VWH4:VWO4"/>
    <mergeCell ref="VWP4:VWW4"/>
    <mergeCell ref="VWX4:VXE4"/>
    <mergeCell ref="VXF4:VXM4"/>
    <mergeCell ref="VXN4:VXU4"/>
    <mergeCell ref="VUD4:VUK4"/>
    <mergeCell ref="VUL4:VUS4"/>
    <mergeCell ref="VUT4:VVA4"/>
    <mergeCell ref="VVB4:VVI4"/>
    <mergeCell ref="VVJ4:VVQ4"/>
    <mergeCell ref="VVR4:VVY4"/>
    <mergeCell ref="WDJ4:WDQ4"/>
    <mergeCell ref="WDR4:WDY4"/>
    <mergeCell ref="WDZ4:WEG4"/>
    <mergeCell ref="WEH4:WEO4"/>
    <mergeCell ref="WEP4:WEW4"/>
    <mergeCell ref="WEX4:WFE4"/>
    <mergeCell ref="WBN4:WBU4"/>
    <mergeCell ref="WBV4:WCC4"/>
    <mergeCell ref="WCD4:WCK4"/>
    <mergeCell ref="WCL4:WCS4"/>
    <mergeCell ref="WCT4:WDA4"/>
    <mergeCell ref="WDB4:WDI4"/>
    <mergeCell ref="VZR4:VZY4"/>
    <mergeCell ref="VZZ4:WAG4"/>
    <mergeCell ref="WAH4:WAO4"/>
    <mergeCell ref="WAP4:WAW4"/>
    <mergeCell ref="WAX4:WBE4"/>
    <mergeCell ref="WBF4:WBM4"/>
    <mergeCell ref="WIX4:WJE4"/>
    <mergeCell ref="WJF4:WJM4"/>
    <mergeCell ref="WJN4:WJU4"/>
    <mergeCell ref="WJV4:WKC4"/>
    <mergeCell ref="WKD4:WKK4"/>
    <mergeCell ref="WKL4:WKS4"/>
    <mergeCell ref="WHB4:WHI4"/>
    <mergeCell ref="WHJ4:WHQ4"/>
    <mergeCell ref="WHR4:WHY4"/>
    <mergeCell ref="WHZ4:WIG4"/>
    <mergeCell ref="WIH4:WIO4"/>
    <mergeCell ref="WIP4:WIW4"/>
    <mergeCell ref="WFF4:WFM4"/>
    <mergeCell ref="WFN4:WFU4"/>
    <mergeCell ref="WFV4:WGC4"/>
    <mergeCell ref="WGD4:WGK4"/>
    <mergeCell ref="WGL4:WGS4"/>
    <mergeCell ref="WGT4:WHA4"/>
    <mergeCell ref="WOL4:WOS4"/>
    <mergeCell ref="WOT4:WPA4"/>
    <mergeCell ref="WPB4:WPI4"/>
    <mergeCell ref="WPJ4:WPQ4"/>
    <mergeCell ref="WPR4:WPY4"/>
    <mergeCell ref="WPZ4:WQG4"/>
    <mergeCell ref="WMP4:WMW4"/>
    <mergeCell ref="WMX4:WNE4"/>
    <mergeCell ref="WNF4:WNM4"/>
    <mergeCell ref="WNN4:WNU4"/>
    <mergeCell ref="WNV4:WOC4"/>
    <mergeCell ref="WOD4:WOK4"/>
    <mergeCell ref="WKT4:WLA4"/>
    <mergeCell ref="WLB4:WLI4"/>
    <mergeCell ref="WLJ4:WLQ4"/>
    <mergeCell ref="WLR4:WLY4"/>
    <mergeCell ref="WLZ4:WMG4"/>
    <mergeCell ref="WMH4:WMO4"/>
    <mergeCell ref="WXB4:WXI4"/>
    <mergeCell ref="WXJ4:WXQ4"/>
    <mergeCell ref="WTZ4:WUG4"/>
    <mergeCell ref="WUH4:WUO4"/>
    <mergeCell ref="WUP4:WUW4"/>
    <mergeCell ref="WUX4:WVE4"/>
    <mergeCell ref="WVF4:WVM4"/>
    <mergeCell ref="WVN4:WVU4"/>
    <mergeCell ref="WSD4:WSK4"/>
    <mergeCell ref="WSL4:WSS4"/>
    <mergeCell ref="WST4:WTA4"/>
    <mergeCell ref="WTB4:WTI4"/>
    <mergeCell ref="WTJ4:WTQ4"/>
    <mergeCell ref="WTR4:WTY4"/>
    <mergeCell ref="WQH4:WQO4"/>
    <mergeCell ref="WQP4:WQW4"/>
    <mergeCell ref="WQX4:WRE4"/>
    <mergeCell ref="WRF4:WRM4"/>
    <mergeCell ref="WRN4:WRU4"/>
    <mergeCell ref="WRV4:WSC4"/>
    <mergeCell ref="B52:B53"/>
    <mergeCell ref="C52:D52"/>
    <mergeCell ref="E52:F52"/>
    <mergeCell ref="G52:H52"/>
    <mergeCell ref="XDF4:XDM4"/>
    <mergeCell ref="XDN4:XDU4"/>
    <mergeCell ref="XDV4:XEC4"/>
    <mergeCell ref="E5:G5"/>
    <mergeCell ref="E17:G19"/>
    <mergeCell ref="E34:G36"/>
    <mergeCell ref="XBJ4:XBQ4"/>
    <mergeCell ref="XBR4:XBY4"/>
    <mergeCell ref="XBZ4:XCG4"/>
    <mergeCell ref="XCH4:XCO4"/>
    <mergeCell ref="XCP4:XCW4"/>
    <mergeCell ref="XCX4:XDE4"/>
    <mergeCell ref="WZN4:WZU4"/>
    <mergeCell ref="WZV4:XAC4"/>
    <mergeCell ref="XAD4:XAK4"/>
    <mergeCell ref="XAL4:XAS4"/>
    <mergeCell ref="XAT4:XBA4"/>
    <mergeCell ref="XBB4:XBI4"/>
    <mergeCell ref="WXR4:WXY4"/>
    <mergeCell ref="WXZ4:WYG4"/>
    <mergeCell ref="WYH4:WYO4"/>
    <mergeCell ref="WYP4:WYW4"/>
    <mergeCell ref="WYX4:WZE4"/>
    <mergeCell ref="WZF4:WZM4"/>
    <mergeCell ref="WVV4:WWC4"/>
    <mergeCell ref="WWD4:WWK4"/>
    <mergeCell ref="WWL4:WWS4"/>
    <mergeCell ref="WWT4:WXA4"/>
  </mergeCells>
  <conditionalFormatting sqref="G54:H60 G63:H63">
    <cfRule type="cellIs" dxfId="1" priority="1" operator="lessThan">
      <formula>0</formula>
    </cfRule>
  </conditionalFormatting>
  <pageMargins left="0.7" right="0.7" top="0.75" bottom="0.75" header="0.3" footer="0.3"/>
  <pageSetup orientation="portrait" r:id="rId4"/>
  <ignoredErrors>
    <ignoredError sqref="E57:F57 D59:F59 D58:E58 D56:E56" formula="1"/>
  </ignoredError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3FE64-99DE-4D0E-968F-E794B098C60C}">
  <sheetPr codeName="Hoja4">
    <tabColor theme="0" tint="-0.249977111117893"/>
  </sheetPr>
  <dimension ref="A1:AH137"/>
  <sheetViews>
    <sheetView showGridLines="0" zoomScaleNormal="100" workbookViewId="0"/>
  </sheetViews>
  <sheetFormatPr baseColWidth="10" defaultColWidth="17.5" defaultRowHeight="15.5" x14ac:dyDescent="0.35"/>
  <cols>
    <col min="2" max="2" width="52.5" bestFit="1" customWidth="1"/>
    <col min="3" max="18" width="8.5" customWidth="1"/>
    <col min="19" max="22" width="10.25" customWidth="1"/>
    <col min="23" max="23" width="8.33203125" customWidth="1"/>
    <col min="24" max="24" width="10" customWidth="1"/>
    <col min="25" max="25" width="11.33203125" customWidth="1"/>
    <col min="26" max="27" width="8.33203125" customWidth="1"/>
    <col min="28" max="32" width="8.5" customWidth="1"/>
    <col min="33" max="33" width="8.83203125" customWidth="1"/>
    <col min="34" max="34" width="8.58203125" customWidth="1"/>
  </cols>
  <sheetData>
    <row r="1" spans="2:34" ht="27.75" customHeight="1" x14ac:dyDescent="0.35">
      <c r="D1" s="43"/>
      <c r="E1" s="43"/>
      <c r="F1" s="43"/>
      <c r="G1" s="43"/>
      <c r="H1" s="43"/>
      <c r="I1" s="43"/>
      <c r="J1" s="43"/>
      <c r="K1" s="43"/>
      <c r="L1" s="43"/>
      <c r="M1" s="43"/>
      <c r="N1" s="43"/>
      <c r="O1" s="43"/>
      <c r="P1" s="43"/>
      <c r="Q1" s="43"/>
      <c r="R1" s="43"/>
      <c r="S1" s="43"/>
      <c r="T1" s="43"/>
      <c r="U1" s="43"/>
    </row>
    <row r="2" spans="2:34" ht="56.25" customHeight="1" x14ac:dyDescent="0.35">
      <c r="B2" s="20"/>
      <c r="C2" s="319" t="s">
        <v>8641</v>
      </c>
      <c r="D2" s="319"/>
      <c r="E2" s="319"/>
      <c r="F2" s="319"/>
      <c r="G2" s="319"/>
      <c r="H2" s="319"/>
      <c r="I2" s="319"/>
      <c r="J2" s="319"/>
      <c r="K2" s="319"/>
      <c r="L2" s="319"/>
      <c r="M2" s="319"/>
      <c r="N2" s="319"/>
      <c r="O2" s="319"/>
      <c r="P2" s="319"/>
      <c r="Q2" s="319"/>
      <c r="R2" s="319" t="s">
        <v>49</v>
      </c>
      <c r="S2" s="319"/>
      <c r="T2" s="319"/>
      <c r="U2" s="319"/>
      <c r="V2" s="319"/>
      <c r="W2" s="319"/>
      <c r="X2" s="319"/>
      <c r="Y2" s="319"/>
      <c r="Z2" s="319"/>
      <c r="AA2" s="319"/>
      <c r="AB2" s="319"/>
      <c r="AC2" s="319"/>
      <c r="AD2" s="319"/>
      <c r="AE2" s="319"/>
      <c r="AF2" s="319"/>
      <c r="AG2" s="319"/>
      <c r="AH2" s="319"/>
    </row>
    <row r="3" spans="2:34" x14ac:dyDescent="0.35">
      <c r="B3" s="20"/>
      <c r="C3" s="20"/>
      <c r="D3" s="47"/>
      <c r="E3" s="47"/>
      <c r="F3" s="47"/>
      <c r="G3" s="47"/>
      <c r="H3" s="47"/>
      <c r="I3" s="47"/>
      <c r="J3" s="47"/>
      <c r="K3" s="47"/>
      <c r="L3" s="47"/>
      <c r="M3" s="47"/>
      <c r="N3" s="47"/>
      <c r="O3" s="47"/>
      <c r="P3" s="47"/>
      <c r="Q3" s="47"/>
      <c r="R3" s="47"/>
      <c r="S3" s="47"/>
      <c r="T3" s="47"/>
      <c r="U3" s="47"/>
      <c r="V3" s="20"/>
      <c r="W3" s="20"/>
      <c r="X3" s="20"/>
      <c r="Y3" s="20"/>
      <c r="Z3" s="20"/>
      <c r="AA3" s="20"/>
      <c r="AB3" s="20"/>
      <c r="AC3" s="20"/>
      <c r="AD3" s="20"/>
      <c r="AE3" s="20"/>
    </row>
    <row r="4" spans="2:34" ht="18.5" x14ac:dyDescent="0.45">
      <c r="B4" s="332" t="s">
        <v>50</v>
      </c>
      <c r="C4" s="340" t="s">
        <v>30</v>
      </c>
      <c r="D4" s="341"/>
      <c r="E4" s="341"/>
      <c r="F4" s="341"/>
      <c r="G4" s="341"/>
      <c r="H4" s="341"/>
      <c r="I4" s="341"/>
      <c r="J4" s="341"/>
      <c r="K4" s="341"/>
      <c r="L4" s="341"/>
      <c r="M4" s="341"/>
      <c r="N4" s="341"/>
      <c r="O4" s="341"/>
      <c r="P4" s="341"/>
      <c r="Q4" s="341"/>
      <c r="R4" s="342"/>
      <c r="S4" s="338" t="s">
        <v>8537</v>
      </c>
      <c r="T4" s="339"/>
      <c r="U4" s="339"/>
      <c r="V4" s="339"/>
      <c r="W4" s="339"/>
      <c r="X4" s="339"/>
      <c r="Y4" s="339"/>
      <c r="Z4" s="339"/>
      <c r="AA4" s="339"/>
      <c r="AB4" s="339"/>
      <c r="AC4" s="339"/>
      <c r="AD4" s="339"/>
      <c r="AE4" s="339"/>
      <c r="AF4" s="339"/>
      <c r="AG4" s="339"/>
      <c r="AH4" s="339"/>
    </row>
    <row r="5" spans="2:34" x14ac:dyDescent="0.35">
      <c r="B5" s="332"/>
      <c r="C5" s="343" t="s">
        <v>51</v>
      </c>
      <c r="D5" s="344"/>
      <c r="E5" s="344"/>
      <c r="F5" s="344"/>
      <c r="G5" s="344"/>
      <c r="H5" s="345"/>
      <c r="I5" s="329" t="s">
        <v>52</v>
      </c>
      <c r="J5" s="330"/>
      <c r="K5" s="330"/>
      <c r="L5" s="330"/>
      <c r="M5" s="331"/>
      <c r="N5" s="320" t="s">
        <v>53</v>
      </c>
      <c r="O5" s="321"/>
      <c r="P5" s="321"/>
      <c r="Q5" s="321"/>
      <c r="R5" s="322"/>
      <c r="S5" s="323" t="s">
        <v>54</v>
      </c>
      <c r="T5" s="324"/>
      <c r="U5" s="324"/>
      <c r="V5" s="324"/>
      <c r="W5" s="324"/>
      <c r="X5" s="325"/>
      <c r="Y5" s="326" t="s">
        <v>55</v>
      </c>
      <c r="Z5" s="327"/>
      <c r="AA5" s="327"/>
      <c r="AB5" s="327"/>
      <c r="AC5" s="328"/>
      <c r="AD5" s="329" t="s">
        <v>56</v>
      </c>
      <c r="AE5" s="330"/>
      <c r="AF5" s="330"/>
      <c r="AG5" s="330"/>
      <c r="AH5" s="331"/>
    </row>
    <row r="6" spans="2:34" s="20" customFormat="1" ht="15.75" customHeight="1" x14ac:dyDescent="0.35">
      <c r="B6" s="332"/>
      <c r="C6" s="160" t="s">
        <v>57</v>
      </c>
      <c r="D6" s="161" t="str">
        <f>C61</f>
        <v>RS</v>
      </c>
      <c r="E6" s="161" t="str">
        <f t="shared" ref="E6:H6" si="0">D61</f>
        <v>FI</v>
      </c>
      <c r="F6" s="161" t="str">
        <f t="shared" si="0"/>
        <v>OT</v>
      </c>
      <c r="G6" s="161" t="str">
        <f t="shared" si="0"/>
        <v>IN</v>
      </c>
      <c r="H6" s="161" t="str">
        <f t="shared" si="0"/>
        <v>CF</v>
      </c>
      <c r="I6" s="75" t="s">
        <v>57</v>
      </c>
      <c r="J6" s="75" t="str">
        <f t="shared" ref="J6:J15" si="1">C89</f>
        <v>RS</v>
      </c>
      <c r="K6" s="75" t="s">
        <v>14</v>
      </c>
      <c r="L6" s="75" t="s">
        <v>15</v>
      </c>
      <c r="M6" s="75" t="s">
        <v>16</v>
      </c>
      <c r="N6" s="160" t="s">
        <v>57</v>
      </c>
      <c r="O6" s="161" t="str">
        <f t="shared" ref="O6:O15" si="2">C117</f>
        <v>RS</v>
      </c>
      <c r="P6" s="161" t="str">
        <f t="shared" ref="P6:P15" si="3">D117</f>
        <v>OT</v>
      </c>
      <c r="Q6" s="161" t="str">
        <f t="shared" ref="Q6:Q15" si="4">E117</f>
        <v>IN</v>
      </c>
      <c r="R6" s="162" t="str">
        <f t="shared" ref="R6:R15" si="5">F117</f>
        <v>CF</v>
      </c>
      <c r="S6" s="75" t="s">
        <v>57</v>
      </c>
      <c r="T6" s="75" t="str">
        <f>H61</f>
        <v>RS</v>
      </c>
      <c r="U6" s="75" t="str">
        <f>I61</f>
        <v>FI</v>
      </c>
      <c r="V6" s="75" t="str">
        <f>J61</f>
        <v>OT</v>
      </c>
      <c r="W6" s="75" t="str">
        <f>K61</f>
        <v>IN</v>
      </c>
      <c r="X6" s="75" t="str">
        <f>G61</f>
        <v>CF</v>
      </c>
      <c r="Y6" s="283" t="s">
        <v>57</v>
      </c>
      <c r="Z6" s="284" t="str">
        <f>G89</f>
        <v>RS</v>
      </c>
      <c r="AA6" s="284" t="str">
        <f t="shared" ref="AA6:AC6" si="6">H89</f>
        <v>OT</v>
      </c>
      <c r="AB6" s="284" t="str">
        <f t="shared" si="6"/>
        <v>IN</v>
      </c>
      <c r="AC6" s="284" t="str">
        <f t="shared" si="6"/>
        <v>CF</v>
      </c>
      <c r="AD6" s="75" t="s">
        <v>57</v>
      </c>
      <c r="AE6" s="75" t="str">
        <f>G117</f>
        <v>RS</v>
      </c>
      <c r="AF6" s="75" t="str">
        <f>H117</f>
        <v>OT</v>
      </c>
      <c r="AG6" s="75" t="str">
        <f>I117</f>
        <v>IN</v>
      </c>
      <c r="AH6" s="276" t="str">
        <f>J117</f>
        <v>CF</v>
      </c>
    </row>
    <row r="7" spans="2:34" x14ac:dyDescent="0.35">
      <c r="B7" s="216" t="s">
        <v>58</v>
      </c>
      <c r="C7" s="163">
        <f>M62</f>
        <v>191</v>
      </c>
      <c r="D7" s="73">
        <f>C62</f>
        <v>169</v>
      </c>
      <c r="E7" s="73">
        <f t="shared" ref="E7" si="7">D62</f>
        <v>13</v>
      </c>
      <c r="F7" s="73">
        <f>E62</f>
        <v>9</v>
      </c>
      <c r="G7" s="73">
        <f>F62</f>
        <v>0</v>
      </c>
      <c r="H7" s="73">
        <f>G62</f>
        <v>0</v>
      </c>
      <c r="I7" s="74">
        <f t="shared" ref="I7:I15" si="8">K90</f>
        <v>143</v>
      </c>
      <c r="J7" s="73">
        <f t="shared" si="1"/>
        <v>143</v>
      </c>
      <c r="K7" s="73">
        <f t="shared" ref="K7:K15" si="9">D90</f>
        <v>0</v>
      </c>
      <c r="L7" s="73">
        <f t="shared" ref="L7:L15" si="10">E90</f>
        <v>0</v>
      </c>
      <c r="M7" s="73">
        <f t="shared" ref="M7:M15" si="11">F90</f>
        <v>0</v>
      </c>
      <c r="N7" s="163">
        <f t="shared" ref="N7:N15" si="12">K118</f>
        <v>117</v>
      </c>
      <c r="O7" s="73">
        <f t="shared" si="2"/>
        <v>117</v>
      </c>
      <c r="P7" s="73">
        <f t="shared" si="3"/>
        <v>0</v>
      </c>
      <c r="Q7" s="73">
        <f t="shared" si="4"/>
        <v>0</v>
      </c>
      <c r="R7" s="164">
        <f t="shared" si="5"/>
        <v>0</v>
      </c>
      <c r="S7" s="74">
        <f t="shared" ref="S7:S15" si="13">N62/1000</f>
        <v>148850.37</v>
      </c>
      <c r="T7" s="73">
        <f t="shared" ref="T7:T15" si="14">H62/1000</f>
        <v>140099.54</v>
      </c>
      <c r="U7" s="73">
        <f t="shared" ref="U7:U15" si="15">I62/1000</f>
        <v>6813.9790000000003</v>
      </c>
      <c r="V7" s="73">
        <f t="shared" ref="V7:V15" si="16">J62/1000</f>
        <v>1936.8510000000001</v>
      </c>
      <c r="W7" s="73">
        <f t="shared" ref="W7:W15" si="17">K62/1000</f>
        <v>0</v>
      </c>
      <c r="X7" s="73">
        <f t="shared" ref="X7:X15" si="18">L62/1000</f>
        <v>0</v>
      </c>
      <c r="Y7" s="163">
        <f t="shared" ref="Y7:Y15" si="19">L90/1000</f>
        <v>108535.859</v>
      </c>
      <c r="Z7" s="73">
        <f>G90/1000</f>
        <v>108535.859</v>
      </c>
      <c r="AA7" s="73">
        <f t="shared" ref="AA7:AC15" si="20">H90/1000</f>
        <v>0</v>
      </c>
      <c r="AB7" s="73">
        <f t="shared" si="20"/>
        <v>0</v>
      </c>
      <c r="AC7" s="73">
        <f t="shared" si="20"/>
        <v>0</v>
      </c>
      <c r="AD7" s="74">
        <f t="shared" ref="AD7:AD15" si="21">L118/1000</f>
        <v>91443.828662000029</v>
      </c>
      <c r="AE7" s="73">
        <f t="shared" ref="AE7:AE15" si="22">G118/1000</f>
        <v>91443.828662000029</v>
      </c>
      <c r="AF7" s="73">
        <f t="shared" ref="AF7:AF15" si="23">H118/1000</f>
        <v>0</v>
      </c>
      <c r="AG7" s="73">
        <f t="shared" ref="AG7:AG15" si="24">I118/1000</f>
        <v>0</v>
      </c>
      <c r="AH7" s="164">
        <f t="shared" ref="AH7:AH15" si="25">J118/1000</f>
        <v>0</v>
      </c>
    </row>
    <row r="8" spans="2:34" x14ac:dyDescent="0.35">
      <c r="B8" s="216" t="s">
        <v>59</v>
      </c>
      <c r="C8" s="163">
        <f t="shared" ref="C8:C15" si="26">M63</f>
        <v>214</v>
      </c>
      <c r="D8" s="73">
        <f t="shared" ref="D8:D15" si="27">C63</f>
        <v>178</v>
      </c>
      <c r="E8" s="73">
        <f t="shared" ref="E8:H15" si="28">D63</f>
        <v>12</v>
      </c>
      <c r="F8" s="73">
        <f t="shared" si="28"/>
        <v>23</v>
      </c>
      <c r="G8" s="73">
        <f t="shared" si="28"/>
        <v>0</v>
      </c>
      <c r="H8" s="73">
        <f t="shared" si="28"/>
        <v>1</v>
      </c>
      <c r="I8" s="74">
        <f t="shared" si="8"/>
        <v>135</v>
      </c>
      <c r="J8" s="73">
        <f t="shared" si="1"/>
        <v>134</v>
      </c>
      <c r="K8" s="73">
        <f t="shared" si="9"/>
        <v>0</v>
      </c>
      <c r="L8" s="73">
        <f t="shared" si="10"/>
        <v>0</v>
      </c>
      <c r="M8" s="73">
        <f t="shared" si="11"/>
        <v>1</v>
      </c>
      <c r="N8" s="163">
        <f t="shared" si="12"/>
        <v>102</v>
      </c>
      <c r="O8" s="73">
        <f t="shared" si="2"/>
        <v>101</v>
      </c>
      <c r="P8" s="73">
        <f t="shared" si="3"/>
        <v>0</v>
      </c>
      <c r="Q8" s="73">
        <f t="shared" si="4"/>
        <v>0</v>
      </c>
      <c r="R8" s="164">
        <f t="shared" si="5"/>
        <v>1</v>
      </c>
      <c r="S8" s="74">
        <f t="shared" si="13"/>
        <v>108505.64</v>
      </c>
      <c r="T8" s="73">
        <f t="shared" si="14"/>
        <v>95586.722999999998</v>
      </c>
      <c r="U8" s="73">
        <f t="shared" si="15"/>
        <v>2018.0419999999999</v>
      </c>
      <c r="V8" s="73">
        <f t="shared" si="16"/>
        <v>10357.207</v>
      </c>
      <c r="W8" s="73">
        <f t="shared" si="17"/>
        <v>0</v>
      </c>
      <c r="X8" s="73">
        <f t="shared" si="18"/>
        <v>543.66800000000001</v>
      </c>
      <c r="Y8" s="163">
        <f t="shared" si="19"/>
        <v>58505.288999999997</v>
      </c>
      <c r="Z8" s="73">
        <f t="shared" ref="Z8:Z15" si="29">G91/1000</f>
        <v>57961.620999999999</v>
      </c>
      <c r="AA8" s="73">
        <f t="shared" si="20"/>
        <v>0</v>
      </c>
      <c r="AB8" s="73">
        <f t="shared" si="20"/>
        <v>0</v>
      </c>
      <c r="AC8" s="73">
        <f t="shared" si="20"/>
        <v>543.66800000000001</v>
      </c>
      <c r="AD8" s="74">
        <f t="shared" si="21"/>
        <v>34058.309134000003</v>
      </c>
      <c r="AE8" s="73">
        <f t="shared" si="22"/>
        <v>33514.641134000005</v>
      </c>
      <c r="AF8" s="73">
        <f t="shared" si="23"/>
        <v>0</v>
      </c>
      <c r="AG8" s="73">
        <f t="shared" si="24"/>
        <v>0</v>
      </c>
      <c r="AH8" s="164">
        <f t="shared" si="25"/>
        <v>543.66800000000001</v>
      </c>
    </row>
    <row r="9" spans="2:34" x14ac:dyDescent="0.35">
      <c r="B9" s="216" t="s">
        <v>60</v>
      </c>
      <c r="C9" s="163">
        <f t="shared" si="26"/>
        <v>224</v>
      </c>
      <c r="D9" s="73">
        <f t="shared" si="27"/>
        <v>186</v>
      </c>
      <c r="E9" s="73">
        <f t="shared" ref="E9:G9" si="30">D64</f>
        <v>28</v>
      </c>
      <c r="F9" s="73">
        <f t="shared" si="30"/>
        <v>6</v>
      </c>
      <c r="G9" s="73">
        <f t="shared" si="30"/>
        <v>1</v>
      </c>
      <c r="H9" s="73">
        <f t="shared" si="28"/>
        <v>3</v>
      </c>
      <c r="I9" s="74">
        <f t="shared" si="8"/>
        <v>152</v>
      </c>
      <c r="J9" s="73">
        <f t="shared" si="1"/>
        <v>149</v>
      </c>
      <c r="K9" s="73">
        <f t="shared" si="9"/>
        <v>0</v>
      </c>
      <c r="L9" s="73">
        <f t="shared" si="10"/>
        <v>0</v>
      </c>
      <c r="M9" s="73">
        <f t="shared" si="11"/>
        <v>3</v>
      </c>
      <c r="N9" s="163">
        <f t="shared" si="12"/>
        <v>114</v>
      </c>
      <c r="O9" s="73">
        <f t="shared" si="2"/>
        <v>112</v>
      </c>
      <c r="P9" s="73">
        <f t="shared" si="3"/>
        <v>0</v>
      </c>
      <c r="Q9" s="73">
        <f t="shared" si="4"/>
        <v>0</v>
      </c>
      <c r="R9" s="164">
        <f t="shared" si="5"/>
        <v>2</v>
      </c>
      <c r="S9" s="74">
        <f t="shared" si="13"/>
        <v>307345.03499999997</v>
      </c>
      <c r="T9" s="73">
        <f t="shared" si="14"/>
        <v>292227.69799999997</v>
      </c>
      <c r="U9" s="73">
        <f t="shared" si="15"/>
        <v>6396.6229999999996</v>
      </c>
      <c r="V9" s="73">
        <f t="shared" si="16"/>
        <v>1822.9870000000001</v>
      </c>
      <c r="W9" s="73">
        <f t="shared" si="17"/>
        <v>17.904</v>
      </c>
      <c r="X9" s="73">
        <f t="shared" si="18"/>
        <v>6879.8230000000003</v>
      </c>
      <c r="Y9" s="163">
        <f t="shared" si="19"/>
        <v>146040.97200000001</v>
      </c>
      <c r="Z9" s="73">
        <f t="shared" si="29"/>
        <v>139160.67600000001</v>
      </c>
      <c r="AA9" s="73">
        <f t="shared" si="20"/>
        <v>0</v>
      </c>
      <c r="AB9" s="73">
        <f t="shared" si="20"/>
        <v>0</v>
      </c>
      <c r="AC9" s="73">
        <f t="shared" si="20"/>
        <v>6880.2960000000003</v>
      </c>
      <c r="AD9" s="74">
        <f t="shared" si="21"/>
        <v>121153.845978</v>
      </c>
      <c r="AE9" s="73">
        <f t="shared" si="22"/>
        <v>114730.14437000001</v>
      </c>
      <c r="AF9" s="73">
        <f t="shared" si="23"/>
        <v>0</v>
      </c>
      <c r="AG9" s="73">
        <f t="shared" si="24"/>
        <v>0</v>
      </c>
      <c r="AH9" s="164">
        <f t="shared" si="25"/>
        <v>6423.7016080000003</v>
      </c>
    </row>
    <row r="10" spans="2:34" x14ac:dyDescent="0.35">
      <c r="B10" s="216" t="s">
        <v>61</v>
      </c>
      <c r="C10" s="163">
        <f t="shared" si="26"/>
        <v>208</v>
      </c>
      <c r="D10" s="73">
        <f t="shared" si="27"/>
        <v>181</v>
      </c>
      <c r="E10" s="73">
        <f t="shared" ref="E10:G10" si="31">D65</f>
        <v>10</v>
      </c>
      <c r="F10" s="73">
        <f t="shared" si="31"/>
        <v>11</v>
      </c>
      <c r="G10" s="73">
        <f t="shared" si="31"/>
        <v>0</v>
      </c>
      <c r="H10" s="73">
        <f t="shared" si="28"/>
        <v>6</v>
      </c>
      <c r="I10" s="74">
        <f t="shared" si="8"/>
        <v>143</v>
      </c>
      <c r="J10" s="73">
        <f t="shared" si="1"/>
        <v>137</v>
      </c>
      <c r="K10" s="73">
        <f t="shared" si="9"/>
        <v>0</v>
      </c>
      <c r="L10" s="73">
        <f t="shared" si="10"/>
        <v>0</v>
      </c>
      <c r="M10" s="73">
        <f t="shared" si="11"/>
        <v>6</v>
      </c>
      <c r="N10" s="163">
        <f t="shared" si="12"/>
        <v>123</v>
      </c>
      <c r="O10" s="73">
        <f t="shared" si="2"/>
        <v>117</v>
      </c>
      <c r="P10" s="73">
        <f t="shared" si="3"/>
        <v>0</v>
      </c>
      <c r="Q10" s="73">
        <f t="shared" si="4"/>
        <v>0</v>
      </c>
      <c r="R10" s="164">
        <f t="shared" si="5"/>
        <v>6</v>
      </c>
      <c r="S10" s="74">
        <f t="shared" si="13"/>
        <v>185305.89600000001</v>
      </c>
      <c r="T10" s="73">
        <f t="shared" si="14"/>
        <v>164380.19899999999</v>
      </c>
      <c r="U10" s="73">
        <f t="shared" si="15"/>
        <v>3921.5230000000001</v>
      </c>
      <c r="V10" s="73">
        <f t="shared" si="16"/>
        <v>5231.8450000000003</v>
      </c>
      <c r="W10" s="73">
        <f t="shared" si="17"/>
        <v>0</v>
      </c>
      <c r="X10" s="73">
        <f t="shared" si="18"/>
        <v>11772.329</v>
      </c>
      <c r="Y10" s="163">
        <f t="shared" si="19"/>
        <v>91541.142000000007</v>
      </c>
      <c r="Z10" s="73">
        <f t="shared" si="29"/>
        <v>84908.75</v>
      </c>
      <c r="AA10" s="73">
        <f t="shared" si="20"/>
        <v>0</v>
      </c>
      <c r="AB10" s="73">
        <f t="shared" si="20"/>
        <v>0</v>
      </c>
      <c r="AC10" s="73">
        <f t="shared" si="20"/>
        <v>6632.3919999999998</v>
      </c>
      <c r="AD10" s="74">
        <f t="shared" si="21"/>
        <v>88986.106577999977</v>
      </c>
      <c r="AE10" s="73">
        <f t="shared" si="22"/>
        <v>82640.449686999971</v>
      </c>
      <c r="AF10" s="73">
        <f t="shared" si="23"/>
        <v>0</v>
      </c>
      <c r="AG10" s="73">
        <f t="shared" si="24"/>
        <v>0</v>
      </c>
      <c r="AH10" s="164">
        <f t="shared" si="25"/>
        <v>6345.6568909999987</v>
      </c>
    </row>
    <row r="11" spans="2:34" x14ac:dyDescent="0.35">
      <c r="B11" s="216" t="s">
        <v>62</v>
      </c>
      <c r="C11" s="163">
        <f t="shared" si="26"/>
        <v>287</v>
      </c>
      <c r="D11" s="73">
        <f t="shared" si="27"/>
        <v>250</v>
      </c>
      <c r="E11" s="73">
        <f t="shared" ref="E11:G11" si="32">D66</f>
        <v>16</v>
      </c>
      <c r="F11" s="73">
        <f t="shared" si="32"/>
        <v>15</v>
      </c>
      <c r="G11" s="73">
        <f t="shared" si="32"/>
        <v>0</v>
      </c>
      <c r="H11" s="73">
        <f t="shared" si="28"/>
        <v>6</v>
      </c>
      <c r="I11" s="74">
        <f t="shared" si="8"/>
        <v>162</v>
      </c>
      <c r="J11" s="73">
        <f t="shared" si="1"/>
        <v>156</v>
      </c>
      <c r="K11" s="73">
        <f t="shared" si="9"/>
        <v>0</v>
      </c>
      <c r="L11" s="73">
        <f t="shared" si="10"/>
        <v>0</v>
      </c>
      <c r="M11" s="73">
        <f t="shared" si="11"/>
        <v>6</v>
      </c>
      <c r="N11" s="163">
        <f t="shared" si="12"/>
        <v>139</v>
      </c>
      <c r="O11" s="73">
        <f t="shared" si="2"/>
        <v>133</v>
      </c>
      <c r="P11" s="73">
        <f t="shared" si="3"/>
        <v>0</v>
      </c>
      <c r="Q11" s="73">
        <f t="shared" si="4"/>
        <v>0</v>
      </c>
      <c r="R11" s="164">
        <f t="shared" si="5"/>
        <v>6</v>
      </c>
      <c r="S11" s="74">
        <f t="shared" si="13"/>
        <v>129802.72</v>
      </c>
      <c r="T11" s="73">
        <f t="shared" si="14"/>
        <v>112066.09</v>
      </c>
      <c r="U11" s="73">
        <f t="shared" si="15"/>
        <v>5310.3119999999999</v>
      </c>
      <c r="V11" s="73">
        <f t="shared" si="16"/>
        <v>9154.0550000000003</v>
      </c>
      <c r="W11" s="73">
        <f t="shared" si="17"/>
        <v>0</v>
      </c>
      <c r="X11" s="73">
        <f t="shared" si="18"/>
        <v>3272.2629999999999</v>
      </c>
      <c r="Y11" s="163">
        <f t="shared" si="19"/>
        <v>74667.972999999998</v>
      </c>
      <c r="Z11" s="73">
        <f t="shared" si="29"/>
        <v>72035.706999999995</v>
      </c>
      <c r="AA11" s="73">
        <f t="shared" si="20"/>
        <v>0</v>
      </c>
      <c r="AB11" s="73">
        <f t="shared" si="20"/>
        <v>0</v>
      </c>
      <c r="AC11" s="73">
        <f t="shared" si="20"/>
        <v>2632.2660000000001</v>
      </c>
      <c r="AD11" s="74">
        <f t="shared" si="21"/>
        <v>64242.174713</v>
      </c>
      <c r="AE11" s="73">
        <f t="shared" si="22"/>
        <v>61765.814699000002</v>
      </c>
      <c r="AF11" s="73">
        <f t="shared" si="23"/>
        <v>0</v>
      </c>
      <c r="AG11" s="73">
        <f t="shared" si="24"/>
        <v>0</v>
      </c>
      <c r="AH11" s="164">
        <f t="shared" si="25"/>
        <v>2476.3600139999999</v>
      </c>
    </row>
    <row r="12" spans="2:34" x14ac:dyDescent="0.35">
      <c r="B12" s="216" t="s">
        <v>63</v>
      </c>
      <c r="C12" s="163">
        <f t="shared" si="26"/>
        <v>787</v>
      </c>
      <c r="D12" s="73">
        <f t="shared" si="27"/>
        <v>672</v>
      </c>
      <c r="E12" s="73">
        <f t="shared" ref="E12:G12" si="33">D67</f>
        <v>72</v>
      </c>
      <c r="F12" s="73">
        <f t="shared" si="33"/>
        <v>30</v>
      </c>
      <c r="G12" s="73">
        <f t="shared" si="33"/>
        <v>1</v>
      </c>
      <c r="H12" s="73">
        <f t="shared" si="28"/>
        <v>12</v>
      </c>
      <c r="I12" s="74">
        <f t="shared" si="8"/>
        <v>523</v>
      </c>
      <c r="J12" s="73">
        <f t="shared" si="1"/>
        <v>511</v>
      </c>
      <c r="K12" s="73">
        <f t="shared" si="9"/>
        <v>0</v>
      </c>
      <c r="L12" s="73">
        <f t="shared" si="10"/>
        <v>0</v>
      </c>
      <c r="M12" s="73">
        <f t="shared" si="11"/>
        <v>12</v>
      </c>
      <c r="N12" s="163">
        <f t="shared" si="12"/>
        <v>344</v>
      </c>
      <c r="O12" s="73">
        <f t="shared" si="2"/>
        <v>335</v>
      </c>
      <c r="P12" s="73">
        <f t="shared" si="3"/>
        <v>0</v>
      </c>
      <c r="Q12" s="73">
        <f t="shared" si="4"/>
        <v>0</v>
      </c>
      <c r="R12" s="164">
        <f t="shared" si="5"/>
        <v>9</v>
      </c>
      <c r="S12" s="74">
        <f t="shared" si="13"/>
        <v>576484.23</v>
      </c>
      <c r="T12" s="73">
        <f t="shared" si="14"/>
        <v>509331.66700000002</v>
      </c>
      <c r="U12" s="73">
        <f t="shared" si="15"/>
        <v>38169.978999999999</v>
      </c>
      <c r="V12" s="73">
        <f t="shared" si="16"/>
        <v>18486.631000000001</v>
      </c>
      <c r="W12" s="73">
        <f t="shared" si="17"/>
        <v>74.545000000000002</v>
      </c>
      <c r="X12" s="73">
        <f t="shared" si="18"/>
        <v>10421.407999999999</v>
      </c>
      <c r="Y12" s="163">
        <f t="shared" si="19"/>
        <v>258866.611</v>
      </c>
      <c r="Z12" s="73">
        <f t="shared" si="29"/>
        <v>249251.34599999999</v>
      </c>
      <c r="AA12" s="73">
        <f t="shared" si="20"/>
        <v>0</v>
      </c>
      <c r="AB12" s="73">
        <f t="shared" si="20"/>
        <v>0</v>
      </c>
      <c r="AC12" s="73">
        <f t="shared" si="20"/>
        <v>9615.2649999999994</v>
      </c>
      <c r="AD12" s="74">
        <f t="shared" si="21"/>
        <v>230751.85356599986</v>
      </c>
      <c r="AE12" s="73">
        <f t="shared" si="22"/>
        <v>222154.66371599986</v>
      </c>
      <c r="AF12" s="73">
        <f t="shared" si="23"/>
        <v>0</v>
      </c>
      <c r="AG12" s="73">
        <f t="shared" si="24"/>
        <v>0</v>
      </c>
      <c r="AH12" s="164">
        <f t="shared" si="25"/>
        <v>8597.1898500000007</v>
      </c>
    </row>
    <row r="13" spans="2:34" x14ac:dyDescent="0.35">
      <c r="B13" s="216" t="s">
        <v>64</v>
      </c>
      <c r="C13" s="163">
        <f t="shared" si="26"/>
        <v>655</v>
      </c>
      <c r="D13" s="73">
        <f t="shared" si="27"/>
        <v>531</v>
      </c>
      <c r="E13" s="73">
        <f t="shared" ref="E13:G13" si="34">D68</f>
        <v>88</v>
      </c>
      <c r="F13" s="73">
        <f t="shared" si="34"/>
        <v>23</v>
      </c>
      <c r="G13" s="73">
        <f t="shared" si="34"/>
        <v>1</v>
      </c>
      <c r="H13" s="73">
        <f t="shared" si="28"/>
        <v>12</v>
      </c>
      <c r="I13" s="74">
        <f t="shared" si="8"/>
        <v>373</v>
      </c>
      <c r="J13" s="73">
        <f t="shared" si="1"/>
        <v>361</v>
      </c>
      <c r="K13" s="73">
        <f t="shared" si="9"/>
        <v>1</v>
      </c>
      <c r="L13" s="73">
        <f t="shared" si="10"/>
        <v>0</v>
      </c>
      <c r="M13" s="73">
        <f t="shared" si="11"/>
        <v>11</v>
      </c>
      <c r="N13" s="163">
        <f t="shared" si="12"/>
        <v>329</v>
      </c>
      <c r="O13" s="73">
        <f t="shared" si="2"/>
        <v>317</v>
      </c>
      <c r="P13" s="73">
        <f t="shared" si="3"/>
        <v>1</v>
      </c>
      <c r="Q13" s="73">
        <f t="shared" si="4"/>
        <v>0</v>
      </c>
      <c r="R13" s="164">
        <f t="shared" si="5"/>
        <v>11</v>
      </c>
      <c r="S13" s="74">
        <f t="shared" si="13"/>
        <v>695433.35199999996</v>
      </c>
      <c r="T13" s="73">
        <f t="shared" si="14"/>
        <v>591382.804</v>
      </c>
      <c r="U13" s="73">
        <f t="shared" si="15"/>
        <v>72399.263000000006</v>
      </c>
      <c r="V13" s="73">
        <f t="shared" si="16"/>
        <v>16620.205000000002</v>
      </c>
      <c r="W13" s="73">
        <f t="shared" si="17"/>
        <v>40.765999999999998</v>
      </c>
      <c r="X13" s="73">
        <f t="shared" si="18"/>
        <v>14990.314</v>
      </c>
      <c r="Y13" s="163">
        <f t="shared" si="19"/>
        <v>544125.78</v>
      </c>
      <c r="Z13" s="73">
        <f t="shared" si="29"/>
        <v>517191.57699999999</v>
      </c>
      <c r="AA13" s="73">
        <f t="shared" si="20"/>
        <v>16147.172</v>
      </c>
      <c r="AB13" s="73">
        <f t="shared" si="20"/>
        <v>0</v>
      </c>
      <c r="AC13" s="73">
        <f t="shared" si="20"/>
        <v>10787.031000000001</v>
      </c>
      <c r="AD13" s="74">
        <f t="shared" si="21"/>
        <v>410586.92635799997</v>
      </c>
      <c r="AE13" s="73">
        <f t="shared" si="22"/>
        <v>399734.92388499988</v>
      </c>
      <c r="AF13" s="73">
        <f t="shared" si="23"/>
        <v>109.36198399999999</v>
      </c>
      <c r="AG13" s="73">
        <f t="shared" si="24"/>
        <v>0</v>
      </c>
      <c r="AH13" s="164">
        <f t="shared" si="25"/>
        <v>10742.640488999999</v>
      </c>
    </row>
    <row r="14" spans="2:34" x14ac:dyDescent="0.35">
      <c r="B14" s="216" t="s">
        <v>65</v>
      </c>
      <c r="C14" s="163">
        <f t="shared" si="26"/>
        <v>358</v>
      </c>
      <c r="D14" s="73">
        <f t="shared" si="27"/>
        <v>305</v>
      </c>
      <c r="E14" s="73">
        <f t="shared" ref="E14:G14" si="35">D69</f>
        <v>23</v>
      </c>
      <c r="F14" s="73">
        <f t="shared" si="35"/>
        <v>29</v>
      </c>
      <c r="G14" s="73">
        <f t="shared" si="35"/>
        <v>0</v>
      </c>
      <c r="H14" s="73">
        <f t="shared" si="28"/>
        <v>1</v>
      </c>
      <c r="I14" s="74">
        <f t="shared" si="8"/>
        <v>211</v>
      </c>
      <c r="J14" s="73">
        <f t="shared" si="1"/>
        <v>210</v>
      </c>
      <c r="K14" s="73">
        <f t="shared" si="9"/>
        <v>0</v>
      </c>
      <c r="L14" s="73">
        <f t="shared" si="10"/>
        <v>0</v>
      </c>
      <c r="M14" s="73">
        <f t="shared" si="11"/>
        <v>1</v>
      </c>
      <c r="N14" s="163">
        <f t="shared" si="12"/>
        <v>150</v>
      </c>
      <c r="O14" s="73">
        <f t="shared" si="2"/>
        <v>149</v>
      </c>
      <c r="P14" s="73">
        <f t="shared" si="3"/>
        <v>0</v>
      </c>
      <c r="Q14" s="73">
        <f t="shared" si="4"/>
        <v>0</v>
      </c>
      <c r="R14" s="164">
        <f t="shared" si="5"/>
        <v>1</v>
      </c>
      <c r="S14" s="74">
        <f t="shared" si="13"/>
        <v>255494.11499999999</v>
      </c>
      <c r="T14" s="73">
        <f t="shared" si="14"/>
        <v>204260.96299999999</v>
      </c>
      <c r="U14" s="73">
        <f t="shared" si="15"/>
        <v>23362.708999999999</v>
      </c>
      <c r="V14" s="73">
        <f t="shared" si="16"/>
        <v>26060.442999999999</v>
      </c>
      <c r="W14" s="73">
        <f t="shared" si="17"/>
        <v>0</v>
      </c>
      <c r="X14" s="73">
        <f t="shared" si="18"/>
        <v>1810</v>
      </c>
      <c r="Y14" s="163">
        <f t="shared" si="19"/>
        <v>120577.117</v>
      </c>
      <c r="Z14" s="73">
        <f t="shared" si="29"/>
        <v>118577.93700000001</v>
      </c>
      <c r="AA14" s="73">
        <f t="shared" si="20"/>
        <v>0</v>
      </c>
      <c r="AB14" s="73">
        <f t="shared" si="20"/>
        <v>0</v>
      </c>
      <c r="AC14" s="73">
        <f t="shared" si="20"/>
        <v>1999.18</v>
      </c>
      <c r="AD14" s="74">
        <f t="shared" si="21"/>
        <v>90747.615304000035</v>
      </c>
      <c r="AE14" s="73">
        <f t="shared" si="22"/>
        <v>88748.970893000034</v>
      </c>
      <c r="AF14" s="73">
        <f t="shared" si="23"/>
        <v>0</v>
      </c>
      <c r="AG14" s="73">
        <f t="shared" si="24"/>
        <v>0</v>
      </c>
      <c r="AH14" s="164">
        <f t="shared" si="25"/>
        <v>1998.644411</v>
      </c>
    </row>
    <row r="15" spans="2:34" x14ac:dyDescent="0.35">
      <c r="B15" s="216" t="s">
        <v>66</v>
      </c>
      <c r="C15" s="163">
        <f t="shared" si="26"/>
        <v>291</v>
      </c>
      <c r="D15" s="73">
        <f t="shared" si="27"/>
        <v>256</v>
      </c>
      <c r="E15" s="73">
        <f t="shared" ref="E15:G15" si="36">D70</f>
        <v>28</v>
      </c>
      <c r="F15" s="73">
        <f t="shared" si="36"/>
        <v>1</v>
      </c>
      <c r="G15" s="73">
        <f t="shared" si="36"/>
        <v>1</v>
      </c>
      <c r="H15" s="73">
        <f t="shared" si="28"/>
        <v>5</v>
      </c>
      <c r="I15" s="74">
        <f t="shared" si="8"/>
        <v>220</v>
      </c>
      <c r="J15" s="73">
        <f t="shared" si="1"/>
        <v>216</v>
      </c>
      <c r="K15" s="73">
        <f t="shared" si="9"/>
        <v>0</v>
      </c>
      <c r="L15" s="73">
        <f t="shared" si="10"/>
        <v>0</v>
      </c>
      <c r="M15" s="73">
        <f t="shared" si="11"/>
        <v>4</v>
      </c>
      <c r="N15" s="163">
        <f t="shared" si="12"/>
        <v>157</v>
      </c>
      <c r="O15" s="73">
        <f t="shared" si="2"/>
        <v>154</v>
      </c>
      <c r="P15" s="73">
        <f t="shared" si="3"/>
        <v>0</v>
      </c>
      <c r="Q15" s="73">
        <f t="shared" si="4"/>
        <v>0</v>
      </c>
      <c r="R15" s="164">
        <f t="shared" si="5"/>
        <v>3</v>
      </c>
      <c r="S15" s="74">
        <f t="shared" si="13"/>
        <v>207272.19</v>
      </c>
      <c r="T15" s="73">
        <f t="shared" si="14"/>
        <v>178953.23</v>
      </c>
      <c r="U15" s="73">
        <f t="shared" si="15"/>
        <v>19008.143</v>
      </c>
      <c r="V15" s="73">
        <f t="shared" si="16"/>
        <v>182.47</v>
      </c>
      <c r="W15" s="73">
        <f t="shared" si="17"/>
        <v>371.93299999999999</v>
      </c>
      <c r="X15" s="73">
        <f t="shared" si="18"/>
        <v>8756.4140000000007</v>
      </c>
      <c r="Y15" s="163">
        <f t="shared" si="19"/>
        <v>130549.03</v>
      </c>
      <c r="Z15" s="73">
        <f t="shared" si="29"/>
        <v>124683.497</v>
      </c>
      <c r="AA15" s="73">
        <f t="shared" si="20"/>
        <v>0</v>
      </c>
      <c r="AB15" s="73">
        <f t="shared" si="20"/>
        <v>0</v>
      </c>
      <c r="AC15" s="73">
        <f t="shared" si="20"/>
        <v>5865.5330000000004</v>
      </c>
      <c r="AD15" s="74">
        <f t="shared" si="21"/>
        <v>111220.67453700006</v>
      </c>
      <c r="AE15" s="73">
        <f t="shared" si="22"/>
        <v>105364.50862200005</v>
      </c>
      <c r="AF15" s="73">
        <f t="shared" si="23"/>
        <v>0</v>
      </c>
      <c r="AG15" s="73">
        <f t="shared" si="24"/>
        <v>0</v>
      </c>
      <c r="AH15" s="164">
        <f t="shared" si="25"/>
        <v>5856.1659149999996</v>
      </c>
    </row>
    <row r="16" spans="2:34" x14ac:dyDescent="0.35">
      <c r="B16" s="216" t="s">
        <v>67</v>
      </c>
      <c r="C16" s="163">
        <f>M79</f>
        <v>250</v>
      </c>
      <c r="D16" s="73">
        <f>C79</f>
        <v>211</v>
      </c>
      <c r="E16" s="73">
        <f t="shared" ref="E16:G16" si="37">D79</f>
        <v>27</v>
      </c>
      <c r="F16" s="73">
        <f t="shared" si="37"/>
        <v>9</v>
      </c>
      <c r="G16" s="73">
        <f t="shared" si="37"/>
        <v>1</v>
      </c>
      <c r="H16" s="73">
        <f>G79</f>
        <v>2</v>
      </c>
      <c r="I16" s="74">
        <f>K107</f>
        <v>176</v>
      </c>
      <c r="J16" s="73">
        <f>C107</f>
        <v>174</v>
      </c>
      <c r="K16" s="73">
        <f>D107</f>
        <v>0</v>
      </c>
      <c r="L16" s="73">
        <f>E107</f>
        <v>0</v>
      </c>
      <c r="M16" s="73">
        <f>F107</f>
        <v>2</v>
      </c>
      <c r="N16" s="163">
        <f>K135</f>
        <v>104</v>
      </c>
      <c r="O16" s="73">
        <f>C135</f>
        <v>102</v>
      </c>
      <c r="P16" s="73">
        <f>D135</f>
        <v>0</v>
      </c>
      <c r="Q16" s="73">
        <f>E135</f>
        <v>0</v>
      </c>
      <c r="R16" s="164">
        <f>F135</f>
        <v>2</v>
      </c>
      <c r="S16" s="74">
        <f>N79/1000</f>
        <v>221179.34299999999</v>
      </c>
      <c r="T16" s="73">
        <f>H79/1000</f>
        <v>202689.68799999999</v>
      </c>
      <c r="U16" s="73">
        <f>I79/1000</f>
        <v>4851.192</v>
      </c>
      <c r="V16" s="73">
        <f>J79/1000</f>
        <v>3551.4029999999998</v>
      </c>
      <c r="W16" s="73">
        <f>K79/1000</f>
        <v>157.29900000000001</v>
      </c>
      <c r="X16" s="73">
        <f>L79/1000</f>
        <v>9929.7610000000004</v>
      </c>
      <c r="Y16" s="163">
        <f>L107/1000</f>
        <v>151851.78</v>
      </c>
      <c r="Z16" s="73">
        <f>G107/1000</f>
        <v>142035.47399999999</v>
      </c>
      <c r="AA16" s="73">
        <f t="shared" ref="AA16:AC16" si="38">H107/1000</f>
        <v>0</v>
      </c>
      <c r="AB16" s="73">
        <f t="shared" si="38"/>
        <v>0</v>
      </c>
      <c r="AC16" s="73">
        <f t="shared" si="38"/>
        <v>9816.3060000000005</v>
      </c>
      <c r="AD16" s="74">
        <f>L135/1000</f>
        <v>144735.05716700002</v>
      </c>
      <c r="AE16" s="73">
        <f>G135/1000</f>
        <v>134934.55390700002</v>
      </c>
      <c r="AF16" s="73">
        <f>H135/1000</f>
        <v>0</v>
      </c>
      <c r="AG16" s="73">
        <f>I135/1000</f>
        <v>0</v>
      </c>
      <c r="AH16" s="164">
        <f>J135/1000</f>
        <v>9800.5032599999995</v>
      </c>
    </row>
    <row r="17" spans="2:34" x14ac:dyDescent="0.35">
      <c r="B17" s="216" t="s">
        <v>68</v>
      </c>
      <c r="C17" s="163">
        <f>M71</f>
        <v>612</v>
      </c>
      <c r="D17" s="73">
        <f>C71</f>
        <v>521</v>
      </c>
      <c r="E17" s="73">
        <f t="shared" ref="E17:G17" si="39">D71</f>
        <v>57</v>
      </c>
      <c r="F17" s="73">
        <f t="shared" si="39"/>
        <v>22</v>
      </c>
      <c r="G17" s="73">
        <f t="shared" si="39"/>
        <v>0</v>
      </c>
      <c r="H17" s="73">
        <f>G71</f>
        <v>12</v>
      </c>
      <c r="I17" s="74">
        <f t="shared" ref="I17:I24" si="40">K99</f>
        <v>381</v>
      </c>
      <c r="J17" s="73">
        <f t="shared" ref="J17:M24" si="41">C99</f>
        <v>373</v>
      </c>
      <c r="K17" s="73">
        <f t="shared" si="41"/>
        <v>0</v>
      </c>
      <c r="L17" s="73">
        <f t="shared" si="41"/>
        <v>0</v>
      </c>
      <c r="M17" s="73">
        <f t="shared" si="41"/>
        <v>8</v>
      </c>
      <c r="N17" s="163">
        <f t="shared" ref="N17:N24" si="42">K127</f>
        <v>236</v>
      </c>
      <c r="O17" s="73">
        <f t="shared" ref="O17:R24" si="43">C127</f>
        <v>231</v>
      </c>
      <c r="P17" s="73">
        <f t="shared" si="43"/>
        <v>0</v>
      </c>
      <c r="Q17" s="73">
        <f t="shared" si="43"/>
        <v>0</v>
      </c>
      <c r="R17" s="164">
        <f t="shared" si="43"/>
        <v>5</v>
      </c>
      <c r="S17" s="74">
        <f t="shared" ref="S17:S24" si="44">N71/1000</f>
        <v>486559.62900000002</v>
      </c>
      <c r="T17" s="73">
        <f t="shared" ref="T17:X24" si="45">H71/1000</f>
        <v>409839.10800000001</v>
      </c>
      <c r="U17" s="73">
        <f t="shared" si="45"/>
        <v>41082.497000000003</v>
      </c>
      <c r="V17" s="73">
        <f t="shared" si="45"/>
        <v>16587.823</v>
      </c>
      <c r="W17" s="73">
        <f t="shared" si="45"/>
        <v>0</v>
      </c>
      <c r="X17" s="73">
        <f t="shared" si="45"/>
        <v>19050.201000000001</v>
      </c>
      <c r="Y17" s="163">
        <f t="shared" ref="Y17:Y24" si="46">L99/1000</f>
        <v>213738.361</v>
      </c>
      <c r="Z17" s="73">
        <f>G99/1000</f>
        <v>198400.766</v>
      </c>
      <c r="AA17" s="73">
        <f t="shared" ref="AA17:AC24" si="47">H99/1000</f>
        <v>0</v>
      </c>
      <c r="AB17" s="73">
        <f t="shared" si="47"/>
        <v>0</v>
      </c>
      <c r="AC17" s="73">
        <f t="shared" si="47"/>
        <v>15337.594999999999</v>
      </c>
      <c r="AD17" s="74">
        <f t="shared" ref="AD17:AD24" si="48">L127/1000</f>
        <v>193384.40292999998</v>
      </c>
      <c r="AE17" s="73">
        <f t="shared" ref="AE17:AH24" si="49">G127/1000</f>
        <v>178880.65525799996</v>
      </c>
      <c r="AF17" s="73">
        <f t="shared" si="49"/>
        <v>0</v>
      </c>
      <c r="AG17" s="73">
        <f t="shared" si="49"/>
        <v>0</v>
      </c>
      <c r="AH17" s="164">
        <f t="shared" si="49"/>
        <v>14503.747672</v>
      </c>
    </row>
    <row r="18" spans="2:34" x14ac:dyDescent="0.35">
      <c r="B18" s="216" t="s">
        <v>69</v>
      </c>
      <c r="C18" s="163">
        <f t="shared" ref="C18:C23" si="50">M72</f>
        <v>542</v>
      </c>
      <c r="D18" s="73">
        <f t="shared" ref="D18:G24" si="51">C72</f>
        <v>462</v>
      </c>
      <c r="E18" s="73">
        <f t="shared" si="51"/>
        <v>61</v>
      </c>
      <c r="F18" s="73">
        <f t="shared" si="51"/>
        <v>11</v>
      </c>
      <c r="G18" s="73">
        <f t="shared" si="51"/>
        <v>3</v>
      </c>
      <c r="H18" s="73">
        <f t="shared" ref="H18:H24" si="52">G72</f>
        <v>5</v>
      </c>
      <c r="I18" s="74">
        <f t="shared" si="40"/>
        <v>349</v>
      </c>
      <c r="J18" s="73">
        <f t="shared" si="41"/>
        <v>342</v>
      </c>
      <c r="K18" s="73">
        <f t="shared" si="41"/>
        <v>0</v>
      </c>
      <c r="L18" s="73">
        <f t="shared" si="41"/>
        <v>2</v>
      </c>
      <c r="M18" s="73">
        <f t="shared" si="41"/>
        <v>5</v>
      </c>
      <c r="N18" s="163">
        <f t="shared" si="42"/>
        <v>277</v>
      </c>
      <c r="O18" s="73">
        <f t="shared" si="43"/>
        <v>270</v>
      </c>
      <c r="P18" s="73">
        <f t="shared" si="43"/>
        <v>0</v>
      </c>
      <c r="Q18" s="73">
        <f t="shared" si="43"/>
        <v>2</v>
      </c>
      <c r="R18" s="164">
        <f t="shared" si="43"/>
        <v>5</v>
      </c>
      <c r="S18" s="74">
        <f t="shared" si="44"/>
        <v>405469.141</v>
      </c>
      <c r="T18" s="73">
        <f t="shared" si="45"/>
        <v>307008.58299999998</v>
      </c>
      <c r="U18" s="73">
        <f t="shared" si="45"/>
        <v>79504.947</v>
      </c>
      <c r="V18" s="73">
        <f t="shared" si="45"/>
        <v>3369.6570000000002</v>
      </c>
      <c r="W18" s="73">
        <f t="shared" si="45"/>
        <v>4088.6120000000001</v>
      </c>
      <c r="X18" s="73">
        <f t="shared" si="45"/>
        <v>11497.342000000001</v>
      </c>
      <c r="Y18" s="163">
        <f t="shared" si="46"/>
        <v>777132.63199999998</v>
      </c>
      <c r="Z18" s="73">
        <f t="shared" ref="Z18:Z24" si="53">G100/1000</f>
        <v>763318.74</v>
      </c>
      <c r="AA18" s="73">
        <f t="shared" si="47"/>
        <v>0</v>
      </c>
      <c r="AB18" s="73">
        <f t="shared" si="47"/>
        <v>4088.6109999999999</v>
      </c>
      <c r="AC18" s="73">
        <f t="shared" si="47"/>
        <v>9725.2810000000009</v>
      </c>
      <c r="AD18" s="74">
        <f t="shared" si="48"/>
        <v>185057.89091699995</v>
      </c>
      <c r="AE18" s="73">
        <f t="shared" si="49"/>
        <v>174014.97458499999</v>
      </c>
      <c r="AF18" s="73">
        <f t="shared" si="49"/>
        <v>0</v>
      </c>
      <c r="AG18" s="73">
        <f t="shared" si="49"/>
        <v>3905.4656</v>
      </c>
      <c r="AH18" s="164">
        <f t="shared" si="49"/>
        <v>7137.4507320000002</v>
      </c>
    </row>
    <row r="19" spans="2:34" x14ac:dyDescent="0.35">
      <c r="B19" s="216" t="s">
        <v>70</v>
      </c>
      <c r="C19" s="163">
        <f t="shared" si="50"/>
        <v>353</v>
      </c>
      <c r="D19" s="73">
        <f t="shared" si="51"/>
        <v>325</v>
      </c>
      <c r="E19" s="73">
        <f t="shared" si="51"/>
        <v>21</v>
      </c>
      <c r="F19" s="73">
        <f t="shared" si="51"/>
        <v>6</v>
      </c>
      <c r="G19" s="73">
        <f t="shared" si="51"/>
        <v>0</v>
      </c>
      <c r="H19" s="73">
        <f t="shared" si="52"/>
        <v>1</v>
      </c>
      <c r="I19" s="74">
        <f t="shared" si="40"/>
        <v>283</v>
      </c>
      <c r="J19" s="73">
        <f t="shared" si="41"/>
        <v>282</v>
      </c>
      <c r="K19" s="73">
        <f t="shared" si="41"/>
        <v>0</v>
      </c>
      <c r="L19" s="73">
        <f t="shared" si="41"/>
        <v>0</v>
      </c>
      <c r="M19" s="73">
        <f t="shared" si="41"/>
        <v>1</v>
      </c>
      <c r="N19" s="163">
        <f t="shared" si="42"/>
        <v>204</v>
      </c>
      <c r="O19" s="73">
        <f t="shared" si="43"/>
        <v>203</v>
      </c>
      <c r="P19" s="73">
        <f t="shared" si="43"/>
        <v>0</v>
      </c>
      <c r="Q19" s="73">
        <f t="shared" si="43"/>
        <v>0</v>
      </c>
      <c r="R19" s="164">
        <f t="shared" si="43"/>
        <v>1</v>
      </c>
      <c r="S19" s="74">
        <f t="shared" si="44"/>
        <v>269615.96799999999</v>
      </c>
      <c r="T19" s="73">
        <f t="shared" si="45"/>
        <v>265497.20199999999</v>
      </c>
      <c r="U19" s="73">
        <f t="shared" si="45"/>
        <v>3670.1669999999999</v>
      </c>
      <c r="V19" s="73">
        <f t="shared" si="45"/>
        <v>429.17899999999997</v>
      </c>
      <c r="W19" s="73">
        <f t="shared" si="45"/>
        <v>0</v>
      </c>
      <c r="X19" s="73">
        <f t="shared" si="45"/>
        <v>19.420000000000002</v>
      </c>
      <c r="Y19" s="163">
        <f t="shared" si="46"/>
        <v>136390.345</v>
      </c>
      <c r="Z19" s="73">
        <f t="shared" si="53"/>
        <v>136370.92499999999</v>
      </c>
      <c r="AA19" s="73">
        <f t="shared" si="47"/>
        <v>0</v>
      </c>
      <c r="AB19" s="73">
        <f t="shared" si="47"/>
        <v>0</v>
      </c>
      <c r="AC19" s="73">
        <f t="shared" si="47"/>
        <v>19.420000000000002</v>
      </c>
      <c r="AD19" s="74">
        <f t="shared" si="48"/>
        <v>127593.82888499998</v>
      </c>
      <c r="AE19" s="73">
        <f t="shared" si="49"/>
        <v>127584.42036799998</v>
      </c>
      <c r="AF19" s="73">
        <f t="shared" si="49"/>
        <v>0</v>
      </c>
      <c r="AG19" s="73">
        <f t="shared" si="49"/>
        <v>0</v>
      </c>
      <c r="AH19" s="164">
        <f t="shared" si="49"/>
        <v>9.4085169999999998</v>
      </c>
    </row>
    <row r="20" spans="2:34" x14ac:dyDescent="0.35">
      <c r="B20" s="216" t="s">
        <v>71</v>
      </c>
      <c r="C20" s="163">
        <f t="shared" si="50"/>
        <v>463</v>
      </c>
      <c r="D20" s="73">
        <f t="shared" si="51"/>
        <v>428</v>
      </c>
      <c r="E20" s="73">
        <f t="shared" si="51"/>
        <v>10</v>
      </c>
      <c r="F20" s="73">
        <f t="shared" si="51"/>
        <v>18</v>
      </c>
      <c r="G20" s="73">
        <f t="shared" si="51"/>
        <v>0</v>
      </c>
      <c r="H20" s="73">
        <f t="shared" si="52"/>
        <v>7</v>
      </c>
      <c r="I20" s="74">
        <f t="shared" si="40"/>
        <v>360</v>
      </c>
      <c r="J20" s="73">
        <f t="shared" si="41"/>
        <v>354</v>
      </c>
      <c r="K20" s="73">
        <f t="shared" si="41"/>
        <v>0</v>
      </c>
      <c r="L20" s="73">
        <f t="shared" si="41"/>
        <v>0</v>
      </c>
      <c r="M20" s="73">
        <f t="shared" si="41"/>
        <v>6</v>
      </c>
      <c r="N20" s="163">
        <f t="shared" si="42"/>
        <v>270</v>
      </c>
      <c r="O20" s="73">
        <f t="shared" si="43"/>
        <v>265</v>
      </c>
      <c r="P20" s="73">
        <f t="shared" si="43"/>
        <v>0</v>
      </c>
      <c r="Q20" s="73">
        <f t="shared" si="43"/>
        <v>0</v>
      </c>
      <c r="R20" s="164">
        <f t="shared" si="43"/>
        <v>5</v>
      </c>
      <c r="S20" s="74">
        <f t="shared" si="44"/>
        <v>468736.14199999999</v>
      </c>
      <c r="T20" s="73">
        <f t="shared" si="45"/>
        <v>452221.95199999999</v>
      </c>
      <c r="U20" s="73">
        <f t="shared" si="45"/>
        <v>1064.377</v>
      </c>
      <c r="V20" s="73">
        <f t="shared" si="45"/>
        <v>10109.074000000001</v>
      </c>
      <c r="W20" s="73">
        <f t="shared" si="45"/>
        <v>0</v>
      </c>
      <c r="X20" s="73">
        <f t="shared" si="45"/>
        <v>5340.7389999999996</v>
      </c>
      <c r="Y20" s="163">
        <f t="shared" si="46"/>
        <v>315396.70500000002</v>
      </c>
      <c r="Z20" s="73">
        <f t="shared" si="53"/>
        <v>312997.32400000002</v>
      </c>
      <c r="AA20" s="73">
        <f t="shared" si="47"/>
        <v>0</v>
      </c>
      <c r="AB20" s="73">
        <f t="shared" si="47"/>
        <v>0</v>
      </c>
      <c r="AC20" s="73">
        <f t="shared" si="47"/>
        <v>2399.3809999999999</v>
      </c>
      <c r="AD20" s="74">
        <f t="shared" si="48"/>
        <v>270978.24526300002</v>
      </c>
      <c r="AE20" s="73">
        <f t="shared" si="49"/>
        <v>269487.27700300002</v>
      </c>
      <c r="AF20" s="73">
        <f t="shared" si="49"/>
        <v>0</v>
      </c>
      <c r="AG20" s="73">
        <f t="shared" si="49"/>
        <v>0</v>
      </c>
      <c r="AH20" s="164">
        <f t="shared" si="49"/>
        <v>1490.9682600000001</v>
      </c>
    </row>
    <row r="21" spans="2:34" x14ac:dyDescent="0.35">
      <c r="B21" s="216" t="s">
        <v>72</v>
      </c>
      <c r="C21" s="163">
        <f t="shared" si="50"/>
        <v>175</v>
      </c>
      <c r="D21" s="73">
        <f t="shared" si="51"/>
        <v>132</v>
      </c>
      <c r="E21" s="73">
        <f t="shared" si="51"/>
        <v>16</v>
      </c>
      <c r="F21" s="73">
        <f t="shared" si="51"/>
        <v>25</v>
      </c>
      <c r="G21" s="73">
        <f t="shared" si="51"/>
        <v>0</v>
      </c>
      <c r="H21" s="73">
        <f t="shared" si="52"/>
        <v>2</v>
      </c>
      <c r="I21" s="74">
        <f t="shared" si="40"/>
        <v>105</v>
      </c>
      <c r="J21" s="73">
        <f t="shared" si="41"/>
        <v>102</v>
      </c>
      <c r="K21" s="73">
        <f t="shared" si="41"/>
        <v>1</v>
      </c>
      <c r="L21" s="73">
        <f t="shared" si="41"/>
        <v>0</v>
      </c>
      <c r="M21" s="73">
        <f t="shared" si="41"/>
        <v>2</v>
      </c>
      <c r="N21" s="163">
        <f t="shared" si="42"/>
        <v>74</v>
      </c>
      <c r="O21" s="73">
        <f t="shared" si="43"/>
        <v>72</v>
      </c>
      <c r="P21" s="73">
        <f t="shared" si="43"/>
        <v>1</v>
      </c>
      <c r="Q21" s="73">
        <f t="shared" si="43"/>
        <v>0</v>
      </c>
      <c r="R21" s="164">
        <f t="shared" si="43"/>
        <v>1</v>
      </c>
      <c r="S21" s="74">
        <f t="shared" si="44"/>
        <v>121968.242</v>
      </c>
      <c r="T21" s="73">
        <f t="shared" si="45"/>
        <v>97114.407000000007</v>
      </c>
      <c r="U21" s="73">
        <f t="shared" si="45"/>
        <v>9832.7870000000003</v>
      </c>
      <c r="V21" s="73">
        <f t="shared" si="45"/>
        <v>9732.5290000000005</v>
      </c>
      <c r="W21" s="73">
        <f t="shared" si="45"/>
        <v>0</v>
      </c>
      <c r="X21" s="73">
        <f t="shared" si="45"/>
        <v>5288.5190000000002</v>
      </c>
      <c r="Y21" s="163">
        <f t="shared" si="46"/>
        <v>97535.960999999996</v>
      </c>
      <c r="Z21" s="73">
        <f t="shared" si="53"/>
        <v>91247.466</v>
      </c>
      <c r="AA21" s="73">
        <f t="shared" si="47"/>
        <v>417.54</v>
      </c>
      <c r="AB21" s="73">
        <f t="shared" si="47"/>
        <v>0</v>
      </c>
      <c r="AC21" s="73">
        <f t="shared" si="47"/>
        <v>5870.9549999999999</v>
      </c>
      <c r="AD21" s="74">
        <f t="shared" si="48"/>
        <v>50778.131989000009</v>
      </c>
      <c r="AE21" s="73">
        <f t="shared" si="49"/>
        <v>45287.523740000011</v>
      </c>
      <c r="AF21" s="73">
        <f t="shared" si="49"/>
        <v>417.339249</v>
      </c>
      <c r="AG21" s="73">
        <f t="shared" si="49"/>
        <v>0</v>
      </c>
      <c r="AH21" s="164">
        <f t="shared" si="49"/>
        <v>5073.2690000000002</v>
      </c>
    </row>
    <row r="22" spans="2:34" x14ac:dyDescent="0.35">
      <c r="B22" s="216" t="s">
        <v>73</v>
      </c>
      <c r="C22" s="163">
        <f t="shared" si="50"/>
        <v>265</v>
      </c>
      <c r="D22" s="73">
        <f t="shared" si="51"/>
        <v>247</v>
      </c>
      <c r="E22" s="73">
        <f t="shared" si="51"/>
        <v>15</v>
      </c>
      <c r="F22" s="73">
        <f t="shared" si="51"/>
        <v>3</v>
      </c>
      <c r="G22" s="73">
        <f t="shared" si="51"/>
        <v>0</v>
      </c>
      <c r="H22" s="73">
        <f t="shared" si="52"/>
        <v>0</v>
      </c>
      <c r="I22" s="74">
        <f t="shared" si="40"/>
        <v>142</v>
      </c>
      <c r="J22" s="73">
        <f t="shared" si="41"/>
        <v>142</v>
      </c>
      <c r="K22" s="73">
        <f t="shared" si="41"/>
        <v>0</v>
      </c>
      <c r="L22" s="73">
        <f t="shared" si="41"/>
        <v>0</v>
      </c>
      <c r="M22" s="73">
        <f t="shared" si="41"/>
        <v>0</v>
      </c>
      <c r="N22" s="163">
        <f t="shared" si="42"/>
        <v>128</v>
      </c>
      <c r="O22" s="73">
        <f t="shared" si="43"/>
        <v>128</v>
      </c>
      <c r="P22" s="73">
        <f t="shared" si="43"/>
        <v>0</v>
      </c>
      <c r="Q22" s="73">
        <f t="shared" si="43"/>
        <v>0</v>
      </c>
      <c r="R22" s="164">
        <f t="shared" si="43"/>
        <v>0</v>
      </c>
      <c r="S22" s="74">
        <f t="shared" si="44"/>
        <v>281446.054</v>
      </c>
      <c r="T22" s="73">
        <f t="shared" si="45"/>
        <v>275971.91499999998</v>
      </c>
      <c r="U22" s="73">
        <f t="shared" si="45"/>
        <v>5376.5079999999998</v>
      </c>
      <c r="V22" s="73">
        <f t="shared" si="45"/>
        <v>97.631</v>
      </c>
      <c r="W22" s="73">
        <f t="shared" si="45"/>
        <v>0</v>
      </c>
      <c r="X22" s="73">
        <f t="shared" si="45"/>
        <v>0</v>
      </c>
      <c r="Y22" s="163">
        <f t="shared" si="46"/>
        <v>191873.52799999999</v>
      </c>
      <c r="Z22" s="73">
        <f t="shared" si="53"/>
        <v>191873.52799999999</v>
      </c>
      <c r="AA22" s="73">
        <f t="shared" si="47"/>
        <v>0</v>
      </c>
      <c r="AB22" s="73">
        <f t="shared" si="47"/>
        <v>0</v>
      </c>
      <c r="AC22" s="73">
        <f t="shared" si="47"/>
        <v>0</v>
      </c>
      <c r="AD22" s="74">
        <f t="shared" si="48"/>
        <v>150306.17541899998</v>
      </c>
      <c r="AE22" s="73">
        <f t="shared" si="49"/>
        <v>150306.17541899998</v>
      </c>
      <c r="AF22" s="73">
        <f t="shared" si="49"/>
        <v>0</v>
      </c>
      <c r="AG22" s="73">
        <f t="shared" si="49"/>
        <v>0</v>
      </c>
      <c r="AH22" s="164">
        <f t="shared" si="49"/>
        <v>0</v>
      </c>
    </row>
    <row r="23" spans="2:34" x14ac:dyDescent="0.35">
      <c r="B23" s="216" t="s">
        <v>74</v>
      </c>
      <c r="C23" s="163">
        <f t="shared" si="50"/>
        <v>99</v>
      </c>
      <c r="D23" s="73">
        <f t="shared" si="51"/>
        <v>88</v>
      </c>
      <c r="E23" s="73">
        <f t="shared" si="51"/>
        <v>5</v>
      </c>
      <c r="F23" s="73">
        <f t="shared" si="51"/>
        <v>6</v>
      </c>
      <c r="G23" s="73">
        <f t="shared" si="51"/>
        <v>0</v>
      </c>
      <c r="H23" s="73">
        <f t="shared" si="52"/>
        <v>0</v>
      </c>
      <c r="I23" s="74">
        <f t="shared" si="40"/>
        <v>78</v>
      </c>
      <c r="J23" s="73">
        <f t="shared" si="41"/>
        <v>78</v>
      </c>
      <c r="K23" s="73">
        <f t="shared" si="41"/>
        <v>0</v>
      </c>
      <c r="L23" s="73">
        <f t="shared" si="41"/>
        <v>0</v>
      </c>
      <c r="M23" s="73">
        <f t="shared" si="41"/>
        <v>0</v>
      </c>
      <c r="N23" s="163">
        <f t="shared" si="42"/>
        <v>66</v>
      </c>
      <c r="O23" s="73">
        <f t="shared" si="43"/>
        <v>66</v>
      </c>
      <c r="P23" s="73">
        <f t="shared" si="43"/>
        <v>0</v>
      </c>
      <c r="Q23" s="73">
        <f t="shared" si="43"/>
        <v>0</v>
      </c>
      <c r="R23" s="164">
        <f t="shared" si="43"/>
        <v>0</v>
      </c>
      <c r="S23" s="74">
        <f t="shared" si="44"/>
        <v>50294.701000000001</v>
      </c>
      <c r="T23" s="73">
        <f t="shared" si="45"/>
        <v>48287.080999999998</v>
      </c>
      <c r="U23" s="73">
        <f t="shared" si="45"/>
        <v>688.2</v>
      </c>
      <c r="V23" s="73">
        <f t="shared" si="45"/>
        <v>1319.42</v>
      </c>
      <c r="W23" s="73">
        <f t="shared" si="45"/>
        <v>0</v>
      </c>
      <c r="X23" s="73">
        <f t="shared" si="45"/>
        <v>0</v>
      </c>
      <c r="Y23" s="163">
        <f t="shared" si="46"/>
        <v>33879.014000000003</v>
      </c>
      <c r="Z23" s="73">
        <f t="shared" si="53"/>
        <v>33879.014000000003</v>
      </c>
      <c r="AA23" s="73">
        <f t="shared" si="47"/>
        <v>0</v>
      </c>
      <c r="AB23" s="73">
        <f t="shared" si="47"/>
        <v>0</v>
      </c>
      <c r="AC23" s="73">
        <f t="shared" si="47"/>
        <v>0</v>
      </c>
      <c r="AD23" s="74">
        <f t="shared" si="48"/>
        <v>25503.727143000004</v>
      </c>
      <c r="AE23" s="73">
        <f t="shared" si="49"/>
        <v>25503.727143000004</v>
      </c>
      <c r="AF23" s="73">
        <f t="shared" si="49"/>
        <v>0</v>
      </c>
      <c r="AG23" s="73">
        <f t="shared" si="49"/>
        <v>0</v>
      </c>
      <c r="AH23" s="164">
        <f t="shared" si="49"/>
        <v>0</v>
      </c>
    </row>
    <row r="24" spans="2:34" x14ac:dyDescent="0.35">
      <c r="B24" s="216" t="s">
        <v>75</v>
      </c>
      <c r="C24" s="163">
        <f>M78</f>
        <v>5</v>
      </c>
      <c r="D24" s="166">
        <f t="shared" si="51"/>
        <v>5</v>
      </c>
      <c r="E24" s="166">
        <f t="shared" si="51"/>
        <v>0</v>
      </c>
      <c r="F24" s="166">
        <f t="shared" si="51"/>
        <v>0</v>
      </c>
      <c r="G24" s="166">
        <f t="shared" si="51"/>
        <v>0</v>
      </c>
      <c r="H24" s="73">
        <f t="shared" si="52"/>
        <v>0</v>
      </c>
      <c r="I24" s="74">
        <f t="shared" si="40"/>
        <v>3</v>
      </c>
      <c r="J24" s="73">
        <f t="shared" si="41"/>
        <v>3</v>
      </c>
      <c r="K24" s="73">
        <f t="shared" si="41"/>
        <v>0</v>
      </c>
      <c r="L24" s="73">
        <f t="shared" si="41"/>
        <v>0</v>
      </c>
      <c r="M24" s="73">
        <f t="shared" si="41"/>
        <v>0</v>
      </c>
      <c r="N24" s="165">
        <f t="shared" si="42"/>
        <v>3</v>
      </c>
      <c r="O24" s="166">
        <f t="shared" si="43"/>
        <v>3</v>
      </c>
      <c r="P24" s="166">
        <f t="shared" si="43"/>
        <v>0</v>
      </c>
      <c r="Q24" s="166">
        <f t="shared" si="43"/>
        <v>0</v>
      </c>
      <c r="R24" s="167">
        <f t="shared" si="43"/>
        <v>0</v>
      </c>
      <c r="S24" s="74">
        <f t="shared" si="44"/>
        <v>9294.7109999999993</v>
      </c>
      <c r="T24" s="73">
        <f t="shared" si="45"/>
        <v>9294.7109999999993</v>
      </c>
      <c r="U24" s="73">
        <f t="shared" si="45"/>
        <v>0</v>
      </c>
      <c r="V24" s="73">
        <f t="shared" si="45"/>
        <v>0</v>
      </c>
      <c r="W24" s="73">
        <f t="shared" si="45"/>
        <v>0</v>
      </c>
      <c r="X24" s="73">
        <f t="shared" si="45"/>
        <v>0</v>
      </c>
      <c r="Y24" s="163">
        <f t="shared" si="46"/>
        <v>27247.284</v>
      </c>
      <c r="Z24" s="73">
        <f t="shared" si="53"/>
        <v>27247.284</v>
      </c>
      <c r="AA24" s="73">
        <f t="shared" si="47"/>
        <v>0</v>
      </c>
      <c r="AB24" s="73">
        <f t="shared" si="47"/>
        <v>0</v>
      </c>
      <c r="AC24" s="73">
        <f t="shared" si="47"/>
        <v>0</v>
      </c>
      <c r="AD24" s="74">
        <f t="shared" si="48"/>
        <v>6697.2359010000009</v>
      </c>
      <c r="AE24" s="73">
        <f t="shared" si="49"/>
        <v>6697.2359010000009</v>
      </c>
      <c r="AF24" s="73">
        <f t="shared" si="49"/>
        <v>0</v>
      </c>
      <c r="AG24" s="73">
        <f t="shared" si="49"/>
        <v>0</v>
      </c>
      <c r="AH24" s="164">
        <f t="shared" si="49"/>
        <v>0</v>
      </c>
    </row>
    <row r="25" spans="2:34" s="48" customFormat="1" ht="14.5" x14ac:dyDescent="0.35">
      <c r="B25" s="217" t="s">
        <v>57</v>
      </c>
      <c r="C25" s="145">
        <f>SUM(C7:C24)</f>
        <v>5979</v>
      </c>
      <c r="D25" s="76">
        <f>SUM(D7:D24)</f>
        <v>5147</v>
      </c>
      <c r="E25" s="76">
        <f>SUM(E7:E24)</f>
        <v>502</v>
      </c>
      <c r="F25" s="76">
        <f t="shared" ref="F25" si="54">SUM(F7:F24)</f>
        <v>247</v>
      </c>
      <c r="G25" s="76">
        <f>SUM(G7:G24)</f>
        <v>8</v>
      </c>
      <c r="H25" s="76">
        <f>SUM(H7:H24)</f>
        <v>75</v>
      </c>
      <c r="I25" s="145">
        <f>SUM(J25:M25)</f>
        <v>3939</v>
      </c>
      <c r="J25" s="76">
        <f>SUM(J7:J24)</f>
        <v>3867</v>
      </c>
      <c r="K25" s="76">
        <f>SUM(K7:K24)</f>
        <v>2</v>
      </c>
      <c r="L25" s="76">
        <f>SUM(L7:L24)</f>
        <v>2</v>
      </c>
      <c r="M25" s="76">
        <f>SUM(M7:M24)</f>
        <v>68</v>
      </c>
      <c r="N25" s="145">
        <f>SUM(O25:R25)</f>
        <v>2937</v>
      </c>
      <c r="O25" s="189">
        <f t="shared" ref="O25:R25" si="55">SUM(O7:O24)</f>
        <v>2875</v>
      </c>
      <c r="P25" s="76">
        <f t="shared" si="55"/>
        <v>2</v>
      </c>
      <c r="Q25" s="76">
        <f t="shared" si="55"/>
        <v>2</v>
      </c>
      <c r="R25" s="76">
        <f t="shared" si="55"/>
        <v>58</v>
      </c>
      <c r="S25" s="146">
        <f>SUM(S7:S24)</f>
        <v>4929057.4790000003</v>
      </c>
      <c r="T25" s="76">
        <f>SUM(T7:T24)</f>
        <v>4356213.5610000007</v>
      </c>
      <c r="U25" s="76">
        <f>SUM(U7:U24)</f>
        <v>323471.24800000002</v>
      </c>
      <c r="V25" s="76">
        <f t="shared" ref="V25:W25" si="56">SUM(V7:V24)</f>
        <v>135049.41000000003</v>
      </c>
      <c r="W25" s="76">
        <f t="shared" si="56"/>
        <v>4751.0590000000002</v>
      </c>
      <c r="X25" s="76">
        <f>SUM(X7:X24)</f>
        <v>109572.201</v>
      </c>
      <c r="Y25" s="168">
        <f>SUM(Z25:AC25)</f>
        <v>3478455.3829999994</v>
      </c>
      <c r="Z25" s="169">
        <f t="shared" ref="Z25" si="57">SUM(Z7:Z24)</f>
        <v>3369677.4909999995</v>
      </c>
      <c r="AA25" s="170">
        <f>SUM(AA7:AA24)</f>
        <v>16564.712</v>
      </c>
      <c r="AB25" s="169">
        <f>SUM(AB7:AB24)</f>
        <v>4088.6109999999999</v>
      </c>
      <c r="AC25" s="170">
        <f>SUM(AC7:AC24)</f>
        <v>88124.569000000003</v>
      </c>
      <c r="AD25" s="146">
        <f t="shared" ref="AD25:AH25" si="58">SUM(AD7:AD24)</f>
        <v>2398226.0304439995</v>
      </c>
      <c r="AE25" s="277">
        <f>SUM(AE7:AE24)</f>
        <v>2312794.4889919995</v>
      </c>
      <c r="AF25" s="76">
        <f t="shared" si="58"/>
        <v>526.701233</v>
      </c>
      <c r="AG25" s="76">
        <f t="shared" si="58"/>
        <v>3905.4656</v>
      </c>
      <c r="AH25" s="278">
        <f t="shared" si="58"/>
        <v>80999.374618999995</v>
      </c>
    </row>
    <row r="26" spans="2:34" x14ac:dyDescent="0.35">
      <c r="B26" s="45" t="s">
        <v>76</v>
      </c>
      <c r="H26" s="73"/>
      <c r="I26" s="73">
        <f>SUM(J25:M25)</f>
        <v>3939</v>
      </c>
      <c r="N26" s="73">
        <f>SUM(O25:R25)</f>
        <v>2937</v>
      </c>
      <c r="Q26" s="43"/>
      <c r="R26" s="43"/>
      <c r="S26" s="73">
        <f>SUM(T25:X25)</f>
        <v>4929057.4790000012</v>
      </c>
      <c r="T26" s="38"/>
      <c r="U26" s="43"/>
      <c r="V26" s="43"/>
      <c r="W26" s="43"/>
      <c r="Y26" s="73">
        <f>SUM(Z25:AC25)</f>
        <v>3478455.3829999994</v>
      </c>
      <c r="AD26" s="73">
        <f>SUM(AE25:AH25)</f>
        <v>2398226.0304439999</v>
      </c>
      <c r="AF26" s="38"/>
    </row>
    <row r="27" spans="2:34" x14ac:dyDescent="0.35">
      <c r="B27" s="37"/>
      <c r="C27" s="73">
        <f>SUM(D25:H25)</f>
        <v>5979</v>
      </c>
      <c r="D27" s="43"/>
      <c r="E27" s="43"/>
      <c r="F27" s="43"/>
      <c r="G27" s="43"/>
      <c r="I27" s="43"/>
      <c r="J27" s="43"/>
      <c r="K27" s="43"/>
      <c r="L27" s="43"/>
      <c r="M27" s="43"/>
      <c r="N27" s="43"/>
      <c r="O27" s="43"/>
      <c r="P27" s="43"/>
      <c r="Q27" s="43"/>
      <c r="R27" s="43"/>
      <c r="S27" s="43"/>
      <c r="T27" s="258"/>
      <c r="U27" s="43"/>
      <c r="V27" s="43"/>
      <c r="W27" s="43"/>
      <c r="X27" s="43"/>
      <c r="AC27" s="43"/>
      <c r="AE27" s="43"/>
    </row>
    <row r="28" spans="2:34" x14ac:dyDescent="0.35">
      <c r="B28" s="37"/>
      <c r="D28" s="38">
        <f>D25/C25</f>
        <v>0.86084629536711821</v>
      </c>
      <c r="E28" s="43"/>
      <c r="F28" s="43"/>
      <c r="G28" s="43"/>
      <c r="J28" s="38">
        <f>I25/C25</f>
        <v>0.65880582037129953</v>
      </c>
      <c r="K28" s="38">
        <f>J25/I25</f>
        <v>0.98172124904798175</v>
      </c>
      <c r="L28" s="43"/>
      <c r="M28" s="43"/>
      <c r="N28" s="43"/>
      <c r="O28" s="38">
        <f>N25/C25</f>
        <v>0.49121926743602606</v>
      </c>
      <c r="P28" s="38">
        <f>O25/N25</f>
        <v>0.97889002383384405</v>
      </c>
      <c r="Q28" s="43"/>
      <c r="R28" s="43"/>
      <c r="S28" s="43"/>
      <c r="T28" s="43"/>
      <c r="U28" s="43"/>
      <c r="V28" s="43"/>
      <c r="W28" s="43"/>
      <c r="X28" s="38">
        <f>Y25/S25</f>
        <v>0.70570396020330106</v>
      </c>
      <c r="Y28" s="38">
        <f>AC25/Y25</f>
        <v>2.5334396821843616E-2</v>
      </c>
      <c r="Z28" s="207"/>
      <c r="AA28" s="207"/>
      <c r="AB28" s="207"/>
      <c r="AC28" s="38">
        <f>AD25/Y25</f>
        <v>0.68945142782761393</v>
      </c>
      <c r="AD28" s="38">
        <f>AE25/AD25</f>
        <v>0.96437719365585262</v>
      </c>
      <c r="AE28" s="38">
        <f>(AF25+AG25)/AD25</f>
        <v>1.8481022125255825E-3</v>
      </c>
    </row>
    <row r="29" spans="2:34" x14ac:dyDescent="0.35">
      <c r="B29" s="37"/>
      <c r="D29" s="43"/>
      <c r="E29" s="43"/>
      <c r="F29" s="43"/>
      <c r="G29" s="43"/>
      <c r="I29" s="43"/>
      <c r="J29" s="43"/>
      <c r="K29" s="43"/>
      <c r="L29" s="43"/>
      <c r="M29" s="43"/>
      <c r="N29" s="43"/>
      <c r="O29" s="43"/>
      <c r="P29" s="43"/>
      <c r="Q29" s="43"/>
      <c r="R29" s="43"/>
      <c r="S29" s="43"/>
      <c r="T29" s="43"/>
      <c r="U29" s="43"/>
      <c r="V29" s="43"/>
      <c r="Y29" s="279">
        <f>SUM(Y7:Y24)</f>
        <v>3478455.3830000004</v>
      </c>
    </row>
    <row r="30" spans="2:34" ht="21.75" customHeight="1" x14ac:dyDescent="0.35">
      <c r="B30" s="49"/>
      <c r="C30" s="337" t="s">
        <v>13</v>
      </c>
      <c r="D30" s="337"/>
      <c r="E30" s="337"/>
      <c r="F30" s="337" t="s">
        <v>77</v>
      </c>
      <c r="G30" s="337"/>
      <c r="H30" s="337"/>
      <c r="I30" s="337" t="s">
        <v>14</v>
      </c>
      <c r="J30" s="337"/>
      <c r="K30" s="337"/>
      <c r="L30" s="337" t="s">
        <v>15</v>
      </c>
      <c r="M30" s="337"/>
      <c r="N30" s="337"/>
      <c r="O30" s="337" t="s">
        <v>16</v>
      </c>
      <c r="P30" s="337"/>
      <c r="Q30" s="337"/>
      <c r="R30" s="335" t="s">
        <v>78</v>
      </c>
      <c r="S30" s="335" t="s">
        <v>79</v>
      </c>
      <c r="T30" s="333" t="s">
        <v>80</v>
      </c>
    </row>
    <row r="31" spans="2:34" s="28" customFormat="1" ht="80.5" customHeight="1" x14ac:dyDescent="0.35">
      <c r="B31" s="84" t="s">
        <v>50</v>
      </c>
      <c r="C31" s="78" t="s">
        <v>81</v>
      </c>
      <c r="D31" s="78" t="s">
        <v>82</v>
      </c>
      <c r="E31" s="78" t="s">
        <v>83</v>
      </c>
      <c r="F31" s="78" t="s">
        <v>81</v>
      </c>
      <c r="G31" s="78" t="s">
        <v>82</v>
      </c>
      <c r="H31" s="78" t="s">
        <v>83</v>
      </c>
      <c r="I31" s="78" t="s">
        <v>81</v>
      </c>
      <c r="J31" s="78" t="s">
        <v>82</v>
      </c>
      <c r="K31" s="78" t="s">
        <v>83</v>
      </c>
      <c r="L31" s="78" t="s">
        <v>81</v>
      </c>
      <c r="M31" s="78" t="s">
        <v>82</v>
      </c>
      <c r="N31" s="78" t="s">
        <v>83</v>
      </c>
      <c r="O31" s="78" t="s">
        <v>81</v>
      </c>
      <c r="P31" s="78" t="s">
        <v>82</v>
      </c>
      <c r="Q31" s="78" t="s">
        <v>83</v>
      </c>
      <c r="R31" s="336"/>
      <c r="S31" s="336"/>
      <c r="T31" s="334"/>
    </row>
    <row r="32" spans="2:34" x14ac:dyDescent="0.35">
      <c r="B32" s="85" t="s">
        <v>84</v>
      </c>
      <c r="C32" s="86">
        <f t="shared" ref="C32:C49" si="59">J7</f>
        <v>143</v>
      </c>
      <c r="D32" s="86">
        <f>Z7</f>
        <v>108535.859</v>
      </c>
      <c r="E32" s="86">
        <f>AE7</f>
        <v>91443.828662000029</v>
      </c>
      <c r="F32" s="73" t="s">
        <v>85</v>
      </c>
      <c r="G32" s="73" t="s">
        <v>85</v>
      </c>
      <c r="H32" s="73" t="s">
        <v>85</v>
      </c>
      <c r="I32" s="86">
        <f t="shared" ref="I32:I49" si="60">K7</f>
        <v>0</v>
      </c>
      <c r="J32" s="86">
        <f>AA7</f>
        <v>0</v>
      </c>
      <c r="K32" s="86">
        <f>AF7</f>
        <v>0</v>
      </c>
      <c r="L32" s="86">
        <f t="shared" ref="L32:L49" si="61">L7</f>
        <v>0</v>
      </c>
      <c r="M32" s="86">
        <f t="shared" ref="M32:M49" si="62">AB7</f>
        <v>0</v>
      </c>
      <c r="N32" s="86">
        <f t="shared" ref="N32:N49" si="63">AG7</f>
        <v>0</v>
      </c>
      <c r="O32" s="86">
        <f>M7</f>
        <v>0</v>
      </c>
      <c r="P32" s="86">
        <f>AC7</f>
        <v>0</v>
      </c>
      <c r="Q32" s="86">
        <f t="shared" ref="Q32:Q49" si="64">AH7</f>
        <v>0</v>
      </c>
      <c r="R32" s="149">
        <f t="shared" ref="R32:R49" si="65">I7</f>
        <v>143</v>
      </c>
      <c r="S32" s="149">
        <f t="shared" ref="S32:S49" si="66">Y7</f>
        <v>108535.859</v>
      </c>
      <c r="T32" s="150">
        <f t="shared" ref="T32:T49" si="67">AD7</f>
        <v>91443.828662000029</v>
      </c>
    </row>
    <row r="33" spans="2:23" x14ac:dyDescent="0.35">
      <c r="B33" s="85" t="s">
        <v>86</v>
      </c>
      <c r="C33" s="86">
        <f t="shared" si="59"/>
        <v>134</v>
      </c>
      <c r="D33" s="86">
        <f t="shared" ref="D33:D49" si="68">Z8</f>
        <v>57961.620999999999</v>
      </c>
      <c r="E33" s="86">
        <f t="shared" ref="E33:E49" si="69">AE8</f>
        <v>33514.641134000005</v>
      </c>
      <c r="F33" s="73" t="s">
        <v>85</v>
      </c>
      <c r="G33" s="73" t="s">
        <v>85</v>
      </c>
      <c r="H33" s="73" t="s">
        <v>85</v>
      </c>
      <c r="I33" s="86">
        <f t="shared" si="60"/>
        <v>0</v>
      </c>
      <c r="J33" s="86">
        <f t="shared" ref="J33:J49" si="70">AA8</f>
        <v>0</v>
      </c>
      <c r="K33" s="86">
        <f t="shared" ref="K33:K49" si="71">AF8</f>
        <v>0</v>
      </c>
      <c r="L33" s="86">
        <f t="shared" si="61"/>
        <v>0</v>
      </c>
      <c r="M33" s="86">
        <f t="shared" si="62"/>
        <v>0</v>
      </c>
      <c r="N33" s="86">
        <f t="shared" si="63"/>
        <v>0</v>
      </c>
      <c r="O33" s="86">
        <f t="shared" ref="O33:O49" si="72">M8</f>
        <v>1</v>
      </c>
      <c r="P33" s="86">
        <f t="shared" ref="P33:P49" si="73">AC8</f>
        <v>543.66800000000001</v>
      </c>
      <c r="Q33" s="86">
        <f t="shared" si="64"/>
        <v>543.66800000000001</v>
      </c>
      <c r="R33" s="149">
        <f t="shared" si="65"/>
        <v>135</v>
      </c>
      <c r="S33" s="149">
        <f t="shared" si="66"/>
        <v>58505.288999999997</v>
      </c>
      <c r="T33" s="150">
        <f t="shared" si="67"/>
        <v>34058.309134000003</v>
      </c>
    </row>
    <row r="34" spans="2:23" x14ac:dyDescent="0.35">
      <c r="B34" s="85" t="s">
        <v>87</v>
      </c>
      <c r="C34" s="86">
        <f t="shared" si="59"/>
        <v>149</v>
      </c>
      <c r="D34" s="86">
        <f t="shared" si="68"/>
        <v>139160.67600000001</v>
      </c>
      <c r="E34" s="86">
        <f t="shared" si="69"/>
        <v>114730.14437000001</v>
      </c>
      <c r="F34" s="73" t="s">
        <v>85</v>
      </c>
      <c r="G34" s="73" t="s">
        <v>85</v>
      </c>
      <c r="H34" s="73" t="s">
        <v>85</v>
      </c>
      <c r="I34" s="86">
        <f t="shared" si="60"/>
        <v>0</v>
      </c>
      <c r="J34" s="86">
        <f t="shared" si="70"/>
        <v>0</v>
      </c>
      <c r="K34" s="86">
        <f t="shared" si="71"/>
        <v>0</v>
      </c>
      <c r="L34" s="86">
        <f t="shared" si="61"/>
        <v>0</v>
      </c>
      <c r="M34" s="86">
        <f t="shared" si="62"/>
        <v>0</v>
      </c>
      <c r="N34" s="86">
        <f t="shared" si="63"/>
        <v>0</v>
      </c>
      <c r="O34" s="86">
        <f t="shared" si="72"/>
        <v>3</v>
      </c>
      <c r="P34" s="86">
        <f t="shared" si="73"/>
        <v>6880.2960000000003</v>
      </c>
      <c r="Q34" s="86">
        <f t="shared" si="64"/>
        <v>6423.7016080000003</v>
      </c>
      <c r="R34" s="149">
        <f t="shared" si="65"/>
        <v>152</v>
      </c>
      <c r="S34" s="149">
        <f t="shared" si="66"/>
        <v>146040.97200000001</v>
      </c>
      <c r="T34" s="150">
        <f t="shared" si="67"/>
        <v>121153.845978</v>
      </c>
      <c r="U34" s="50"/>
      <c r="V34" s="51"/>
      <c r="W34" s="51"/>
    </row>
    <row r="35" spans="2:23" x14ac:dyDescent="0.35">
      <c r="B35" s="85" t="s">
        <v>88</v>
      </c>
      <c r="C35" s="86">
        <f t="shared" si="59"/>
        <v>137</v>
      </c>
      <c r="D35" s="86">
        <f t="shared" si="68"/>
        <v>84908.75</v>
      </c>
      <c r="E35" s="86">
        <f t="shared" si="69"/>
        <v>82640.449686999971</v>
      </c>
      <c r="F35" s="73" t="s">
        <v>85</v>
      </c>
      <c r="G35" s="73" t="s">
        <v>85</v>
      </c>
      <c r="H35" s="73" t="s">
        <v>85</v>
      </c>
      <c r="I35" s="86">
        <f t="shared" si="60"/>
        <v>0</v>
      </c>
      <c r="J35" s="86">
        <f t="shared" si="70"/>
        <v>0</v>
      </c>
      <c r="K35" s="86">
        <f t="shared" si="71"/>
        <v>0</v>
      </c>
      <c r="L35" s="86">
        <f t="shared" si="61"/>
        <v>0</v>
      </c>
      <c r="M35" s="86">
        <f t="shared" si="62"/>
        <v>0</v>
      </c>
      <c r="N35" s="86">
        <f t="shared" si="63"/>
        <v>0</v>
      </c>
      <c r="O35" s="86">
        <f t="shared" si="72"/>
        <v>6</v>
      </c>
      <c r="P35" s="86">
        <f t="shared" si="73"/>
        <v>6632.3919999999998</v>
      </c>
      <c r="Q35" s="86">
        <f t="shared" si="64"/>
        <v>6345.6568909999987</v>
      </c>
      <c r="R35" s="149">
        <f t="shared" si="65"/>
        <v>143</v>
      </c>
      <c r="S35" s="149">
        <f t="shared" si="66"/>
        <v>91541.142000000007</v>
      </c>
      <c r="T35" s="150">
        <f t="shared" si="67"/>
        <v>88986.106577999977</v>
      </c>
    </row>
    <row r="36" spans="2:23" x14ac:dyDescent="0.35">
      <c r="B36" s="85" t="s">
        <v>89</v>
      </c>
      <c r="C36" s="86">
        <f t="shared" si="59"/>
        <v>156</v>
      </c>
      <c r="D36" s="86">
        <f t="shared" si="68"/>
        <v>72035.706999999995</v>
      </c>
      <c r="E36" s="86">
        <f t="shared" si="69"/>
        <v>61765.814699000002</v>
      </c>
      <c r="F36" s="73" t="s">
        <v>85</v>
      </c>
      <c r="G36" s="73" t="s">
        <v>85</v>
      </c>
      <c r="H36" s="73" t="s">
        <v>85</v>
      </c>
      <c r="I36" s="86">
        <f t="shared" si="60"/>
        <v>0</v>
      </c>
      <c r="J36" s="86">
        <f t="shared" si="70"/>
        <v>0</v>
      </c>
      <c r="K36" s="86">
        <f t="shared" si="71"/>
        <v>0</v>
      </c>
      <c r="L36" s="86">
        <f t="shared" si="61"/>
        <v>0</v>
      </c>
      <c r="M36" s="86">
        <f t="shared" si="62"/>
        <v>0</v>
      </c>
      <c r="N36" s="86">
        <f t="shared" si="63"/>
        <v>0</v>
      </c>
      <c r="O36" s="86">
        <f t="shared" si="72"/>
        <v>6</v>
      </c>
      <c r="P36" s="86">
        <f t="shared" si="73"/>
        <v>2632.2660000000001</v>
      </c>
      <c r="Q36" s="86">
        <f t="shared" si="64"/>
        <v>2476.3600139999999</v>
      </c>
      <c r="R36" s="149">
        <f t="shared" si="65"/>
        <v>162</v>
      </c>
      <c r="S36" s="149">
        <f t="shared" si="66"/>
        <v>74667.972999999998</v>
      </c>
      <c r="T36" s="150">
        <f t="shared" si="67"/>
        <v>64242.174713</v>
      </c>
      <c r="U36" s="50"/>
      <c r="V36" s="51"/>
      <c r="W36" s="51"/>
    </row>
    <row r="37" spans="2:23" x14ac:dyDescent="0.35">
      <c r="B37" s="85" t="s">
        <v>90</v>
      </c>
      <c r="C37" s="86">
        <f t="shared" si="59"/>
        <v>511</v>
      </c>
      <c r="D37" s="86">
        <f t="shared" si="68"/>
        <v>249251.34599999999</v>
      </c>
      <c r="E37" s="86">
        <f t="shared" si="69"/>
        <v>222154.66371599986</v>
      </c>
      <c r="F37" s="73" t="s">
        <v>85</v>
      </c>
      <c r="G37" s="73" t="s">
        <v>85</v>
      </c>
      <c r="H37" s="73" t="s">
        <v>85</v>
      </c>
      <c r="I37" s="86">
        <f t="shared" si="60"/>
        <v>0</v>
      </c>
      <c r="J37" s="86">
        <f t="shared" si="70"/>
        <v>0</v>
      </c>
      <c r="K37" s="86">
        <f t="shared" si="71"/>
        <v>0</v>
      </c>
      <c r="L37" s="86">
        <f t="shared" si="61"/>
        <v>0</v>
      </c>
      <c r="M37" s="86">
        <f t="shared" si="62"/>
        <v>0</v>
      </c>
      <c r="N37" s="86">
        <f t="shared" si="63"/>
        <v>0</v>
      </c>
      <c r="O37" s="86">
        <f t="shared" si="72"/>
        <v>12</v>
      </c>
      <c r="P37" s="86">
        <f t="shared" si="73"/>
        <v>9615.2649999999994</v>
      </c>
      <c r="Q37" s="86">
        <f t="shared" si="64"/>
        <v>8597.1898500000007</v>
      </c>
      <c r="R37" s="149">
        <f t="shared" si="65"/>
        <v>523</v>
      </c>
      <c r="S37" s="149">
        <f t="shared" si="66"/>
        <v>258866.611</v>
      </c>
      <c r="T37" s="150">
        <f t="shared" si="67"/>
        <v>230751.85356599986</v>
      </c>
    </row>
    <row r="38" spans="2:23" x14ac:dyDescent="0.35">
      <c r="B38" s="85" t="s">
        <v>91</v>
      </c>
      <c r="C38" s="86">
        <f t="shared" si="59"/>
        <v>361</v>
      </c>
      <c r="D38" s="86">
        <f t="shared" si="68"/>
        <v>517191.57699999999</v>
      </c>
      <c r="E38" s="86">
        <f t="shared" si="69"/>
        <v>399734.92388499988</v>
      </c>
      <c r="F38" s="73" t="s">
        <v>85</v>
      </c>
      <c r="G38" s="73" t="s">
        <v>85</v>
      </c>
      <c r="H38" s="73" t="s">
        <v>85</v>
      </c>
      <c r="I38" s="86">
        <f t="shared" si="60"/>
        <v>1</v>
      </c>
      <c r="J38" s="86">
        <f t="shared" si="70"/>
        <v>16147.172</v>
      </c>
      <c r="K38" s="86">
        <f t="shared" si="71"/>
        <v>109.36198399999999</v>
      </c>
      <c r="L38" s="86">
        <f t="shared" si="61"/>
        <v>0</v>
      </c>
      <c r="M38" s="86">
        <f t="shared" si="62"/>
        <v>0</v>
      </c>
      <c r="N38" s="86">
        <f t="shared" si="63"/>
        <v>0</v>
      </c>
      <c r="O38" s="86">
        <f t="shared" si="72"/>
        <v>11</v>
      </c>
      <c r="P38" s="86">
        <f t="shared" si="73"/>
        <v>10787.031000000001</v>
      </c>
      <c r="Q38" s="86">
        <f t="shared" si="64"/>
        <v>10742.640488999999</v>
      </c>
      <c r="R38" s="149">
        <f t="shared" si="65"/>
        <v>373</v>
      </c>
      <c r="S38" s="149">
        <f t="shared" si="66"/>
        <v>544125.78</v>
      </c>
      <c r="T38" s="150">
        <f t="shared" si="67"/>
        <v>410586.92635799997</v>
      </c>
      <c r="U38" s="50"/>
      <c r="V38" s="51"/>
      <c r="W38" s="51"/>
    </row>
    <row r="39" spans="2:23" x14ac:dyDescent="0.35">
      <c r="B39" s="85" t="s">
        <v>92</v>
      </c>
      <c r="C39" s="86">
        <f t="shared" si="59"/>
        <v>210</v>
      </c>
      <c r="D39" s="86">
        <f t="shared" si="68"/>
        <v>118577.93700000001</v>
      </c>
      <c r="E39" s="86">
        <f t="shared" si="69"/>
        <v>88748.970893000034</v>
      </c>
      <c r="F39" s="73" t="s">
        <v>85</v>
      </c>
      <c r="G39" s="73" t="s">
        <v>85</v>
      </c>
      <c r="H39" s="73" t="s">
        <v>85</v>
      </c>
      <c r="I39" s="86">
        <f t="shared" si="60"/>
        <v>0</v>
      </c>
      <c r="J39" s="86">
        <f t="shared" si="70"/>
        <v>0</v>
      </c>
      <c r="K39" s="86">
        <f t="shared" si="71"/>
        <v>0</v>
      </c>
      <c r="L39" s="86">
        <f t="shared" si="61"/>
        <v>0</v>
      </c>
      <c r="M39" s="86">
        <f t="shared" si="62"/>
        <v>0</v>
      </c>
      <c r="N39" s="86">
        <f t="shared" si="63"/>
        <v>0</v>
      </c>
      <c r="O39" s="86">
        <f t="shared" si="72"/>
        <v>1</v>
      </c>
      <c r="P39" s="86">
        <f t="shared" si="73"/>
        <v>1999.18</v>
      </c>
      <c r="Q39" s="86">
        <f t="shared" si="64"/>
        <v>1998.644411</v>
      </c>
      <c r="R39" s="149">
        <f t="shared" si="65"/>
        <v>211</v>
      </c>
      <c r="S39" s="149">
        <f t="shared" si="66"/>
        <v>120577.117</v>
      </c>
      <c r="T39" s="150">
        <f t="shared" si="67"/>
        <v>90747.615304000035</v>
      </c>
    </row>
    <row r="40" spans="2:23" x14ac:dyDescent="0.35">
      <c r="B40" s="85" t="s">
        <v>93</v>
      </c>
      <c r="C40" s="86">
        <f t="shared" si="59"/>
        <v>216</v>
      </c>
      <c r="D40" s="86">
        <f t="shared" si="68"/>
        <v>124683.497</v>
      </c>
      <c r="E40" s="86">
        <f t="shared" si="69"/>
        <v>105364.50862200005</v>
      </c>
      <c r="F40" s="73" t="s">
        <v>85</v>
      </c>
      <c r="G40" s="73" t="s">
        <v>85</v>
      </c>
      <c r="H40" s="73" t="s">
        <v>85</v>
      </c>
      <c r="I40" s="86">
        <f t="shared" si="60"/>
        <v>0</v>
      </c>
      <c r="J40" s="86">
        <f t="shared" si="70"/>
        <v>0</v>
      </c>
      <c r="K40" s="86">
        <f t="shared" si="71"/>
        <v>0</v>
      </c>
      <c r="L40" s="86">
        <f t="shared" si="61"/>
        <v>0</v>
      </c>
      <c r="M40" s="86">
        <f t="shared" si="62"/>
        <v>0</v>
      </c>
      <c r="N40" s="86">
        <f t="shared" si="63"/>
        <v>0</v>
      </c>
      <c r="O40" s="86">
        <f t="shared" si="72"/>
        <v>4</v>
      </c>
      <c r="P40" s="86">
        <f t="shared" si="73"/>
        <v>5865.5330000000004</v>
      </c>
      <c r="Q40" s="86">
        <f t="shared" si="64"/>
        <v>5856.1659149999996</v>
      </c>
      <c r="R40" s="149">
        <f t="shared" si="65"/>
        <v>220</v>
      </c>
      <c r="S40" s="149">
        <f t="shared" si="66"/>
        <v>130549.03</v>
      </c>
      <c r="T40" s="150">
        <f t="shared" si="67"/>
        <v>111220.67453700006</v>
      </c>
      <c r="U40" s="43"/>
    </row>
    <row r="41" spans="2:23" x14ac:dyDescent="0.35">
      <c r="B41" s="85" t="s">
        <v>94</v>
      </c>
      <c r="C41" s="86">
        <f t="shared" si="59"/>
        <v>174</v>
      </c>
      <c r="D41" s="86">
        <f t="shared" si="68"/>
        <v>142035.47399999999</v>
      </c>
      <c r="E41" s="86">
        <f t="shared" si="69"/>
        <v>134934.55390700002</v>
      </c>
      <c r="F41" s="73" t="s">
        <v>85</v>
      </c>
      <c r="G41" s="73" t="s">
        <v>85</v>
      </c>
      <c r="H41" s="73" t="s">
        <v>85</v>
      </c>
      <c r="I41" s="86">
        <f t="shared" si="60"/>
        <v>0</v>
      </c>
      <c r="J41" s="86">
        <f t="shared" si="70"/>
        <v>0</v>
      </c>
      <c r="K41" s="86">
        <f t="shared" si="71"/>
        <v>0</v>
      </c>
      <c r="L41" s="86">
        <f t="shared" si="61"/>
        <v>0</v>
      </c>
      <c r="M41" s="86">
        <f t="shared" si="62"/>
        <v>0</v>
      </c>
      <c r="N41" s="86">
        <f t="shared" si="63"/>
        <v>0</v>
      </c>
      <c r="O41" s="86">
        <f t="shared" si="72"/>
        <v>2</v>
      </c>
      <c r="P41" s="86">
        <f t="shared" si="73"/>
        <v>9816.3060000000005</v>
      </c>
      <c r="Q41" s="86">
        <f t="shared" si="64"/>
        <v>9800.5032599999995</v>
      </c>
      <c r="R41" s="149">
        <f t="shared" si="65"/>
        <v>176</v>
      </c>
      <c r="S41" s="149">
        <f t="shared" si="66"/>
        <v>151851.78</v>
      </c>
      <c r="T41" s="150">
        <f t="shared" si="67"/>
        <v>144735.05716700002</v>
      </c>
    </row>
    <row r="42" spans="2:23" x14ac:dyDescent="0.35">
      <c r="B42" s="85" t="s">
        <v>95</v>
      </c>
      <c r="C42" s="86">
        <f t="shared" si="59"/>
        <v>373</v>
      </c>
      <c r="D42" s="86">
        <f t="shared" si="68"/>
        <v>198400.766</v>
      </c>
      <c r="E42" s="86">
        <f t="shared" si="69"/>
        <v>178880.65525799996</v>
      </c>
      <c r="F42" s="73" t="s">
        <v>85</v>
      </c>
      <c r="G42" s="73" t="s">
        <v>85</v>
      </c>
      <c r="H42" s="73" t="s">
        <v>85</v>
      </c>
      <c r="I42" s="86">
        <f t="shared" si="60"/>
        <v>0</v>
      </c>
      <c r="J42" s="86">
        <f t="shared" si="70"/>
        <v>0</v>
      </c>
      <c r="K42" s="86">
        <f t="shared" si="71"/>
        <v>0</v>
      </c>
      <c r="L42" s="86">
        <f t="shared" si="61"/>
        <v>0</v>
      </c>
      <c r="M42" s="86">
        <f t="shared" si="62"/>
        <v>0</v>
      </c>
      <c r="N42" s="86">
        <f t="shared" si="63"/>
        <v>0</v>
      </c>
      <c r="O42" s="86">
        <f t="shared" si="72"/>
        <v>8</v>
      </c>
      <c r="P42" s="86">
        <f t="shared" si="73"/>
        <v>15337.594999999999</v>
      </c>
      <c r="Q42" s="86">
        <f t="shared" si="64"/>
        <v>14503.747672</v>
      </c>
      <c r="R42" s="149">
        <f t="shared" si="65"/>
        <v>381</v>
      </c>
      <c r="S42" s="149">
        <f t="shared" si="66"/>
        <v>213738.361</v>
      </c>
      <c r="T42" s="150">
        <f t="shared" si="67"/>
        <v>193384.40292999998</v>
      </c>
      <c r="U42" s="43"/>
    </row>
    <row r="43" spans="2:23" x14ac:dyDescent="0.35">
      <c r="B43" s="85" t="s">
        <v>96</v>
      </c>
      <c r="C43" s="86">
        <f t="shared" si="59"/>
        <v>342</v>
      </c>
      <c r="D43" s="86">
        <f t="shared" si="68"/>
        <v>763318.74</v>
      </c>
      <c r="E43" s="86">
        <f t="shared" si="69"/>
        <v>174014.97458499999</v>
      </c>
      <c r="F43" s="73" t="s">
        <v>85</v>
      </c>
      <c r="G43" s="73" t="s">
        <v>85</v>
      </c>
      <c r="H43" s="73" t="s">
        <v>85</v>
      </c>
      <c r="I43" s="86">
        <f t="shared" si="60"/>
        <v>0</v>
      </c>
      <c r="J43" s="86">
        <f t="shared" si="70"/>
        <v>0</v>
      </c>
      <c r="K43" s="86">
        <f t="shared" si="71"/>
        <v>0</v>
      </c>
      <c r="L43" s="86">
        <f t="shared" si="61"/>
        <v>2</v>
      </c>
      <c r="M43" s="86">
        <f t="shared" si="62"/>
        <v>4088.6109999999999</v>
      </c>
      <c r="N43" s="86">
        <f t="shared" si="63"/>
        <v>3905.4656</v>
      </c>
      <c r="O43" s="86">
        <f t="shared" si="72"/>
        <v>5</v>
      </c>
      <c r="P43" s="86">
        <f t="shared" si="73"/>
        <v>9725.2810000000009</v>
      </c>
      <c r="Q43" s="86">
        <f t="shared" si="64"/>
        <v>7137.4507320000002</v>
      </c>
      <c r="R43" s="149">
        <f t="shared" si="65"/>
        <v>349</v>
      </c>
      <c r="S43" s="149">
        <f t="shared" si="66"/>
        <v>777132.63199999998</v>
      </c>
      <c r="T43" s="150">
        <f t="shared" si="67"/>
        <v>185057.89091699995</v>
      </c>
    </row>
    <row r="44" spans="2:23" x14ac:dyDescent="0.35">
      <c r="B44" s="85" t="s">
        <v>97</v>
      </c>
      <c r="C44" s="86">
        <f t="shared" si="59"/>
        <v>282</v>
      </c>
      <c r="D44" s="86">
        <f t="shared" si="68"/>
        <v>136370.92499999999</v>
      </c>
      <c r="E44" s="86">
        <f t="shared" si="69"/>
        <v>127584.42036799998</v>
      </c>
      <c r="F44" s="73" t="s">
        <v>85</v>
      </c>
      <c r="G44" s="73" t="s">
        <v>85</v>
      </c>
      <c r="H44" s="73" t="s">
        <v>85</v>
      </c>
      <c r="I44" s="86">
        <f t="shared" si="60"/>
        <v>0</v>
      </c>
      <c r="J44" s="86">
        <f t="shared" si="70"/>
        <v>0</v>
      </c>
      <c r="K44" s="86">
        <f t="shared" si="71"/>
        <v>0</v>
      </c>
      <c r="L44" s="86">
        <f t="shared" si="61"/>
        <v>0</v>
      </c>
      <c r="M44" s="86">
        <f t="shared" si="62"/>
        <v>0</v>
      </c>
      <c r="N44" s="86">
        <f t="shared" si="63"/>
        <v>0</v>
      </c>
      <c r="O44" s="86">
        <f t="shared" si="72"/>
        <v>1</v>
      </c>
      <c r="P44" s="86">
        <f t="shared" si="73"/>
        <v>19.420000000000002</v>
      </c>
      <c r="Q44" s="86">
        <f t="shared" si="64"/>
        <v>9.4085169999999998</v>
      </c>
      <c r="R44" s="149">
        <f t="shared" si="65"/>
        <v>283</v>
      </c>
      <c r="S44" s="149">
        <f t="shared" si="66"/>
        <v>136390.345</v>
      </c>
      <c r="T44" s="150">
        <f t="shared" si="67"/>
        <v>127593.82888499998</v>
      </c>
      <c r="U44" s="43"/>
    </row>
    <row r="45" spans="2:23" x14ac:dyDescent="0.35">
      <c r="B45" s="85" t="s">
        <v>98</v>
      </c>
      <c r="C45" s="86">
        <f t="shared" si="59"/>
        <v>354</v>
      </c>
      <c r="D45" s="86">
        <f t="shared" si="68"/>
        <v>312997.32400000002</v>
      </c>
      <c r="E45" s="86">
        <f t="shared" si="69"/>
        <v>269487.27700300002</v>
      </c>
      <c r="F45" s="73" t="s">
        <v>85</v>
      </c>
      <c r="G45" s="73" t="s">
        <v>85</v>
      </c>
      <c r="H45" s="73" t="s">
        <v>85</v>
      </c>
      <c r="I45" s="86">
        <f t="shared" si="60"/>
        <v>0</v>
      </c>
      <c r="J45" s="86">
        <f t="shared" si="70"/>
        <v>0</v>
      </c>
      <c r="K45" s="86">
        <f t="shared" si="71"/>
        <v>0</v>
      </c>
      <c r="L45" s="86">
        <f t="shared" si="61"/>
        <v>0</v>
      </c>
      <c r="M45" s="86">
        <f t="shared" si="62"/>
        <v>0</v>
      </c>
      <c r="N45" s="86">
        <f t="shared" si="63"/>
        <v>0</v>
      </c>
      <c r="O45" s="86">
        <f t="shared" si="72"/>
        <v>6</v>
      </c>
      <c r="P45" s="86">
        <f t="shared" si="73"/>
        <v>2399.3809999999999</v>
      </c>
      <c r="Q45" s="86">
        <f t="shared" si="64"/>
        <v>1490.9682600000001</v>
      </c>
      <c r="R45" s="149">
        <f t="shared" si="65"/>
        <v>360</v>
      </c>
      <c r="S45" s="149">
        <f t="shared" si="66"/>
        <v>315396.70500000002</v>
      </c>
      <c r="T45" s="150">
        <f t="shared" si="67"/>
        <v>270978.24526300002</v>
      </c>
    </row>
    <row r="46" spans="2:23" x14ac:dyDescent="0.35">
      <c r="B46" s="85" t="s">
        <v>99</v>
      </c>
      <c r="C46" s="86">
        <f t="shared" si="59"/>
        <v>102</v>
      </c>
      <c r="D46" s="86">
        <f t="shared" si="68"/>
        <v>91247.466</v>
      </c>
      <c r="E46" s="86">
        <f t="shared" si="69"/>
        <v>45287.523740000011</v>
      </c>
      <c r="F46" s="73" t="s">
        <v>85</v>
      </c>
      <c r="G46" s="73" t="s">
        <v>85</v>
      </c>
      <c r="H46" s="73" t="s">
        <v>85</v>
      </c>
      <c r="I46" s="86">
        <f t="shared" si="60"/>
        <v>1</v>
      </c>
      <c r="J46" s="86">
        <f t="shared" si="70"/>
        <v>417.54</v>
      </c>
      <c r="K46" s="86">
        <f t="shared" si="71"/>
        <v>417.339249</v>
      </c>
      <c r="L46" s="86">
        <f t="shared" si="61"/>
        <v>0</v>
      </c>
      <c r="M46" s="86">
        <f t="shared" si="62"/>
        <v>0</v>
      </c>
      <c r="N46" s="86">
        <f t="shared" si="63"/>
        <v>0</v>
      </c>
      <c r="O46" s="86">
        <f t="shared" si="72"/>
        <v>2</v>
      </c>
      <c r="P46" s="86">
        <f t="shared" si="73"/>
        <v>5870.9549999999999</v>
      </c>
      <c r="Q46" s="86">
        <f t="shared" si="64"/>
        <v>5073.2690000000002</v>
      </c>
      <c r="R46" s="149">
        <f t="shared" si="65"/>
        <v>105</v>
      </c>
      <c r="S46" s="149">
        <f t="shared" si="66"/>
        <v>97535.960999999996</v>
      </c>
      <c r="T46" s="150">
        <f t="shared" si="67"/>
        <v>50778.131989000009</v>
      </c>
      <c r="U46" s="43"/>
    </row>
    <row r="47" spans="2:23" x14ac:dyDescent="0.35">
      <c r="B47" s="85" t="s">
        <v>100</v>
      </c>
      <c r="C47" s="86">
        <f t="shared" si="59"/>
        <v>142</v>
      </c>
      <c r="D47" s="86">
        <f t="shared" si="68"/>
        <v>191873.52799999999</v>
      </c>
      <c r="E47" s="86">
        <f t="shared" si="69"/>
        <v>150306.17541899998</v>
      </c>
      <c r="F47" s="73" t="s">
        <v>85</v>
      </c>
      <c r="G47" s="73" t="s">
        <v>85</v>
      </c>
      <c r="H47" s="73" t="s">
        <v>85</v>
      </c>
      <c r="I47" s="86">
        <f t="shared" si="60"/>
        <v>0</v>
      </c>
      <c r="J47" s="86">
        <f t="shared" si="70"/>
        <v>0</v>
      </c>
      <c r="K47" s="86">
        <f t="shared" si="71"/>
        <v>0</v>
      </c>
      <c r="L47" s="86">
        <f t="shared" si="61"/>
        <v>0</v>
      </c>
      <c r="M47" s="86">
        <f t="shared" si="62"/>
        <v>0</v>
      </c>
      <c r="N47" s="86">
        <f t="shared" si="63"/>
        <v>0</v>
      </c>
      <c r="O47" s="86">
        <f t="shared" si="72"/>
        <v>0</v>
      </c>
      <c r="P47" s="86">
        <f t="shared" si="73"/>
        <v>0</v>
      </c>
      <c r="Q47" s="86">
        <f t="shared" si="64"/>
        <v>0</v>
      </c>
      <c r="R47" s="149">
        <f t="shared" si="65"/>
        <v>142</v>
      </c>
      <c r="S47" s="149">
        <f t="shared" si="66"/>
        <v>191873.52799999999</v>
      </c>
      <c r="T47" s="150">
        <f t="shared" si="67"/>
        <v>150306.17541899998</v>
      </c>
    </row>
    <row r="48" spans="2:23" x14ac:dyDescent="0.35">
      <c r="B48" s="85" t="s">
        <v>74</v>
      </c>
      <c r="C48" s="86">
        <f t="shared" si="59"/>
        <v>78</v>
      </c>
      <c r="D48" s="86">
        <f t="shared" si="68"/>
        <v>33879.014000000003</v>
      </c>
      <c r="E48" s="86">
        <f t="shared" si="69"/>
        <v>25503.727143000004</v>
      </c>
      <c r="F48" s="73" t="s">
        <v>85</v>
      </c>
      <c r="G48" s="73" t="s">
        <v>85</v>
      </c>
      <c r="H48" s="73" t="s">
        <v>85</v>
      </c>
      <c r="I48" s="86">
        <f t="shared" si="60"/>
        <v>0</v>
      </c>
      <c r="J48" s="86">
        <f t="shared" si="70"/>
        <v>0</v>
      </c>
      <c r="K48" s="86">
        <f t="shared" si="71"/>
        <v>0</v>
      </c>
      <c r="L48" s="86">
        <f t="shared" si="61"/>
        <v>0</v>
      </c>
      <c r="M48" s="86">
        <f t="shared" si="62"/>
        <v>0</v>
      </c>
      <c r="N48" s="86">
        <f t="shared" si="63"/>
        <v>0</v>
      </c>
      <c r="O48" s="86">
        <f t="shared" si="72"/>
        <v>0</v>
      </c>
      <c r="P48" s="86">
        <f t="shared" si="73"/>
        <v>0</v>
      </c>
      <c r="Q48" s="86">
        <f t="shared" si="64"/>
        <v>0</v>
      </c>
      <c r="R48" s="149">
        <f t="shared" si="65"/>
        <v>78</v>
      </c>
      <c r="S48" s="149">
        <f t="shared" si="66"/>
        <v>33879.014000000003</v>
      </c>
      <c r="T48" s="150">
        <f t="shared" si="67"/>
        <v>25503.727143000004</v>
      </c>
      <c r="U48" s="43"/>
    </row>
    <row r="49" spans="1:21" x14ac:dyDescent="0.35">
      <c r="B49" s="85" t="s">
        <v>75</v>
      </c>
      <c r="C49" s="86">
        <f t="shared" si="59"/>
        <v>3</v>
      </c>
      <c r="D49" s="86">
        <f t="shared" si="68"/>
        <v>27247.284</v>
      </c>
      <c r="E49" s="86">
        <f t="shared" si="69"/>
        <v>6697.2359010000009</v>
      </c>
      <c r="F49" s="73" t="s">
        <v>85</v>
      </c>
      <c r="G49" s="73" t="s">
        <v>85</v>
      </c>
      <c r="H49" s="73" t="s">
        <v>85</v>
      </c>
      <c r="I49" s="86">
        <f t="shared" si="60"/>
        <v>0</v>
      </c>
      <c r="J49" s="86">
        <f t="shared" si="70"/>
        <v>0</v>
      </c>
      <c r="K49" s="86">
        <f t="shared" si="71"/>
        <v>0</v>
      </c>
      <c r="L49" s="86">
        <f t="shared" si="61"/>
        <v>0</v>
      </c>
      <c r="M49" s="86">
        <f t="shared" si="62"/>
        <v>0</v>
      </c>
      <c r="N49" s="86">
        <f t="shared" si="63"/>
        <v>0</v>
      </c>
      <c r="O49" s="86">
        <f t="shared" si="72"/>
        <v>0</v>
      </c>
      <c r="P49" s="86">
        <f t="shared" si="73"/>
        <v>0</v>
      </c>
      <c r="Q49" s="86">
        <f t="shared" si="64"/>
        <v>0</v>
      </c>
      <c r="R49" s="149">
        <f t="shared" si="65"/>
        <v>3</v>
      </c>
      <c r="S49" s="149">
        <f t="shared" si="66"/>
        <v>27247.284</v>
      </c>
      <c r="T49" s="150">
        <f t="shared" si="67"/>
        <v>6697.2359010000009</v>
      </c>
    </row>
    <row r="50" spans="1:21" s="52" customFormat="1" ht="14.5" x14ac:dyDescent="0.35">
      <c r="A50" s="79"/>
      <c r="B50" s="80" t="s">
        <v>57</v>
      </c>
      <c r="C50" s="144">
        <f>SUM(C32:C49)</f>
        <v>3867</v>
      </c>
      <c r="D50" s="144">
        <f>SUM(D32:D49)/1000</f>
        <v>3369.6774909999995</v>
      </c>
      <c r="E50" s="144">
        <f>SUM(E32:E49)/1000</f>
        <v>2312.7944889919995</v>
      </c>
      <c r="F50" s="77" t="s">
        <v>85</v>
      </c>
      <c r="G50" s="77" t="s">
        <v>85</v>
      </c>
      <c r="H50" s="77" t="s">
        <v>85</v>
      </c>
      <c r="I50" s="81">
        <f t="shared" ref="I50:T50" si="74">SUM(I32:I49)</f>
        <v>2</v>
      </c>
      <c r="J50" s="81">
        <f t="shared" si="74"/>
        <v>16564.712</v>
      </c>
      <c r="K50" s="81">
        <f t="shared" si="74"/>
        <v>526.701233</v>
      </c>
      <c r="L50" s="81">
        <f t="shared" si="74"/>
        <v>2</v>
      </c>
      <c r="M50" s="81">
        <f t="shared" si="74"/>
        <v>4088.6109999999999</v>
      </c>
      <c r="N50" s="81">
        <f t="shared" si="74"/>
        <v>3905.4656</v>
      </c>
      <c r="O50" s="81">
        <f t="shared" si="74"/>
        <v>68</v>
      </c>
      <c r="P50" s="81">
        <f t="shared" si="74"/>
        <v>88124.569000000003</v>
      </c>
      <c r="Q50" s="81">
        <f t="shared" si="74"/>
        <v>80999.374618999995</v>
      </c>
      <c r="R50" s="82">
        <f t="shared" si="74"/>
        <v>3939</v>
      </c>
      <c r="S50" s="82">
        <f t="shared" si="74"/>
        <v>3478455.3830000004</v>
      </c>
      <c r="T50" s="83">
        <f t="shared" si="74"/>
        <v>2398226.0304439995</v>
      </c>
      <c r="U50" s="53"/>
    </row>
    <row r="51" spans="1:21" x14ac:dyDescent="0.35">
      <c r="B51" s="45" t="s">
        <v>76</v>
      </c>
    </row>
    <row r="52" spans="1:21" x14ac:dyDescent="0.35">
      <c r="E52" t="s">
        <v>101</v>
      </c>
      <c r="O52" s="43"/>
      <c r="P52" s="43"/>
      <c r="Q52" s="43"/>
    </row>
    <row r="56" spans="1:21" x14ac:dyDescent="0.35">
      <c r="B56" s="46" t="s">
        <v>19</v>
      </c>
      <c r="C56" t="s">
        <v>102</v>
      </c>
    </row>
    <row r="57" spans="1:21" ht="21" x14ac:dyDescent="0.5">
      <c r="B57" s="46" t="s">
        <v>25</v>
      </c>
      <c r="C57" t="s">
        <v>102</v>
      </c>
      <c r="F57" s="126" t="s">
        <v>103</v>
      </c>
    </row>
    <row r="59" spans="1:21" x14ac:dyDescent="0.35">
      <c r="C59" s="252" t="s">
        <v>104</v>
      </c>
      <c r="D59" s="253"/>
      <c r="E59" s="252"/>
      <c r="F59" s="252"/>
      <c r="G59" s="252"/>
      <c r="H59" s="252"/>
      <c r="I59" s="252"/>
      <c r="J59" s="252"/>
      <c r="K59" s="252"/>
      <c r="L59" s="252"/>
      <c r="M59" s="252"/>
      <c r="N59" s="252"/>
    </row>
    <row r="60" spans="1:21" s="30" customFormat="1" ht="62" x14ac:dyDescent="0.35">
      <c r="B60"/>
      <c r="C60" s="254" t="s">
        <v>105</v>
      </c>
      <c r="D60" s="254"/>
      <c r="E60" s="254"/>
      <c r="F60" s="254"/>
      <c r="G60" s="254"/>
      <c r="H60" s="255" t="s">
        <v>106</v>
      </c>
      <c r="I60" s="255"/>
      <c r="J60" s="255"/>
      <c r="K60" s="255"/>
      <c r="L60" s="255"/>
      <c r="M60" s="254" t="s">
        <v>107</v>
      </c>
      <c r="N60" s="255" t="s">
        <v>108</v>
      </c>
    </row>
    <row r="61" spans="1:21" x14ac:dyDescent="0.35">
      <c r="B61" s="46" t="s">
        <v>10</v>
      </c>
      <c r="C61" s="253" t="s">
        <v>13</v>
      </c>
      <c r="D61" s="253" t="s">
        <v>77</v>
      </c>
      <c r="E61" s="253" t="s">
        <v>14</v>
      </c>
      <c r="F61" s="253" t="s">
        <v>15</v>
      </c>
      <c r="G61" s="253" t="s">
        <v>16</v>
      </c>
      <c r="H61" s="253" t="s">
        <v>13</v>
      </c>
      <c r="I61" s="253" t="s">
        <v>77</v>
      </c>
      <c r="J61" s="253" t="s">
        <v>14</v>
      </c>
      <c r="K61" s="253" t="s">
        <v>15</v>
      </c>
      <c r="L61" s="253" t="s">
        <v>16</v>
      </c>
      <c r="M61" s="254"/>
      <c r="N61" s="255"/>
    </row>
    <row r="62" spans="1:21" x14ac:dyDescent="0.35">
      <c r="B62" s="33" t="s">
        <v>84</v>
      </c>
      <c r="C62" s="256">
        <v>169</v>
      </c>
      <c r="D62" s="256">
        <v>13</v>
      </c>
      <c r="E62" s="256">
        <v>9</v>
      </c>
      <c r="F62" s="256"/>
      <c r="G62" s="256"/>
      <c r="H62" s="256">
        <v>140099540</v>
      </c>
      <c r="I62" s="256">
        <v>6813979</v>
      </c>
      <c r="J62" s="256">
        <v>1936851</v>
      </c>
      <c r="K62" s="256"/>
      <c r="L62" s="256"/>
      <c r="M62" s="257">
        <v>191</v>
      </c>
      <c r="N62" s="257">
        <v>148850370</v>
      </c>
      <c r="O62" s="32">
        <v>1</v>
      </c>
      <c r="P62" s="72" t="s">
        <v>58</v>
      </c>
    </row>
    <row r="63" spans="1:21" x14ac:dyDescent="0.35">
      <c r="B63" s="33" t="s">
        <v>86</v>
      </c>
      <c r="C63" s="256">
        <v>178</v>
      </c>
      <c r="D63" s="256">
        <v>12</v>
      </c>
      <c r="E63" s="256">
        <v>23</v>
      </c>
      <c r="F63" s="256"/>
      <c r="G63" s="256">
        <v>1</v>
      </c>
      <c r="H63" s="256">
        <v>95586723</v>
      </c>
      <c r="I63" s="256">
        <v>2018042</v>
      </c>
      <c r="J63" s="256">
        <v>10357207</v>
      </c>
      <c r="K63" s="256"/>
      <c r="L63" s="256">
        <v>543668</v>
      </c>
      <c r="M63" s="257">
        <v>214</v>
      </c>
      <c r="N63" s="257">
        <v>108505640</v>
      </c>
      <c r="O63" s="32">
        <v>2</v>
      </c>
      <c r="P63" s="72" t="s">
        <v>59</v>
      </c>
    </row>
    <row r="64" spans="1:21" x14ac:dyDescent="0.35">
      <c r="B64" s="33" t="s">
        <v>87</v>
      </c>
      <c r="C64" s="256">
        <v>186</v>
      </c>
      <c r="D64" s="256">
        <v>28</v>
      </c>
      <c r="E64" s="256">
        <v>6</v>
      </c>
      <c r="F64" s="256">
        <v>1</v>
      </c>
      <c r="G64" s="256">
        <v>3</v>
      </c>
      <c r="H64" s="256">
        <v>292227698</v>
      </c>
      <c r="I64" s="256">
        <v>6396623</v>
      </c>
      <c r="J64" s="256">
        <v>1822987</v>
      </c>
      <c r="K64" s="256">
        <v>17904</v>
      </c>
      <c r="L64" s="256">
        <v>6879823</v>
      </c>
      <c r="M64" s="257">
        <v>224</v>
      </c>
      <c r="N64" s="257">
        <v>307345035</v>
      </c>
      <c r="O64" s="32">
        <v>3</v>
      </c>
      <c r="P64" s="72" t="s">
        <v>60</v>
      </c>
    </row>
    <row r="65" spans="2:16" x14ac:dyDescent="0.35">
      <c r="B65" s="33" t="s">
        <v>88</v>
      </c>
      <c r="C65" s="256">
        <v>181</v>
      </c>
      <c r="D65" s="256">
        <v>10</v>
      </c>
      <c r="E65" s="256">
        <v>11</v>
      </c>
      <c r="F65" s="256"/>
      <c r="G65" s="256">
        <v>6</v>
      </c>
      <c r="H65" s="256">
        <v>164380199</v>
      </c>
      <c r="I65" s="256">
        <v>3921523</v>
      </c>
      <c r="J65" s="256">
        <v>5231845</v>
      </c>
      <c r="K65" s="256"/>
      <c r="L65" s="256">
        <v>11772329</v>
      </c>
      <c r="M65" s="257">
        <v>208</v>
      </c>
      <c r="N65" s="257">
        <v>185305896</v>
      </c>
      <c r="O65" s="32">
        <v>4</v>
      </c>
      <c r="P65" s="72" t="s">
        <v>61</v>
      </c>
    </row>
    <row r="66" spans="2:16" x14ac:dyDescent="0.35">
      <c r="B66" s="33" t="s">
        <v>89</v>
      </c>
      <c r="C66" s="256">
        <v>250</v>
      </c>
      <c r="D66" s="256">
        <v>16</v>
      </c>
      <c r="E66" s="256">
        <v>15</v>
      </c>
      <c r="F66" s="256"/>
      <c r="G66" s="256">
        <v>6</v>
      </c>
      <c r="H66" s="256">
        <v>112066090</v>
      </c>
      <c r="I66" s="256">
        <v>5310312</v>
      </c>
      <c r="J66" s="256">
        <v>9154055</v>
      </c>
      <c r="K66" s="256"/>
      <c r="L66" s="256">
        <v>3272263</v>
      </c>
      <c r="M66" s="257">
        <v>287</v>
      </c>
      <c r="N66" s="257">
        <v>129802720</v>
      </c>
      <c r="O66" s="32">
        <v>5</v>
      </c>
      <c r="P66" s="72" t="s">
        <v>62</v>
      </c>
    </row>
    <row r="67" spans="2:16" x14ac:dyDescent="0.35">
      <c r="B67" s="33" t="s">
        <v>90</v>
      </c>
      <c r="C67" s="256">
        <v>672</v>
      </c>
      <c r="D67" s="256">
        <v>72</v>
      </c>
      <c r="E67" s="256">
        <v>30</v>
      </c>
      <c r="F67" s="256">
        <v>1</v>
      </c>
      <c r="G67" s="256">
        <v>12</v>
      </c>
      <c r="H67" s="256">
        <v>509331667</v>
      </c>
      <c r="I67" s="256">
        <v>38169979</v>
      </c>
      <c r="J67" s="256">
        <v>18486631</v>
      </c>
      <c r="K67" s="256">
        <v>74545</v>
      </c>
      <c r="L67" s="256">
        <v>10421408</v>
      </c>
      <c r="M67" s="257">
        <v>787</v>
      </c>
      <c r="N67" s="257">
        <v>576484230</v>
      </c>
      <c r="O67" s="32">
        <v>6</v>
      </c>
      <c r="P67" s="72" t="s">
        <v>63</v>
      </c>
    </row>
    <row r="68" spans="2:16" x14ac:dyDescent="0.35">
      <c r="B68" s="33" t="s">
        <v>91</v>
      </c>
      <c r="C68" s="256">
        <v>531</v>
      </c>
      <c r="D68" s="256">
        <v>88</v>
      </c>
      <c r="E68" s="256">
        <v>23</v>
      </c>
      <c r="F68" s="256">
        <v>1</v>
      </c>
      <c r="G68" s="256">
        <v>12</v>
      </c>
      <c r="H68" s="256">
        <v>591382804</v>
      </c>
      <c r="I68" s="256">
        <v>72399263</v>
      </c>
      <c r="J68" s="256">
        <v>16620205</v>
      </c>
      <c r="K68" s="256">
        <v>40766</v>
      </c>
      <c r="L68" s="256">
        <v>14990314</v>
      </c>
      <c r="M68" s="257">
        <v>655</v>
      </c>
      <c r="N68" s="257">
        <v>695433352</v>
      </c>
      <c r="O68" s="32">
        <v>7</v>
      </c>
      <c r="P68" s="72" t="s">
        <v>64</v>
      </c>
    </row>
    <row r="69" spans="2:16" x14ac:dyDescent="0.35">
      <c r="B69" s="33" t="s">
        <v>92</v>
      </c>
      <c r="C69" s="256">
        <v>305</v>
      </c>
      <c r="D69" s="256">
        <v>23</v>
      </c>
      <c r="E69" s="256">
        <v>29</v>
      </c>
      <c r="F69" s="256"/>
      <c r="G69" s="256">
        <v>1</v>
      </c>
      <c r="H69" s="256">
        <v>204260963</v>
      </c>
      <c r="I69" s="256">
        <v>23362709</v>
      </c>
      <c r="J69" s="256">
        <v>26060443</v>
      </c>
      <c r="K69" s="256"/>
      <c r="L69" s="256">
        <v>1810000</v>
      </c>
      <c r="M69" s="257">
        <v>358</v>
      </c>
      <c r="N69" s="257">
        <v>255494115</v>
      </c>
      <c r="O69" s="32">
        <v>8</v>
      </c>
      <c r="P69" s="72" t="s">
        <v>65</v>
      </c>
    </row>
    <row r="70" spans="2:16" x14ac:dyDescent="0.35">
      <c r="B70" s="33" t="s">
        <v>93</v>
      </c>
      <c r="C70" s="256">
        <v>256</v>
      </c>
      <c r="D70" s="256">
        <v>28</v>
      </c>
      <c r="E70" s="256">
        <v>1</v>
      </c>
      <c r="F70" s="256">
        <v>1</v>
      </c>
      <c r="G70" s="256">
        <v>5</v>
      </c>
      <c r="H70" s="256">
        <v>178953230</v>
      </c>
      <c r="I70" s="256">
        <v>19008143</v>
      </c>
      <c r="J70" s="256">
        <v>182470</v>
      </c>
      <c r="K70" s="256">
        <v>371933</v>
      </c>
      <c r="L70" s="256">
        <v>8756414</v>
      </c>
      <c r="M70" s="257">
        <v>291</v>
      </c>
      <c r="N70" s="257">
        <v>207272190</v>
      </c>
      <c r="O70" s="32">
        <v>9</v>
      </c>
      <c r="P70" s="72" t="s">
        <v>66</v>
      </c>
    </row>
    <row r="71" spans="2:16" x14ac:dyDescent="0.35">
      <c r="B71" s="33" t="s">
        <v>109</v>
      </c>
      <c r="C71" s="256">
        <v>521</v>
      </c>
      <c r="D71" s="256">
        <v>57</v>
      </c>
      <c r="E71" s="256">
        <v>22</v>
      </c>
      <c r="F71" s="256"/>
      <c r="G71" s="256">
        <v>12</v>
      </c>
      <c r="H71" s="256">
        <v>409839108</v>
      </c>
      <c r="I71" s="256">
        <v>41082497</v>
      </c>
      <c r="J71" s="256">
        <v>16587823</v>
      </c>
      <c r="K71" s="256"/>
      <c r="L71" s="256">
        <v>19050201</v>
      </c>
      <c r="M71" s="257">
        <v>612</v>
      </c>
      <c r="N71" s="257">
        <v>486559629</v>
      </c>
      <c r="O71" s="32">
        <v>18</v>
      </c>
      <c r="P71" s="72" t="s">
        <v>67</v>
      </c>
    </row>
    <row r="72" spans="2:16" x14ac:dyDescent="0.35">
      <c r="B72" s="33" t="s">
        <v>96</v>
      </c>
      <c r="C72" s="256">
        <v>462</v>
      </c>
      <c r="D72" s="256">
        <v>61</v>
      </c>
      <c r="E72" s="256">
        <v>11</v>
      </c>
      <c r="F72" s="256">
        <v>3</v>
      </c>
      <c r="G72" s="256">
        <v>5</v>
      </c>
      <c r="H72" s="256">
        <v>307008583</v>
      </c>
      <c r="I72" s="256">
        <v>79504947</v>
      </c>
      <c r="J72" s="256">
        <v>3369657</v>
      </c>
      <c r="K72" s="256">
        <v>4088612</v>
      </c>
      <c r="L72" s="256">
        <v>11497342</v>
      </c>
      <c r="M72" s="257">
        <v>542</v>
      </c>
      <c r="N72" s="257">
        <v>405469141</v>
      </c>
      <c r="O72" s="32">
        <v>10</v>
      </c>
      <c r="P72" s="72" t="s">
        <v>68</v>
      </c>
    </row>
    <row r="73" spans="2:16" x14ac:dyDescent="0.35">
      <c r="B73" s="33" t="s">
        <v>97</v>
      </c>
      <c r="C73" s="256">
        <v>325</v>
      </c>
      <c r="D73" s="256">
        <v>21</v>
      </c>
      <c r="E73" s="256">
        <v>6</v>
      </c>
      <c r="F73" s="256"/>
      <c r="G73" s="256">
        <v>1</v>
      </c>
      <c r="H73" s="256">
        <v>265497202</v>
      </c>
      <c r="I73" s="256">
        <v>3670167</v>
      </c>
      <c r="J73" s="256">
        <v>429179</v>
      </c>
      <c r="K73" s="256"/>
      <c r="L73" s="256">
        <v>19420</v>
      </c>
      <c r="M73" s="257">
        <v>353</v>
      </c>
      <c r="N73" s="257">
        <v>269615968</v>
      </c>
      <c r="O73" s="32">
        <v>11</v>
      </c>
      <c r="P73" s="72" t="s">
        <v>69</v>
      </c>
    </row>
    <row r="74" spans="2:16" x14ac:dyDescent="0.35">
      <c r="B74" s="33" t="s">
        <v>98</v>
      </c>
      <c r="C74" s="256">
        <v>428</v>
      </c>
      <c r="D74" s="256">
        <v>10</v>
      </c>
      <c r="E74" s="256">
        <v>18</v>
      </c>
      <c r="F74" s="256"/>
      <c r="G74" s="256">
        <v>7</v>
      </c>
      <c r="H74" s="256">
        <v>452221952</v>
      </c>
      <c r="I74" s="256">
        <v>1064377</v>
      </c>
      <c r="J74" s="256">
        <v>10109074</v>
      </c>
      <c r="K74" s="256"/>
      <c r="L74" s="256">
        <v>5340739</v>
      </c>
      <c r="M74" s="257">
        <v>463</v>
      </c>
      <c r="N74" s="257">
        <v>468736142</v>
      </c>
      <c r="O74" s="32">
        <v>12</v>
      </c>
      <c r="P74" s="72" t="s">
        <v>70</v>
      </c>
    </row>
    <row r="75" spans="2:16" x14ac:dyDescent="0.35">
      <c r="B75" s="33" t="s">
        <v>110</v>
      </c>
      <c r="C75" s="256">
        <v>132</v>
      </c>
      <c r="D75" s="256">
        <v>16</v>
      </c>
      <c r="E75" s="256">
        <v>25</v>
      </c>
      <c r="F75" s="256"/>
      <c r="G75" s="256">
        <v>2</v>
      </c>
      <c r="H75" s="256">
        <v>97114407</v>
      </c>
      <c r="I75" s="256">
        <v>9832787</v>
      </c>
      <c r="J75" s="256">
        <v>9732529</v>
      </c>
      <c r="K75" s="256"/>
      <c r="L75" s="256">
        <v>5288519</v>
      </c>
      <c r="M75" s="257">
        <v>175</v>
      </c>
      <c r="N75" s="257">
        <v>121968242</v>
      </c>
      <c r="O75" s="32">
        <v>13</v>
      </c>
      <c r="P75" s="72" t="s">
        <v>71</v>
      </c>
    </row>
    <row r="76" spans="2:16" x14ac:dyDescent="0.35">
      <c r="B76" s="33" t="s">
        <v>100</v>
      </c>
      <c r="C76" s="256">
        <v>247</v>
      </c>
      <c r="D76" s="256">
        <v>15</v>
      </c>
      <c r="E76" s="256">
        <v>3</v>
      </c>
      <c r="F76" s="256"/>
      <c r="G76" s="256"/>
      <c r="H76" s="256">
        <v>275971915</v>
      </c>
      <c r="I76" s="256">
        <v>5376508</v>
      </c>
      <c r="J76" s="256">
        <v>97631</v>
      </c>
      <c r="K76" s="256"/>
      <c r="L76" s="256"/>
      <c r="M76" s="257">
        <v>265</v>
      </c>
      <c r="N76" s="257">
        <v>281446054</v>
      </c>
      <c r="O76" s="32">
        <v>14</v>
      </c>
      <c r="P76" s="72" t="s">
        <v>72</v>
      </c>
    </row>
    <row r="77" spans="2:16" x14ac:dyDescent="0.35">
      <c r="B77" s="33" t="s">
        <v>74</v>
      </c>
      <c r="C77" s="256">
        <v>88</v>
      </c>
      <c r="D77" s="256">
        <v>5</v>
      </c>
      <c r="E77" s="256">
        <v>6</v>
      </c>
      <c r="F77" s="256"/>
      <c r="G77" s="256"/>
      <c r="H77" s="256">
        <v>48287081</v>
      </c>
      <c r="I77" s="256">
        <v>688200</v>
      </c>
      <c r="J77" s="256">
        <v>1319420</v>
      </c>
      <c r="K77" s="256"/>
      <c r="L77" s="256"/>
      <c r="M77" s="257">
        <v>99</v>
      </c>
      <c r="N77" s="257">
        <v>50294701</v>
      </c>
      <c r="O77" s="32">
        <v>15</v>
      </c>
      <c r="P77" s="72" t="s">
        <v>73</v>
      </c>
    </row>
    <row r="78" spans="2:16" x14ac:dyDescent="0.35">
      <c r="B78" s="33" t="s">
        <v>75</v>
      </c>
      <c r="C78" s="256">
        <v>5</v>
      </c>
      <c r="D78" s="256"/>
      <c r="E78" s="256"/>
      <c r="F78" s="256"/>
      <c r="G78" s="256"/>
      <c r="H78" s="256">
        <v>9294711</v>
      </c>
      <c r="I78" s="256"/>
      <c r="J78" s="256"/>
      <c r="K78" s="256"/>
      <c r="L78" s="256"/>
      <c r="M78" s="257">
        <v>5</v>
      </c>
      <c r="N78" s="257">
        <v>9294711</v>
      </c>
      <c r="O78" s="32">
        <v>16</v>
      </c>
      <c r="P78" s="72" t="s">
        <v>74</v>
      </c>
    </row>
    <row r="79" spans="2:16" x14ac:dyDescent="0.35">
      <c r="B79" s="33" t="s">
        <v>111</v>
      </c>
      <c r="C79" s="256">
        <v>211</v>
      </c>
      <c r="D79" s="256">
        <v>27</v>
      </c>
      <c r="E79" s="256">
        <v>9</v>
      </c>
      <c r="F79" s="256">
        <v>1</v>
      </c>
      <c r="G79" s="256">
        <v>2</v>
      </c>
      <c r="H79" s="256">
        <v>202689688</v>
      </c>
      <c r="I79" s="256">
        <v>4851192</v>
      </c>
      <c r="J79" s="256">
        <v>3551403</v>
      </c>
      <c r="K79" s="256">
        <v>157299</v>
      </c>
      <c r="L79" s="256">
        <v>9929761</v>
      </c>
      <c r="M79" s="257">
        <v>250</v>
      </c>
      <c r="N79" s="257">
        <v>221179343</v>
      </c>
      <c r="O79" s="32">
        <v>17</v>
      </c>
      <c r="P79" s="72" t="s">
        <v>75</v>
      </c>
    </row>
    <row r="80" spans="2:16" x14ac:dyDescent="0.35">
      <c r="B80" s="33" t="s">
        <v>17</v>
      </c>
      <c r="C80" s="256">
        <v>5147</v>
      </c>
      <c r="D80" s="256">
        <v>502</v>
      </c>
      <c r="E80" s="256">
        <v>247</v>
      </c>
      <c r="F80" s="256">
        <v>8</v>
      </c>
      <c r="G80" s="256">
        <v>75</v>
      </c>
      <c r="H80" s="256">
        <v>4356213561</v>
      </c>
      <c r="I80" s="256">
        <v>323471248</v>
      </c>
      <c r="J80" s="256">
        <v>135049410</v>
      </c>
      <c r="K80" s="256">
        <v>4751059</v>
      </c>
      <c r="L80" s="256">
        <v>109572201</v>
      </c>
      <c r="M80" s="257">
        <v>5979</v>
      </c>
      <c r="N80" s="257">
        <v>4929057479</v>
      </c>
    </row>
    <row r="81" spans="2:22" x14ac:dyDescent="0.35">
      <c r="B81" s="45" t="s">
        <v>76</v>
      </c>
      <c r="C81" s="252"/>
      <c r="D81" s="252"/>
      <c r="E81" s="252"/>
      <c r="F81" s="252"/>
      <c r="G81" s="252"/>
      <c r="H81" s="252"/>
      <c r="I81" s="252"/>
      <c r="J81" s="252"/>
      <c r="K81" s="252"/>
      <c r="L81" s="252"/>
    </row>
    <row r="82" spans="2:22" x14ac:dyDescent="0.35">
      <c r="B82" s="45"/>
      <c r="C82" s="252"/>
      <c r="D82" s="252"/>
      <c r="E82" s="252"/>
      <c r="F82" s="252"/>
      <c r="G82" s="252"/>
      <c r="H82" s="252"/>
      <c r="I82" s="252"/>
      <c r="J82" s="252"/>
      <c r="K82" s="252"/>
      <c r="L82" s="252"/>
    </row>
    <row r="84" spans="2:22" x14ac:dyDescent="0.35">
      <c r="B84" s="46" t="s">
        <v>19</v>
      </c>
      <c r="C84" t="s">
        <v>20</v>
      </c>
    </row>
    <row r="85" spans="2:22" ht="18.5" x14ac:dyDescent="0.45">
      <c r="B85" s="46" t="s">
        <v>25</v>
      </c>
      <c r="C85" t="s">
        <v>102</v>
      </c>
      <c r="G85" s="127" t="s">
        <v>112</v>
      </c>
    </row>
    <row r="87" spans="2:22" x14ac:dyDescent="0.35">
      <c r="C87" t="s">
        <v>104</v>
      </c>
      <c r="D87" s="31"/>
    </row>
    <row r="88" spans="2:22" s="30" customFormat="1" x14ac:dyDescent="0.35">
      <c r="B88"/>
      <c r="C88" t="s">
        <v>113</v>
      </c>
      <c r="D88"/>
      <c r="E88"/>
      <c r="F88"/>
      <c r="G88" t="s">
        <v>114</v>
      </c>
      <c r="H88"/>
      <c r="I88"/>
      <c r="J88"/>
      <c r="K88" t="s">
        <v>115</v>
      </c>
      <c r="L88" t="s">
        <v>116</v>
      </c>
      <c r="U88"/>
      <c r="V88"/>
    </row>
    <row r="89" spans="2:22" s="30" customFormat="1" x14ac:dyDescent="0.35">
      <c r="B89" s="46" t="s">
        <v>10</v>
      </c>
      <c r="C89" t="s">
        <v>13</v>
      </c>
      <c r="D89" t="s">
        <v>14</v>
      </c>
      <c r="E89" t="s">
        <v>15</v>
      </c>
      <c r="F89" t="s">
        <v>16</v>
      </c>
      <c r="G89" t="s">
        <v>13</v>
      </c>
      <c r="H89" t="s">
        <v>14</v>
      </c>
      <c r="I89" t="s">
        <v>15</v>
      </c>
      <c r="J89" t="s">
        <v>16</v>
      </c>
      <c r="K89"/>
      <c r="L89"/>
      <c r="U89"/>
      <c r="V89"/>
    </row>
    <row r="90" spans="2:22" x14ac:dyDescent="0.35">
      <c r="B90" s="33" t="s">
        <v>84</v>
      </c>
      <c r="C90" s="34">
        <v>143</v>
      </c>
      <c r="D90" s="34"/>
      <c r="E90" s="34"/>
      <c r="F90" s="34"/>
      <c r="G90" s="34">
        <v>108535859</v>
      </c>
      <c r="H90" s="34"/>
      <c r="I90" s="34"/>
      <c r="J90" s="34"/>
      <c r="K90" s="34">
        <v>143</v>
      </c>
      <c r="L90" s="34">
        <v>108535859</v>
      </c>
    </row>
    <row r="91" spans="2:22" x14ac:dyDescent="0.35">
      <c r="B91" s="33" t="s">
        <v>86</v>
      </c>
      <c r="C91" s="34">
        <v>134</v>
      </c>
      <c r="D91" s="34"/>
      <c r="E91" s="34"/>
      <c r="F91" s="34">
        <v>1</v>
      </c>
      <c r="G91" s="34">
        <v>57961621</v>
      </c>
      <c r="H91" s="34"/>
      <c r="I91" s="34"/>
      <c r="J91" s="34">
        <v>543668</v>
      </c>
      <c r="K91" s="34">
        <v>135</v>
      </c>
      <c r="L91" s="34">
        <v>58505289</v>
      </c>
    </row>
    <row r="92" spans="2:22" x14ac:dyDescent="0.35">
      <c r="B92" s="33" t="s">
        <v>87</v>
      </c>
      <c r="C92" s="34">
        <v>149</v>
      </c>
      <c r="D92" s="34"/>
      <c r="E92" s="34"/>
      <c r="F92" s="34">
        <v>3</v>
      </c>
      <c r="G92" s="34">
        <v>139160676</v>
      </c>
      <c r="H92" s="34"/>
      <c r="I92" s="34"/>
      <c r="J92" s="34">
        <v>6880296</v>
      </c>
      <c r="K92" s="34">
        <v>152</v>
      </c>
      <c r="L92" s="34">
        <v>146040972</v>
      </c>
    </row>
    <row r="93" spans="2:22" x14ac:dyDescent="0.35">
      <c r="B93" s="33" t="s">
        <v>88</v>
      </c>
      <c r="C93" s="34">
        <v>137</v>
      </c>
      <c r="D93" s="34"/>
      <c r="E93" s="34"/>
      <c r="F93" s="34">
        <v>6</v>
      </c>
      <c r="G93" s="34">
        <v>84908750</v>
      </c>
      <c r="H93" s="34"/>
      <c r="I93" s="34"/>
      <c r="J93" s="34">
        <v>6632392</v>
      </c>
      <c r="K93" s="34">
        <v>143</v>
      </c>
      <c r="L93" s="34">
        <v>91541142</v>
      </c>
    </row>
    <row r="94" spans="2:22" x14ac:dyDescent="0.35">
      <c r="B94" s="33" t="s">
        <v>89</v>
      </c>
      <c r="C94" s="34">
        <v>156</v>
      </c>
      <c r="D94" s="34"/>
      <c r="E94" s="34"/>
      <c r="F94" s="34">
        <v>6</v>
      </c>
      <c r="G94" s="34">
        <v>72035707</v>
      </c>
      <c r="H94" s="34"/>
      <c r="I94" s="34"/>
      <c r="J94" s="34">
        <v>2632266</v>
      </c>
      <c r="K94" s="34">
        <v>162</v>
      </c>
      <c r="L94" s="34">
        <v>74667973</v>
      </c>
    </row>
    <row r="95" spans="2:22" x14ac:dyDescent="0.35">
      <c r="B95" s="33" t="s">
        <v>90</v>
      </c>
      <c r="C95" s="34">
        <v>511</v>
      </c>
      <c r="D95" s="34"/>
      <c r="E95" s="34"/>
      <c r="F95" s="34">
        <v>12</v>
      </c>
      <c r="G95" s="34">
        <v>249251346</v>
      </c>
      <c r="H95" s="34"/>
      <c r="I95" s="34"/>
      <c r="J95" s="34">
        <v>9615265</v>
      </c>
      <c r="K95" s="34">
        <v>523</v>
      </c>
      <c r="L95" s="34">
        <v>258866611</v>
      </c>
    </row>
    <row r="96" spans="2:22" x14ac:dyDescent="0.35">
      <c r="B96" s="33" t="s">
        <v>91</v>
      </c>
      <c r="C96" s="34">
        <v>361</v>
      </c>
      <c r="D96" s="34">
        <v>1</v>
      </c>
      <c r="E96" s="34"/>
      <c r="F96" s="34">
        <v>11</v>
      </c>
      <c r="G96" s="34">
        <v>517191577</v>
      </c>
      <c r="H96" s="34">
        <v>16147172</v>
      </c>
      <c r="I96" s="34"/>
      <c r="J96" s="34">
        <v>10787031</v>
      </c>
      <c r="K96" s="34">
        <v>373</v>
      </c>
      <c r="L96" s="34">
        <v>544125780</v>
      </c>
    </row>
    <row r="97" spans="2:12" x14ac:dyDescent="0.35">
      <c r="B97" s="33" t="s">
        <v>92</v>
      </c>
      <c r="C97" s="34">
        <v>210</v>
      </c>
      <c r="D97" s="34"/>
      <c r="E97" s="34"/>
      <c r="F97" s="34">
        <v>1</v>
      </c>
      <c r="G97" s="34">
        <v>118577937</v>
      </c>
      <c r="H97" s="34"/>
      <c r="I97" s="34"/>
      <c r="J97" s="34">
        <v>1999180</v>
      </c>
      <c r="K97" s="34">
        <v>211</v>
      </c>
      <c r="L97" s="34">
        <v>120577117</v>
      </c>
    </row>
    <row r="98" spans="2:12" x14ac:dyDescent="0.35">
      <c r="B98" s="33" t="s">
        <v>93</v>
      </c>
      <c r="C98" s="34">
        <v>216</v>
      </c>
      <c r="D98" s="34"/>
      <c r="E98" s="34"/>
      <c r="F98" s="34">
        <v>4</v>
      </c>
      <c r="G98" s="34">
        <v>124683497</v>
      </c>
      <c r="H98" s="34"/>
      <c r="I98" s="34"/>
      <c r="J98" s="34">
        <v>5865533</v>
      </c>
      <c r="K98" s="34">
        <v>220</v>
      </c>
      <c r="L98" s="34">
        <v>130549030</v>
      </c>
    </row>
    <row r="99" spans="2:12" x14ac:dyDescent="0.35">
      <c r="B99" s="33" t="s">
        <v>109</v>
      </c>
      <c r="C99" s="34">
        <v>373</v>
      </c>
      <c r="D99" s="34"/>
      <c r="E99" s="34"/>
      <c r="F99" s="34">
        <v>8</v>
      </c>
      <c r="G99" s="34">
        <v>198400766</v>
      </c>
      <c r="H99" s="34"/>
      <c r="I99" s="34"/>
      <c r="J99" s="34">
        <v>15337595</v>
      </c>
      <c r="K99" s="34">
        <v>381</v>
      </c>
      <c r="L99" s="34">
        <v>213738361</v>
      </c>
    </row>
    <row r="100" spans="2:12" x14ac:dyDescent="0.35">
      <c r="B100" s="33" t="s">
        <v>96</v>
      </c>
      <c r="C100" s="34">
        <v>342</v>
      </c>
      <c r="D100" s="34"/>
      <c r="E100" s="34">
        <v>2</v>
      </c>
      <c r="F100" s="34">
        <v>5</v>
      </c>
      <c r="G100" s="34">
        <v>763318740</v>
      </c>
      <c r="H100" s="34"/>
      <c r="I100" s="34">
        <v>4088611</v>
      </c>
      <c r="J100" s="34">
        <v>9725281</v>
      </c>
      <c r="K100" s="34">
        <v>349</v>
      </c>
      <c r="L100" s="34">
        <v>777132632</v>
      </c>
    </row>
    <row r="101" spans="2:12" x14ac:dyDescent="0.35">
      <c r="B101" s="33" t="s">
        <v>97</v>
      </c>
      <c r="C101" s="34">
        <v>282</v>
      </c>
      <c r="D101" s="34"/>
      <c r="E101" s="34"/>
      <c r="F101" s="34">
        <v>1</v>
      </c>
      <c r="G101" s="34">
        <v>136370925</v>
      </c>
      <c r="H101" s="34"/>
      <c r="I101" s="34"/>
      <c r="J101" s="34">
        <v>19420</v>
      </c>
      <c r="K101" s="34">
        <v>283</v>
      </c>
      <c r="L101" s="34">
        <v>136390345</v>
      </c>
    </row>
    <row r="102" spans="2:12" x14ac:dyDescent="0.35">
      <c r="B102" s="33" t="s">
        <v>98</v>
      </c>
      <c r="C102" s="34">
        <v>354</v>
      </c>
      <c r="D102" s="34"/>
      <c r="E102" s="34"/>
      <c r="F102" s="34">
        <v>6</v>
      </c>
      <c r="G102" s="34">
        <v>312997324</v>
      </c>
      <c r="H102" s="34"/>
      <c r="I102" s="34"/>
      <c r="J102" s="34">
        <v>2399381</v>
      </c>
      <c r="K102" s="34">
        <v>360</v>
      </c>
      <c r="L102" s="34">
        <v>315396705</v>
      </c>
    </row>
    <row r="103" spans="2:12" x14ac:dyDescent="0.35">
      <c r="B103" s="33" t="s">
        <v>110</v>
      </c>
      <c r="C103" s="34">
        <v>102</v>
      </c>
      <c r="D103" s="34">
        <v>1</v>
      </c>
      <c r="E103" s="34"/>
      <c r="F103" s="34">
        <v>2</v>
      </c>
      <c r="G103" s="34">
        <v>91247466</v>
      </c>
      <c r="H103" s="34">
        <v>417540</v>
      </c>
      <c r="I103" s="34"/>
      <c r="J103" s="34">
        <v>5870955</v>
      </c>
      <c r="K103" s="34">
        <v>105</v>
      </c>
      <c r="L103" s="34">
        <v>97535961</v>
      </c>
    </row>
    <row r="104" spans="2:12" x14ac:dyDescent="0.35">
      <c r="B104" s="33" t="s">
        <v>100</v>
      </c>
      <c r="C104" s="34">
        <v>142</v>
      </c>
      <c r="D104" s="34"/>
      <c r="E104" s="34"/>
      <c r="F104" s="34"/>
      <c r="G104" s="34">
        <v>191873528</v>
      </c>
      <c r="H104" s="34"/>
      <c r="I104" s="34"/>
      <c r="J104" s="34"/>
      <c r="K104" s="34">
        <v>142</v>
      </c>
      <c r="L104" s="34">
        <v>191873528</v>
      </c>
    </row>
    <row r="105" spans="2:12" x14ac:dyDescent="0.35">
      <c r="B105" s="33" t="s">
        <v>74</v>
      </c>
      <c r="C105" s="34">
        <v>78</v>
      </c>
      <c r="D105" s="34"/>
      <c r="E105" s="34"/>
      <c r="F105" s="34"/>
      <c r="G105" s="34">
        <v>33879014</v>
      </c>
      <c r="H105" s="34"/>
      <c r="I105" s="34"/>
      <c r="J105" s="34"/>
      <c r="K105" s="34">
        <v>78</v>
      </c>
      <c r="L105" s="34">
        <v>33879014</v>
      </c>
    </row>
    <row r="106" spans="2:12" x14ac:dyDescent="0.35">
      <c r="B106" s="33" t="s">
        <v>75</v>
      </c>
      <c r="C106" s="34">
        <v>3</v>
      </c>
      <c r="D106" s="34"/>
      <c r="E106" s="34"/>
      <c r="F106" s="34"/>
      <c r="G106" s="34">
        <v>27247284</v>
      </c>
      <c r="H106" s="34"/>
      <c r="I106" s="34"/>
      <c r="J106" s="34"/>
      <c r="K106" s="34">
        <v>3</v>
      </c>
      <c r="L106" s="34">
        <v>27247284</v>
      </c>
    </row>
    <row r="107" spans="2:12" x14ac:dyDescent="0.35">
      <c r="B107" s="33" t="s">
        <v>111</v>
      </c>
      <c r="C107" s="34">
        <v>174</v>
      </c>
      <c r="D107" s="34"/>
      <c r="E107" s="34"/>
      <c r="F107" s="34">
        <v>2</v>
      </c>
      <c r="G107" s="34">
        <v>142035474</v>
      </c>
      <c r="H107" s="34"/>
      <c r="I107" s="34"/>
      <c r="J107" s="34">
        <v>9816306</v>
      </c>
      <c r="K107" s="34">
        <v>176</v>
      </c>
      <c r="L107" s="34">
        <v>151851780</v>
      </c>
    </row>
    <row r="108" spans="2:12" x14ac:dyDescent="0.35">
      <c r="B108" s="33" t="s">
        <v>17</v>
      </c>
      <c r="C108" s="34">
        <v>3867</v>
      </c>
      <c r="D108" s="34">
        <v>2</v>
      </c>
      <c r="E108" s="34">
        <v>2</v>
      </c>
      <c r="F108" s="34">
        <v>68</v>
      </c>
      <c r="G108" s="34">
        <v>3369677491</v>
      </c>
      <c r="H108" s="34">
        <v>16564712</v>
      </c>
      <c r="I108" s="34">
        <v>4088611</v>
      </c>
      <c r="J108" s="34">
        <v>88124569</v>
      </c>
      <c r="K108" s="34">
        <v>3939</v>
      </c>
      <c r="L108" s="34">
        <v>3478455383</v>
      </c>
    </row>
    <row r="109" spans="2:12" x14ac:dyDescent="0.35">
      <c r="B109" s="45" t="s">
        <v>76</v>
      </c>
    </row>
    <row r="110" spans="2:12" x14ac:dyDescent="0.35">
      <c r="B110" s="37"/>
    </row>
    <row r="112" spans="2:12" x14ac:dyDescent="0.35">
      <c r="B112" s="46" t="s">
        <v>19</v>
      </c>
      <c r="C112" t="s">
        <v>20</v>
      </c>
    </row>
    <row r="113" spans="2:12" ht="18.5" x14ac:dyDescent="0.45">
      <c r="B113" s="46" t="s">
        <v>25</v>
      </c>
      <c r="C113" t="s">
        <v>20</v>
      </c>
      <c r="G113" s="127" t="s">
        <v>117</v>
      </c>
    </row>
    <row r="115" spans="2:12" s="30" customFormat="1" x14ac:dyDescent="0.35">
      <c r="B115"/>
      <c r="C115" t="s">
        <v>104</v>
      </c>
      <c r="D115" s="31"/>
      <c r="E115"/>
      <c r="F115"/>
      <c r="G115"/>
      <c r="H115"/>
      <c r="I115"/>
      <c r="J115"/>
      <c r="K115"/>
      <c r="L115"/>
    </row>
    <row r="116" spans="2:12" s="54" customFormat="1" ht="62" x14ac:dyDescent="0.35">
      <c r="B116"/>
      <c r="C116" s="54" t="s">
        <v>105</v>
      </c>
      <c r="G116" s="54" t="s">
        <v>118</v>
      </c>
      <c r="K116" s="54" t="s">
        <v>107</v>
      </c>
      <c r="L116" s="54" t="s">
        <v>119</v>
      </c>
    </row>
    <row r="117" spans="2:12" s="30" customFormat="1" x14ac:dyDescent="0.35">
      <c r="B117" s="46" t="s">
        <v>10</v>
      </c>
      <c r="C117" s="31" t="s">
        <v>13</v>
      </c>
      <c r="D117" s="31" t="s">
        <v>14</v>
      </c>
      <c r="E117" s="31" t="s">
        <v>15</v>
      </c>
      <c r="F117" s="31" t="s">
        <v>16</v>
      </c>
      <c r="G117" s="31" t="s">
        <v>13</v>
      </c>
      <c r="H117" s="31" t="s">
        <v>14</v>
      </c>
      <c r="I117" s="31" t="s">
        <v>15</v>
      </c>
      <c r="J117" s="31" t="s">
        <v>16</v>
      </c>
      <c r="K117" s="54"/>
      <c r="L117" s="54"/>
    </row>
    <row r="118" spans="2:12" ht="15" customHeight="1" x14ac:dyDescent="0.35">
      <c r="B118" s="33" t="s">
        <v>84</v>
      </c>
      <c r="C118" s="32">
        <v>117</v>
      </c>
      <c r="D118" s="32"/>
      <c r="E118" s="32"/>
      <c r="F118" s="32"/>
      <c r="G118" s="32">
        <v>91443828.66200003</v>
      </c>
      <c r="H118" s="32"/>
      <c r="I118" s="32"/>
      <c r="J118" s="32"/>
      <c r="K118" s="34">
        <v>117</v>
      </c>
      <c r="L118" s="34">
        <v>91443828.66200003</v>
      </c>
    </row>
    <row r="119" spans="2:12" x14ac:dyDescent="0.35">
      <c r="B119" s="33" t="s">
        <v>86</v>
      </c>
      <c r="C119" s="32">
        <v>101</v>
      </c>
      <c r="D119" s="32"/>
      <c r="E119" s="32"/>
      <c r="F119" s="32">
        <v>1</v>
      </c>
      <c r="G119" s="32">
        <v>33514641.134000007</v>
      </c>
      <c r="H119" s="32"/>
      <c r="I119" s="32"/>
      <c r="J119" s="32">
        <v>543668</v>
      </c>
      <c r="K119" s="34">
        <v>102</v>
      </c>
      <c r="L119" s="34">
        <v>34058309.134000003</v>
      </c>
    </row>
    <row r="120" spans="2:12" x14ac:dyDescent="0.35">
      <c r="B120" s="33" t="s">
        <v>87</v>
      </c>
      <c r="C120" s="32">
        <v>112</v>
      </c>
      <c r="D120" s="32"/>
      <c r="E120" s="32"/>
      <c r="F120" s="32">
        <v>2</v>
      </c>
      <c r="G120" s="32">
        <v>114730144.37</v>
      </c>
      <c r="H120" s="32"/>
      <c r="I120" s="32"/>
      <c r="J120" s="32">
        <v>6423701.608</v>
      </c>
      <c r="K120" s="34">
        <v>114</v>
      </c>
      <c r="L120" s="34">
        <v>121153845.978</v>
      </c>
    </row>
    <row r="121" spans="2:12" x14ac:dyDescent="0.35">
      <c r="B121" s="33" t="s">
        <v>88</v>
      </c>
      <c r="C121" s="32">
        <v>117</v>
      </c>
      <c r="D121" s="32"/>
      <c r="E121" s="32"/>
      <c r="F121" s="32">
        <v>6</v>
      </c>
      <c r="G121" s="32">
        <v>82640449.686999977</v>
      </c>
      <c r="H121" s="32"/>
      <c r="I121" s="32"/>
      <c r="J121" s="32">
        <v>6345656.8909999989</v>
      </c>
      <c r="K121" s="34">
        <v>123</v>
      </c>
      <c r="L121" s="34">
        <v>88986106.577999979</v>
      </c>
    </row>
    <row r="122" spans="2:12" x14ac:dyDescent="0.35">
      <c r="B122" s="33" t="s">
        <v>89</v>
      </c>
      <c r="C122" s="32">
        <v>133</v>
      </c>
      <c r="D122" s="32"/>
      <c r="E122" s="32"/>
      <c r="F122" s="32">
        <v>6</v>
      </c>
      <c r="G122" s="32">
        <v>61765814.699000001</v>
      </c>
      <c r="H122" s="32"/>
      <c r="I122" s="32"/>
      <c r="J122" s="32">
        <v>2476360.014</v>
      </c>
      <c r="K122" s="34">
        <v>139</v>
      </c>
      <c r="L122" s="34">
        <v>64242174.713</v>
      </c>
    </row>
    <row r="123" spans="2:12" x14ac:dyDescent="0.35">
      <c r="B123" s="33" t="s">
        <v>90</v>
      </c>
      <c r="C123" s="32">
        <v>335</v>
      </c>
      <c r="D123" s="32"/>
      <c r="E123" s="32"/>
      <c r="F123" s="32">
        <v>9</v>
      </c>
      <c r="G123" s="32">
        <v>222154663.71599987</v>
      </c>
      <c r="H123" s="32"/>
      <c r="I123" s="32"/>
      <c r="J123" s="32">
        <v>8597189.8500000015</v>
      </c>
      <c r="K123" s="34">
        <v>344</v>
      </c>
      <c r="L123" s="34">
        <v>230751853.56599987</v>
      </c>
    </row>
    <row r="124" spans="2:12" x14ac:dyDescent="0.35">
      <c r="B124" s="33" t="s">
        <v>91</v>
      </c>
      <c r="C124" s="32">
        <v>317</v>
      </c>
      <c r="D124" s="32">
        <v>1</v>
      </c>
      <c r="E124" s="32"/>
      <c r="F124" s="32">
        <v>11</v>
      </c>
      <c r="G124" s="32">
        <v>399734923.88499987</v>
      </c>
      <c r="H124" s="32">
        <v>109361.984</v>
      </c>
      <c r="I124" s="32"/>
      <c r="J124" s="32">
        <v>10742640.489</v>
      </c>
      <c r="K124" s="34">
        <v>329</v>
      </c>
      <c r="L124" s="34">
        <v>410586926.35799998</v>
      </c>
    </row>
    <row r="125" spans="2:12" x14ac:dyDescent="0.35">
      <c r="B125" s="33" t="s">
        <v>92</v>
      </c>
      <c r="C125" s="32">
        <v>149</v>
      </c>
      <c r="D125" s="32"/>
      <c r="E125" s="32"/>
      <c r="F125" s="32">
        <v>1</v>
      </c>
      <c r="G125" s="32">
        <v>88748970.893000036</v>
      </c>
      <c r="H125" s="32"/>
      <c r="I125" s="32"/>
      <c r="J125" s="32">
        <v>1998644.4110000001</v>
      </c>
      <c r="K125" s="34">
        <v>150</v>
      </c>
      <c r="L125" s="34">
        <v>90747615.304000035</v>
      </c>
    </row>
    <row r="126" spans="2:12" x14ac:dyDescent="0.35">
      <c r="B126" s="33" t="s">
        <v>93</v>
      </c>
      <c r="C126" s="32">
        <v>154</v>
      </c>
      <c r="D126" s="32"/>
      <c r="E126" s="32"/>
      <c r="F126" s="32">
        <v>3</v>
      </c>
      <c r="G126" s="32">
        <v>105364508.62200005</v>
      </c>
      <c r="H126" s="32"/>
      <c r="I126" s="32"/>
      <c r="J126" s="32">
        <v>5856165.915</v>
      </c>
      <c r="K126" s="34">
        <v>157</v>
      </c>
      <c r="L126" s="34">
        <v>111220674.53700006</v>
      </c>
    </row>
    <row r="127" spans="2:12" x14ac:dyDescent="0.35">
      <c r="B127" s="33" t="s">
        <v>109</v>
      </c>
      <c r="C127" s="32">
        <v>231</v>
      </c>
      <c r="D127" s="32"/>
      <c r="E127" s="32"/>
      <c r="F127" s="32">
        <v>5</v>
      </c>
      <c r="G127" s="32">
        <v>178880655.25799996</v>
      </c>
      <c r="H127" s="32"/>
      <c r="I127" s="32"/>
      <c r="J127" s="32">
        <v>14503747.672</v>
      </c>
      <c r="K127" s="34">
        <v>236</v>
      </c>
      <c r="L127" s="34">
        <v>193384402.92999998</v>
      </c>
    </row>
    <row r="128" spans="2:12" x14ac:dyDescent="0.35">
      <c r="B128" s="33" t="s">
        <v>96</v>
      </c>
      <c r="C128" s="32">
        <v>270</v>
      </c>
      <c r="D128" s="32"/>
      <c r="E128" s="32">
        <v>2</v>
      </c>
      <c r="F128" s="32">
        <v>5</v>
      </c>
      <c r="G128" s="32">
        <v>174014974.58499998</v>
      </c>
      <c r="H128" s="32"/>
      <c r="I128" s="32">
        <v>3905465.6</v>
      </c>
      <c r="J128" s="32">
        <v>7137450.7319999998</v>
      </c>
      <c r="K128" s="34">
        <v>277</v>
      </c>
      <c r="L128" s="34">
        <v>185057890.91699997</v>
      </c>
    </row>
    <row r="129" spans="2:12" x14ac:dyDescent="0.35">
      <c r="B129" s="33" t="s">
        <v>97</v>
      </c>
      <c r="C129" s="32">
        <v>203</v>
      </c>
      <c r="D129" s="32"/>
      <c r="E129" s="32"/>
      <c r="F129" s="32">
        <v>1</v>
      </c>
      <c r="G129" s="32">
        <v>127584420.36799997</v>
      </c>
      <c r="H129" s="32"/>
      <c r="I129" s="32"/>
      <c r="J129" s="32">
        <v>9408.5169999999998</v>
      </c>
      <c r="K129" s="34">
        <v>204</v>
      </c>
      <c r="L129" s="34">
        <v>127593828.88499998</v>
      </c>
    </row>
    <row r="130" spans="2:12" x14ac:dyDescent="0.35">
      <c r="B130" s="33" t="s">
        <v>98</v>
      </c>
      <c r="C130" s="32">
        <v>265</v>
      </c>
      <c r="D130" s="32"/>
      <c r="E130" s="32"/>
      <c r="F130" s="32">
        <v>5</v>
      </c>
      <c r="G130" s="32">
        <v>269487277.00300002</v>
      </c>
      <c r="H130" s="32"/>
      <c r="I130" s="32"/>
      <c r="J130" s="32">
        <v>1490968.26</v>
      </c>
      <c r="K130" s="34">
        <v>270</v>
      </c>
      <c r="L130" s="34">
        <v>270978245.26300001</v>
      </c>
    </row>
    <row r="131" spans="2:12" x14ac:dyDescent="0.35">
      <c r="B131" s="33" t="s">
        <v>110</v>
      </c>
      <c r="C131" s="32">
        <v>72</v>
      </c>
      <c r="D131" s="32">
        <v>1</v>
      </c>
      <c r="E131" s="32"/>
      <c r="F131" s="32">
        <v>1</v>
      </c>
      <c r="G131" s="32">
        <v>45287523.74000001</v>
      </c>
      <c r="H131" s="32">
        <v>417339.24900000001</v>
      </c>
      <c r="I131" s="32"/>
      <c r="J131" s="32">
        <v>5073269</v>
      </c>
      <c r="K131" s="34">
        <v>74</v>
      </c>
      <c r="L131" s="34">
        <v>50778131.989000008</v>
      </c>
    </row>
    <row r="132" spans="2:12" x14ac:dyDescent="0.35">
      <c r="B132" s="33" t="s">
        <v>100</v>
      </c>
      <c r="C132" s="32">
        <v>128</v>
      </c>
      <c r="D132" s="32"/>
      <c r="E132" s="32"/>
      <c r="F132" s="32"/>
      <c r="G132" s="32">
        <v>150306175.41899997</v>
      </c>
      <c r="H132" s="32"/>
      <c r="I132" s="32"/>
      <c r="J132" s="32"/>
      <c r="K132" s="34">
        <v>128</v>
      </c>
      <c r="L132" s="34">
        <v>150306175.41899997</v>
      </c>
    </row>
    <row r="133" spans="2:12" x14ac:dyDescent="0.35">
      <c r="B133" s="33" t="s">
        <v>74</v>
      </c>
      <c r="C133" s="32">
        <v>66</v>
      </c>
      <c r="D133" s="32"/>
      <c r="E133" s="32"/>
      <c r="F133" s="32"/>
      <c r="G133" s="32">
        <v>25503727.143000003</v>
      </c>
      <c r="H133" s="32"/>
      <c r="I133" s="32"/>
      <c r="J133" s="32"/>
      <c r="K133" s="34">
        <v>66</v>
      </c>
      <c r="L133" s="34">
        <v>25503727.143000003</v>
      </c>
    </row>
    <row r="134" spans="2:12" x14ac:dyDescent="0.35">
      <c r="B134" s="33" t="s">
        <v>75</v>
      </c>
      <c r="C134" s="32">
        <v>3</v>
      </c>
      <c r="D134" s="32"/>
      <c r="E134" s="32"/>
      <c r="F134" s="32"/>
      <c r="G134" s="32">
        <v>6697235.9010000005</v>
      </c>
      <c r="H134" s="32"/>
      <c r="I134" s="32"/>
      <c r="J134" s="32"/>
      <c r="K134" s="34">
        <v>3</v>
      </c>
      <c r="L134" s="34">
        <v>6697235.9010000005</v>
      </c>
    </row>
    <row r="135" spans="2:12" x14ac:dyDescent="0.35">
      <c r="B135" s="33" t="s">
        <v>111</v>
      </c>
      <c r="C135" s="32">
        <v>102</v>
      </c>
      <c r="D135" s="32"/>
      <c r="E135" s="32"/>
      <c r="F135" s="32">
        <v>2</v>
      </c>
      <c r="G135" s="32">
        <v>134934553.90700004</v>
      </c>
      <c r="H135" s="32"/>
      <c r="I135" s="32"/>
      <c r="J135" s="32">
        <v>9800503.2599999998</v>
      </c>
      <c r="K135" s="34">
        <v>104</v>
      </c>
      <c r="L135" s="34">
        <v>144735057.16700003</v>
      </c>
    </row>
    <row r="136" spans="2:12" x14ac:dyDescent="0.35">
      <c r="B136" s="33" t="s">
        <v>17</v>
      </c>
      <c r="C136" s="32">
        <v>2875</v>
      </c>
      <c r="D136" s="32">
        <v>2</v>
      </c>
      <c r="E136" s="32">
        <v>2</v>
      </c>
      <c r="F136" s="32">
        <v>58</v>
      </c>
      <c r="G136" s="32">
        <v>2312794488.9919987</v>
      </c>
      <c r="H136" s="32">
        <v>526701.23300000001</v>
      </c>
      <c r="I136" s="32">
        <v>3905465.6</v>
      </c>
      <c r="J136" s="32">
        <v>80999374.618999973</v>
      </c>
      <c r="K136" s="34">
        <v>2937</v>
      </c>
      <c r="L136" s="34">
        <v>2398226030.4440002</v>
      </c>
    </row>
    <row r="137" spans="2:12" x14ac:dyDescent="0.35">
      <c r="B137" s="45" t="s">
        <v>76</v>
      </c>
    </row>
  </sheetData>
  <sheetProtection algorithmName="SHA-512" hashValue="plpYPgSKKhBe7gFM3z+hjqFwKp7dKIjqJLHxrDuE2KtNTRZnXzS3qRgsDKnnqGvXxYw8YtOQKI5LMHtyBE7GPQ==" saltValue="hm6zvMtqtLtTU0r0YmUwmw==" spinCount="100000" sheet="1" objects="1" scenarios="1"/>
  <mergeCells count="19">
    <mergeCell ref="B4:B6"/>
    <mergeCell ref="T30:T31"/>
    <mergeCell ref="S30:S31"/>
    <mergeCell ref="R30:R31"/>
    <mergeCell ref="C30:E30"/>
    <mergeCell ref="F30:H30"/>
    <mergeCell ref="I30:K30"/>
    <mergeCell ref="S4:AH4"/>
    <mergeCell ref="C4:R4"/>
    <mergeCell ref="C5:H5"/>
    <mergeCell ref="I5:M5"/>
    <mergeCell ref="L30:N30"/>
    <mergeCell ref="O30:Q30"/>
    <mergeCell ref="C2:Q2"/>
    <mergeCell ref="R2:AH2"/>
    <mergeCell ref="N5:R5"/>
    <mergeCell ref="S5:X5"/>
    <mergeCell ref="Y5:AC5"/>
    <mergeCell ref="AD5:AH5"/>
  </mergeCells>
  <pageMargins left="0.7" right="0.7" top="0.75" bottom="0.75" header="0.3" footer="0.3"/>
  <pageSetup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tabColor theme="7" tint="-0.249977111117893"/>
  </sheetPr>
  <dimension ref="A1:P5984"/>
  <sheetViews>
    <sheetView tabSelected="1" zoomScaleNormal="100" workbookViewId="0">
      <selection activeCell="D26" sqref="D26"/>
    </sheetView>
  </sheetViews>
  <sheetFormatPr baseColWidth="10" defaultColWidth="11" defaultRowHeight="10.5" x14ac:dyDescent="0.25"/>
  <cols>
    <col min="1" max="1" width="11" style="4" customWidth="1"/>
    <col min="2" max="2" width="31.33203125" style="1" customWidth="1"/>
    <col min="3" max="5" width="15.33203125" style="1" customWidth="1"/>
    <col min="6" max="6" width="15.75" style="3" customWidth="1"/>
    <col min="7" max="7" width="9.83203125" style="1" customWidth="1"/>
    <col min="8" max="9" width="17.83203125" style="1" customWidth="1"/>
    <col min="10" max="10" width="10.5" style="3" customWidth="1"/>
    <col min="11" max="11" width="13.08203125" style="2" customWidth="1"/>
    <col min="12" max="12" width="14.5" style="2" customWidth="1"/>
    <col min="13" max="13" width="15.75" style="5" customWidth="1"/>
    <col min="14" max="15" width="10.83203125" style="1" customWidth="1"/>
    <col min="16" max="16384" width="11" style="1"/>
  </cols>
  <sheetData>
    <row r="1" spans="1:15" s="6" customFormat="1" ht="33.75" customHeight="1" x14ac:dyDescent="0.25">
      <c r="A1" s="346" t="s">
        <v>120</v>
      </c>
      <c r="B1" s="346"/>
      <c r="C1" s="346"/>
      <c r="D1" s="346"/>
      <c r="E1" s="346"/>
      <c r="F1" s="346"/>
      <c r="G1" s="346"/>
      <c r="H1" s="346"/>
      <c r="I1" s="346"/>
      <c r="J1" s="346"/>
      <c r="K1" s="346"/>
      <c r="L1" s="346"/>
      <c r="M1" s="346"/>
    </row>
    <row r="2" spans="1:15" s="54" customFormat="1" ht="46.5" x14ac:dyDescent="0.35">
      <c r="A2" s="280" t="s">
        <v>121</v>
      </c>
      <c r="B2" s="280" t="s">
        <v>122</v>
      </c>
      <c r="C2" s="280" t="s">
        <v>123</v>
      </c>
      <c r="D2" s="280" t="s">
        <v>124</v>
      </c>
      <c r="E2" s="280" t="s">
        <v>125</v>
      </c>
      <c r="F2" s="280" t="s">
        <v>126</v>
      </c>
      <c r="G2" s="280" t="s">
        <v>127</v>
      </c>
      <c r="H2" s="280" t="s">
        <v>128</v>
      </c>
      <c r="I2" s="280" t="s">
        <v>129</v>
      </c>
      <c r="J2" s="248" t="s">
        <v>130</v>
      </c>
      <c r="K2" s="249" t="s">
        <v>131</v>
      </c>
      <c r="L2" s="249" t="s">
        <v>132</v>
      </c>
      <c r="M2" s="249" t="s">
        <v>133</v>
      </c>
      <c r="N2" s="281" t="s">
        <v>19</v>
      </c>
      <c r="O2" s="281" t="s">
        <v>25</v>
      </c>
    </row>
    <row r="3" spans="1:15" customFormat="1" ht="15.5" x14ac:dyDescent="0.35">
      <c r="A3" s="176" t="s">
        <v>134</v>
      </c>
      <c r="B3" s="177" t="s">
        <v>135</v>
      </c>
      <c r="C3" s="176" t="s">
        <v>96</v>
      </c>
      <c r="D3" s="176" t="s">
        <v>136</v>
      </c>
      <c r="E3" s="176" t="s">
        <v>137</v>
      </c>
      <c r="F3" s="176">
        <v>2024</v>
      </c>
      <c r="G3" s="176" t="s">
        <v>138</v>
      </c>
      <c r="H3" s="176" t="s">
        <v>139</v>
      </c>
      <c r="I3" s="176" t="s">
        <v>140</v>
      </c>
      <c r="J3" s="250" t="s">
        <v>15</v>
      </c>
      <c r="K3" s="178">
        <v>4038611</v>
      </c>
      <c r="L3" s="178">
        <v>4038611</v>
      </c>
      <c r="M3" s="178">
        <v>3883526</v>
      </c>
      <c r="N3" s="179" t="s">
        <v>20</v>
      </c>
      <c r="O3" s="180" t="s">
        <v>20</v>
      </c>
    </row>
    <row r="4" spans="1:15" customFormat="1" ht="15.5" x14ac:dyDescent="0.35">
      <c r="A4" s="123" t="s">
        <v>141</v>
      </c>
      <c r="B4" s="124" t="s">
        <v>142</v>
      </c>
      <c r="C4" s="123" t="s">
        <v>96</v>
      </c>
      <c r="D4" s="123" t="s">
        <v>136</v>
      </c>
      <c r="E4" s="123" t="s">
        <v>143</v>
      </c>
      <c r="F4" s="123">
        <v>2024</v>
      </c>
      <c r="G4" s="123" t="s">
        <v>138</v>
      </c>
      <c r="H4" s="123" t="s">
        <v>144</v>
      </c>
      <c r="I4" s="123" t="s">
        <v>145</v>
      </c>
      <c r="J4" s="251" t="s">
        <v>13</v>
      </c>
      <c r="K4" s="181">
        <v>1</v>
      </c>
      <c r="L4" s="181">
        <v>1</v>
      </c>
      <c r="M4" s="181">
        <v>0</v>
      </c>
      <c r="N4" s="182" t="s">
        <v>20</v>
      </c>
      <c r="O4" s="183" t="s">
        <v>146</v>
      </c>
    </row>
    <row r="5" spans="1:15" customFormat="1" ht="15.5" x14ac:dyDescent="0.35">
      <c r="A5" s="176" t="s">
        <v>147</v>
      </c>
      <c r="B5" s="177" t="s">
        <v>148</v>
      </c>
      <c r="C5" s="176" t="s">
        <v>100</v>
      </c>
      <c r="D5" s="176" t="s">
        <v>149</v>
      </c>
      <c r="E5" s="176" t="s">
        <v>150</v>
      </c>
      <c r="F5" s="176">
        <v>2024</v>
      </c>
      <c r="G5" s="176" t="s">
        <v>138</v>
      </c>
      <c r="H5" s="176" t="s">
        <v>151</v>
      </c>
      <c r="I5" s="176" t="s">
        <v>152</v>
      </c>
      <c r="J5" s="250" t="s">
        <v>13</v>
      </c>
      <c r="K5" s="178">
        <v>743127</v>
      </c>
      <c r="L5" s="184">
        <v>718000</v>
      </c>
      <c r="M5" s="178">
        <v>549770</v>
      </c>
      <c r="N5" s="179" t="s">
        <v>20</v>
      </c>
      <c r="O5" s="180" t="s">
        <v>20</v>
      </c>
    </row>
    <row r="6" spans="1:15" customFormat="1" ht="15.5" x14ac:dyDescent="0.35">
      <c r="A6" s="123" t="s">
        <v>153</v>
      </c>
      <c r="B6" s="124" t="s">
        <v>154</v>
      </c>
      <c r="C6" s="123" t="s">
        <v>109</v>
      </c>
      <c r="D6" s="123" t="s">
        <v>155</v>
      </c>
      <c r="E6" s="123" t="s">
        <v>155</v>
      </c>
      <c r="F6" s="123">
        <v>2024</v>
      </c>
      <c r="G6" s="123" t="s">
        <v>138</v>
      </c>
      <c r="H6" s="123" t="s">
        <v>151</v>
      </c>
      <c r="I6" s="123" t="s">
        <v>152</v>
      </c>
      <c r="J6" s="251" t="s">
        <v>13</v>
      </c>
      <c r="K6" s="181">
        <v>22229850</v>
      </c>
      <c r="L6" s="181">
        <v>1954990</v>
      </c>
      <c r="M6" s="185">
        <v>1951630.531</v>
      </c>
      <c r="N6" s="182" t="s">
        <v>20</v>
      </c>
      <c r="O6" s="183" t="s">
        <v>20</v>
      </c>
    </row>
    <row r="7" spans="1:15" customFormat="1" ht="15.5" x14ac:dyDescent="0.35">
      <c r="A7" s="176" t="s">
        <v>156</v>
      </c>
      <c r="B7" s="177" t="s">
        <v>157</v>
      </c>
      <c r="C7" s="176" t="s">
        <v>98</v>
      </c>
      <c r="D7" s="176" t="s">
        <v>158</v>
      </c>
      <c r="E7" s="176" t="s">
        <v>155</v>
      </c>
      <c r="F7" s="176">
        <v>2024</v>
      </c>
      <c r="G7" s="176" t="s">
        <v>138</v>
      </c>
      <c r="H7" s="176" t="s">
        <v>151</v>
      </c>
      <c r="I7" s="176" t="s">
        <v>152</v>
      </c>
      <c r="J7" s="250" t="s">
        <v>13</v>
      </c>
      <c r="K7" s="178">
        <v>2841063</v>
      </c>
      <c r="L7" s="184">
        <v>2187040</v>
      </c>
      <c r="M7" s="184">
        <v>2186678.4270000001</v>
      </c>
      <c r="N7" s="179" t="s">
        <v>20</v>
      </c>
      <c r="O7" s="180" t="s">
        <v>20</v>
      </c>
    </row>
    <row r="8" spans="1:15" customFormat="1" ht="15.5" x14ac:dyDescent="0.35">
      <c r="A8" s="123" t="s">
        <v>159</v>
      </c>
      <c r="B8" s="124" t="s">
        <v>160</v>
      </c>
      <c r="C8" s="123" t="s">
        <v>98</v>
      </c>
      <c r="D8" s="123" t="s">
        <v>158</v>
      </c>
      <c r="E8" s="123" t="s">
        <v>161</v>
      </c>
      <c r="F8" s="123">
        <v>2024</v>
      </c>
      <c r="G8" s="123" t="s">
        <v>138</v>
      </c>
      <c r="H8" s="123" t="s">
        <v>162</v>
      </c>
      <c r="I8" s="123" t="s">
        <v>163</v>
      </c>
      <c r="J8" s="251" t="s">
        <v>13</v>
      </c>
      <c r="K8" s="181">
        <v>7778230</v>
      </c>
      <c r="L8" s="181">
        <v>7413249</v>
      </c>
      <c r="M8" s="185">
        <v>7402195.091</v>
      </c>
      <c r="N8" s="182" t="s">
        <v>20</v>
      </c>
      <c r="O8" s="183" t="s">
        <v>20</v>
      </c>
    </row>
    <row r="9" spans="1:15" customFormat="1" ht="15.5" x14ac:dyDescent="0.35">
      <c r="A9" s="176" t="s">
        <v>164</v>
      </c>
      <c r="B9" s="177" t="s">
        <v>165</v>
      </c>
      <c r="C9" s="176" t="s">
        <v>96</v>
      </c>
      <c r="D9" s="176" t="s">
        <v>166</v>
      </c>
      <c r="E9" s="176" t="s">
        <v>167</v>
      </c>
      <c r="F9" s="176">
        <v>2024</v>
      </c>
      <c r="G9" s="176" t="s">
        <v>138</v>
      </c>
      <c r="H9" s="176" t="s">
        <v>139</v>
      </c>
      <c r="I9" s="176" t="s">
        <v>168</v>
      </c>
      <c r="J9" s="250" t="s">
        <v>13</v>
      </c>
      <c r="K9" s="178">
        <v>15189633</v>
      </c>
      <c r="L9" s="178">
        <v>15189633</v>
      </c>
      <c r="M9" s="178">
        <v>14759527</v>
      </c>
      <c r="N9" s="179" t="s">
        <v>20</v>
      </c>
      <c r="O9" s="180" t="s">
        <v>20</v>
      </c>
    </row>
    <row r="10" spans="1:15" customFormat="1" ht="15.5" x14ac:dyDescent="0.35">
      <c r="A10" s="123" t="s">
        <v>169</v>
      </c>
      <c r="B10" s="124" t="s">
        <v>170</v>
      </c>
      <c r="C10" s="123" t="s">
        <v>109</v>
      </c>
      <c r="D10" s="123" t="s">
        <v>171</v>
      </c>
      <c r="E10" s="123" t="s">
        <v>155</v>
      </c>
      <c r="F10" s="123">
        <v>2024</v>
      </c>
      <c r="G10" s="123" t="s">
        <v>138</v>
      </c>
      <c r="H10" s="123" t="s">
        <v>151</v>
      </c>
      <c r="I10" s="123" t="s">
        <v>152</v>
      </c>
      <c r="J10" s="251" t="s">
        <v>13</v>
      </c>
      <c r="K10" s="181">
        <v>6072254</v>
      </c>
      <c r="L10" s="181">
        <v>1096311</v>
      </c>
      <c r="M10" s="181">
        <v>1095812</v>
      </c>
      <c r="N10" s="182" t="s">
        <v>20</v>
      </c>
      <c r="O10" s="183" t="s">
        <v>20</v>
      </c>
    </row>
    <row r="11" spans="1:15" customFormat="1" ht="15.5" x14ac:dyDescent="0.35">
      <c r="A11" s="176" t="s">
        <v>172</v>
      </c>
      <c r="B11" s="177" t="s">
        <v>173</v>
      </c>
      <c r="C11" s="176" t="s">
        <v>96</v>
      </c>
      <c r="D11" s="176" t="s">
        <v>166</v>
      </c>
      <c r="E11" s="176" t="s">
        <v>174</v>
      </c>
      <c r="F11" s="176">
        <v>2024</v>
      </c>
      <c r="G11" s="176" t="s">
        <v>138</v>
      </c>
      <c r="H11" s="176" t="s">
        <v>144</v>
      </c>
      <c r="I11" s="176" t="s">
        <v>145</v>
      </c>
      <c r="J11" s="250" t="s">
        <v>13</v>
      </c>
      <c r="K11" s="178">
        <v>185563</v>
      </c>
      <c r="L11" s="184">
        <v>185562</v>
      </c>
      <c r="M11" s="178">
        <v>185562</v>
      </c>
      <c r="N11" s="179" t="s">
        <v>20</v>
      </c>
      <c r="O11" s="180" t="s">
        <v>20</v>
      </c>
    </row>
    <row r="12" spans="1:15" customFormat="1" ht="15.5" x14ac:dyDescent="0.35">
      <c r="A12" s="123" t="s">
        <v>175</v>
      </c>
      <c r="B12" s="124" t="s">
        <v>176</v>
      </c>
      <c r="C12" s="123" t="s">
        <v>90</v>
      </c>
      <c r="D12" s="123" t="s">
        <v>63</v>
      </c>
      <c r="E12" s="123" t="s">
        <v>155</v>
      </c>
      <c r="F12" s="123">
        <v>2024</v>
      </c>
      <c r="G12" s="123" t="s">
        <v>138</v>
      </c>
      <c r="H12" s="123" t="s">
        <v>139</v>
      </c>
      <c r="I12" s="123" t="s">
        <v>177</v>
      </c>
      <c r="J12" s="251" t="s">
        <v>13</v>
      </c>
      <c r="K12" s="181">
        <v>3607248</v>
      </c>
      <c r="L12" s="181">
        <v>3607248</v>
      </c>
      <c r="M12" s="181">
        <v>3296677</v>
      </c>
      <c r="N12" s="182" t="s">
        <v>20</v>
      </c>
      <c r="O12" s="183" t="s">
        <v>20</v>
      </c>
    </row>
    <row r="13" spans="1:15" customFormat="1" ht="15.5" x14ac:dyDescent="0.35">
      <c r="A13" s="176" t="s">
        <v>178</v>
      </c>
      <c r="B13" s="177" t="s">
        <v>179</v>
      </c>
      <c r="C13" s="176" t="s">
        <v>111</v>
      </c>
      <c r="D13" s="176" t="s">
        <v>180</v>
      </c>
      <c r="E13" s="176" t="s">
        <v>181</v>
      </c>
      <c r="F13" s="176">
        <v>2024</v>
      </c>
      <c r="G13" s="176" t="s">
        <v>138</v>
      </c>
      <c r="H13" s="176" t="s">
        <v>182</v>
      </c>
      <c r="I13" s="176" t="s">
        <v>183</v>
      </c>
      <c r="J13" s="250" t="s">
        <v>13</v>
      </c>
      <c r="K13" s="178">
        <v>633122</v>
      </c>
      <c r="L13" s="178">
        <v>1</v>
      </c>
      <c r="M13" s="178">
        <v>0</v>
      </c>
      <c r="N13" s="179" t="s">
        <v>20</v>
      </c>
      <c r="O13" s="180" t="s">
        <v>146</v>
      </c>
    </row>
    <row r="14" spans="1:15" customFormat="1" ht="15.5" x14ac:dyDescent="0.35">
      <c r="A14" s="123" t="s">
        <v>184</v>
      </c>
      <c r="B14" s="124" t="s">
        <v>185</v>
      </c>
      <c r="C14" s="123" t="s">
        <v>89</v>
      </c>
      <c r="D14" s="123" t="s">
        <v>186</v>
      </c>
      <c r="E14" s="123" t="s">
        <v>187</v>
      </c>
      <c r="F14" s="123">
        <v>2024</v>
      </c>
      <c r="G14" s="123" t="s">
        <v>138</v>
      </c>
      <c r="H14" s="123" t="s">
        <v>139</v>
      </c>
      <c r="I14" s="123" t="s">
        <v>177</v>
      </c>
      <c r="J14" s="251" t="s">
        <v>13</v>
      </c>
      <c r="K14" s="181">
        <v>1050000</v>
      </c>
      <c r="L14" s="181">
        <v>1050000</v>
      </c>
      <c r="M14" s="185">
        <v>992289.29700000002</v>
      </c>
      <c r="N14" s="182" t="s">
        <v>20</v>
      </c>
      <c r="O14" s="183" t="s">
        <v>20</v>
      </c>
    </row>
    <row r="15" spans="1:15" customFormat="1" ht="15.5" x14ac:dyDescent="0.35">
      <c r="A15" s="176" t="s">
        <v>188</v>
      </c>
      <c r="B15" s="177" t="s">
        <v>189</v>
      </c>
      <c r="C15" s="176" t="s">
        <v>98</v>
      </c>
      <c r="D15" s="176" t="s">
        <v>190</v>
      </c>
      <c r="E15" s="176" t="s">
        <v>191</v>
      </c>
      <c r="F15" s="176">
        <v>2024</v>
      </c>
      <c r="G15" s="176" t="s">
        <v>138</v>
      </c>
      <c r="H15" s="176" t="s">
        <v>139</v>
      </c>
      <c r="I15" s="176" t="s">
        <v>140</v>
      </c>
      <c r="J15" s="250" t="s">
        <v>13</v>
      </c>
      <c r="K15" s="178">
        <v>28235</v>
      </c>
      <c r="L15" s="178">
        <v>19003</v>
      </c>
      <c r="M15" s="184">
        <v>0</v>
      </c>
      <c r="N15" s="179" t="s">
        <v>20</v>
      </c>
      <c r="O15" s="180" t="s">
        <v>146</v>
      </c>
    </row>
    <row r="16" spans="1:15" customFormat="1" ht="15.5" x14ac:dyDescent="0.35">
      <c r="A16" s="123" t="s">
        <v>192</v>
      </c>
      <c r="B16" s="124" t="s">
        <v>193</v>
      </c>
      <c r="C16" s="123" t="s">
        <v>93</v>
      </c>
      <c r="D16" s="123" t="s">
        <v>194</v>
      </c>
      <c r="E16" s="123" t="s">
        <v>195</v>
      </c>
      <c r="F16" s="123">
        <v>2024</v>
      </c>
      <c r="G16" s="123" t="s">
        <v>138</v>
      </c>
      <c r="H16" s="123" t="s">
        <v>196</v>
      </c>
      <c r="I16" s="123" t="s">
        <v>196</v>
      </c>
      <c r="J16" s="251" t="s">
        <v>13</v>
      </c>
      <c r="K16" s="181">
        <v>64453</v>
      </c>
      <c r="L16" s="181">
        <v>64453</v>
      </c>
      <c r="M16" s="181">
        <v>64452</v>
      </c>
      <c r="N16" s="182" t="s">
        <v>20</v>
      </c>
      <c r="O16" s="183" t="s">
        <v>20</v>
      </c>
    </row>
    <row r="17" spans="1:15" customFormat="1" ht="15.5" x14ac:dyDescent="0.35">
      <c r="A17" s="176" t="s">
        <v>197</v>
      </c>
      <c r="B17" s="177" t="s">
        <v>198</v>
      </c>
      <c r="C17" s="176" t="s">
        <v>86</v>
      </c>
      <c r="D17" s="176" t="s">
        <v>199</v>
      </c>
      <c r="E17" s="176" t="s">
        <v>199</v>
      </c>
      <c r="F17" s="176">
        <v>2024</v>
      </c>
      <c r="G17" s="176" t="s">
        <v>138</v>
      </c>
      <c r="H17" s="176" t="s">
        <v>151</v>
      </c>
      <c r="I17" s="176" t="s">
        <v>200</v>
      </c>
      <c r="J17" s="250" t="s">
        <v>13</v>
      </c>
      <c r="K17" s="178">
        <v>781846</v>
      </c>
      <c r="L17" s="184">
        <v>932000</v>
      </c>
      <c r="M17" s="178">
        <v>173846</v>
      </c>
      <c r="N17" s="179" t="s">
        <v>20</v>
      </c>
      <c r="O17" s="180" t="s">
        <v>20</v>
      </c>
    </row>
    <row r="18" spans="1:15" customFormat="1" ht="15.5" x14ac:dyDescent="0.35">
      <c r="A18" s="123" t="s">
        <v>201</v>
      </c>
      <c r="B18" s="124" t="s">
        <v>202</v>
      </c>
      <c r="C18" s="123" t="s">
        <v>96</v>
      </c>
      <c r="D18" s="123" t="s">
        <v>166</v>
      </c>
      <c r="E18" s="123" t="s">
        <v>155</v>
      </c>
      <c r="F18" s="123">
        <v>2024</v>
      </c>
      <c r="G18" s="123" t="s">
        <v>138</v>
      </c>
      <c r="H18" s="123" t="s">
        <v>151</v>
      </c>
      <c r="I18" s="123" t="s">
        <v>152</v>
      </c>
      <c r="J18" s="251" t="s">
        <v>13</v>
      </c>
      <c r="K18" s="181">
        <v>2000</v>
      </c>
      <c r="L18" s="181">
        <v>1000</v>
      </c>
      <c r="M18" s="181">
        <v>0</v>
      </c>
      <c r="N18" s="182" t="s">
        <v>20</v>
      </c>
      <c r="O18" s="183" t="s">
        <v>146</v>
      </c>
    </row>
    <row r="19" spans="1:15" customFormat="1" ht="15.5" x14ac:dyDescent="0.35">
      <c r="A19" s="176" t="s">
        <v>203</v>
      </c>
      <c r="B19" s="177" t="s">
        <v>204</v>
      </c>
      <c r="C19" s="176" t="s">
        <v>90</v>
      </c>
      <c r="D19" s="176" t="s">
        <v>205</v>
      </c>
      <c r="E19" s="176" t="s">
        <v>206</v>
      </c>
      <c r="F19" s="176">
        <v>2024</v>
      </c>
      <c r="G19" s="176" t="s">
        <v>138</v>
      </c>
      <c r="H19" s="176" t="s">
        <v>139</v>
      </c>
      <c r="I19" s="176" t="s">
        <v>140</v>
      </c>
      <c r="J19" s="250" t="s">
        <v>13</v>
      </c>
      <c r="K19" s="178">
        <v>50112</v>
      </c>
      <c r="L19" s="178">
        <v>187000</v>
      </c>
      <c r="M19" s="178">
        <v>50707</v>
      </c>
      <c r="N19" s="179" t="s">
        <v>20</v>
      </c>
      <c r="O19" s="180" t="s">
        <v>20</v>
      </c>
    </row>
    <row r="20" spans="1:15" customFormat="1" ht="15.5" x14ac:dyDescent="0.35">
      <c r="A20" s="123" t="s">
        <v>207</v>
      </c>
      <c r="B20" s="124" t="s">
        <v>208</v>
      </c>
      <c r="C20" s="123" t="s">
        <v>96</v>
      </c>
      <c r="D20" s="123" t="s">
        <v>166</v>
      </c>
      <c r="E20" s="123" t="s">
        <v>209</v>
      </c>
      <c r="F20" s="123">
        <v>2024</v>
      </c>
      <c r="G20" s="123" t="s">
        <v>138</v>
      </c>
      <c r="H20" s="123" t="s">
        <v>210</v>
      </c>
      <c r="I20" s="123" t="s">
        <v>211</v>
      </c>
      <c r="J20" s="251" t="s">
        <v>13</v>
      </c>
      <c r="K20" s="181">
        <v>153683</v>
      </c>
      <c r="L20" s="185">
        <v>153683</v>
      </c>
      <c r="M20" s="181">
        <v>0</v>
      </c>
      <c r="N20" s="182" t="s">
        <v>20</v>
      </c>
      <c r="O20" s="183" t="s">
        <v>146</v>
      </c>
    </row>
    <row r="21" spans="1:15" customFormat="1" ht="15.5" x14ac:dyDescent="0.35">
      <c r="A21" s="176" t="s">
        <v>212</v>
      </c>
      <c r="B21" s="177" t="s">
        <v>213</v>
      </c>
      <c r="C21" s="176" t="s">
        <v>96</v>
      </c>
      <c r="D21" s="176" t="s">
        <v>166</v>
      </c>
      <c r="E21" s="176" t="s">
        <v>214</v>
      </c>
      <c r="F21" s="176">
        <v>2024</v>
      </c>
      <c r="G21" s="176" t="s">
        <v>138</v>
      </c>
      <c r="H21" s="176" t="s">
        <v>139</v>
      </c>
      <c r="I21" s="176" t="s">
        <v>140</v>
      </c>
      <c r="J21" s="250" t="s">
        <v>13</v>
      </c>
      <c r="K21" s="178">
        <v>558382</v>
      </c>
      <c r="L21" s="178">
        <v>558382</v>
      </c>
      <c r="M21" s="178">
        <v>507796</v>
      </c>
      <c r="N21" s="179" t="s">
        <v>20</v>
      </c>
      <c r="O21" s="180" t="s">
        <v>20</v>
      </c>
    </row>
    <row r="22" spans="1:15" customFormat="1" ht="15.5" x14ac:dyDescent="0.35">
      <c r="A22" s="123" t="s">
        <v>215</v>
      </c>
      <c r="B22" s="124" t="s">
        <v>216</v>
      </c>
      <c r="C22" s="123" t="s">
        <v>98</v>
      </c>
      <c r="D22" s="123" t="s">
        <v>190</v>
      </c>
      <c r="E22" s="123" t="s">
        <v>217</v>
      </c>
      <c r="F22" s="123">
        <v>2024</v>
      </c>
      <c r="G22" s="123" t="s">
        <v>138</v>
      </c>
      <c r="H22" s="123" t="s">
        <v>162</v>
      </c>
      <c r="I22" s="123" t="s">
        <v>218</v>
      </c>
      <c r="J22" s="251" t="s">
        <v>13</v>
      </c>
      <c r="K22" s="181">
        <v>2703596</v>
      </c>
      <c r="L22" s="181">
        <v>618748</v>
      </c>
      <c r="M22" s="181">
        <v>618746.97900000005</v>
      </c>
      <c r="N22" s="182" t="s">
        <v>20</v>
      </c>
      <c r="O22" s="183" t="s">
        <v>20</v>
      </c>
    </row>
    <row r="23" spans="1:15" customFormat="1" ht="15.5" x14ac:dyDescent="0.35">
      <c r="A23" s="176" t="s">
        <v>219</v>
      </c>
      <c r="B23" s="177" t="s">
        <v>220</v>
      </c>
      <c r="C23" s="176" t="s">
        <v>89</v>
      </c>
      <c r="D23" s="176" t="s">
        <v>221</v>
      </c>
      <c r="E23" s="176" t="s">
        <v>222</v>
      </c>
      <c r="F23" s="176">
        <v>2024</v>
      </c>
      <c r="G23" s="176" t="s">
        <v>138</v>
      </c>
      <c r="H23" s="176" t="s">
        <v>139</v>
      </c>
      <c r="I23" s="176" t="s">
        <v>168</v>
      </c>
      <c r="J23" s="250" t="s">
        <v>13</v>
      </c>
      <c r="K23" s="178">
        <v>1682012</v>
      </c>
      <c r="L23" s="178">
        <v>1682015</v>
      </c>
      <c r="M23" s="178">
        <v>1588224.3019999999</v>
      </c>
      <c r="N23" s="179" t="s">
        <v>20</v>
      </c>
      <c r="O23" s="180" t="s">
        <v>20</v>
      </c>
    </row>
    <row r="24" spans="1:15" customFormat="1" ht="15.5" x14ac:dyDescent="0.35">
      <c r="A24" s="123" t="s">
        <v>223</v>
      </c>
      <c r="B24" s="124" t="s">
        <v>224</v>
      </c>
      <c r="C24" s="123" t="s">
        <v>93</v>
      </c>
      <c r="D24" s="123" t="s">
        <v>194</v>
      </c>
      <c r="E24" s="123" t="s">
        <v>225</v>
      </c>
      <c r="F24" s="123">
        <v>2024</v>
      </c>
      <c r="G24" s="123" t="s">
        <v>138</v>
      </c>
      <c r="H24" s="123" t="s">
        <v>144</v>
      </c>
      <c r="I24" s="123" t="s">
        <v>226</v>
      </c>
      <c r="J24" s="251" t="s">
        <v>16</v>
      </c>
      <c r="K24" s="181">
        <v>7689211</v>
      </c>
      <c r="L24" s="185">
        <v>5222649</v>
      </c>
      <c r="M24" s="185">
        <v>5216767</v>
      </c>
      <c r="N24" s="182" t="s">
        <v>20</v>
      </c>
      <c r="O24" s="183" t="s">
        <v>20</v>
      </c>
    </row>
    <row r="25" spans="1:15" customFormat="1" ht="15.5" x14ac:dyDescent="0.35">
      <c r="A25" s="176" t="s">
        <v>227</v>
      </c>
      <c r="B25" s="177" t="s">
        <v>228</v>
      </c>
      <c r="C25" s="176" t="s">
        <v>96</v>
      </c>
      <c r="D25" s="176" t="s">
        <v>166</v>
      </c>
      <c r="E25" s="176" t="s">
        <v>229</v>
      </c>
      <c r="F25" s="176">
        <v>2024</v>
      </c>
      <c r="G25" s="176" t="s">
        <v>138</v>
      </c>
      <c r="H25" s="176" t="s">
        <v>144</v>
      </c>
      <c r="I25" s="176" t="s">
        <v>145</v>
      </c>
      <c r="J25" s="250" t="s">
        <v>13</v>
      </c>
      <c r="K25" s="178">
        <v>99300</v>
      </c>
      <c r="L25" s="178">
        <v>2</v>
      </c>
      <c r="M25" s="178">
        <v>0</v>
      </c>
      <c r="N25" s="179" t="s">
        <v>20</v>
      </c>
      <c r="O25" s="180" t="s">
        <v>146</v>
      </c>
    </row>
    <row r="26" spans="1:15" customFormat="1" ht="15.5" x14ac:dyDescent="0.35">
      <c r="A26" s="123" t="s">
        <v>230</v>
      </c>
      <c r="B26" s="124" t="s">
        <v>231</v>
      </c>
      <c r="C26" s="123" t="s">
        <v>96</v>
      </c>
      <c r="D26" s="123" t="s">
        <v>166</v>
      </c>
      <c r="E26" s="123" t="s">
        <v>174</v>
      </c>
      <c r="F26" s="123">
        <v>2024</v>
      </c>
      <c r="G26" s="123" t="s">
        <v>138</v>
      </c>
      <c r="H26" s="123" t="s">
        <v>144</v>
      </c>
      <c r="I26" s="123" t="s">
        <v>145</v>
      </c>
      <c r="J26" s="251" t="s">
        <v>13</v>
      </c>
      <c r="K26" s="181">
        <v>28205</v>
      </c>
      <c r="L26" s="185">
        <v>54120</v>
      </c>
      <c r="M26" s="185">
        <v>28204</v>
      </c>
      <c r="N26" s="182" t="s">
        <v>20</v>
      </c>
      <c r="O26" s="183" t="s">
        <v>20</v>
      </c>
    </row>
    <row r="27" spans="1:15" customFormat="1" ht="15.5" x14ac:dyDescent="0.35">
      <c r="A27" s="176" t="s">
        <v>232</v>
      </c>
      <c r="B27" s="177" t="s">
        <v>233</v>
      </c>
      <c r="C27" s="176" t="s">
        <v>93</v>
      </c>
      <c r="D27" s="176" t="s">
        <v>234</v>
      </c>
      <c r="E27" s="176" t="s">
        <v>234</v>
      </c>
      <c r="F27" s="176">
        <v>2024</v>
      </c>
      <c r="G27" s="176" t="s">
        <v>138</v>
      </c>
      <c r="H27" s="176" t="s">
        <v>151</v>
      </c>
      <c r="I27" s="176" t="s">
        <v>152</v>
      </c>
      <c r="J27" s="250" t="s">
        <v>16</v>
      </c>
      <c r="K27" s="178">
        <v>18000</v>
      </c>
      <c r="L27" s="184">
        <v>1000</v>
      </c>
      <c r="M27" s="184">
        <v>0</v>
      </c>
      <c r="N27" s="179" t="s">
        <v>20</v>
      </c>
      <c r="O27" s="180" t="s">
        <v>146</v>
      </c>
    </row>
    <row r="28" spans="1:15" customFormat="1" ht="15.5" x14ac:dyDescent="0.35">
      <c r="A28" s="123" t="s">
        <v>235</v>
      </c>
      <c r="B28" s="124" t="s">
        <v>236</v>
      </c>
      <c r="C28" s="123" t="s">
        <v>96</v>
      </c>
      <c r="D28" s="123" t="s">
        <v>166</v>
      </c>
      <c r="E28" s="123" t="s">
        <v>237</v>
      </c>
      <c r="F28" s="123">
        <v>2024</v>
      </c>
      <c r="G28" s="123" t="s">
        <v>138</v>
      </c>
      <c r="H28" s="123" t="s">
        <v>162</v>
      </c>
      <c r="I28" s="123" t="s">
        <v>238</v>
      </c>
      <c r="J28" s="251" t="s">
        <v>13</v>
      </c>
      <c r="K28" s="181">
        <v>1144</v>
      </c>
      <c r="L28" s="181">
        <v>1144</v>
      </c>
      <c r="M28" s="181">
        <v>677.95</v>
      </c>
      <c r="N28" s="182" t="s">
        <v>20</v>
      </c>
      <c r="O28" s="183" t="s">
        <v>20</v>
      </c>
    </row>
    <row r="29" spans="1:15" customFormat="1" ht="15.5" x14ac:dyDescent="0.35">
      <c r="A29" s="176" t="s">
        <v>239</v>
      </c>
      <c r="B29" s="177" t="s">
        <v>240</v>
      </c>
      <c r="C29" s="176" t="s">
        <v>89</v>
      </c>
      <c r="D29" s="176" t="s">
        <v>221</v>
      </c>
      <c r="E29" s="176" t="s">
        <v>62</v>
      </c>
      <c r="F29" s="176">
        <v>2024</v>
      </c>
      <c r="G29" s="176" t="s">
        <v>138</v>
      </c>
      <c r="H29" s="176" t="s">
        <v>210</v>
      </c>
      <c r="I29" s="176" t="s">
        <v>211</v>
      </c>
      <c r="J29" s="250" t="s">
        <v>13</v>
      </c>
      <c r="K29" s="178">
        <v>16018</v>
      </c>
      <c r="L29" s="178">
        <v>11408</v>
      </c>
      <c r="M29" s="178">
        <v>11408</v>
      </c>
      <c r="N29" s="179" t="s">
        <v>20</v>
      </c>
      <c r="O29" s="180" t="s">
        <v>20</v>
      </c>
    </row>
    <row r="30" spans="1:15" customFormat="1" ht="15.5" x14ac:dyDescent="0.35">
      <c r="A30" s="123" t="s">
        <v>241</v>
      </c>
      <c r="B30" s="124" t="s">
        <v>242</v>
      </c>
      <c r="C30" s="123" t="s">
        <v>93</v>
      </c>
      <c r="D30" s="123" t="s">
        <v>155</v>
      </c>
      <c r="E30" s="123" t="s">
        <v>155</v>
      </c>
      <c r="F30" s="123">
        <v>2024</v>
      </c>
      <c r="G30" s="123" t="s">
        <v>138</v>
      </c>
      <c r="H30" s="123" t="s">
        <v>151</v>
      </c>
      <c r="I30" s="123" t="s">
        <v>200</v>
      </c>
      <c r="J30" s="251" t="s">
        <v>13</v>
      </c>
      <c r="K30" s="181">
        <v>258250</v>
      </c>
      <c r="L30" s="185">
        <v>258250</v>
      </c>
      <c r="M30" s="185">
        <v>0</v>
      </c>
      <c r="N30" s="182" t="s">
        <v>20</v>
      </c>
      <c r="O30" s="183" t="s">
        <v>146</v>
      </c>
    </row>
    <row r="31" spans="1:15" customFormat="1" ht="15.5" x14ac:dyDescent="0.35">
      <c r="A31" s="176" t="s">
        <v>243</v>
      </c>
      <c r="B31" s="177" t="s">
        <v>244</v>
      </c>
      <c r="C31" s="176" t="s">
        <v>93</v>
      </c>
      <c r="D31" s="176" t="s">
        <v>245</v>
      </c>
      <c r="E31" s="176" t="s">
        <v>246</v>
      </c>
      <c r="F31" s="176">
        <v>2024</v>
      </c>
      <c r="G31" s="176" t="s">
        <v>138</v>
      </c>
      <c r="H31" s="176" t="s">
        <v>151</v>
      </c>
      <c r="I31" s="176" t="s">
        <v>152</v>
      </c>
      <c r="J31" s="250" t="s">
        <v>13</v>
      </c>
      <c r="K31" s="178">
        <v>28337</v>
      </c>
      <c r="L31" s="178">
        <v>21000</v>
      </c>
      <c r="M31" s="178">
        <v>20854</v>
      </c>
      <c r="N31" s="179" t="s">
        <v>20</v>
      </c>
      <c r="O31" s="180" t="s">
        <v>20</v>
      </c>
    </row>
    <row r="32" spans="1:15" customFormat="1" ht="15.5" x14ac:dyDescent="0.35">
      <c r="A32" s="123" t="s">
        <v>247</v>
      </c>
      <c r="B32" s="124" t="s">
        <v>248</v>
      </c>
      <c r="C32" s="123" t="s">
        <v>96</v>
      </c>
      <c r="D32" s="123" t="s">
        <v>166</v>
      </c>
      <c r="E32" s="123" t="s">
        <v>167</v>
      </c>
      <c r="F32" s="123">
        <v>2024</v>
      </c>
      <c r="G32" s="123" t="s">
        <v>138</v>
      </c>
      <c r="H32" s="123" t="s">
        <v>144</v>
      </c>
      <c r="I32" s="123" t="s">
        <v>145</v>
      </c>
      <c r="J32" s="251" t="s">
        <v>13</v>
      </c>
      <c r="K32" s="181">
        <v>697106</v>
      </c>
      <c r="L32" s="185">
        <v>734399</v>
      </c>
      <c r="M32" s="181">
        <v>697099.48800000001</v>
      </c>
      <c r="N32" s="182" t="s">
        <v>20</v>
      </c>
      <c r="O32" s="183" t="s">
        <v>20</v>
      </c>
    </row>
    <row r="33" spans="1:15" customFormat="1" ht="15.5" x14ac:dyDescent="0.35">
      <c r="A33" s="176" t="s">
        <v>249</v>
      </c>
      <c r="B33" s="177" t="s">
        <v>250</v>
      </c>
      <c r="C33" s="176" t="s">
        <v>87</v>
      </c>
      <c r="D33" s="176" t="s">
        <v>155</v>
      </c>
      <c r="E33" s="176" t="s">
        <v>155</v>
      </c>
      <c r="F33" s="176">
        <v>2024</v>
      </c>
      <c r="G33" s="176" t="s">
        <v>251</v>
      </c>
      <c r="H33" s="176" t="s">
        <v>162</v>
      </c>
      <c r="I33" s="176" t="s">
        <v>252</v>
      </c>
      <c r="J33" s="250" t="s">
        <v>13</v>
      </c>
      <c r="K33" s="178">
        <v>185068</v>
      </c>
      <c r="L33" s="178">
        <v>151750</v>
      </c>
      <c r="M33" s="178">
        <v>151750</v>
      </c>
      <c r="N33" s="179" t="s">
        <v>20</v>
      </c>
      <c r="O33" s="180" t="s">
        <v>20</v>
      </c>
    </row>
    <row r="34" spans="1:15" customFormat="1" ht="15.5" x14ac:dyDescent="0.35">
      <c r="A34" s="123" t="s">
        <v>253</v>
      </c>
      <c r="B34" s="124" t="s">
        <v>254</v>
      </c>
      <c r="C34" s="123" t="s">
        <v>96</v>
      </c>
      <c r="D34" s="123" t="s">
        <v>166</v>
      </c>
      <c r="E34" s="123" t="s">
        <v>155</v>
      </c>
      <c r="F34" s="123">
        <v>2024</v>
      </c>
      <c r="G34" s="123" t="s">
        <v>138</v>
      </c>
      <c r="H34" s="123" t="s">
        <v>151</v>
      </c>
      <c r="I34" s="123" t="s">
        <v>200</v>
      </c>
      <c r="J34" s="251" t="s">
        <v>13</v>
      </c>
      <c r="K34" s="181">
        <v>35771</v>
      </c>
      <c r="L34" s="181">
        <v>34034</v>
      </c>
      <c r="M34" s="185">
        <v>34033.161999999997</v>
      </c>
      <c r="N34" s="182" t="s">
        <v>20</v>
      </c>
      <c r="O34" s="183" t="s">
        <v>20</v>
      </c>
    </row>
    <row r="35" spans="1:15" customFormat="1" ht="15.5" x14ac:dyDescent="0.35">
      <c r="A35" s="176" t="s">
        <v>255</v>
      </c>
      <c r="B35" s="177" t="s">
        <v>256</v>
      </c>
      <c r="C35" s="176" t="s">
        <v>98</v>
      </c>
      <c r="D35" s="176" t="s">
        <v>158</v>
      </c>
      <c r="E35" s="176" t="s">
        <v>161</v>
      </c>
      <c r="F35" s="176">
        <v>2024</v>
      </c>
      <c r="G35" s="176" t="s">
        <v>138</v>
      </c>
      <c r="H35" s="176" t="s">
        <v>139</v>
      </c>
      <c r="I35" s="176" t="s">
        <v>140</v>
      </c>
      <c r="J35" s="250" t="s">
        <v>13</v>
      </c>
      <c r="K35" s="178">
        <v>6171</v>
      </c>
      <c r="L35" s="184">
        <v>216</v>
      </c>
      <c r="M35" s="178">
        <v>0</v>
      </c>
      <c r="N35" s="179" t="s">
        <v>20</v>
      </c>
      <c r="O35" s="180" t="s">
        <v>146</v>
      </c>
    </row>
    <row r="36" spans="1:15" customFormat="1" ht="15.5" x14ac:dyDescent="0.35">
      <c r="A36" s="123" t="s">
        <v>257</v>
      </c>
      <c r="B36" s="124" t="s">
        <v>258</v>
      </c>
      <c r="C36" s="123" t="s">
        <v>74</v>
      </c>
      <c r="D36" s="123" t="s">
        <v>155</v>
      </c>
      <c r="E36" s="123" t="s">
        <v>155</v>
      </c>
      <c r="F36" s="123">
        <v>2024</v>
      </c>
      <c r="G36" s="123" t="s">
        <v>138</v>
      </c>
      <c r="H36" s="123" t="s">
        <v>151</v>
      </c>
      <c r="I36" s="123" t="s">
        <v>152</v>
      </c>
      <c r="J36" s="251" t="s">
        <v>13</v>
      </c>
      <c r="K36" s="181">
        <v>881454</v>
      </c>
      <c r="L36" s="181">
        <v>2242281</v>
      </c>
      <c r="M36" s="181">
        <v>487409</v>
      </c>
      <c r="N36" s="182" t="s">
        <v>20</v>
      </c>
      <c r="O36" s="183" t="s">
        <v>20</v>
      </c>
    </row>
    <row r="37" spans="1:15" customFormat="1" ht="15.5" x14ac:dyDescent="0.35">
      <c r="A37" s="176" t="s">
        <v>259</v>
      </c>
      <c r="B37" s="177" t="s">
        <v>260</v>
      </c>
      <c r="C37" s="176" t="s">
        <v>87</v>
      </c>
      <c r="D37" s="176" t="s">
        <v>60</v>
      </c>
      <c r="E37" s="176" t="s">
        <v>60</v>
      </c>
      <c r="F37" s="176">
        <v>2024</v>
      </c>
      <c r="G37" s="176" t="s">
        <v>138</v>
      </c>
      <c r="H37" s="176" t="s">
        <v>144</v>
      </c>
      <c r="I37" s="176" t="s">
        <v>261</v>
      </c>
      <c r="J37" s="250" t="s">
        <v>13</v>
      </c>
      <c r="K37" s="178">
        <v>1905226</v>
      </c>
      <c r="L37" s="178">
        <v>1416582</v>
      </c>
      <c r="M37" s="178">
        <v>1416375</v>
      </c>
      <c r="N37" s="179" t="s">
        <v>20</v>
      </c>
      <c r="O37" s="180" t="s">
        <v>20</v>
      </c>
    </row>
    <row r="38" spans="1:15" customFormat="1" ht="15.5" x14ac:dyDescent="0.35">
      <c r="A38" s="123" t="s">
        <v>262</v>
      </c>
      <c r="B38" s="124" t="s">
        <v>263</v>
      </c>
      <c r="C38" s="123" t="s">
        <v>90</v>
      </c>
      <c r="D38" s="123" t="s">
        <v>205</v>
      </c>
      <c r="E38" s="123" t="s">
        <v>264</v>
      </c>
      <c r="F38" s="123">
        <v>2024</v>
      </c>
      <c r="G38" s="123" t="s">
        <v>138</v>
      </c>
      <c r="H38" s="123" t="s">
        <v>139</v>
      </c>
      <c r="I38" s="123" t="s">
        <v>140</v>
      </c>
      <c r="J38" s="251" t="s">
        <v>13</v>
      </c>
      <c r="K38" s="181">
        <v>48502</v>
      </c>
      <c r="L38" s="181">
        <v>137501</v>
      </c>
      <c r="M38" s="181">
        <v>46117.777000000002</v>
      </c>
      <c r="N38" s="182" t="s">
        <v>20</v>
      </c>
      <c r="O38" s="183" t="s">
        <v>20</v>
      </c>
    </row>
    <row r="39" spans="1:15" customFormat="1" ht="15.5" x14ac:dyDescent="0.35">
      <c r="A39" s="176" t="s">
        <v>265</v>
      </c>
      <c r="B39" s="177" t="s">
        <v>266</v>
      </c>
      <c r="C39" s="176" t="s">
        <v>93</v>
      </c>
      <c r="D39" s="176" t="s">
        <v>245</v>
      </c>
      <c r="E39" s="176" t="s">
        <v>267</v>
      </c>
      <c r="F39" s="176">
        <v>2024</v>
      </c>
      <c r="G39" s="176" t="s">
        <v>138</v>
      </c>
      <c r="H39" s="176" t="s">
        <v>151</v>
      </c>
      <c r="I39" s="176" t="s">
        <v>152</v>
      </c>
      <c r="J39" s="250" t="s">
        <v>13</v>
      </c>
      <c r="K39" s="178">
        <v>10000</v>
      </c>
      <c r="L39" s="184">
        <v>8000</v>
      </c>
      <c r="M39" s="178">
        <v>7721.0290000000005</v>
      </c>
      <c r="N39" s="179" t="s">
        <v>20</v>
      </c>
      <c r="O39" s="180" t="s">
        <v>20</v>
      </c>
    </row>
    <row r="40" spans="1:15" customFormat="1" ht="15.5" x14ac:dyDescent="0.35">
      <c r="A40" s="123" t="s">
        <v>268</v>
      </c>
      <c r="B40" s="124" t="s">
        <v>269</v>
      </c>
      <c r="C40" s="123" t="s">
        <v>93</v>
      </c>
      <c r="D40" s="123" t="s">
        <v>234</v>
      </c>
      <c r="E40" s="123" t="s">
        <v>234</v>
      </c>
      <c r="F40" s="123">
        <v>2024</v>
      </c>
      <c r="G40" s="123" t="s">
        <v>138</v>
      </c>
      <c r="H40" s="123" t="s">
        <v>270</v>
      </c>
      <c r="I40" s="123" t="s">
        <v>271</v>
      </c>
      <c r="J40" s="251" t="s">
        <v>13</v>
      </c>
      <c r="K40" s="181">
        <v>20581</v>
      </c>
      <c r="L40" s="181">
        <v>10960</v>
      </c>
      <c r="M40" s="181">
        <v>10960</v>
      </c>
      <c r="N40" s="182" t="s">
        <v>20</v>
      </c>
      <c r="O40" s="183" t="s">
        <v>20</v>
      </c>
    </row>
    <row r="41" spans="1:15" customFormat="1" ht="15.5" x14ac:dyDescent="0.35">
      <c r="A41" s="176" t="s">
        <v>272</v>
      </c>
      <c r="B41" s="177" t="s">
        <v>273</v>
      </c>
      <c r="C41" s="176" t="s">
        <v>96</v>
      </c>
      <c r="D41" s="176" t="s">
        <v>166</v>
      </c>
      <c r="E41" s="176" t="s">
        <v>274</v>
      </c>
      <c r="F41" s="176">
        <v>2024</v>
      </c>
      <c r="G41" s="176" t="s">
        <v>138</v>
      </c>
      <c r="H41" s="176" t="s">
        <v>139</v>
      </c>
      <c r="I41" s="176" t="s">
        <v>140</v>
      </c>
      <c r="J41" s="250" t="s">
        <v>13</v>
      </c>
      <c r="K41" s="178">
        <v>115001</v>
      </c>
      <c r="L41" s="178">
        <v>115000</v>
      </c>
      <c r="M41" s="178">
        <v>0</v>
      </c>
      <c r="N41" s="179" t="s">
        <v>20</v>
      </c>
      <c r="O41" s="180" t="s">
        <v>146</v>
      </c>
    </row>
    <row r="42" spans="1:15" customFormat="1" ht="15.5" x14ac:dyDescent="0.35">
      <c r="A42" s="123" t="s">
        <v>275</v>
      </c>
      <c r="B42" s="124" t="s">
        <v>276</v>
      </c>
      <c r="C42" s="123" t="s">
        <v>96</v>
      </c>
      <c r="D42" s="123" t="s">
        <v>166</v>
      </c>
      <c r="E42" s="123" t="s">
        <v>229</v>
      </c>
      <c r="F42" s="123">
        <v>2024</v>
      </c>
      <c r="G42" s="123" t="s">
        <v>138</v>
      </c>
      <c r="H42" s="123" t="s">
        <v>151</v>
      </c>
      <c r="I42" s="123" t="s">
        <v>152</v>
      </c>
      <c r="J42" s="251" t="s">
        <v>13</v>
      </c>
      <c r="K42" s="181">
        <v>16300</v>
      </c>
      <c r="L42" s="185">
        <v>1176000</v>
      </c>
      <c r="M42" s="181">
        <v>16297.665000000001</v>
      </c>
      <c r="N42" s="182" t="s">
        <v>20</v>
      </c>
      <c r="O42" s="183" t="s">
        <v>20</v>
      </c>
    </row>
    <row r="43" spans="1:15" customFormat="1" ht="15.5" x14ac:dyDescent="0.35">
      <c r="A43" s="176" t="s">
        <v>277</v>
      </c>
      <c r="B43" s="177" t="s">
        <v>278</v>
      </c>
      <c r="C43" s="176" t="s">
        <v>93</v>
      </c>
      <c r="D43" s="176" t="s">
        <v>194</v>
      </c>
      <c r="E43" s="176" t="s">
        <v>195</v>
      </c>
      <c r="F43" s="176">
        <v>2024</v>
      </c>
      <c r="G43" s="176" t="s">
        <v>138</v>
      </c>
      <c r="H43" s="176" t="s">
        <v>151</v>
      </c>
      <c r="I43" s="176" t="s">
        <v>200</v>
      </c>
      <c r="J43" s="250" t="s">
        <v>13</v>
      </c>
      <c r="K43" s="178">
        <v>612374</v>
      </c>
      <c r="L43" s="178">
        <v>612374</v>
      </c>
      <c r="M43" s="184">
        <v>606354.24300000002</v>
      </c>
      <c r="N43" s="179" t="s">
        <v>20</v>
      </c>
      <c r="O43" s="180" t="s">
        <v>20</v>
      </c>
    </row>
    <row r="44" spans="1:15" customFormat="1" ht="15.5" x14ac:dyDescent="0.35">
      <c r="A44" s="123" t="s">
        <v>279</v>
      </c>
      <c r="B44" s="124" t="s">
        <v>280</v>
      </c>
      <c r="C44" s="123" t="s">
        <v>96</v>
      </c>
      <c r="D44" s="123" t="s">
        <v>166</v>
      </c>
      <c r="E44" s="123" t="s">
        <v>281</v>
      </c>
      <c r="F44" s="123">
        <v>2024</v>
      </c>
      <c r="G44" s="123" t="s">
        <v>138</v>
      </c>
      <c r="H44" s="123" t="s">
        <v>144</v>
      </c>
      <c r="I44" s="123" t="s">
        <v>282</v>
      </c>
      <c r="J44" s="251" t="s">
        <v>13</v>
      </c>
      <c r="K44" s="181">
        <v>2406248</v>
      </c>
      <c r="L44" s="185">
        <v>1905919</v>
      </c>
      <c r="M44" s="185">
        <v>1905661.7490000001</v>
      </c>
      <c r="N44" s="182" t="s">
        <v>20</v>
      </c>
      <c r="O44" s="183" t="s">
        <v>20</v>
      </c>
    </row>
    <row r="45" spans="1:15" customFormat="1" ht="15.5" x14ac:dyDescent="0.35">
      <c r="A45" s="176" t="s">
        <v>283</v>
      </c>
      <c r="B45" s="177" t="s">
        <v>284</v>
      </c>
      <c r="C45" s="176" t="s">
        <v>96</v>
      </c>
      <c r="D45" s="176" t="s">
        <v>166</v>
      </c>
      <c r="E45" s="176" t="s">
        <v>285</v>
      </c>
      <c r="F45" s="176">
        <v>2024</v>
      </c>
      <c r="G45" s="176" t="s">
        <v>138</v>
      </c>
      <c r="H45" s="176" t="s">
        <v>144</v>
      </c>
      <c r="I45" s="176" t="s">
        <v>145</v>
      </c>
      <c r="J45" s="250" t="s">
        <v>13</v>
      </c>
      <c r="K45" s="178">
        <v>21355</v>
      </c>
      <c r="L45" s="178">
        <v>92081</v>
      </c>
      <c r="M45" s="178">
        <v>21354.031999999999</v>
      </c>
      <c r="N45" s="179" t="s">
        <v>20</v>
      </c>
      <c r="O45" s="180" t="s">
        <v>20</v>
      </c>
    </row>
    <row r="46" spans="1:15" customFormat="1" ht="15.5" x14ac:dyDescent="0.35">
      <c r="A46" s="123" t="s">
        <v>286</v>
      </c>
      <c r="B46" s="124" t="s">
        <v>287</v>
      </c>
      <c r="C46" s="123" t="s">
        <v>109</v>
      </c>
      <c r="D46" s="123" t="s">
        <v>288</v>
      </c>
      <c r="E46" s="123" t="s">
        <v>288</v>
      </c>
      <c r="F46" s="123">
        <v>2024</v>
      </c>
      <c r="G46" s="123" t="s">
        <v>138</v>
      </c>
      <c r="H46" s="123" t="s">
        <v>210</v>
      </c>
      <c r="I46" s="123" t="s">
        <v>289</v>
      </c>
      <c r="J46" s="251" t="s">
        <v>13</v>
      </c>
      <c r="K46" s="181">
        <v>1262130</v>
      </c>
      <c r="L46" s="181">
        <v>1</v>
      </c>
      <c r="M46" s="181">
        <v>0</v>
      </c>
      <c r="N46" s="182" t="s">
        <v>20</v>
      </c>
      <c r="O46" s="183" t="s">
        <v>146</v>
      </c>
    </row>
    <row r="47" spans="1:15" customFormat="1" ht="15.5" x14ac:dyDescent="0.35">
      <c r="A47" s="176" t="s">
        <v>290</v>
      </c>
      <c r="B47" s="177" t="s">
        <v>291</v>
      </c>
      <c r="C47" s="176" t="s">
        <v>292</v>
      </c>
      <c r="D47" s="176" t="s">
        <v>293</v>
      </c>
      <c r="E47" s="176" t="s">
        <v>294</v>
      </c>
      <c r="F47" s="176">
        <v>2024</v>
      </c>
      <c r="G47" s="176" t="s">
        <v>138</v>
      </c>
      <c r="H47" s="176" t="s">
        <v>162</v>
      </c>
      <c r="I47" s="176" t="s">
        <v>252</v>
      </c>
      <c r="J47" s="250" t="s">
        <v>13</v>
      </c>
      <c r="K47" s="178">
        <v>30952</v>
      </c>
      <c r="L47" s="178">
        <v>30952</v>
      </c>
      <c r="M47" s="184">
        <v>30900</v>
      </c>
      <c r="N47" s="179" t="s">
        <v>20</v>
      </c>
      <c r="O47" s="180" t="s">
        <v>20</v>
      </c>
    </row>
    <row r="48" spans="1:15" customFormat="1" ht="15.5" x14ac:dyDescent="0.35">
      <c r="A48" s="123" t="s">
        <v>295</v>
      </c>
      <c r="B48" s="124" t="s">
        <v>296</v>
      </c>
      <c r="C48" s="123" t="s">
        <v>97</v>
      </c>
      <c r="D48" s="123" t="s">
        <v>155</v>
      </c>
      <c r="E48" s="123" t="s">
        <v>155</v>
      </c>
      <c r="F48" s="123">
        <v>2024</v>
      </c>
      <c r="G48" s="123" t="s">
        <v>138</v>
      </c>
      <c r="H48" s="123" t="s">
        <v>151</v>
      </c>
      <c r="I48" s="123" t="s">
        <v>152</v>
      </c>
      <c r="J48" s="251" t="s">
        <v>13</v>
      </c>
      <c r="K48" s="181">
        <v>5000</v>
      </c>
      <c r="L48" s="181">
        <v>2000</v>
      </c>
      <c r="M48" s="181">
        <v>1830</v>
      </c>
      <c r="N48" s="182" t="s">
        <v>20</v>
      </c>
      <c r="O48" s="183" t="s">
        <v>20</v>
      </c>
    </row>
    <row r="49" spans="1:15" customFormat="1" ht="15.5" x14ac:dyDescent="0.35">
      <c r="A49" s="176" t="s">
        <v>297</v>
      </c>
      <c r="B49" s="177" t="s">
        <v>298</v>
      </c>
      <c r="C49" s="176" t="s">
        <v>90</v>
      </c>
      <c r="D49" s="176" t="s">
        <v>155</v>
      </c>
      <c r="E49" s="176" t="s">
        <v>155</v>
      </c>
      <c r="F49" s="176">
        <v>2024</v>
      </c>
      <c r="G49" s="176" t="s">
        <v>138</v>
      </c>
      <c r="H49" s="176" t="s">
        <v>151</v>
      </c>
      <c r="I49" s="176" t="s">
        <v>152</v>
      </c>
      <c r="J49" s="250" t="s">
        <v>13</v>
      </c>
      <c r="K49" s="178">
        <v>225000</v>
      </c>
      <c r="L49" s="184">
        <v>225000</v>
      </c>
      <c r="M49" s="178">
        <v>220000</v>
      </c>
      <c r="N49" s="179" t="s">
        <v>20</v>
      </c>
      <c r="O49" s="180" t="s">
        <v>20</v>
      </c>
    </row>
    <row r="50" spans="1:15" customFormat="1" ht="15.5" x14ac:dyDescent="0.35">
      <c r="A50" s="123" t="s">
        <v>299</v>
      </c>
      <c r="B50" s="124" t="s">
        <v>300</v>
      </c>
      <c r="C50" s="123" t="s">
        <v>89</v>
      </c>
      <c r="D50" s="123" t="s">
        <v>221</v>
      </c>
      <c r="E50" s="123" t="s">
        <v>155</v>
      </c>
      <c r="F50" s="123">
        <v>2024</v>
      </c>
      <c r="G50" s="123" t="s">
        <v>138</v>
      </c>
      <c r="H50" s="123" t="s">
        <v>151</v>
      </c>
      <c r="I50" s="123" t="s">
        <v>152</v>
      </c>
      <c r="J50" s="251" t="s">
        <v>13</v>
      </c>
      <c r="K50" s="181">
        <v>309000</v>
      </c>
      <c r="L50" s="185">
        <v>195120</v>
      </c>
      <c r="M50" s="181">
        <v>81225.115000000005</v>
      </c>
      <c r="N50" s="182" t="s">
        <v>20</v>
      </c>
      <c r="O50" s="183" t="s">
        <v>20</v>
      </c>
    </row>
    <row r="51" spans="1:15" customFormat="1" ht="15.5" x14ac:dyDescent="0.35">
      <c r="A51" s="176" t="s">
        <v>301</v>
      </c>
      <c r="B51" s="177" t="s">
        <v>302</v>
      </c>
      <c r="C51" s="176" t="s">
        <v>89</v>
      </c>
      <c r="D51" s="176" t="s">
        <v>186</v>
      </c>
      <c r="E51" s="176" t="s">
        <v>303</v>
      </c>
      <c r="F51" s="176">
        <v>2024</v>
      </c>
      <c r="G51" s="176" t="s">
        <v>138</v>
      </c>
      <c r="H51" s="176" t="s">
        <v>270</v>
      </c>
      <c r="I51" s="176" t="s">
        <v>271</v>
      </c>
      <c r="J51" s="250" t="s">
        <v>13</v>
      </c>
      <c r="K51" s="178">
        <v>26828</v>
      </c>
      <c r="L51" s="178">
        <v>1636</v>
      </c>
      <c r="M51" s="184">
        <v>0</v>
      </c>
      <c r="N51" s="179" t="s">
        <v>20</v>
      </c>
      <c r="O51" s="180" t="s">
        <v>146</v>
      </c>
    </row>
    <row r="52" spans="1:15" customFormat="1" ht="15.5" x14ac:dyDescent="0.35">
      <c r="A52" s="123" t="s">
        <v>304</v>
      </c>
      <c r="B52" s="124" t="s">
        <v>305</v>
      </c>
      <c r="C52" s="123" t="s">
        <v>90</v>
      </c>
      <c r="D52" s="123" t="s">
        <v>306</v>
      </c>
      <c r="E52" s="123" t="s">
        <v>306</v>
      </c>
      <c r="F52" s="123">
        <v>2024</v>
      </c>
      <c r="G52" s="123" t="s">
        <v>138</v>
      </c>
      <c r="H52" s="123" t="s">
        <v>270</v>
      </c>
      <c r="I52" s="123" t="s">
        <v>271</v>
      </c>
      <c r="J52" s="251" t="s">
        <v>13</v>
      </c>
      <c r="K52" s="181">
        <v>22432</v>
      </c>
      <c r="L52" s="181">
        <v>2000</v>
      </c>
      <c r="M52" s="181">
        <v>0</v>
      </c>
      <c r="N52" s="182" t="s">
        <v>20</v>
      </c>
      <c r="O52" s="183" t="s">
        <v>146</v>
      </c>
    </row>
    <row r="53" spans="1:15" customFormat="1" ht="15.5" x14ac:dyDescent="0.35">
      <c r="A53" s="176" t="s">
        <v>307</v>
      </c>
      <c r="B53" s="177" t="s">
        <v>308</v>
      </c>
      <c r="C53" s="176" t="s">
        <v>98</v>
      </c>
      <c r="D53" s="176" t="s">
        <v>158</v>
      </c>
      <c r="E53" s="176" t="s">
        <v>309</v>
      </c>
      <c r="F53" s="176">
        <v>2024</v>
      </c>
      <c r="G53" s="176" t="s">
        <v>138</v>
      </c>
      <c r="H53" s="176" t="s">
        <v>151</v>
      </c>
      <c r="I53" s="176" t="s">
        <v>200</v>
      </c>
      <c r="J53" s="250" t="s">
        <v>13</v>
      </c>
      <c r="K53" s="178">
        <v>929743</v>
      </c>
      <c r="L53" s="178">
        <v>2</v>
      </c>
      <c r="M53" s="184">
        <v>0</v>
      </c>
      <c r="N53" s="179" t="s">
        <v>20</v>
      </c>
      <c r="O53" s="180" t="s">
        <v>146</v>
      </c>
    </row>
    <row r="54" spans="1:15" customFormat="1" ht="15.5" x14ac:dyDescent="0.35">
      <c r="A54" s="123" t="s">
        <v>310</v>
      </c>
      <c r="B54" s="124" t="s">
        <v>311</v>
      </c>
      <c r="C54" s="123" t="s">
        <v>100</v>
      </c>
      <c r="D54" s="123" t="s">
        <v>149</v>
      </c>
      <c r="E54" s="123" t="s">
        <v>150</v>
      </c>
      <c r="F54" s="123">
        <v>2024</v>
      </c>
      <c r="G54" s="123" t="s">
        <v>138</v>
      </c>
      <c r="H54" s="123" t="s">
        <v>151</v>
      </c>
      <c r="I54" s="123" t="s">
        <v>312</v>
      </c>
      <c r="J54" s="251" t="s">
        <v>13</v>
      </c>
      <c r="K54" s="181">
        <v>2906</v>
      </c>
      <c r="L54" s="181">
        <v>1217</v>
      </c>
      <c r="M54" s="181">
        <v>1217</v>
      </c>
      <c r="N54" s="182" t="s">
        <v>20</v>
      </c>
      <c r="O54" s="183" t="s">
        <v>20</v>
      </c>
    </row>
    <row r="55" spans="1:15" customFormat="1" ht="15.5" x14ac:dyDescent="0.35">
      <c r="A55" s="176" t="s">
        <v>313</v>
      </c>
      <c r="B55" s="177" t="s">
        <v>314</v>
      </c>
      <c r="C55" s="176" t="s">
        <v>93</v>
      </c>
      <c r="D55" s="176" t="s">
        <v>315</v>
      </c>
      <c r="E55" s="176" t="s">
        <v>316</v>
      </c>
      <c r="F55" s="176">
        <v>2024</v>
      </c>
      <c r="G55" s="176" t="s">
        <v>138</v>
      </c>
      <c r="H55" s="176" t="s">
        <v>270</v>
      </c>
      <c r="I55" s="176" t="s">
        <v>271</v>
      </c>
      <c r="J55" s="250" t="s">
        <v>13</v>
      </c>
      <c r="K55" s="178">
        <v>838485</v>
      </c>
      <c r="L55" s="184">
        <v>910120</v>
      </c>
      <c r="M55" s="178">
        <v>877475.91799999995</v>
      </c>
      <c r="N55" s="179" t="s">
        <v>20</v>
      </c>
      <c r="O55" s="180" t="s">
        <v>20</v>
      </c>
    </row>
    <row r="56" spans="1:15" customFormat="1" ht="15.5" x14ac:dyDescent="0.35">
      <c r="A56" s="123" t="s">
        <v>317</v>
      </c>
      <c r="B56" s="124" t="s">
        <v>318</v>
      </c>
      <c r="C56" s="123" t="s">
        <v>111</v>
      </c>
      <c r="D56" s="123" t="s">
        <v>319</v>
      </c>
      <c r="E56" s="123" t="s">
        <v>320</v>
      </c>
      <c r="F56" s="123">
        <v>2024</v>
      </c>
      <c r="G56" s="123" t="s">
        <v>138</v>
      </c>
      <c r="H56" s="123" t="s">
        <v>321</v>
      </c>
      <c r="I56" s="123" t="s">
        <v>322</v>
      </c>
      <c r="J56" s="251" t="s">
        <v>13</v>
      </c>
      <c r="K56" s="181">
        <v>941302</v>
      </c>
      <c r="L56" s="181">
        <v>536291</v>
      </c>
      <c r="M56" s="181">
        <v>498667</v>
      </c>
      <c r="N56" s="182" t="s">
        <v>20</v>
      </c>
      <c r="O56" s="183" t="s">
        <v>20</v>
      </c>
    </row>
    <row r="57" spans="1:15" customFormat="1" ht="15.5" x14ac:dyDescent="0.35">
      <c r="A57" s="176" t="s">
        <v>323</v>
      </c>
      <c r="B57" s="177" t="s">
        <v>324</v>
      </c>
      <c r="C57" s="176" t="s">
        <v>96</v>
      </c>
      <c r="D57" s="176" t="s">
        <v>155</v>
      </c>
      <c r="E57" s="176" t="s">
        <v>155</v>
      </c>
      <c r="F57" s="176">
        <v>2024</v>
      </c>
      <c r="G57" s="176" t="s">
        <v>138</v>
      </c>
      <c r="H57" s="176" t="s">
        <v>144</v>
      </c>
      <c r="I57" s="176" t="s">
        <v>226</v>
      </c>
      <c r="J57" s="250" t="s">
        <v>13</v>
      </c>
      <c r="K57" s="178">
        <v>665687</v>
      </c>
      <c r="L57" s="178">
        <v>477684</v>
      </c>
      <c r="M57" s="178">
        <v>477683.37300000002</v>
      </c>
      <c r="N57" s="179" t="s">
        <v>20</v>
      </c>
      <c r="O57" s="180" t="s">
        <v>20</v>
      </c>
    </row>
    <row r="58" spans="1:15" customFormat="1" ht="15.5" x14ac:dyDescent="0.35">
      <c r="A58" s="123" t="s">
        <v>325</v>
      </c>
      <c r="B58" s="124" t="s">
        <v>326</v>
      </c>
      <c r="C58" s="123" t="s">
        <v>90</v>
      </c>
      <c r="D58" s="123" t="s">
        <v>63</v>
      </c>
      <c r="E58" s="123" t="s">
        <v>327</v>
      </c>
      <c r="F58" s="123">
        <v>2024</v>
      </c>
      <c r="G58" s="123" t="s">
        <v>138</v>
      </c>
      <c r="H58" s="123" t="s">
        <v>151</v>
      </c>
      <c r="I58" s="123" t="s">
        <v>200</v>
      </c>
      <c r="J58" s="251" t="s">
        <v>13</v>
      </c>
      <c r="K58" s="181">
        <v>10</v>
      </c>
      <c r="L58" s="181">
        <v>10</v>
      </c>
      <c r="M58" s="181">
        <v>0</v>
      </c>
      <c r="N58" s="182" t="s">
        <v>20</v>
      </c>
      <c r="O58" s="183" t="s">
        <v>146</v>
      </c>
    </row>
    <row r="59" spans="1:15" customFormat="1" ht="15.5" x14ac:dyDescent="0.35">
      <c r="A59" s="176" t="s">
        <v>328</v>
      </c>
      <c r="B59" s="177" t="s">
        <v>329</v>
      </c>
      <c r="C59" s="176" t="s">
        <v>96</v>
      </c>
      <c r="D59" s="176" t="s">
        <v>166</v>
      </c>
      <c r="E59" s="176" t="s">
        <v>285</v>
      </c>
      <c r="F59" s="176">
        <v>2024</v>
      </c>
      <c r="G59" s="176" t="s">
        <v>138</v>
      </c>
      <c r="H59" s="176" t="s">
        <v>182</v>
      </c>
      <c r="I59" s="176" t="s">
        <v>330</v>
      </c>
      <c r="J59" s="250" t="s">
        <v>13</v>
      </c>
      <c r="K59" s="178">
        <v>2541</v>
      </c>
      <c r="L59" s="184">
        <v>2540</v>
      </c>
      <c r="M59" s="184">
        <v>2539.33</v>
      </c>
      <c r="N59" s="179" t="s">
        <v>20</v>
      </c>
      <c r="O59" s="180" t="s">
        <v>20</v>
      </c>
    </row>
    <row r="60" spans="1:15" customFormat="1" ht="15.5" x14ac:dyDescent="0.35">
      <c r="A60" s="123" t="s">
        <v>331</v>
      </c>
      <c r="B60" s="124" t="s">
        <v>332</v>
      </c>
      <c r="C60" s="123" t="s">
        <v>97</v>
      </c>
      <c r="D60" s="123" t="s">
        <v>333</v>
      </c>
      <c r="E60" s="123" t="s">
        <v>334</v>
      </c>
      <c r="F60" s="123">
        <v>2024</v>
      </c>
      <c r="G60" s="123" t="s">
        <v>138</v>
      </c>
      <c r="H60" s="123" t="s">
        <v>162</v>
      </c>
      <c r="I60" s="123" t="s">
        <v>218</v>
      </c>
      <c r="J60" s="251" t="s">
        <v>13</v>
      </c>
      <c r="K60" s="181">
        <v>3198607</v>
      </c>
      <c r="L60" s="185">
        <v>2212176</v>
      </c>
      <c r="M60" s="185">
        <v>2204115</v>
      </c>
      <c r="N60" s="182" t="s">
        <v>20</v>
      </c>
      <c r="O60" s="183" t="s">
        <v>20</v>
      </c>
    </row>
    <row r="61" spans="1:15" customFormat="1" ht="15.5" x14ac:dyDescent="0.35">
      <c r="A61" s="176" t="s">
        <v>335</v>
      </c>
      <c r="B61" s="177" t="s">
        <v>336</v>
      </c>
      <c r="C61" s="176" t="s">
        <v>93</v>
      </c>
      <c r="D61" s="176" t="s">
        <v>194</v>
      </c>
      <c r="E61" s="176" t="s">
        <v>194</v>
      </c>
      <c r="F61" s="176">
        <v>2024</v>
      </c>
      <c r="G61" s="176" t="s">
        <v>138</v>
      </c>
      <c r="H61" s="176" t="s">
        <v>151</v>
      </c>
      <c r="I61" s="176" t="s">
        <v>200</v>
      </c>
      <c r="J61" s="250" t="s">
        <v>13</v>
      </c>
      <c r="K61" s="178">
        <v>3</v>
      </c>
      <c r="L61" s="178">
        <v>3</v>
      </c>
      <c r="M61" s="178">
        <v>0</v>
      </c>
      <c r="N61" s="179" t="s">
        <v>20</v>
      </c>
      <c r="O61" s="180" t="s">
        <v>146</v>
      </c>
    </row>
    <row r="62" spans="1:15" customFormat="1" ht="15.5" x14ac:dyDescent="0.35">
      <c r="A62" s="123" t="s">
        <v>337</v>
      </c>
      <c r="B62" s="124" t="s">
        <v>338</v>
      </c>
      <c r="C62" s="123" t="s">
        <v>96</v>
      </c>
      <c r="D62" s="123" t="s">
        <v>166</v>
      </c>
      <c r="E62" s="123" t="s">
        <v>281</v>
      </c>
      <c r="F62" s="123">
        <v>2024</v>
      </c>
      <c r="G62" s="123" t="s">
        <v>138</v>
      </c>
      <c r="H62" s="123" t="s">
        <v>144</v>
      </c>
      <c r="I62" s="123" t="s">
        <v>282</v>
      </c>
      <c r="J62" s="251" t="s">
        <v>13</v>
      </c>
      <c r="K62" s="181">
        <v>21315</v>
      </c>
      <c r="L62" s="185">
        <v>1</v>
      </c>
      <c r="M62" s="181">
        <v>0</v>
      </c>
      <c r="N62" s="182" t="s">
        <v>20</v>
      </c>
      <c r="O62" s="183" t="s">
        <v>146</v>
      </c>
    </row>
    <row r="63" spans="1:15" customFormat="1" ht="15.5" x14ac:dyDescent="0.35">
      <c r="A63" s="176" t="s">
        <v>339</v>
      </c>
      <c r="B63" s="177" t="s">
        <v>340</v>
      </c>
      <c r="C63" s="176" t="s">
        <v>84</v>
      </c>
      <c r="D63" s="176" t="s">
        <v>341</v>
      </c>
      <c r="E63" s="176" t="s">
        <v>155</v>
      </c>
      <c r="F63" s="176">
        <v>2024</v>
      </c>
      <c r="G63" s="176" t="s">
        <v>138</v>
      </c>
      <c r="H63" s="176" t="s">
        <v>144</v>
      </c>
      <c r="I63" s="176" t="s">
        <v>226</v>
      </c>
      <c r="J63" s="250" t="s">
        <v>13</v>
      </c>
      <c r="K63" s="178">
        <v>2198936</v>
      </c>
      <c r="L63" s="184">
        <v>1664373</v>
      </c>
      <c r="M63" s="178">
        <v>1664363</v>
      </c>
      <c r="N63" s="179" t="s">
        <v>20</v>
      </c>
      <c r="O63" s="180" t="s">
        <v>20</v>
      </c>
    </row>
    <row r="64" spans="1:15" customFormat="1" ht="15.5" x14ac:dyDescent="0.35">
      <c r="A64" s="123" t="s">
        <v>342</v>
      </c>
      <c r="B64" s="124" t="s">
        <v>343</v>
      </c>
      <c r="C64" s="123" t="s">
        <v>91</v>
      </c>
      <c r="D64" s="123" t="s">
        <v>344</v>
      </c>
      <c r="E64" s="123" t="s">
        <v>345</v>
      </c>
      <c r="F64" s="123">
        <v>2024</v>
      </c>
      <c r="G64" s="123" t="s">
        <v>138</v>
      </c>
      <c r="H64" s="123" t="s">
        <v>139</v>
      </c>
      <c r="I64" s="123" t="s">
        <v>140</v>
      </c>
      <c r="J64" s="251" t="s">
        <v>13</v>
      </c>
      <c r="K64" s="181">
        <v>1213735</v>
      </c>
      <c r="L64" s="185">
        <v>1213735</v>
      </c>
      <c r="M64" s="181">
        <v>1213192</v>
      </c>
      <c r="N64" s="182" t="s">
        <v>20</v>
      </c>
      <c r="O64" s="183" t="s">
        <v>20</v>
      </c>
    </row>
    <row r="65" spans="1:16" customFormat="1" ht="15.5" x14ac:dyDescent="0.35">
      <c r="A65" s="176" t="s">
        <v>346</v>
      </c>
      <c r="B65" s="177" t="s">
        <v>347</v>
      </c>
      <c r="C65" s="176" t="s">
        <v>292</v>
      </c>
      <c r="D65" s="176" t="s">
        <v>155</v>
      </c>
      <c r="E65" s="176" t="s">
        <v>155</v>
      </c>
      <c r="F65" s="176">
        <v>2024</v>
      </c>
      <c r="G65" s="176" t="s">
        <v>138</v>
      </c>
      <c r="H65" s="176" t="s">
        <v>151</v>
      </c>
      <c r="I65" s="176" t="s">
        <v>152</v>
      </c>
      <c r="J65" s="250" t="s">
        <v>13</v>
      </c>
      <c r="K65" s="178">
        <v>1035</v>
      </c>
      <c r="L65" s="178">
        <v>1000</v>
      </c>
      <c r="M65" s="178">
        <v>0</v>
      </c>
      <c r="N65" s="179" t="s">
        <v>20</v>
      </c>
      <c r="O65" s="180" t="s">
        <v>146</v>
      </c>
    </row>
    <row r="66" spans="1:16" customFormat="1" ht="15.5" x14ac:dyDescent="0.35">
      <c r="A66" s="123" t="s">
        <v>348</v>
      </c>
      <c r="B66" s="124" t="s">
        <v>349</v>
      </c>
      <c r="C66" s="123" t="s">
        <v>96</v>
      </c>
      <c r="D66" s="123" t="s">
        <v>166</v>
      </c>
      <c r="E66" s="123" t="s">
        <v>167</v>
      </c>
      <c r="F66" s="123">
        <v>2024</v>
      </c>
      <c r="G66" s="123" t="s">
        <v>138</v>
      </c>
      <c r="H66" s="123" t="s">
        <v>144</v>
      </c>
      <c r="I66" s="123" t="s">
        <v>145</v>
      </c>
      <c r="J66" s="251" t="s">
        <v>13</v>
      </c>
      <c r="K66" s="181">
        <v>2200000</v>
      </c>
      <c r="L66" s="181">
        <v>1737151</v>
      </c>
      <c r="M66" s="185">
        <v>1430000</v>
      </c>
      <c r="N66" s="182" t="s">
        <v>20</v>
      </c>
      <c r="O66" s="183" t="s">
        <v>20</v>
      </c>
    </row>
    <row r="67" spans="1:16" customFormat="1" ht="15.5" x14ac:dyDescent="0.35">
      <c r="A67" s="176" t="s">
        <v>350</v>
      </c>
      <c r="B67" s="177" t="s">
        <v>351</v>
      </c>
      <c r="C67" s="176" t="s">
        <v>96</v>
      </c>
      <c r="D67" s="176" t="s">
        <v>166</v>
      </c>
      <c r="E67" s="176" t="s">
        <v>229</v>
      </c>
      <c r="F67" s="176">
        <v>2024</v>
      </c>
      <c r="G67" s="176" t="s">
        <v>138</v>
      </c>
      <c r="H67" s="176" t="s">
        <v>144</v>
      </c>
      <c r="I67" s="176" t="s">
        <v>145</v>
      </c>
      <c r="J67" s="250" t="s">
        <v>13</v>
      </c>
      <c r="K67" s="178">
        <v>2</v>
      </c>
      <c r="L67" s="184">
        <v>2</v>
      </c>
      <c r="M67" s="184">
        <v>0</v>
      </c>
      <c r="N67" s="179" t="s">
        <v>20</v>
      </c>
      <c r="O67" s="180" t="s">
        <v>146</v>
      </c>
    </row>
    <row r="68" spans="1:16" customFormat="1" ht="15.5" x14ac:dyDescent="0.35">
      <c r="A68" s="123" t="s">
        <v>352</v>
      </c>
      <c r="B68" s="124" t="s">
        <v>353</v>
      </c>
      <c r="C68" s="123" t="s">
        <v>84</v>
      </c>
      <c r="D68" s="123" t="s">
        <v>155</v>
      </c>
      <c r="E68" s="123" t="s">
        <v>155</v>
      </c>
      <c r="F68" s="123">
        <v>2024</v>
      </c>
      <c r="G68" s="123" t="s">
        <v>138</v>
      </c>
      <c r="H68" s="123" t="s">
        <v>270</v>
      </c>
      <c r="I68" s="123" t="s">
        <v>271</v>
      </c>
      <c r="J68" s="251" t="s">
        <v>13</v>
      </c>
      <c r="K68" s="181">
        <v>230570</v>
      </c>
      <c r="L68" s="181">
        <v>69007</v>
      </c>
      <c r="M68" s="181">
        <v>69006.217000000004</v>
      </c>
      <c r="N68" s="182" t="s">
        <v>20</v>
      </c>
      <c r="O68" s="183" t="s">
        <v>20</v>
      </c>
    </row>
    <row r="69" spans="1:16" customFormat="1" ht="15.5" x14ac:dyDescent="0.35">
      <c r="A69" s="176" t="s">
        <v>354</v>
      </c>
      <c r="B69" s="177" t="s">
        <v>355</v>
      </c>
      <c r="C69" s="176" t="s">
        <v>96</v>
      </c>
      <c r="D69" s="176" t="s">
        <v>166</v>
      </c>
      <c r="E69" s="176" t="s">
        <v>174</v>
      </c>
      <c r="F69" s="176">
        <v>2024</v>
      </c>
      <c r="G69" s="176" t="s">
        <v>138</v>
      </c>
      <c r="H69" s="176" t="s">
        <v>270</v>
      </c>
      <c r="I69" s="176" t="s">
        <v>271</v>
      </c>
      <c r="J69" s="250" t="s">
        <v>13</v>
      </c>
      <c r="K69" s="178">
        <v>1874093</v>
      </c>
      <c r="L69" s="184">
        <v>1854325</v>
      </c>
      <c r="M69" s="178">
        <v>1834809.8489999999</v>
      </c>
      <c r="N69" s="179" t="s">
        <v>20</v>
      </c>
      <c r="O69" s="180" t="s">
        <v>20</v>
      </c>
    </row>
    <row r="70" spans="1:16" customFormat="1" ht="15.5" x14ac:dyDescent="0.35">
      <c r="A70" s="123" t="s">
        <v>356</v>
      </c>
      <c r="B70" s="124" t="s">
        <v>357</v>
      </c>
      <c r="C70" s="123" t="s">
        <v>292</v>
      </c>
      <c r="D70" s="123" t="s">
        <v>293</v>
      </c>
      <c r="E70" s="123" t="s">
        <v>358</v>
      </c>
      <c r="F70" s="123">
        <v>2024</v>
      </c>
      <c r="G70" s="123" t="s">
        <v>138</v>
      </c>
      <c r="H70" s="123" t="s">
        <v>139</v>
      </c>
      <c r="I70" s="123" t="s">
        <v>140</v>
      </c>
      <c r="J70" s="251" t="s">
        <v>16</v>
      </c>
      <c r="K70" s="181">
        <v>5288499</v>
      </c>
      <c r="L70" s="185">
        <v>5870935</v>
      </c>
      <c r="M70" s="181">
        <v>5073269</v>
      </c>
      <c r="N70" s="182" t="s">
        <v>20</v>
      </c>
      <c r="O70" s="183" t="s">
        <v>20</v>
      </c>
    </row>
    <row r="71" spans="1:16" customFormat="1" ht="15.5" x14ac:dyDescent="0.35">
      <c r="A71" s="176" t="s">
        <v>359</v>
      </c>
      <c r="B71" s="177" t="s">
        <v>360</v>
      </c>
      <c r="C71" s="176" t="s">
        <v>92</v>
      </c>
      <c r="D71" s="176" t="s">
        <v>361</v>
      </c>
      <c r="E71" s="176" t="s">
        <v>362</v>
      </c>
      <c r="F71" s="176">
        <v>2024</v>
      </c>
      <c r="G71" s="176" t="s">
        <v>138</v>
      </c>
      <c r="H71" s="176" t="s">
        <v>151</v>
      </c>
      <c r="I71" s="176" t="s">
        <v>152</v>
      </c>
      <c r="J71" s="250" t="s">
        <v>13</v>
      </c>
      <c r="K71" s="178">
        <v>92831</v>
      </c>
      <c r="L71" s="184">
        <v>451564</v>
      </c>
      <c r="M71" s="184">
        <v>25212</v>
      </c>
      <c r="N71" s="179" t="s">
        <v>20</v>
      </c>
      <c r="O71" s="180" t="s">
        <v>20</v>
      </c>
    </row>
    <row r="72" spans="1:16" customFormat="1" ht="15.5" x14ac:dyDescent="0.35">
      <c r="A72" s="123" t="s">
        <v>363</v>
      </c>
      <c r="B72" s="124" t="s">
        <v>364</v>
      </c>
      <c r="C72" s="123" t="s">
        <v>98</v>
      </c>
      <c r="D72" s="123" t="s">
        <v>365</v>
      </c>
      <c r="E72" s="123" t="s">
        <v>365</v>
      </c>
      <c r="F72" s="123">
        <v>2024</v>
      </c>
      <c r="G72" s="123" t="s">
        <v>138</v>
      </c>
      <c r="H72" s="123" t="s">
        <v>151</v>
      </c>
      <c r="I72" s="123" t="s">
        <v>200</v>
      </c>
      <c r="J72" s="251" t="s">
        <v>13</v>
      </c>
      <c r="K72" s="181">
        <v>1104385</v>
      </c>
      <c r="L72" s="185">
        <v>145732</v>
      </c>
      <c r="M72" s="181">
        <v>145732</v>
      </c>
      <c r="N72" s="182" t="s">
        <v>20</v>
      </c>
      <c r="O72" s="183" t="s">
        <v>20</v>
      </c>
    </row>
    <row r="73" spans="1:16" customFormat="1" ht="15.5" x14ac:dyDescent="0.35">
      <c r="A73" s="176" t="s">
        <v>366</v>
      </c>
      <c r="B73" s="177" t="s">
        <v>367</v>
      </c>
      <c r="C73" s="176" t="s">
        <v>109</v>
      </c>
      <c r="D73" s="176" t="s">
        <v>368</v>
      </c>
      <c r="E73" s="176" t="s">
        <v>155</v>
      </c>
      <c r="F73" s="176">
        <v>2024</v>
      </c>
      <c r="G73" s="176" t="s">
        <v>138</v>
      </c>
      <c r="H73" s="176" t="s">
        <v>144</v>
      </c>
      <c r="I73" s="176" t="s">
        <v>261</v>
      </c>
      <c r="J73" s="250" t="s">
        <v>13</v>
      </c>
      <c r="K73" s="178">
        <v>207739</v>
      </c>
      <c r="L73" s="178">
        <v>183750</v>
      </c>
      <c r="M73" s="178">
        <v>159760.057</v>
      </c>
      <c r="N73" s="179" t="s">
        <v>20</v>
      </c>
      <c r="O73" s="180" t="s">
        <v>20</v>
      </c>
    </row>
    <row r="74" spans="1:16" customFormat="1" ht="15.5" x14ac:dyDescent="0.35">
      <c r="A74" s="123" t="s">
        <v>369</v>
      </c>
      <c r="B74" s="124" t="s">
        <v>370</v>
      </c>
      <c r="C74" s="123" t="s">
        <v>96</v>
      </c>
      <c r="D74" s="123" t="s">
        <v>136</v>
      </c>
      <c r="E74" s="123" t="s">
        <v>371</v>
      </c>
      <c r="F74" s="123">
        <v>2024</v>
      </c>
      <c r="G74" s="123" t="s">
        <v>138</v>
      </c>
      <c r="H74" s="123" t="s">
        <v>144</v>
      </c>
      <c r="I74" s="123" t="s">
        <v>145</v>
      </c>
      <c r="J74" s="251" t="s">
        <v>13</v>
      </c>
      <c r="K74" s="181">
        <v>1</v>
      </c>
      <c r="L74" s="181">
        <v>1</v>
      </c>
      <c r="M74" s="181">
        <v>0</v>
      </c>
      <c r="N74" s="182" t="s">
        <v>20</v>
      </c>
      <c r="O74" s="183" t="s">
        <v>146</v>
      </c>
    </row>
    <row r="75" spans="1:16" customFormat="1" ht="15.5" x14ac:dyDescent="0.35">
      <c r="A75" s="176" t="s">
        <v>372</v>
      </c>
      <c r="B75" s="177" t="s">
        <v>373</v>
      </c>
      <c r="C75" s="176" t="s">
        <v>89</v>
      </c>
      <c r="D75" s="176" t="s">
        <v>186</v>
      </c>
      <c r="E75" s="176" t="s">
        <v>374</v>
      </c>
      <c r="F75" s="176">
        <v>2024</v>
      </c>
      <c r="G75" s="176" t="s">
        <v>138</v>
      </c>
      <c r="H75" s="176" t="s">
        <v>139</v>
      </c>
      <c r="I75" s="176" t="s">
        <v>375</v>
      </c>
      <c r="J75" s="250" t="s">
        <v>13</v>
      </c>
      <c r="K75" s="178">
        <v>3500</v>
      </c>
      <c r="L75" s="178">
        <v>2557</v>
      </c>
      <c r="M75" s="178">
        <v>2556.0250000000001</v>
      </c>
      <c r="N75" s="179" t="s">
        <v>20</v>
      </c>
      <c r="O75" s="180" t="s">
        <v>20</v>
      </c>
    </row>
    <row r="76" spans="1:16" customFormat="1" ht="15.5" x14ac:dyDescent="0.35">
      <c r="A76" s="123" t="s">
        <v>376</v>
      </c>
      <c r="B76" s="124" t="s">
        <v>377</v>
      </c>
      <c r="C76" s="123" t="s">
        <v>96</v>
      </c>
      <c r="D76" s="123" t="s">
        <v>166</v>
      </c>
      <c r="E76" s="123" t="s">
        <v>378</v>
      </c>
      <c r="F76" s="123">
        <v>2024</v>
      </c>
      <c r="G76" s="123" t="s">
        <v>138</v>
      </c>
      <c r="H76" s="123" t="s">
        <v>144</v>
      </c>
      <c r="I76" s="123" t="s">
        <v>145</v>
      </c>
      <c r="J76" s="251" t="s">
        <v>13</v>
      </c>
      <c r="K76" s="181">
        <v>286476</v>
      </c>
      <c r="L76" s="185">
        <v>286476</v>
      </c>
      <c r="M76" s="185">
        <v>286476</v>
      </c>
      <c r="N76" s="182" t="s">
        <v>20</v>
      </c>
      <c r="O76" s="183" t="s">
        <v>20</v>
      </c>
    </row>
    <row r="77" spans="1:16" customFormat="1" ht="15.5" x14ac:dyDescent="0.35">
      <c r="A77" s="176" t="s">
        <v>379</v>
      </c>
      <c r="B77" s="177" t="s">
        <v>380</v>
      </c>
      <c r="C77" s="176" t="s">
        <v>96</v>
      </c>
      <c r="D77" s="176" t="s">
        <v>136</v>
      </c>
      <c r="E77" s="176" t="s">
        <v>381</v>
      </c>
      <c r="F77" s="176">
        <v>2024</v>
      </c>
      <c r="G77" s="176" t="s">
        <v>138</v>
      </c>
      <c r="H77" s="176" t="s">
        <v>144</v>
      </c>
      <c r="I77" s="176" t="s">
        <v>145</v>
      </c>
      <c r="J77" s="250" t="s">
        <v>13</v>
      </c>
      <c r="K77" s="178">
        <v>48712</v>
      </c>
      <c r="L77" s="184">
        <v>147206</v>
      </c>
      <c r="M77" s="178">
        <v>132257</v>
      </c>
      <c r="N77" s="179" t="s">
        <v>20</v>
      </c>
      <c r="O77" s="180" t="s">
        <v>20</v>
      </c>
    </row>
    <row r="78" spans="1:16" customFormat="1" ht="15.5" x14ac:dyDescent="0.35">
      <c r="A78" s="123" t="s">
        <v>382</v>
      </c>
      <c r="B78" s="124" t="s">
        <v>383</v>
      </c>
      <c r="C78" s="123" t="s">
        <v>91</v>
      </c>
      <c r="D78" s="123" t="s">
        <v>384</v>
      </c>
      <c r="E78" s="123" t="s">
        <v>385</v>
      </c>
      <c r="F78" s="123">
        <v>2024</v>
      </c>
      <c r="G78" s="123" t="s">
        <v>138</v>
      </c>
      <c r="H78" s="123" t="s">
        <v>139</v>
      </c>
      <c r="I78" s="123" t="s">
        <v>140</v>
      </c>
      <c r="J78" s="251" t="s">
        <v>13</v>
      </c>
      <c r="K78" s="181">
        <v>26344</v>
      </c>
      <c r="L78" s="185">
        <v>16100</v>
      </c>
      <c r="M78" s="181">
        <v>16100</v>
      </c>
      <c r="N78" s="182" t="s">
        <v>20</v>
      </c>
      <c r="O78" s="183" t="s">
        <v>20</v>
      </c>
      <c r="P78" s="52"/>
    </row>
    <row r="79" spans="1:16" customFormat="1" ht="15.5" x14ac:dyDescent="0.35">
      <c r="A79" s="176" t="s">
        <v>386</v>
      </c>
      <c r="B79" s="177" t="s">
        <v>387</v>
      </c>
      <c r="C79" s="176" t="s">
        <v>96</v>
      </c>
      <c r="D79" s="176" t="s">
        <v>136</v>
      </c>
      <c r="E79" s="176" t="s">
        <v>137</v>
      </c>
      <c r="F79" s="176">
        <v>2024</v>
      </c>
      <c r="G79" s="176" t="s">
        <v>138</v>
      </c>
      <c r="H79" s="176" t="s">
        <v>151</v>
      </c>
      <c r="I79" s="176" t="s">
        <v>152</v>
      </c>
      <c r="J79" s="250" t="s">
        <v>13</v>
      </c>
      <c r="K79" s="178">
        <v>15000</v>
      </c>
      <c r="L79" s="184">
        <v>2000</v>
      </c>
      <c r="M79" s="184">
        <v>1000</v>
      </c>
      <c r="N79" s="179" t="s">
        <v>20</v>
      </c>
      <c r="O79" s="180" t="s">
        <v>20</v>
      </c>
      <c r="P79" s="52"/>
    </row>
    <row r="80" spans="1:16" customFormat="1" ht="15.5" x14ac:dyDescent="0.35">
      <c r="A80" s="123" t="s">
        <v>388</v>
      </c>
      <c r="B80" s="124" t="s">
        <v>389</v>
      </c>
      <c r="C80" s="123" t="s">
        <v>97</v>
      </c>
      <c r="D80" s="123" t="s">
        <v>333</v>
      </c>
      <c r="E80" s="123" t="s">
        <v>390</v>
      </c>
      <c r="F80" s="123">
        <v>2024</v>
      </c>
      <c r="G80" s="123" t="s">
        <v>138</v>
      </c>
      <c r="H80" s="123" t="s">
        <v>196</v>
      </c>
      <c r="I80" s="123" t="s">
        <v>196</v>
      </c>
      <c r="J80" s="251" t="s">
        <v>13</v>
      </c>
      <c r="K80" s="181">
        <v>290909</v>
      </c>
      <c r="L80" s="181">
        <v>233696</v>
      </c>
      <c r="M80" s="181">
        <v>232315.212</v>
      </c>
      <c r="N80" s="182" t="s">
        <v>20</v>
      </c>
      <c r="O80" s="183" t="s">
        <v>20</v>
      </c>
    </row>
    <row r="81" spans="1:16" customFormat="1" ht="15.5" x14ac:dyDescent="0.35">
      <c r="A81" s="176" t="s">
        <v>391</v>
      </c>
      <c r="B81" s="177" t="s">
        <v>392</v>
      </c>
      <c r="C81" s="176" t="s">
        <v>91</v>
      </c>
      <c r="D81" s="176" t="s">
        <v>393</v>
      </c>
      <c r="E81" s="176" t="s">
        <v>393</v>
      </c>
      <c r="F81" s="176">
        <v>2024</v>
      </c>
      <c r="G81" s="176" t="s">
        <v>138</v>
      </c>
      <c r="H81" s="176" t="s">
        <v>139</v>
      </c>
      <c r="I81" s="176" t="s">
        <v>140</v>
      </c>
      <c r="J81" s="250" t="s">
        <v>13</v>
      </c>
      <c r="K81" s="178">
        <v>15</v>
      </c>
      <c r="L81" s="178">
        <v>15</v>
      </c>
      <c r="M81" s="178">
        <v>0</v>
      </c>
      <c r="N81" s="179" t="s">
        <v>20</v>
      </c>
      <c r="O81" s="180" t="s">
        <v>146</v>
      </c>
    </row>
    <row r="82" spans="1:16" customFormat="1" ht="15.5" x14ac:dyDescent="0.35">
      <c r="A82" s="123" t="s">
        <v>394</v>
      </c>
      <c r="B82" s="124" t="s">
        <v>395</v>
      </c>
      <c r="C82" s="123" t="s">
        <v>88</v>
      </c>
      <c r="D82" s="123" t="s">
        <v>396</v>
      </c>
      <c r="E82" s="123" t="s">
        <v>396</v>
      </c>
      <c r="F82" s="123">
        <v>2024</v>
      </c>
      <c r="G82" s="123" t="s">
        <v>138</v>
      </c>
      <c r="H82" s="123" t="s">
        <v>139</v>
      </c>
      <c r="I82" s="123" t="s">
        <v>397</v>
      </c>
      <c r="J82" s="251" t="s">
        <v>13</v>
      </c>
      <c r="K82" s="181">
        <v>877779</v>
      </c>
      <c r="L82" s="181">
        <v>253295</v>
      </c>
      <c r="M82" s="181">
        <v>3000</v>
      </c>
      <c r="N82" s="182" t="s">
        <v>20</v>
      </c>
      <c r="O82" s="183" t="s">
        <v>20</v>
      </c>
    </row>
    <row r="83" spans="1:16" customFormat="1" ht="15.5" x14ac:dyDescent="0.35">
      <c r="A83" s="176" t="s">
        <v>398</v>
      </c>
      <c r="B83" s="177" t="s">
        <v>399</v>
      </c>
      <c r="C83" s="176" t="s">
        <v>98</v>
      </c>
      <c r="D83" s="176" t="s">
        <v>400</v>
      </c>
      <c r="E83" s="176" t="s">
        <v>401</v>
      </c>
      <c r="F83" s="176">
        <v>2024</v>
      </c>
      <c r="G83" s="176" t="s">
        <v>138</v>
      </c>
      <c r="H83" s="176" t="s">
        <v>139</v>
      </c>
      <c r="I83" s="176" t="s">
        <v>140</v>
      </c>
      <c r="J83" s="250" t="s">
        <v>13</v>
      </c>
      <c r="K83" s="178">
        <v>1178357</v>
      </c>
      <c r="L83" s="184">
        <v>1177846</v>
      </c>
      <c r="M83" s="178">
        <v>1161855.5689999999</v>
      </c>
      <c r="N83" s="179" t="s">
        <v>20</v>
      </c>
      <c r="O83" s="180" t="s">
        <v>20</v>
      </c>
      <c r="P83" s="52"/>
    </row>
    <row r="84" spans="1:16" customFormat="1" ht="15.5" x14ac:dyDescent="0.35">
      <c r="A84" s="123" t="s">
        <v>402</v>
      </c>
      <c r="B84" s="124" t="s">
        <v>403</v>
      </c>
      <c r="C84" s="123" t="s">
        <v>90</v>
      </c>
      <c r="D84" s="123" t="s">
        <v>404</v>
      </c>
      <c r="E84" s="123" t="s">
        <v>405</v>
      </c>
      <c r="F84" s="123">
        <v>2024</v>
      </c>
      <c r="G84" s="123" t="s">
        <v>138</v>
      </c>
      <c r="H84" s="123" t="s">
        <v>151</v>
      </c>
      <c r="I84" s="123" t="s">
        <v>200</v>
      </c>
      <c r="J84" s="251" t="s">
        <v>13</v>
      </c>
      <c r="K84" s="181">
        <v>261660</v>
      </c>
      <c r="L84" s="181">
        <v>115791</v>
      </c>
      <c r="M84" s="185">
        <v>115788.427</v>
      </c>
      <c r="N84" s="182" t="s">
        <v>20</v>
      </c>
      <c r="O84" s="183" t="s">
        <v>20</v>
      </c>
    </row>
    <row r="85" spans="1:16" customFormat="1" ht="15.5" x14ac:dyDescent="0.35">
      <c r="A85" s="176" t="s">
        <v>406</v>
      </c>
      <c r="B85" s="177" t="s">
        <v>407</v>
      </c>
      <c r="C85" s="176" t="s">
        <v>93</v>
      </c>
      <c r="D85" s="176" t="s">
        <v>155</v>
      </c>
      <c r="E85" s="176" t="s">
        <v>155</v>
      </c>
      <c r="F85" s="176">
        <v>2024</v>
      </c>
      <c r="G85" s="176" t="s">
        <v>138</v>
      </c>
      <c r="H85" s="176" t="s">
        <v>151</v>
      </c>
      <c r="I85" s="176" t="s">
        <v>152</v>
      </c>
      <c r="J85" s="250" t="s">
        <v>13</v>
      </c>
      <c r="K85" s="178">
        <v>465038</v>
      </c>
      <c r="L85" s="178">
        <v>417100</v>
      </c>
      <c r="M85" s="178">
        <v>387834.04399999999</v>
      </c>
      <c r="N85" s="179" t="s">
        <v>20</v>
      </c>
      <c r="O85" s="180" t="s">
        <v>20</v>
      </c>
    </row>
    <row r="86" spans="1:16" customFormat="1" ht="15.5" x14ac:dyDescent="0.35">
      <c r="A86" s="123" t="s">
        <v>408</v>
      </c>
      <c r="B86" s="124" t="s">
        <v>409</v>
      </c>
      <c r="C86" s="123" t="s">
        <v>97</v>
      </c>
      <c r="D86" s="123" t="s">
        <v>333</v>
      </c>
      <c r="E86" s="123" t="s">
        <v>333</v>
      </c>
      <c r="F86" s="123">
        <v>2024</v>
      </c>
      <c r="G86" s="123" t="s">
        <v>138</v>
      </c>
      <c r="H86" s="123" t="s">
        <v>151</v>
      </c>
      <c r="I86" s="123" t="s">
        <v>200</v>
      </c>
      <c r="J86" s="251" t="s">
        <v>16</v>
      </c>
      <c r="K86" s="181">
        <v>19420</v>
      </c>
      <c r="L86" s="181">
        <v>19420</v>
      </c>
      <c r="M86" s="181">
        <v>9408.5169999999998</v>
      </c>
      <c r="N86" s="182" t="s">
        <v>20</v>
      </c>
      <c r="O86" s="183" t="s">
        <v>20</v>
      </c>
    </row>
    <row r="87" spans="1:16" customFormat="1" ht="15.5" x14ac:dyDescent="0.35">
      <c r="A87" s="176" t="s">
        <v>410</v>
      </c>
      <c r="B87" s="177" t="s">
        <v>411</v>
      </c>
      <c r="C87" s="176" t="s">
        <v>88</v>
      </c>
      <c r="D87" s="176" t="s">
        <v>412</v>
      </c>
      <c r="E87" s="176" t="s">
        <v>413</v>
      </c>
      <c r="F87" s="176">
        <v>2024</v>
      </c>
      <c r="G87" s="176" t="s">
        <v>138</v>
      </c>
      <c r="H87" s="176" t="s">
        <v>414</v>
      </c>
      <c r="I87" s="176" t="s">
        <v>415</v>
      </c>
      <c r="J87" s="250" t="s">
        <v>13</v>
      </c>
      <c r="K87" s="178">
        <v>547</v>
      </c>
      <c r="L87" s="178">
        <v>10</v>
      </c>
      <c r="M87" s="184">
        <v>0</v>
      </c>
      <c r="N87" s="179" t="s">
        <v>20</v>
      </c>
      <c r="O87" s="180" t="s">
        <v>146</v>
      </c>
    </row>
    <row r="88" spans="1:16" customFormat="1" ht="15.5" x14ac:dyDescent="0.35">
      <c r="A88" s="123" t="s">
        <v>416</v>
      </c>
      <c r="B88" s="124" t="s">
        <v>417</v>
      </c>
      <c r="C88" s="123" t="s">
        <v>87</v>
      </c>
      <c r="D88" s="123" t="s">
        <v>60</v>
      </c>
      <c r="E88" s="123" t="s">
        <v>418</v>
      </c>
      <c r="F88" s="123">
        <v>2024</v>
      </c>
      <c r="G88" s="123" t="s">
        <v>138</v>
      </c>
      <c r="H88" s="123" t="s">
        <v>419</v>
      </c>
      <c r="I88" s="123" t="s">
        <v>163</v>
      </c>
      <c r="J88" s="251" t="s">
        <v>13</v>
      </c>
      <c r="K88" s="181">
        <v>24387</v>
      </c>
      <c r="L88" s="185">
        <v>37502</v>
      </c>
      <c r="M88" s="185">
        <v>0</v>
      </c>
      <c r="N88" s="182" t="s">
        <v>20</v>
      </c>
      <c r="O88" s="183" t="s">
        <v>146</v>
      </c>
    </row>
    <row r="89" spans="1:16" customFormat="1" ht="15.5" x14ac:dyDescent="0.35">
      <c r="A89" s="176" t="s">
        <v>420</v>
      </c>
      <c r="B89" s="177" t="s">
        <v>421</v>
      </c>
      <c r="C89" s="176" t="s">
        <v>93</v>
      </c>
      <c r="D89" s="176" t="s">
        <v>245</v>
      </c>
      <c r="E89" s="176" t="s">
        <v>155</v>
      </c>
      <c r="F89" s="176">
        <v>2024</v>
      </c>
      <c r="G89" s="176" t="s">
        <v>138</v>
      </c>
      <c r="H89" s="176" t="s">
        <v>151</v>
      </c>
      <c r="I89" s="176" t="s">
        <v>152</v>
      </c>
      <c r="J89" s="250" t="s">
        <v>13</v>
      </c>
      <c r="K89" s="178">
        <v>20952651</v>
      </c>
      <c r="L89" s="178">
        <v>1470000</v>
      </c>
      <c r="M89" s="184">
        <v>1427449</v>
      </c>
      <c r="N89" s="179" t="s">
        <v>20</v>
      </c>
      <c r="O89" s="180" t="s">
        <v>20</v>
      </c>
    </row>
    <row r="90" spans="1:16" customFormat="1" ht="15.5" x14ac:dyDescent="0.35">
      <c r="A90" s="123" t="s">
        <v>422</v>
      </c>
      <c r="B90" s="124" t="s">
        <v>423</v>
      </c>
      <c r="C90" s="123" t="s">
        <v>96</v>
      </c>
      <c r="D90" s="123" t="s">
        <v>166</v>
      </c>
      <c r="E90" s="123" t="s">
        <v>281</v>
      </c>
      <c r="F90" s="123">
        <v>2024</v>
      </c>
      <c r="G90" s="123" t="s">
        <v>138</v>
      </c>
      <c r="H90" s="123" t="s">
        <v>144</v>
      </c>
      <c r="I90" s="123" t="s">
        <v>282</v>
      </c>
      <c r="J90" s="251" t="s">
        <v>13</v>
      </c>
      <c r="K90" s="181">
        <v>401368</v>
      </c>
      <c r="L90" s="181">
        <v>134930</v>
      </c>
      <c r="M90" s="181">
        <v>134929.04699999999</v>
      </c>
      <c r="N90" s="182" t="s">
        <v>20</v>
      </c>
      <c r="O90" s="183" t="s">
        <v>20</v>
      </c>
    </row>
    <row r="91" spans="1:16" customFormat="1" ht="15.5" x14ac:dyDescent="0.35">
      <c r="A91" s="176" t="s">
        <v>424</v>
      </c>
      <c r="B91" s="177" t="s">
        <v>425</v>
      </c>
      <c r="C91" s="176" t="s">
        <v>98</v>
      </c>
      <c r="D91" s="176" t="s">
        <v>158</v>
      </c>
      <c r="E91" s="176" t="s">
        <v>426</v>
      </c>
      <c r="F91" s="176">
        <v>2024</v>
      </c>
      <c r="G91" s="176" t="s">
        <v>138</v>
      </c>
      <c r="H91" s="176" t="s">
        <v>321</v>
      </c>
      <c r="I91" s="176" t="s">
        <v>322</v>
      </c>
      <c r="J91" s="250" t="s">
        <v>13</v>
      </c>
      <c r="K91" s="178">
        <v>4036204</v>
      </c>
      <c r="L91" s="178">
        <v>2</v>
      </c>
      <c r="M91" s="178">
        <v>0</v>
      </c>
      <c r="N91" s="179" t="s">
        <v>20</v>
      </c>
      <c r="O91" s="180" t="s">
        <v>146</v>
      </c>
    </row>
    <row r="92" spans="1:16" customFormat="1" ht="15.5" x14ac:dyDescent="0.35">
      <c r="A92" s="123" t="s">
        <v>427</v>
      </c>
      <c r="B92" s="124" t="s">
        <v>428</v>
      </c>
      <c r="C92" s="123" t="s">
        <v>89</v>
      </c>
      <c r="D92" s="123" t="s">
        <v>186</v>
      </c>
      <c r="E92" s="123" t="s">
        <v>187</v>
      </c>
      <c r="F92" s="123">
        <v>2024</v>
      </c>
      <c r="G92" s="123" t="s">
        <v>138</v>
      </c>
      <c r="H92" s="123" t="s">
        <v>210</v>
      </c>
      <c r="I92" s="123" t="s">
        <v>429</v>
      </c>
      <c r="J92" s="251" t="s">
        <v>13</v>
      </c>
      <c r="K92" s="181">
        <v>8363649</v>
      </c>
      <c r="L92" s="185">
        <v>9614517</v>
      </c>
      <c r="M92" s="185">
        <v>5366099</v>
      </c>
      <c r="N92" s="182" t="s">
        <v>20</v>
      </c>
      <c r="O92" s="183" t="s">
        <v>20</v>
      </c>
    </row>
    <row r="93" spans="1:16" customFormat="1" ht="15.5" x14ac:dyDescent="0.35">
      <c r="A93" s="176" t="s">
        <v>430</v>
      </c>
      <c r="B93" s="177" t="s">
        <v>431</v>
      </c>
      <c r="C93" s="176" t="s">
        <v>96</v>
      </c>
      <c r="D93" s="176" t="s">
        <v>166</v>
      </c>
      <c r="E93" s="176" t="s">
        <v>174</v>
      </c>
      <c r="F93" s="176">
        <v>2024</v>
      </c>
      <c r="G93" s="176" t="s">
        <v>138</v>
      </c>
      <c r="H93" s="176" t="s">
        <v>144</v>
      </c>
      <c r="I93" s="176" t="s">
        <v>145</v>
      </c>
      <c r="J93" s="250" t="s">
        <v>13</v>
      </c>
      <c r="K93" s="178">
        <v>131174</v>
      </c>
      <c r="L93" s="178">
        <v>131173</v>
      </c>
      <c r="M93" s="184">
        <v>131173</v>
      </c>
      <c r="N93" s="179" t="s">
        <v>20</v>
      </c>
      <c r="O93" s="180" t="s">
        <v>20</v>
      </c>
    </row>
    <row r="94" spans="1:16" customFormat="1" ht="15.5" x14ac:dyDescent="0.35">
      <c r="A94" s="123" t="s">
        <v>432</v>
      </c>
      <c r="B94" s="124" t="s">
        <v>433</v>
      </c>
      <c r="C94" s="123" t="s">
        <v>91</v>
      </c>
      <c r="D94" s="123" t="s">
        <v>344</v>
      </c>
      <c r="E94" s="123" t="s">
        <v>434</v>
      </c>
      <c r="F94" s="123">
        <v>2024</v>
      </c>
      <c r="G94" s="123" t="s">
        <v>138</v>
      </c>
      <c r="H94" s="123" t="s">
        <v>151</v>
      </c>
      <c r="I94" s="123" t="s">
        <v>152</v>
      </c>
      <c r="J94" s="251" t="s">
        <v>13</v>
      </c>
      <c r="K94" s="181">
        <v>749131</v>
      </c>
      <c r="L94" s="181">
        <v>755000</v>
      </c>
      <c r="M94" s="185">
        <v>3000</v>
      </c>
      <c r="N94" s="182" t="s">
        <v>20</v>
      </c>
      <c r="O94" s="183" t="s">
        <v>20</v>
      </c>
    </row>
    <row r="95" spans="1:16" customFormat="1" ht="15.5" x14ac:dyDescent="0.35">
      <c r="A95" s="176" t="s">
        <v>435</v>
      </c>
      <c r="B95" s="177" t="s">
        <v>436</v>
      </c>
      <c r="C95" s="176" t="s">
        <v>98</v>
      </c>
      <c r="D95" s="176" t="s">
        <v>400</v>
      </c>
      <c r="E95" s="176" t="s">
        <v>437</v>
      </c>
      <c r="F95" s="176">
        <v>2024</v>
      </c>
      <c r="G95" s="176" t="s">
        <v>138</v>
      </c>
      <c r="H95" s="176" t="s">
        <v>144</v>
      </c>
      <c r="I95" s="176" t="s">
        <v>145</v>
      </c>
      <c r="J95" s="250" t="s">
        <v>13</v>
      </c>
      <c r="K95" s="178">
        <v>10350</v>
      </c>
      <c r="L95" s="178">
        <v>10000</v>
      </c>
      <c r="M95" s="178">
        <v>0</v>
      </c>
      <c r="N95" s="179" t="s">
        <v>20</v>
      </c>
      <c r="O95" s="180" t="s">
        <v>146</v>
      </c>
    </row>
    <row r="96" spans="1:16" customFormat="1" ht="15.5" x14ac:dyDescent="0.35">
      <c r="A96" s="123" t="s">
        <v>438</v>
      </c>
      <c r="B96" s="124" t="s">
        <v>439</v>
      </c>
      <c r="C96" s="123" t="s">
        <v>84</v>
      </c>
      <c r="D96" s="123" t="s">
        <v>440</v>
      </c>
      <c r="E96" s="123" t="s">
        <v>440</v>
      </c>
      <c r="F96" s="123">
        <v>2024</v>
      </c>
      <c r="G96" s="123" t="s">
        <v>138</v>
      </c>
      <c r="H96" s="123" t="s">
        <v>414</v>
      </c>
      <c r="I96" s="123" t="s">
        <v>415</v>
      </c>
      <c r="J96" s="251" t="s">
        <v>13</v>
      </c>
      <c r="K96" s="181">
        <v>564748</v>
      </c>
      <c r="L96" s="181">
        <v>1</v>
      </c>
      <c r="M96" s="185">
        <v>0</v>
      </c>
      <c r="N96" s="182" t="s">
        <v>20</v>
      </c>
      <c r="O96" s="183" t="s">
        <v>146</v>
      </c>
    </row>
    <row r="97" spans="1:15" customFormat="1" ht="15.5" x14ac:dyDescent="0.35">
      <c r="A97" s="176" t="s">
        <v>441</v>
      </c>
      <c r="B97" s="177" t="s">
        <v>442</v>
      </c>
      <c r="C97" s="176" t="s">
        <v>109</v>
      </c>
      <c r="D97" s="176" t="s">
        <v>155</v>
      </c>
      <c r="E97" s="176" t="s">
        <v>155</v>
      </c>
      <c r="F97" s="176">
        <v>2024</v>
      </c>
      <c r="G97" s="176" t="s">
        <v>138</v>
      </c>
      <c r="H97" s="176" t="s">
        <v>151</v>
      </c>
      <c r="I97" s="176" t="s">
        <v>152</v>
      </c>
      <c r="J97" s="250" t="s">
        <v>13</v>
      </c>
      <c r="K97" s="178">
        <v>1166830</v>
      </c>
      <c r="L97" s="178">
        <v>1114030</v>
      </c>
      <c r="M97" s="178">
        <v>1089405</v>
      </c>
      <c r="N97" s="179" t="s">
        <v>20</v>
      </c>
      <c r="O97" s="180" t="s">
        <v>20</v>
      </c>
    </row>
    <row r="98" spans="1:15" customFormat="1" ht="15.5" x14ac:dyDescent="0.35">
      <c r="A98" s="123" t="s">
        <v>443</v>
      </c>
      <c r="B98" s="124" t="s">
        <v>444</v>
      </c>
      <c r="C98" s="123" t="s">
        <v>90</v>
      </c>
      <c r="D98" s="123" t="s">
        <v>306</v>
      </c>
      <c r="E98" s="123" t="s">
        <v>306</v>
      </c>
      <c r="F98" s="123">
        <v>2024</v>
      </c>
      <c r="G98" s="123" t="s">
        <v>138</v>
      </c>
      <c r="H98" s="123" t="s">
        <v>139</v>
      </c>
      <c r="I98" s="123" t="s">
        <v>177</v>
      </c>
      <c r="J98" s="251" t="s">
        <v>13</v>
      </c>
      <c r="K98" s="181">
        <v>12714415</v>
      </c>
      <c r="L98" s="185">
        <v>12714415</v>
      </c>
      <c r="M98" s="181">
        <v>12112248.518999999</v>
      </c>
      <c r="N98" s="182" t="s">
        <v>20</v>
      </c>
      <c r="O98" s="183" t="s">
        <v>20</v>
      </c>
    </row>
    <row r="99" spans="1:15" customFormat="1" ht="15.5" x14ac:dyDescent="0.35">
      <c r="A99" s="176" t="s">
        <v>445</v>
      </c>
      <c r="B99" s="177" t="s">
        <v>446</v>
      </c>
      <c r="C99" s="176" t="s">
        <v>93</v>
      </c>
      <c r="D99" s="176" t="s">
        <v>245</v>
      </c>
      <c r="E99" s="176" t="s">
        <v>155</v>
      </c>
      <c r="F99" s="176">
        <v>2024</v>
      </c>
      <c r="G99" s="176" t="s">
        <v>138</v>
      </c>
      <c r="H99" s="176" t="s">
        <v>139</v>
      </c>
      <c r="I99" s="176" t="s">
        <v>177</v>
      </c>
      <c r="J99" s="250" t="s">
        <v>13</v>
      </c>
      <c r="K99" s="178">
        <v>2153621</v>
      </c>
      <c r="L99" s="178">
        <v>8839122</v>
      </c>
      <c r="M99" s="184">
        <v>2105052.432</v>
      </c>
      <c r="N99" s="179" t="s">
        <v>20</v>
      </c>
      <c r="O99" s="180" t="s">
        <v>20</v>
      </c>
    </row>
    <row r="100" spans="1:15" customFormat="1" ht="15.5" x14ac:dyDescent="0.35">
      <c r="A100" s="123" t="s">
        <v>447</v>
      </c>
      <c r="B100" s="124" t="s">
        <v>448</v>
      </c>
      <c r="C100" s="123" t="s">
        <v>292</v>
      </c>
      <c r="D100" s="123" t="s">
        <v>449</v>
      </c>
      <c r="E100" s="123" t="s">
        <v>155</v>
      </c>
      <c r="F100" s="123">
        <v>2024</v>
      </c>
      <c r="G100" s="123" t="s">
        <v>138</v>
      </c>
      <c r="H100" s="123" t="s">
        <v>139</v>
      </c>
      <c r="I100" s="123" t="s">
        <v>140</v>
      </c>
      <c r="J100" s="251" t="s">
        <v>13</v>
      </c>
      <c r="K100" s="181">
        <v>504856</v>
      </c>
      <c r="L100" s="185">
        <v>504856</v>
      </c>
      <c r="M100" s="185">
        <v>504855.32500000001</v>
      </c>
      <c r="N100" s="182" t="s">
        <v>20</v>
      </c>
      <c r="O100" s="183" t="s">
        <v>20</v>
      </c>
    </row>
    <row r="101" spans="1:15" customFormat="1" ht="15.5" x14ac:dyDescent="0.35">
      <c r="A101" s="176" t="s">
        <v>450</v>
      </c>
      <c r="B101" s="177" t="s">
        <v>451</v>
      </c>
      <c r="C101" s="176" t="s">
        <v>96</v>
      </c>
      <c r="D101" s="176" t="s">
        <v>136</v>
      </c>
      <c r="E101" s="176" t="s">
        <v>381</v>
      </c>
      <c r="F101" s="176">
        <v>2024</v>
      </c>
      <c r="G101" s="176" t="s">
        <v>138</v>
      </c>
      <c r="H101" s="176" t="s">
        <v>144</v>
      </c>
      <c r="I101" s="176" t="s">
        <v>145</v>
      </c>
      <c r="J101" s="250" t="s">
        <v>13</v>
      </c>
      <c r="K101" s="178">
        <v>962981</v>
      </c>
      <c r="L101" s="184">
        <v>962981</v>
      </c>
      <c r="M101" s="178">
        <v>962980</v>
      </c>
      <c r="N101" s="179" t="s">
        <v>20</v>
      </c>
      <c r="O101" s="180" t="s">
        <v>20</v>
      </c>
    </row>
    <row r="102" spans="1:15" customFormat="1" ht="15.5" x14ac:dyDescent="0.35">
      <c r="A102" s="123" t="s">
        <v>452</v>
      </c>
      <c r="B102" s="124" t="s">
        <v>453</v>
      </c>
      <c r="C102" s="123" t="s">
        <v>111</v>
      </c>
      <c r="D102" s="123" t="s">
        <v>180</v>
      </c>
      <c r="E102" s="123" t="s">
        <v>454</v>
      </c>
      <c r="F102" s="123">
        <v>2024</v>
      </c>
      <c r="G102" s="123" t="s">
        <v>138</v>
      </c>
      <c r="H102" s="123" t="s">
        <v>144</v>
      </c>
      <c r="I102" s="123" t="s">
        <v>282</v>
      </c>
      <c r="J102" s="251" t="s">
        <v>13</v>
      </c>
      <c r="K102" s="181">
        <v>96421</v>
      </c>
      <c r="L102" s="181">
        <v>48211</v>
      </c>
      <c r="M102" s="181">
        <v>46608.998</v>
      </c>
      <c r="N102" s="182" t="s">
        <v>20</v>
      </c>
      <c r="O102" s="183" t="s">
        <v>20</v>
      </c>
    </row>
    <row r="103" spans="1:15" customFormat="1" ht="15.5" x14ac:dyDescent="0.35">
      <c r="A103" s="176" t="s">
        <v>455</v>
      </c>
      <c r="B103" s="177" t="s">
        <v>456</v>
      </c>
      <c r="C103" s="176" t="s">
        <v>98</v>
      </c>
      <c r="D103" s="176" t="s">
        <v>365</v>
      </c>
      <c r="E103" s="176" t="s">
        <v>457</v>
      </c>
      <c r="F103" s="176">
        <v>2024</v>
      </c>
      <c r="G103" s="176" t="s">
        <v>138</v>
      </c>
      <c r="H103" s="176" t="s">
        <v>139</v>
      </c>
      <c r="I103" s="176" t="s">
        <v>140</v>
      </c>
      <c r="J103" s="250" t="s">
        <v>13</v>
      </c>
      <c r="K103" s="178">
        <v>1170496</v>
      </c>
      <c r="L103" s="178">
        <v>131194</v>
      </c>
      <c r="M103" s="178">
        <v>131194</v>
      </c>
      <c r="N103" s="179" t="s">
        <v>20</v>
      </c>
      <c r="O103" s="180" t="s">
        <v>20</v>
      </c>
    </row>
    <row r="104" spans="1:15" customFormat="1" ht="15.5" x14ac:dyDescent="0.35">
      <c r="A104" s="123" t="s">
        <v>458</v>
      </c>
      <c r="B104" s="124" t="s">
        <v>459</v>
      </c>
      <c r="C104" s="123" t="s">
        <v>91</v>
      </c>
      <c r="D104" s="123" t="s">
        <v>460</v>
      </c>
      <c r="E104" s="123" t="s">
        <v>461</v>
      </c>
      <c r="F104" s="123">
        <v>2024</v>
      </c>
      <c r="G104" s="123" t="s">
        <v>138</v>
      </c>
      <c r="H104" s="123" t="s">
        <v>151</v>
      </c>
      <c r="I104" s="123" t="s">
        <v>152</v>
      </c>
      <c r="J104" s="251" t="s">
        <v>13</v>
      </c>
      <c r="K104" s="181">
        <v>10000</v>
      </c>
      <c r="L104" s="181">
        <v>10000</v>
      </c>
      <c r="M104" s="181">
        <v>0</v>
      </c>
      <c r="N104" s="182" t="s">
        <v>20</v>
      </c>
      <c r="O104" s="183" t="s">
        <v>146</v>
      </c>
    </row>
    <row r="105" spans="1:15" customFormat="1" ht="15.5" x14ac:dyDescent="0.35">
      <c r="A105" s="176" t="s">
        <v>462</v>
      </c>
      <c r="B105" s="177" t="s">
        <v>463</v>
      </c>
      <c r="C105" s="176" t="s">
        <v>88</v>
      </c>
      <c r="D105" s="176" t="s">
        <v>396</v>
      </c>
      <c r="E105" s="176" t="s">
        <v>464</v>
      </c>
      <c r="F105" s="176">
        <v>2024</v>
      </c>
      <c r="G105" s="176" t="s">
        <v>138</v>
      </c>
      <c r="H105" s="176" t="s">
        <v>414</v>
      </c>
      <c r="I105" s="176" t="s">
        <v>415</v>
      </c>
      <c r="J105" s="250" t="s">
        <v>13</v>
      </c>
      <c r="K105" s="178">
        <v>309</v>
      </c>
      <c r="L105" s="178">
        <v>10</v>
      </c>
      <c r="M105" s="178">
        <v>0</v>
      </c>
      <c r="N105" s="179" t="s">
        <v>20</v>
      </c>
      <c r="O105" s="180" t="s">
        <v>146</v>
      </c>
    </row>
    <row r="106" spans="1:15" customFormat="1" ht="15.5" x14ac:dyDescent="0.35">
      <c r="A106" s="123" t="s">
        <v>465</v>
      </c>
      <c r="B106" s="124" t="s">
        <v>466</v>
      </c>
      <c r="C106" s="123" t="s">
        <v>98</v>
      </c>
      <c r="D106" s="123" t="s">
        <v>155</v>
      </c>
      <c r="E106" s="123" t="s">
        <v>155</v>
      </c>
      <c r="F106" s="123">
        <v>2024</v>
      </c>
      <c r="G106" s="123" t="s">
        <v>138</v>
      </c>
      <c r="H106" s="123" t="s">
        <v>151</v>
      </c>
      <c r="I106" s="123" t="s">
        <v>152</v>
      </c>
      <c r="J106" s="251" t="s">
        <v>13</v>
      </c>
      <c r="K106" s="181">
        <v>5175</v>
      </c>
      <c r="L106" s="185">
        <v>5000</v>
      </c>
      <c r="M106" s="181">
        <v>0</v>
      </c>
      <c r="N106" s="182" t="s">
        <v>20</v>
      </c>
      <c r="O106" s="183" t="s">
        <v>146</v>
      </c>
    </row>
    <row r="107" spans="1:15" customFormat="1" ht="15.5" x14ac:dyDescent="0.35">
      <c r="A107" s="176" t="s">
        <v>467</v>
      </c>
      <c r="B107" s="177" t="s">
        <v>468</v>
      </c>
      <c r="C107" s="176" t="s">
        <v>98</v>
      </c>
      <c r="D107" s="176" t="s">
        <v>155</v>
      </c>
      <c r="E107" s="176" t="s">
        <v>155</v>
      </c>
      <c r="F107" s="176">
        <v>2024</v>
      </c>
      <c r="G107" s="176" t="s">
        <v>138</v>
      </c>
      <c r="H107" s="176" t="s">
        <v>151</v>
      </c>
      <c r="I107" s="176" t="s">
        <v>152</v>
      </c>
      <c r="J107" s="250" t="s">
        <v>13</v>
      </c>
      <c r="K107" s="178">
        <v>5175</v>
      </c>
      <c r="L107" s="178">
        <v>1000</v>
      </c>
      <c r="M107" s="178">
        <v>0</v>
      </c>
      <c r="N107" s="179" t="s">
        <v>20</v>
      </c>
      <c r="O107" s="180" t="s">
        <v>146</v>
      </c>
    </row>
    <row r="108" spans="1:15" customFormat="1" ht="15.5" x14ac:dyDescent="0.35">
      <c r="A108" s="123" t="s">
        <v>469</v>
      </c>
      <c r="B108" s="124" t="s">
        <v>470</v>
      </c>
      <c r="C108" s="123" t="s">
        <v>74</v>
      </c>
      <c r="D108" s="123" t="s">
        <v>155</v>
      </c>
      <c r="E108" s="123" t="s">
        <v>155</v>
      </c>
      <c r="F108" s="123">
        <v>2024</v>
      </c>
      <c r="G108" s="123" t="s">
        <v>138</v>
      </c>
      <c r="H108" s="123" t="s">
        <v>151</v>
      </c>
      <c r="I108" s="123" t="s">
        <v>152</v>
      </c>
      <c r="J108" s="251" t="s">
        <v>13</v>
      </c>
      <c r="K108" s="181">
        <v>1584200</v>
      </c>
      <c r="L108" s="181">
        <v>1742280</v>
      </c>
      <c r="M108" s="181">
        <v>1742270.818</v>
      </c>
      <c r="N108" s="182" t="s">
        <v>20</v>
      </c>
      <c r="O108" s="183" t="s">
        <v>20</v>
      </c>
    </row>
    <row r="109" spans="1:15" customFormat="1" ht="15.5" x14ac:dyDescent="0.35">
      <c r="A109" s="176" t="s">
        <v>471</v>
      </c>
      <c r="B109" s="177" t="s">
        <v>472</v>
      </c>
      <c r="C109" s="176" t="s">
        <v>91</v>
      </c>
      <c r="D109" s="176" t="s">
        <v>344</v>
      </c>
      <c r="E109" s="176" t="s">
        <v>155</v>
      </c>
      <c r="F109" s="176">
        <v>2024</v>
      </c>
      <c r="G109" s="176" t="s">
        <v>138</v>
      </c>
      <c r="H109" s="176" t="s">
        <v>151</v>
      </c>
      <c r="I109" s="176" t="s">
        <v>152</v>
      </c>
      <c r="J109" s="250" t="s">
        <v>13</v>
      </c>
      <c r="K109" s="178">
        <v>119652</v>
      </c>
      <c r="L109" s="178">
        <v>119660</v>
      </c>
      <c r="M109" s="178">
        <v>118918.614</v>
      </c>
      <c r="N109" s="179" t="s">
        <v>20</v>
      </c>
      <c r="O109" s="180" t="s">
        <v>20</v>
      </c>
    </row>
    <row r="110" spans="1:15" customFormat="1" ht="15.5" x14ac:dyDescent="0.35">
      <c r="A110" s="123" t="s">
        <v>473</v>
      </c>
      <c r="B110" s="124" t="s">
        <v>474</v>
      </c>
      <c r="C110" s="123" t="s">
        <v>93</v>
      </c>
      <c r="D110" s="123" t="s">
        <v>315</v>
      </c>
      <c r="E110" s="123" t="s">
        <v>475</v>
      </c>
      <c r="F110" s="123">
        <v>2024</v>
      </c>
      <c r="G110" s="123" t="s">
        <v>138</v>
      </c>
      <c r="H110" s="123" t="s">
        <v>139</v>
      </c>
      <c r="I110" s="123" t="s">
        <v>140</v>
      </c>
      <c r="J110" s="251" t="s">
        <v>13</v>
      </c>
      <c r="K110" s="181">
        <v>27227</v>
      </c>
      <c r="L110" s="185">
        <v>4029</v>
      </c>
      <c r="M110" s="181">
        <v>4028</v>
      </c>
      <c r="N110" s="182" t="s">
        <v>20</v>
      </c>
      <c r="O110" s="183" t="s">
        <v>20</v>
      </c>
    </row>
    <row r="111" spans="1:15" customFormat="1" ht="15.5" x14ac:dyDescent="0.35">
      <c r="A111" s="176" t="s">
        <v>476</v>
      </c>
      <c r="B111" s="177" t="s">
        <v>477</v>
      </c>
      <c r="C111" s="176" t="s">
        <v>91</v>
      </c>
      <c r="D111" s="176" t="s">
        <v>384</v>
      </c>
      <c r="E111" s="176" t="s">
        <v>478</v>
      </c>
      <c r="F111" s="176">
        <v>2024</v>
      </c>
      <c r="G111" s="176" t="s">
        <v>138</v>
      </c>
      <c r="H111" s="176" t="s">
        <v>139</v>
      </c>
      <c r="I111" s="176" t="s">
        <v>140</v>
      </c>
      <c r="J111" s="250" t="s">
        <v>13</v>
      </c>
      <c r="K111" s="178">
        <v>40110</v>
      </c>
      <c r="L111" s="178">
        <v>40110</v>
      </c>
      <c r="M111" s="178">
        <v>39726.233</v>
      </c>
      <c r="N111" s="179" t="s">
        <v>20</v>
      </c>
      <c r="O111" s="180" t="s">
        <v>20</v>
      </c>
    </row>
    <row r="112" spans="1:15" customFormat="1" ht="15.5" x14ac:dyDescent="0.35">
      <c r="A112" s="123" t="s">
        <v>479</v>
      </c>
      <c r="B112" s="124" t="s">
        <v>480</v>
      </c>
      <c r="C112" s="123" t="s">
        <v>91</v>
      </c>
      <c r="D112" s="123" t="s">
        <v>155</v>
      </c>
      <c r="E112" s="123" t="s">
        <v>155</v>
      </c>
      <c r="F112" s="123">
        <v>2024</v>
      </c>
      <c r="G112" s="123" t="s">
        <v>138</v>
      </c>
      <c r="H112" s="123" t="s">
        <v>151</v>
      </c>
      <c r="I112" s="123" t="s">
        <v>152</v>
      </c>
      <c r="J112" s="251" t="s">
        <v>13</v>
      </c>
      <c r="K112" s="181">
        <v>15952028</v>
      </c>
      <c r="L112" s="181">
        <v>14959000</v>
      </c>
      <c r="M112" s="181">
        <v>8372396</v>
      </c>
      <c r="N112" s="182" t="s">
        <v>20</v>
      </c>
      <c r="O112" s="183" t="s">
        <v>20</v>
      </c>
    </row>
    <row r="113" spans="1:15" customFormat="1" ht="15.5" x14ac:dyDescent="0.35">
      <c r="A113" s="176" t="s">
        <v>481</v>
      </c>
      <c r="B113" s="177" t="s">
        <v>482</v>
      </c>
      <c r="C113" s="176" t="s">
        <v>96</v>
      </c>
      <c r="D113" s="176" t="s">
        <v>166</v>
      </c>
      <c r="E113" s="176" t="s">
        <v>483</v>
      </c>
      <c r="F113" s="176">
        <v>2024</v>
      </c>
      <c r="G113" s="176" t="s">
        <v>138</v>
      </c>
      <c r="H113" s="176" t="s">
        <v>139</v>
      </c>
      <c r="I113" s="176" t="s">
        <v>140</v>
      </c>
      <c r="J113" s="250" t="s">
        <v>13</v>
      </c>
      <c r="K113" s="178">
        <v>3029809</v>
      </c>
      <c r="L113" s="178">
        <v>4939028</v>
      </c>
      <c r="M113" s="178">
        <v>4939027.1050000004</v>
      </c>
      <c r="N113" s="179" t="s">
        <v>20</v>
      </c>
      <c r="O113" s="180" t="s">
        <v>20</v>
      </c>
    </row>
    <row r="114" spans="1:15" customFormat="1" ht="15.5" x14ac:dyDescent="0.35">
      <c r="A114" s="123" t="s">
        <v>484</v>
      </c>
      <c r="B114" s="124" t="s">
        <v>485</v>
      </c>
      <c r="C114" s="123" t="s">
        <v>98</v>
      </c>
      <c r="D114" s="123" t="s">
        <v>190</v>
      </c>
      <c r="E114" s="123" t="s">
        <v>486</v>
      </c>
      <c r="F114" s="123">
        <v>2024</v>
      </c>
      <c r="G114" s="123" t="s">
        <v>138</v>
      </c>
      <c r="H114" s="123" t="s">
        <v>162</v>
      </c>
      <c r="I114" s="123" t="s">
        <v>218</v>
      </c>
      <c r="J114" s="251" t="s">
        <v>13</v>
      </c>
      <c r="K114" s="181">
        <v>742752</v>
      </c>
      <c r="L114" s="181">
        <v>147349</v>
      </c>
      <c r="M114" s="181">
        <v>0</v>
      </c>
      <c r="N114" s="182" t="s">
        <v>20</v>
      </c>
      <c r="O114" s="183" t="s">
        <v>146</v>
      </c>
    </row>
    <row r="115" spans="1:15" customFormat="1" ht="15.5" x14ac:dyDescent="0.35">
      <c r="A115" s="176" t="s">
        <v>487</v>
      </c>
      <c r="B115" s="177" t="s">
        <v>488</v>
      </c>
      <c r="C115" s="176" t="s">
        <v>90</v>
      </c>
      <c r="D115" s="176" t="s">
        <v>489</v>
      </c>
      <c r="E115" s="176" t="s">
        <v>490</v>
      </c>
      <c r="F115" s="176">
        <v>2024</v>
      </c>
      <c r="G115" s="176" t="s">
        <v>138</v>
      </c>
      <c r="H115" s="176" t="s">
        <v>144</v>
      </c>
      <c r="I115" s="176" t="s">
        <v>145</v>
      </c>
      <c r="J115" s="250" t="s">
        <v>13</v>
      </c>
      <c r="K115" s="178">
        <v>315826</v>
      </c>
      <c r="L115" s="178">
        <v>315826</v>
      </c>
      <c r="M115" s="178">
        <v>315825</v>
      </c>
      <c r="N115" s="179" t="s">
        <v>20</v>
      </c>
      <c r="O115" s="180" t="s">
        <v>20</v>
      </c>
    </row>
    <row r="116" spans="1:15" customFormat="1" ht="15.5" x14ac:dyDescent="0.35">
      <c r="A116" s="123" t="s">
        <v>491</v>
      </c>
      <c r="B116" s="124" t="s">
        <v>492</v>
      </c>
      <c r="C116" s="123" t="s">
        <v>90</v>
      </c>
      <c r="D116" s="123" t="s">
        <v>489</v>
      </c>
      <c r="E116" s="123" t="s">
        <v>490</v>
      </c>
      <c r="F116" s="123">
        <v>2024</v>
      </c>
      <c r="G116" s="123" t="s">
        <v>138</v>
      </c>
      <c r="H116" s="123" t="s">
        <v>144</v>
      </c>
      <c r="I116" s="123" t="s">
        <v>145</v>
      </c>
      <c r="J116" s="251" t="s">
        <v>13</v>
      </c>
      <c r="K116" s="181">
        <v>20</v>
      </c>
      <c r="L116" s="185">
        <v>20</v>
      </c>
      <c r="M116" s="181">
        <v>0</v>
      </c>
      <c r="N116" s="182" t="s">
        <v>20</v>
      </c>
      <c r="O116" s="183" t="s">
        <v>146</v>
      </c>
    </row>
    <row r="117" spans="1:15" customFormat="1" ht="15.5" x14ac:dyDescent="0.35">
      <c r="A117" s="176" t="s">
        <v>493</v>
      </c>
      <c r="B117" s="177" t="s">
        <v>494</v>
      </c>
      <c r="C117" s="176" t="s">
        <v>89</v>
      </c>
      <c r="D117" s="176" t="s">
        <v>495</v>
      </c>
      <c r="E117" s="176" t="s">
        <v>496</v>
      </c>
      <c r="F117" s="176">
        <v>2024</v>
      </c>
      <c r="G117" s="176" t="s">
        <v>138</v>
      </c>
      <c r="H117" s="176" t="s">
        <v>139</v>
      </c>
      <c r="I117" s="176" t="s">
        <v>168</v>
      </c>
      <c r="J117" s="250" t="s">
        <v>13</v>
      </c>
      <c r="K117" s="178">
        <v>40358</v>
      </c>
      <c r="L117" s="178">
        <v>40358</v>
      </c>
      <c r="M117" s="178">
        <v>39808.523999999998</v>
      </c>
      <c r="N117" s="179" t="s">
        <v>20</v>
      </c>
      <c r="O117" s="180" t="s">
        <v>20</v>
      </c>
    </row>
    <row r="118" spans="1:15" customFormat="1" ht="15.5" x14ac:dyDescent="0.35">
      <c r="A118" s="123" t="s">
        <v>497</v>
      </c>
      <c r="B118" s="124" t="s">
        <v>498</v>
      </c>
      <c r="C118" s="123" t="s">
        <v>88</v>
      </c>
      <c r="D118" s="123" t="s">
        <v>412</v>
      </c>
      <c r="E118" s="123" t="s">
        <v>412</v>
      </c>
      <c r="F118" s="123">
        <v>2024</v>
      </c>
      <c r="G118" s="123" t="s">
        <v>138</v>
      </c>
      <c r="H118" s="123" t="s">
        <v>139</v>
      </c>
      <c r="I118" s="123" t="s">
        <v>140</v>
      </c>
      <c r="J118" s="251" t="s">
        <v>13</v>
      </c>
      <c r="K118" s="181">
        <v>119027</v>
      </c>
      <c r="L118" s="185">
        <v>80000</v>
      </c>
      <c r="M118" s="181">
        <v>6120</v>
      </c>
      <c r="N118" s="182" t="s">
        <v>20</v>
      </c>
      <c r="O118" s="183" t="s">
        <v>20</v>
      </c>
    </row>
    <row r="119" spans="1:15" customFormat="1" ht="15.5" x14ac:dyDescent="0.35">
      <c r="A119" s="176" t="s">
        <v>499</v>
      </c>
      <c r="B119" s="177" t="s">
        <v>500</v>
      </c>
      <c r="C119" s="176" t="s">
        <v>98</v>
      </c>
      <c r="D119" s="176" t="s">
        <v>365</v>
      </c>
      <c r="E119" s="176" t="s">
        <v>501</v>
      </c>
      <c r="F119" s="176">
        <v>2024</v>
      </c>
      <c r="G119" s="176" t="s">
        <v>138</v>
      </c>
      <c r="H119" s="176" t="s">
        <v>162</v>
      </c>
      <c r="I119" s="176" t="s">
        <v>218</v>
      </c>
      <c r="J119" s="250" t="s">
        <v>13</v>
      </c>
      <c r="K119" s="178">
        <v>203244</v>
      </c>
      <c r="L119" s="184">
        <v>41289</v>
      </c>
      <c r="M119" s="178">
        <v>0</v>
      </c>
      <c r="N119" s="179" t="s">
        <v>20</v>
      </c>
      <c r="O119" s="180" t="s">
        <v>146</v>
      </c>
    </row>
    <row r="120" spans="1:15" customFormat="1" ht="15.5" x14ac:dyDescent="0.35">
      <c r="A120" s="123" t="s">
        <v>502</v>
      </c>
      <c r="B120" s="124" t="s">
        <v>503</v>
      </c>
      <c r="C120" s="123" t="s">
        <v>97</v>
      </c>
      <c r="D120" s="123" t="s">
        <v>333</v>
      </c>
      <c r="E120" s="123" t="s">
        <v>333</v>
      </c>
      <c r="F120" s="123">
        <v>2024</v>
      </c>
      <c r="G120" s="123" t="s">
        <v>138</v>
      </c>
      <c r="H120" s="123" t="s">
        <v>151</v>
      </c>
      <c r="I120" s="123" t="s">
        <v>200</v>
      </c>
      <c r="J120" s="251" t="s">
        <v>13</v>
      </c>
      <c r="K120" s="181">
        <v>2435000</v>
      </c>
      <c r="L120" s="181">
        <v>332220</v>
      </c>
      <c r="M120" s="181">
        <v>330680.68300000002</v>
      </c>
      <c r="N120" s="182" t="s">
        <v>20</v>
      </c>
      <c r="O120" s="183" t="s">
        <v>20</v>
      </c>
    </row>
    <row r="121" spans="1:15" customFormat="1" ht="15.5" x14ac:dyDescent="0.35">
      <c r="A121" s="176" t="s">
        <v>504</v>
      </c>
      <c r="B121" s="177" t="s">
        <v>505</v>
      </c>
      <c r="C121" s="176" t="s">
        <v>96</v>
      </c>
      <c r="D121" s="176" t="s">
        <v>136</v>
      </c>
      <c r="E121" s="176" t="s">
        <v>506</v>
      </c>
      <c r="F121" s="176">
        <v>2024</v>
      </c>
      <c r="G121" s="176" t="s">
        <v>138</v>
      </c>
      <c r="H121" s="176" t="s">
        <v>210</v>
      </c>
      <c r="I121" s="176" t="s">
        <v>429</v>
      </c>
      <c r="J121" s="250" t="s">
        <v>13</v>
      </c>
      <c r="K121" s="178">
        <v>3520001</v>
      </c>
      <c r="L121" s="178">
        <v>3750848</v>
      </c>
      <c r="M121" s="178">
        <v>3751506.5019999999</v>
      </c>
      <c r="N121" s="179" t="s">
        <v>20</v>
      </c>
      <c r="O121" s="180" t="s">
        <v>20</v>
      </c>
    </row>
    <row r="122" spans="1:15" customFormat="1" ht="15.5" x14ac:dyDescent="0.35">
      <c r="A122" s="123" t="s">
        <v>507</v>
      </c>
      <c r="B122" s="124" t="s">
        <v>508</v>
      </c>
      <c r="C122" s="123" t="s">
        <v>98</v>
      </c>
      <c r="D122" s="123" t="s">
        <v>155</v>
      </c>
      <c r="E122" s="123" t="s">
        <v>155</v>
      </c>
      <c r="F122" s="123">
        <v>2024</v>
      </c>
      <c r="G122" s="123" t="s">
        <v>138</v>
      </c>
      <c r="H122" s="123" t="s">
        <v>151</v>
      </c>
      <c r="I122" s="123" t="s">
        <v>152</v>
      </c>
      <c r="J122" s="251" t="s">
        <v>13</v>
      </c>
      <c r="K122" s="181">
        <v>53385</v>
      </c>
      <c r="L122" s="181">
        <v>37920</v>
      </c>
      <c r="M122" s="185">
        <v>36356</v>
      </c>
      <c r="N122" s="182" t="s">
        <v>20</v>
      </c>
      <c r="O122" s="183" t="s">
        <v>20</v>
      </c>
    </row>
    <row r="123" spans="1:15" customFormat="1" ht="15.5" x14ac:dyDescent="0.35">
      <c r="A123" s="176" t="s">
        <v>509</v>
      </c>
      <c r="B123" s="177" t="s">
        <v>510</v>
      </c>
      <c r="C123" s="176" t="s">
        <v>98</v>
      </c>
      <c r="D123" s="176" t="s">
        <v>365</v>
      </c>
      <c r="E123" s="176" t="s">
        <v>365</v>
      </c>
      <c r="F123" s="176">
        <v>2024</v>
      </c>
      <c r="G123" s="176" t="s">
        <v>138</v>
      </c>
      <c r="H123" s="176" t="s">
        <v>162</v>
      </c>
      <c r="I123" s="176" t="s">
        <v>218</v>
      </c>
      <c r="J123" s="250" t="s">
        <v>13</v>
      </c>
      <c r="K123" s="178">
        <v>2236134</v>
      </c>
      <c r="L123" s="184">
        <v>55794</v>
      </c>
      <c r="M123" s="178">
        <v>0</v>
      </c>
      <c r="N123" s="179" t="s">
        <v>20</v>
      </c>
      <c r="O123" s="180" t="s">
        <v>146</v>
      </c>
    </row>
    <row r="124" spans="1:15" customFormat="1" ht="15.5" x14ac:dyDescent="0.35">
      <c r="A124" s="123" t="s">
        <v>511</v>
      </c>
      <c r="B124" s="124" t="s">
        <v>512</v>
      </c>
      <c r="C124" s="123" t="s">
        <v>96</v>
      </c>
      <c r="D124" s="123" t="s">
        <v>136</v>
      </c>
      <c r="E124" s="123" t="s">
        <v>513</v>
      </c>
      <c r="F124" s="123">
        <v>2024</v>
      </c>
      <c r="G124" s="123" t="s">
        <v>138</v>
      </c>
      <c r="H124" s="123" t="s">
        <v>139</v>
      </c>
      <c r="I124" s="123" t="s">
        <v>140</v>
      </c>
      <c r="J124" s="251" t="s">
        <v>13</v>
      </c>
      <c r="K124" s="181">
        <v>185530</v>
      </c>
      <c r="L124" s="185">
        <v>185530</v>
      </c>
      <c r="M124" s="185">
        <v>155754.28099999999</v>
      </c>
      <c r="N124" s="182" t="s">
        <v>20</v>
      </c>
      <c r="O124" s="183" t="s">
        <v>20</v>
      </c>
    </row>
    <row r="125" spans="1:15" customFormat="1" ht="15.5" x14ac:dyDescent="0.35">
      <c r="A125" s="176" t="s">
        <v>514</v>
      </c>
      <c r="B125" s="177" t="s">
        <v>515</v>
      </c>
      <c r="C125" s="176" t="s">
        <v>96</v>
      </c>
      <c r="D125" s="176" t="s">
        <v>136</v>
      </c>
      <c r="E125" s="176" t="s">
        <v>381</v>
      </c>
      <c r="F125" s="176">
        <v>2024</v>
      </c>
      <c r="G125" s="176" t="s">
        <v>138</v>
      </c>
      <c r="H125" s="176" t="s">
        <v>139</v>
      </c>
      <c r="I125" s="176" t="s">
        <v>140</v>
      </c>
      <c r="J125" s="250" t="s">
        <v>16</v>
      </c>
      <c r="K125" s="178">
        <v>1369905</v>
      </c>
      <c r="L125" s="184">
        <v>1369905</v>
      </c>
      <c r="M125" s="178">
        <v>1376178</v>
      </c>
      <c r="N125" s="179" t="s">
        <v>20</v>
      </c>
      <c r="O125" s="180" t="s">
        <v>20</v>
      </c>
    </row>
    <row r="126" spans="1:15" customFormat="1" ht="15.5" x14ac:dyDescent="0.35">
      <c r="A126" s="123" t="s">
        <v>516</v>
      </c>
      <c r="B126" s="124" t="s">
        <v>517</v>
      </c>
      <c r="C126" s="123" t="s">
        <v>91</v>
      </c>
      <c r="D126" s="123" t="s">
        <v>384</v>
      </c>
      <c r="E126" s="123" t="s">
        <v>518</v>
      </c>
      <c r="F126" s="123">
        <v>2024</v>
      </c>
      <c r="G126" s="123" t="s">
        <v>138</v>
      </c>
      <c r="H126" s="123" t="s">
        <v>139</v>
      </c>
      <c r="I126" s="123" t="s">
        <v>140</v>
      </c>
      <c r="J126" s="251" t="s">
        <v>13</v>
      </c>
      <c r="K126" s="181">
        <v>396445</v>
      </c>
      <c r="L126" s="181">
        <v>619170</v>
      </c>
      <c r="M126" s="185">
        <v>337904.61700000003</v>
      </c>
      <c r="N126" s="182" t="s">
        <v>20</v>
      </c>
      <c r="O126" s="183" t="s">
        <v>20</v>
      </c>
    </row>
    <row r="127" spans="1:15" customFormat="1" ht="15.5" x14ac:dyDescent="0.35">
      <c r="A127" s="176" t="s">
        <v>519</v>
      </c>
      <c r="B127" s="177" t="s">
        <v>520</v>
      </c>
      <c r="C127" s="176" t="s">
        <v>91</v>
      </c>
      <c r="D127" s="176" t="s">
        <v>384</v>
      </c>
      <c r="E127" s="176" t="s">
        <v>521</v>
      </c>
      <c r="F127" s="176">
        <v>2024</v>
      </c>
      <c r="G127" s="176" t="s">
        <v>138</v>
      </c>
      <c r="H127" s="176" t="s">
        <v>139</v>
      </c>
      <c r="I127" s="176" t="s">
        <v>140</v>
      </c>
      <c r="J127" s="250" t="s">
        <v>13</v>
      </c>
      <c r="K127" s="178">
        <v>3</v>
      </c>
      <c r="L127" s="184">
        <v>3</v>
      </c>
      <c r="M127" s="178">
        <v>0</v>
      </c>
      <c r="N127" s="179" t="s">
        <v>20</v>
      </c>
      <c r="O127" s="180" t="s">
        <v>146</v>
      </c>
    </row>
    <row r="128" spans="1:15" customFormat="1" ht="15.5" x14ac:dyDescent="0.35">
      <c r="A128" s="123" t="s">
        <v>522</v>
      </c>
      <c r="B128" s="124" t="s">
        <v>523</v>
      </c>
      <c r="C128" s="123" t="s">
        <v>89</v>
      </c>
      <c r="D128" s="123" t="s">
        <v>186</v>
      </c>
      <c r="E128" s="123" t="s">
        <v>187</v>
      </c>
      <c r="F128" s="123">
        <v>2024</v>
      </c>
      <c r="G128" s="123" t="s">
        <v>138</v>
      </c>
      <c r="H128" s="123" t="s">
        <v>151</v>
      </c>
      <c r="I128" s="123" t="s">
        <v>200</v>
      </c>
      <c r="J128" s="251" t="s">
        <v>13</v>
      </c>
      <c r="K128" s="181">
        <v>2929146</v>
      </c>
      <c r="L128" s="181">
        <v>2929146</v>
      </c>
      <c r="M128" s="181">
        <v>2206633</v>
      </c>
      <c r="N128" s="182" t="s">
        <v>20</v>
      </c>
      <c r="O128" s="183" t="s">
        <v>20</v>
      </c>
    </row>
    <row r="129" spans="1:15" customFormat="1" ht="15.5" x14ac:dyDescent="0.35">
      <c r="A129" s="176" t="s">
        <v>524</v>
      </c>
      <c r="B129" s="177" t="s">
        <v>525</v>
      </c>
      <c r="C129" s="176" t="s">
        <v>93</v>
      </c>
      <c r="D129" s="176" t="s">
        <v>234</v>
      </c>
      <c r="E129" s="176" t="s">
        <v>234</v>
      </c>
      <c r="F129" s="176">
        <v>2024</v>
      </c>
      <c r="G129" s="176" t="s">
        <v>138</v>
      </c>
      <c r="H129" s="176" t="s">
        <v>162</v>
      </c>
      <c r="I129" s="176" t="s">
        <v>238</v>
      </c>
      <c r="J129" s="250" t="s">
        <v>13</v>
      </c>
      <c r="K129" s="178">
        <v>3</v>
      </c>
      <c r="L129" s="184">
        <v>3</v>
      </c>
      <c r="M129" s="178">
        <v>0</v>
      </c>
      <c r="N129" s="179" t="s">
        <v>20</v>
      </c>
      <c r="O129" s="180" t="s">
        <v>146</v>
      </c>
    </row>
    <row r="130" spans="1:15" customFormat="1" ht="15.5" x14ac:dyDescent="0.35">
      <c r="A130" s="123" t="s">
        <v>526</v>
      </c>
      <c r="B130" s="124" t="s">
        <v>527</v>
      </c>
      <c r="C130" s="123" t="s">
        <v>90</v>
      </c>
      <c r="D130" s="123" t="s">
        <v>404</v>
      </c>
      <c r="E130" s="123" t="s">
        <v>528</v>
      </c>
      <c r="F130" s="123">
        <v>2024</v>
      </c>
      <c r="G130" s="123" t="s">
        <v>138</v>
      </c>
      <c r="H130" s="123" t="s">
        <v>139</v>
      </c>
      <c r="I130" s="123" t="s">
        <v>140</v>
      </c>
      <c r="J130" s="251" t="s">
        <v>13</v>
      </c>
      <c r="K130" s="181">
        <v>3</v>
      </c>
      <c r="L130" s="181">
        <v>500000</v>
      </c>
      <c r="M130" s="181">
        <v>0</v>
      </c>
      <c r="N130" s="182" t="s">
        <v>20</v>
      </c>
      <c r="O130" s="183" t="s">
        <v>146</v>
      </c>
    </row>
    <row r="131" spans="1:15" customFormat="1" ht="15.5" x14ac:dyDescent="0.35">
      <c r="A131" s="176" t="s">
        <v>529</v>
      </c>
      <c r="B131" s="177" t="s">
        <v>530</v>
      </c>
      <c r="C131" s="176" t="s">
        <v>88</v>
      </c>
      <c r="D131" s="176" t="s">
        <v>396</v>
      </c>
      <c r="E131" s="176" t="s">
        <v>396</v>
      </c>
      <c r="F131" s="176">
        <v>2024</v>
      </c>
      <c r="G131" s="176" t="s">
        <v>138</v>
      </c>
      <c r="H131" s="176" t="s">
        <v>151</v>
      </c>
      <c r="I131" s="176" t="s">
        <v>200</v>
      </c>
      <c r="J131" s="250" t="s">
        <v>13</v>
      </c>
      <c r="K131" s="178">
        <v>488478</v>
      </c>
      <c r="L131" s="184">
        <v>488478</v>
      </c>
      <c r="M131" s="178">
        <v>488477</v>
      </c>
      <c r="N131" s="179" t="s">
        <v>20</v>
      </c>
      <c r="O131" s="180" t="s">
        <v>20</v>
      </c>
    </row>
    <row r="132" spans="1:15" customFormat="1" ht="15.5" x14ac:dyDescent="0.35">
      <c r="A132" s="123" t="s">
        <v>531</v>
      </c>
      <c r="B132" s="124" t="s">
        <v>532</v>
      </c>
      <c r="C132" s="123" t="s">
        <v>97</v>
      </c>
      <c r="D132" s="123" t="s">
        <v>155</v>
      </c>
      <c r="E132" s="123" t="s">
        <v>155</v>
      </c>
      <c r="F132" s="123">
        <v>2024</v>
      </c>
      <c r="G132" s="123" t="s">
        <v>138</v>
      </c>
      <c r="H132" s="123" t="s">
        <v>151</v>
      </c>
      <c r="I132" s="123" t="s">
        <v>152</v>
      </c>
      <c r="J132" s="251" t="s">
        <v>13</v>
      </c>
      <c r="K132" s="181">
        <v>100000</v>
      </c>
      <c r="L132" s="181">
        <v>93500</v>
      </c>
      <c r="M132" s="185">
        <v>93497</v>
      </c>
      <c r="N132" s="182" t="s">
        <v>20</v>
      </c>
      <c r="O132" s="183" t="s">
        <v>20</v>
      </c>
    </row>
    <row r="133" spans="1:15" customFormat="1" ht="15.5" x14ac:dyDescent="0.35">
      <c r="A133" s="176" t="s">
        <v>533</v>
      </c>
      <c r="B133" s="177" t="s">
        <v>534</v>
      </c>
      <c r="C133" s="176" t="s">
        <v>109</v>
      </c>
      <c r="D133" s="176" t="s">
        <v>368</v>
      </c>
      <c r="E133" s="176" t="s">
        <v>535</v>
      </c>
      <c r="F133" s="176">
        <v>2024</v>
      </c>
      <c r="G133" s="176" t="s">
        <v>138</v>
      </c>
      <c r="H133" s="176" t="s">
        <v>210</v>
      </c>
      <c r="I133" s="176" t="s">
        <v>211</v>
      </c>
      <c r="J133" s="250" t="s">
        <v>13</v>
      </c>
      <c r="K133" s="178">
        <v>60611</v>
      </c>
      <c r="L133" s="178">
        <v>60611</v>
      </c>
      <c r="M133" s="178">
        <v>60610.974999999999</v>
      </c>
      <c r="N133" s="179" t="s">
        <v>20</v>
      </c>
      <c r="O133" s="180" t="s">
        <v>20</v>
      </c>
    </row>
    <row r="134" spans="1:15" customFormat="1" ht="15.5" x14ac:dyDescent="0.35">
      <c r="A134" s="123" t="s">
        <v>536</v>
      </c>
      <c r="B134" s="124" t="s">
        <v>537</v>
      </c>
      <c r="C134" s="123" t="s">
        <v>93</v>
      </c>
      <c r="D134" s="123" t="s">
        <v>315</v>
      </c>
      <c r="E134" s="123" t="s">
        <v>315</v>
      </c>
      <c r="F134" s="123">
        <v>2024</v>
      </c>
      <c r="G134" s="123" t="s">
        <v>138</v>
      </c>
      <c r="H134" s="123" t="s">
        <v>151</v>
      </c>
      <c r="I134" s="123" t="s">
        <v>200</v>
      </c>
      <c r="J134" s="251" t="s">
        <v>13</v>
      </c>
      <c r="K134" s="181">
        <v>3507273</v>
      </c>
      <c r="L134" s="181">
        <v>3411214</v>
      </c>
      <c r="M134" s="181">
        <v>3411213.9879999999</v>
      </c>
      <c r="N134" s="182" t="s">
        <v>20</v>
      </c>
      <c r="O134" s="183" t="s">
        <v>20</v>
      </c>
    </row>
    <row r="135" spans="1:15" customFormat="1" ht="15.5" x14ac:dyDescent="0.35">
      <c r="A135" s="176" t="s">
        <v>538</v>
      </c>
      <c r="B135" s="177" t="s">
        <v>539</v>
      </c>
      <c r="C135" s="176" t="s">
        <v>92</v>
      </c>
      <c r="D135" s="176" t="s">
        <v>540</v>
      </c>
      <c r="E135" s="176" t="s">
        <v>155</v>
      </c>
      <c r="F135" s="176">
        <v>2024</v>
      </c>
      <c r="G135" s="176" t="s">
        <v>138</v>
      </c>
      <c r="H135" s="176" t="s">
        <v>151</v>
      </c>
      <c r="I135" s="176" t="s">
        <v>152</v>
      </c>
      <c r="J135" s="250" t="s">
        <v>13</v>
      </c>
      <c r="K135" s="178">
        <v>1552</v>
      </c>
      <c r="L135" s="178">
        <v>1500</v>
      </c>
      <c r="M135" s="178">
        <v>1000</v>
      </c>
      <c r="N135" s="179" t="s">
        <v>20</v>
      </c>
      <c r="O135" s="180" t="s">
        <v>20</v>
      </c>
    </row>
    <row r="136" spans="1:15" customFormat="1" ht="15.5" x14ac:dyDescent="0.35">
      <c r="A136" s="123" t="s">
        <v>541</v>
      </c>
      <c r="B136" s="124" t="s">
        <v>542</v>
      </c>
      <c r="C136" s="123" t="s">
        <v>98</v>
      </c>
      <c r="D136" s="123" t="s">
        <v>365</v>
      </c>
      <c r="E136" s="123" t="s">
        <v>543</v>
      </c>
      <c r="F136" s="123">
        <v>2024</v>
      </c>
      <c r="G136" s="123" t="s">
        <v>138</v>
      </c>
      <c r="H136" s="123" t="s">
        <v>139</v>
      </c>
      <c r="I136" s="123" t="s">
        <v>140</v>
      </c>
      <c r="J136" s="251" t="s">
        <v>13</v>
      </c>
      <c r="K136" s="181">
        <v>774256</v>
      </c>
      <c r="L136" s="185">
        <v>2</v>
      </c>
      <c r="M136" s="181">
        <v>0</v>
      </c>
      <c r="N136" s="182" t="s">
        <v>20</v>
      </c>
      <c r="O136" s="183" t="s">
        <v>146</v>
      </c>
    </row>
    <row r="137" spans="1:15" customFormat="1" ht="15.5" x14ac:dyDescent="0.35">
      <c r="A137" s="176" t="s">
        <v>544</v>
      </c>
      <c r="B137" s="177" t="s">
        <v>545</v>
      </c>
      <c r="C137" s="176" t="s">
        <v>98</v>
      </c>
      <c r="D137" s="176" t="s">
        <v>190</v>
      </c>
      <c r="E137" s="176" t="s">
        <v>546</v>
      </c>
      <c r="F137" s="176">
        <v>2024</v>
      </c>
      <c r="G137" s="176" t="s">
        <v>138</v>
      </c>
      <c r="H137" s="176" t="s">
        <v>139</v>
      </c>
      <c r="I137" s="176" t="s">
        <v>140</v>
      </c>
      <c r="J137" s="250" t="s">
        <v>13</v>
      </c>
      <c r="K137" s="178">
        <v>14952998</v>
      </c>
      <c r="L137" s="178">
        <v>16705874</v>
      </c>
      <c r="M137" s="178">
        <v>14750013</v>
      </c>
      <c r="N137" s="179" t="s">
        <v>20</v>
      </c>
      <c r="O137" s="180" t="s">
        <v>20</v>
      </c>
    </row>
    <row r="138" spans="1:15" customFormat="1" ht="15.5" x14ac:dyDescent="0.35">
      <c r="A138" s="123" t="s">
        <v>547</v>
      </c>
      <c r="B138" s="124" t="s">
        <v>548</v>
      </c>
      <c r="C138" s="123" t="s">
        <v>90</v>
      </c>
      <c r="D138" s="123" t="s">
        <v>306</v>
      </c>
      <c r="E138" s="123" t="s">
        <v>306</v>
      </c>
      <c r="F138" s="123">
        <v>2024</v>
      </c>
      <c r="G138" s="123" t="s">
        <v>138</v>
      </c>
      <c r="H138" s="123" t="s">
        <v>144</v>
      </c>
      <c r="I138" s="123" t="s">
        <v>226</v>
      </c>
      <c r="J138" s="251" t="s">
        <v>16</v>
      </c>
      <c r="K138" s="181">
        <v>8259478</v>
      </c>
      <c r="L138" s="181">
        <v>7054156</v>
      </c>
      <c r="M138" s="181">
        <v>7045664</v>
      </c>
      <c r="N138" s="182" t="s">
        <v>20</v>
      </c>
      <c r="O138" s="183" t="s">
        <v>20</v>
      </c>
    </row>
    <row r="139" spans="1:15" customFormat="1" ht="15.5" x14ac:dyDescent="0.35">
      <c r="A139" s="176" t="s">
        <v>549</v>
      </c>
      <c r="B139" s="177" t="s">
        <v>550</v>
      </c>
      <c r="C139" s="176" t="s">
        <v>90</v>
      </c>
      <c r="D139" s="176" t="s">
        <v>205</v>
      </c>
      <c r="E139" s="176" t="s">
        <v>155</v>
      </c>
      <c r="F139" s="176">
        <v>2024</v>
      </c>
      <c r="G139" s="176" t="s">
        <v>138</v>
      </c>
      <c r="H139" s="176" t="s">
        <v>144</v>
      </c>
      <c r="I139" s="176" t="s">
        <v>226</v>
      </c>
      <c r="J139" s="250" t="s">
        <v>13</v>
      </c>
      <c r="K139" s="178">
        <v>267396</v>
      </c>
      <c r="L139" s="184">
        <v>200591</v>
      </c>
      <c r="M139" s="178">
        <v>200591</v>
      </c>
      <c r="N139" s="179" t="s">
        <v>20</v>
      </c>
      <c r="O139" s="180" t="s">
        <v>20</v>
      </c>
    </row>
    <row r="140" spans="1:15" customFormat="1" ht="15.5" x14ac:dyDescent="0.35">
      <c r="A140" s="123" t="s">
        <v>551</v>
      </c>
      <c r="B140" s="124" t="s">
        <v>552</v>
      </c>
      <c r="C140" s="123" t="s">
        <v>111</v>
      </c>
      <c r="D140" s="123" t="s">
        <v>319</v>
      </c>
      <c r="E140" s="123" t="s">
        <v>553</v>
      </c>
      <c r="F140" s="123">
        <v>2024</v>
      </c>
      <c r="G140" s="123" t="s">
        <v>138</v>
      </c>
      <c r="H140" s="123" t="s">
        <v>210</v>
      </c>
      <c r="I140" s="123" t="s">
        <v>211</v>
      </c>
      <c r="J140" s="251" t="s">
        <v>13</v>
      </c>
      <c r="K140" s="181">
        <v>1803930</v>
      </c>
      <c r="L140" s="181">
        <v>1797485</v>
      </c>
      <c r="M140" s="181">
        <v>1645746.5160000001</v>
      </c>
      <c r="N140" s="182" t="s">
        <v>20</v>
      </c>
      <c r="O140" s="183" t="s">
        <v>20</v>
      </c>
    </row>
    <row r="141" spans="1:15" customFormat="1" ht="15.5" x14ac:dyDescent="0.35">
      <c r="A141" s="176" t="s">
        <v>554</v>
      </c>
      <c r="B141" s="177" t="s">
        <v>555</v>
      </c>
      <c r="C141" s="176" t="s">
        <v>96</v>
      </c>
      <c r="D141" s="176" t="s">
        <v>166</v>
      </c>
      <c r="E141" s="176" t="s">
        <v>174</v>
      </c>
      <c r="F141" s="176">
        <v>2024</v>
      </c>
      <c r="G141" s="176" t="s">
        <v>138</v>
      </c>
      <c r="H141" s="176" t="s">
        <v>139</v>
      </c>
      <c r="I141" s="176" t="s">
        <v>140</v>
      </c>
      <c r="J141" s="250" t="s">
        <v>13</v>
      </c>
      <c r="K141" s="178">
        <v>279827</v>
      </c>
      <c r="L141" s="178">
        <v>279827</v>
      </c>
      <c r="M141" s="184">
        <v>153205</v>
      </c>
      <c r="N141" s="179" t="s">
        <v>20</v>
      </c>
      <c r="O141" s="180" t="s">
        <v>20</v>
      </c>
    </row>
    <row r="142" spans="1:15" customFormat="1" ht="15.5" x14ac:dyDescent="0.35">
      <c r="A142" s="123" t="s">
        <v>556</v>
      </c>
      <c r="B142" s="124" t="s">
        <v>557</v>
      </c>
      <c r="C142" s="123" t="s">
        <v>96</v>
      </c>
      <c r="D142" s="123" t="s">
        <v>166</v>
      </c>
      <c r="E142" s="123" t="s">
        <v>558</v>
      </c>
      <c r="F142" s="123">
        <v>2024</v>
      </c>
      <c r="G142" s="123" t="s">
        <v>138</v>
      </c>
      <c r="H142" s="123" t="s">
        <v>139</v>
      </c>
      <c r="I142" s="123" t="s">
        <v>140</v>
      </c>
      <c r="J142" s="251" t="s">
        <v>13</v>
      </c>
      <c r="K142" s="181">
        <v>761826</v>
      </c>
      <c r="L142" s="181">
        <v>761826</v>
      </c>
      <c r="M142" s="181">
        <v>695736</v>
      </c>
      <c r="N142" s="182" t="s">
        <v>20</v>
      </c>
      <c r="O142" s="183" t="s">
        <v>20</v>
      </c>
    </row>
    <row r="143" spans="1:15" customFormat="1" ht="15.5" x14ac:dyDescent="0.35">
      <c r="A143" s="176" t="s">
        <v>559</v>
      </c>
      <c r="B143" s="177" t="s">
        <v>560</v>
      </c>
      <c r="C143" s="176" t="s">
        <v>91</v>
      </c>
      <c r="D143" s="176" t="s">
        <v>384</v>
      </c>
      <c r="E143" s="176" t="s">
        <v>561</v>
      </c>
      <c r="F143" s="176">
        <v>2024</v>
      </c>
      <c r="G143" s="176" t="s">
        <v>138</v>
      </c>
      <c r="H143" s="176" t="s">
        <v>139</v>
      </c>
      <c r="I143" s="176" t="s">
        <v>140</v>
      </c>
      <c r="J143" s="250" t="s">
        <v>13</v>
      </c>
      <c r="K143" s="178">
        <v>1</v>
      </c>
      <c r="L143" s="178">
        <v>1</v>
      </c>
      <c r="M143" s="178">
        <v>982.928</v>
      </c>
      <c r="N143" s="179" t="s">
        <v>20</v>
      </c>
      <c r="O143" s="180" t="s">
        <v>20</v>
      </c>
    </row>
    <row r="144" spans="1:15" customFormat="1" ht="15.5" x14ac:dyDescent="0.35">
      <c r="A144" s="123" t="s">
        <v>562</v>
      </c>
      <c r="B144" s="124" t="s">
        <v>563</v>
      </c>
      <c r="C144" s="123" t="s">
        <v>97</v>
      </c>
      <c r="D144" s="123" t="s">
        <v>333</v>
      </c>
      <c r="E144" s="123" t="s">
        <v>333</v>
      </c>
      <c r="F144" s="123">
        <v>2024</v>
      </c>
      <c r="G144" s="123" t="s">
        <v>138</v>
      </c>
      <c r="H144" s="123" t="s">
        <v>151</v>
      </c>
      <c r="I144" s="123" t="s">
        <v>200</v>
      </c>
      <c r="J144" s="251" t="s">
        <v>13</v>
      </c>
      <c r="K144" s="181">
        <v>57613</v>
      </c>
      <c r="L144" s="181">
        <v>250000</v>
      </c>
      <c r="M144" s="181">
        <v>38093.11</v>
      </c>
      <c r="N144" s="182" t="s">
        <v>20</v>
      </c>
      <c r="O144" s="183" t="s">
        <v>20</v>
      </c>
    </row>
    <row r="145" spans="1:15" customFormat="1" ht="15.5" x14ac:dyDescent="0.35">
      <c r="A145" s="176" t="s">
        <v>564</v>
      </c>
      <c r="B145" s="177" t="s">
        <v>565</v>
      </c>
      <c r="C145" s="176" t="s">
        <v>97</v>
      </c>
      <c r="D145" s="176" t="s">
        <v>333</v>
      </c>
      <c r="E145" s="176" t="s">
        <v>155</v>
      </c>
      <c r="F145" s="176">
        <v>2024</v>
      </c>
      <c r="G145" s="176" t="s">
        <v>138</v>
      </c>
      <c r="H145" s="176" t="s">
        <v>151</v>
      </c>
      <c r="I145" s="176" t="s">
        <v>152</v>
      </c>
      <c r="J145" s="250" t="s">
        <v>13</v>
      </c>
      <c r="K145" s="178">
        <v>21331231</v>
      </c>
      <c r="L145" s="184">
        <v>17326070</v>
      </c>
      <c r="M145" s="178">
        <v>17325564</v>
      </c>
      <c r="N145" s="179" t="s">
        <v>20</v>
      </c>
      <c r="O145" s="180" t="s">
        <v>20</v>
      </c>
    </row>
    <row r="146" spans="1:15" customFormat="1" ht="15.5" x14ac:dyDescent="0.35">
      <c r="A146" s="123" t="s">
        <v>566</v>
      </c>
      <c r="B146" s="124" t="s">
        <v>567</v>
      </c>
      <c r="C146" s="123" t="s">
        <v>98</v>
      </c>
      <c r="D146" s="123" t="s">
        <v>190</v>
      </c>
      <c r="E146" s="123" t="s">
        <v>568</v>
      </c>
      <c r="F146" s="123">
        <v>2024</v>
      </c>
      <c r="G146" s="123" t="s">
        <v>138</v>
      </c>
      <c r="H146" s="123" t="s">
        <v>210</v>
      </c>
      <c r="I146" s="123" t="s">
        <v>211</v>
      </c>
      <c r="J146" s="251" t="s">
        <v>13</v>
      </c>
      <c r="K146" s="181">
        <v>198738</v>
      </c>
      <c r="L146" s="181">
        <v>111731</v>
      </c>
      <c r="M146" s="181">
        <v>566.16499999999996</v>
      </c>
      <c r="N146" s="182" t="s">
        <v>20</v>
      </c>
      <c r="O146" s="183" t="s">
        <v>20</v>
      </c>
    </row>
    <row r="147" spans="1:15" customFormat="1" ht="15.5" x14ac:dyDescent="0.35">
      <c r="A147" s="176" t="s">
        <v>569</v>
      </c>
      <c r="B147" s="177" t="s">
        <v>570</v>
      </c>
      <c r="C147" s="176" t="s">
        <v>98</v>
      </c>
      <c r="D147" s="176" t="s">
        <v>158</v>
      </c>
      <c r="E147" s="176" t="s">
        <v>309</v>
      </c>
      <c r="F147" s="176">
        <v>2024</v>
      </c>
      <c r="G147" s="176" t="s">
        <v>138</v>
      </c>
      <c r="H147" s="176" t="s">
        <v>182</v>
      </c>
      <c r="I147" s="176" t="s">
        <v>330</v>
      </c>
      <c r="J147" s="250" t="s">
        <v>13</v>
      </c>
      <c r="K147" s="178">
        <v>1120660</v>
      </c>
      <c r="L147" s="178">
        <v>1012554</v>
      </c>
      <c r="M147" s="178">
        <v>1012439.172</v>
      </c>
      <c r="N147" s="179" t="s">
        <v>20</v>
      </c>
      <c r="O147" s="180" t="s">
        <v>20</v>
      </c>
    </row>
    <row r="148" spans="1:15" customFormat="1" ht="15.5" x14ac:dyDescent="0.35">
      <c r="A148" s="123" t="s">
        <v>571</v>
      </c>
      <c r="B148" s="124" t="s">
        <v>572</v>
      </c>
      <c r="C148" s="123" t="s">
        <v>88</v>
      </c>
      <c r="D148" s="123" t="s">
        <v>396</v>
      </c>
      <c r="E148" s="123" t="s">
        <v>396</v>
      </c>
      <c r="F148" s="123">
        <v>2024</v>
      </c>
      <c r="G148" s="123" t="s">
        <v>138</v>
      </c>
      <c r="H148" s="123" t="s">
        <v>196</v>
      </c>
      <c r="I148" s="123" t="s">
        <v>196</v>
      </c>
      <c r="J148" s="251" t="s">
        <v>13</v>
      </c>
      <c r="K148" s="181">
        <v>346026</v>
      </c>
      <c r="L148" s="181">
        <v>405707</v>
      </c>
      <c r="M148" s="181">
        <v>330354.571</v>
      </c>
      <c r="N148" s="182" t="s">
        <v>20</v>
      </c>
      <c r="O148" s="183" t="s">
        <v>20</v>
      </c>
    </row>
    <row r="149" spans="1:15" customFormat="1" ht="15.5" x14ac:dyDescent="0.35">
      <c r="A149" s="176" t="s">
        <v>573</v>
      </c>
      <c r="B149" s="177" t="s">
        <v>574</v>
      </c>
      <c r="C149" s="176" t="s">
        <v>96</v>
      </c>
      <c r="D149" s="176" t="s">
        <v>136</v>
      </c>
      <c r="E149" s="176" t="s">
        <v>575</v>
      </c>
      <c r="F149" s="176">
        <v>2024</v>
      </c>
      <c r="G149" s="176" t="s">
        <v>138</v>
      </c>
      <c r="H149" s="176" t="s">
        <v>139</v>
      </c>
      <c r="I149" s="176" t="s">
        <v>140</v>
      </c>
      <c r="J149" s="250" t="s">
        <v>13</v>
      </c>
      <c r="K149" s="178">
        <v>205257</v>
      </c>
      <c r="L149" s="178">
        <v>205256</v>
      </c>
      <c r="M149" s="184">
        <v>179484.19699999999</v>
      </c>
      <c r="N149" s="179" t="s">
        <v>20</v>
      </c>
      <c r="O149" s="180" t="s">
        <v>20</v>
      </c>
    </row>
    <row r="150" spans="1:15" customFormat="1" ht="15.5" x14ac:dyDescent="0.35">
      <c r="A150" s="123" t="s">
        <v>576</v>
      </c>
      <c r="B150" s="124" t="s">
        <v>577</v>
      </c>
      <c r="C150" s="123" t="s">
        <v>96</v>
      </c>
      <c r="D150" s="123" t="s">
        <v>136</v>
      </c>
      <c r="E150" s="123" t="s">
        <v>578</v>
      </c>
      <c r="F150" s="123">
        <v>2024</v>
      </c>
      <c r="G150" s="123" t="s">
        <v>138</v>
      </c>
      <c r="H150" s="123" t="s">
        <v>162</v>
      </c>
      <c r="I150" s="123" t="s">
        <v>218</v>
      </c>
      <c r="J150" s="251" t="s">
        <v>13</v>
      </c>
      <c r="K150" s="181">
        <v>10042</v>
      </c>
      <c r="L150" s="185">
        <v>10040</v>
      </c>
      <c r="M150" s="181">
        <v>5620</v>
      </c>
      <c r="N150" s="182" t="s">
        <v>20</v>
      </c>
      <c r="O150" s="183" t="s">
        <v>20</v>
      </c>
    </row>
    <row r="151" spans="1:15" customFormat="1" ht="15.5" x14ac:dyDescent="0.35">
      <c r="A151" s="176" t="s">
        <v>579</v>
      </c>
      <c r="B151" s="177" t="s">
        <v>580</v>
      </c>
      <c r="C151" s="176" t="s">
        <v>89</v>
      </c>
      <c r="D151" s="176" t="s">
        <v>495</v>
      </c>
      <c r="E151" s="176" t="s">
        <v>581</v>
      </c>
      <c r="F151" s="176">
        <v>2024</v>
      </c>
      <c r="G151" s="176" t="s">
        <v>138</v>
      </c>
      <c r="H151" s="176" t="s">
        <v>210</v>
      </c>
      <c r="I151" s="176" t="s">
        <v>211</v>
      </c>
      <c r="J151" s="250" t="s">
        <v>13</v>
      </c>
      <c r="K151" s="178">
        <v>511719</v>
      </c>
      <c r="L151" s="178">
        <v>547588</v>
      </c>
      <c r="M151" s="178">
        <v>397832</v>
      </c>
      <c r="N151" s="179" t="s">
        <v>20</v>
      </c>
      <c r="O151" s="180" t="s">
        <v>20</v>
      </c>
    </row>
    <row r="152" spans="1:15" customFormat="1" ht="15.5" x14ac:dyDescent="0.35">
      <c r="A152" s="123" t="s">
        <v>582</v>
      </c>
      <c r="B152" s="124" t="s">
        <v>583</v>
      </c>
      <c r="C152" s="123" t="s">
        <v>96</v>
      </c>
      <c r="D152" s="123" t="s">
        <v>166</v>
      </c>
      <c r="E152" s="123" t="s">
        <v>281</v>
      </c>
      <c r="F152" s="123">
        <v>2024</v>
      </c>
      <c r="G152" s="123" t="s">
        <v>138</v>
      </c>
      <c r="H152" s="123" t="s">
        <v>182</v>
      </c>
      <c r="I152" s="123" t="s">
        <v>584</v>
      </c>
      <c r="J152" s="251" t="s">
        <v>13</v>
      </c>
      <c r="K152" s="181">
        <v>15950</v>
      </c>
      <c r="L152" s="181">
        <v>31900</v>
      </c>
      <c r="M152" s="181">
        <v>31900</v>
      </c>
      <c r="N152" s="182" t="s">
        <v>20</v>
      </c>
      <c r="O152" s="183" t="s">
        <v>20</v>
      </c>
    </row>
    <row r="153" spans="1:15" customFormat="1" ht="15.5" x14ac:dyDescent="0.35">
      <c r="A153" s="176" t="s">
        <v>585</v>
      </c>
      <c r="B153" s="177" t="s">
        <v>586</v>
      </c>
      <c r="C153" s="176" t="s">
        <v>90</v>
      </c>
      <c r="D153" s="176" t="s">
        <v>306</v>
      </c>
      <c r="E153" s="176" t="s">
        <v>306</v>
      </c>
      <c r="F153" s="176">
        <v>2024</v>
      </c>
      <c r="G153" s="176" t="s">
        <v>138</v>
      </c>
      <c r="H153" s="176" t="s">
        <v>151</v>
      </c>
      <c r="I153" s="176" t="s">
        <v>152</v>
      </c>
      <c r="J153" s="250" t="s">
        <v>13</v>
      </c>
      <c r="K153" s="178">
        <v>517498</v>
      </c>
      <c r="L153" s="178">
        <v>500000</v>
      </c>
      <c r="M153" s="178">
        <v>422000</v>
      </c>
      <c r="N153" s="179" t="s">
        <v>20</v>
      </c>
      <c r="O153" s="180" t="s">
        <v>20</v>
      </c>
    </row>
    <row r="154" spans="1:15" customFormat="1" ht="15.5" x14ac:dyDescent="0.35">
      <c r="A154" s="123" t="s">
        <v>587</v>
      </c>
      <c r="B154" s="124" t="s">
        <v>588</v>
      </c>
      <c r="C154" s="123" t="s">
        <v>89</v>
      </c>
      <c r="D154" s="123" t="s">
        <v>186</v>
      </c>
      <c r="E154" s="123" t="s">
        <v>589</v>
      </c>
      <c r="F154" s="123">
        <v>2024</v>
      </c>
      <c r="G154" s="123" t="s">
        <v>138</v>
      </c>
      <c r="H154" s="123" t="s">
        <v>139</v>
      </c>
      <c r="I154" s="123" t="s">
        <v>140</v>
      </c>
      <c r="J154" s="251" t="s">
        <v>13</v>
      </c>
      <c r="K154" s="181">
        <v>2648043</v>
      </c>
      <c r="L154" s="185">
        <v>1101555</v>
      </c>
      <c r="M154" s="185">
        <v>1101555</v>
      </c>
      <c r="N154" s="182" t="s">
        <v>20</v>
      </c>
      <c r="O154" s="183" t="s">
        <v>20</v>
      </c>
    </row>
    <row r="155" spans="1:15" customFormat="1" ht="15.5" x14ac:dyDescent="0.35">
      <c r="A155" s="176" t="s">
        <v>590</v>
      </c>
      <c r="B155" s="177" t="s">
        <v>591</v>
      </c>
      <c r="C155" s="176" t="s">
        <v>87</v>
      </c>
      <c r="D155" s="176" t="s">
        <v>592</v>
      </c>
      <c r="E155" s="176" t="s">
        <v>593</v>
      </c>
      <c r="F155" s="176">
        <v>2024</v>
      </c>
      <c r="G155" s="176" t="s">
        <v>138</v>
      </c>
      <c r="H155" s="176" t="s">
        <v>151</v>
      </c>
      <c r="I155" s="176" t="s">
        <v>200</v>
      </c>
      <c r="J155" s="250" t="s">
        <v>13</v>
      </c>
      <c r="K155" s="178">
        <v>1382372</v>
      </c>
      <c r="L155" s="178">
        <v>1382372</v>
      </c>
      <c r="M155" s="178">
        <v>1373247</v>
      </c>
      <c r="N155" s="179" t="s">
        <v>20</v>
      </c>
      <c r="O155" s="180" t="s">
        <v>20</v>
      </c>
    </row>
    <row r="156" spans="1:15" customFormat="1" ht="15.5" x14ac:dyDescent="0.35">
      <c r="A156" s="123" t="s">
        <v>594</v>
      </c>
      <c r="B156" s="124" t="s">
        <v>595</v>
      </c>
      <c r="C156" s="123" t="s">
        <v>91</v>
      </c>
      <c r="D156" s="123" t="s">
        <v>596</v>
      </c>
      <c r="E156" s="123" t="s">
        <v>597</v>
      </c>
      <c r="F156" s="123">
        <v>2024</v>
      </c>
      <c r="G156" s="123" t="s">
        <v>138</v>
      </c>
      <c r="H156" s="123" t="s">
        <v>151</v>
      </c>
      <c r="I156" s="123" t="s">
        <v>152</v>
      </c>
      <c r="J156" s="251" t="s">
        <v>13</v>
      </c>
      <c r="K156" s="181">
        <v>148575</v>
      </c>
      <c r="L156" s="181">
        <v>20000</v>
      </c>
      <c r="M156" s="181">
        <v>1000</v>
      </c>
      <c r="N156" s="182" t="s">
        <v>20</v>
      </c>
      <c r="O156" s="183" t="s">
        <v>20</v>
      </c>
    </row>
    <row r="157" spans="1:15" customFormat="1" ht="15.5" x14ac:dyDescent="0.35">
      <c r="A157" s="176" t="s">
        <v>598</v>
      </c>
      <c r="B157" s="177" t="s">
        <v>599</v>
      </c>
      <c r="C157" s="176" t="s">
        <v>96</v>
      </c>
      <c r="D157" s="176" t="s">
        <v>166</v>
      </c>
      <c r="E157" s="176" t="s">
        <v>600</v>
      </c>
      <c r="F157" s="176">
        <v>2024</v>
      </c>
      <c r="G157" s="176" t="s">
        <v>138</v>
      </c>
      <c r="H157" s="176" t="s">
        <v>139</v>
      </c>
      <c r="I157" s="176" t="s">
        <v>140</v>
      </c>
      <c r="J157" s="250" t="s">
        <v>13</v>
      </c>
      <c r="K157" s="178">
        <v>198064</v>
      </c>
      <c r="L157" s="178">
        <v>198064</v>
      </c>
      <c r="M157" s="178">
        <v>41196.067999999999</v>
      </c>
      <c r="N157" s="179" t="s">
        <v>20</v>
      </c>
      <c r="O157" s="180" t="s">
        <v>20</v>
      </c>
    </row>
    <row r="158" spans="1:15" customFormat="1" ht="15.5" x14ac:dyDescent="0.35">
      <c r="A158" s="123" t="s">
        <v>601</v>
      </c>
      <c r="B158" s="124" t="s">
        <v>602</v>
      </c>
      <c r="C158" s="123" t="s">
        <v>91</v>
      </c>
      <c r="D158" s="123" t="s">
        <v>384</v>
      </c>
      <c r="E158" s="123" t="s">
        <v>603</v>
      </c>
      <c r="F158" s="123">
        <v>2024</v>
      </c>
      <c r="G158" s="123" t="s">
        <v>138</v>
      </c>
      <c r="H158" s="123" t="s">
        <v>270</v>
      </c>
      <c r="I158" s="123" t="s">
        <v>271</v>
      </c>
      <c r="J158" s="251" t="s">
        <v>13</v>
      </c>
      <c r="K158" s="181">
        <v>27235042</v>
      </c>
      <c r="L158" s="185">
        <v>27246805</v>
      </c>
      <c r="M158" s="181">
        <v>27090302</v>
      </c>
      <c r="N158" s="182" t="s">
        <v>20</v>
      </c>
      <c r="O158" s="183" t="s">
        <v>20</v>
      </c>
    </row>
    <row r="159" spans="1:15" customFormat="1" ht="15.5" x14ac:dyDescent="0.35">
      <c r="A159" s="176" t="s">
        <v>604</v>
      </c>
      <c r="B159" s="177" t="s">
        <v>605</v>
      </c>
      <c r="C159" s="176" t="s">
        <v>109</v>
      </c>
      <c r="D159" s="176" t="s">
        <v>171</v>
      </c>
      <c r="E159" s="176" t="s">
        <v>606</v>
      </c>
      <c r="F159" s="176">
        <v>2024</v>
      </c>
      <c r="G159" s="176" t="s">
        <v>138</v>
      </c>
      <c r="H159" s="176" t="s">
        <v>139</v>
      </c>
      <c r="I159" s="176" t="s">
        <v>140</v>
      </c>
      <c r="J159" s="250" t="s">
        <v>13</v>
      </c>
      <c r="K159" s="178">
        <v>1765096</v>
      </c>
      <c r="L159" s="178">
        <v>1991782</v>
      </c>
      <c r="M159" s="178">
        <v>1979382</v>
      </c>
      <c r="N159" s="179" t="s">
        <v>20</v>
      </c>
      <c r="O159" s="180" t="s">
        <v>20</v>
      </c>
    </row>
    <row r="160" spans="1:15" customFormat="1" ht="15.5" x14ac:dyDescent="0.35">
      <c r="A160" s="123" t="s">
        <v>607</v>
      </c>
      <c r="B160" s="124" t="s">
        <v>608</v>
      </c>
      <c r="C160" s="123" t="s">
        <v>109</v>
      </c>
      <c r="D160" s="123" t="s">
        <v>368</v>
      </c>
      <c r="E160" s="123" t="s">
        <v>609</v>
      </c>
      <c r="F160" s="123">
        <v>2024</v>
      </c>
      <c r="G160" s="123" t="s">
        <v>138</v>
      </c>
      <c r="H160" s="123" t="s">
        <v>144</v>
      </c>
      <c r="I160" s="123" t="s">
        <v>282</v>
      </c>
      <c r="J160" s="251" t="s">
        <v>13</v>
      </c>
      <c r="K160" s="181">
        <v>1148000</v>
      </c>
      <c r="L160" s="181">
        <v>75754</v>
      </c>
      <c r="M160" s="181">
        <v>75754</v>
      </c>
      <c r="N160" s="182" t="s">
        <v>20</v>
      </c>
      <c r="O160" s="183" t="s">
        <v>20</v>
      </c>
    </row>
    <row r="161" spans="1:15" customFormat="1" ht="15.5" x14ac:dyDescent="0.35">
      <c r="A161" s="176" t="s">
        <v>610</v>
      </c>
      <c r="B161" s="177" t="s">
        <v>611</v>
      </c>
      <c r="C161" s="176" t="s">
        <v>96</v>
      </c>
      <c r="D161" s="176" t="s">
        <v>166</v>
      </c>
      <c r="E161" s="176" t="s">
        <v>229</v>
      </c>
      <c r="F161" s="176">
        <v>2024</v>
      </c>
      <c r="G161" s="176" t="s">
        <v>138</v>
      </c>
      <c r="H161" s="176" t="s">
        <v>139</v>
      </c>
      <c r="I161" s="176" t="s">
        <v>140</v>
      </c>
      <c r="J161" s="250" t="s">
        <v>13</v>
      </c>
      <c r="K161" s="178">
        <v>10001</v>
      </c>
      <c r="L161" s="178">
        <v>10001</v>
      </c>
      <c r="M161" s="178">
        <v>0</v>
      </c>
      <c r="N161" s="179" t="s">
        <v>20</v>
      </c>
      <c r="O161" s="180" t="s">
        <v>146</v>
      </c>
    </row>
    <row r="162" spans="1:15" customFormat="1" ht="15.5" x14ac:dyDescent="0.35">
      <c r="A162" s="123" t="s">
        <v>612</v>
      </c>
      <c r="B162" s="124" t="s">
        <v>613</v>
      </c>
      <c r="C162" s="123" t="s">
        <v>87</v>
      </c>
      <c r="D162" s="123" t="s">
        <v>60</v>
      </c>
      <c r="E162" s="123" t="s">
        <v>60</v>
      </c>
      <c r="F162" s="123">
        <v>2024</v>
      </c>
      <c r="G162" s="123" t="s">
        <v>138</v>
      </c>
      <c r="H162" s="123" t="s">
        <v>151</v>
      </c>
      <c r="I162" s="123" t="s">
        <v>200</v>
      </c>
      <c r="J162" s="251" t="s">
        <v>13</v>
      </c>
      <c r="K162" s="181">
        <v>3278535</v>
      </c>
      <c r="L162" s="185">
        <v>4834418</v>
      </c>
      <c r="M162" s="181">
        <v>3264669.6550000003</v>
      </c>
      <c r="N162" s="182" t="s">
        <v>20</v>
      </c>
      <c r="O162" s="183" t="s">
        <v>20</v>
      </c>
    </row>
    <row r="163" spans="1:15" customFormat="1" ht="15.5" x14ac:dyDescent="0.35">
      <c r="A163" s="176" t="s">
        <v>614</v>
      </c>
      <c r="B163" s="177" t="s">
        <v>615</v>
      </c>
      <c r="C163" s="176" t="s">
        <v>109</v>
      </c>
      <c r="D163" s="176" t="s">
        <v>288</v>
      </c>
      <c r="E163" s="176" t="s">
        <v>616</v>
      </c>
      <c r="F163" s="176">
        <v>2024</v>
      </c>
      <c r="G163" s="176" t="s">
        <v>138</v>
      </c>
      <c r="H163" s="176" t="s">
        <v>139</v>
      </c>
      <c r="I163" s="176" t="s">
        <v>168</v>
      </c>
      <c r="J163" s="250" t="s">
        <v>13</v>
      </c>
      <c r="K163" s="178">
        <v>93614</v>
      </c>
      <c r="L163" s="184">
        <v>93614</v>
      </c>
      <c r="M163" s="178">
        <v>72800</v>
      </c>
      <c r="N163" s="179" t="s">
        <v>20</v>
      </c>
      <c r="O163" s="180" t="s">
        <v>20</v>
      </c>
    </row>
    <row r="164" spans="1:15" customFormat="1" ht="15.5" x14ac:dyDescent="0.35">
      <c r="A164" s="123" t="s">
        <v>617</v>
      </c>
      <c r="B164" s="124" t="s">
        <v>618</v>
      </c>
      <c r="C164" s="123" t="s">
        <v>91</v>
      </c>
      <c r="D164" s="123" t="s">
        <v>384</v>
      </c>
      <c r="E164" s="123" t="s">
        <v>619</v>
      </c>
      <c r="F164" s="123">
        <v>2024</v>
      </c>
      <c r="G164" s="123" t="s">
        <v>138</v>
      </c>
      <c r="H164" s="123" t="s">
        <v>196</v>
      </c>
      <c r="I164" s="123" t="s">
        <v>196</v>
      </c>
      <c r="J164" s="251" t="s">
        <v>13</v>
      </c>
      <c r="K164" s="181">
        <v>3302131</v>
      </c>
      <c r="L164" s="181">
        <v>1288613</v>
      </c>
      <c r="M164" s="181">
        <v>1288613.148</v>
      </c>
      <c r="N164" s="182" t="s">
        <v>20</v>
      </c>
      <c r="O164" s="183" t="s">
        <v>20</v>
      </c>
    </row>
    <row r="165" spans="1:15" customFormat="1" ht="15.5" x14ac:dyDescent="0.35">
      <c r="A165" s="176" t="s">
        <v>620</v>
      </c>
      <c r="B165" s="177" t="s">
        <v>621</v>
      </c>
      <c r="C165" s="176" t="s">
        <v>93</v>
      </c>
      <c r="D165" s="176" t="s">
        <v>234</v>
      </c>
      <c r="E165" s="176" t="s">
        <v>234</v>
      </c>
      <c r="F165" s="176">
        <v>2024</v>
      </c>
      <c r="G165" s="176" t="s">
        <v>138</v>
      </c>
      <c r="H165" s="176" t="s">
        <v>162</v>
      </c>
      <c r="I165" s="176" t="s">
        <v>238</v>
      </c>
      <c r="J165" s="250" t="s">
        <v>13</v>
      </c>
      <c r="K165" s="178">
        <v>4</v>
      </c>
      <c r="L165" s="184">
        <v>4</v>
      </c>
      <c r="M165" s="178">
        <v>0</v>
      </c>
      <c r="N165" s="179" t="s">
        <v>20</v>
      </c>
      <c r="O165" s="180" t="s">
        <v>146</v>
      </c>
    </row>
    <row r="166" spans="1:15" customFormat="1" ht="15.5" x14ac:dyDescent="0.35">
      <c r="A166" s="123" t="s">
        <v>622</v>
      </c>
      <c r="B166" s="124" t="s">
        <v>623</v>
      </c>
      <c r="C166" s="123" t="s">
        <v>93</v>
      </c>
      <c r="D166" s="123" t="s">
        <v>194</v>
      </c>
      <c r="E166" s="123" t="s">
        <v>225</v>
      </c>
      <c r="F166" s="123">
        <v>2024</v>
      </c>
      <c r="G166" s="123" t="s">
        <v>138</v>
      </c>
      <c r="H166" s="123" t="s">
        <v>162</v>
      </c>
      <c r="I166" s="123" t="s">
        <v>238</v>
      </c>
      <c r="J166" s="251" t="s">
        <v>13</v>
      </c>
      <c r="K166" s="181">
        <v>4</v>
      </c>
      <c r="L166" s="185">
        <v>4</v>
      </c>
      <c r="M166" s="181">
        <v>0</v>
      </c>
      <c r="N166" s="182" t="s">
        <v>20</v>
      </c>
      <c r="O166" s="183" t="s">
        <v>146</v>
      </c>
    </row>
    <row r="167" spans="1:15" customFormat="1" ht="15.5" x14ac:dyDescent="0.35">
      <c r="A167" s="176" t="s">
        <v>624</v>
      </c>
      <c r="B167" s="177" t="s">
        <v>625</v>
      </c>
      <c r="C167" s="176" t="s">
        <v>88</v>
      </c>
      <c r="D167" s="176" t="s">
        <v>626</v>
      </c>
      <c r="E167" s="176" t="s">
        <v>627</v>
      </c>
      <c r="F167" s="176">
        <v>2024</v>
      </c>
      <c r="G167" s="176" t="s">
        <v>138</v>
      </c>
      <c r="H167" s="176" t="s">
        <v>139</v>
      </c>
      <c r="I167" s="176" t="s">
        <v>140</v>
      </c>
      <c r="J167" s="250" t="s">
        <v>13</v>
      </c>
      <c r="K167" s="178">
        <v>10143529</v>
      </c>
      <c r="L167" s="178">
        <v>10262965</v>
      </c>
      <c r="M167" s="178">
        <v>10258345.244999999</v>
      </c>
      <c r="N167" s="179" t="s">
        <v>20</v>
      </c>
      <c r="O167" s="180" t="s">
        <v>20</v>
      </c>
    </row>
    <row r="168" spans="1:15" customFormat="1" ht="15.5" x14ac:dyDescent="0.35">
      <c r="A168" s="123" t="s">
        <v>628</v>
      </c>
      <c r="B168" s="124" t="s">
        <v>629</v>
      </c>
      <c r="C168" s="123" t="s">
        <v>89</v>
      </c>
      <c r="D168" s="123" t="s">
        <v>221</v>
      </c>
      <c r="E168" s="123" t="s">
        <v>222</v>
      </c>
      <c r="F168" s="123">
        <v>2024</v>
      </c>
      <c r="G168" s="123" t="s">
        <v>138</v>
      </c>
      <c r="H168" s="123" t="s">
        <v>162</v>
      </c>
      <c r="I168" s="123" t="s">
        <v>238</v>
      </c>
      <c r="J168" s="251" t="s">
        <v>13</v>
      </c>
      <c r="K168" s="181">
        <v>187281</v>
      </c>
      <c r="L168" s="185">
        <v>173625</v>
      </c>
      <c r="M168" s="185">
        <v>173624.98699999999</v>
      </c>
      <c r="N168" s="182" t="s">
        <v>20</v>
      </c>
      <c r="O168" s="183" t="s">
        <v>20</v>
      </c>
    </row>
    <row r="169" spans="1:15" customFormat="1" ht="15.5" x14ac:dyDescent="0.35">
      <c r="A169" s="176" t="s">
        <v>630</v>
      </c>
      <c r="B169" s="177" t="s">
        <v>631</v>
      </c>
      <c r="C169" s="176" t="s">
        <v>88</v>
      </c>
      <c r="D169" s="176" t="s">
        <v>412</v>
      </c>
      <c r="E169" s="176" t="s">
        <v>632</v>
      </c>
      <c r="F169" s="176">
        <v>2024</v>
      </c>
      <c r="G169" s="176" t="s">
        <v>138</v>
      </c>
      <c r="H169" s="176" t="s">
        <v>139</v>
      </c>
      <c r="I169" s="176" t="s">
        <v>140</v>
      </c>
      <c r="J169" s="250" t="s">
        <v>13</v>
      </c>
      <c r="K169" s="178">
        <v>4261732</v>
      </c>
      <c r="L169" s="178">
        <v>4261762</v>
      </c>
      <c r="M169" s="184">
        <v>4261452.3619999997</v>
      </c>
      <c r="N169" s="179" t="s">
        <v>20</v>
      </c>
      <c r="O169" s="180" t="s">
        <v>20</v>
      </c>
    </row>
    <row r="170" spans="1:15" customFormat="1" ht="15.5" x14ac:dyDescent="0.35">
      <c r="A170" s="123" t="s">
        <v>633</v>
      </c>
      <c r="B170" s="124" t="s">
        <v>634</v>
      </c>
      <c r="C170" s="123" t="s">
        <v>98</v>
      </c>
      <c r="D170" s="123" t="s">
        <v>158</v>
      </c>
      <c r="E170" s="123" t="s">
        <v>158</v>
      </c>
      <c r="F170" s="123">
        <v>2024</v>
      </c>
      <c r="G170" s="123" t="s">
        <v>138</v>
      </c>
      <c r="H170" s="123" t="s">
        <v>210</v>
      </c>
      <c r="I170" s="123" t="s">
        <v>289</v>
      </c>
      <c r="J170" s="251" t="s">
        <v>13</v>
      </c>
      <c r="K170" s="181">
        <v>24828</v>
      </c>
      <c r="L170" s="185">
        <v>8664</v>
      </c>
      <c r="M170" s="181">
        <v>8663.2000000000007</v>
      </c>
      <c r="N170" s="182" t="s">
        <v>20</v>
      </c>
      <c r="O170" s="183" t="s">
        <v>20</v>
      </c>
    </row>
    <row r="171" spans="1:15" customFormat="1" ht="15.5" x14ac:dyDescent="0.35">
      <c r="A171" s="176" t="s">
        <v>635</v>
      </c>
      <c r="B171" s="177" t="s">
        <v>636</v>
      </c>
      <c r="C171" s="176" t="s">
        <v>96</v>
      </c>
      <c r="D171" s="176" t="s">
        <v>166</v>
      </c>
      <c r="E171" s="176" t="s">
        <v>274</v>
      </c>
      <c r="F171" s="176">
        <v>2024</v>
      </c>
      <c r="G171" s="176" t="s">
        <v>138</v>
      </c>
      <c r="H171" s="176" t="s">
        <v>151</v>
      </c>
      <c r="I171" s="176" t="s">
        <v>152</v>
      </c>
      <c r="J171" s="250" t="s">
        <v>13</v>
      </c>
      <c r="K171" s="178">
        <v>89000</v>
      </c>
      <c r="L171" s="184">
        <v>88050</v>
      </c>
      <c r="M171" s="178">
        <v>85140.429000000004</v>
      </c>
      <c r="N171" s="179" t="s">
        <v>20</v>
      </c>
      <c r="O171" s="180" t="s">
        <v>20</v>
      </c>
    </row>
    <row r="172" spans="1:15" customFormat="1" ht="15.5" x14ac:dyDescent="0.35">
      <c r="A172" s="123" t="s">
        <v>637</v>
      </c>
      <c r="B172" s="124" t="s">
        <v>638</v>
      </c>
      <c r="C172" s="123" t="s">
        <v>100</v>
      </c>
      <c r="D172" s="123" t="s">
        <v>155</v>
      </c>
      <c r="E172" s="123" t="s">
        <v>155</v>
      </c>
      <c r="F172" s="123">
        <v>2024</v>
      </c>
      <c r="G172" s="123" t="s">
        <v>138</v>
      </c>
      <c r="H172" s="123" t="s">
        <v>151</v>
      </c>
      <c r="I172" s="123" t="s">
        <v>152</v>
      </c>
      <c r="J172" s="251" t="s">
        <v>13</v>
      </c>
      <c r="K172" s="181">
        <v>103500</v>
      </c>
      <c r="L172" s="181">
        <v>93000</v>
      </c>
      <c r="M172" s="181">
        <v>85956.251999999993</v>
      </c>
      <c r="N172" s="182" t="s">
        <v>20</v>
      </c>
      <c r="O172" s="183" t="s">
        <v>20</v>
      </c>
    </row>
    <row r="173" spans="1:15" customFormat="1" ht="15.5" x14ac:dyDescent="0.35">
      <c r="A173" s="176" t="s">
        <v>639</v>
      </c>
      <c r="B173" s="177" t="s">
        <v>640</v>
      </c>
      <c r="C173" s="176" t="s">
        <v>91</v>
      </c>
      <c r="D173" s="176" t="s">
        <v>344</v>
      </c>
      <c r="E173" s="176" t="s">
        <v>641</v>
      </c>
      <c r="F173" s="176">
        <v>2024</v>
      </c>
      <c r="G173" s="176" t="s">
        <v>138</v>
      </c>
      <c r="H173" s="176" t="s">
        <v>139</v>
      </c>
      <c r="I173" s="176" t="s">
        <v>140</v>
      </c>
      <c r="J173" s="250" t="s">
        <v>13</v>
      </c>
      <c r="K173" s="178">
        <v>253106</v>
      </c>
      <c r="L173" s="184">
        <v>137243</v>
      </c>
      <c r="M173" s="178">
        <v>137243.64199999999</v>
      </c>
      <c r="N173" s="179" t="s">
        <v>20</v>
      </c>
      <c r="O173" s="180" t="s">
        <v>20</v>
      </c>
    </row>
    <row r="174" spans="1:15" customFormat="1" ht="15.5" x14ac:dyDescent="0.35">
      <c r="A174" s="123" t="s">
        <v>642</v>
      </c>
      <c r="B174" s="124" t="s">
        <v>643</v>
      </c>
      <c r="C174" s="123" t="s">
        <v>87</v>
      </c>
      <c r="D174" s="123" t="s">
        <v>60</v>
      </c>
      <c r="E174" s="123" t="s">
        <v>644</v>
      </c>
      <c r="F174" s="123">
        <v>2024</v>
      </c>
      <c r="G174" s="123" t="s">
        <v>138</v>
      </c>
      <c r="H174" s="123" t="s">
        <v>139</v>
      </c>
      <c r="I174" s="123" t="s">
        <v>140</v>
      </c>
      <c r="J174" s="251" t="s">
        <v>13</v>
      </c>
      <c r="K174" s="181">
        <v>39150</v>
      </c>
      <c r="L174" s="185">
        <v>54700</v>
      </c>
      <c r="M174" s="181">
        <v>39150</v>
      </c>
      <c r="N174" s="182" t="s">
        <v>20</v>
      </c>
      <c r="O174" s="183" t="s">
        <v>20</v>
      </c>
    </row>
    <row r="175" spans="1:15" customFormat="1" ht="15.5" x14ac:dyDescent="0.35">
      <c r="A175" s="176" t="s">
        <v>645</v>
      </c>
      <c r="B175" s="177" t="s">
        <v>646</v>
      </c>
      <c r="C175" s="176" t="s">
        <v>98</v>
      </c>
      <c r="D175" s="176" t="s">
        <v>190</v>
      </c>
      <c r="E175" s="176" t="s">
        <v>191</v>
      </c>
      <c r="F175" s="176">
        <v>2024</v>
      </c>
      <c r="G175" s="176" t="s">
        <v>138</v>
      </c>
      <c r="H175" s="176" t="s">
        <v>162</v>
      </c>
      <c r="I175" s="176" t="s">
        <v>218</v>
      </c>
      <c r="J175" s="250" t="s">
        <v>13</v>
      </c>
      <c r="K175" s="178">
        <v>42807</v>
      </c>
      <c r="L175" s="178">
        <v>42807</v>
      </c>
      <c r="M175" s="178">
        <v>56.029000000000003</v>
      </c>
      <c r="N175" s="179" t="s">
        <v>20</v>
      </c>
      <c r="O175" s="180" t="s">
        <v>20</v>
      </c>
    </row>
    <row r="176" spans="1:15" customFormat="1" ht="15.5" x14ac:dyDescent="0.35">
      <c r="A176" s="123" t="s">
        <v>647</v>
      </c>
      <c r="B176" s="124" t="s">
        <v>648</v>
      </c>
      <c r="C176" s="123" t="s">
        <v>109</v>
      </c>
      <c r="D176" s="123" t="s">
        <v>155</v>
      </c>
      <c r="E176" s="123" t="s">
        <v>155</v>
      </c>
      <c r="F176" s="123">
        <v>2024</v>
      </c>
      <c r="G176" s="123" t="s">
        <v>138</v>
      </c>
      <c r="H176" s="123" t="s">
        <v>151</v>
      </c>
      <c r="I176" s="123" t="s">
        <v>152</v>
      </c>
      <c r="J176" s="251" t="s">
        <v>13</v>
      </c>
      <c r="K176" s="181">
        <v>1070175</v>
      </c>
      <c r="L176" s="185">
        <v>1064790</v>
      </c>
      <c r="M176" s="185">
        <v>1063084</v>
      </c>
      <c r="N176" s="182" t="s">
        <v>20</v>
      </c>
      <c r="O176" s="183" t="s">
        <v>20</v>
      </c>
    </row>
    <row r="177" spans="1:15" customFormat="1" ht="15.5" x14ac:dyDescent="0.35">
      <c r="A177" s="176" t="s">
        <v>649</v>
      </c>
      <c r="B177" s="177" t="s">
        <v>650</v>
      </c>
      <c r="C177" s="176" t="s">
        <v>97</v>
      </c>
      <c r="D177" s="176" t="s">
        <v>155</v>
      </c>
      <c r="E177" s="176" t="s">
        <v>155</v>
      </c>
      <c r="F177" s="176">
        <v>2024</v>
      </c>
      <c r="G177" s="176" t="s">
        <v>138</v>
      </c>
      <c r="H177" s="176" t="s">
        <v>151</v>
      </c>
      <c r="I177" s="176" t="s">
        <v>200</v>
      </c>
      <c r="J177" s="250" t="s">
        <v>13</v>
      </c>
      <c r="K177" s="178">
        <v>15010</v>
      </c>
      <c r="L177" s="184">
        <v>15010</v>
      </c>
      <c r="M177" s="184">
        <v>12419.29</v>
      </c>
      <c r="N177" s="179" t="s">
        <v>20</v>
      </c>
      <c r="O177" s="180" t="s">
        <v>20</v>
      </c>
    </row>
    <row r="178" spans="1:15" customFormat="1" ht="15.5" x14ac:dyDescent="0.35">
      <c r="A178" s="123" t="s">
        <v>651</v>
      </c>
      <c r="B178" s="124" t="s">
        <v>652</v>
      </c>
      <c r="C178" s="123" t="s">
        <v>84</v>
      </c>
      <c r="D178" s="123" t="s">
        <v>155</v>
      </c>
      <c r="E178" s="123" t="s">
        <v>155</v>
      </c>
      <c r="F178" s="123">
        <v>2024</v>
      </c>
      <c r="G178" s="123" t="s">
        <v>138</v>
      </c>
      <c r="H178" s="123" t="s">
        <v>151</v>
      </c>
      <c r="I178" s="123" t="s">
        <v>152</v>
      </c>
      <c r="J178" s="251" t="s">
        <v>13</v>
      </c>
      <c r="K178" s="181">
        <v>10</v>
      </c>
      <c r="L178" s="185">
        <v>151000</v>
      </c>
      <c r="M178" s="181">
        <v>1</v>
      </c>
      <c r="N178" s="182" t="s">
        <v>20</v>
      </c>
      <c r="O178" s="183" t="s">
        <v>20</v>
      </c>
    </row>
    <row r="179" spans="1:15" customFormat="1" ht="15.5" x14ac:dyDescent="0.35">
      <c r="A179" s="176" t="s">
        <v>653</v>
      </c>
      <c r="B179" s="177" t="s">
        <v>654</v>
      </c>
      <c r="C179" s="176" t="s">
        <v>292</v>
      </c>
      <c r="D179" s="176" t="s">
        <v>655</v>
      </c>
      <c r="E179" s="176" t="s">
        <v>655</v>
      </c>
      <c r="F179" s="176">
        <v>2024</v>
      </c>
      <c r="G179" s="176" t="s">
        <v>138</v>
      </c>
      <c r="H179" s="176" t="s">
        <v>151</v>
      </c>
      <c r="I179" s="176" t="s">
        <v>152</v>
      </c>
      <c r="J179" s="250" t="s">
        <v>16</v>
      </c>
      <c r="K179" s="178">
        <v>20</v>
      </c>
      <c r="L179" s="178">
        <v>20</v>
      </c>
      <c r="M179" s="178">
        <v>0</v>
      </c>
      <c r="N179" s="179" t="s">
        <v>20</v>
      </c>
      <c r="O179" s="180" t="s">
        <v>146</v>
      </c>
    </row>
    <row r="180" spans="1:15" customFormat="1" ht="15.5" x14ac:dyDescent="0.35">
      <c r="A180" s="123" t="s">
        <v>656</v>
      </c>
      <c r="B180" s="124" t="s">
        <v>657</v>
      </c>
      <c r="C180" s="123" t="s">
        <v>98</v>
      </c>
      <c r="D180" s="123" t="s">
        <v>158</v>
      </c>
      <c r="E180" s="123" t="s">
        <v>426</v>
      </c>
      <c r="F180" s="123">
        <v>2024</v>
      </c>
      <c r="G180" s="123" t="s">
        <v>138</v>
      </c>
      <c r="H180" s="123" t="s">
        <v>196</v>
      </c>
      <c r="I180" s="123" t="s">
        <v>196</v>
      </c>
      <c r="J180" s="251" t="s">
        <v>13</v>
      </c>
      <c r="K180" s="181">
        <v>491381</v>
      </c>
      <c r="L180" s="185">
        <v>455198</v>
      </c>
      <c r="M180" s="181">
        <v>474762.70400000003</v>
      </c>
      <c r="N180" s="182" t="s">
        <v>20</v>
      </c>
      <c r="O180" s="183" t="s">
        <v>20</v>
      </c>
    </row>
    <row r="181" spans="1:15" customFormat="1" ht="15.5" x14ac:dyDescent="0.35">
      <c r="A181" s="176" t="s">
        <v>658</v>
      </c>
      <c r="B181" s="177" t="s">
        <v>659</v>
      </c>
      <c r="C181" s="176" t="s">
        <v>98</v>
      </c>
      <c r="D181" s="176" t="s">
        <v>158</v>
      </c>
      <c r="E181" s="176" t="s">
        <v>660</v>
      </c>
      <c r="F181" s="176">
        <v>2024</v>
      </c>
      <c r="G181" s="176" t="s">
        <v>138</v>
      </c>
      <c r="H181" s="176" t="s">
        <v>162</v>
      </c>
      <c r="I181" s="176" t="s">
        <v>252</v>
      </c>
      <c r="J181" s="250" t="s">
        <v>13</v>
      </c>
      <c r="K181" s="178">
        <v>392921</v>
      </c>
      <c r="L181" s="178">
        <v>5989</v>
      </c>
      <c r="M181" s="184">
        <v>0</v>
      </c>
      <c r="N181" s="179" t="s">
        <v>20</v>
      </c>
      <c r="O181" s="180" t="s">
        <v>146</v>
      </c>
    </row>
    <row r="182" spans="1:15" customFormat="1" ht="15.5" x14ac:dyDescent="0.35">
      <c r="A182" s="123" t="s">
        <v>661</v>
      </c>
      <c r="B182" s="124" t="s">
        <v>662</v>
      </c>
      <c r="C182" s="123" t="s">
        <v>86</v>
      </c>
      <c r="D182" s="123" t="s">
        <v>199</v>
      </c>
      <c r="E182" s="123" t="s">
        <v>199</v>
      </c>
      <c r="F182" s="123">
        <v>2024</v>
      </c>
      <c r="G182" s="123" t="s">
        <v>251</v>
      </c>
      <c r="H182" s="123" t="s">
        <v>182</v>
      </c>
      <c r="I182" s="123" t="s">
        <v>330</v>
      </c>
      <c r="J182" s="251" t="s">
        <v>13</v>
      </c>
      <c r="K182" s="181">
        <v>106651</v>
      </c>
      <c r="L182" s="181">
        <v>104901</v>
      </c>
      <c r="M182" s="185">
        <v>0</v>
      </c>
      <c r="N182" s="182" t="s">
        <v>20</v>
      </c>
      <c r="O182" s="183" t="s">
        <v>146</v>
      </c>
    </row>
    <row r="183" spans="1:15" customFormat="1" ht="15.5" x14ac:dyDescent="0.35">
      <c r="A183" s="176" t="s">
        <v>663</v>
      </c>
      <c r="B183" s="177" t="s">
        <v>664</v>
      </c>
      <c r="C183" s="176" t="s">
        <v>93</v>
      </c>
      <c r="D183" s="176" t="s">
        <v>155</v>
      </c>
      <c r="E183" s="176" t="s">
        <v>155</v>
      </c>
      <c r="F183" s="176">
        <v>2024</v>
      </c>
      <c r="G183" s="176" t="s">
        <v>138</v>
      </c>
      <c r="H183" s="176" t="s">
        <v>151</v>
      </c>
      <c r="I183" s="176" t="s">
        <v>152</v>
      </c>
      <c r="J183" s="250" t="s">
        <v>13</v>
      </c>
      <c r="K183" s="178">
        <v>20300610</v>
      </c>
      <c r="L183" s="178">
        <v>3903960</v>
      </c>
      <c r="M183" s="178">
        <v>3891048</v>
      </c>
      <c r="N183" s="179" t="s">
        <v>20</v>
      </c>
      <c r="O183" s="180" t="s">
        <v>20</v>
      </c>
    </row>
    <row r="184" spans="1:15" customFormat="1" ht="15.5" x14ac:dyDescent="0.35">
      <c r="A184" s="123" t="s">
        <v>665</v>
      </c>
      <c r="B184" s="124" t="s">
        <v>666</v>
      </c>
      <c r="C184" s="123" t="s">
        <v>98</v>
      </c>
      <c r="D184" s="123" t="s">
        <v>158</v>
      </c>
      <c r="E184" s="123" t="s">
        <v>667</v>
      </c>
      <c r="F184" s="123">
        <v>2024</v>
      </c>
      <c r="G184" s="123" t="s">
        <v>138</v>
      </c>
      <c r="H184" s="123" t="s">
        <v>151</v>
      </c>
      <c r="I184" s="123" t="s">
        <v>200</v>
      </c>
      <c r="J184" s="251" t="s">
        <v>13</v>
      </c>
      <c r="K184" s="181">
        <v>180000</v>
      </c>
      <c r="L184" s="181">
        <v>72000</v>
      </c>
      <c r="M184" s="181">
        <v>72000</v>
      </c>
      <c r="N184" s="182" t="s">
        <v>20</v>
      </c>
      <c r="O184" s="183" t="s">
        <v>20</v>
      </c>
    </row>
    <row r="185" spans="1:15" customFormat="1" ht="15.5" x14ac:dyDescent="0.35">
      <c r="A185" s="176" t="s">
        <v>668</v>
      </c>
      <c r="B185" s="177" t="s">
        <v>669</v>
      </c>
      <c r="C185" s="176" t="s">
        <v>90</v>
      </c>
      <c r="D185" s="176" t="s">
        <v>63</v>
      </c>
      <c r="E185" s="176" t="s">
        <v>670</v>
      </c>
      <c r="F185" s="176">
        <v>2024</v>
      </c>
      <c r="G185" s="176" t="s">
        <v>138</v>
      </c>
      <c r="H185" s="176" t="s">
        <v>139</v>
      </c>
      <c r="I185" s="176" t="s">
        <v>140</v>
      </c>
      <c r="J185" s="250" t="s">
        <v>13</v>
      </c>
      <c r="K185" s="178">
        <v>3151870</v>
      </c>
      <c r="L185" s="184">
        <v>3151870</v>
      </c>
      <c r="M185" s="178">
        <v>3045946</v>
      </c>
      <c r="N185" s="179" t="s">
        <v>20</v>
      </c>
      <c r="O185" s="180" t="s">
        <v>20</v>
      </c>
    </row>
    <row r="186" spans="1:15" customFormat="1" ht="15.5" x14ac:dyDescent="0.35">
      <c r="A186" s="123" t="s">
        <v>671</v>
      </c>
      <c r="B186" s="124" t="s">
        <v>672</v>
      </c>
      <c r="C186" s="123" t="s">
        <v>84</v>
      </c>
      <c r="D186" s="123" t="s">
        <v>341</v>
      </c>
      <c r="E186" s="123" t="s">
        <v>155</v>
      </c>
      <c r="F186" s="123">
        <v>2024</v>
      </c>
      <c r="G186" s="123" t="s">
        <v>138</v>
      </c>
      <c r="H186" s="123" t="s">
        <v>151</v>
      </c>
      <c r="I186" s="123" t="s">
        <v>152</v>
      </c>
      <c r="J186" s="251" t="s">
        <v>13</v>
      </c>
      <c r="K186" s="181">
        <v>1001</v>
      </c>
      <c r="L186" s="185">
        <v>1000</v>
      </c>
      <c r="M186" s="181">
        <v>0</v>
      </c>
      <c r="N186" s="182" t="s">
        <v>20</v>
      </c>
      <c r="O186" s="183" t="s">
        <v>146</v>
      </c>
    </row>
    <row r="187" spans="1:15" customFormat="1" ht="15.5" x14ac:dyDescent="0.35">
      <c r="A187" s="176" t="s">
        <v>673</v>
      </c>
      <c r="B187" s="177" t="s">
        <v>674</v>
      </c>
      <c r="C187" s="176" t="s">
        <v>93</v>
      </c>
      <c r="D187" s="176" t="s">
        <v>315</v>
      </c>
      <c r="E187" s="176" t="s">
        <v>155</v>
      </c>
      <c r="F187" s="176">
        <v>2024</v>
      </c>
      <c r="G187" s="176" t="s">
        <v>138</v>
      </c>
      <c r="H187" s="176" t="s">
        <v>151</v>
      </c>
      <c r="I187" s="176" t="s">
        <v>152</v>
      </c>
      <c r="J187" s="250" t="s">
        <v>13</v>
      </c>
      <c r="K187" s="178">
        <v>1035</v>
      </c>
      <c r="L187" s="178">
        <v>1000</v>
      </c>
      <c r="M187" s="178">
        <v>1000</v>
      </c>
      <c r="N187" s="179" t="s">
        <v>20</v>
      </c>
      <c r="O187" s="180" t="s">
        <v>20</v>
      </c>
    </row>
    <row r="188" spans="1:15" customFormat="1" ht="15.5" x14ac:dyDescent="0.35">
      <c r="A188" s="123" t="s">
        <v>675</v>
      </c>
      <c r="B188" s="124" t="s">
        <v>676</v>
      </c>
      <c r="C188" s="123" t="s">
        <v>90</v>
      </c>
      <c r="D188" s="123" t="s">
        <v>306</v>
      </c>
      <c r="E188" s="123" t="s">
        <v>306</v>
      </c>
      <c r="F188" s="123">
        <v>2024</v>
      </c>
      <c r="G188" s="123" t="s">
        <v>138</v>
      </c>
      <c r="H188" s="123" t="s">
        <v>321</v>
      </c>
      <c r="I188" s="123" t="s">
        <v>322</v>
      </c>
      <c r="J188" s="251" t="s">
        <v>13</v>
      </c>
      <c r="K188" s="181">
        <v>4088</v>
      </c>
      <c r="L188" s="181">
        <v>1</v>
      </c>
      <c r="M188" s="181">
        <v>0</v>
      </c>
      <c r="N188" s="182" t="s">
        <v>20</v>
      </c>
      <c r="O188" s="183" t="s">
        <v>146</v>
      </c>
    </row>
    <row r="189" spans="1:15" customFormat="1" ht="15.5" x14ac:dyDescent="0.35">
      <c r="A189" s="176" t="s">
        <v>677</v>
      </c>
      <c r="B189" s="177" t="s">
        <v>678</v>
      </c>
      <c r="C189" s="176" t="s">
        <v>90</v>
      </c>
      <c r="D189" s="176" t="s">
        <v>404</v>
      </c>
      <c r="E189" s="176" t="s">
        <v>679</v>
      </c>
      <c r="F189" s="176">
        <v>2024</v>
      </c>
      <c r="G189" s="176" t="s">
        <v>138</v>
      </c>
      <c r="H189" s="176" t="s">
        <v>162</v>
      </c>
      <c r="I189" s="176" t="s">
        <v>238</v>
      </c>
      <c r="J189" s="250" t="s">
        <v>13</v>
      </c>
      <c r="K189" s="178">
        <v>9723</v>
      </c>
      <c r="L189" s="184">
        <v>9000</v>
      </c>
      <c r="M189" s="178">
        <v>0</v>
      </c>
      <c r="N189" s="179" t="s">
        <v>20</v>
      </c>
      <c r="O189" s="180" t="s">
        <v>146</v>
      </c>
    </row>
    <row r="190" spans="1:15" customFormat="1" ht="15.5" x14ac:dyDescent="0.35">
      <c r="A190" s="123" t="s">
        <v>680</v>
      </c>
      <c r="B190" s="124" t="s">
        <v>681</v>
      </c>
      <c r="C190" s="123" t="s">
        <v>98</v>
      </c>
      <c r="D190" s="123" t="s">
        <v>155</v>
      </c>
      <c r="E190" s="123" t="s">
        <v>155</v>
      </c>
      <c r="F190" s="123">
        <v>2024</v>
      </c>
      <c r="G190" s="123" t="s">
        <v>138</v>
      </c>
      <c r="H190" s="123" t="s">
        <v>270</v>
      </c>
      <c r="I190" s="123" t="s">
        <v>682</v>
      </c>
      <c r="J190" s="251" t="s">
        <v>13</v>
      </c>
      <c r="K190" s="181">
        <v>662326</v>
      </c>
      <c r="L190" s="181">
        <v>662326</v>
      </c>
      <c r="M190" s="181">
        <v>503210</v>
      </c>
      <c r="N190" s="182" t="s">
        <v>20</v>
      </c>
      <c r="O190" s="183" t="s">
        <v>20</v>
      </c>
    </row>
    <row r="191" spans="1:15" customFormat="1" ht="15.5" x14ac:dyDescent="0.35">
      <c r="A191" s="176" t="s">
        <v>683</v>
      </c>
      <c r="B191" s="177" t="s">
        <v>684</v>
      </c>
      <c r="C191" s="176" t="s">
        <v>97</v>
      </c>
      <c r="D191" s="176" t="s">
        <v>685</v>
      </c>
      <c r="E191" s="176" t="s">
        <v>686</v>
      </c>
      <c r="F191" s="176">
        <v>2024</v>
      </c>
      <c r="G191" s="176" t="s">
        <v>138</v>
      </c>
      <c r="H191" s="176" t="s">
        <v>687</v>
      </c>
      <c r="I191" s="176" t="s">
        <v>688</v>
      </c>
      <c r="J191" s="250" t="s">
        <v>13</v>
      </c>
      <c r="K191" s="178">
        <v>90000</v>
      </c>
      <c r="L191" s="178">
        <v>2</v>
      </c>
      <c r="M191" s="178">
        <v>0</v>
      </c>
      <c r="N191" s="179" t="s">
        <v>20</v>
      </c>
      <c r="O191" s="180" t="s">
        <v>146</v>
      </c>
    </row>
    <row r="192" spans="1:15" customFormat="1" ht="15.5" x14ac:dyDescent="0.35">
      <c r="A192" s="123" t="s">
        <v>689</v>
      </c>
      <c r="B192" s="124" t="s">
        <v>690</v>
      </c>
      <c r="C192" s="123" t="s">
        <v>84</v>
      </c>
      <c r="D192" s="123" t="s">
        <v>440</v>
      </c>
      <c r="E192" s="123" t="s">
        <v>440</v>
      </c>
      <c r="F192" s="123">
        <v>2024</v>
      </c>
      <c r="G192" s="123" t="s">
        <v>138</v>
      </c>
      <c r="H192" s="123" t="s">
        <v>162</v>
      </c>
      <c r="I192" s="123" t="s">
        <v>238</v>
      </c>
      <c r="J192" s="251" t="s">
        <v>13</v>
      </c>
      <c r="K192" s="181">
        <v>47213</v>
      </c>
      <c r="L192" s="185">
        <v>30131</v>
      </c>
      <c r="M192" s="181">
        <v>30131</v>
      </c>
      <c r="N192" s="182" t="s">
        <v>20</v>
      </c>
      <c r="O192" s="183" t="s">
        <v>20</v>
      </c>
    </row>
    <row r="193" spans="1:15" customFormat="1" ht="15.5" x14ac:dyDescent="0.35">
      <c r="A193" s="176" t="s">
        <v>691</v>
      </c>
      <c r="B193" s="177" t="s">
        <v>692</v>
      </c>
      <c r="C193" s="176" t="s">
        <v>90</v>
      </c>
      <c r="D193" s="176" t="s">
        <v>63</v>
      </c>
      <c r="E193" s="176" t="s">
        <v>63</v>
      </c>
      <c r="F193" s="176">
        <v>2024</v>
      </c>
      <c r="G193" s="176" t="s">
        <v>138</v>
      </c>
      <c r="H193" s="176" t="s">
        <v>144</v>
      </c>
      <c r="I193" s="176" t="s">
        <v>282</v>
      </c>
      <c r="J193" s="250" t="s">
        <v>13</v>
      </c>
      <c r="K193" s="178">
        <v>738518</v>
      </c>
      <c r="L193" s="178">
        <v>736935</v>
      </c>
      <c r="M193" s="184">
        <v>736934.84900000005</v>
      </c>
      <c r="N193" s="179" t="s">
        <v>20</v>
      </c>
      <c r="O193" s="180" t="s">
        <v>20</v>
      </c>
    </row>
    <row r="194" spans="1:15" customFormat="1" ht="15.5" x14ac:dyDescent="0.35">
      <c r="A194" s="123" t="s">
        <v>693</v>
      </c>
      <c r="B194" s="124" t="s">
        <v>694</v>
      </c>
      <c r="C194" s="123" t="s">
        <v>84</v>
      </c>
      <c r="D194" s="123" t="s">
        <v>440</v>
      </c>
      <c r="E194" s="123" t="s">
        <v>440</v>
      </c>
      <c r="F194" s="123">
        <v>2024</v>
      </c>
      <c r="G194" s="123" t="s">
        <v>138</v>
      </c>
      <c r="H194" s="123" t="s">
        <v>151</v>
      </c>
      <c r="I194" s="123" t="s">
        <v>200</v>
      </c>
      <c r="J194" s="251" t="s">
        <v>13</v>
      </c>
      <c r="K194" s="181">
        <v>1741016</v>
      </c>
      <c r="L194" s="185">
        <v>36233</v>
      </c>
      <c r="M194" s="185">
        <v>34662</v>
      </c>
      <c r="N194" s="182" t="s">
        <v>20</v>
      </c>
      <c r="O194" s="183" t="s">
        <v>20</v>
      </c>
    </row>
    <row r="195" spans="1:15" customFormat="1" ht="15.5" x14ac:dyDescent="0.35">
      <c r="A195" s="176" t="s">
        <v>695</v>
      </c>
      <c r="B195" s="177" t="s">
        <v>696</v>
      </c>
      <c r="C195" s="176" t="s">
        <v>98</v>
      </c>
      <c r="D195" s="176" t="s">
        <v>365</v>
      </c>
      <c r="E195" s="176" t="s">
        <v>501</v>
      </c>
      <c r="F195" s="176">
        <v>2024</v>
      </c>
      <c r="G195" s="176" t="s">
        <v>138</v>
      </c>
      <c r="H195" s="176" t="s">
        <v>151</v>
      </c>
      <c r="I195" s="176" t="s">
        <v>152</v>
      </c>
      <c r="J195" s="250" t="s">
        <v>13</v>
      </c>
      <c r="K195" s="178">
        <v>39986</v>
      </c>
      <c r="L195" s="178">
        <v>400</v>
      </c>
      <c r="M195" s="178">
        <v>171</v>
      </c>
      <c r="N195" s="179" t="s">
        <v>20</v>
      </c>
      <c r="O195" s="180" t="s">
        <v>20</v>
      </c>
    </row>
    <row r="196" spans="1:15" customFormat="1" ht="15.5" x14ac:dyDescent="0.35">
      <c r="A196" s="123" t="s">
        <v>697</v>
      </c>
      <c r="B196" s="124" t="s">
        <v>698</v>
      </c>
      <c r="C196" s="123" t="s">
        <v>96</v>
      </c>
      <c r="D196" s="123" t="s">
        <v>166</v>
      </c>
      <c r="E196" s="123" t="s">
        <v>274</v>
      </c>
      <c r="F196" s="123">
        <v>2024</v>
      </c>
      <c r="G196" s="123" t="s">
        <v>138</v>
      </c>
      <c r="H196" s="123" t="s">
        <v>182</v>
      </c>
      <c r="I196" s="123" t="s">
        <v>330</v>
      </c>
      <c r="J196" s="251" t="s">
        <v>13</v>
      </c>
      <c r="K196" s="181">
        <v>213796</v>
      </c>
      <c r="L196" s="181">
        <v>213795</v>
      </c>
      <c r="M196" s="181">
        <v>0</v>
      </c>
      <c r="N196" s="182" t="s">
        <v>20</v>
      </c>
      <c r="O196" s="183" t="s">
        <v>146</v>
      </c>
    </row>
    <row r="197" spans="1:15" customFormat="1" ht="15.5" x14ac:dyDescent="0.35">
      <c r="A197" s="176" t="s">
        <v>699</v>
      </c>
      <c r="B197" s="177" t="s">
        <v>700</v>
      </c>
      <c r="C197" s="176" t="s">
        <v>96</v>
      </c>
      <c r="D197" s="176" t="s">
        <v>166</v>
      </c>
      <c r="E197" s="176" t="s">
        <v>274</v>
      </c>
      <c r="F197" s="176">
        <v>2024</v>
      </c>
      <c r="G197" s="176" t="s">
        <v>138</v>
      </c>
      <c r="H197" s="176" t="s">
        <v>144</v>
      </c>
      <c r="I197" s="176" t="s">
        <v>145</v>
      </c>
      <c r="J197" s="250" t="s">
        <v>13</v>
      </c>
      <c r="K197" s="178">
        <v>2</v>
      </c>
      <c r="L197" s="178">
        <v>2</v>
      </c>
      <c r="M197" s="178">
        <v>0</v>
      </c>
      <c r="N197" s="179" t="s">
        <v>20</v>
      </c>
      <c r="O197" s="180" t="s">
        <v>146</v>
      </c>
    </row>
    <row r="198" spans="1:15" customFormat="1" ht="15.5" x14ac:dyDescent="0.35">
      <c r="A198" s="123" t="s">
        <v>701</v>
      </c>
      <c r="B198" s="124" t="s">
        <v>702</v>
      </c>
      <c r="C198" s="123" t="s">
        <v>97</v>
      </c>
      <c r="D198" s="123" t="s">
        <v>685</v>
      </c>
      <c r="E198" s="123" t="s">
        <v>703</v>
      </c>
      <c r="F198" s="123">
        <v>2024</v>
      </c>
      <c r="G198" s="123" t="s">
        <v>138</v>
      </c>
      <c r="H198" s="123" t="s">
        <v>151</v>
      </c>
      <c r="I198" s="123" t="s">
        <v>152</v>
      </c>
      <c r="J198" s="251" t="s">
        <v>13</v>
      </c>
      <c r="K198" s="181">
        <v>246000</v>
      </c>
      <c r="L198" s="185">
        <v>245000</v>
      </c>
      <c r="M198" s="181">
        <v>227694.08100000001</v>
      </c>
      <c r="N198" s="182" t="s">
        <v>20</v>
      </c>
      <c r="O198" s="183" t="s">
        <v>20</v>
      </c>
    </row>
    <row r="199" spans="1:15" customFormat="1" ht="15.5" x14ac:dyDescent="0.35">
      <c r="A199" s="176" t="s">
        <v>704</v>
      </c>
      <c r="B199" s="177" t="s">
        <v>705</v>
      </c>
      <c r="C199" s="176" t="s">
        <v>90</v>
      </c>
      <c r="D199" s="176" t="s">
        <v>489</v>
      </c>
      <c r="E199" s="176" t="s">
        <v>706</v>
      </c>
      <c r="F199" s="176">
        <v>2024</v>
      </c>
      <c r="G199" s="176" t="s">
        <v>138</v>
      </c>
      <c r="H199" s="176" t="s">
        <v>151</v>
      </c>
      <c r="I199" s="176" t="s">
        <v>152</v>
      </c>
      <c r="J199" s="250" t="s">
        <v>13</v>
      </c>
      <c r="K199" s="178">
        <v>5057729</v>
      </c>
      <c r="L199" s="178">
        <v>1709000</v>
      </c>
      <c r="M199" s="178">
        <v>103446</v>
      </c>
      <c r="N199" s="179" t="s">
        <v>20</v>
      </c>
      <c r="O199" s="180" t="s">
        <v>20</v>
      </c>
    </row>
    <row r="200" spans="1:15" customFormat="1" ht="15.5" x14ac:dyDescent="0.35">
      <c r="A200" s="123" t="s">
        <v>707</v>
      </c>
      <c r="B200" s="124" t="s">
        <v>708</v>
      </c>
      <c r="C200" s="123" t="s">
        <v>98</v>
      </c>
      <c r="D200" s="123" t="s">
        <v>158</v>
      </c>
      <c r="E200" s="123" t="s">
        <v>309</v>
      </c>
      <c r="F200" s="123">
        <v>2024</v>
      </c>
      <c r="G200" s="123" t="s">
        <v>138</v>
      </c>
      <c r="H200" s="123" t="s">
        <v>139</v>
      </c>
      <c r="I200" s="123" t="s">
        <v>140</v>
      </c>
      <c r="J200" s="251" t="s">
        <v>13</v>
      </c>
      <c r="K200" s="181">
        <v>5117486</v>
      </c>
      <c r="L200" s="185">
        <v>5117486</v>
      </c>
      <c r="M200" s="181">
        <v>5112791</v>
      </c>
      <c r="N200" s="182" t="s">
        <v>20</v>
      </c>
      <c r="O200" s="183" t="s">
        <v>20</v>
      </c>
    </row>
    <row r="201" spans="1:15" customFormat="1" ht="15.5" x14ac:dyDescent="0.35">
      <c r="A201" s="176" t="s">
        <v>709</v>
      </c>
      <c r="B201" s="177" t="s">
        <v>710</v>
      </c>
      <c r="C201" s="176" t="s">
        <v>96</v>
      </c>
      <c r="D201" s="176" t="s">
        <v>136</v>
      </c>
      <c r="E201" s="176" t="s">
        <v>137</v>
      </c>
      <c r="F201" s="176">
        <v>2024</v>
      </c>
      <c r="G201" s="176" t="s">
        <v>138</v>
      </c>
      <c r="H201" s="176" t="s">
        <v>151</v>
      </c>
      <c r="I201" s="176" t="s">
        <v>152</v>
      </c>
      <c r="J201" s="250" t="s">
        <v>13</v>
      </c>
      <c r="K201" s="178">
        <v>12700</v>
      </c>
      <c r="L201" s="178">
        <v>12660</v>
      </c>
      <c r="M201" s="178">
        <v>10854</v>
      </c>
      <c r="N201" s="179" t="s">
        <v>20</v>
      </c>
      <c r="O201" s="180" t="s">
        <v>20</v>
      </c>
    </row>
    <row r="202" spans="1:15" customFormat="1" ht="15.5" x14ac:dyDescent="0.35">
      <c r="A202" s="123" t="s">
        <v>711</v>
      </c>
      <c r="B202" s="124" t="s">
        <v>712</v>
      </c>
      <c r="C202" s="123" t="s">
        <v>86</v>
      </c>
      <c r="D202" s="123" t="s">
        <v>199</v>
      </c>
      <c r="E202" s="123" t="s">
        <v>155</v>
      </c>
      <c r="F202" s="123">
        <v>2024</v>
      </c>
      <c r="G202" s="123" t="s">
        <v>138</v>
      </c>
      <c r="H202" s="123" t="s">
        <v>151</v>
      </c>
      <c r="I202" s="123" t="s">
        <v>200</v>
      </c>
      <c r="J202" s="251" t="s">
        <v>13</v>
      </c>
      <c r="K202" s="181">
        <v>37590</v>
      </c>
      <c r="L202" s="181">
        <v>131000</v>
      </c>
      <c r="M202" s="181">
        <v>37576.292999999998</v>
      </c>
      <c r="N202" s="182" t="s">
        <v>20</v>
      </c>
      <c r="O202" s="183" t="s">
        <v>20</v>
      </c>
    </row>
    <row r="203" spans="1:15" customFormat="1" ht="15.5" x14ac:dyDescent="0.35">
      <c r="A203" s="176" t="s">
        <v>713</v>
      </c>
      <c r="B203" s="177" t="s">
        <v>714</v>
      </c>
      <c r="C203" s="176" t="s">
        <v>91</v>
      </c>
      <c r="D203" s="176" t="s">
        <v>155</v>
      </c>
      <c r="E203" s="176" t="s">
        <v>155</v>
      </c>
      <c r="F203" s="176">
        <v>2024</v>
      </c>
      <c r="G203" s="176" t="s">
        <v>138</v>
      </c>
      <c r="H203" s="176" t="s">
        <v>151</v>
      </c>
      <c r="I203" s="176" t="s">
        <v>200</v>
      </c>
      <c r="J203" s="250" t="s">
        <v>13</v>
      </c>
      <c r="K203" s="178">
        <v>1113480</v>
      </c>
      <c r="L203" s="178">
        <v>1013480</v>
      </c>
      <c r="M203" s="178">
        <v>839641.12600000005</v>
      </c>
      <c r="N203" s="179" t="s">
        <v>20</v>
      </c>
      <c r="O203" s="180" t="s">
        <v>20</v>
      </c>
    </row>
    <row r="204" spans="1:15" customFormat="1" ht="15.5" x14ac:dyDescent="0.35">
      <c r="A204" s="123" t="s">
        <v>715</v>
      </c>
      <c r="B204" s="124" t="s">
        <v>716</v>
      </c>
      <c r="C204" s="123" t="s">
        <v>98</v>
      </c>
      <c r="D204" s="123" t="s">
        <v>158</v>
      </c>
      <c r="E204" s="123" t="s">
        <v>309</v>
      </c>
      <c r="F204" s="123">
        <v>2024</v>
      </c>
      <c r="G204" s="123" t="s">
        <v>138</v>
      </c>
      <c r="H204" s="123" t="s">
        <v>139</v>
      </c>
      <c r="I204" s="123" t="s">
        <v>140</v>
      </c>
      <c r="J204" s="251" t="s">
        <v>13</v>
      </c>
      <c r="K204" s="181">
        <v>1216582</v>
      </c>
      <c r="L204" s="185">
        <v>3191</v>
      </c>
      <c r="M204" s="185">
        <v>0</v>
      </c>
      <c r="N204" s="182" t="s">
        <v>20</v>
      </c>
      <c r="O204" s="183" t="s">
        <v>146</v>
      </c>
    </row>
    <row r="205" spans="1:15" customFormat="1" ht="15.5" x14ac:dyDescent="0.35">
      <c r="A205" s="176" t="s">
        <v>717</v>
      </c>
      <c r="B205" s="177" t="s">
        <v>718</v>
      </c>
      <c r="C205" s="176" t="s">
        <v>98</v>
      </c>
      <c r="D205" s="176" t="s">
        <v>158</v>
      </c>
      <c r="E205" s="176" t="s">
        <v>309</v>
      </c>
      <c r="F205" s="176">
        <v>2024</v>
      </c>
      <c r="G205" s="176" t="s">
        <v>138</v>
      </c>
      <c r="H205" s="176" t="s">
        <v>139</v>
      </c>
      <c r="I205" s="176" t="s">
        <v>140</v>
      </c>
      <c r="J205" s="250" t="s">
        <v>13</v>
      </c>
      <c r="K205" s="178">
        <v>36160</v>
      </c>
      <c r="L205" s="178">
        <v>7625</v>
      </c>
      <c r="M205" s="178">
        <v>7625</v>
      </c>
      <c r="N205" s="179" t="s">
        <v>20</v>
      </c>
      <c r="O205" s="180" t="s">
        <v>20</v>
      </c>
    </row>
    <row r="206" spans="1:15" customFormat="1" ht="15.5" x14ac:dyDescent="0.35">
      <c r="A206" s="123" t="s">
        <v>719</v>
      </c>
      <c r="B206" s="124" t="s">
        <v>720</v>
      </c>
      <c r="C206" s="123" t="s">
        <v>92</v>
      </c>
      <c r="D206" s="123" t="s">
        <v>721</v>
      </c>
      <c r="E206" s="123" t="s">
        <v>722</v>
      </c>
      <c r="F206" s="123">
        <v>2024</v>
      </c>
      <c r="G206" s="123" t="s">
        <v>138</v>
      </c>
      <c r="H206" s="123" t="s">
        <v>182</v>
      </c>
      <c r="I206" s="123" t="s">
        <v>330</v>
      </c>
      <c r="J206" s="251" t="s">
        <v>13</v>
      </c>
      <c r="K206" s="181">
        <v>647684</v>
      </c>
      <c r="L206" s="185">
        <v>487684</v>
      </c>
      <c r="M206" s="181">
        <v>462440.08899999998</v>
      </c>
      <c r="N206" s="182" t="s">
        <v>20</v>
      </c>
      <c r="O206" s="183" t="s">
        <v>20</v>
      </c>
    </row>
    <row r="207" spans="1:15" customFormat="1" ht="15.5" x14ac:dyDescent="0.35">
      <c r="A207" s="176" t="s">
        <v>723</v>
      </c>
      <c r="B207" s="177" t="s">
        <v>724</v>
      </c>
      <c r="C207" s="176" t="s">
        <v>93</v>
      </c>
      <c r="D207" s="176" t="s">
        <v>155</v>
      </c>
      <c r="E207" s="176" t="s">
        <v>155</v>
      </c>
      <c r="F207" s="176">
        <v>2024</v>
      </c>
      <c r="G207" s="176" t="s">
        <v>138</v>
      </c>
      <c r="H207" s="176" t="s">
        <v>151</v>
      </c>
      <c r="I207" s="176" t="s">
        <v>152</v>
      </c>
      <c r="J207" s="250" t="s">
        <v>13</v>
      </c>
      <c r="K207" s="178">
        <v>333000</v>
      </c>
      <c r="L207" s="184">
        <v>294850</v>
      </c>
      <c r="M207" s="178">
        <v>280658.12</v>
      </c>
      <c r="N207" s="179" t="s">
        <v>20</v>
      </c>
      <c r="O207" s="180" t="s">
        <v>20</v>
      </c>
    </row>
    <row r="208" spans="1:15" customFormat="1" ht="15.5" x14ac:dyDescent="0.35">
      <c r="A208" s="123" t="s">
        <v>725</v>
      </c>
      <c r="B208" s="124" t="s">
        <v>726</v>
      </c>
      <c r="C208" s="123" t="s">
        <v>88</v>
      </c>
      <c r="D208" s="123" t="s">
        <v>412</v>
      </c>
      <c r="E208" s="123" t="s">
        <v>155</v>
      </c>
      <c r="F208" s="123">
        <v>2024</v>
      </c>
      <c r="G208" s="123" t="s">
        <v>138</v>
      </c>
      <c r="H208" s="123" t="s">
        <v>151</v>
      </c>
      <c r="I208" s="123" t="s">
        <v>152</v>
      </c>
      <c r="J208" s="251" t="s">
        <v>13</v>
      </c>
      <c r="K208" s="181">
        <v>6105000</v>
      </c>
      <c r="L208" s="181">
        <v>1010</v>
      </c>
      <c r="M208" s="181">
        <v>681</v>
      </c>
      <c r="N208" s="182" t="s">
        <v>20</v>
      </c>
      <c r="O208" s="183" t="s">
        <v>20</v>
      </c>
    </row>
    <row r="209" spans="1:15" customFormat="1" ht="15.5" x14ac:dyDescent="0.35">
      <c r="A209" s="176" t="s">
        <v>727</v>
      </c>
      <c r="B209" s="177" t="s">
        <v>728</v>
      </c>
      <c r="C209" s="176" t="s">
        <v>92</v>
      </c>
      <c r="D209" s="176" t="s">
        <v>721</v>
      </c>
      <c r="E209" s="176" t="s">
        <v>729</v>
      </c>
      <c r="F209" s="176">
        <v>2024</v>
      </c>
      <c r="G209" s="176" t="s">
        <v>138</v>
      </c>
      <c r="H209" s="176" t="s">
        <v>151</v>
      </c>
      <c r="I209" s="176" t="s">
        <v>152</v>
      </c>
      <c r="J209" s="250" t="s">
        <v>13</v>
      </c>
      <c r="K209" s="178">
        <v>3105</v>
      </c>
      <c r="L209" s="184">
        <v>3000</v>
      </c>
      <c r="M209" s="178">
        <v>1000</v>
      </c>
      <c r="N209" s="179" t="s">
        <v>20</v>
      </c>
      <c r="O209" s="180" t="s">
        <v>20</v>
      </c>
    </row>
    <row r="210" spans="1:15" customFormat="1" ht="15.5" x14ac:dyDescent="0.35">
      <c r="A210" s="123" t="s">
        <v>730</v>
      </c>
      <c r="B210" s="124" t="s">
        <v>731</v>
      </c>
      <c r="C210" s="123" t="s">
        <v>91</v>
      </c>
      <c r="D210" s="123" t="s">
        <v>155</v>
      </c>
      <c r="E210" s="123" t="s">
        <v>155</v>
      </c>
      <c r="F210" s="123">
        <v>2024</v>
      </c>
      <c r="G210" s="123" t="s">
        <v>138</v>
      </c>
      <c r="H210" s="123" t="s">
        <v>151</v>
      </c>
      <c r="I210" s="123" t="s">
        <v>200</v>
      </c>
      <c r="J210" s="251" t="s">
        <v>13</v>
      </c>
      <c r="K210" s="181">
        <v>235000</v>
      </c>
      <c r="L210" s="185">
        <v>235000</v>
      </c>
      <c r="M210" s="181">
        <v>232849.39799999999</v>
      </c>
      <c r="N210" s="182" t="s">
        <v>20</v>
      </c>
      <c r="O210" s="183" t="s">
        <v>20</v>
      </c>
    </row>
    <row r="211" spans="1:15" customFormat="1" ht="15.5" x14ac:dyDescent="0.35">
      <c r="A211" s="176" t="s">
        <v>732</v>
      </c>
      <c r="B211" s="177" t="s">
        <v>733</v>
      </c>
      <c r="C211" s="176" t="s">
        <v>93</v>
      </c>
      <c r="D211" s="176" t="s">
        <v>315</v>
      </c>
      <c r="E211" s="176" t="s">
        <v>155</v>
      </c>
      <c r="F211" s="176">
        <v>2024</v>
      </c>
      <c r="G211" s="176" t="s">
        <v>138</v>
      </c>
      <c r="H211" s="176" t="s">
        <v>151</v>
      </c>
      <c r="I211" s="176" t="s">
        <v>152</v>
      </c>
      <c r="J211" s="250" t="s">
        <v>13</v>
      </c>
      <c r="K211" s="178">
        <v>7363595</v>
      </c>
      <c r="L211" s="184">
        <v>3503000</v>
      </c>
      <c r="M211" s="178">
        <v>3484290.1680000001</v>
      </c>
      <c r="N211" s="179" t="s">
        <v>20</v>
      </c>
      <c r="O211" s="180" t="s">
        <v>20</v>
      </c>
    </row>
    <row r="212" spans="1:15" customFormat="1" ht="15.5" x14ac:dyDescent="0.35">
      <c r="A212" s="123" t="s">
        <v>734</v>
      </c>
      <c r="B212" s="124" t="s">
        <v>735</v>
      </c>
      <c r="C212" s="123" t="s">
        <v>93</v>
      </c>
      <c r="D212" s="123" t="s">
        <v>315</v>
      </c>
      <c r="E212" s="123" t="s">
        <v>155</v>
      </c>
      <c r="F212" s="123">
        <v>2024</v>
      </c>
      <c r="G212" s="123" t="s">
        <v>138</v>
      </c>
      <c r="H212" s="123" t="s">
        <v>151</v>
      </c>
      <c r="I212" s="123" t="s">
        <v>152</v>
      </c>
      <c r="J212" s="251" t="s">
        <v>13</v>
      </c>
      <c r="K212" s="181">
        <v>3736334</v>
      </c>
      <c r="L212" s="185">
        <v>301650</v>
      </c>
      <c r="M212" s="181">
        <v>301150.49800000002</v>
      </c>
      <c r="N212" s="182" t="s">
        <v>20</v>
      </c>
      <c r="O212" s="183" t="s">
        <v>20</v>
      </c>
    </row>
    <row r="213" spans="1:15" customFormat="1" ht="15.5" x14ac:dyDescent="0.35">
      <c r="A213" s="176" t="s">
        <v>736</v>
      </c>
      <c r="B213" s="177" t="s">
        <v>737</v>
      </c>
      <c r="C213" s="176" t="s">
        <v>96</v>
      </c>
      <c r="D213" s="176" t="s">
        <v>166</v>
      </c>
      <c r="E213" s="176" t="s">
        <v>155</v>
      </c>
      <c r="F213" s="176">
        <v>2024</v>
      </c>
      <c r="G213" s="176" t="s">
        <v>138</v>
      </c>
      <c r="H213" s="176" t="s">
        <v>151</v>
      </c>
      <c r="I213" s="176" t="s">
        <v>152</v>
      </c>
      <c r="J213" s="250" t="s">
        <v>13</v>
      </c>
      <c r="K213" s="178">
        <v>351601</v>
      </c>
      <c r="L213" s="178">
        <v>176450</v>
      </c>
      <c r="M213" s="178">
        <v>172096</v>
      </c>
      <c r="N213" s="179" t="s">
        <v>20</v>
      </c>
      <c r="O213" s="180" t="s">
        <v>20</v>
      </c>
    </row>
    <row r="214" spans="1:15" customFormat="1" ht="15.5" x14ac:dyDescent="0.35">
      <c r="A214" s="123" t="s">
        <v>738</v>
      </c>
      <c r="B214" s="124" t="s">
        <v>739</v>
      </c>
      <c r="C214" s="123" t="s">
        <v>91</v>
      </c>
      <c r="D214" s="123" t="s">
        <v>460</v>
      </c>
      <c r="E214" s="123" t="s">
        <v>461</v>
      </c>
      <c r="F214" s="123">
        <v>2024</v>
      </c>
      <c r="G214" s="123" t="s">
        <v>138</v>
      </c>
      <c r="H214" s="123" t="s">
        <v>151</v>
      </c>
      <c r="I214" s="123" t="s">
        <v>152</v>
      </c>
      <c r="J214" s="251" t="s">
        <v>13</v>
      </c>
      <c r="K214" s="181">
        <v>2397</v>
      </c>
      <c r="L214" s="181">
        <v>23000</v>
      </c>
      <c r="M214" s="185">
        <v>0</v>
      </c>
      <c r="N214" s="182" t="s">
        <v>20</v>
      </c>
      <c r="O214" s="183" t="s">
        <v>146</v>
      </c>
    </row>
    <row r="215" spans="1:15" customFormat="1" ht="15.5" x14ac:dyDescent="0.35">
      <c r="A215" s="176" t="s">
        <v>740</v>
      </c>
      <c r="B215" s="177" t="s">
        <v>741</v>
      </c>
      <c r="C215" s="176" t="s">
        <v>90</v>
      </c>
      <c r="D215" s="176" t="s">
        <v>742</v>
      </c>
      <c r="E215" s="176" t="s">
        <v>155</v>
      </c>
      <c r="F215" s="176">
        <v>2024</v>
      </c>
      <c r="G215" s="176" t="s">
        <v>138</v>
      </c>
      <c r="H215" s="176" t="s">
        <v>151</v>
      </c>
      <c r="I215" s="176" t="s">
        <v>152</v>
      </c>
      <c r="J215" s="250" t="s">
        <v>13</v>
      </c>
      <c r="K215" s="178">
        <v>1351</v>
      </c>
      <c r="L215" s="184">
        <v>730</v>
      </c>
      <c r="M215" s="178">
        <v>679</v>
      </c>
      <c r="N215" s="179" t="s">
        <v>20</v>
      </c>
      <c r="O215" s="180" t="s">
        <v>20</v>
      </c>
    </row>
    <row r="216" spans="1:15" customFormat="1" ht="15.5" x14ac:dyDescent="0.35">
      <c r="A216" s="123" t="s">
        <v>743</v>
      </c>
      <c r="B216" s="124" t="s">
        <v>744</v>
      </c>
      <c r="C216" s="123" t="s">
        <v>90</v>
      </c>
      <c r="D216" s="123" t="s">
        <v>742</v>
      </c>
      <c r="E216" s="123" t="s">
        <v>155</v>
      </c>
      <c r="F216" s="123">
        <v>2024</v>
      </c>
      <c r="G216" s="123" t="s">
        <v>138</v>
      </c>
      <c r="H216" s="123" t="s">
        <v>151</v>
      </c>
      <c r="I216" s="123" t="s">
        <v>152</v>
      </c>
      <c r="J216" s="251" t="s">
        <v>13</v>
      </c>
      <c r="K216" s="181">
        <v>31480657</v>
      </c>
      <c r="L216" s="185">
        <v>265000</v>
      </c>
      <c r="M216" s="185">
        <v>102372.11500000001</v>
      </c>
      <c r="N216" s="182" t="s">
        <v>20</v>
      </c>
      <c r="O216" s="183" t="s">
        <v>20</v>
      </c>
    </row>
    <row r="217" spans="1:15" customFormat="1" ht="15.5" x14ac:dyDescent="0.35">
      <c r="A217" s="176" t="s">
        <v>745</v>
      </c>
      <c r="B217" s="177" t="s">
        <v>746</v>
      </c>
      <c r="C217" s="176" t="s">
        <v>100</v>
      </c>
      <c r="D217" s="176" t="s">
        <v>155</v>
      </c>
      <c r="E217" s="176" t="s">
        <v>155</v>
      </c>
      <c r="F217" s="176">
        <v>2024</v>
      </c>
      <c r="G217" s="176" t="s">
        <v>138</v>
      </c>
      <c r="H217" s="176" t="s">
        <v>151</v>
      </c>
      <c r="I217" s="176" t="s">
        <v>312</v>
      </c>
      <c r="J217" s="250" t="s">
        <v>13</v>
      </c>
      <c r="K217" s="178">
        <v>16526</v>
      </c>
      <c r="L217" s="184">
        <v>10016</v>
      </c>
      <c r="M217" s="184">
        <v>10000</v>
      </c>
      <c r="N217" s="179" t="s">
        <v>20</v>
      </c>
      <c r="O217" s="180" t="s">
        <v>20</v>
      </c>
    </row>
    <row r="218" spans="1:15" customFormat="1" ht="15.5" x14ac:dyDescent="0.35">
      <c r="A218" s="123" t="s">
        <v>747</v>
      </c>
      <c r="B218" s="124" t="s">
        <v>748</v>
      </c>
      <c r="C218" s="123" t="s">
        <v>89</v>
      </c>
      <c r="D218" s="123" t="s">
        <v>186</v>
      </c>
      <c r="E218" s="123" t="s">
        <v>589</v>
      </c>
      <c r="F218" s="123">
        <v>2024</v>
      </c>
      <c r="G218" s="123" t="s">
        <v>138</v>
      </c>
      <c r="H218" s="123" t="s">
        <v>196</v>
      </c>
      <c r="I218" s="123" t="s">
        <v>196</v>
      </c>
      <c r="J218" s="251" t="s">
        <v>13</v>
      </c>
      <c r="K218" s="181">
        <v>81079</v>
      </c>
      <c r="L218" s="185">
        <v>22251</v>
      </c>
      <c r="M218" s="181">
        <v>19489.475999999999</v>
      </c>
      <c r="N218" s="182" t="s">
        <v>20</v>
      </c>
      <c r="O218" s="183" t="s">
        <v>20</v>
      </c>
    </row>
    <row r="219" spans="1:15" customFormat="1" ht="15.5" x14ac:dyDescent="0.35">
      <c r="A219" s="176" t="s">
        <v>749</v>
      </c>
      <c r="B219" s="177" t="s">
        <v>750</v>
      </c>
      <c r="C219" s="176" t="s">
        <v>90</v>
      </c>
      <c r="D219" s="176" t="s">
        <v>155</v>
      </c>
      <c r="E219" s="176" t="s">
        <v>155</v>
      </c>
      <c r="F219" s="176">
        <v>2024</v>
      </c>
      <c r="G219" s="176" t="s">
        <v>138</v>
      </c>
      <c r="H219" s="176" t="s">
        <v>139</v>
      </c>
      <c r="I219" s="176" t="s">
        <v>168</v>
      </c>
      <c r="J219" s="250" t="s">
        <v>13</v>
      </c>
      <c r="K219" s="178">
        <v>2</v>
      </c>
      <c r="L219" s="184">
        <v>250001</v>
      </c>
      <c r="M219" s="178">
        <v>0</v>
      </c>
      <c r="N219" s="179" t="s">
        <v>20</v>
      </c>
      <c r="O219" s="180" t="s">
        <v>146</v>
      </c>
    </row>
    <row r="220" spans="1:15" customFormat="1" ht="15.5" x14ac:dyDescent="0.35">
      <c r="A220" s="123" t="s">
        <v>751</v>
      </c>
      <c r="B220" s="124" t="s">
        <v>752</v>
      </c>
      <c r="C220" s="123" t="s">
        <v>93</v>
      </c>
      <c r="D220" s="123" t="s">
        <v>245</v>
      </c>
      <c r="E220" s="123" t="s">
        <v>267</v>
      </c>
      <c r="F220" s="123">
        <v>2024</v>
      </c>
      <c r="G220" s="123" t="s">
        <v>138</v>
      </c>
      <c r="H220" s="123" t="s">
        <v>151</v>
      </c>
      <c r="I220" s="123" t="s">
        <v>152</v>
      </c>
      <c r="J220" s="251" t="s">
        <v>13</v>
      </c>
      <c r="K220" s="181">
        <v>25878</v>
      </c>
      <c r="L220" s="185">
        <v>23000</v>
      </c>
      <c r="M220" s="185">
        <v>21195.527999999998</v>
      </c>
      <c r="N220" s="182" t="s">
        <v>20</v>
      </c>
      <c r="O220" s="183" t="s">
        <v>20</v>
      </c>
    </row>
    <row r="221" spans="1:15" customFormat="1" ht="15.5" x14ac:dyDescent="0.35">
      <c r="A221" s="176" t="s">
        <v>753</v>
      </c>
      <c r="B221" s="177" t="s">
        <v>754</v>
      </c>
      <c r="C221" s="176" t="s">
        <v>96</v>
      </c>
      <c r="D221" s="176" t="s">
        <v>166</v>
      </c>
      <c r="E221" s="176" t="s">
        <v>755</v>
      </c>
      <c r="F221" s="176">
        <v>2024</v>
      </c>
      <c r="G221" s="176" t="s">
        <v>138</v>
      </c>
      <c r="H221" s="176" t="s">
        <v>144</v>
      </c>
      <c r="I221" s="176" t="s">
        <v>145</v>
      </c>
      <c r="J221" s="250" t="s">
        <v>13</v>
      </c>
      <c r="K221" s="178">
        <v>823887</v>
      </c>
      <c r="L221" s="184">
        <v>832949</v>
      </c>
      <c r="M221" s="178">
        <v>832364</v>
      </c>
      <c r="N221" s="179" t="s">
        <v>20</v>
      </c>
      <c r="O221" s="180" t="s">
        <v>20</v>
      </c>
    </row>
    <row r="222" spans="1:15" customFormat="1" ht="15.5" x14ac:dyDescent="0.35">
      <c r="A222" s="123" t="s">
        <v>756</v>
      </c>
      <c r="B222" s="124" t="s">
        <v>757</v>
      </c>
      <c r="C222" s="123" t="s">
        <v>93</v>
      </c>
      <c r="D222" s="123" t="s">
        <v>315</v>
      </c>
      <c r="E222" s="123" t="s">
        <v>315</v>
      </c>
      <c r="F222" s="123">
        <v>2024</v>
      </c>
      <c r="G222" s="123" t="s">
        <v>138</v>
      </c>
      <c r="H222" s="123" t="s">
        <v>151</v>
      </c>
      <c r="I222" s="123" t="s">
        <v>200</v>
      </c>
      <c r="J222" s="251" t="s">
        <v>13</v>
      </c>
      <c r="K222" s="181">
        <v>16679</v>
      </c>
      <c r="L222" s="181">
        <v>3564531</v>
      </c>
      <c r="M222" s="185">
        <v>0</v>
      </c>
      <c r="N222" s="182" t="s">
        <v>20</v>
      </c>
      <c r="O222" s="183" t="s">
        <v>146</v>
      </c>
    </row>
    <row r="223" spans="1:15" customFormat="1" ht="15.5" x14ac:dyDescent="0.35">
      <c r="A223" s="176" t="s">
        <v>758</v>
      </c>
      <c r="B223" s="177" t="s">
        <v>759</v>
      </c>
      <c r="C223" s="176" t="s">
        <v>92</v>
      </c>
      <c r="D223" s="176" t="s">
        <v>721</v>
      </c>
      <c r="E223" s="176" t="s">
        <v>760</v>
      </c>
      <c r="F223" s="176">
        <v>2024</v>
      </c>
      <c r="G223" s="176" t="s">
        <v>138</v>
      </c>
      <c r="H223" s="176" t="s">
        <v>151</v>
      </c>
      <c r="I223" s="176" t="s">
        <v>200</v>
      </c>
      <c r="J223" s="250" t="s">
        <v>13</v>
      </c>
      <c r="K223" s="178">
        <v>602200</v>
      </c>
      <c r="L223" s="184">
        <v>602200</v>
      </c>
      <c r="M223" s="186">
        <v>602084.65</v>
      </c>
      <c r="N223" s="179" t="s">
        <v>20</v>
      </c>
      <c r="O223" s="180" t="s">
        <v>20</v>
      </c>
    </row>
    <row r="224" spans="1:15" customFormat="1" ht="15.5" x14ac:dyDescent="0.35">
      <c r="A224" s="123" t="s">
        <v>761</v>
      </c>
      <c r="B224" s="124" t="s">
        <v>762</v>
      </c>
      <c r="C224" s="123" t="s">
        <v>91</v>
      </c>
      <c r="D224" s="123" t="s">
        <v>763</v>
      </c>
      <c r="E224" s="123" t="s">
        <v>764</v>
      </c>
      <c r="F224" s="123">
        <v>2024</v>
      </c>
      <c r="G224" s="123" t="s">
        <v>138</v>
      </c>
      <c r="H224" s="123" t="s">
        <v>151</v>
      </c>
      <c r="I224" s="123" t="s">
        <v>152</v>
      </c>
      <c r="J224" s="251" t="s">
        <v>13</v>
      </c>
      <c r="K224" s="181">
        <v>4670719</v>
      </c>
      <c r="L224" s="185">
        <v>52910</v>
      </c>
      <c r="M224" s="185">
        <v>52621</v>
      </c>
      <c r="N224" s="182" t="s">
        <v>20</v>
      </c>
      <c r="O224" s="183" t="s">
        <v>20</v>
      </c>
    </row>
    <row r="225" spans="1:15" customFormat="1" ht="15.5" x14ac:dyDescent="0.35">
      <c r="A225" s="176" t="s">
        <v>765</v>
      </c>
      <c r="B225" s="177" t="s">
        <v>766</v>
      </c>
      <c r="C225" s="176" t="s">
        <v>96</v>
      </c>
      <c r="D225" s="176" t="s">
        <v>136</v>
      </c>
      <c r="E225" s="176" t="s">
        <v>137</v>
      </c>
      <c r="F225" s="176">
        <v>2024</v>
      </c>
      <c r="G225" s="176" t="s">
        <v>138</v>
      </c>
      <c r="H225" s="176" t="s">
        <v>151</v>
      </c>
      <c r="I225" s="176" t="s">
        <v>152</v>
      </c>
      <c r="J225" s="250" t="s">
        <v>13</v>
      </c>
      <c r="K225" s="178">
        <v>2000</v>
      </c>
      <c r="L225" s="184">
        <v>2000</v>
      </c>
      <c r="M225" s="178">
        <v>0</v>
      </c>
      <c r="N225" s="179" t="s">
        <v>20</v>
      </c>
      <c r="O225" s="180" t="s">
        <v>146</v>
      </c>
    </row>
    <row r="226" spans="1:15" customFormat="1" ht="15.5" x14ac:dyDescent="0.35">
      <c r="A226" s="123" t="s">
        <v>767</v>
      </c>
      <c r="B226" s="124" t="s">
        <v>768</v>
      </c>
      <c r="C226" s="123" t="s">
        <v>84</v>
      </c>
      <c r="D226" s="123" t="s">
        <v>155</v>
      </c>
      <c r="E226" s="123" t="s">
        <v>155</v>
      </c>
      <c r="F226" s="123">
        <v>2024</v>
      </c>
      <c r="G226" s="123" t="s">
        <v>138</v>
      </c>
      <c r="H226" s="123" t="s">
        <v>151</v>
      </c>
      <c r="I226" s="123" t="s">
        <v>152</v>
      </c>
      <c r="J226" s="251" t="s">
        <v>13</v>
      </c>
      <c r="K226" s="181">
        <v>3242000</v>
      </c>
      <c r="L226" s="185">
        <v>3262000</v>
      </c>
      <c r="M226" s="181">
        <v>0</v>
      </c>
      <c r="N226" s="182" t="s">
        <v>20</v>
      </c>
      <c r="O226" s="183" t="s">
        <v>146</v>
      </c>
    </row>
    <row r="227" spans="1:15" customFormat="1" ht="15.5" x14ac:dyDescent="0.35">
      <c r="A227" s="176" t="s">
        <v>769</v>
      </c>
      <c r="B227" s="177" t="s">
        <v>770</v>
      </c>
      <c r="C227" s="176" t="s">
        <v>98</v>
      </c>
      <c r="D227" s="176" t="s">
        <v>190</v>
      </c>
      <c r="E227" s="176" t="s">
        <v>155</v>
      </c>
      <c r="F227" s="176">
        <v>2024</v>
      </c>
      <c r="G227" s="176" t="s">
        <v>138</v>
      </c>
      <c r="H227" s="176" t="s">
        <v>139</v>
      </c>
      <c r="I227" s="176" t="s">
        <v>168</v>
      </c>
      <c r="J227" s="250" t="s">
        <v>13</v>
      </c>
      <c r="K227" s="178">
        <v>28050693</v>
      </c>
      <c r="L227" s="184">
        <v>44699362</v>
      </c>
      <c r="M227" s="184">
        <v>27499575</v>
      </c>
      <c r="N227" s="179" t="s">
        <v>20</v>
      </c>
      <c r="O227" s="180" t="s">
        <v>20</v>
      </c>
    </row>
    <row r="228" spans="1:15" customFormat="1" ht="15.5" x14ac:dyDescent="0.35">
      <c r="A228" s="123" t="s">
        <v>771</v>
      </c>
      <c r="B228" s="124" t="s">
        <v>772</v>
      </c>
      <c r="C228" s="123" t="s">
        <v>109</v>
      </c>
      <c r="D228" s="123" t="s">
        <v>368</v>
      </c>
      <c r="E228" s="123" t="s">
        <v>535</v>
      </c>
      <c r="F228" s="123">
        <v>2024</v>
      </c>
      <c r="G228" s="123" t="s">
        <v>138</v>
      </c>
      <c r="H228" s="123" t="s">
        <v>182</v>
      </c>
      <c r="I228" s="123" t="s">
        <v>330</v>
      </c>
      <c r="J228" s="251" t="s">
        <v>13</v>
      </c>
      <c r="K228" s="181">
        <v>1694963</v>
      </c>
      <c r="L228" s="181">
        <v>2</v>
      </c>
      <c r="M228" s="185">
        <v>0</v>
      </c>
      <c r="N228" s="182" t="s">
        <v>20</v>
      </c>
      <c r="O228" s="183" t="s">
        <v>146</v>
      </c>
    </row>
    <row r="229" spans="1:15" customFormat="1" ht="15.5" x14ac:dyDescent="0.35">
      <c r="A229" s="176" t="s">
        <v>773</v>
      </c>
      <c r="B229" s="177" t="s">
        <v>774</v>
      </c>
      <c r="C229" s="176" t="s">
        <v>98</v>
      </c>
      <c r="D229" s="176" t="s">
        <v>190</v>
      </c>
      <c r="E229" s="176" t="s">
        <v>486</v>
      </c>
      <c r="F229" s="176">
        <v>2024</v>
      </c>
      <c r="G229" s="176" t="s">
        <v>138</v>
      </c>
      <c r="H229" s="176" t="s">
        <v>139</v>
      </c>
      <c r="I229" s="176" t="s">
        <v>168</v>
      </c>
      <c r="J229" s="250" t="s">
        <v>13</v>
      </c>
      <c r="K229" s="178">
        <v>4095789</v>
      </c>
      <c r="L229" s="184">
        <v>7415766</v>
      </c>
      <c r="M229" s="184">
        <v>6188668.6559999995</v>
      </c>
      <c r="N229" s="179" t="s">
        <v>20</v>
      </c>
      <c r="O229" s="180" t="s">
        <v>20</v>
      </c>
    </row>
    <row r="230" spans="1:15" customFormat="1" ht="15.5" x14ac:dyDescent="0.35">
      <c r="A230" s="123" t="s">
        <v>775</v>
      </c>
      <c r="B230" s="124" t="s">
        <v>776</v>
      </c>
      <c r="C230" s="123" t="s">
        <v>91</v>
      </c>
      <c r="D230" s="123" t="s">
        <v>384</v>
      </c>
      <c r="E230" s="123" t="s">
        <v>777</v>
      </c>
      <c r="F230" s="123">
        <v>2024</v>
      </c>
      <c r="G230" s="123" t="s">
        <v>138</v>
      </c>
      <c r="H230" s="123" t="s">
        <v>139</v>
      </c>
      <c r="I230" s="123" t="s">
        <v>140</v>
      </c>
      <c r="J230" s="251" t="s">
        <v>13</v>
      </c>
      <c r="K230" s="181">
        <v>3252287</v>
      </c>
      <c r="L230" s="185">
        <v>3252293</v>
      </c>
      <c r="M230" s="181">
        <v>3188973.8020000001</v>
      </c>
      <c r="N230" s="182" t="s">
        <v>20</v>
      </c>
      <c r="O230" s="183" t="s">
        <v>20</v>
      </c>
    </row>
    <row r="231" spans="1:15" customFormat="1" ht="15.5" x14ac:dyDescent="0.35">
      <c r="A231" s="176" t="s">
        <v>778</v>
      </c>
      <c r="B231" s="177" t="s">
        <v>779</v>
      </c>
      <c r="C231" s="176" t="s">
        <v>84</v>
      </c>
      <c r="D231" s="176" t="s">
        <v>155</v>
      </c>
      <c r="E231" s="176" t="s">
        <v>155</v>
      </c>
      <c r="F231" s="176">
        <v>2024</v>
      </c>
      <c r="G231" s="176" t="s">
        <v>138</v>
      </c>
      <c r="H231" s="176" t="s">
        <v>151</v>
      </c>
      <c r="I231" s="176" t="s">
        <v>152</v>
      </c>
      <c r="J231" s="250" t="s">
        <v>13</v>
      </c>
      <c r="K231" s="178">
        <v>1492241</v>
      </c>
      <c r="L231" s="178">
        <v>63200</v>
      </c>
      <c r="M231" s="178">
        <v>30905.905999999999</v>
      </c>
      <c r="N231" s="179" t="s">
        <v>20</v>
      </c>
      <c r="O231" s="180" t="s">
        <v>20</v>
      </c>
    </row>
    <row r="232" spans="1:15" customFormat="1" ht="15.5" x14ac:dyDescent="0.35">
      <c r="A232" s="123" t="s">
        <v>780</v>
      </c>
      <c r="B232" s="124" t="s">
        <v>781</v>
      </c>
      <c r="C232" s="123" t="s">
        <v>93</v>
      </c>
      <c r="D232" s="123" t="s">
        <v>194</v>
      </c>
      <c r="E232" s="123" t="s">
        <v>782</v>
      </c>
      <c r="F232" s="123">
        <v>2024</v>
      </c>
      <c r="G232" s="123" t="s">
        <v>138</v>
      </c>
      <c r="H232" s="123" t="s">
        <v>151</v>
      </c>
      <c r="I232" s="123" t="s">
        <v>152</v>
      </c>
      <c r="J232" s="251" t="s">
        <v>13</v>
      </c>
      <c r="K232" s="181">
        <v>10000</v>
      </c>
      <c r="L232" s="185">
        <v>1000</v>
      </c>
      <c r="M232" s="181">
        <v>1000</v>
      </c>
      <c r="N232" s="182" t="s">
        <v>20</v>
      </c>
      <c r="O232" s="183" t="s">
        <v>20</v>
      </c>
    </row>
    <row r="233" spans="1:15" customFormat="1" ht="15.5" x14ac:dyDescent="0.35">
      <c r="A233" s="176" t="s">
        <v>783</v>
      </c>
      <c r="B233" s="177" t="s">
        <v>784</v>
      </c>
      <c r="C233" s="176" t="s">
        <v>98</v>
      </c>
      <c r="D233" s="176" t="s">
        <v>155</v>
      </c>
      <c r="E233" s="176" t="s">
        <v>155</v>
      </c>
      <c r="F233" s="176">
        <v>2024</v>
      </c>
      <c r="G233" s="176" t="s">
        <v>138</v>
      </c>
      <c r="H233" s="176" t="s">
        <v>151</v>
      </c>
      <c r="I233" s="176" t="s">
        <v>152</v>
      </c>
      <c r="J233" s="250" t="s">
        <v>13</v>
      </c>
      <c r="K233" s="178">
        <v>1319134</v>
      </c>
      <c r="L233" s="184">
        <v>200</v>
      </c>
      <c r="M233" s="178">
        <v>170.09</v>
      </c>
      <c r="N233" s="179" t="s">
        <v>20</v>
      </c>
      <c r="O233" s="180" t="s">
        <v>20</v>
      </c>
    </row>
    <row r="234" spans="1:15" customFormat="1" ht="15.5" x14ac:dyDescent="0.35">
      <c r="A234" s="123" t="s">
        <v>785</v>
      </c>
      <c r="B234" s="124" t="s">
        <v>786</v>
      </c>
      <c r="C234" s="123" t="s">
        <v>88</v>
      </c>
      <c r="D234" s="123" t="s">
        <v>412</v>
      </c>
      <c r="E234" s="123" t="s">
        <v>632</v>
      </c>
      <c r="F234" s="123">
        <v>2024</v>
      </c>
      <c r="G234" s="123" t="s">
        <v>138</v>
      </c>
      <c r="H234" s="123" t="s">
        <v>196</v>
      </c>
      <c r="I234" s="123" t="s">
        <v>196</v>
      </c>
      <c r="J234" s="251" t="s">
        <v>13</v>
      </c>
      <c r="K234" s="181">
        <v>36715</v>
      </c>
      <c r="L234" s="181">
        <v>36715</v>
      </c>
      <c r="M234" s="181">
        <v>36715</v>
      </c>
      <c r="N234" s="182" t="s">
        <v>20</v>
      </c>
      <c r="O234" s="183" t="s">
        <v>20</v>
      </c>
    </row>
    <row r="235" spans="1:15" customFormat="1" ht="15.5" x14ac:dyDescent="0.35">
      <c r="A235" s="176" t="s">
        <v>787</v>
      </c>
      <c r="B235" s="177" t="s">
        <v>788</v>
      </c>
      <c r="C235" s="176" t="s">
        <v>96</v>
      </c>
      <c r="D235" s="176" t="s">
        <v>166</v>
      </c>
      <c r="E235" s="176" t="s">
        <v>174</v>
      </c>
      <c r="F235" s="176">
        <v>2024</v>
      </c>
      <c r="G235" s="176" t="s">
        <v>138</v>
      </c>
      <c r="H235" s="176" t="s">
        <v>139</v>
      </c>
      <c r="I235" s="176" t="s">
        <v>140</v>
      </c>
      <c r="J235" s="250" t="s">
        <v>13</v>
      </c>
      <c r="K235" s="178">
        <v>4337187</v>
      </c>
      <c r="L235" s="178">
        <v>4357633</v>
      </c>
      <c r="M235" s="178">
        <v>4350136.5219999999</v>
      </c>
      <c r="N235" s="179" t="s">
        <v>20</v>
      </c>
      <c r="O235" s="180" t="s">
        <v>20</v>
      </c>
    </row>
    <row r="236" spans="1:15" customFormat="1" ht="15.5" x14ac:dyDescent="0.35">
      <c r="A236" s="123" t="s">
        <v>789</v>
      </c>
      <c r="B236" s="124" t="s">
        <v>790</v>
      </c>
      <c r="C236" s="123" t="s">
        <v>91</v>
      </c>
      <c r="D236" s="123" t="s">
        <v>344</v>
      </c>
      <c r="E236" s="123" t="s">
        <v>641</v>
      </c>
      <c r="F236" s="123">
        <v>2024</v>
      </c>
      <c r="G236" s="123" t="s">
        <v>138</v>
      </c>
      <c r="H236" s="123" t="s">
        <v>151</v>
      </c>
      <c r="I236" s="123" t="s">
        <v>791</v>
      </c>
      <c r="J236" s="251" t="s">
        <v>14</v>
      </c>
      <c r="K236" s="181">
        <v>562304</v>
      </c>
      <c r="L236" s="181">
        <v>16147172</v>
      </c>
      <c r="M236" s="181">
        <v>109361.984</v>
      </c>
      <c r="N236" s="182" t="s">
        <v>20</v>
      </c>
      <c r="O236" s="183" t="s">
        <v>20</v>
      </c>
    </row>
    <row r="237" spans="1:15" customFormat="1" ht="15.5" x14ac:dyDescent="0.35">
      <c r="A237" s="176" t="s">
        <v>792</v>
      </c>
      <c r="B237" s="177" t="s">
        <v>793</v>
      </c>
      <c r="C237" s="176" t="s">
        <v>93</v>
      </c>
      <c r="D237" s="176" t="s">
        <v>315</v>
      </c>
      <c r="E237" s="176" t="s">
        <v>155</v>
      </c>
      <c r="F237" s="176">
        <v>2024</v>
      </c>
      <c r="G237" s="176" t="s">
        <v>138</v>
      </c>
      <c r="H237" s="176" t="s">
        <v>196</v>
      </c>
      <c r="I237" s="176" t="s">
        <v>196</v>
      </c>
      <c r="J237" s="250" t="s">
        <v>13</v>
      </c>
      <c r="K237" s="178">
        <v>55386</v>
      </c>
      <c r="L237" s="178">
        <v>53513</v>
      </c>
      <c r="M237" s="184">
        <v>53512.758000000002</v>
      </c>
      <c r="N237" s="179" t="s">
        <v>20</v>
      </c>
      <c r="O237" s="180" t="s">
        <v>20</v>
      </c>
    </row>
    <row r="238" spans="1:15" customFormat="1" ht="15.5" x14ac:dyDescent="0.35">
      <c r="A238" s="123" t="s">
        <v>794</v>
      </c>
      <c r="B238" s="124" t="s">
        <v>795</v>
      </c>
      <c r="C238" s="123" t="s">
        <v>96</v>
      </c>
      <c r="D238" s="123" t="s">
        <v>166</v>
      </c>
      <c r="E238" s="123" t="s">
        <v>274</v>
      </c>
      <c r="F238" s="123">
        <v>2024</v>
      </c>
      <c r="G238" s="123" t="s">
        <v>138</v>
      </c>
      <c r="H238" s="123" t="s">
        <v>144</v>
      </c>
      <c r="I238" s="123" t="s">
        <v>145</v>
      </c>
      <c r="J238" s="251" t="s">
        <v>13</v>
      </c>
      <c r="K238" s="181">
        <v>183660</v>
      </c>
      <c r="L238" s="181">
        <v>183659</v>
      </c>
      <c r="M238" s="181">
        <v>183659</v>
      </c>
      <c r="N238" s="182" t="s">
        <v>20</v>
      </c>
      <c r="O238" s="183" t="s">
        <v>20</v>
      </c>
    </row>
    <row r="239" spans="1:15" customFormat="1" ht="15.5" x14ac:dyDescent="0.35">
      <c r="A239" s="176" t="s">
        <v>796</v>
      </c>
      <c r="B239" s="177" t="s">
        <v>797</v>
      </c>
      <c r="C239" s="176" t="s">
        <v>98</v>
      </c>
      <c r="D239" s="176" t="s">
        <v>158</v>
      </c>
      <c r="E239" s="176" t="s">
        <v>798</v>
      </c>
      <c r="F239" s="176">
        <v>2024</v>
      </c>
      <c r="G239" s="176" t="s">
        <v>138</v>
      </c>
      <c r="H239" s="176" t="s">
        <v>139</v>
      </c>
      <c r="I239" s="176" t="s">
        <v>140</v>
      </c>
      <c r="J239" s="250" t="s">
        <v>13</v>
      </c>
      <c r="K239" s="178">
        <v>2071</v>
      </c>
      <c r="L239" s="184">
        <v>2</v>
      </c>
      <c r="M239" s="178">
        <v>0</v>
      </c>
      <c r="N239" s="179" t="s">
        <v>20</v>
      </c>
      <c r="O239" s="180" t="s">
        <v>146</v>
      </c>
    </row>
    <row r="240" spans="1:15" customFormat="1" ht="15.5" x14ac:dyDescent="0.35">
      <c r="A240" s="123" t="s">
        <v>799</v>
      </c>
      <c r="B240" s="124" t="s">
        <v>800</v>
      </c>
      <c r="C240" s="123" t="s">
        <v>97</v>
      </c>
      <c r="D240" s="123" t="s">
        <v>685</v>
      </c>
      <c r="E240" s="123" t="s">
        <v>155</v>
      </c>
      <c r="F240" s="123">
        <v>2024</v>
      </c>
      <c r="G240" s="123" t="s">
        <v>138</v>
      </c>
      <c r="H240" s="123" t="s">
        <v>151</v>
      </c>
      <c r="I240" s="123" t="s">
        <v>152</v>
      </c>
      <c r="J240" s="251" t="s">
        <v>13</v>
      </c>
      <c r="K240" s="181">
        <v>4004318</v>
      </c>
      <c r="L240" s="185">
        <v>3563935</v>
      </c>
      <c r="M240" s="181">
        <v>3563928</v>
      </c>
      <c r="N240" s="182" t="s">
        <v>20</v>
      </c>
      <c r="O240" s="183" t="s">
        <v>20</v>
      </c>
    </row>
    <row r="241" spans="1:15" customFormat="1" ht="15.5" x14ac:dyDescent="0.35">
      <c r="A241" s="176" t="s">
        <v>801</v>
      </c>
      <c r="B241" s="177" t="s">
        <v>802</v>
      </c>
      <c r="C241" s="176" t="s">
        <v>90</v>
      </c>
      <c r="D241" s="176" t="s">
        <v>63</v>
      </c>
      <c r="E241" s="176" t="s">
        <v>803</v>
      </c>
      <c r="F241" s="176">
        <v>2024</v>
      </c>
      <c r="G241" s="176" t="s">
        <v>138</v>
      </c>
      <c r="H241" s="176" t="s">
        <v>139</v>
      </c>
      <c r="I241" s="176" t="s">
        <v>140</v>
      </c>
      <c r="J241" s="250" t="s">
        <v>13</v>
      </c>
      <c r="K241" s="178">
        <v>77347</v>
      </c>
      <c r="L241" s="178">
        <v>19000</v>
      </c>
      <c r="M241" s="178">
        <v>18914.142</v>
      </c>
      <c r="N241" s="179" t="s">
        <v>20</v>
      </c>
      <c r="O241" s="180" t="s">
        <v>20</v>
      </c>
    </row>
    <row r="242" spans="1:15" customFormat="1" ht="15.5" x14ac:dyDescent="0.35">
      <c r="A242" s="123" t="s">
        <v>804</v>
      </c>
      <c r="B242" s="124" t="s">
        <v>805</v>
      </c>
      <c r="C242" s="123" t="s">
        <v>98</v>
      </c>
      <c r="D242" s="123" t="s">
        <v>158</v>
      </c>
      <c r="E242" s="123" t="s">
        <v>667</v>
      </c>
      <c r="F242" s="123">
        <v>2024</v>
      </c>
      <c r="G242" s="123" t="s">
        <v>138</v>
      </c>
      <c r="H242" s="123" t="s">
        <v>162</v>
      </c>
      <c r="I242" s="123" t="s">
        <v>218</v>
      </c>
      <c r="J242" s="251" t="s">
        <v>13</v>
      </c>
      <c r="K242" s="181">
        <v>49701</v>
      </c>
      <c r="L242" s="181">
        <v>30000</v>
      </c>
      <c r="M242" s="185">
        <v>0</v>
      </c>
      <c r="N242" s="182" t="s">
        <v>20</v>
      </c>
      <c r="O242" s="183" t="s">
        <v>146</v>
      </c>
    </row>
    <row r="243" spans="1:15" customFormat="1" ht="15.5" x14ac:dyDescent="0.35">
      <c r="A243" s="176" t="s">
        <v>806</v>
      </c>
      <c r="B243" s="177" t="s">
        <v>807</v>
      </c>
      <c r="C243" s="176" t="s">
        <v>89</v>
      </c>
      <c r="D243" s="176" t="s">
        <v>221</v>
      </c>
      <c r="E243" s="176" t="s">
        <v>808</v>
      </c>
      <c r="F243" s="176">
        <v>2024</v>
      </c>
      <c r="G243" s="176" t="s">
        <v>138</v>
      </c>
      <c r="H243" s="176" t="s">
        <v>196</v>
      </c>
      <c r="I243" s="176" t="s">
        <v>196</v>
      </c>
      <c r="J243" s="250" t="s">
        <v>13</v>
      </c>
      <c r="K243" s="178">
        <v>118265</v>
      </c>
      <c r="L243" s="178">
        <v>12540</v>
      </c>
      <c r="M243" s="178">
        <v>12539</v>
      </c>
      <c r="N243" s="179" t="s">
        <v>20</v>
      </c>
      <c r="O243" s="180" t="s">
        <v>20</v>
      </c>
    </row>
    <row r="244" spans="1:15" customFormat="1" ht="15.5" x14ac:dyDescent="0.35">
      <c r="A244" s="123" t="s">
        <v>809</v>
      </c>
      <c r="B244" s="124" t="s">
        <v>810</v>
      </c>
      <c r="C244" s="123" t="s">
        <v>93</v>
      </c>
      <c r="D244" s="123" t="s">
        <v>194</v>
      </c>
      <c r="E244" s="123" t="s">
        <v>194</v>
      </c>
      <c r="F244" s="123">
        <v>2024</v>
      </c>
      <c r="G244" s="123" t="s">
        <v>138</v>
      </c>
      <c r="H244" s="123" t="s">
        <v>270</v>
      </c>
      <c r="I244" s="123" t="s">
        <v>271</v>
      </c>
      <c r="J244" s="251" t="s">
        <v>16</v>
      </c>
      <c r="K244" s="181">
        <v>607135</v>
      </c>
      <c r="L244" s="181">
        <v>596884</v>
      </c>
      <c r="M244" s="181">
        <v>596882</v>
      </c>
      <c r="N244" s="182" t="s">
        <v>20</v>
      </c>
      <c r="O244" s="183" t="s">
        <v>20</v>
      </c>
    </row>
    <row r="245" spans="1:15" customFormat="1" ht="15.5" x14ac:dyDescent="0.35">
      <c r="A245" s="176" t="s">
        <v>811</v>
      </c>
      <c r="B245" s="177" t="s">
        <v>812</v>
      </c>
      <c r="C245" s="176" t="s">
        <v>91</v>
      </c>
      <c r="D245" s="176" t="s">
        <v>384</v>
      </c>
      <c r="E245" s="176" t="s">
        <v>813</v>
      </c>
      <c r="F245" s="176">
        <v>2024</v>
      </c>
      <c r="G245" s="176" t="s">
        <v>138</v>
      </c>
      <c r="H245" s="176" t="s">
        <v>321</v>
      </c>
      <c r="I245" s="176" t="s">
        <v>322</v>
      </c>
      <c r="J245" s="250" t="s">
        <v>16</v>
      </c>
      <c r="K245" s="178">
        <v>183499</v>
      </c>
      <c r="L245" s="184">
        <v>43300</v>
      </c>
      <c r="M245" s="178">
        <v>42300</v>
      </c>
      <c r="N245" s="179" t="s">
        <v>20</v>
      </c>
      <c r="O245" s="180" t="s">
        <v>20</v>
      </c>
    </row>
    <row r="246" spans="1:15" customFormat="1" ht="15.5" x14ac:dyDescent="0.35">
      <c r="A246" s="123" t="s">
        <v>814</v>
      </c>
      <c r="B246" s="124" t="s">
        <v>815</v>
      </c>
      <c r="C246" s="123" t="s">
        <v>96</v>
      </c>
      <c r="D246" s="123" t="s">
        <v>136</v>
      </c>
      <c r="E246" s="123" t="s">
        <v>513</v>
      </c>
      <c r="F246" s="123">
        <v>2024</v>
      </c>
      <c r="G246" s="123" t="s">
        <v>138</v>
      </c>
      <c r="H246" s="123" t="s">
        <v>162</v>
      </c>
      <c r="I246" s="123" t="s">
        <v>238</v>
      </c>
      <c r="J246" s="251" t="s">
        <v>13</v>
      </c>
      <c r="K246" s="181">
        <v>111822</v>
      </c>
      <c r="L246" s="181">
        <v>111820</v>
      </c>
      <c r="M246" s="181">
        <v>0</v>
      </c>
      <c r="N246" s="182" t="s">
        <v>20</v>
      </c>
      <c r="O246" s="183" t="s">
        <v>146</v>
      </c>
    </row>
    <row r="247" spans="1:15" customFormat="1" ht="15.5" x14ac:dyDescent="0.35">
      <c r="A247" s="176" t="s">
        <v>816</v>
      </c>
      <c r="B247" s="177" t="s">
        <v>817</v>
      </c>
      <c r="C247" s="176" t="s">
        <v>84</v>
      </c>
      <c r="D247" s="176" t="s">
        <v>440</v>
      </c>
      <c r="E247" s="176" t="s">
        <v>440</v>
      </c>
      <c r="F247" s="176">
        <v>2024</v>
      </c>
      <c r="G247" s="176" t="s">
        <v>138</v>
      </c>
      <c r="H247" s="176" t="s">
        <v>196</v>
      </c>
      <c r="I247" s="176" t="s">
        <v>196</v>
      </c>
      <c r="J247" s="250" t="s">
        <v>13</v>
      </c>
      <c r="K247" s="178">
        <v>2295586</v>
      </c>
      <c r="L247" s="178">
        <v>2295586</v>
      </c>
      <c r="M247" s="178">
        <v>1942537</v>
      </c>
      <c r="N247" s="179" t="s">
        <v>20</v>
      </c>
      <c r="O247" s="180" t="s">
        <v>20</v>
      </c>
    </row>
    <row r="248" spans="1:15" customFormat="1" ht="15.5" x14ac:dyDescent="0.35">
      <c r="A248" s="123" t="s">
        <v>818</v>
      </c>
      <c r="B248" s="124" t="s">
        <v>819</v>
      </c>
      <c r="C248" s="123" t="s">
        <v>86</v>
      </c>
      <c r="D248" s="123" t="s">
        <v>199</v>
      </c>
      <c r="E248" s="123" t="s">
        <v>155</v>
      </c>
      <c r="F248" s="123">
        <v>2024</v>
      </c>
      <c r="G248" s="123" t="s">
        <v>138</v>
      </c>
      <c r="H248" s="123" t="s">
        <v>144</v>
      </c>
      <c r="I248" s="123" t="s">
        <v>261</v>
      </c>
      <c r="J248" s="251" t="s">
        <v>13</v>
      </c>
      <c r="K248" s="181">
        <v>209202</v>
      </c>
      <c r="L248" s="185">
        <v>195376</v>
      </c>
      <c r="M248" s="181">
        <v>180947</v>
      </c>
      <c r="N248" s="182" t="s">
        <v>20</v>
      </c>
      <c r="O248" s="183" t="s">
        <v>20</v>
      </c>
    </row>
    <row r="249" spans="1:15" customFormat="1" ht="15.5" x14ac:dyDescent="0.35">
      <c r="A249" s="176" t="s">
        <v>820</v>
      </c>
      <c r="B249" s="177" t="s">
        <v>821</v>
      </c>
      <c r="C249" s="176" t="s">
        <v>97</v>
      </c>
      <c r="D249" s="176" t="s">
        <v>333</v>
      </c>
      <c r="E249" s="176" t="s">
        <v>822</v>
      </c>
      <c r="F249" s="176">
        <v>2024</v>
      </c>
      <c r="G249" s="176" t="s">
        <v>138</v>
      </c>
      <c r="H249" s="176" t="s">
        <v>162</v>
      </c>
      <c r="I249" s="176" t="s">
        <v>238</v>
      </c>
      <c r="J249" s="250" t="s">
        <v>13</v>
      </c>
      <c r="K249" s="178">
        <v>22248</v>
      </c>
      <c r="L249" s="178">
        <v>9245</v>
      </c>
      <c r="M249" s="178">
        <v>9245</v>
      </c>
      <c r="N249" s="179" t="s">
        <v>20</v>
      </c>
      <c r="O249" s="180" t="s">
        <v>20</v>
      </c>
    </row>
    <row r="250" spans="1:15" customFormat="1" ht="15.5" x14ac:dyDescent="0.35">
      <c r="A250" s="123" t="s">
        <v>823</v>
      </c>
      <c r="B250" s="124" t="s">
        <v>824</v>
      </c>
      <c r="C250" s="123" t="s">
        <v>97</v>
      </c>
      <c r="D250" s="123" t="s">
        <v>685</v>
      </c>
      <c r="E250" s="123" t="s">
        <v>703</v>
      </c>
      <c r="F250" s="123">
        <v>2024</v>
      </c>
      <c r="G250" s="123" t="s">
        <v>138</v>
      </c>
      <c r="H250" s="123" t="s">
        <v>151</v>
      </c>
      <c r="I250" s="123" t="s">
        <v>200</v>
      </c>
      <c r="J250" s="251" t="s">
        <v>13</v>
      </c>
      <c r="K250" s="181">
        <v>5000</v>
      </c>
      <c r="L250" s="181">
        <v>100000</v>
      </c>
      <c r="M250" s="181">
        <v>4033.0430000000001</v>
      </c>
      <c r="N250" s="182" t="s">
        <v>20</v>
      </c>
      <c r="O250" s="183" t="s">
        <v>20</v>
      </c>
    </row>
    <row r="251" spans="1:15" customFormat="1" ht="15.5" x14ac:dyDescent="0.35">
      <c r="A251" s="176" t="s">
        <v>825</v>
      </c>
      <c r="B251" s="177" t="s">
        <v>826</v>
      </c>
      <c r="C251" s="176" t="s">
        <v>97</v>
      </c>
      <c r="D251" s="176" t="s">
        <v>333</v>
      </c>
      <c r="E251" s="176" t="s">
        <v>333</v>
      </c>
      <c r="F251" s="176">
        <v>2024</v>
      </c>
      <c r="G251" s="176" t="s">
        <v>138</v>
      </c>
      <c r="H251" s="176" t="s">
        <v>162</v>
      </c>
      <c r="I251" s="176" t="s">
        <v>238</v>
      </c>
      <c r="J251" s="250" t="s">
        <v>13</v>
      </c>
      <c r="K251" s="178">
        <v>3559154</v>
      </c>
      <c r="L251" s="184">
        <v>28891</v>
      </c>
      <c r="M251" s="178">
        <v>27890</v>
      </c>
      <c r="N251" s="179" t="s">
        <v>20</v>
      </c>
      <c r="O251" s="180" t="s">
        <v>20</v>
      </c>
    </row>
    <row r="252" spans="1:15" customFormat="1" ht="15.5" x14ac:dyDescent="0.35">
      <c r="A252" s="123" t="s">
        <v>827</v>
      </c>
      <c r="B252" s="124" t="s">
        <v>828</v>
      </c>
      <c r="C252" s="123" t="s">
        <v>87</v>
      </c>
      <c r="D252" s="123" t="s">
        <v>829</v>
      </c>
      <c r="E252" s="123" t="s">
        <v>829</v>
      </c>
      <c r="F252" s="123">
        <v>2024</v>
      </c>
      <c r="G252" s="123" t="s">
        <v>138</v>
      </c>
      <c r="H252" s="123" t="s">
        <v>321</v>
      </c>
      <c r="I252" s="123" t="s">
        <v>830</v>
      </c>
      <c r="J252" s="251" t="s">
        <v>13</v>
      </c>
      <c r="K252" s="181">
        <v>1</v>
      </c>
      <c r="L252" s="185">
        <v>1</v>
      </c>
      <c r="M252" s="181">
        <v>0</v>
      </c>
      <c r="N252" s="182" t="s">
        <v>20</v>
      </c>
      <c r="O252" s="183" t="s">
        <v>146</v>
      </c>
    </row>
    <row r="253" spans="1:15" customFormat="1" ht="15.5" x14ac:dyDescent="0.35">
      <c r="A253" s="176" t="s">
        <v>831</v>
      </c>
      <c r="B253" s="177" t="s">
        <v>832</v>
      </c>
      <c r="C253" s="176" t="s">
        <v>89</v>
      </c>
      <c r="D253" s="176" t="s">
        <v>495</v>
      </c>
      <c r="E253" s="176" t="s">
        <v>833</v>
      </c>
      <c r="F253" s="176">
        <v>2024</v>
      </c>
      <c r="G253" s="176" t="s">
        <v>138</v>
      </c>
      <c r="H253" s="176" t="s">
        <v>321</v>
      </c>
      <c r="I253" s="176" t="s">
        <v>322</v>
      </c>
      <c r="J253" s="250" t="s">
        <v>13</v>
      </c>
      <c r="K253" s="178">
        <v>991340</v>
      </c>
      <c r="L253" s="184">
        <v>805022</v>
      </c>
      <c r="M253" s="178">
        <v>765395.16500000004</v>
      </c>
      <c r="N253" s="179" t="s">
        <v>20</v>
      </c>
      <c r="O253" s="180" t="s">
        <v>20</v>
      </c>
    </row>
    <row r="254" spans="1:15" customFormat="1" ht="15.5" x14ac:dyDescent="0.35">
      <c r="A254" s="123" t="s">
        <v>834</v>
      </c>
      <c r="B254" s="124" t="s">
        <v>835</v>
      </c>
      <c r="C254" s="123" t="s">
        <v>109</v>
      </c>
      <c r="D254" s="123" t="s">
        <v>368</v>
      </c>
      <c r="E254" s="123" t="s">
        <v>155</v>
      </c>
      <c r="F254" s="123">
        <v>2024</v>
      </c>
      <c r="G254" s="123" t="s">
        <v>138</v>
      </c>
      <c r="H254" s="123" t="s">
        <v>144</v>
      </c>
      <c r="I254" s="123" t="s">
        <v>261</v>
      </c>
      <c r="J254" s="251" t="s">
        <v>13</v>
      </c>
      <c r="K254" s="181">
        <v>1456147</v>
      </c>
      <c r="L254" s="181">
        <v>1205165</v>
      </c>
      <c r="M254" s="181">
        <v>1204163.5449999999</v>
      </c>
      <c r="N254" s="182" t="s">
        <v>20</v>
      </c>
      <c r="O254" s="183" t="s">
        <v>20</v>
      </c>
    </row>
    <row r="255" spans="1:15" customFormat="1" ht="15.5" x14ac:dyDescent="0.35">
      <c r="A255" s="176" t="s">
        <v>836</v>
      </c>
      <c r="B255" s="177" t="s">
        <v>837</v>
      </c>
      <c r="C255" s="176" t="s">
        <v>98</v>
      </c>
      <c r="D255" s="176" t="s">
        <v>158</v>
      </c>
      <c r="E255" s="176" t="s">
        <v>426</v>
      </c>
      <c r="F255" s="176">
        <v>2024</v>
      </c>
      <c r="G255" s="176" t="s">
        <v>138</v>
      </c>
      <c r="H255" s="176" t="s">
        <v>139</v>
      </c>
      <c r="I255" s="176" t="s">
        <v>140</v>
      </c>
      <c r="J255" s="250" t="s">
        <v>13</v>
      </c>
      <c r="K255" s="178">
        <v>677412</v>
      </c>
      <c r="L255" s="178">
        <v>3002</v>
      </c>
      <c r="M255" s="178">
        <v>0</v>
      </c>
      <c r="N255" s="179" t="s">
        <v>20</v>
      </c>
      <c r="O255" s="180" t="s">
        <v>146</v>
      </c>
    </row>
    <row r="256" spans="1:15" customFormat="1" ht="15.5" x14ac:dyDescent="0.35">
      <c r="A256" s="123" t="s">
        <v>838</v>
      </c>
      <c r="B256" s="124" t="s">
        <v>839</v>
      </c>
      <c r="C256" s="123" t="s">
        <v>109</v>
      </c>
      <c r="D256" s="123" t="s">
        <v>368</v>
      </c>
      <c r="E256" s="123" t="s">
        <v>840</v>
      </c>
      <c r="F256" s="123">
        <v>2024</v>
      </c>
      <c r="G256" s="123" t="s">
        <v>138</v>
      </c>
      <c r="H256" s="123" t="s">
        <v>196</v>
      </c>
      <c r="I256" s="123" t="s">
        <v>196</v>
      </c>
      <c r="J256" s="251" t="s">
        <v>13</v>
      </c>
      <c r="K256" s="181">
        <v>4367</v>
      </c>
      <c r="L256" s="181">
        <v>4367</v>
      </c>
      <c r="M256" s="181">
        <v>72476.947</v>
      </c>
      <c r="N256" s="182" t="s">
        <v>20</v>
      </c>
      <c r="O256" s="183" t="s">
        <v>20</v>
      </c>
    </row>
    <row r="257" spans="1:15" customFormat="1" ht="15.5" x14ac:dyDescent="0.35">
      <c r="A257" s="176" t="s">
        <v>841</v>
      </c>
      <c r="B257" s="177" t="s">
        <v>842</v>
      </c>
      <c r="C257" s="176" t="s">
        <v>90</v>
      </c>
      <c r="D257" s="176" t="s">
        <v>742</v>
      </c>
      <c r="E257" s="176" t="s">
        <v>742</v>
      </c>
      <c r="F257" s="176">
        <v>2024</v>
      </c>
      <c r="G257" s="176" t="s">
        <v>138</v>
      </c>
      <c r="H257" s="176" t="s">
        <v>196</v>
      </c>
      <c r="I257" s="176" t="s">
        <v>196</v>
      </c>
      <c r="J257" s="250" t="s">
        <v>13</v>
      </c>
      <c r="K257" s="178">
        <v>71207</v>
      </c>
      <c r="L257" s="178">
        <v>71207</v>
      </c>
      <c r="M257" s="178">
        <v>61202</v>
      </c>
      <c r="N257" s="179" t="s">
        <v>20</v>
      </c>
      <c r="O257" s="180" t="s">
        <v>20</v>
      </c>
    </row>
    <row r="258" spans="1:15" customFormat="1" ht="15.5" x14ac:dyDescent="0.35">
      <c r="A258" s="123" t="s">
        <v>843</v>
      </c>
      <c r="B258" s="124" t="s">
        <v>844</v>
      </c>
      <c r="C258" s="123" t="s">
        <v>97</v>
      </c>
      <c r="D258" s="123" t="s">
        <v>333</v>
      </c>
      <c r="E258" s="123" t="s">
        <v>822</v>
      </c>
      <c r="F258" s="123">
        <v>2024</v>
      </c>
      <c r="G258" s="123" t="s">
        <v>138</v>
      </c>
      <c r="H258" s="123" t="s">
        <v>196</v>
      </c>
      <c r="I258" s="123" t="s">
        <v>196</v>
      </c>
      <c r="J258" s="251" t="s">
        <v>13</v>
      </c>
      <c r="K258" s="181">
        <v>1901347</v>
      </c>
      <c r="L258" s="185">
        <v>625839</v>
      </c>
      <c r="M258" s="185">
        <v>100385</v>
      </c>
      <c r="N258" s="182" t="s">
        <v>20</v>
      </c>
      <c r="O258" s="183" t="s">
        <v>20</v>
      </c>
    </row>
    <row r="259" spans="1:15" customFormat="1" ht="15.5" x14ac:dyDescent="0.35">
      <c r="A259" s="176" t="s">
        <v>845</v>
      </c>
      <c r="B259" s="177" t="s">
        <v>846</v>
      </c>
      <c r="C259" s="176" t="s">
        <v>98</v>
      </c>
      <c r="D259" s="176" t="s">
        <v>190</v>
      </c>
      <c r="E259" s="176" t="s">
        <v>217</v>
      </c>
      <c r="F259" s="176">
        <v>2024</v>
      </c>
      <c r="G259" s="176" t="s">
        <v>138</v>
      </c>
      <c r="H259" s="176" t="s">
        <v>847</v>
      </c>
      <c r="I259" s="176" t="s">
        <v>848</v>
      </c>
      <c r="J259" s="250" t="s">
        <v>13</v>
      </c>
      <c r="K259" s="178">
        <v>1299967</v>
      </c>
      <c r="L259" s="178">
        <v>1299967</v>
      </c>
      <c r="M259" s="178">
        <v>1299967</v>
      </c>
      <c r="N259" s="179" t="s">
        <v>20</v>
      </c>
      <c r="O259" s="180" t="s">
        <v>20</v>
      </c>
    </row>
    <row r="260" spans="1:15" customFormat="1" ht="15.5" x14ac:dyDescent="0.35">
      <c r="A260" s="123" t="s">
        <v>849</v>
      </c>
      <c r="B260" s="124" t="s">
        <v>850</v>
      </c>
      <c r="C260" s="123" t="s">
        <v>86</v>
      </c>
      <c r="D260" s="123" t="s">
        <v>199</v>
      </c>
      <c r="E260" s="123" t="s">
        <v>199</v>
      </c>
      <c r="F260" s="123">
        <v>2024</v>
      </c>
      <c r="G260" s="123" t="s">
        <v>138</v>
      </c>
      <c r="H260" s="123" t="s">
        <v>414</v>
      </c>
      <c r="I260" s="123" t="s">
        <v>415</v>
      </c>
      <c r="J260" s="251" t="s">
        <v>13</v>
      </c>
      <c r="K260" s="181">
        <v>3992060</v>
      </c>
      <c r="L260" s="185">
        <v>3982201</v>
      </c>
      <c r="M260" s="181">
        <v>3982160</v>
      </c>
      <c r="N260" s="182" t="s">
        <v>20</v>
      </c>
      <c r="O260" s="183" t="s">
        <v>20</v>
      </c>
    </row>
    <row r="261" spans="1:15" customFormat="1" ht="15.5" x14ac:dyDescent="0.35">
      <c r="A261" s="176" t="s">
        <v>851</v>
      </c>
      <c r="B261" s="177" t="s">
        <v>852</v>
      </c>
      <c r="C261" s="176" t="s">
        <v>97</v>
      </c>
      <c r="D261" s="176" t="s">
        <v>333</v>
      </c>
      <c r="E261" s="176" t="s">
        <v>334</v>
      </c>
      <c r="F261" s="176">
        <v>2024</v>
      </c>
      <c r="G261" s="176" t="s">
        <v>138</v>
      </c>
      <c r="H261" s="176" t="s">
        <v>151</v>
      </c>
      <c r="I261" s="176" t="s">
        <v>152</v>
      </c>
      <c r="J261" s="250" t="s">
        <v>13</v>
      </c>
      <c r="K261" s="178">
        <v>1520106</v>
      </c>
      <c r="L261" s="184">
        <v>1516930</v>
      </c>
      <c r="M261" s="178">
        <v>1500182.4669999999</v>
      </c>
      <c r="N261" s="179" t="s">
        <v>20</v>
      </c>
      <c r="O261" s="180" t="s">
        <v>20</v>
      </c>
    </row>
    <row r="262" spans="1:15" customFormat="1" ht="15.5" x14ac:dyDescent="0.35">
      <c r="A262" s="123" t="s">
        <v>853</v>
      </c>
      <c r="B262" s="124" t="s">
        <v>854</v>
      </c>
      <c r="C262" s="123" t="s">
        <v>74</v>
      </c>
      <c r="D262" s="123" t="s">
        <v>155</v>
      </c>
      <c r="E262" s="123" t="s">
        <v>155</v>
      </c>
      <c r="F262" s="123">
        <v>2024</v>
      </c>
      <c r="G262" s="123" t="s">
        <v>138</v>
      </c>
      <c r="H262" s="123" t="s">
        <v>151</v>
      </c>
      <c r="I262" s="123" t="s">
        <v>152</v>
      </c>
      <c r="J262" s="251" t="s">
        <v>13</v>
      </c>
      <c r="K262" s="181">
        <v>1950000</v>
      </c>
      <c r="L262" s="181">
        <v>10</v>
      </c>
      <c r="M262" s="185">
        <v>0</v>
      </c>
      <c r="N262" s="182" t="s">
        <v>20</v>
      </c>
      <c r="O262" s="183" t="s">
        <v>146</v>
      </c>
    </row>
    <row r="263" spans="1:15" customFormat="1" ht="15.5" x14ac:dyDescent="0.35">
      <c r="A263" s="176" t="s">
        <v>855</v>
      </c>
      <c r="B263" s="177" t="s">
        <v>856</v>
      </c>
      <c r="C263" s="176" t="s">
        <v>90</v>
      </c>
      <c r="D263" s="176" t="s">
        <v>155</v>
      </c>
      <c r="E263" s="176" t="s">
        <v>155</v>
      </c>
      <c r="F263" s="176">
        <v>2024</v>
      </c>
      <c r="G263" s="176" t="s">
        <v>138</v>
      </c>
      <c r="H263" s="176" t="s">
        <v>151</v>
      </c>
      <c r="I263" s="176" t="s">
        <v>152</v>
      </c>
      <c r="J263" s="250" t="s">
        <v>13</v>
      </c>
      <c r="K263" s="178">
        <v>65000</v>
      </c>
      <c r="L263" s="178">
        <v>64000</v>
      </c>
      <c r="M263" s="178">
        <v>62505</v>
      </c>
      <c r="N263" s="179" t="s">
        <v>20</v>
      </c>
      <c r="O263" s="180" t="s">
        <v>20</v>
      </c>
    </row>
    <row r="264" spans="1:15" customFormat="1" ht="15.5" x14ac:dyDescent="0.35">
      <c r="A264" s="123" t="s">
        <v>857</v>
      </c>
      <c r="B264" s="124" t="s">
        <v>858</v>
      </c>
      <c r="C264" s="123" t="s">
        <v>91</v>
      </c>
      <c r="D264" s="123" t="s">
        <v>460</v>
      </c>
      <c r="E264" s="123" t="s">
        <v>859</v>
      </c>
      <c r="F264" s="123">
        <v>2024</v>
      </c>
      <c r="G264" s="123" t="s">
        <v>138</v>
      </c>
      <c r="H264" s="123" t="s">
        <v>151</v>
      </c>
      <c r="I264" s="123" t="s">
        <v>200</v>
      </c>
      <c r="J264" s="251" t="s">
        <v>13</v>
      </c>
      <c r="K264" s="181">
        <v>10095123</v>
      </c>
      <c r="L264" s="181">
        <v>5000</v>
      </c>
      <c r="M264" s="181">
        <v>4943.8109999999997</v>
      </c>
      <c r="N264" s="182" t="s">
        <v>20</v>
      </c>
      <c r="O264" s="183" t="s">
        <v>20</v>
      </c>
    </row>
    <row r="265" spans="1:15" customFormat="1" ht="15.5" x14ac:dyDescent="0.35">
      <c r="A265" s="176" t="s">
        <v>860</v>
      </c>
      <c r="B265" s="177" t="s">
        <v>861</v>
      </c>
      <c r="C265" s="176" t="s">
        <v>93</v>
      </c>
      <c r="D265" s="176" t="s">
        <v>194</v>
      </c>
      <c r="E265" s="176" t="s">
        <v>155</v>
      </c>
      <c r="F265" s="176">
        <v>2024</v>
      </c>
      <c r="G265" s="176" t="s">
        <v>138</v>
      </c>
      <c r="H265" s="176" t="s">
        <v>151</v>
      </c>
      <c r="I265" s="176" t="s">
        <v>152</v>
      </c>
      <c r="J265" s="250" t="s">
        <v>16</v>
      </c>
      <c r="K265" s="178">
        <v>442067</v>
      </c>
      <c r="L265" s="178">
        <v>45000</v>
      </c>
      <c r="M265" s="178">
        <v>42516.915000000001</v>
      </c>
      <c r="N265" s="179" t="s">
        <v>20</v>
      </c>
      <c r="O265" s="180" t="s">
        <v>20</v>
      </c>
    </row>
    <row r="266" spans="1:15" customFormat="1" ht="15.5" x14ac:dyDescent="0.35">
      <c r="A266" s="123" t="s">
        <v>862</v>
      </c>
      <c r="B266" s="124" t="s">
        <v>863</v>
      </c>
      <c r="C266" s="123" t="s">
        <v>90</v>
      </c>
      <c r="D266" s="123" t="s">
        <v>205</v>
      </c>
      <c r="E266" s="123" t="s">
        <v>205</v>
      </c>
      <c r="F266" s="123">
        <v>2024</v>
      </c>
      <c r="G266" s="123" t="s">
        <v>138</v>
      </c>
      <c r="H266" s="123" t="s">
        <v>196</v>
      </c>
      <c r="I266" s="123" t="s">
        <v>196</v>
      </c>
      <c r="J266" s="251" t="s">
        <v>13</v>
      </c>
      <c r="K266" s="181">
        <v>2934709</v>
      </c>
      <c r="L266" s="181">
        <v>3202554</v>
      </c>
      <c r="M266" s="185">
        <v>2993040</v>
      </c>
      <c r="N266" s="182" t="s">
        <v>20</v>
      </c>
      <c r="O266" s="183" t="s">
        <v>20</v>
      </c>
    </row>
    <row r="267" spans="1:15" customFormat="1" ht="15.5" x14ac:dyDescent="0.35">
      <c r="A267" s="176" t="s">
        <v>864</v>
      </c>
      <c r="B267" s="177" t="s">
        <v>865</v>
      </c>
      <c r="C267" s="176" t="s">
        <v>97</v>
      </c>
      <c r="D267" s="176" t="s">
        <v>333</v>
      </c>
      <c r="E267" s="176" t="s">
        <v>155</v>
      </c>
      <c r="F267" s="176">
        <v>2024</v>
      </c>
      <c r="G267" s="176" t="s">
        <v>138</v>
      </c>
      <c r="H267" s="176" t="s">
        <v>151</v>
      </c>
      <c r="I267" s="176" t="s">
        <v>866</v>
      </c>
      <c r="J267" s="250" t="s">
        <v>13</v>
      </c>
      <c r="K267" s="178">
        <v>1510</v>
      </c>
      <c r="L267" s="184">
        <v>10</v>
      </c>
      <c r="M267" s="184">
        <v>0</v>
      </c>
      <c r="N267" s="179" t="s">
        <v>20</v>
      </c>
      <c r="O267" s="180" t="s">
        <v>146</v>
      </c>
    </row>
    <row r="268" spans="1:15" customFormat="1" ht="15.5" x14ac:dyDescent="0.35">
      <c r="A268" s="123" t="s">
        <v>867</v>
      </c>
      <c r="B268" s="124" t="s">
        <v>868</v>
      </c>
      <c r="C268" s="123" t="s">
        <v>92</v>
      </c>
      <c r="D268" s="123" t="s">
        <v>361</v>
      </c>
      <c r="E268" s="123" t="s">
        <v>869</v>
      </c>
      <c r="F268" s="123">
        <v>2024</v>
      </c>
      <c r="G268" s="123" t="s">
        <v>138</v>
      </c>
      <c r="H268" s="123" t="s">
        <v>151</v>
      </c>
      <c r="I268" s="123" t="s">
        <v>200</v>
      </c>
      <c r="J268" s="251" t="s">
        <v>13</v>
      </c>
      <c r="K268" s="181">
        <v>769255</v>
      </c>
      <c r="L268" s="185">
        <v>204275</v>
      </c>
      <c r="M268" s="181">
        <v>204254</v>
      </c>
      <c r="N268" s="182" t="s">
        <v>20</v>
      </c>
      <c r="O268" s="183" t="s">
        <v>20</v>
      </c>
    </row>
    <row r="269" spans="1:15" customFormat="1" ht="15.5" x14ac:dyDescent="0.35">
      <c r="A269" s="176" t="s">
        <v>870</v>
      </c>
      <c r="B269" s="177" t="s">
        <v>871</v>
      </c>
      <c r="C269" s="176" t="s">
        <v>92</v>
      </c>
      <c r="D269" s="176" t="s">
        <v>721</v>
      </c>
      <c r="E269" s="176" t="s">
        <v>722</v>
      </c>
      <c r="F269" s="176">
        <v>2024</v>
      </c>
      <c r="G269" s="176" t="s">
        <v>138</v>
      </c>
      <c r="H269" s="176" t="s">
        <v>162</v>
      </c>
      <c r="I269" s="176" t="s">
        <v>218</v>
      </c>
      <c r="J269" s="250" t="s">
        <v>13</v>
      </c>
      <c r="K269" s="178">
        <v>7321021</v>
      </c>
      <c r="L269" s="178">
        <v>101024</v>
      </c>
      <c r="M269" s="184">
        <v>101024</v>
      </c>
      <c r="N269" s="179" t="s">
        <v>20</v>
      </c>
      <c r="O269" s="180" t="s">
        <v>20</v>
      </c>
    </row>
    <row r="270" spans="1:15" customFormat="1" ht="15.5" x14ac:dyDescent="0.35">
      <c r="A270" s="123" t="s">
        <v>872</v>
      </c>
      <c r="B270" s="124" t="s">
        <v>873</v>
      </c>
      <c r="C270" s="123" t="s">
        <v>89</v>
      </c>
      <c r="D270" s="123" t="s">
        <v>186</v>
      </c>
      <c r="E270" s="123" t="s">
        <v>303</v>
      </c>
      <c r="F270" s="123">
        <v>2024</v>
      </c>
      <c r="G270" s="123" t="s">
        <v>138</v>
      </c>
      <c r="H270" s="123" t="s">
        <v>182</v>
      </c>
      <c r="I270" s="123" t="s">
        <v>330</v>
      </c>
      <c r="J270" s="251" t="s">
        <v>13</v>
      </c>
      <c r="K270" s="181">
        <v>1645404</v>
      </c>
      <c r="L270" s="185">
        <v>1427771</v>
      </c>
      <c r="M270" s="185">
        <v>1427732.618</v>
      </c>
      <c r="N270" s="182" t="s">
        <v>20</v>
      </c>
      <c r="O270" s="183" t="s">
        <v>20</v>
      </c>
    </row>
    <row r="271" spans="1:15" customFormat="1" ht="15.5" x14ac:dyDescent="0.35">
      <c r="A271" s="176" t="s">
        <v>874</v>
      </c>
      <c r="B271" s="177" t="s">
        <v>875</v>
      </c>
      <c r="C271" s="176" t="s">
        <v>96</v>
      </c>
      <c r="D271" s="176" t="s">
        <v>166</v>
      </c>
      <c r="E271" s="176" t="s">
        <v>281</v>
      </c>
      <c r="F271" s="176">
        <v>2024</v>
      </c>
      <c r="G271" s="176" t="s">
        <v>138</v>
      </c>
      <c r="H271" s="176" t="s">
        <v>144</v>
      </c>
      <c r="I271" s="176" t="s">
        <v>145</v>
      </c>
      <c r="J271" s="250" t="s">
        <v>13</v>
      </c>
      <c r="K271" s="178">
        <v>1062800</v>
      </c>
      <c r="L271" s="184">
        <v>1062800</v>
      </c>
      <c r="M271" s="178">
        <v>1062798</v>
      </c>
      <c r="N271" s="179" t="s">
        <v>20</v>
      </c>
      <c r="O271" s="180" t="s">
        <v>20</v>
      </c>
    </row>
    <row r="272" spans="1:15" customFormat="1" ht="15.5" x14ac:dyDescent="0.35">
      <c r="A272" s="123" t="s">
        <v>876</v>
      </c>
      <c r="B272" s="124" t="s">
        <v>877</v>
      </c>
      <c r="C272" s="123" t="s">
        <v>98</v>
      </c>
      <c r="D272" s="123" t="s">
        <v>158</v>
      </c>
      <c r="E272" s="123" t="s">
        <v>309</v>
      </c>
      <c r="F272" s="123">
        <v>2024</v>
      </c>
      <c r="G272" s="123" t="s">
        <v>138</v>
      </c>
      <c r="H272" s="123" t="s">
        <v>151</v>
      </c>
      <c r="I272" s="123" t="s">
        <v>200</v>
      </c>
      <c r="J272" s="251" t="s">
        <v>13</v>
      </c>
      <c r="K272" s="181">
        <v>75311</v>
      </c>
      <c r="L272" s="181">
        <v>72165</v>
      </c>
      <c r="M272" s="181">
        <v>72000</v>
      </c>
      <c r="N272" s="182" t="s">
        <v>20</v>
      </c>
      <c r="O272" s="183" t="s">
        <v>20</v>
      </c>
    </row>
    <row r="273" spans="1:15" customFormat="1" ht="15.5" x14ac:dyDescent="0.35">
      <c r="A273" s="176" t="s">
        <v>878</v>
      </c>
      <c r="B273" s="177" t="s">
        <v>879</v>
      </c>
      <c r="C273" s="176" t="s">
        <v>86</v>
      </c>
      <c r="D273" s="176" t="s">
        <v>155</v>
      </c>
      <c r="E273" s="176" t="s">
        <v>155</v>
      </c>
      <c r="F273" s="176">
        <v>2024</v>
      </c>
      <c r="G273" s="176" t="s">
        <v>138</v>
      </c>
      <c r="H273" s="176" t="s">
        <v>139</v>
      </c>
      <c r="I273" s="176" t="s">
        <v>397</v>
      </c>
      <c r="J273" s="250" t="s">
        <v>13</v>
      </c>
      <c r="K273" s="178">
        <v>2816606</v>
      </c>
      <c r="L273" s="184">
        <v>2816893</v>
      </c>
      <c r="M273" s="178">
        <v>2805856</v>
      </c>
      <c r="N273" s="179" t="s">
        <v>20</v>
      </c>
      <c r="O273" s="180" t="s">
        <v>20</v>
      </c>
    </row>
    <row r="274" spans="1:15" customFormat="1" ht="15.5" x14ac:dyDescent="0.35">
      <c r="A274" s="123" t="s">
        <v>880</v>
      </c>
      <c r="B274" s="124" t="s">
        <v>881</v>
      </c>
      <c r="C274" s="123" t="s">
        <v>90</v>
      </c>
      <c r="D274" s="123" t="s">
        <v>306</v>
      </c>
      <c r="E274" s="123" t="s">
        <v>155</v>
      </c>
      <c r="F274" s="123">
        <v>2024</v>
      </c>
      <c r="G274" s="123" t="s">
        <v>138</v>
      </c>
      <c r="H274" s="123" t="s">
        <v>270</v>
      </c>
      <c r="I274" s="123" t="s">
        <v>271</v>
      </c>
      <c r="J274" s="251" t="s">
        <v>13</v>
      </c>
      <c r="K274" s="181">
        <v>30000</v>
      </c>
      <c r="L274" s="181">
        <v>286233</v>
      </c>
      <c r="M274" s="181">
        <v>29924</v>
      </c>
      <c r="N274" s="182" t="s">
        <v>20</v>
      </c>
      <c r="O274" s="183" t="s">
        <v>20</v>
      </c>
    </row>
    <row r="275" spans="1:15" customFormat="1" ht="15.5" x14ac:dyDescent="0.35">
      <c r="A275" s="176" t="s">
        <v>882</v>
      </c>
      <c r="B275" s="177" t="s">
        <v>883</v>
      </c>
      <c r="C275" s="176" t="s">
        <v>90</v>
      </c>
      <c r="D275" s="176" t="s">
        <v>155</v>
      </c>
      <c r="E275" s="176" t="s">
        <v>155</v>
      </c>
      <c r="F275" s="176">
        <v>2024</v>
      </c>
      <c r="G275" s="176" t="s">
        <v>138</v>
      </c>
      <c r="H275" s="176" t="s">
        <v>139</v>
      </c>
      <c r="I275" s="176" t="s">
        <v>397</v>
      </c>
      <c r="J275" s="250" t="s">
        <v>13</v>
      </c>
      <c r="K275" s="178">
        <v>605387</v>
      </c>
      <c r="L275" s="184">
        <v>710387</v>
      </c>
      <c r="M275" s="178">
        <v>704688</v>
      </c>
      <c r="N275" s="179" t="s">
        <v>20</v>
      </c>
      <c r="O275" s="180" t="s">
        <v>20</v>
      </c>
    </row>
    <row r="276" spans="1:15" customFormat="1" ht="15.5" x14ac:dyDescent="0.35">
      <c r="A276" s="123" t="s">
        <v>884</v>
      </c>
      <c r="B276" s="124" t="s">
        <v>885</v>
      </c>
      <c r="C276" s="123" t="s">
        <v>96</v>
      </c>
      <c r="D276" s="123" t="s">
        <v>155</v>
      </c>
      <c r="E276" s="123" t="s">
        <v>155</v>
      </c>
      <c r="F276" s="123">
        <v>2024</v>
      </c>
      <c r="G276" s="123" t="s">
        <v>138</v>
      </c>
      <c r="H276" s="123" t="s">
        <v>139</v>
      </c>
      <c r="I276" s="123" t="s">
        <v>886</v>
      </c>
      <c r="J276" s="251" t="s">
        <v>13</v>
      </c>
      <c r="K276" s="181">
        <v>19932</v>
      </c>
      <c r="L276" s="181">
        <v>19932</v>
      </c>
      <c r="M276" s="181">
        <v>6840</v>
      </c>
      <c r="N276" s="182" t="s">
        <v>20</v>
      </c>
      <c r="O276" s="183" t="s">
        <v>20</v>
      </c>
    </row>
    <row r="277" spans="1:15" customFormat="1" ht="15.5" x14ac:dyDescent="0.35">
      <c r="A277" s="176" t="s">
        <v>887</v>
      </c>
      <c r="B277" s="177" t="s">
        <v>888</v>
      </c>
      <c r="C277" s="176" t="s">
        <v>91</v>
      </c>
      <c r="D277" s="176" t="s">
        <v>155</v>
      </c>
      <c r="E277" s="176" t="s">
        <v>155</v>
      </c>
      <c r="F277" s="176">
        <v>2024</v>
      </c>
      <c r="G277" s="176" t="s">
        <v>138</v>
      </c>
      <c r="H277" s="176" t="s">
        <v>196</v>
      </c>
      <c r="I277" s="176" t="s">
        <v>196</v>
      </c>
      <c r="J277" s="250" t="s">
        <v>13</v>
      </c>
      <c r="K277" s="178">
        <v>1</v>
      </c>
      <c r="L277" s="178">
        <v>1</v>
      </c>
      <c r="M277" s="184">
        <v>0</v>
      </c>
      <c r="N277" s="179" t="s">
        <v>20</v>
      </c>
      <c r="O277" s="180" t="s">
        <v>146</v>
      </c>
    </row>
    <row r="278" spans="1:15" customFormat="1" ht="15.5" x14ac:dyDescent="0.35">
      <c r="A278" s="123" t="s">
        <v>889</v>
      </c>
      <c r="B278" s="124" t="s">
        <v>890</v>
      </c>
      <c r="C278" s="123" t="s">
        <v>97</v>
      </c>
      <c r="D278" s="123" t="s">
        <v>333</v>
      </c>
      <c r="E278" s="123" t="s">
        <v>891</v>
      </c>
      <c r="F278" s="123">
        <v>2024</v>
      </c>
      <c r="G278" s="123" t="s">
        <v>138</v>
      </c>
      <c r="H278" s="123" t="s">
        <v>151</v>
      </c>
      <c r="I278" s="123" t="s">
        <v>152</v>
      </c>
      <c r="J278" s="251" t="s">
        <v>13</v>
      </c>
      <c r="K278" s="181">
        <v>15332701</v>
      </c>
      <c r="L278" s="185">
        <v>8205100</v>
      </c>
      <c r="M278" s="185">
        <v>7542413</v>
      </c>
      <c r="N278" s="182" t="s">
        <v>20</v>
      </c>
      <c r="O278" s="183" t="s">
        <v>20</v>
      </c>
    </row>
    <row r="279" spans="1:15" customFormat="1" ht="15.5" x14ac:dyDescent="0.35">
      <c r="A279" s="176" t="s">
        <v>892</v>
      </c>
      <c r="B279" s="177" t="s">
        <v>893</v>
      </c>
      <c r="C279" s="176" t="s">
        <v>97</v>
      </c>
      <c r="D279" s="176" t="s">
        <v>333</v>
      </c>
      <c r="E279" s="176" t="s">
        <v>333</v>
      </c>
      <c r="F279" s="176">
        <v>2024</v>
      </c>
      <c r="G279" s="176" t="s">
        <v>138</v>
      </c>
      <c r="H279" s="176" t="s">
        <v>162</v>
      </c>
      <c r="I279" s="176" t="s">
        <v>238</v>
      </c>
      <c r="J279" s="250" t="s">
        <v>13</v>
      </c>
      <c r="K279" s="178">
        <v>153766</v>
      </c>
      <c r="L279" s="178">
        <v>27786</v>
      </c>
      <c r="M279" s="178">
        <v>27786</v>
      </c>
      <c r="N279" s="179" t="s">
        <v>20</v>
      </c>
      <c r="O279" s="180" t="s">
        <v>20</v>
      </c>
    </row>
    <row r="280" spans="1:15" customFormat="1" ht="15.5" x14ac:dyDescent="0.35">
      <c r="A280" s="123" t="s">
        <v>894</v>
      </c>
      <c r="B280" s="124" t="s">
        <v>895</v>
      </c>
      <c r="C280" s="123" t="s">
        <v>292</v>
      </c>
      <c r="D280" s="123" t="s">
        <v>655</v>
      </c>
      <c r="E280" s="123" t="s">
        <v>896</v>
      </c>
      <c r="F280" s="123">
        <v>2024</v>
      </c>
      <c r="G280" s="123" t="s">
        <v>138</v>
      </c>
      <c r="H280" s="123" t="s">
        <v>151</v>
      </c>
      <c r="I280" s="123" t="s">
        <v>152</v>
      </c>
      <c r="J280" s="251" t="s">
        <v>13</v>
      </c>
      <c r="K280" s="181">
        <v>3003346</v>
      </c>
      <c r="L280" s="181">
        <v>2432360</v>
      </c>
      <c r="M280" s="181">
        <v>2430602.3590000002</v>
      </c>
      <c r="N280" s="182" t="s">
        <v>20</v>
      </c>
      <c r="O280" s="183" t="s">
        <v>20</v>
      </c>
    </row>
    <row r="281" spans="1:15" customFormat="1" ht="15.5" x14ac:dyDescent="0.35">
      <c r="A281" s="176" t="s">
        <v>897</v>
      </c>
      <c r="B281" s="177" t="s">
        <v>898</v>
      </c>
      <c r="C281" s="176" t="s">
        <v>97</v>
      </c>
      <c r="D281" s="176" t="s">
        <v>155</v>
      </c>
      <c r="E281" s="176" t="s">
        <v>155</v>
      </c>
      <c r="F281" s="176">
        <v>2024</v>
      </c>
      <c r="G281" s="176" t="s">
        <v>138</v>
      </c>
      <c r="H281" s="176" t="s">
        <v>151</v>
      </c>
      <c r="I281" s="176" t="s">
        <v>152</v>
      </c>
      <c r="J281" s="250" t="s">
        <v>13</v>
      </c>
      <c r="K281" s="178">
        <v>7136</v>
      </c>
      <c r="L281" s="178">
        <v>10</v>
      </c>
      <c r="M281" s="184">
        <v>0</v>
      </c>
      <c r="N281" s="179" t="s">
        <v>20</v>
      </c>
      <c r="O281" s="180" t="s">
        <v>146</v>
      </c>
    </row>
    <row r="282" spans="1:15" customFormat="1" ht="15.5" x14ac:dyDescent="0.35">
      <c r="A282" s="123" t="s">
        <v>899</v>
      </c>
      <c r="B282" s="124" t="s">
        <v>900</v>
      </c>
      <c r="C282" s="123" t="s">
        <v>90</v>
      </c>
      <c r="D282" s="123" t="s">
        <v>63</v>
      </c>
      <c r="E282" s="123" t="s">
        <v>901</v>
      </c>
      <c r="F282" s="123">
        <v>2024</v>
      </c>
      <c r="G282" s="123" t="s">
        <v>138</v>
      </c>
      <c r="H282" s="123" t="s">
        <v>139</v>
      </c>
      <c r="I282" s="123" t="s">
        <v>140</v>
      </c>
      <c r="J282" s="251" t="s">
        <v>13</v>
      </c>
      <c r="K282" s="181">
        <v>396367</v>
      </c>
      <c r="L282" s="181">
        <v>396367</v>
      </c>
      <c r="M282" s="181">
        <v>215450.698</v>
      </c>
      <c r="N282" s="182" t="s">
        <v>20</v>
      </c>
      <c r="O282" s="183" t="s">
        <v>20</v>
      </c>
    </row>
    <row r="283" spans="1:15" customFormat="1" ht="15.5" x14ac:dyDescent="0.35">
      <c r="A283" s="176" t="s">
        <v>902</v>
      </c>
      <c r="B283" s="177" t="s">
        <v>903</v>
      </c>
      <c r="C283" s="176" t="s">
        <v>96</v>
      </c>
      <c r="D283" s="176" t="s">
        <v>166</v>
      </c>
      <c r="E283" s="176" t="s">
        <v>281</v>
      </c>
      <c r="F283" s="176">
        <v>2024</v>
      </c>
      <c r="G283" s="176" t="s">
        <v>138</v>
      </c>
      <c r="H283" s="176" t="s">
        <v>144</v>
      </c>
      <c r="I283" s="176" t="s">
        <v>145</v>
      </c>
      <c r="J283" s="250" t="s">
        <v>13</v>
      </c>
      <c r="K283" s="178">
        <v>142104</v>
      </c>
      <c r="L283" s="178">
        <v>90942</v>
      </c>
      <c r="M283" s="178">
        <v>90741.066000000006</v>
      </c>
      <c r="N283" s="179" t="s">
        <v>20</v>
      </c>
      <c r="O283" s="180" t="s">
        <v>20</v>
      </c>
    </row>
    <row r="284" spans="1:15" customFormat="1" ht="15.5" x14ac:dyDescent="0.35">
      <c r="A284" s="123" t="s">
        <v>904</v>
      </c>
      <c r="B284" s="124" t="s">
        <v>905</v>
      </c>
      <c r="C284" s="123" t="s">
        <v>86</v>
      </c>
      <c r="D284" s="123" t="s">
        <v>906</v>
      </c>
      <c r="E284" s="123" t="s">
        <v>907</v>
      </c>
      <c r="F284" s="123">
        <v>2024</v>
      </c>
      <c r="G284" s="123" t="s">
        <v>138</v>
      </c>
      <c r="H284" s="123" t="s">
        <v>908</v>
      </c>
      <c r="I284" s="123" t="s">
        <v>252</v>
      </c>
      <c r="J284" s="251" t="s">
        <v>13</v>
      </c>
      <c r="K284" s="181">
        <v>1000</v>
      </c>
      <c r="L284" s="181">
        <v>1000</v>
      </c>
      <c r="M284" s="181">
        <v>0</v>
      </c>
      <c r="N284" s="182" t="s">
        <v>20</v>
      </c>
      <c r="O284" s="183" t="s">
        <v>146</v>
      </c>
    </row>
    <row r="285" spans="1:15" customFormat="1" ht="15.5" x14ac:dyDescent="0.35">
      <c r="A285" s="176" t="s">
        <v>909</v>
      </c>
      <c r="B285" s="177" t="s">
        <v>910</v>
      </c>
      <c r="C285" s="176" t="s">
        <v>90</v>
      </c>
      <c r="D285" s="176" t="s">
        <v>911</v>
      </c>
      <c r="E285" s="176" t="s">
        <v>912</v>
      </c>
      <c r="F285" s="176">
        <v>2024</v>
      </c>
      <c r="G285" s="176" t="s">
        <v>138</v>
      </c>
      <c r="H285" s="176" t="s">
        <v>144</v>
      </c>
      <c r="I285" s="176" t="s">
        <v>913</v>
      </c>
      <c r="J285" s="250" t="s">
        <v>13</v>
      </c>
      <c r="K285" s="178">
        <v>257262</v>
      </c>
      <c r="L285" s="184">
        <v>203758</v>
      </c>
      <c r="M285" s="184">
        <v>203756</v>
      </c>
      <c r="N285" s="179" t="s">
        <v>20</v>
      </c>
      <c r="O285" s="180" t="s">
        <v>20</v>
      </c>
    </row>
    <row r="286" spans="1:15" customFormat="1" ht="15.5" x14ac:dyDescent="0.35">
      <c r="A286" s="123" t="s">
        <v>914</v>
      </c>
      <c r="B286" s="124" t="s">
        <v>915</v>
      </c>
      <c r="C286" s="123" t="s">
        <v>96</v>
      </c>
      <c r="D286" s="123" t="s">
        <v>136</v>
      </c>
      <c r="E286" s="123" t="s">
        <v>916</v>
      </c>
      <c r="F286" s="123">
        <v>2024</v>
      </c>
      <c r="G286" s="123" t="s">
        <v>138</v>
      </c>
      <c r="H286" s="123" t="s">
        <v>144</v>
      </c>
      <c r="I286" s="123" t="s">
        <v>145</v>
      </c>
      <c r="J286" s="251" t="s">
        <v>13</v>
      </c>
      <c r="K286" s="181">
        <v>110000</v>
      </c>
      <c r="L286" s="181">
        <v>219998</v>
      </c>
      <c r="M286" s="181">
        <v>110000</v>
      </c>
      <c r="N286" s="182" t="s">
        <v>20</v>
      </c>
      <c r="O286" s="183" t="s">
        <v>20</v>
      </c>
    </row>
    <row r="287" spans="1:15" customFormat="1" ht="15.5" x14ac:dyDescent="0.35">
      <c r="A287" s="176" t="s">
        <v>917</v>
      </c>
      <c r="B287" s="177" t="s">
        <v>918</v>
      </c>
      <c r="C287" s="176" t="s">
        <v>91</v>
      </c>
      <c r="D287" s="176" t="s">
        <v>460</v>
      </c>
      <c r="E287" s="176" t="s">
        <v>919</v>
      </c>
      <c r="F287" s="176">
        <v>2024</v>
      </c>
      <c r="G287" s="176" t="s">
        <v>138</v>
      </c>
      <c r="H287" s="176" t="s">
        <v>196</v>
      </c>
      <c r="I287" s="176" t="s">
        <v>196</v>
      </c>
      <c r="J287" s="250" t="s">
        <v>13</v>
      </c>
      <c r="K287" s="178">
        <v>7052</v>
      </c>
      <c r="L287" s="178">
        <v>6407</v>
      </c>
      <c r="M287" s="178">
        <v>6407.317</v>
      </c>
      <c r="N287" s="179" t="s">
        <v>20</v>
      </c>
      <c r="O287" s="180" t="s">
        <v>20</v>
      </c>
    </row>
    <row r="288" spans="1:15" customFormat="1" ht="15.5" x14ac:dyDescent="0.35">
      <c r="A288" s="123" t="s">
        <v>920</v>
      </c>
      <c r="B288" s="124" t="s">
        <v>921</v>
      </c>
      <c r="C288" s="123" t="s">
        <v>91</v>
      </c>
      <c r="D288" s="123" t="s">
        <v>384</v>
      </c>
      <c r="E288" s="123" t="s">
        <v>922</v>
      </c>
      <c r="F288" s="123">
        <v>2024</v>
      </c>
      <c r="G288" s="123" t="s">
        <v>138</v>
      </c>
      <c r="H288" s="123" t="s">
        <v>139</v>
      </c>
      <c r="I288" s="123" t="s">
        <v>140</v>
      </c>
      <c r="J288" s="251" t="s">
        <v>13</v>
      </c>
      <c r="K288" s="181">
        <v>3200982</v>
      </c>
      <c r="L288" s="185">
        <v>5740762</v>
      </c>
      <c r="M288" s="181">
        <v>3078309.6290000002</v>
      </c>
      <c r="N288" s="182" t="s">
        <v>20</v>
      </c>
      <c r="O288" s="183" t="s">
        <v>20</v>
      </c>
    </row>
    <row r="289" spans="1:15" customFormat="1" ht="15.5" x14ac:dyDescent="0.35">
      <c r="A289" s="176" t="s">
        <v>923</v>
      </c>
      <c r="B289" s="177" t="s">
        <v>924</v>
      </c>
      <c r="C289" s="176" t="s">
        <v>90</v>
      </c>
      <c r="D289" s="176" t="s">
        <v>63</v>
      </c>
      <c r="E289" s="176" t="s">
        <v>925</v>
      </c>
      <c r="F289" s="176">
        <v>2024</v>
      </c>
      <c r="G289" s="176" t="s">
        <v>138</v>
      </c>
      <c r="H289" s="176" t="s">
        <v>139</v>
      </c>
      <c r="I289" s="176" t="s">
        <v>140</v>
      </c>
      <c r="J289" s="250" t="s">
        <v>13</v>
      </c>
      <c r="K289" s="178">
        <v>410095</v>
      </c>
      <c r="L289" s="184">
        <v>410095</v>
      </c>
      <c r="M289" s="178">
        <v>410095</v>
      </c>
      <c r="N289" s="179" t="s">
        <v>20</v>
      </c>
      <c r="O289" s="180" t="s">
        <v>20</v>
      </c>
    </row>
    <row r="290" spans="1:15" customFormat="1" ht="15.5" x14ac:dyDescent="0.35">
      <c r="A290" s="123" t="s">
        <v>926</v>
      </c>
      <c r="B290" s="124" t="s">
        <v>927</v>
      </c>
      <c r="C290" s="123" t="s">
        <v>96</v>
      </c>
      <c r="D290" s="123" t="s">
        <v>136</v>
      </c>
      <c r="E290" s="123" t="s">
        <v>506</v>
      </c>
      <c r="F290" s="123">
        <v>2024</v>
      </c>
      <c r="G290" s="123" t="s">
        <v>138</v>
      </c>
      <c r="H290" s="123" t="s">
        <v>151</v>
      </c>
      <c r="I290" s="123" t="s">
        <v>200</v>
      </c>
      <c r="J290" s="251" t="s">
        <v>13</v>
      </c>
      <c r="K290" s="181">
        <v>4077169</v>
      </c>
      <c r="L290" s="185">
        <v>4842154</v>
      </c>
      <c r="M290" s="181">
        <v>4842154</v>
      </c>
      <c r="N290" s="182" t="s">
        <v>20</v>
      </c>
      <c r="O290" s="183" t="s">
        <v>20</v>
      </c>
    </row>
    <row r="291" spans="1:15" customFormat="1" ht="15.5" x14ac:dyDescent="0.35">
      <c r="A291" s="176" t="s">
        <v>928</v>
      </c>
      <c r="B291" s="177" t="s">
        <v>929</v>
      </c>
      <c r="C291" s="176" t="s">
        <v>96</v>
      </c>
      <c r="D291" s="176" t="s">
        <v>166</v>
      </c>
      <c r="E291" s="176" t="s">
        <v>281</v>
      </c>
      <c r="F291" s="176">
        <v>2024</v>
      </c>
      <c r="G291" s="176" t="s">
        <v>138</v>
      </c>
      <c r="H291" s="176" t="s">
        <v>151</v>
      </c>
      <c r="I291" s="176" t="s">
        <v>200</v>
      </c>
      <c r="J291" s="250" t="s">
        <v>13</v>
      </c>
      <c r="K291" s="178">
        <v>376396</v>
      </c>
      <c r="L291" s="178">
        <v>376396</v>
      </c>
      <c r="M291" s="178">
        <v>188684</v>
      </c>
      <c r="N291" s="179" t="s">
        <v>20</v>
      </c>
      <c r="O291" s="180" t="s">
        <v>20</v>
      </c>
    </row>
    <row r="292" spans="1:15" customFormat="1" ht="15.5" x14ac:dyDescent="0.35">
      <c r="A292" s="123" t="s">
        <v>930</v>
      </c>
      <c r="B292" s="124" t="s">
        <v>931</v>
      </c>
      <c r="C292" s="123" t="s">
        <v>111</v>
      </c>
      <c r="D292" s="123" t="s">
        <v>932</v>
      </c>
      <c r="E292" s="123" t="s">
        <v>933</v>
      </c>
      <c r="F292" s="123">
        <v>2024</v>
      </c>
      <c r="G292" s="123" t="s">
        <v>138</v>
      </c>
      <c r="H292" s="123" t="s">
        <v>139</v>
      </c>
      <c r="I292" s="123" t="s">
        <v>140</v>
      </c>
      <c r="J292" s="251" t="s">
        <v>13</v>
      </c>
      <c r="K292" s="181">
        <v>28989</v>
      </c>
      <c r="L292" s="185">
        <v>14000</v>
      </c>
      <c r="M292" s="181">
        <v>0</v>
      </c>
      <c r="N292" s="182" t="s">
        <v>20</v>
      </c>
      <c r="O292" s="183" t="s">
        <v>146</v>
      </c>
    </row>
    <row r="293" spans="1:15" customFormat="1" ht="15.5" x14ac:dyDescent="0.35">
      <c r="A293" s="176" t="s">
        <v>934</v>
      </c>
      <c r="B293" s="177" t="s">
        <v>935</v>
      </c>
      <c r="C293" s="176" t="s">
        <v>98</v>
      </c>
      <c r="D293" s="176" t="s">
        <v>190</v>
      </c>
      <c r="E293" s="176" t="s">
        <v>568</v>
      </c>
      <c r="F293" s="176">
        <v>2024</v>
      </c>
      <c r="G293" s="176" t="s">
        <v>138</v>
      </c>
      <c r="H293" s="176" t="s">
        <v>321</v>
      </c>
      <c r="I293" s="176" t="s">
        <v>830</v>
      </c>
      <c r="J293" s="250" t="s">
        <v>13</v>
      </c>
      <c r="K293" s="178">
        <v>3733426</v>
      </c>
      <c r="L293" s="178">
        <v>3090152</v>
      </c>
      <c r="M293" s="178">
        <v>3084151.01</v>
      </c>
      <c r="N293" s="179" t="s">
        <v>20</v>
      </c>
      <c r="O293" s="180" t="s">
        <v>20</v>
      </c>
    </row>
    <row r="294" spans="1:15" customFormat="1" ht="15.5" x14ac:dyDescent="0.35">
      <c r="A294" s="123" t="s">
        <v>936</v>
      </c>
      <c r="B294" s="124" t="s">
        <v>937</v>
      </c>
      <c r="C294" s="123" t="s">
        <v>98</v>
      </c>
      <c r="D294" s="123" t="s">
        <v>190</v>
      </c>
      <c r="E294" s="123" t="s">
        <v>486</v>
      </c>
      <c r="F294" s="123">
        <v>2024</v>
      </c>
      <c r="G294" s="123" t="s">
        <v>138</v>
      </c>
      <c r="H294" s="123" t="s">
        <v>139</v>
      </c>
      <c r="I294" s="123" t="s">
        <v>140</v>
      </c>
      <c r="J294" s="251" t="s">
        <v>13</v>
      </c>
      <c r="K294" s="181">
        <v>760004</v>
      </c>
      <c r="L294" s="185">
        <v>770918</v>
      </c>
      <c r="M294" s="181">
        <v>700024.14300000004</v>
      </c>
      <c r="N294" s="182" t="s">
        <v>20</v>
      </c>
      <c r="O294" s="183" t="s">
        <v>20</v>
      </c>
    </row>
    <row r="295" spans="1:15" customFormat="1" ht="15.5" x14ac:dyDescent="0.35">
      <c r="A295" s="176" t="s">
        <v>938</v>
      </c>
      <c r="B295" s="177" t="s">
        <v>939</v>
      </c>
      <c r="C295" s="176" t="s">
        <v>111</v>
      </c>
      <c r="D295" s="176" t="s">
        <v>319</v>
      </c>
      <c r="E295" s="176" t="s">
        <v>940</v>
      </c>
      <c r="F295" s="176">
        <v>2024</v>
      </c>
      <c r="G295" s="176" t="s">
        <v>138</v>
      </c>
      <c r="H295" s="176" t="s">
        <v>139</v>
      </c>
      <c r="I295" s="176" t="s">
        <v>140</v>
      </c>
      <c r="J295" s="250" t="s">
        <v>13</v>
      </c>
      <c r="K295" s="178">
        <v>1</v>
      </c>
      <c r="L295" s="184">
        <v>1</v>
      </c>
      <c r="M295" s="178">
        <v>0</v>
      </c>
      <c r="N295" s="179" t="s">
        <v>20</v>
      </c>
      <c r="O295" s="180" t="s">
        <v>146</v>
      </c>
    </row>
    <row r="296" spans="1:15" customFormat="1" ht="15.5" x14ac:dyDescent="0.35">
      <c r="A296" s="123" t="s">
        <v>941</v>
      </c>
      <c r="B296" s="124" t="s">
        <v>942</v>
      </c>
      <c r="C296" s="123" t="s">
        <v>97</v>
      </c>
      <c r="D296" s="123" t="s">
        <v>333</v>
      </c>
      <c r="E296" s="123" t="s">
        <v>334</v>
      </c>
      <c r="F296" s="123">
        <v>2024</v>
      </c>
      <c r="G296" s="123" t="s">
        <v>138</v>
      </c>
      <c r="H296" s="123" t="s">
        <v>144</v>
      </c>
      <c r="I296" s="123" t="s">
        <v>943</v>
      </c>
      <c r="J296" s="251" t="s">
        <v>13</v>
      </c>
      <c r="K296" s="181">
        <v>7351</v>
      </c>
      <c r="L296" s="181">
        <v>1306</v>
      </c>
      <c r="M296" s="181">
        <v>1305</v>
      </c>
      <c r="N296" s="182" t="s">
        <v>20</v>
      </c>
      <c r="O296" s="183" t="s">
        <v>20</v>
      </c>
    </row>
    <row r="297" spans="1:15" customFormat="1" ht="15.5" x14ac:dyDescent="0.35">
      <c r="A297" s="176" t="s">
        <v>944</v>
      </c>
      <c r="B297" s="177" t="s">
        <v>945</v>
      </c>
      <c r="C297" s="176" t="s">
        <v>96</v>
      </c>
      <c r="D297" s="176" t="s">
        <v>166</v>
      </c>
      <c r="E297" s="176" t="s">
        <v>946</v>
      </c>
      <c r="F297" s="176">
        <v>2024</v>
      </c>
      <c r="G297" s="176" t="s">
        <v>138</v>
      </c>
      <c r="H297" s="176" t="s">
        <v>139</v>
      </c>
      <c r="I297" s="176" t="s">
        <v>140</v>
      </c>
      <c r="J297" s="250" t="s">
        <v>13</v>
      </c>
      <c r="K297" s="178">
        <v>6402</v>
      </c>
      <c r="L297" s="178">
        <v>6402</v>
      </c>
      <c r="M297" s="178">
        <v>6402</v>
      </c>
      <c r="N297" s="179" t="s">
        <v>20</v>
      </c>
      <c r="O297" s="180" t="s">
        <v>20</v>
      </c>
    </row>
    <row r="298" spans="1:15" customFormat="1" ht="15.5" x14ac:dyDescent="0.35">
      <c r="A298" s="123" t="s">
        <v>947</v>
      </c>
      <c r="B298" s="124" t="s">
        <v>948</v>
      </c>
      <c r="C298" s="123" t="s">
        <v>97</v>
      </c>
      <c r="D298" s="123" t="s">
        <v>333</v>
      </c>
      <c r="E298" s="123" t="s">
        <v>390</v>
      </c>
      <c r="F298" s="123">
        <v>2024</v>
      </c>
      <c r="G298" s="123" t="s">
        <v>138</v>
      </c>
      <c r="H298" s="123" t="s">
        <v>139</v>
      </c>
      <c r="I298" s="123" t="s">
        <v>140</v>
      </c>
      <c r="J298" s="251" t="s">
        <v>13</v>
      </c>
      <c r="K298" s="181">
        <v>1454499</v>
      </c>
      <c r="L298" s="185">
        <v>933943</v>
      </c>
      <c r="M298" s="181">
        <v>473927.402</v>
      </c>
      <c r="N298" s="182" t="s">
        <v>20</v>
      </c>
      <c r="O298" s="183" t="s">
        <v>20</v>
      </c>
    </row>
    <row r="299" spans="1:15" customFormat="1" ht="15.5" x14ac:dyDescent="0.35">
      <c r="A299" s="176" t="s">
        <v>949</v>
      </c>
      <c r="B299" s="177" t="s">
        <v>950</v>
      </c>
      <c r="C299" s="176" t="s">
        <v>97</v>
      </c>
      <c r="D299" s="176" t="s">
        <v>685</v>
      </c>
      <c r="E299" s="176" t="s">
        <v>703</v>
      </c>
      <c r="F299" s="176">
        <v>2024</v>
      </c>
      <c r="G299" s="176" t="s">
        <v>138</v>
      </c>
      <c r="H299" s="176" t="s">
        <v>139</v>
      </c>
      <c r="I299" s="176" t="s">
        <v>140</v>
      </c>
      <c r="J299" s="250" t="s">
        <v>13</v>
      </c>
      <c r="K299" s="178">
        <v>851909</v>
      </c>
      <c r="L299" s="178">
        <v>199690</v>
      </c>
      <c r="M299" s="178">
        <v>192008</v>
      </c>
      <c r="N299" s="179" t="s">
        <v>20</v>
      </c>
      <c r="O299" s="180" t="s">
        <v>20</v>
      </c>
    </row>
    <row r="300" spans="1:15" customFormat="1" ht="15.5" x14ac:dyDescent="0.35">
      <c r="A300" s="123" t="s">
        <v>951</v>
      </c>
      <c r="B300" s="124" t="s">
        <v>952</v>
      </c>
      <c r="C300" s="123" t="s">
        <v>109</v>
      </c>
      <c r="D300" s="123" t="s">
        <v>368</v>
      </c>
      <c r="E300" s="123" t="s">
        <v>953</v>
      </c>
      <c r="F300" s="123">
        <v>2024</v>
      </c>
      <c r="G300" s="123" t="s">
        <v>138</v>
      </c>
      <c r="H300" s="123" t="s">
        <v>162</v>
      </c>
      <c r="I300" s="123" t="s">
        <v>252</v>
      </c>
      <c r="J300" s="251" t="s">
        <v>13</v>
      </c>
      <c r="K300" s="181">
        <v>772113</v>
      </c>
      <c r="L300" s="185">
        <v>586432</v>
      </c>
      <c r="M300" s="185">
        <v>586432</v>
      </c>
      <c r="N300" s="182" t="s">
        <v>20</v>
      </c>
      <c r="O300" s="183" t="s">
        <v>20</v>
      </c>
    </row>
    <row r="301" spans="1:15" customFormat="1" ht="15.5" x14ac:dyDescent="0.35">
      <c r="A301" s="176" t="s">
        <v>954</v>
      </c>
      <c r="B301" s="177" t="s">
        <v>955</v>
      </c>
      <c r="C301" s="176" t="s">
        <v>96</v>
      </c>
      <c r="D301" s="176" t="s">
        <v>136</v>
      </c>
      <c r="E301" s="176" t="s">
        <v>956</v>
      </c>
      <c r="F301" s="176">
        <v>2024</v>
      </c>
      <c r="G301" s="176" t="s">
        <v>138</v>
      </c>
      <c r="H301" s="176" t="s">
        <v>687</v>
      </c>
      <c r="I301" s="176" t="s">
        <v>957</v>
      </c>
      <c r="J301" s="250" t="s">
        <v>13</v>
      </c>
      <c r="K301" s="178">
        <v>191998</v>
      </c>
      <c r="L301" s="178">
        <v>1</v>
      </c>
      <c r="M301" s="178">
        <v>0</v>
      </c>
      <c r="N301" s="179" t="s">
        <v>20</v>
      </c>
      <c r="O301" s="180" t="s">
        <v>146</v>
      </c>
    </row>
    <row r="302" spans="1:15" customFormat="1" ht="15.5" x14ac:dyDescent="0.35">
      <c r="A302" s="123" t="s">
        <v>958</v>
      </c>
      <c r="B302" s="124" t="s">
        <v>959</v>
      </c>
      <c r="C302" s="123" t="s">
        <v>111</v>
      </c>
      <c r="D302" s="123" t="s">
        <v>180</v>
      </c>
      <c r="E302" s="123" t="s">
        <v>454</v>
      </c>
      <c r="F302" s="123">
        <v>2024</v>
      </c>
      <c r="G302" s="123" t="s">
        <v>138</v>
      </c>
      <c r="H302" s="123" t="s">
        <v>139</v>
      </c>
      <c r="I302" s="123" t="s">
        <v>140</v>
      </c>
      <c r="J302" s="251" t="s">
        <v>13</v>
      </c>
      <c r="K302" s="181">
        <v>450264</v>
      </c>
      <c r="L302" s="181">
        <v>450264</v>
      </c>
      <c r="M302" s="181">
        <v>438354.08899999998</v>
      </c>
      <c r="N302" s="182" t="s">
        <v>20</v>
      </c>
      <c r="O302" s="183" t="s">
        <v>20</v>
      </c>
    </row>
    <row r="303" spans="1:15" customFormat="1" ht="15.5" x14ac:dyDescent="0.35">
      <c r="A303" s="176" t="s">
        <v>960</v>
      </c>
      <c r="B303" s="177" t="s">
        <v>961</v>
      </c>
      <c r="C303" s="176" t="s">
        <v>88</v>
      </c>
      <c r="D303" s="176" t="s">
        <v>396</v>
      </c>
      <c r="E303" s="176" t="s">
        <v>962</v>
      </c>
      <c r="F303" s="176">
        <v>2024</v>
      </c>
      <c r="G303" s="176" t="s">
        <v>138</v>
      </c>
      <c r="H303" s="176" t="s">
        <v>210</v>
      </c>
      <c r="I303" s="176" t="s">
        <v>429</v>
      </c>
      <c r="J303" s="250" t="s">
        <v>13</v>
      </c>
      <c r="K303" s="178">
        <v>318160</v>
      </c>
      <c r="L303" s="178">
        <v>188277</v>
      </c>
      <c r="M303" s="184">
        <v>188275.34</v>
      </c>
      <c r="N303" s="179" t="s">
        <v>20</v>
      </c>
      <c r="O303" s="180" t="s">
        <v>20</v>
      </c>
    </row>
    <row r="304" spans="1:15" customFormat="1" ht="15.5" x14ac:dyDescent="0.35">
      <c r="A304" s="123" t="s">
        <v>963</v>
      </c>
      <c r="B304" s="124" t="s">
        <v>964</v>
      </c>
      <c r="C304" s="123" t="s">
        <v>93</v>
      </c>
      <c r="D304" s="123" t="s">
        <v>245</v>
      </c>
      <c r="E304" s="123" t="s">
        <v>965</v>
      </c>
      <c r="F304" s="123">
        <v>2024</v>
      </c>
      <c r="G304" s="123" t="s">
        <v>138</v>
      </c>
      <c r="H304" s="123" t="s">
        <v>144</v>
      </c>
      <c r="I304" s="123" t="s">
        <v>145</v>
      </c>
      <c r="J304" s="251" t="s">
        <v>13</v>
      </c>
      <c r="K304" s="181">
        <v>269629</v>
      </c>
      <c r="L304" s="185">
        <v>269628</v>
      </c>
      <c r="M304" s="181">
        <v>269572.67</v>
      </c>
      <c r="N304" s="182" t="s">
        <v>20</v>
      </c>
      <c r="O304" s="183" t="s">
        <v>20</v>
      </c>
    </row>
    <row r="305" spans="1:15" customFormat="1" ht="15.5" x14ac:dyDescent="0.35">
      <c r="A305" s="176" t="s">
        <v>966</v>
      </c>
      <c r="B305" s="177" t="s">
        <v>967</v>
      </c>
      <c r="C305" s="176" t="s">
        <v>86</v>
      </c>
      <c r="D305" s="176" t="s">
        <v>199</v>
      </c>
      <c r="E305" s="176" t="s">
        <v>968</v>
      </c>
      <c r="F305" s="176">
        <v>2024</v>
      </c>
      <c r="G305" s="176" t="s">
        <v>138</v>
      </c>
      <c r="H305" s="176" t="s">
        <v>151</v>
      </c>
      <c r="I305" s="176" t="s">
        <v>200</v>
      </c>
      <c r="J305" s="250" t="s">
        <v>13</v>
      </c>
      <c r="K305" s="178">
        <v>1500</v>
      </c>
      <c r="L305" s="178">
        <v>1500</v>
      </c>
      <c r="M305" s="178">
        <v>0</v>
      </c>
      <c r="N305" s="179" t="s">
        <v>20</v>
      </c>
      <c r="O305" s="180" t="s">
        <v>146</v>
      </c>
    </row>
    <row r="306" spans="1:15" customFormat="1" ht="15.5" x14ac:dyDescent="0.35">
      <c r="A306" s="123" t="s">
        <v>969</v>
      </c>
      <c r="B306" s="124" t="s">
        <v>970</v>
      </c>
      <c r="C306" s="123" t="s">
        <v>96</v>
      </c>
      <c r="D306" s="123" t="s">
        <v>166</v>
      </c>
      <c r="E306" s="123" t="s">
        <v>971</v>
      </c>
      <c r="F306" s="123">
        <v>2024</v>
      </c>
      <c r="G306" s="123" t="s">
        <v>138</v>
      </c>
      <c r="H306" s="123" t="s">
        <v>139</v>
      </c>
      <c r="I306" s="123" t="s">
        <v>140</v>
      </c>
      <c r="J306" s="251" t="s">
        <v>13</v>
      </c>
      <c r="K306" s="181">
        <v>319458</v>
      </c>
      <c r="L306" s="185">
        <v>288585</v>
      </c>
      <c r="M306" s="185">
        <v>207412.82</v>
      </c>
      <c r="N306" s="182" t="s">
        <v>20</v>
      </c>
      <c r="O306" s="183" t="s">
        <v>20</v>
      </c>
    </row>
    <row r="307" spans="1:15" customFormat="1" ht="15.5" x14ac:dyDescent="0.35">
      <c r="A307" s="176" t="s">
        <v>972</v>
      </c>
      <c r="B307" s="177" t="s">
        <v>973</v>
      </c>
      <c r="C307" s="176" t="s">
        <v>92</v>
      </c>
      <c r="D307" s="176" t="s">
        <v>361</v>
      </c>
      <c r="E307" s="176" t="s">
        <v>974</v>
      </c>
      <c r="F307" s="176">
        <v>2024</v>
      </c>
      <c r="G307" s="176" t="s">
        <v>138</v>
      </c>
      <c r="H307" s="176" t="s">
        <v>139</v>
      </c>
      <c r="I307" s="176" t="s">
        <v>140</v>
      </c>
      <c r="J307" s="250" t="s">
        <v>13</v>
      </c>
      <c r="K307" s="178">
        <v>7052230</v>
      </c>
      <c r="L307" s="184">
        <v>6432240</v>
      </c>
      <c r="M307" s="184">
        <v>6431074</v>
      </c>
      <c r="N307" s="179" t="s">
        <v>20</v>
      </c>
      <c r="O307" s="180" t="s">
        <v>20</v>
      </c>
    </row>
    <row r="308" spans="1:15" customFormat="1" ht="15.5" x14ac:dyDescent="0.35">
      <c r="A308" s="123" t="s">
        <v>975</v>
      </c>
      <c r="B308" s="124" t="s">
        <v>976</v>
      </c>
      <c r="C308" s="123" t="s">
        <v>96</v>
      </c>
      <c r="D308" s="123" t="s">
        <v>166</v>
      </c>
      <c r="E308" s="123" t="s">
        <v>977</v>
      </c>
      <c r="F308" s="123">
        <v>2024</v>
      </c>
      <c r="G308" s="123" t="s">
        <v>138</v>
      </c>
      <c r="H308" s="123" t="s">
        <v>144</v>
      </c>
      <c r="I308" s="123" t="s">
        <v>145</v>
      </c>
      <c r="J308" s="251" t="s">
        <v>13</v>
      </c>
      <c r="K308" s="181">
        <v>1</v>
      </c>
      <c r="L308" s="181">
        <v>1</v>
      </c>
      <c r="M308" s="181">
        <v>0</v>
      </c>
      <c r="N308" s="182" t="s">
        <v>20</v>
      </c>
      <c r="O308" s="183" t="s">
        <v>146</v>
      </c>
    </row>
    <row r="309" spans="1:15" customFormat="1" ht="15.5" x14ac:dyDescent="0.35">
      <c r="A309" s="176" t="s">
        <v>978</v>
      </c>
      <c r="B309" s="177" t="s">
        <v>979</v>
      </c>
      <c r="C309" s="176" t="s">
        <v>96</v>
      </c>
      <c r="D309" s="176" t="s">
        <v>166</v>
      </c>
      <c r="E309" s="176" t="s">
        <v>483</v>
      </c>
      <c r="F309" s="176">
        <v>2024</v>
      </c>
      <c r="G309" s="176" t="s">
        <v>138</v>
      </c>
      <c r="H309" s="176" t="s">
        <v>144</v>
      </c>
      <c r="I309" s="176" t="s">
        <v>145</v>
      </c>
      <c r="J309" s="250" t="s">
        <v>13</v>
      </c>
      <c r="K309" s="178">
        <v>68210</v>
      </c>
      <c r="L309" s="184">
        <v>68210</v>
      </c>
      <c r="M309" s="178">
        <v>68210</v>
      </c>
      <c r="N309" s="179" t="s">
        <v>20</v>
      </c>
      <c r="O309" s="180" t="s">
        <v>20</v>
      </c>
    </row>
    <row r="310" spans="1:15" customFormat="1" ht="15.5" x14ac:dyDescent="0.35">
      <c r="A310" s="123" t="s">
        <v>980</v>
      </c>
      <c r="B310" s="124" t="s">
        <v>981</v>
      </c>
      <c r="C310" s="123" t="s">
        <v>96</v>
      </c>
      <c r="D310" s="123" t="s">
        <v>136</v>
      </c>
      <c r="E310" s="123" t="s">
        <v>982</v>
      </c>
      <c r="F310" s="123">
        <v>2024</v>
      </c>
      <c r="G310" s="123" t="s">
        <v>138</v>
      </c>
      <c r="H310" s="123" t="s">
        <v>182</v>
      </c>
      <c r="I310" s="123" t="s">
        <v>330</v>
      </c>
      <c r="J310" s="251" t="s">
        <v>13</v>
      </c>
      <c r="K310" s="181">
        <v>1429567</v>
      </c>
      <c r="L310" s="185">
        <v>1745400</v>
      </c>
      <c r="M310" s="181">
        <v>1745400</v>
      </c>
      <c r="N310" s="182" t="s">
        <v>20</v>
      </c>
      <c r="O310" s="183" t="s">
        <v>20</v>
      </c>
    </row>
    <row r="311" spans="1:15" customFormat="1" ht="15.5" x14ac:dyDescent="0.35">
      <c r="A311" s="176" t="s">
        <v>983</v>
      </c>
      <c r="B311" s="177" t="s">
        <v>984</v>
      </c>
      <c r="C311" s="176" t="s">
        <v>97</v>
      </c>
      <c r="D311" s="176" t="s">
        <v>333</v>
      </c>
      <c r="E311" s="176" t="s">
        <v>155</v>
      </c>
      <c r="F311" s="176">
        <v>2024</v>
      </c>
      <c r="G311" s="176" t="s">
        <v>138</v>
      </c>
      <c r="H311" s="176" t="s">
        <v>687</v>
      </c>
      <c r="I311" s="176" t="s">
        <v>957</v>
      </c>
      <c r="J311" s="250" t="s">
        <v>13</v>
      </c>
      <c r="K311" s="178">
        <v>836923</v>
      </c>
      <c r="L311" s="184">
        <v>2</v>
      </c>
      <c r="M311" s="178">
        <v>0</v>
      </c>
      <c r="N311" s="179" t="s">
        <v>20</v>
      </c>
      <c r="O311" s="180" t="s">
        <v>146</v>
      </c>
    </row>
    <row r="312" spans="1:15" customFormat="1" ht="15.5" x14ac:dyDescent="0.35">
      <c r="A312" s="123" t="s">
        <v>985</v>
      </c>
      <c r="B312" s="124" t="s">
        <v>986</v>
      </c>
      <c r="C312" s="123" t="s">
        <v>109</v>
      </c>
      <c r="D312" s="123" t="s">
        <v>155</v>
      </c>
      <c r="E312" s="123" t="s">
        <v>155</v>
      </c>
      <c r="F312" s="123">
        <v>2024</v>
      </c>
      <c r="G312" s="123" t="s">
        <v>138</v>
      </c>
      <c r="H312" s="123" t="s">
        <v>139</v>
      </c>
      <c r="I312" s="123" t="s">
        <v>177</v>
      </c>
      <c r="J312" s="251" t="s">
        <v>13</v>
      </c>
      <c r="K312" s="181">
        <v>26485530</v>
      </c>
      <c r="L312" s="185">
        <v>26485530</v>
      </c>
      <c r="M312" s="181">
        <v>26441752.919</v>
      </c>
      <c r="N312" s="182" t="s">
        <v>20</v>
      </c>
      <c r="O312" s="183" t="s">
        <v>20</v>
      </c>
    </row>
    <row r="313" spans="1:15" customFormat="1" ht="15.5" x14ac:dyDescent="0.35">
      <c r="A313" s="176" t="s">
        <v>987</v>
      </c>
      <c r="B313" s="177" t="s">
        <v>988</v>
      </c>
      <c r="C313" s="176" t="s">
        <v>89</v>
      </c>
      <c r="D313" s="176" t="s">
        <v>495</v>
      </c>
      <c r="E313" s="176" t="s">
        <v>833</v>
      </c>
      <c r="F313" s="176">
        <v>2024</v>
      </c>
      <c r="G313" s="176" t="s">
        <v>138</v>
      </c>
      <c r="H313" s="176" t="s">
        <v>414</v>
      </c>
      <c r="I313" s="176" t="s">
        <v>415</v>
      </c>
      <c r="J313" s="250" t="s">
        <v>13</v>
      </c>
      <c r="K313" s="178">
        <v>2043375</v>
      </c>
      <c r="L313" s="184">
        <v>2043375</v>
      </c>
      <c r="M313" s="178">
        <v>2038769.5190000001</v>
      </c>
      <c r="N313" s="179" t="s">
        <v>20</v>
      </c>
      <c r="O313" s="180" t="s">
        <v>20</v>
      </c>
    </row>
    <row r="314" spans="1:15" customFormat="1" ht="15.5" x14ac:dyDescent="0.35">
      <c r="A314" s="123" t="s">
        <v>989</v>
      </c>
      <c r="B314" s="124" t="s">
        <v>990</v>
      </c>
      <c r="C314" s="123" t="s">
        <v>96</v>
      </c>
      <c r="D314" s="123" t="s">
        <v>155</v>
      </c>
      <c r="E314" s="123" t="s">
        <v>155</v>
      </c>
      <c r="F314" s="123">
        <v>2024</v>
      </c>
      <c r="G314" s="123" t="s">
        <v>138</v>
      </c>
      <c r="H314" s="123" t="s">
        <v>144</v>
      </c>
      <c r="I314" s="123" t="s">
        <v>226</v>
      </c>
      <c r="J314" s="251" t="s">
        <v>16</v>
      </c>
      <c r="K314" s="181">
        <v>108870</v>
      </c>
      <c r="L314" s="181">
        <v>108870</v>
      </c>
      <c r="M314" s="181">
        <v>104530.973</v>
      </c>
      <c r="N314" s="182" t="s">
        <v>20</v>
      </c>
      <c r="O314" s="183" t="s">
        <v>20</v>
      </c>
    </row>
    <row r="315" spans="1:15" customFormat="1" ht="15.5" x14ac:dyDescent="0.35">
      <c r="A315" s="176" t="s">
        <v>991</v>
      </c>
      <c r="B315" s="177" t="s">
        <v>992</v>
      </c>
      <c r="C315" s="176" t="s">
        <v>292</v>
      </c>
      <c r="D315" s="176" t="s">
        <v>155</v>
      </c>
      <c r="E315" s="176" t="s">
        <v>155</v>
      </c>
      <c r="F315" s="176">
        <v>2024</v>
      </c>
      <c r="G315" s="176" t="s">
        <v>138</v>
      </c>
      <c r="H315" s="176" t="s">
        <v>151</v>
      </c>
      <c r="I315" s="176" t="s">
        <v>200</v>
      </c>
      <c r="J315" s="250" t="s">
        <v>13</v>
      </c>
      <c r="K315" s="178">
        <v>2251085</v>
      </c>
      <c r="L315" s="178">
        <v>2250000</v>
      </c>
      <c r="M315" s="178">
        <v>34616.572</v>
      </c>
      <c r="N315" s="179" t="s">
        <v>20</v>
      </c>
      <c r="O315" s="180" t="s">
        <v>20</v>
      </c>
    </row>
    <row r="316" spans="1:15" customFormat="1" ht="15.5" x14ac:dyDescent="0.35">
      <c r="A316" s="123" t="s">
        <v>993</v>
      </c>
      <c r="B316" s="124" t="s">
        <v>994</v>
      </c>
      <c r="C316" s="123" t="s">
        <v>97</v>
      </c>
      <c r="D316" s="123" t="s">
        <v>333</v>
      </c>
      <c r="E316" s="123" t="s">
        <v>995</v>
      </c>
      <c r="F316" s="123">
        <v>2024</v>
      </c>
      <c r="G316" s="123" t="s">
        <v>138</v>
      </c>
      <c r="H316" s="123" t="s">
        <v>151</v>
      </c>
      <c r="I316" s="123" t="s">
        <v>152</v>
      </c>
      <c r="J316" s="251" t="s">
        <v>13</v>
      </c>
      <c r="K316" s="181">
        <v>1010</v>
      </c>
      <c r="L316" s="185">
        <v>1010</v>
      </c>
      <c r="M316" s="181">
        <v>1000</v>
      </c>
      <c r="N316" s="182" t="s">
        <v>20</v>
      </c>
      <c r="O316" s="183" t="s">
        <v>20</v>
      </c>
    </row>
    <row r="317" spans="1:15" customFormat="1" ht="15.5" x14ac:dyDescent="0.35">
      <c r="A317" s="176" t="s">
        <v>996</v>
      </c>
      <c r="B317" s="177" t="s">
        <v>997</v>
      </c>
      <c r="C317" s="176" t="s">
        <v>96</v>
      </c>
      <c r="D317" s="176" t="s">
        <v>136</v>
      </c>
      <c r="E317" s="176" t="s">
        <v>575</v>
      </c>
      <c r="F317" s="176">
        <v>2024</v>
      </c>
      <c r="G317" s="176" t="s">
        <v>138</v>
      </c>
      <c r="H317" s="176" t="s">
        <v>144</v>
      </c>
      <c r="I317" s="176" t="s">
        <v>261</v>
      </c>
      <c r="J317" s="250" t="s">
        <v>13</v>
      </c>
      <c r="K317" s="178">
        <v>164764</v>
      </c>
      <c r="L317" s="178">
        <v>114638</v>
      </c>
      <c r="M317" s="178">
        <v>114638</v>
      </c>
      <c r="N317" s="179" t="s">
        <v>20</v>
      </c>
      <c r="O317" s="180" t="s">
        <v>20</v>
      </c>
    </row>
    <row r="318" spans="1:15" customFormat="1" ht="15.5" x14ac:dyDescent="0.35">
      <c r="A318" s="123" t="s">
        <v>998</v>
      </c>
      <c r="B318" s="124" t="s">
        <v>999</v>
      </c>
      <c r="C318" s="123" t="s">
        <v>90</v>
      </c>
      <c r="D318" s="123" t="s">
        <v>63</v>
      </c>
      <c r="E318" s="123" t="s">
        <v>925</v>
      </c>
      <c r="F318" s="123">
        <v>2024</v>
      </c>
      <c r="G318" s="123" t="s">
        <v>138</v>
      </c>
      <c r="H318" s="123" t="s">
        <v>182</v>
      </c>
      <c r="I318" s="123" t="s">
        <v>1000</v>
      </c>
      <c r="J318" s="251" t="s">
        <v>13</v>
      </c>
      <c r="K318" s="181">
        <v>97</v>
      </c>
      <c r="L318" s="181">
        <v>100</v>
      </c>
      <c r="M318" s="181">
        <v>0</v>
      </c>
      <c r="N318" s="182" t="s">
        <v>20</v>
      </c>
      <c r="O318" s="183" t="s">
        <v>146</v>
      </c>
    </row>
    <row r="319" spans="1:15" customFormat="1" ht="15.5" x14ac:dyDescent="0.35">
      <c r="A319" s="176" t="s">
        <v>1001</v>
      </c>
      <c r="B319" s="177" t="s">
        <v>1002</v>
      </c>
      <c r="C319" s="176" t="s">
        <v>111</v>
      </c>
      <c r="D319" s="176" t="s">
        <v>155</v>
      </c>
      <c r="E319" s="176" t="s">
        <v>155</v>
      </c>
      <c r="F319" s="176">
        <v>2024</v>
      </c>
      <c r="G319" s="176" t="s">
        <v>138</v>
      </c>
      <c r="H319" s="176" t="s">
        <v>151</v>
      </c>
      <c r="I319" s="176" t="s">
        <v>152</v>
      </c>
      <c r="J319" s="250" t="s">
        <v>13</v>
      </c>
      <c r="K319" s="178">
        <v>6733682</v>
      </c>
      <c r="L319" s="184">
        <v>1282320</v>
      </c>
      <c r="M319" s="178">
        <v>1266334.2660000001</v>
      </c>
      <c r="N319" s="179" t="s">
        <v>20</v>
      </c>
      <c r="O319" s="180" t="s">
        <v>20</v>
      </c>
    </row>
    <row r="320" spans="1:15" customFormat="1" ht="15.5" x14ac:dyDescent="0.35">
      <c r="A320" s="123" t="s">
        <v>1003</v>
      </c>
      <c r="B320" s="124" t="s">
        <v>1004</v>
      </c>
      <c r="C320" s="123" t="s">
        <v>97</v>
      </c>
      <c r="D320" s="123" t="s">
        <v>155</v>
      </c>
      <c r="E320" s="123" t="s">
        <v>155</v>
      </c>
      <c r="F320" s="123">
        <v>2024</v>
      </c>
      <c r="G320" s="123" t="s">
        <v>138</v>
      </c>
      <c r="H320" s="123" t="s">
        <v>151</v>
      </c>
      <c r="I320" s="123" t="s">
        <v>152</v>
      </c>
      <c r="J320" s="251" t="s">
        <v>13</v>
      </c>
      <c r="K320" s="181">
        <v>11224271</v>
      </c>
      <c r="L320" s="185">
        <v>8468880</v>
      </c>
      <c r="M320" s="181">
        <v>8429748.8330000006</v>
      </c>
      <c r="N320" s="182" t="s">
        <v>20</v>
      </c>
      <c r="O320" s="183" t="s">
        <v>20</v>
      </c>
    </row>
    <row r="321" spans="1:15" customFormat="1" ht="15.5" x14ac:dyDescent="0.35">
      <c r="A321" s="176" t="s">
        <v>1005</v>
      </c>
      <c r="B321" s="177" t="s">
        <v>1006</v>
      </c>
      <c r="C321" s="176" t="s">
        <v>98</v>
      </c>
      <c r="D321" s="176" t="s">
        <v>365</v>
      </c>
      <c r="E321" s="176" t="s">
        <v>543</v>
      </c>
      <c r="F321" s="176">
        <v>2024</v>
      </c>
      <c r="G321" s="176" t="s">
        <v>138</v>
      </c>
      <c r="H321" s="176" t="s">
        <v>139</v>
      </c>
      <c r="I321" s="176" t="s">
        <v>140</v>
      </c>
      <c r="J321" s="250" t="s">
        <v>13</v>
      </c>
      <c r="K321" s="178">
        <v>237272</v>
      </c>
      <c r="L321" s="184">
        <v>237272</v>
      </c>
      <c r="M321" s="178">
        <v>237272</v>
      </c>
      <c r="N321" s="179" t="s">
        <v>20</v>
      </c>
      <c r="O321" s="180" t="s">
        <v>20</v>
      </c>
    </row>
    <row r="322" spans="1:15" customFormat="1" ht="15.5" x14ac:dyDescent="0.35">
      <c r="A322" s="123" t="s">
        <v>1007</v>
      </c>
      <c r="B322" s="124" t="s">
        <v>1008</v>
      </c>
      <c r="C322" s="123" t="s">
        <v>100</v>
      </c>
      <c r="D322" s="123" t="s">
        <v>73</v>
      </c>
      <c r="E322" s="123" t="s">
        <v>1009</v>
      </c>
      <c r="F322" s="123">
        <v>2024</v>
      </c>
      <c r="G322" s="123" t="s">
        <v>138</v>
      </c>
      <c r="H322" s="123" t="s">
        <v>151</v>
      </c>
      <c r="I322" s="123" t="s">
        <v>791</v>
      </c>
      <c r="J322" s="251" t="s">
        <v>13</v>
      </c>
      <c r="K322" s="181">
        <v>9113018</v>
      </c>
      <c r="L322" s="181">
        <v>9302915</v>
      </c>
      <c r="M322" s="181">
        <v>8972899</v>
      </c>
      <c r="N322" s="182" t="s">
        <v>20</v>
      </c>
      <c r="O322" s="183" t="s">
        <v>20</v>
      </c>
    </row>
    <row r="323" spans="1:15" customFormat="1" ht="15.5" x14ac:dyDescent="0.35">
      <c r="A323" s="176" t="s">
        <v>1010</v>
      </c>
      <c r="B323" s="177" t="s">
        <v>1011</v>
      </c>
      <c r="C323" s="176" t="s">
        <v>96</v>
      </c>
      <c r="D323" s="176" t="s">
        <v>166</v>
      </c>
      <c r="E323" s="176" t="s">
        <v>1012</v>
      </c>
      <c r="F323" s="176">
        <v>2024</v>
      </c>
      <c r="G323" s="176" t="s">
        <v>138</v>
      </c>
      <c r="H323" s="176" t="s">
        <v>139</v>
      </c>
      <c r="I323" s="176" t="s">
        <v>140</v>
      </c>
      <c r="J323" s="250" t="s">
        <v>13</v>
      </c>
      <c r="K323" s="178">
        <v>2518002</v>
      </c>
      <c r="L323" s="178">
        <v>3071535</v>
      </c>
      <c r="M323" s="178">
        <v>3071787.0279999999</v>
      </c>
      <c r="N323" s="179" t="s">
        <v>20</v>
      </c>
      <c r="O323" s="180" t="s">
        <v>20</v>
      </c>
    </row>
    <row r="324" spans="1:15" customFormat="1" ht="15.5" x14ac:dyDescent="0.35">
      <c r="A324" s="123" t="s">
        <v>1013</v>
      </c>
      <c r="B324" s="124" t="s">
        <v>1014</v>
      </c>
      <c r="C324" s="123" t="s">
        <v>87</v>
      </c>
      <c r="D324" s="123" t="s">
        <v>60</v>
      </c>
      <c r="E324" s="123" t="s">
        <v>60</v>
      </c>
      <c r="F324" s="123">
        <v>2024</v>
      </c>
      <c r="G324" s="123" t="s">
        <v>138</v>
      </c>
      <c r="H324" s="123" t="s">
        <v>196</v>
      </c>
      <c r="I324" s="123" t="s">
        <v>196</v>
      </c>
      <c r="J324" s="251" t="s">
        <v>13</v>
      </c>
      <c r="K324" s="181">
        <v>3</v>
      </c>
      <c r="L324" s="185">
        <v>3</v>
      </c>
      <c r="M324" s="181">
        <v>0</v>
      </c>
      <c r="N324" s="182" t="s">
        <v>20</v>
      </c>
      <c r="O324" s="183" t="s">
        <v>146</v>
      </c>
    </row>
    <row r="325" spans="1:15" customFormat="1" ht="15.5" x14ac:dyDescent="0.35">
      <c r="A325" s="176" t="s">
        <v>1015</v>
      </c>
      <c r="B325" s="177" t="s">
        <v>1016</v>
      </c>
      <c r="C325" s="176" t="s">
        <v>92</v>
      </c>
      <c r="D325" s="176" t="s">
        <v>361</v>
      </c>
      <c r="E325" s="176" t="s">
        <v>1017</v>
      </c>
      <c r="F325" s="176">
        <v>2024</v>
      </c>
      <c r="G325" s="176" t="s">
        <v>138</v>
      </c>
      <c r="H325" s="176" t="s">
        <v>162</v>
      </c>
      <c r="I325" s="176" t="s">
        <v>1018</v>
      </c>
      <c r="J325" s="250" t="s">
        <v>13</v>
      </c>
      <c r="K325" s="178">
        <v>9614</v>
      </c>
      <c r="L325" s="178">
        <v>9614</v>
      </c>
      <c r="M325" s="178">
        <v>0</v>
      </c>
      <c r="N325" s="179" t="s">
        <v>20</v>
      </c>
      <c r="O325" s="180" t="s">
        <v>146</v>
      </c>
    </row>
    <row r="326" spans="1:15" customFormat="1" ht="15.5" x14ac:dyDescent="0.35">
      <c r="A326" s="123" t="s">
        <v>1019</v>
      </c>
      <c r="B326" s="124" t="s">
        <v>1020</v>
      </c>
      <c r="C326" s="123" t="s">
        <v>96</v>
      </c>
      <c r="D326" s="123" t="s">
        <v>166</v>
      </c>
      <c r="E326" s="123" t="s">
        <v>285</v>
      </c>
      <c r="F326" s="123">
        <v>2024</v>
      </c>
      <c r="G326" s="123" t="s">
        <v>138</v>
      </c>
      <c r="H326" s="123" t="s">
        <v>144</v>
      </c>
      <c r="I326" s="123" t="s">
        <v>145</v>
      </c>
      <c r="J326" s="251" t="s">
        <v>13</v>
      </c>
      <c r="K326" s="181">
        <v>10932</v>
      </c>
      <c r="L326" s="185">
        <v>16087</v>
      </c>
      <c r="M326" s="181">
        <v>10930.888999999999</v>
      </c>
      <c r="N326" s="182" t="s">
        <v>20</v>
      </c>
      <c r="O326" s="183" t="s">
        <v>20</v>
      </c>
    </row>
    <row r="327" spans="1:15" customFormat="1" ht="15.5" x14ac:dyDescent="0.35">
      <c r="A327" s="176" t="s">
        <v>1021</v>
      </c>
      <c r="B327" s="177" t="s">
        <v>1022</v>
      </c>
      <c r="C327" s="176" t="s">
        <v>91</v>
      </c>
      <c r="D327" s="176" t="s">
        <v>155</v>
      </c>
      <c r="E327" s="176" t="s">
        <v>155</v>
      </c>
      <c r="F327" s="176">
        <v>2024</v>
      </c>
      <c r="G327" s="176" t="s">
        <v>138</v>
      </c>
      <c r="H327" s="176" t="s">
        <v>151</v>
      </c>
      <c r="I327" s="176" t="s">
        <v>791</v>
      </c>
      <c r="J327" s="250" t="s">
        <v>13</v>
      </c>
      <c r="K327" s="178">
        <v>438528</v>
      </c>
      <c r="L327" s="178">
        <v>1413743</v>
      </c>
      <c r="M327" s="178">
        <v>1253765.3119999999</v>
      </c>
      <c r="N327" s="179" t="s">
        <v>20</v>
      </c>
      <c r="O327" s="180" t="s">
        <v>20</v>
      </c>
    </row>
    <row r="328" spans="1:15" customFormat="1" ht="15.5" x14ac:dyDescent="0.35">
      <c r="A328" s="123" t="s">
        <v>1023</v>
      </c>
      <c r="B328" s="124" t="s">
        <v>1024</v>
      </c>
      <c r="C328" s="123" t="s">
        <v>92</v>
      </c>
      <c r="D328" s="123" t="s">
        <v>721</v>
      </c>
      <c r="E328" s="123" t="s">
        <v>1025</v>
      </c>
      <c r="F328" s="123">
        <v>2024</v>
      </c>
      <c r="G328" s="123" t="s">
        <v>138</v>
      </c>
      <c r="H328" s="123" t="s">
        <v>196</v>
      </c>
      <c r="I328" s="123" t="s">
        <v>196</v>
      </c>
      <c r="J328" s="251" t="s">
        <v>13</v>
      </c>
      <c r="K328" s="181">
        <v>26766</v>
      </c>
      <c r="L328" s="185">
        <v>27565</v>
      </c>
      <c r="M328" s="181">
        <v>27563.902999999998</v>
      </c>
      <c r="N328" s="182" t="s">
        <v>20</v>
      </c>
      <c r="O328" s="183" t="s">
        <v>20</v>
      </c>
    </row>
    <row r="329" spans="1:15" customFormat="1" ht="15.5" x14ac:dyDescent="0.35">
      <c r="A329" s="176" t="s">
        <v>1026</v>
      </c>
      <c r="B329" s="177" t="s">
        <v>1027</v>
      </c>
      <c r="C329" s="176" t="s">
        <v>93</v>
      </c>
      <c r="D329" s="176" t="s">
        <v>315</v>
      </c>
      <c r="E329" s="176" t="s">
        <v>155</v>
      </c>
      <c r="F329" s="176">
        <v>2024</v>
      </c>
      <c r="G329" s="176" t="s">
        <v>138</v>
      </c>
      <c r="H329" s="176" t="s">
        <v>151</v>
      </c>
      <c r="I329" s="176" t="s">
        <v>152</v>
      </c>
      <c r="J329" s="250" t="s">
        <v>13</v>
      </c>
      <c r="K329" s="178">
        <v>2500</v>
      </c>
      <c r="L329" s="178">
        <v>2500</v>
      </c>
      <c r="M329" s="178">
        <v>2152</v>
      </c>
      <c r="N329" s="179" t="s">
        <v>20</v>
      </c>
      <c r="O329" s="180" t="s">
        <v>20</v>
      </c>
    </row>
    <row r="330" spans="1:15" customFormat="1" ht="15.5" x14ac:dyDescent="0.35">
      <c r="A330" s="123" t="s">
        <v>1028</v>
      </c>
      <c r="B330" s="124" t="s">
        <v>1029</v>
      </c>
      <c r="C330" s="123" t="s">
        <v>97</v>
      </c>
      <c r="D330" s="123" t="s">
        <v>333</v>
      </c>
      <c r="E330" s="123" t="s">
        <v>333</v>
      </c>
      <c r="F330" s="123">
        <v>2024</v>
      </c>
      <c r="G330" s="123" t="s">
        <v>138</v>
      </c>
      <c r="H330" s="123" t="s">
        <v>151</v>
      </c>
      <c r="I330" s="123" t="s">
        <v>200</v>
      </c>
      <c r="J330" s="251" t="s">
        <v>13</v>
      </c>
      <c r="K330" s="181">
        <v>1058239</v>
      </c>
      <c r="L330" s="181">
        <v>3680180</v>
      </c>
      <c r="M330" s="181">
        <v>1058238.007</v>
      </c>
      <c r="N330" s="182" t="s">
        <v>20</v>
      </c>
      <c r="O330" s="183" t="s">
        <v>20</v>
      </c>
    </row>
    <row r="331" spans="1:15" customFormat="1" ht="15.5" x14ac:dyDescent="0.35">
      <c r="A331" s="176" t="s">
        <v>1030</v>
      </c>
      <c r="B331" s="177" t="s">
        <v>1031</v>
      </c>
      <c r="C331" s="176" t="s">
        <v>89</v>
      </c>
      <c r="D331" s="176" t="s">
        <v>155</v>
      </c>
      <c r="E331" s="176" t="s">
        <v>155</v>
      </c>
      <c r="F331" s="176">
        <v>2024</v>
      </c>
      <c r="G331" s="176" t="s">
        <v>138</v>
      </c>
      <c r="H331" s="176" t="s">
        <v>151</v>
      </c>
      <c r="I331" s="176" t="s">
        <v>200</v>
      </c>
      <c r="J331" s="250" t="s">
        <v>13</v>
      </c>
      <c r="K331" s="178">
        <v>2600000</v>
      </c>
      <c r="L331" s="178">
        <v>100000</v>
      </c>
      <c r="M331" s="178">
        <v>99158</v>
      </c>
      <c r="N331" s="179" t="s">
        <v>20</v>
      </c>
      <c r="O331" s="180" t="s">
        <v>20</v>
      </c>
    </row>
    <row r="332" spans="1:15" customFormat="1" ht="15.5" x14ac:dyDescent="0.35">
      <c r="A332" s="123" t="s">
        <v>1032</v>
      </c>
      <c r="B332" s="124" t="s">
        <v>1033</v>
      </c>
      <c r="C332" s="123" t="s">
        <v>92</v>
      </c>
      <c r="D332" s="123" t="s">
        <v>361</v>
      </c>
      <c r="E332" s="123" t="s">
        <v>1034</v>
      </c>
      <c r="F332" s="123">
        <v>2024</v>
      </c>
      <c r="G332" s="123" t="s">
        <v>138</v>
      </c>
      <c r="H332" s="123" t="s">
        <v>182</v>
      </c>
      <c r="I332" s="123" t="s">
        <v>330</v>
      </c>
      <c r="J332" s="251" t="s">
        <v>13</v>
      </c>
      <c r="K332" s="181">
        <v>1000</v>
      </c>
      <c r="L332" s="181">
        <v>150000</v>
      </c>
      <c r="M332" s="181">
        <v>0</v>
      </c>
      <c r="N332" s="182" t="s">
        <v>20</v>
      </c>
      <c r="O332" s="183" t="s">
        <v>146</v>
      </c>
    </row>
    <row r="333" spans="1:15" customFormat="1" ht="15.5" x14ac:dyDescent="0.35">
      <c r="A333" s="176" t="s">
        <v>1035</v>
      </c>
      <c r="B333" s="177" t="s">
        <v>1036</v>
      </c>
      <c r="C333" s="176" t="s">
        <v>91</v>
      </c>
      <c r="D333" s="176" t="s">
        <v>155</v>
      </c>
      <c r="E333" s="176" t="s">
        <v>155</v>
      </c>
      <c r="F333" s="176">
        <v>2024</v>
      </c>
      <c r="G333" s="176" t="s">
        <v>138</v>
      </c>
      <c r="H333" s="176" t="s">
        <v>196</v>
      </c>
      <c r="I333" s="176" t="s">
        <v>196</v>
      </c>
      <c r="J333" s="250" t="s">
        <v>13</v>
      </c>
      <c r="K333" s="178">
        <v>535</v>
      </c>
      <c r="L333" s="184">
        <v>535</v>
      </c>
      <c r="M333" s="186">
        <v>534.49599999999998</v>
      </c>
      <c r="N333" s="179" t="s">
        <v>20</v>
      </c>
      <c r="O333" s="180" t="s">
        <v>20</v>
      </c>
    </row>
    <row r="334" spans="1:15" customFormat="1" ht="15.5" x14ac:dyDescent="0.35">
      <c r="A334" s="123" t="s">
        <v>1037</v>
      </c>
      <c r="B334" s="124" t="s">
        <v>1038</v>
      </c>
      <c r="C334" s="123" t="s">
        <v>90</v>
      </c>
      <c r="D334" s="123" t="s">
        <v>155</v>
      </c>
      <c r="E334" s="123" t="s">
        <v>155</v>
      </c>
      <c r="F334" s="123">
        <v>2024</v>
      </c>
      <c r="G334" s="123" t="s">
        <v>138</v>
      </c>
      <c r="H334" s="123" t="s">
        <v>196</v>
      </c>
      <c r="I334" s="123" t="s">
        <v>196</v>
      </c>
      <c r="J334" s="251" t="s">
        <v>13</v>
      </c>
      <c r="K334" s="181">
        <v>4554188</v>
      </c>
      <c r="L334" s="185">
        <v>5262926</v>
      </c>
      <c r="M334" s="181">
        <v>4555438</v>
      </c>
      <c r="N334" s="182" t="s">
        <v>20</v>
      </c>
      <c r="O334" s="183" t="s">
        <v>20</v>
      </c>
    </row>
    <row r="335" spans="1:15" customFormat="1" ht="15.5" x14ac:dyDescent="0.35">
      <c r="A335" s="176" t="s">
        <v>1039</v>
      </c>
      <c r="B335" s="177" t="s">
        <v>1040</v>
      </c>
      <c r="C335" s="176" t="s">
        <v>96</v>
      </c>
      <c r="D335" s="176" t="s">
        <v>166</v>
      </c>
      <c r="E335" s="176" t="s">
        <v>1012</v>
      </c>
      <c r="F335" s="176">
        <v>2024</v>
      </c>
      <c r="G335" s="176" t="s">
        <v>138</v>
      </c>
      <c r="H335" s="176" t="s">
        <v>144</v>
      </c>
      <c r="I335" s="176" t="s">
        <v>261</v>
      </c>
      <c r="J335" s="250" t="s">
        <v>13</v>
      </c>
      <c r="K335" s="178">
        <v>868890</v>
      </c>
      <c r="L335" s="184">
        <v>381459</v>
      </c>
      <c r="M335" s="184">
        <v>380651</v>
      </c>
      <c r="N335" s="179" t="s">
        <v>20</v>
      </c>
      <c r="O335" s="180" t="s">
        <v>20</v>
      </c>
    </row>
    <row r="336" spans="1:15" customFormat="1" ht="15.5" x14ac:dyDescent="0.35">
      <c r="A336" s="123" t="s">
        <v>1041</v>
      </c>
      <c r="B336" s="124" t="s">
        <v>1042</v>
      </c>
      <c r="C336" s="123" t="s">
        <v>86</v>
      </c>
      <c r="D336" s="123" t="s">
        <v>199</v>
      </c>
      <c r="E336" s="123" t="s">
        <v>968</v>
      </c>
      <c r="F336" s="123">
        <v>2024</v>
      </c>
      <c r="G336" s="123" t="s">
        <v>138</v>
      </c>
      <c r="H336" s="123" t="s">
        <v>139</v>
      </c>
      <c r="I336" s="123" t="s">
        <v>168</v>
      </c>
      <c r="J336" s="251" t="s">
        <v>13</v>
      </c>
      <c r="K336" s="181">
        <v>2738703</v>
      </c>
      <c r="L336" s="181">
        <v>9689249</v>
      </c>
      <c r="M336" s="181">
        <v>3389645</v>
      </c>
      <c r="N336" s="182" t="s">
        <v>20</v>
      </c>
      <c r="O336" s="183" t="s">
        <v>20</v>
      </c>
    </row>
    <row r="337" spans="1:15" customFormat="1" ht="15.5" x14ac:dyDescent="0.35">
      <c r="A337" s="176" t="s">
        <v>1043</v>
      </c>
      <c r="B337" s="177" t="s">
        <v>1044</v>
      </c>
      <c r="C337" s="176" t="s">
        <v>292</v>
      </c>
      <c r="D337" s="176" t="s">
        <v>293</v>
      </c>
      <c r="E337" s="176" t="s">
        <v>358</v>
      </c>
      <c r="F337" s="176">
        <v>2024</v>
      </c>
      <c r="G337" s="176" t="s">
        <v>138</v>
      </c>
      <c r="H337" s="176" t="s">
        <v>687</v>
      </c>
      <c r="I337" s="176" t="s">
        <v>957</v>
      </c>
      <c r="J337" s="250" t="s">
        <v>13</v>
      </c>
      <c r="K337" s="178">
        <v>24000</v>
      </c>
      <c r="L337" s="184">
        <v>24000</v>
      </c>
      <c r="M337" s="178">
        <v>6000</v>
      </c>
      <c r="N337" s="179" t="s">
        <v>20</v>
      </c>
      <c r="O337" s="180" t="s">
        <v>20</v>
      </c>
    </row>
    <row r="338" spans="1:15" customFormat="1" ht="15.5" x14ac:dyDescent="0.35">
      <c r="A338" s="123" t="s">
        <v>1045</v>
      </c>
      <c r="B338" s="124" t="s">
        <v>1046</v>
      </c>
      <c r="C338" s="123" t="s">
        <v>109</v>
      </c>
      <c r="D338" s="123" t="s">
        <v>171</v>
      </c>
      <c r="E338" s="123" t="s">
        <v>1047</v>
      </c>
      <c r="F338" s="123">
        <v>2024</v>
      </c>
      <c r="G338" s="123" t="s">
        <v>138</v>
      </c>
      <c r="H338" s="123" t="s">
        <v>270</v>
      </c>
      <c r="I338" s="123" t="s">
        <v>271</v>
      </c>
      <c r="J338" s="251" t="s">
        <v>13</v>
      </c>
      <c r="K338" s="181">
        <v>344335</v>
      </c>
      <c r="L338" s="181">
        <v>4</v>
      </c>
      <c r="M338" s="185">
        <v>0</v>
      </c>
      <c r="N338" s="182" t="s">
        <v>20</v>
      </c>
      <c r="O338" s="183" t="s">
        <v>146</v>
      </c>
    </row>
    <row r="339" spans="1:15" customFormat="1" ht="15.5" x14ac:dyDescent="0.35">
      <c r="A339" s="176" t="s">
        <v>1048</v>
      </c>
      <c r="B339" s="177" t="s">
        <v>1049</v>
      </c>
      <c r="C339" s="176" t="s">
        <v>97</v>
      </c>
      <c r="D339" s="176" t="s">
        <v>333</v>
      </c>
      <c r="E339" s="176" t="s">
        <v>390</v>
      </c>
      <c r="F339" s="176">
        <v>2024</v>
      </c>
      <c r="G339" s="176" t="s">
        <v>138</v>
      </c>
      <c r="H339" s="176" t="s">
        <v>144</v>
      </c>
      <c r="I339" s="176" t="s">
        <v>943</v>
      </c>
      <c r="J339" s="250" t="s">
        <v>13</v>
      </c>
      <c r="K339" s="178">
        <v>335653</v>
      </c>
      <c r="L339" s="178">
        <v>1</v>
      </c>
      <c r="M339" s="178">
        <v>0</v>
      </c>
      <c r="N339" s="179" t="s">
        <v>20</v>
      </c>
      <c r="O339" s="180" t="s">
        <v>146</v>
      </c>
    </row>
    <row r="340" spans="1:15" customFormat="1" ht="15.5" x14ac:dyDescent="0.35">
      <c r="A340" s="123" t="s">
        <v>1050</v>
      </c>
      <c r="B340" s="124" t="s">
        <v>1051</v>
      </c>
      <c r="C340" s="123" t="s">
        <v>96</v>
      </c>
      <c r="D340" s="123" t="s">
        <v>166</v>
      </c>
      <c r="E340" s="123" t="s">
        <v>558</v>
      </c>
      <c r="F340" s="123">
        <v>2024</v>
      </c>
      <c r="G340" s="123" t="s">
        <v>138</v>
      </c>
      <c r="H340" s="123" t="s">
        <v>144</v>
      </c>
      <c r="I340" s="123" t="s">
        <v>145</v>
      </c>
      <c r="J340" s="251" t="s">
        <v>13</v>
      </c>
      <c r="K340" s="181">
        <v>141461</v>
      </c>
      <c r="L340" s="181">
        <v>141460</v>
      </c>
      <c r="M340" s="181">
        <v>141460</v>
      </c>
      <c r="N340" s="182" t="s">
        <v>20</v>
      </c>
      <c r="O340" s="183" t="s">
        <v>20</v>
      </c>
    </row>
    <row r="341" spans="1:15" customFormat="1" ht="15.5" x14ac:dyDescent="0.35">
      <c r="A341" s="176" t="s">
        <v>1052</v>
      </c>
      <c r="B341" s="177" t="s">
        <v>1053</v>
      </c>
      <c r="C341" s="176" t="s">
        <v>86</v>
      </c>
      <c r="D341" s="176" t="s">
        <v>199</v>
      </c>
      <c r="E341" s="176" t="s">
        <v>199</v>
      </c>
      <c r="F341" s="176">
        <v>2024</v>
      </c>
      <c r="G341" s="176" t="s">
        <v>138</v>
      </c>
      <c r="H341" s="176" t="s">
        <v>162</v>
      </c>
      <c r="I341" s="176" t="s">
        <v>238</v>
      </c>
      <c r="J341" s="250" t="s">
        <v>13</v>
      </c>
      <c r="K341" s="178">
        <v>535117</v>
      </c>
      <c r="L341" s="184">
        <v>120123</v>
      </c>
      <c r="M341" s="178">
        <v>3329</v>
      </c>
      <c r="N341" s="179" t="s">
        <v>20</v>
      </c>
      <c r="O341" s="180" t="s">
        <v>20</v>
      </c>
    </row>
    <row r="342" spans="1:15" customFormat="1" ht="15.5" x14ac:dyDescent="0.35">
      <c r="A342" s="123" t="s">
        <v>1054</v>
      </c>
      <c r="B342" s="124" t="s">
        <v>1055</v>
      </c>
      <c r="C342" s="123" t="s">
        <v>98</v>
      </c>
      <c r="D342" s="123" t="s">
        <v>400</v>
      </c>
      <c r="E342" s="123" t="s">
        <v>1056</v>
      </c>
      <c r="F342" s="123">
        <v>2024</v>
      </c>
      <c r="G342" s="123" t="s">
        <v>138</v>
      </c>
      <c r="H342" s="123" t="s">
        <v>151</v>
      </c>
      <c r="I342" s="123" t="s">
        <v>866</v>
      </c>
      <c r="J342" s="251" t="s">
        <v>13</v>
      </c>
      <c r="K342" s="181">
        <v>32131</v>
      </c>
      <c r="L342" s="185">
        <v>32130</v>
      </c>
      <c r="M342" s="181">
        <v>32130</v>
      </c>
      <c r="N342" s="182" t="s">
        <v>20</v>
      </c>
      <c r="O342" s="183" t="s">
        <v>20</v>
      </c>
    </row>
    <row r="343" spans="1:15" customFormat="1" ht="15.5" x14ac:dyDescent="0.35">
      <c r="A343" s="176" t="s">
        <v>1057</v>
      </c>
      <c r="B343" s="177" t="s">
        <v>1058</v>
      </c>
      <c r="C343" s="176" t="s">
        <v>98</v>
      </c>
      <c r="D343" s="176" t="s">
        <v>158</v>
      </c>
      <c r="E343" s="176" t="s">
        <v>1059</v>
      </c>
      <c r="F343" s="176">
        <v>2024</v>
      </c>
      <c r="G343" s="176" t="s">
        <v>138</v>
      </c>
      <c r="H343" s="176" t="s">
        <v>139</v>
      </c>
      <c r="I343" s="176" t="s">
        <v>140</v>
      </c>
      <c r="J343" s="250" t="s">
        <v>13</v>
      </c>
      <c r="K343" s="178">
        <v>47747</v>
      </c>
      <c r="L343" s="178">
        <v>47747</v>
      </c>
      <c r="M343" s="178">
        <v>22598</v>
      </c>
      <c r="N343" s="179" t="s">
        <v>20</v>
      </c>
      <c r="O343" s="180" t="s">
        <v>20</v>
      </c>
    </row>
    <row r="344" spans="1:15" customFormat="1" ht="15.5" x14ac:dyDescent="0.35">
      <c r="A344" s="123" t="s">
        <v>1060</v>
      </c>
      <c r="B344" s="124" t="s">
        <v>1061</v>
      </c>
      <c r="C344" s="123" t="s">
        <v>91</v>
      </c>
      <c r="D344" s="123" t="s">
        <v>384</v>
      </c>
      <c r="E344" s="123" t="s">
        <v>1062</v>
      </c>
      <c r="F344" s="123">
        <v>2024</v>
      </c>
      <c r="G344" s="123" t="s">
        <v>138</v>
      </c>
      <c r="H344" s="123" t="s">
        <v>144</v>
      </c>
      <c r="I344" s="123" t="s">
        <v>282</v>
      </c>
      <c r="J344" s="251" t="s">
        <v>13</v>
      </c>
      <c r="K344" s="181">
        <v>58304</v>
      </c>
      <c r="L344" s="181">
        <v>54690</v>
      </c>
      <c r="M344" s="181">
        <v>54690</v>
      </c>
      <c r="N344" s="182" t="s">
        <v>20</v>
      </c>
      <c r="O344" s="183" t="s">
        <v>20</v>
      </c>
    </row>
    <row r="345" spans="1:15" customFormat="1" ht="15.5" x14ac:dyDescent="0.35">
      <c r="A345" s="176" t="s">
        <v>1063</v>
      </c>
      <c r="B345" s="177" t="s">
        <v>1064</v>
      </c>
      <c r="C345" s="176" t="s">
        <v>92</v>
      </c>
      <c r="D345" s="176" t="s">
        <v>361</v>
      </c>
      <c r="E345" s="176" t="s">
        <v>1065</v>
      </c>
      <c r="F345" s="176">
        <v>2024</v>
      </c>
      <c r="G345" s="176" t="s">
        <v>138</v>
      </c>
      <c r="H345" s="176" t="s">
        <v>139</v>
      </c>
      <c r="I345" s="176" t="s">
        <v>140</v>
      </c>
      <c r="J345" s="250" t="s">
        <v>13</v>
      </c>
      <c r="K345" s="178">
        <v>6</v>
      </c>
      <c r="L345" s="184">
        <v>10006</v>
      </c>
      <c r="M345" s="184">
        <v>0</v>
      </c>
      <c r="N345" s="179" t="s">
        <v>20</v>
      </c>
      <c r="O345" s="180" t="s">
        <v>146</v>
      </c>
    </row>
    <row r="346" spans="1:15" customFormat="1" ht="15.5" x14ac:dyDescent="0.35">
      <c r="A346" s="123" t="s">
        <v>1066</v>
      </c>
      <c r="B346" s="124" t="s">
        <v>1067</v>
      </c>
      <c r="C346" s="123" t="s">
        <v>97</v>
      </c>
      <c r="D346" s="123" t="s">
        <v>155</v>
      </c>
      <c r="E346" s="123" t="s">
        <v>155</v>
      </c>
      <c r="F346" s="123">
        <v>2024</v>
      </c>
      <c r="G346" s="123" t="s">
        <v>138</v>
      </c>
      <c r="H346" s="123" t="s">
        <v>162</v>
      </c>
      <c r="I346" s="123" t="s">
        <v>238</v>
      </c>
      <c r="J346" s="251" t="s">
        <v>13</v>
      </c>
      <c r="K346" s="181">
        <v>80796</v>
      </c>
      <c r="L346" s="185">
        <v>13081</v>
      </c>
      <c r="M346" s="185">
        <v>13081</v>
      </c>
      <c r="N346" s="182" t="s">
        <v>20</v>
      </c>
      <c r="O346" s="183" t="s">
        <v>20</v>
      </c>
    </row>
    <row r="347" spans="1:15" customFormat="1" ht="15.5" x14ac:dyDescent="0.35">
      <c r="A347" s="176" t="s">
        <v>1068</v>
      </c>
      <c r="B347" s="177" t="s">
        <v>1069</v>
      </c>
      <c r="C347" s="176" t="s">
        <v>109</v>
      </c>
      <c r="D347" s="176" t="s">
        <v>368</v>
      </c>
      <c r="E347" s="176" t="s">
        <v>1070</v>
      </c>
      <c r="F347" s="176">
        <v>2024</v>
      </c>
      <c r="G347" s="176" t="s">
        <v>138</v>
      </c>
      <c r="H347" s="176" t="s">
        <v>151</v>
      </c>
      <c r="I347" s="176" t="s">
        <v>200</v>
      </c>
      <c r="J347" s="250" t="s">
        <v>13</v>
      </c>
      <c r="K347" s="178">
        <v>39470</v>
      </c>
      <c r="L347" s="178">
        <v>1</v>
      </c>
      <c r="M347" s="178">
        <v>0</v>
      </c>
      <c r="N347" s="179" t="s">
        <v>20</v>
      </c>
      <c r="O347" s="180" t="s">
        <v>146</v>
      </c>
    </row>
    <row r="348" spans="1:15" customFormat="1" ht="15.5" x14ac:dyDescent="0.35">
      <c r="A348" s="123" t="s">
        <v>1071</v>
      </c>
      <c r="B348" s="124" t="s">
        <v>1072</v>
      </c>
      <c r="C348" s="123" t="s">
        <v>98</v>
      </c>
      <c r="D348" s="123" t="s">
        <v>400</v>
      </c>
      <c r="E348" s="123" t="s">
        <v>401</v>
      </c>
      <c r="F348" s="123">
        <v>2024</v>
      </c>
      <c r="G348" s="123" t="s">
        <v>138</v>
      </c>
      <c r="H348" s="123" t="s">
        <v>210</v>
      </c>
      <c r="I348" s="123" t="s">
        <v>211</v>
      </c>
      <c r="J348" s="251" t="s">
        <v>13</v>
      </c>
      <c r="K348" s="181">
        <v>68077</v>
      </c>
      <c r="L348" s="185">
        <v>41779</v>
      </c>
      <c r="M348" s="181">
        <v>0</v>
      </c>
      <c r="N348" s="182" t="s">
        <v>20</v>
      </c>
      <c r="O348" s="183" t="s">
        <v>146</v>
      </c>
    </row>
    <row r="349" spans="1:15" customFormat="1" ht="15.5" x14ac:dyDescent="0.35">
      <c r="A349" s="176" t="s">
        <v>1073</v>
      </c>
      <c r="B349" s="177" t="s">
        <v>1074</v>
      </c>
      <c r="C349" s="176" t="s">
        <v>111</v>
      </c>
      <c r="D349" s="176" t="s">
        <v>180</v>
      </c>
      <c r="E349" s="176" t="s">
        <v>1075</v>
      </c>
      <c r="F349" s="176">
        <v>2024</v>
      </c>
      <c r="G349" s="176" t="s">
        <v>138</v>
      </c>
      <c r="H349" s="176" t="s">
        <v>182</v>
      </c>
      <c r="I349" s="176" t="s">
        <v>330</v>
      </c>
      <c r="J349" s="250" t="s">
        <v>13</v>
      </c>
      <c r="K349" s="178">
        <v>1500</v>
      </c>
      <c r="L349" s="178">
        <v>1500</v>
      </c>
      <c r="M349" s="178">
        <v>850</v>
      </c>
      <c r="N349" s="179" t="s">
        <v>20</v>
      </c>
      <c r="O349" s="180" t="s">
        <v>20</v>
      </c>
    </row>
    <row r="350" spans="1:15" customFormat="1" ht="15.5" x14ac:dyDescent="0.35">
      <c r="A350" s="123" t="s">
        <v>1076</v>
      </c>
      <c r="B350" s="124" t="s">
        <v>1077</v>
      </c>
      <c r="C350" s="123" t="s">
        <v>109</v>
      </c>
      <c r="D350" s="123" t="s">
        <v>288</v>
      </c>
      <c r="E350" s="123" t="s">
        <v>1078</v>
      </c>
      <c r="F350" s="123">
        <v>2024</v>
      </c>
      <c r="G350" s="123" t="s">
        <v>138</v>
      </c>
      <c r="H350" s="123" t="s">
        <v>139</v>
      </c>
      <c r="I350" s="123" t="s">
        <v>140</v>
      </c>
      <c r="J350" s="251" t="s">
        <v>13</v>
      </c>
      <c r="K350" s="181">
        <v>102546</v>
      </c>
      <c r="L350" s="181">
        <v>1</v>
      </c>
      <c r="M350" s="181">
        <v>0</v>
      </c>
      <c r="N350" s="182" t="s">
        <v>20</v>
      </c>
      <c r="O350" s="183" t="s">
        <v>146</v>
      </c>
    </row>
    <row r="351" spans="1:15" customFormat="1" ht="15.5" x14ac:dyDescent="0.35">
      <c r="A351" s="176" t="s">
        <v>1079</v>
      </c>
      <c r="B351" s="177" t="s">
        <v>1080</v>
      </c>
      <c r="C351" s="176" t="s">
        <v>93</v>
      </c>
      <c r="D351" s="176" t="s">
        <v>194</v>
      </c>
      <c r="E351" s="176" t="s">
        <v>1081</v>
      </c>
      <c r="F351" s="176">
        <v>2024</v>
      </c>
      <c r="G351" s="176" t="s">
        <v>138</v>
      </c>
      <c r="H351" s="176" t="s">
        <v>162</v>
      </c>
      <c r="I351" s="176" t="s">
        <v>252</v>
      </c>
      <c r="J351" s="250" t="s">
        <v>13</v>
      </c>
      <c r="K351" s="178">
        <v>1002</v>
      </c>
      <c r="L351" s="184">
        <v>1002</v>
      </c>
      <c r="M351" s="178">
        <v>0</v>
      </c>
      <c r="N351" s="179" t="s">
        <v>20</v>
      </c>
      <c r="O351" s="180" t="s">
        <v>146</v>
      </c>
    </row>
    <row r="352" spans="1:15" customFormat="1" ht="15.5" x14ac:dyDescent="0.35">
      <c r="A352" s="123" t="s">
        <v>1082</v>
      </c>
      <c r="B352" s="124" t="s">
        <v>1083</v>
      </c>
      <c r="C352" s="123" t="s">
        <v>96</v>
      </c>
      <c r="D352" s="123" t="s">
        <v>136</v>
      </c>
      <c r="E352" s="123" t="s">
        <v>956</v>
      </c>
      <c r="F352" s="123">
        <v>2024</v>
      </c>
      <c r="G352" s="123" t="s">
        <v>138</v>
      </c>
      <c r="H352" s="123" t="s">
        <v>321</v>
      </c>
      <c r="I352" s="123" t="s">
        <v>322</v>
      </c>
      <c r="J352" s="251" t="s">
        <v>13</v>
      </c>
      <c r="K352" s="181">
        <v>1288679</v>
      </c>
      <c r="L352" s="181">
        <v>1370784</v>
      </c>
      <c r="M352" s="185">
        <v>1150056.3670000001</v>
      </c>
      <c r="N352" s="182" t="s">
        <v>20</v>
      </c>
      <c r="O352" s="183" t="s">
        <v>20</v>
      </c>
    </row>
    <row r="353" spans="1:15" customFormat="1" ht="15.5" x14ac:dyDescent="0.35">
      <c r="A353" s="176" t="s">
        <v>1084</v>
      </c>
      <c r="B353" s="177" t="s">
        <v>1085</v>
      </c>
      <c r="C353" s="176" t="s">
        <v>93</v>
      </c>
      <c r="D353" s="176" t="s">
        <v>245</v>
      </c>
      <c r="E353" s="176" t="s">
        <v>245</v>
      </c>
      <c r="F353" s="176">
        <v>2024</v>
      </c>
      <c r="G353" s="176" t="s">
        <v>138</v>
      </c>
      <c r="H353" s="176" t="s">
        <v>162</v>
      </c>
      <c r="I353" s="176" t="s">
        <v>218</v>
      </c>
      <c r="J353" s="250" t="s">
        <v>13</v>
      </c>
      <c r="K353" s="178">
        <v>75314</v>
      </c>
      <c r="L353" s="184">
        <v>1003</v>
      </c>
      <c r="M353" s="178">
        <v>1000</v>
      </c>
      <c r="N353" s="179" t="s">
        <v>20</v>
      </c>
      <c r="O353" s="180" t="s">
        <v>20</v>
      </c>
    </row>
    <row r="354" spans="1:15" customFormat="1" ht="15.5" x14ac:dyDescent="0.35">
      <c r="A354" s="123" t="s">
        <v>1086</v>
      </c>
      <c r="B354" s="124" t="s">
        <v>1087</v>
      </c>
      <c r="C354" s="123" t="s">
        <v>96</v>
      </c>
      <c r="D354" s="123" t="s">
        <v>166</v>
      </c>
      <c r="E354" s="123" t="s">
        <v>558</v>
      </c>
      <c r="F354" s="123">
        <v>2024</v>
      </c>
      <c r="G354" s="123" t="s">
        <v>138</v>
      </c>
      <c r="H354" s="123" t="s">
        <v>144</v>
      </c>
      <c r="I354" s="123" t="s">
        <v>145</v>
      </c>
      <c r="J354" s="251" t="s">
        <v>13</v>
      </c>
      <c r="K354" s="181">
        <v>383603</v>
      </c>
      <c r="L354" s="181">
        <v>394664</v>
      </c>
      <c r="M354" s="181">
        <v>383604.28200000001</v>
      </c>
      <c r="N354" s="182" t="s">
        <v>20</v>
      </c>
      <c r="O354" s="183" t="s">
        <v>20</v>
      </c>
    </row>
    <row r="355" spans="1:15" customFormat="1" ht="15.5" x14ac:dyDescent="0.35">
      <c r="A355" s="176" t="s">
        <v>1088</v>
      </c>
      <c r="B355" s="177" t="s">
        <v>1089</v>
      </c>
      <c r="C355" s="176" t="s">
        <v>93</v>
      </c>
      <c r="D355" s="176" t="s">
        <v>194</v>
      </c>
      <c r="E355" s="176" t="s">
        <v>194</v>
      </c>
      <c r="F355" s="176">
        <v>2024</v>
      </c>
      <c r="G355" s="176" t="s">
        <v>138</v>
      </c>
      <c r="H355" s="176" t="s">
        <v>162</v>
      </c>
      <c r="I355" s="176" t="s">
        <v>238</v>
      </c>
      <c r="J355" s="250" t="s">
        <v>13</v>
      </c>
      <c r="K355" s="178">
        <v>1</v>
      </c>
      <c r="L355" s="184">
        <v>1</v>
      </c>
      <c r="M355" s="184">
        <v>0</v>
      </c>
      <c r="N355" s="179" t="s">
        <v>20</v>
      </c>
      <c r="O355" s="180" t="s">
        <v>146</v>
      </c>
    </row>
    <row r="356" spans="1:15" customFormat="1" ht="15.5" x14ac:dyDescent="0.35">
      <c r="A356" s="123" t="s">
        <v>1090</v>
      </c>
      <c r="B356" s="124" t="s">
        <v>1091</v>
      </c>
      <c r="C356" s="123" t="s">
        <v>96</v>
      </c>
      <c r="D356" s="123" t="s">
        <v>166</v>
      </c>
      <c r="E356" s="123" t="s">
        <v>558</v>
      </c>
      <c r="F356" s="123">
        <v>2024</v>
      </c>
      <c r="G356" s="123" t="s">
        <v>138</v>
      </c>
      <c r="H356" s="123" t="s">
        <v>144</v>
      </c>
      <c r="I356" s="123" t="s">
        <v>145</v>
      </c>
      <c r="J356" s="251" t="s">
        <v>13</v>
      </c>
      <c r="K356" s="181">
        <v>76215</v>
      </c>
      <c r="L356" s="185">
        <v>73638</v>
      </c>
      <c r="M356" s="181">
        <v>73638</v>
      </c>
      <c r="N356" s="182" t="s">
        <v>20</v>
      </c>
      <c r="O356" s="183" t="s">
        <v>20</v>
      </c>
    </row>
    <row r="357" spans="1:15" customFormat="1" ht="15.5" x14ac:dyDescent="0.35">
      <c r="A357" s="176" t="s">
        <v>1092</v>
      </c>
      <c r="B357" s="177" t="s">
        <v>1093</v>
      </c>
      <c r="C357" s="176" t="s">
        <v>93</v>
      </c>
      <c r="D357" s="176" t="s">
        <v>194</v>
      </c>
      <c r="E357" s="176" t="s">
        <v>194</v>
      </c>
      <c r="F357" s="176">
        <v>2024</v>
      </c>
      <c r="G357" s="176" t="s">
        <v>138</v>
      </c>
      <c r="H357" s="176" t="s">
        <v>162</v>
      </c>
      <c r="I357" s="176" t="s">
        <v>252</v>
      </c>
      <c r="J357" s="250" t="s">
        <v>13</v>
      </c>
      <c r="K357" s="178">
        <v>169385</v>
      </c>
      <c r="L357" s="184">
        <v>169387</v>
      </c>
      <c r="M357" s="184">
        <v>154940</v>
      </c>
      <c r="N357" s="179" t="s">
        <v>20</v>
      </c>
      <c r="O357" s="180" t="s">
        <v>20</v>
      </c>
    </row>
    <row r="358" spans="1:15" customFormat="1" ht="15.5" x14ac:dyDescent="0.35">
      <c r="A358" s="123" t="s">
        <v>1094</v>
      </c>
      <c r="B358" s="124" t="s">
        <v>1095</v>
      </c>
      <c r="C358" s="123" t="s">
        <v>90</v>
      </c>
      <c r="D358" s="123" t="s">
        <v>155</v>
      </c>
      <c r="E358" s="123" t="s">
        <v>155</v>
      </c>
      <c r="F358" s="123">
        <v>2024</v>
      </c>
      <c r="G358" s="123" t="s">
        <v>138</v>
      </c>
      <c r="H358" s="123" t="s">
        <v>151</v>
      </c>
      <c r="I358" s="123" t="s">
        <v>152</v>
      </c>
      <c r="J358" s="251" t="s">
        <v>13</v>
      </c>
      <c r="K358" s="181">
        <v>15000</v>
      </c>
      <c r="L358" s="181">
        <v>15000</v>
      </c>
      <c r="M358" s="181">
        <v>15000</v>
      </c>
      <c r="N358" s="182" t="s">
        <v>20</v>
      </c>
      <c r="O358" s="183" t="s">
        <v>20</v>
      </c>
    </row>
    <row r="359" spans="1:15" customFormat="1" ht="15.5" x14ac:dyDescent="0.35">
      <c r="A359" s="176" t="s">
        <v>1096</v>
      </c>
      <c r="B359" s="177" t="s">
        <v>1097</v>
      </c>
      <c r="C359" s="176" t="s">
        <v>74</v>
      </c>
      <c r="D359" s="176" t="s">
        <v>155</v>
      </c>
      <c r="E359" s="176" t="s">
        <v>155</v>
      </c>
      <c r="F359" s="176">
        <v>2024</v>
      </c>
      <c r="G359" s="176" t="s">
        <v>138</v>
      </c>
      <c r="H359" s="176" t="s">
        <v>196</v>
      </c>
      <c r="I359" s="176" t="s">
        <v>196</v>
      </c>
      <c r="J359" s="250" t="s">
        <v>13</v>
      </c>
      <c r="K359" s="178">
        <v>1837864</v>
      </c>
      <c r="L359" s="178">
        <v>1837864</v>
      </c>
      <c r="M359" s="184">
        <v>964958.21900000004</v>
      </c>
      <c r="N359" s="179" t="s">
        <v>20</v>
      </c>
      <c r="O359" s="180" t="s">
        <v>20</v>
      </c>
    </row>
    <row r="360" spans="1:15" customFormat="1" ht="15.5" x14ac:dyDescent="0.35">
      <c r="A360" s="123" t="s">
        <v>1098</v>
      </c>
      <c r="B360" s="124" t="s">
        <v>1099</v>
      </c>
      <c r="C360" s="123" t="s">
        <v>93</v>
      </c>
      <c r="D360" s="123" t="s">
        <v>194</v>
      </c>
      <c r="E360" s="123" t="s">
        <v>225</v>
      </c>
      <c r="F360" s="123">
        <v>2024</v>
      </c>
      <c r="G360" s="123" t="s">
        <v>138</v>
      </c>
      <c r="H360" s="123" t="s">
        <v>321</v>
      </c>
      <c r="I360" s="123" t="s">
        <v>322</v>
      </c>
      <c r="J360" s="251" t="s">
        <v>13</v>
      </c>
      <c r="K360" s="181">
        <v>60235</v>
      </c>
      <c r="L360" s="185">
        <v>60235</v>
      </c>
      <c r="M360" s="187">
        <v>60235</v>
      </c>
      <c r="N360" s="182" t="s">
        <v>20</v>
      </c>
      <c r="O360" s="183" t="s">
        <v>20</v>
      </c>
    </row>
    <row r="361" spans="1:15" customFormat="1" ht="15.5" x14ac:dyDescent="0.35">
      <c r="A361" s="176" t="s">
        <v>1100</v>
      </c>
      <c r="B361" s="177" t="s">
        <v>1101</v>
      </c>
      <c r="C361" s="176" t="s">
        <v>96</v>
      </c>
      <c r="D361" s="176" t="s">
        <v>136</v>
      </c>
      <c r="E361" s="176" t="s">
        <v>371</v>
      </c>
      <c r="F361" s="176">
        <v>2024</v>
      </c>
      <c r="G361" s="176" t="s">
        <v>138</v>
      </c>
      <c r="H361" s="176" t="s">
        <v>139</v>
      </c>
      <c r="I361" s="176" t="s">
        <v>140</v>
      </c>
      <c r="J361" s="250" t="s">
        <v>13</v>
      </c>
      <c r="K361" s="178">
        <v>5039</v>
      </c>
      <c r="L361" s="178">
        <v>5039</v>
      </c>
      <c r="M361" s="178">
        <v>1925.1130000000001</v>
      </c>
      <c r="N361" s="179" t="s">
        <v>20</v>
      </c>
      <c r="O361" s="180" t="s">
        <v>20</v>
      </c>
    </row>
    <row r="362" spans="1:15" customFormat="1" ht="15.5" x14ac:dyDescent="0.35">
      <c r="A362" s="123" t="s">
        <v>1102</v>
      </c>
      <c r="B362" s="124" t="s">
        <v>1103</v>
      </c>
      <c r="C362" s="123" t="s">
        <v>96</v>
      </c>
      <c r="D362" s="123" t="s">
        <v>166</v>
      </c>
      <c r="E362" s="123" t="s">
        <v>281</v>
      </c>
      <c r="F362" s="123">
        <v>2024</v>
      </c>
      <c r="G362" s="123" t="s">
        <v>138</v>
      </c>
      <c r="H362" s="123" t="s">
        <v>144</v>
      </c>
      <c r="I362" s="123" t="s">
        <v>943</v>
      </c>
      <c r="J362" s="251" t="s">
        <v>13</v>
      </c>
      <c r="K362" s="181">
        <v>2</v>
      </c>
      <c r="L362" s="181">
        <v>8227</v>
      </c>
      <c r="M362" s="181">
        <v>0</v>
      </c>
      <c r="N362" s="182" t="s">
        <v>20</v>
      </c>
      <c r="O362" s="183" t="s">
        <v>146</v>
      </c>
    </row>
    <row r="363" spans="1:15" customFormat="1" ht="15.5" x14ac:dyDescent="0.35">
      <c r="A363" s="176" t="s">
        <v>1104</v>
      </c>
      <c r="B363" s="177" t="s">
        <v>1105</v>
      </c>
      <c r="C363" s="176" t="s">
        <v>109</v>
      </c>
      <c r="D363" s="176" t="s">
        <v>288</v>
      </c>
      <c r="E363" s="176" t="s">
        <v>1078</v>
      </c>
      <c r="F363" s="176">
        <v>2024</v>
      </c>
      <c r="G363" s="176" t="s">
        <v>138</v>
      </c>
      <c r="H363" s="176" t="s">
        <v>196</v>
      </c>
      <c r="I363" s="176" t="s">
        <v>196</v>
      </c>
      <c r="J363" s="250" t="s">
        <v>13</v>
      </c>
      <c r="K363" s="178">
        <v>358080</v>
      </c>
      <c r="L363" s="178">
        <v>358080</v>
      </c>
      <c r="M363" s="178">
        <v>347981.61800000002</v>
      </c>
      <c r="N363" s="179" t="s">
        <v>20</v>
      </c>
      <c r="O363" s="180" t="s">
        <v>20</v>
      </c>
    </row>
    <row r="364" spans="1:15" customFormat="1" ht="15.5" x14ac:dyDescent="0.35">
      <c r="A364" s="123" t="s">
        <v>1106</v>
      </c>
      <c r="B364" s="124" t="s">
        <v>1107</v>
      </c>
      <c r="C364" s="123" t="s">
        <v>90</v>
      </c>
      <c r="D364" s="123" t="s">
        <v>911</v>
      </c>
      <c r="E364" s="123" t="s">
        <v>912</v>
      </c>
      <c r="F364" s="123">
        <v>2024</v>
      </c>
      <c r="G364" s="123" t="s">
        <v>138</v>
      </c>
      <c r="H364" s="123" t="s">
        <v>196</v>
      </c>
      <c r="I364" s="123" t="s">
        <v>196</v>
      </c>
      <c r="J364" s="251" t="s">
        <v>13</v>
      </c>
      <c r="K364" s="181">
        <v>2867</v>
      </c>
      <c r="L364" s="181">
        <v>2867</v>
      </c>
      <c r="M364" s="181">
        <v>0</v>
      </c>
      <c r="N364" s="182" t="s">
        <v>20</v>
      </c>
      <c r="O364" s="183" t="s">
        <v>146</v>
      </c>
    </row>
    <row r="365" spans="1:15" customFormat="1" ht="15.5" x14ac:dyDescent="0.35">
      <c r="A365" s="176" t="s">
        <v>1108</v>
      </c>
      <c r="B365" s="177" t="s">
        <v>1109</v>
      </c>
      <c r="C365" s="176" t="s">
        <v>93</v>
      </c>
      <c r="D365" s="176" t="s">
        <v>234</v>
      </c>
      <c r="E365" s="176" t="s">
        <v>234</v>
      </c>
      <c r="F365" s="176">
        <v>2024</v>
      </c>
      <c r="G365" s="176" t="s">
        <v>138</v>
      </c>
      <c r="H365" s="176" t="s">
        <v>196</v>
      </c>
      <c r="I365" s="176" t="s">
        <v>196</v>
      </c>
      <c r="J365" s="250" t="s">
        <v>13</v>
      </c>
      <c r="K365" s="178">
        <v>4300</v>
      </c>
      <c r="L365" s="178">
        <v>4300</v>
      </c>
      <c r="M365" s="178">
        <v>0</v>
      </c>
      <c r="N365" s="179" t="s">
        <v>20</v>
      </c>
      <c r="O365" s="180" t="s">
        <v>146</v>
      </c>
    </row>
    <row r="366" spans="1:15" customFormat="1" ht="15.5" x14ac:dyDescent="0.35">
      <c r="A366" s="123" t="s">
        <v>1110</v>
      </c>
      <c r="B366" s="124" t="s">
        <v>1111</v>
      </c>
      <c r="C366" s="123" t="s">
        <v>93</v>
      </c>
      <c r="D366" s="123" t="s">
        <v>194</v>
      </c>
      <c r="E366" s="123" t="s">
        <v>195</v>
      </c>
      <c r="F366" s="123">
        <v>2024</v>
      </c>
      <c r="G366" s="123" t="s">
        <v>138</v>
      </c>
      <c r="H366" s="123" t="s">
        <v>182</v>
      </c>
      <c r="I366" s="123" t="s">
        <v>330</v>
      </c>
      <c r="J366" s="251" t="s">
        <v>13</v>
      </c>
      <c r="K366" s="181">
        <v>429089</v>
      </c>
      <c r="L366" s="181">
        <v>255034</v>
      </c>
      <c r="M366" s="181">
        <v>245033</v>
      </c>
      <c r="N366" s="182" t="s">
        <v>20</v>
      </c>
      <c r="O366" s="183" t="s">
        <v>20</v>
      </c>
    </row>
    <row r="367" spans="1:15" customFormat="1" ht="15.5" x14ac:dyDescent="0.35">
      <c r="A367" s="176" t="s">
        <v>1112</v>
      </c>
      <c r="B367" s="177" t="s">
        <v>1113</v>
      </c>
      <c r="C367" s="176" t="s">
        <v>93</v>
      </c>
      <c r="D367" s="176" t="s">
        <v>194</v>
      </c>
      <c r="E367" s="176" t="s">
        <v>194</v>
      </c>
      <c r="F367" s="176">
        <v>2024</v>
      </c>
      <c r="G367" s="176" t="s">
        <v>138</v>
      </c>
      <c r="H367" s="176" t="s">
        <v>151</v>
      </c>
      <c r="I367" s="176" t="s">
        <v>200</v>
      </c>
      <c r="J367" s="250" t="s">
        <v>13</v>
      </c>
      <c r="K367" s="178">
        <v>4127380</v>
      </c>
      <c r="L367" s="178">
        <v>4127380</v>
      </c>
      <c r="M367" s="178">
        <v>4114011.1379999998</v>
      </c>
      <c r="N367" s="179" t="s">
        <v>20</v>
      </c>
      <c r="O367" s="180" t="s">
        <v>20</v>
      </c>
    </row>
    <row r="368" spans="1:15" customFormat="1" ht="15.5" x14ac:dyDescent="0.35">
      <c r="A368" s="123" t="s">
        <v>1114</v>
      </c>
      <c r="B368" s="124" t="s">
        <v>1115</v>
      </c>
      <c r="C368" s="123" t="s">
        <v>90</v>
      </c>
      <c r="D368" s="123" t="s">
        <v>306</v>
      </c>
      <c r="E368" s="123" t="s">
        <v>1116</v>
      </c>
      <c r="F368" s="123">
        <v>2024</v>
      </c>
      <c r="G368" s="123" t="s">
        <v>138</v>
      </c>
      <c r="H368" s="123" t="s">
        <v>196</v>
      </c>
      <c r="I368" s="123" t="s">
        <v>196</v>
      </c>
      <c r="J368" s="251" t="s">
        <v>13</v>
      </c>
      <c r="K368" s="181">
        <v>71518</v>
      </c>
      <c r="L368" s="181">
        <v>71518</v>
      </c>
      <c r="M368" s="181">
        <v>62348.866999999998</v>
      </c>
      <c r="N368" s="182" t="s">
        <v>20</v>
      </c>
      <c r="O368" s="183" t="s">
        <v>20</v>
      </c>
    </row>
    <row r="369" spans="1:15" customFormat="1" ht="15.5" x14ac:dyDescent="0.35">
      <c r="A369" s="176" t="s">
        <v>1117</v>
      </c>
      <c r="B369" s="177" t="s">
        <v>1118</v>
      </c>
      <c r="C369" s="176" t="s">
        <v>90</v>
      </c>
      <c r="D369" s="176" t="s">
        <v>404</v>
      </c>
      <c r="E369" s="176" t="s">
        <v>528</v>
      </c>
      <c r="F369" s="176">
        <v>2024</v>
      </c>
      <c r="G369" s="176" t="s">
        <v>138</v>
      </c>
      <c r="H369" s="176" t="s">
        <v>196</v>
      </c>
      <c r="I369" s="176" t="s">
        <v>196</v>
      </c>
      <c r="J369" s="250" t="s">
        <v>13</v>
      </c>
      <c r="K369" s="178">
        <v>5733</v>
      </c>
      <c r="L369" s="178">
        <v>5733</v>
      </c>
      <c r="M369" s="184">
        <v>0</v>
      </c>
      <c r="N369" s="179" t="s">
        <v>20</v>
      </c>
      <c r="O369" s="180" t="s">
        <v>146</v>
      </c>
    </row>
    <row r="370" spans="1:15" customFormat="1" ht="15.5" x14ac:dyDescent="0.35">
      <c r="A370" s="123" t="s">
        <v>1119</v>
      </c>
      <c r="B370" s="124" t="s">
        <v>1120</v>
      </c>
      <c r="C370" s="123" t="s">
        <v>90</v>
      </c>
      <c r="D370" s="123" t="s">
        <v>63</v>
      </c>
      <c r="E370" s="123" t="s">
        <v>63</v>
      </c>
      <c r="F370" s="123">
        <v>2024</v>
      </c>
      <c r="G370" s="123" t="s">
        <v>138</v>
      </c>
      <c r="H370" s="123" t="s">
        <v>162</v>
      </c>
      <c r="I370" s="123" t="s">
        <v>238</v>
      </c>
      <c r="J370" s="251" t="s">
        <v>13</v>
      </c>
      <c r="K370" s="181">
        <v>46708</v>
      </c>
      <c r="L370" s="181">
        <v>46409</v>
      </c>
      <c r="M370" s="181">
        <v>46407.110999999997</v>
      </c>
      <c r="N370" s="182" t="s">
        <v>20</v>
      </c>
      <c r="O370" s="183" t="s">
        <v>20</v>
      </c>
    </row>
    <row r="371" spans="1:15" customFormat="1" ht="15.5" x14ac:dyDescent="0.35">
      <c r="A371" s="176" t="s">
        <v>1121</v>
      </c>
      <c r="B371" s="177" t="s">
        <v>1122</v>
      </c>
      <c r="C371" s="176" t="s">
        <v>93</v>
      </c>
      <c r="D371" s="176" t="s">
        <v>194</v>
      </c>
      <c r="E371" s="176" t="s">
        <v>195</v>
      </c>
      <c r="F371" s="176">
        <v>2024</v>
      </c>
      <c r="G371" s="176" t="s">
        <v>138</v>
      </c>
      <c r="H371" s="176" t="s">
        <v>162</v>
      </c>
      <c r="I371" s="176" t="s">
        <v>238</v>
      </c>
      <c r="J371" s="250" t="s">
        <v>13</v>
      </c>
      <c r="K371" s="178">
        <v>21900</v>
      </c>
      <c r="L371" s="184">
        <v>21324</v>
      </c>
      <c r="M371" s="178">
        <v>21322</v>
      </c>
      <c r="N371" s="179" t="s">
        <v>20</v>
      </c>
      <c r="O371" s="180" t="s">
        <v>20</v>
      </c>
    </row>
    <row r="372" spans="1:15" customFormat="1" ht="15.5" x14ac:dyDescent="0.35">
      <c r="A372" s="123" t="s">
        <v>1123</v>
      </c>
      <c r="B372" s="124" t="s">
        <v>1124</v>
      </c>
      <c r="C372" s="123" t="s">
        <v>91</v>
      </c>
      <c r="D372" s="123" t="s">
        <v>155</v>
      </c>
      <c r="E372" s="123" t="s">
        <v>155</v>
      </c>
      <c r="F372" s="123">
        <v>2024</v>
      </c>
      <c r="G372" s="123" t="s">
        <v>138</v>
      </c>
      <c r="H372" s="123" t="s">
        <v>144</v>
      </c>
      <c r="I372" s="123" t="s">
        <v>261</v>
      </c>
      <c r="J372" s="251" t="s">
        <v>13</v>
      </c>
      <c r="K372" s="181">
        <v>177919</v>
      </c>
      <c r="L372" s="185">
        <v>174899</v>
      </c>
      <c r="M372" s="185">
        <v>174898.19200000001</v>
      </c>
      <c r="N372" s="182" t="s">
        <v>20</v>
      </c>
      <c r="O372" s="183" t="s">
        <v>20</v>
      </c>
    </row>
    <row r="373" spans="1:15" customFormat="1" ht="15.5" x14ac:dyDescent="0.35">
      <c r="A373" s="176" t="s">
        <v>1125</v>
      </c>
      <c r="B373" s="177" t="s">
        <v>1126</v>
      </c>
      <c r="C373" s="176" t="s">
        <v>97</v>
      </c>
      <c r="D373" s="176" t="s">
        <v>155</v>
      </c>
      <c r="E373" s="176" t="s">
        <v>155</v>
      </c>
      <c r="F373" s="176">
        <v>2024</v>
      </c>
      <c r="G373" s="176" t="s">
        <v>138</v>
      </c>
      <c r="H373" s="176" t="s">
        <v>151</v>
      </c>
      <c r="I373" s="176" t="s">
        <v>152</v>
      </c>
      <c r="J373" s="250" t="s">
        <v>13</v>
      </c>
      <c r="K373" s="178">
        <v>522000</v>
      </c>
      <c r="L373" s="178">
        <v>10</v>
      </c>
      <c r="M373" s="178">
        <v>0</v>
      </c>
      <c r="N373" s="179" t="s">
        <v>20</v>
      </c>
      <c r="O373" s="180" t="s">
        <v>146</v>
      </c>
    </row>
    <row r="374" spans="1:15" customFormat="1" ht="15.5" x14ac:dyDescent="0.35">
      <c r="A374" s="123" t="s">
        <v>1127</v>
      </c>
      <c r="B374" s="124" t="s">
        <v>1128</v>
      </c>
      <c r="C374" s="123" t="s">
        <v>91</v>
      </c>
      <c r="D374" s="123" t="s">
        <v>460</v>
      </c>
      <c r="E374" s="123" t="s">
        <v>859</v>
      </c>
      <c r="F374" s="123">
        <v>2024</v>
      </c>
      <c r="G374" s="123" t="s">
        <v>138</v>
      </c>
      <c r="H374" s="123" t="s">
        <v>196</v>
      </c>
      <c r="I374" s="123" t="s">
        <v>196</v>
      </c>
      <c r="J374" s="251" t="s">
        <v>13</v>
      </c>
      <c r="K374" s="181">
        <v>823337</v>
      </c>
      <c r="L374" s="185">
        <v>726656</v>
      </c>
      <c r="M374" s="181">
        <v>726656.255</v>
      </c>
      <c r="N374" s="182" t="s">
        <v>20</v>
      </c>
      <c r="O374" s="183" t="s">
        <v>20</v>
      </c>
    </row>
    <row r="375" spans="1:15" customFormat="1" ht="15.5" x14ac:dyDescent="0.35">
      <c r="A375" s="176" t="s">
        <v>1129</v>
      </c>
      <c r="B375" s="177" t="s">
        <v>1130</v>
      </c>
      <c r="C375" s="176" t="s">
        <v>97</v>
      </c>
      <c r="D375" s="176" t="s">
        <v>155</v>
      </c>
      <c r="E375" s="176" t="s">
        <v>155</v>
      </c>
      <c r="F375" s="176">
        <v>2024</v>
      </c>
      <c r="G375" s="176" t="s">
        <v>138</v>
      </c>
      <c r="H375" s="176" t="s">
        <v>151</v>
      </c>
      <c r="I375" s="176" t="s">
        <v>152</v>
      </c>
      <c r="J375" s="250" t="s">
        <v>13</v>
      </c>
      <c r="K375" s="178">
        <v>13322157</v>
      </c>
      <c r="L375" s="184">
        <v>8640464</v>
      </c>
      <c r="M375" s="178">
        <v>8119402.1739999996</v>
      </c>
      <c r="N375" s="179" t="s">
        <v>20</v>
      </c>
      <c r="O375" s="180" t="s">
        <v>20</v>
      </c>
    </row>
    <row r="376" spans="1:15" customFormat="1" ht="15.5" x14ac:dyDescent="0.35">
      <c r="A376" s="123" t="s">
        <v>1131</v>
      </c>
      <c r="B376" s="124" t="s">
        <v>1132</v>
      </c>
      <c r="C376" s="123" t="s">
        <v>97</v>
      </c>
      <c r="D376" s="123" t="s">
        <v>155</v>
      </c>
      <c r="E376" s="123" t="s">
        <v>155</v>
      </c>
      <c r="F376" s="123">
        <v>2024</v>
      </c>
      <c r="G376" s="123" t="s">
        <v>138</v>
      </c>
      <c r="H376" s="123" t="s">
        <v>151</v>
      </c>
      <c r="I376" s="123" t="s">
        <v>152</v>
      </c>
      <c r="J376" s="251" t="s">
        <v>13</v>
      </c>
      <c r="K376" s="181">
        <v>2000</v>
      </c>
      <c r="L376" s="181">
        <v>2000</v>
      </c>
      <c r="M376" s="181">
        <v>2000</v>
      </c>
      <c r="N376" s="182" t="s">
        <v>20</v>
      </c>
      <c r="O376" s="183" t="s">
        <v>20</v>
      </c>
    </row>
    <row r="377" spans="1:15" customFormat="1" ht="15.5" x14ac:dyDescent="0.35">
      <c r="A377" s="176" t="s">
        <v>1133</v>
      </c>
      <c r="B377" s="177" t="s">
        <v>1134</v>
      </c>
      <c r="C377" s="176" t="s">
        <v>91</v>
      </c>
      <c r="D377" s="176" t="s">
        <v>384</v>
      </c>
      <c r="E377" s="176" t="s">
        <v>384</v>
      </c>
      <c r="F377" s="176">
        <v>2024</v>
      </c>
      <c r="G377" s="176" t="s">
        <v>138</v>
      </c>
      <c r="H377" s="176" t="s">
        <v>270</v>
      </c>
      <c r="I377" s="176" t="s">
        <v>271</v>
      </c>
      <c r="J377" s="250" t="s">
        <v>13</v>
      </c>
      <c r="K377" s="178">
        <v>185952</v>
      </c>
      <c r="L377" s="178">
        <v>190952</v>
      </c>
      <c r="M377" s="178">
        <v>151030</v>
      </c>
      <c r="N377" s="179" t="s">
        <v>20</v>
      </c>
      <c r="O377" s="180" t="s">
        <v>20</v>
      </c>
    </row>
    <row r="378" spans="1:15" customFormat="1" ht="15.5" x14ac:dyDescent="0.35">
      <c r="A378" s="123" t="s">
        <v>1135</v>
      </c>
      <c r="B378" s="124" t="s">
        <v>1136</v>
      </c>
      <c r="C378" s="123" t="s">
        <v>90</v>
      </c>
      <c r="D378" s="123" t="s">
        <v>155</v>
      </c>
      <c r="E378" s="123" t="s">
        <v>155</v>
      </c>
      <c r="F378" s="123">
        <v>2024</v>
      </c>
      <c r="G378" s="123" t="s">
        <v>138</v>
      </c>
      <c r="H378" s="123" t="s">
        <v>151</v>
      </c>
      <c r="I378" s="123" t="s">
        <v>152</v>
      </c>
      <c r="J378" s="251" t="s">
        <v>13</v>
      </c>
      <c r="K378" s="181">
        <v>450000</v>
      </c>
      <c r="L378" s="181">
        <v>450000</v>
      </c>
      <c r="M378" s="181">
        <v>370000</v>
      </c>
      <c r="N378" s="182" t="s">
        <v>20</v>
      </c>
      <c r="O378" s="183" t="s">
        <v>20</v>
      </c>
    </row>
    <row r="379" spans="1:15" customFormat="1" ht="15.5" x14ac:dyDescent="0.35">
      <c r="A379" s="176" t="s">
        <v>1137</v>
      </c>
      <c r="B379" s="177" t="s">
        <v>1138</v>
      </c>
      <c r="C379" s="176" t="s">
        <v>90</v>
      </c>
      <c r="D379" s="176" t="s">
        <v>742</v>
      </c>
      <c r="E379" s="176" t="s">
        <v>155</v>
      </c>
      <c r="F379" s="176">
        <v>2024</v>
      </c>
      <c r="G379" s="176" t="s">
        <v>138</v>
      </c>
      <c r="H379" s="176" t="s">
        <v>151</v>
      </c>
      <c r="I379" s="176" t="s">
        <v>152</v>
      </c>
      <c r="J379" s="250" t="s">
        <v>13</v>
      </c>
      <c r="K379" s="178">
        <v>43366</v>
      </c>
      <c r="L379" s="184">
        <v>41910</v>
      </c>
      <c r="M379" s="178">
        <v>0</v>
      </c>
      <c r="N379" s="179" t="s">
        <v>20</v>
      </c>
      <c r="O379" s="180" t="s">
        <v>146</v>
      </c>
    </row>
    <row r="380" spans="1:15" customFormat="1" ht="15.5" x14ac:dyDescent="0.35">
      <c r="A380" s="123" t="s">
        <v>1139</v>
      </c>
      <c r="B380" s="124" t="s">
        <v>1140</v>
      </c>
      <c r="C380" s="123" t="s">
        <v>98</v>
      </c>
      <c r="D380" s="123" t="s">
        <v>158</v>
      </c>
      <c r="E380" s="123" t="s">
        <v>309</v>
      </c>
      <c r="F380" s="123">
        <v>2024</v>
      </c>
      <c r="G380" s="123" t="s">
        <v>138</v>
      </c>
      <c r="H380" s="123" t="s">
        <v>162</v>
      </c>
      <c r="I380" s="123" t="s">
        <v>218</v>
      </c>
      <c r="J380" s="251" t="s">
        <v>13</v>
      </c>
      <c r="K380" s="181">
        <v>5428709</v>
      </c>
      <c r="L380" s="181">
        <v>5393744</v>
      </c>
      <c r="M380" s="181">
        <v>5376455</v>
      </c>
      <c r="N380" s="182" t="s">
        <v>20</v>
      </c>
      <c r="O380" s="183" t="s">
        <v>20</v>
      </c>
    </row>
    <row r="381" spans="1:15" customFormat="1" ht="15.5" x14ac:dyDescent="0.35">
      <c r="A381" s="176" t="s">
        <v>1141</v>
      </c>
      <c r="B381" s="177" t="s">
        <v>1142</v>
      </c>
      <c r="C381" s="176" t="s">
        <v>96</v>
      </c>
      <c r="D381" s="176" t="s">
        <v>166</v>
      </c>
      <c r="E381" s="176" t="s">
        <v>285</v>
      </c>
      <c r="F381" s="176">
        <v>2024</v>
      </c>
      <c r="G381" s="176" t="s">
        <v>138</v>
      </c>
      <c r="H381" s="176" t="s">
        <v>144</v>
      </c>
      <c r="I381" s="176" t="s">
        <v>145</v>
      </c>
      <c r="J381" s="250" t="s">
        <v>13</v>
      </c>
      <c r="K381" s="178">
        <v>1853062</v>
      </c>
      <c r="L381" s="184">
        <v>1853062</v>
      </c>
      <c r="M381" s="178">
        <v>1853060.0060000001</v>
      </c>
      <c r="N381" s="179" t="s">
        <v>20</v>
      </c>
      <c r="O381" s="180" t="s">
        <v>20</v>
      </c>
    </row>
    <row r="382" spans="1:15" customFormat="1" ht="15.5" x14ac:dyDescent="0.35">
      <c r="A382" s="123" t="s">
        <v>1143</v>
      </c>
      <c r="B382" s="124" t="s">
        <v>1144</v>
      </c>
      <c r="C382" s="123" t="s">
        <v>91</v>
      </c>
      <c r="D382" s="123" t="s">
        <v>384</v>
      </c>
      <c r="E382" s="123" t="s">
        <v>1145</v>
      </c>
      <c r="F382" s="123">
        <v>2024</v>
      </c>
      <c r="G382" s="123" t="s">
        <v>138</v>
      </c>
      <c r="H382" s="123" t="s">
        <v>196</v>
      </c>
      <c r="I382" s="123" t="s">
        <v>196</v>
      </c>
      <c r="J382" s="251" t="s">
        <v>13</v>
      </c>
      <c r="K382" s="181">
        <v>2813049</v>
      </c>
      <c r="L382" s="181">
        <v>3238277</v>
      </c>
      <c r="M382" s="181">
        <v>2795138.929</v>
      </c>
      <c r="N382" s="182" t="s">
        <v>20</v>
      </c>
      <c r="O382" s="183" t="s">
        <v>20</v>
      </c>
    </row>
    <row r="383" spans="1:15" customFormat="1" ht="15.5" x14ac:dyDescent="0.35">
      <c r="A383" s="176" t="s">
        <v>1146</v>
      </c>
      <c r="B383" s="177" t="s">
        <v>1147</v>
      </c>
      <c r="C383" s="176" t="s">
        <v>86</v>
      </c>
      <c r="D383" s="176" t="s">
        <v>155</v>
      </c>
      <c r="E383" s="176" t="s">
        <v>155</v>
      </c>
      <c r="F383" s="176">
        <v>2024</v>
      </c>
      <c r="G383" s="176" t="s">
        <v>138</v>
      </c>
      <c r="H383" s="176" t="s">
        <v>151</v>
      </c>
      <c r="I383" s="176" t="s">
        <v>152</v>
      </c>
      <c r="J383" s="250" t="s">
        <v>13</v>
      </c>
      <c r="K383" s="178">
        <v>97290</v>
      </c>
      <c r="L383" s="178">
        <v>94000</v>
      </c>
      <c r="M383" s="178">
        <v>5499.0240000000003</v>
      </c>
      <c r="N383" s="179" t="s">
        <v>20</v>
      </c>
      <c r="O383" s="180" t="s">
        <v>20</v>
      </c>
    </row>
    <row r="384" spans="1:15" customFormat="1" ht="15.5" x14ac:dyDescent="0.35">
      <c r="A384" s="123" t="s">
        <v>1148</v>
      </c>
      <c r="B384" s="124" t="s">
        <v>1149</v>
      </c>
      <c r="C384" s="123" t="s">
        <v>90</v>
      </c>
      <c r="D384" s="123" t="s">
        <v>63</v>
      </c>
      <c r="E384" s="123" t="s">
        <v>1150</v>
      </c>
      <c r="F384" s="123">
        <v>2024</v>
      </c>
      <c r="G384" s="123" t="s">
        <v>138</v>
      </c>
      <c r="H384" s="123" t="s">
        <v>210</v>
      </c>
      <c r="I384" s="123" t="s">
        <v>289</v>
      </c>
      <c r="J384" s="251" t="s">
        <v>13</v>
      </c>
      <c r="K384" s="181">
        <v>328</v>
      </c>
      <c r="L384" s="185">
        <v>227</v>
      </c>
      <c r="M384" s="181">
        <v>10</v>
      </c>
      <c r="N384" s="182" t="s">
        <v>20</v>
      </c>
      <c r="O384" s="183" t="s">
        <v>20</v>
      </c>
    </row>
    <row r="385" spans="1:15" customFormat="1" ht="15.5" x14ac:dyDescent="0.35">
      <c r="A385" s="176" t="s">
        <v>1151</v>
      </c>
      <c r="B385" s="177" t="s">
        <v>1152</v>
      </c>
      <c r="C385" s="176" t="s">
        <v>292</v>
      </c>
      <c r="D385" s="176" t="s">
        <v>293</v>
      </c>
      <c r="E385" s="176" t="s">
        <v>294</v>
      </c>
      <c r="F385" s="176">
        <v>2024</v>
      </c>
      <c r="G385" s="176" t="s">
        <v>138</v>
      </c>
      <c r="H385" s="176" t="s">
        <v>210</v>
      </c>
      <c r="I385" s="176" t="s">
        <v>211</v>
      </c>
      <c r="J385" s="250" t="s">
        <v>13</v>
      </c>
      <c r="K385" s="178">
        <v>276779</v>
      </c>
      <c r="L385" s="178">
        <v>100000</v>
      </c>
      <c r="M385" s="184">
        <v>50797</v>
      </c>
      <c r="N385" s="179" t="s">
        <v>20</v>
      </c>
      <c r="O385" s="180" t="s">
        <v>20</v>
      </c>
    </row>
    <row r="386" spans="1:15" customFormat="1" ht="15.5" x14ac:dyDescent="0.35">
      <c r="A386" s="123" t="s">
        <v>1153</v>
      </c>
      <c r="B386" s="124" t="s">
        <v>1154</v>
      </c>
      <c r="C386" s="123" t="s">
        <v>93</v>
      </c>
      <c r="D386" s="123" t="s">
        <v>234</v>
      </c>
      <c r="E386" s="123" t="s">
        <v>234</v>
      </c>
      <c r="F386" s="123">
        <v>2024</v>
      </c>
      <c r="G386" s="123" t="s">
        <v>138</v>
      </c>
      <c r="H386" s="123" t="s">
        <v>151</v>
      </c>
      <c r="I386" s="123" t="s">
        <v>152</v>
      </c>
      <c r="J386" s="251" t="s">
        <v>13</v>
      </c>
      <c r="K386" s="181">
        <v>177000</v>
      </c>
      <c r="L386" s="185">
        <v>176590</v>
      </c>
      <c r="M386" s="181">
        <v>176504</v>
      </c>
      <c r="N386" s="182" t="s">
        <v>20</v>
      </c>
      <c r="O386" s="183" t="s">
        <v>20</v>
      </c>
    </row>
    <row r="387" spans="1:15" customFormat="1" ht="15.5" x14ac:dyDescent="0.35">
      <c r="A387" s="176" t="s">
        <v>1155</v>
      </c>
      <c r="B387" s="177" t="s">
        <v>1156</v>
      </c>
      <c r="C387" s="176" t="s">
        <v>90</v>
      </c>
      <c r="D387" s="176" t="s">
        <v>155</v>
      </c>
      <c r="E387" s="176" t="s">
        <v>155</v>
      </c>
      <c r="F387" s="176">
        <v>2024</v>
      </c>
      <c r="G387" s="176" t="s">
        <v>138</v>
      </c>
      <c r="H387" s="176" t="s">
        <v>151</v>
      </c>
      <c r="I387" s="176" t="s">
        <v>152</v>
      </c>
      <c r="J387" s="250" t="s">
        <v>13</v>
      </c>
      <c r="K387" s="178">
        <v>20311189</v>
      </c>
      <c r="L387" s="178">
        <v>3468000</v>
      </c>
      <c r="M387" s="178">
        <v>11000</v>
      </c>
      <c r="N387" s="179" t="s">
        <v>20</v>
      </c>
      <c r="O387" s="180" t="s">
        <v>20</v>
      </c>
    </row>
    <row r="388" spans="1:15" customFormat="1" ht="15.5" x14ac:dyDescent="0.35">
      <c r="A388" s="123" t="s">
        <v>1157</v>
      </c>
      <c r="B388" s="124" t="s">
        <v>1158</v>
      </c>
      <c r="C388" s="123" t="s">
        <v>96</v>
      </c>
      <c r="D388" s="123" t="s">
        <v>166</v>
      </c>
      <c r="E388" s="123" t="s">
        <v>155</v>
      </c>
      <c r="F388" s="123">
        <v>2024</v>
      </c>
      <c r="G388" s="123" t="s">
        <v>138</v>
      </c>
      <c r="H388" s="123" t="s">
        <v>151</v>
      </c>
      <c r="I388" s="123" t="s">
        <v>152</v>
      </c>
      <c r="J388" s="251" t="s">
        <v>13</v>
      </c>
      <c r="K388" s="181">
        <v>65200</v>
      </c>
      <c r="L388" s="185">
        <v>65380</v>
      </c>
      <c r="M388" s="181">
        <v>64048.298999999999</v>
      </c>
      <c r="N388" s="182" t="s">
        <v>20</v>
      </c>
      <c r="O388" s="183" t="s">
        <v>20</v>
      </c>
    </row>
    <row r="389" spans="1:15" customFormat="1" ht="15.5" x14ac:dyDescent="0.35">
      <c r="A389" s="176" t="s">
        <v>1159</v>
      </c>
      <c r="B389" s="177" t="s">
        <v>1160</v>
      </c>
      <c r="C389" s="176" t="s">
        <v>89</v>
      </c>
      <c r="D389" s="176" t="s">
        <v>495</v>
      </c>
      <c r="E389" s="176" t="s">
        <v>833</v>
      </c>
      <c r="F389" s="176">
        <v>2024</v>
      </c>
      <c r="G389" s="176" t="s">
        <v>138</v>
      </c>
      <c r="H389" s="176" t="s">
        <v>139</v>
      </c>
      <c r="I389" s="176" t="s">
        <v>140</v>
      </c>
      <c r="J389" s="250" t="s">
        <v>13</v>
      </c>
      <c r="K389" s="178">
        <v>372947</v>
      </c>
      <c r="L389" s="184">
        <v>10547</v>
      </c>
      <c r="M389" s="178">
        <v>10547</v>
      </c>
      <c r="N389" s="179" t="s">
        <v>20</v>
      </c>
      <c r="O389" s="180" t="s">
        <v>20</v>
      </c>
    </row>
    <row r="390" spans="1:15" customFormat="1" ht="15.5" x14ac:dyDescent="0.35">
      <c r="A390" s="123" t="s">
        <v>1161</v>
      </c>
      <c r="B390" s="124" t="s">
        <v>1162</v>
      </c>
      <c r="C390" s="123" t="s">
        <v>96</v>
      </c>
      <c r="D390" s="123" t="s">
        <v>155</v>
      </c>
      <c r="E390" s="123" t="s">
        <v>155</v>
      </c>
      <c r="F390" s="123">
        <v>2024</v>
      </c>
      <c r="G390" s="123" t="s">
        <v>138</v>
      </c>
      <c r="H390" s="123" t="s">
        <v>151</v>
      </c>
      <c r="I390" s="123" t="s">
        <v>152</v>
      </c>
      <c r="J390" s="251" t="s">
        <v>13</v>
      </c>
      <c r="K390" s="181">
        <v>16666138</v>
      </c>
      <c r="L390" s="181">
        <v>100120</v>
      </c>
      <c r="M390" s="185">
        <v>99872</v>
      </c>
      <c r="N390" s="182" t="s">
        <v>20</v>
      </c>
      <c r="O390" s="183" t="s">
        <v>20</v>
      </c>
    </row>
    <row r="391" spans="1:15" customFormat="1" ht="15.5" x14ac:dyDescent="0.35">
      <c r="A391" s="176" t="s">
        <v>1163</v>
      </c>
      <c r="B391" s="177" t="s">
        <v>1164</v>
      </c>
      <c r="C391" s="176" t="s">
        <v>96</v>
      </c>
      <c r="D391" s="176" t="s">
        <v>155</v>
      </c>
      <c r="E391" s="176" t="s">
        <v>155</v>
      </c>
      <c r="F391" s="176">
        <v>2024</v>
      </c>
      <c r="G391" s="176" t="s">
        <v>138</v>
      </c>
      <c r="H391" s="176" t="s">
        <v>151</v>
      </c>
      <c r="I391" s="176" t="s">
        <v>152</v>
      </c>
      <c r="J391" s="250" t="s">
        <v>13</v>
      </c>
      <c r="K391" s="178">
        <v>75605</v>
      </c>
      <c r="L391" s="178">
        <v>12000</v>
      </c>
      <c r="M391" s="184">
        <v>10728.014999999999</v>
      </c>
      <c r="N391" s="179" t="s">
        <v>20</v>
      </c>
      <c r="O391" s="180" t="s">
        <v>20</v>
      </c>
    </row>
    <row r="392" spans="1:15" customFormat="1" ht="15.5" x14ac:dyDescent="0.35">
      <c r="A392" s="123" t="s">
        <v>1165</v>
      </c>
      <c r="B392" s="124" t="s">
        <v>1166</v>
      </c>
      <c r="C392" s="123" t="s">
        <v>96</v>
      </c>
      <c r="D392" s="123" t="s">
        <v>155</v>
      </c>
      <c r="E392" s="123" t="s">
        <v>155</v>
      </c>
      <c r="F392" s="123">
        <v>2024</v>
      </c>
      <c r="G392" s="123" t="s">
        <v>138</v>
      </c>
      <c r="H392" s="123" t="s">
        <v>151</v>
      </c>
      <c r="I392" s="123" t="s">
        <v>152</v>
      </c>
      <c r="J392" s="251" t="s">
        <v>13</v>
      </c>
      <c r="K392" s="181">
        <v>8410</v>
      </c>
      <c r="L392" s="181">
        <v>2500</v>
      </c>
      <c r="M392" s="181">
        <v>886.399</v>
      </c>
      <c r="N392" s="182" t="s">
        <v>20</v>
      </c>
      <c r="O392" s="183" t="s">
        <v>20</v>
      </c>
    </row>
    <row r="393" spans="1:15" customFormat="1" ht="15.5" x14ac:dyDescent="0.35">
      <c r="A393" s="176" t="s">
        <v>1167</v>
      </c>
      <c r="B393" s="177" t="s">
        <v>1168</v>
      </c>
      <c r="C393" s="176" t="s">
        <v>111</v>
      </c>
      <c r="D393" s="176" t="s">
        <v>155</v>
      </c>
      <c r="E393" s="176" t="s">
        <v>155</v>
      </c>
      <c r="F393" s="176">
        <v>2024</v>
      </c>
      <c r="G393" s="176" t="s">
        <v>138</v>
      </c>
      <c r="H393" s="176" t="s">
        <v>139</v>
      </c>
      <c r="I393" s="176" t="s">
        <v>177</v>
      </c>
      <c r="J393" s="250" t="s">
        <v>13</v>
      </c>
      <c r="K393" s="178">
        <v>82896001</v>
      </c>
      <c r="L393" s="184">
        <v>82896001</v>
      </c>
      <c r="M393" s="178">
        <v>82872766</v>
      </c>
      <c r="N393" s="179" t="s">
        <v>20</v>
      </c>
      <c r="O393" s="180" t="s">
        <v>20</v>
      </c>
    </row>
    <row r="394" spans="1:15" customFormat="1" ht="15.5" x14ac:dyDescent="0.35">
      <c r="A394" s="123" t="s">
        <v>1169</v>
      </c>
      <c r="B394" s="124" t="s">
        <v>1170</v>
      </c>
      <c r="C394" s="123" t="s">
        <v>93</v>
      </c>
      <c r="D394" s="123" t="s">
        <v>245</v>
      </c>
      <c r="E394" s="123" t="s">
        <v>155</v>
      </c>
      <c r="F394" s="123">
        <v>2024</v>
      </c>
      <c r="G394" s="123" t="s">
        <v>138</v>
      </c>
      <c r="H394" s="123" t="s">
        <v>151</v>
      </c>
      <c r="I394" s="123" t="s">
        <v>152</v>
      </c>
      <c r="J394" s="251" t="s">
        <v>13</v>
      </c>
      <c r="K394" s="181">
        <v>13520612</v>
      </c>
      <c r="L394" s="185">
        <v>1206910</v>
      </c>
      <c r="M394" s="181">
        <v>1186528.1310000001</v>
      </c>
      <c r="N394" s="182" t="s">
        <v>20</v>
      </c>
      <c r="O394" s="183" t="s">
        <v>20</v>
      </c>
    </row>
    <row r="395" spans="1:15" customFormat="1" ht="15.5" x14ac:dyDescent="0.35">
      <c r="A395" s="176" t="s">
        <v>1171</v>
      </c>
      <c r="B395" s="177" t="s">
        <v>1172</v>
      </c>
      <c r="C395" s="176" t="s">
        <v>87</v>
      </c>
      <c r="D395" s="176" t="s">
        <v>592</v>
      </c>
      <c r="E395" s="176" t="s">
        <v>1173</v>
      </c>
      <c r="F395" s="176">
        <v>2024</v>
      </c>
      <c r="G395" s="176" t="s">
        <v>138</v>
      </c>
      <c r="H395" s="176" t="s">
        <v>139</v>
      </c>
      <c r="I395" s="176" t="s">
        <v>140</v>
      </c>
      <c r="J395" s="250" t="s">
        <v>13</v>
      </c>
      <c r="K395" s="178">
        <v>117570</v>
      </c>
      <c r="L395" s="178">
        <v>337225</v>
      </c>
      <c r="M395" s="184">
        <v>117569.486</v>
      </c>
      <c r="N395" s="179" t="s">
        <v>20</v>
      </c>
      <c r="O395" s="180" t="s">
        <v>20</v>
      </c>
    </row>
    <row r="396" spans="1:15" customFormat="1" ht="15.5" x14ac:dyDescent="0.35">
      <c r="A396" s="123" t="s">
        <v>1174</v>
      </c>
      <c r="B396" s="124" t="s">
        <v>1175</v>
      </c>
      <c r="C396" s="123" t="s">
        <v>93</v>
      </c>
      <c r="D396" s="123" t="s">
        <v>155</v>
      </c>
      <c r="E396" s="123" t="s">
        <v>155</v>
      </c>
      <c r="F396" s="123">
        <v>2024</v>
      </c>
      <c r="G396" s="123" t="s">
        <v>138</v>
      </c>
      <c r="H396" s="123" t="s">
        <v>144</v>
      </c>
      <c r="I396" s="123" t="s">
        <v>226</v>
      </c>
      <c r="J396" s="251" t="s">
        <v>13</v>
      </c>
      <c r="K396" s="181">
        <v>210</v>
      </c>
      <c r="L396" s="181">
        <v>1102</v>
      </c>
      <c r="M396" s="181">
        <v>0</v>
      </c>
      <c r="N396" s="182" t="s">
        <v>20</v>
      </c>
      <c r="O396" s="183" t="s">
        <v>146</v>
      </c>
    </row>
    <row r="397" spans="1:15" customFormat="1" ht="15.5" x14ac:dyDescent="0.35">
      <c r="A397" s="176" t="s">
        <v>1176</v>
      </c>
      <c r="B397" s="177" t="s">
        <v>1177</v>
      </c>
      <c r="C397" s="176" t="s">
        <v>109</v>
      </c>
      <c r="D397" s="176" t="s">
        <v>368</v>
      </c>
      <c r="E397" s="176" t="s">
        <v>535</v>
      </c>
      <c r="F397" s="176">
        <v>2024</v>
      </c>
      <c r="G397" s="176" t="s">
        <v>138</v>
      </c>
      <c r="H397" s="176" t="s">
        <v>321</v>
      </c>
      <c r="I397" s="176" t="s">
        <v>322</v>
      </c>
      <c r="J397" s="250" t="s">
        <v>13</v>
      </c>
      <c r="K397" s="178">
        <v>25242</v>
      </c>
      <c r="L397" s="178">
        <v>24345</v>
      </c>
      <c r="M397" s="178">
        <v>24344.339</v>
      </c>
      <c r="N397" s="179" t="s">
        <v>20</v>
      </c>
      <c r="O397" s="180" t="s">
        <v>20</v>
      </c>
    </row>
    <row r="398" spans="1:15" customFormat="1" ht="15.5" x14ac:dyDescent="0.35">
      <c r="A398" s="123" t="s">
        <v>1178</v>
      </c>
      <c r="B398" s="124" t="s">
        <v>1179</v>
      </c>
      <c r="C398" s="123" t="s">
        <v>109</v>
      </c>
      <c r="D398" s="123" t="s">
        <v>368</v>
      </c>
      <c r="E398" s="123" t="s">
        <v>1180</v>
      </c>
      <c r="F398" s="123">
        <v>2024</v>
      </c>
      <c r="G398" s="123" t="s">
        <v>138</v>
      </c>
      <c r="H398" s="123" t="s">
        <v>321</v>
      </c>
      <c r="I398" s="123" t="s">
        <v>1181</v>
      </c>
      <c r="J398" s="251" t="s">
        <v>13</v>
      </c>
      <c r="K398" s="181">
        <v>2237611</v>
      </c>
      <c r="L398" s="181">
        <v>3</v>
      </c>
      <c r="M398" s="181">
        <v>0</v>
      </c>
      <c r="N398" s="182" t="s">
        <v>20</v>
      </c>
      <c r="O398" s="183" t="s">
        <v>146</v>
      </c>
    </row>
    <row r="399" spans="1:15" customFormat="1" ht="15.5" x14ac:dyDescent="0.35">
      <c r="A399" s="176" t="s">
        <v>1182</v>
      </c>
      <c r="B399" s="177" t="s">
        <v>1183</v>
      </c>
      <c r="C399" s="176" t="s">
        <v>86</v>
      </c>
      <c r="D399" s="176" t="s">
        <v>199</v>
      </c>
      <c r="E399" s="176" t="s">
        <v>199</v>
      </c>
      <c r="F399" s="176">
        <v>2024</v>
      </c>
      <c r="G399" s="176" t="s">
        <v>138</v>
      </c>
      <c r="H399" s="176" t="s">
        <v>139</v>
      </c>
      <c r="I399" s="176" t="s">
        <v>140</v>
      </c>
      <c r="J399" s="250" t="s">
        <v>13</v>
      </c>
      <c r="K399" s="178">
        <v>2922796</v>
      </c>
      <c r="L399" s="184">
        <v>121444</v>
      </c>
      <c r="M399" s="184">
        <v>119847.537</v>
      </c>
      <c r="N399" s="179" t="s">
        <v>20</v>
      </c>
      <c r="O399" s="180" t="s">
        <v>20</v>
      </c>
    </row>
    <row r="400" spans="1:15" customFormat="1" ht="15.5" x14ac:dyDescent="0.35">
      <c r="A400" s="123" t="s">
        <v>1184</v>
      </c>
      <c r="B400" s="124" t="s">
        <v>1185</v>
      </c>
      <c r="C400" s="123" t="s">
        <v>109</v>
      </c>
      <c r="D400" s="123" t="s">
        <v>368</v>
      </c>
      <c r="E400" s="123" t="s">
        <v>1070</v>
      </c>
      <c r="F400" s="123">
        <v>2024</v>
      </c>
      <c r="G400" s="123" t="s">
        <v>138</v>
      </c>
      <c r="H400" s="123" t="s">
        <v>151</v>
      </c>
      <c r="I400" s="123" t="s">
        <v>152</v>
      </c>
      <c r="J400" s="251" t="s">
        <v>13</v>
      </c>
      <c r="K400" s="181">
        <v>906907</v>
      </c>
      <c r="L400" s="185">
        <v>3</v>
      </c>
      <c r="M400" s="181">
        <v>0</v>
      </c>
      <c r="N400" s="182" t="s">
        <v>20</v>
      </c>
      <c r="O400" s="183" t="s">
        <v>146</v>
      </c>
    </row>
    <row r="401" spans="1:15" customFormat="1" ht="15.5" x14ac:dyDescent="0.35">
      <c r="A401" s="176" t="s">
        <v>1186</v>
      </c>
      <c r="B401" s="177" t="s">
        <v>1187</v>
      </c>
      <c r="C401" s="176" t="s">
        <v>97</v>
      </c>
      <c r="D401" s="176" t="s">
        <v>333</v>
      </c>
      <c r="E401" s="176" t="s">
        <v>333</v>
      </c>
      <c r="F401" s="176">
        <v>2024</v>
      </c>
      <c r="G401" s="176" t="s">
        <v>138</v>
      </c>
      <c r="H401" s="176" t="s">
        <v>151</v>
      </c>
      <c r="I401" s="176" t="s">
        <v>200</v>
      </c>
      <c r="J401" s="250" t="s">
        <v>13</v>
      </c>
      <c r="K401" s="178">
        <v>75697</v>
      </c>
      <c r="L401" s="178">
        <v>75697</v>
      </c>
      <c r="M401" s="178">
        <v>54671.248</v>
      </c>
      <c r="N401" s="179" t="s">
        <v>20</v>
      </c>
      <c r="O401" s="180" t="s">
        <v>20</v>
      </c>
    </row>
    <row r="402" spans="1:15" customFormat="1" ht="15.5" x14ac:dyDescent="0.35">
      <c r="A402" s="123" t="s">
        <v>1188</v>
      </c>
      <c r="B402" s="124" t="s">
        <v>1189</v>
      </c>
      <c r="C402" s="123" t="s">
        <v>92</v>
      </c>
      <c r="D402" s="123" t="s">
        <v>361</v>
      </c>
      <c r="E402" s="123" t="s">
        <v>155</v>
      </c>
      <c r="F402" s="123">
        <v>2024</v>
      </c>
      <c r="G402" s="123" t="s">
        <v>138</v>
      </c>
      <c r="H402" s="123" t="s">
        <v>151</v>
      </c>
      <c r="I402" s="123" t="s">
        <v>200</v>
      </c>
      <c r="J402" s="251" t="s">
        <v>13</v>
      </c>
      <c r="K402" s="181">
        <v>5103693</v>
      </c>
      <c r="L402" s="181">
        <v>4033089</v>
      </c>
      <c r="M402" s="181">
        <v>2415849.8429999999</v>
      </c>
      <c r="N402" s="182" t="s">
        <v>20</v>
      </c>
      <c r="O402" s="183" t="s">
        <v>20</v>
      </c>
    </row>
    <row r="403" spans="1:15" customFormat="1" ht="15.5" x14ac:dyDescent="0.35">
      <c r="A403" s="176" t="s">
        <v>1190</v>
      </c>
      <c r="B403" s="177" t="s">
        <v>1191</v>
      </c>
      <c r="C403" s="176" t="s">
        <v>90</v>
      </c>
      <c r="D403" s="176" t="s">
        <v>489</v>
      </c>
      <c r="E403" s="176" t="s">
        <v>1192</v>
      </c>
      <c r="F403" s="176">
        <v>2024</v>
      </c>
      <c r="G403" s="176" t="s">
        <v>138</v>
      </c>
      <c r="H403" s="176" t="s">
        <v>139</v>
      </c>
      <c r="I403" s="176" t="s">
        <v>140</v>
      </c>
      <c r="J403" s="250" t="s">
        <v>13</v>
      </c>
      <c r="K403" s="178">
        <v>1464074</v>
      </c>
      <c r="L403" s="184">
        <v>1500000</v>
      </c>
      <c r="M403" s="184">
        <v>1463257</v>
      </c>
      <c r="N403" s="179" t="s">
        <v>20</v>
      </c>
      <c r="O403" s="180" t="s">
        <v>20</v>
      </c>
    </row>
    <row r="404" spans="1:15" customFormat="1" ht="15.5" x14ac:dyDescent="0.35">
      <c r="A404" s="123" t="s">
        <v>1193</v>
      </c>
      <c r="B404" s="124" t="s">
        <v>1194</v>
      </c>
      <c r="C404" s="123" t="s">
        <v>97</v>
      </c>
      <c r="D404" s="123" t="s">
        <v>685</v>
      </c>
      <c r="E404" s="123" t="s">
        <v>1195</v>
      </c>
      <c r="F404" s="123">
        <v>2024</v>
      </c>
      <c r="G404" s="123" t="s">
        <v>138</v>
      </c>
      <c r="H404" s="123" t="s">
        <v>151</v>
      </c>
      <c r="I404" s="123" t="s">
        <v>200</v>
      </c>
      <c r="J404" s="251" t="s">
        <v>13</v>
      </c>
      <c r="K404" s="181">
        <v>10000</v>
      </c>
      <c r="L404" s="181">
        <v>7065</v>
      </c>
      <c r="M404" s="181">
        <v>7065</v>
      </c>
      <c r="N404" s="182" t="s">
        <v>20</v>
      </c>
      <c r="O404" s="183" t="s">
        <v>20</v>
      </c>
    </row>
    <row r="405" spans="1:15" customFormat="1" ht="15.5" x14ac:dyDescent="0.35">
      <c r="A405" s="176" t="s">
        <v>1196</v>
      </c>
      <c r="B405" s="177" t="s">
        <v>1197</v>
      </c>
      <c r="C405" s="176" t="s">
        <v>292</v>
      </c>
      <c r="D405" s="176" t="s">
        <v>72</v>
      </c>
      <c r="E405" s="176" t="s">
        <v>72</v>
      </c>
      <c r="F405" s="176">
        <v>2024</v>
      </c>
      <c r="G405" s="176" t="s">
        <v>138</v>
      </c>
      <c r="H405" s="176" t="s">
        <v>144</v>
      </c>
      <c r="I405" s="176" t="s">
        <v>282</v>
      </c>
      <c r="J405" s="250" t="s">
        <v>13</v>
      </c>
      <c r="K405" s="178">
        <v>357119</v>
      </c>
      <c r="L405" s="184">
        <v>258303</v>
      </c>
      <c r="M405" s="184">
        <v>258295</v>
      </c>
      <c r="N405" s="179" t="s">
        <v>20</v>
      </c>
      <c r="O405" s="180" t="s">
        <v>20</v>
      </c>
    </row>
    <row r="406" spans="1:15" customFormat="1" ht="15.5" x14ac:dyDescent="0.35">
      <c r="A406" s="123" t="s">
        <v>1198</v>
      </c>
      <c r="B406" s="124" t="s">
        <v>1199</v>
      </c>
      <c r="C406" s="123" t="s">
        <v>109</v>
      </c>
      <c r="D406" s="123" t="s">
        <v>288</v>
      </c>
      <c r="E406" s="123" t="s">
        <v>616</v>
      </c>
      <c r="F406" s="123">
        <v>2024</v>
      </c>
      <c r="G406" s="123" t="s">
        <v>138</v>
      </c>
      <c r="H406" s="123" t="s">
        <v>210</v>
      </c>
      <c r="I406" s="123" t="s">
        <v>211</v>
      </c>
      <c r="J406" s="251" t="s">
        <v>13</v>
      </c>
      <c r="K406" s="181">
        <v>8092146</v>
      </c>
      <c r="L406" s="185">
        <v>4</v>
      </c>
      <c r="M406" s="181">
        <v>0</v>
      </c>
      <c r="N406" s="182" t="s">
        <v>20</v>
      </c>
      <c r="O406" s="183" t="s">
        <v>146</v>
      </c>
    </row>
    <row r="407" spans="1:15" customFormat="1" ht="15.5" x14ac:dyDescent="0.35">
      <c r="A407" s="176" t="s">
        <v>1200</v>
      </c>
      <c r="B407" s="177" t="s">
        <v>1201</v>
      </c>
      <c r="C407" s="176" t="s">
        <v>97</v>
      </c>
      <c r="D407" s="176" t="s">
        <v>333</v>
      </c>
      <c r="E407" s="176" t="s">
        <v>390</v>
      </c>
      <c r="F407" s="176">
        <v>2024</v>
      </c>
      <c r="G407" s="176" t="s">
        <v>138</v>
      </c>
      <c r="H407" s="176" t="s">
        <v>182</v>
      </c>
      <c r="I407" s="176" t="s">
        <v>1202</v>
      </c>
      <c r="J407" s="250" t="s">
        <v>13</v>
      </c>
      <c r="K407" s="178">
        <v>596566</v>
      </c>
      <c r="L407" s="178">
        <v>596566</v>
      </c>
      <c r="M407" s="178">
        <v>517016</v>
      </c>
      <c r="N407" s="179" t="s">
        <v>20</v>
      </c>
      <c r="O407" s="180" t="s">
        <v>20</v>
      </c>
    </row>
    <row r="408" spans="1:15" customFormat="1" ht="15.5" x14ac:dyDescent="0.35">
      <c r="A408" s="123" t="s">
        <v>1203</v>
      </c>
      <c r="B408" s="124" t="s">
        <v>1204</v>
      </c>
      <c r="C408" s="123" t="s">
        <v>97</v>
      </c>
      <c r="D408" s="123" t="s">
        <v>685</v>
      </c>
      <c r="E408" s="123" t="s">
        <v>1195</v>
      </c>
      <c r="F408" s="123">
        <v>2024</v>
      </c>
      <c r="G408" s="123" t="s">
        <v>138</v>
      </c>
      <c r="H408" s="123" t="s">
        <v>151</v>
      </c>
      <c r="I408" s="123" t="s">
        <v>200</v>
      </c>
      <c r="J408" s="251" t="s">
        <v>13</v>
      </c>
      <c r="K408" s="181">
        <v>130300</v>
      </c>
      <c r="L408" s="181">
        <v>2</v>
      </c>
      <c r="M408" s="181">
        <v>0</v>
      </c>
      <c r="N408" s="182" t="s">
        <v>20</v>
      </c>
      <c r="O408" s="183" t="s">
        <v>146</v>
      </c>
    </row>
    <row r="409" spans="1:15" customFormat="1" ht="15.5" x14ac:dyDescent="0.35">
      <c r="A409" s="176" t="s">
        <v>1205</v>
      </c>
      <c r="B409" s="177" t="s">
        <v>1206</v>
      </c>
      <c r="C409" s="176" t="s">
        <v>89</v>
      </c>
      <c r="D409" s="176" t="s">
        <v>186</v>
      </c>
      <c r="E409" s="176" t="s">
        <v>187</v>
      </c>
      <c r="F409" s="176">
        <v>2024</v>
      </c>
      <c r="G409" s="176" t="s">
        <v>138</v>
      </c>
      <c r="H409" s="176" t="s">
        <v>162</v>
      </c>
      <c r="I409" s="176" t="s">
        <v>1207</v>
      </c>
      <c r="J409" s="250" t="s">
        <v>13</v>
      </c>
      <c r="K409" s="178">
        <v>56719</v>
      </c>
      <c r="L409" s="178">
        <v>56718</v>
      </c>
      <c r="M409" s="184">
        <v>203</v>
      </c>
      <c r="N409" s="179" t="s">
        <v>20</v>
      </c>
      <c r="O409" s="180" t="s">
        <v>20</v>
      </c>
    </row>
    <row r="410" spans="1:15" customFormat="1" ht="15.5" x14ac:dyDescent="0.35">
      <c r="A410" s="123" t="s">
        <v>1208</v>
      </c>
      <c r="B410" s="124" t="s">
        <v>1209</v>
      </c>
      <c r="C410" s="123" t="s">
        <v>89</v>
      </c>
      <c r="D410" s="123" t="s">
        <v>186</v>
      </c>
      <c r="E410" s="123" t="s">
        <v>187</v>
      </c>
      <c r="F410" s="123">
        <v>2024</v>
      </c>
      <c r="G410" s="123" t="s">
        <v>138</v>
      </c>
      <c r="H410" s="123" t="s">
        <v>162</v>
      </c>
      <c r="I410" s="123" t="s">
        <v>218</v>
      </c>
      <c r="J410" s="251" t="s">
        <v>16</v>
      </c>
      <c r="K410" s="181">
        <v>544541</v>
      </c>
      <c r="L410" s="181">
        <v>461234</v>
      </c>
      <c r="M410" s="185">
        <v>461234</v>
      </c>
      <c r="N410" s="182" t="s">
        <v>20</v>
      </c>
      <c r="O410" s="183" t="s">
        <v>20</v>
      </c>
    </row>
    <row r="411" spans="1:15" customFormat="1" ht="15.5" x14ac:dyDescent="0.35">
      <c r="A411" s="176" t="s">
        <v>1210</v>
      </c>
      <c r="B411" s="177" t="s">
        <v>1211</v>
      </c>
      <c r="C411" s="176" t="s">
        <v>97</v>
      </c>
      <c r="D411" s="176" t="s">
        <v>333</v>
      </c>
      <c r="E411" s="176" t="s">
        <v>333</v>
      </c>
      <c r="F411" s="176">
        <v>2024</v>
      </c>
      <c r="G411" s="176" t="s">
        <v>138</v>
      </c>
      <c r="H411" s="176" t="s">
        <v>151</v>
      </c>
      <c r="I411" s="176" t="s">
        <v>200</v>
      </c>
      <c r="J411" s="250" t="s">
        <v>13</v>
      </c>
      <c r="K411" s="178">
        <v>4</v>
      </c>
      <c r="L411" s="178">
        <v>3</v>
      </c>
      <c r="M411" s="178">
        <v>0</v>
      </c>
      <c r="N411" s="179" t="s">
        <v>20</v>
      </c>
      <c r="O411" s="180" t="s">
        <v>146</v>
      </c>
    </row>
    <row r="412" spans="1:15" customFormat="1" ht="15.5" x14ac:dyDescent="0.35">
      <c r="A412" s="123" t="s">
        <v>1212</v>
      </c>
      <c r="B412" s="124" t="s">
        <v>1213</v>
      </c>
      <c r="C412" s="123" t="s">
        <v>97</v>
      </c>
      <c r="D412" s="123" t="s">
        <v>333</v>
      </c>
      <c r="E412" s="123" t="s">
        <v>822</v>
      </c>
      <c r="F412" s="123">
        <v>2024</v>
      </c>
      <c r="G412" s="123" t="s">
        <v>138</v>
      </c>
      <c r="H412" s="123" t="s">
        <v>210</v>
      </c>
      <c r="I412" s="123" t="s">
        <v>211</v>
      </c>
      <c r="J412" s="251" t="s">
        <v>13</v>
      </c>
      <c r="K412" s="181">
        <v>8000</v>
      </c>
      <c r="L412" s="181">
        <v>5003</v>
      </c>
      <c r="M412" s="185">
        <v>5000</v>
      </c>
      <c r="N412" s="182" t="s">
        <v>20</v>
      </c>
      <c r="O412" s="183" t="s">
        <v>20</v>
      </c>
    </row>
    <row r="413" spans="1:15" customFormat="1" ht="15.5" x14ac:dyDescent="0.35">
      <c r="A413" s="176" t="s">
        <v>1214</v>
      </c>
      <c r="B413" s="177" t="s">
        <v>1215</v>
      </c>
      <c r="C413" s="176" t="s">
        <v>97</v>
      </c>
      <c r="D413" s="176" t="s">
        <v>155</v>
      </c>
      <c r="E413" s="176" t="s">
        <v>155</v>
      </c>
      <c r="F413" s="176">
        <v>2024</v>
      </c>
      <c r="G413" s="176" t="s">
        <v>138</v>
      </c>
      <c r="H413" s="176" t="s">
        <v>687</v>
      </c>
      <c r="I413" s="176" t="s">
        <v>688</v>
      </c>
      <c r="J413" s="250" t="s">
        <v>13</v>
      </c>
      <c r="K413" s="178">
        <v>28857</v>
      </c>
      <c r="L413" s="178">
        <v>11105</v>
      </c>
      <c r="M413" s="184">
        <v>9532.8160000000007</v>
      </c>
      <c r="N413" s="179" t="s">
        <v>20</v>
      </c>
      <c r="O413" s="180" t="s">
        <v>20</v>
      </c>
    </row>
    <row r="414" spans="1:15" customFormat="1" ht="15.5" x14ac:dyDescent="0.35">
      <c r="A414" s="123" t="s">
        <v>1216</v>
      </c>
      <c r="B414" s="124" t="s">
        <v>1217</v>
      </c>
      <c r="C414" s="123" t="s">
        <v>92</v>
      </c>
      <c r="D414" s="123" t="s">
        <v>361</v>
      </c>
      <c r="E414" s="123" t="s">
        <v>1218</v>
      </c>
      <c r="F414" s="123">
        <v>2024</v>
      </c>
      <c r="G414" s="123" t="s">
        <v>138</v>
      </c>
      <c r="H414" s="123" t="s">
        <v>321</v>
      </c>
      <c r="I414" s="123" t="s">
        <v>322</v>
      </c>
      <c r="J414" s="251" t="s">
        <v>13</v>
      </c>
      <c r="K414" s="181">
        <v>425184</v>
      </c>
      <c r="L414" s="181">
        <v>56918</v>
      </c>
      <c r="M414" s="185">
        <v>13352</v>
      </c>
      <c r="N414" s="182" t="s">
        <v>20</v>
      </c>
      <c r="O414" s="183" t="s">
        <v>20</v>
      </c>
    </row>
    <row r="415" spans="1:15" customFormat="1" ht="15.5" x14ac:dyDescent="0.35">
      <c r="A415" s="176" t="s">
        <v>1219</v>
      </c>
      <c r="B415" s="177" t="s">
        <v>1220</v>
      </c>
      <c r="C415" s="176" t="s">
        <v>86</v>
      </c>
      <c r="D415" s="176" t="s">
        <v>155</v>
      </c>
      <c r="E415" s="176" t="s">
        <v>155</v>
      </c>
      <c r="F415" s="176">
        <v>2024</v>
      </c>
      <c r="G415" s="176" t="s">
        <v>138</v>
      </c>
      <c r="H415" s="176" t="s">
        <v>162</v>
      </c>
      <c r="I415" s="176" t="s">
        <v>238</v>
      </c>
      <c r="J415" s="250" t="s">
        <v>13</v>
      </c>
      <c r="K415" s="178">
        <v>42026</v>
      </c>
      <c r="L415" s="178">
        <v>42026</v>
      </c>
      <c r="M415" s="178">
        <v>41927.307999999997</v>
      </c>
      <c r="N415" s="179" t="s">
        <v>20</v>
      </c>
      <c r="O415" s="180" t="s">
        <v>20</v>
      </c>
    </row>
    <row r="416" spans="1:15" customFormat="1" ht="15.5" x14ac:dyDescent="0.35">
      <c r="A416" s="123" t="s">
        <v>1221</v>
      </c>
      <c r="B416" s="124" t="s">
        <v>1222</v>
      </c>
      <c r="C416" s="123" t="s">
        <v>86</v>
      </c>
      <c r="D416" s="123" t="s">
        <v>906</v>
      </c>
      <c r="E416" s="123" t="s">
        <v>1223</v>
      </c>
      <c r="F416" s="123">
        <v>2024</v>
      </c>
      <c r="G416" s="123" t="s">
        <v>138</v>
      </c>
      <c r="H416" s="123" t="s">
        <v>139</v>
      </c>
      <c r="I416" s="123" t="s">
        <v>140</v>
      </c>
      <c r="J416" s="251" t="s">
        <v>13</v>
      </c>
      <c r="K416" s="181">
        <v>191045</v>
      </c>
      <c r="L416" s="181">
        <v>188651</v>
      </c>
      <c r="M416" s="181">
        <v>186668.54399999999</v>
      </c>
      <c r="N416" s="182" t="s">
        <v>20</v>
      </c>
      <c r="O416" s="183" t="s">
        <v>20</v>
      </c>
    </row>
    <row r="417" spans="1:15" customFormat="1" ht="15.5" x14ac:dyDescent="0.35">
      <c r="A417" s="176" t="s">
        <v>1224</v>
      </c>
      <c r="B417" s="177" t="s">
        <v>1225</v>
      </c>
      <c r="C417" s="176" t="s">
        <v>92</v>
      </c>
      <c r="D417" s="176" t="s">
        <v>361</v>
      </c>
      <c r="E417" s="176" t="s">
        <v>155</v>
      </c>
      <c r="F417" s="176">
        <v>2024</v>
      </c>
      <c r="G417" s="176" t="s">
        <v>138</v>
      </c>
      <c r="H417" s="176" t="s">
        <v>151</v>
      </c>
      <c r="I417" s="176" t="s">
        <v>200</v>
      </c>
      <c r="J417" s="250" t="s">
        <v>13</v>
      </c>
      <c r="K417" s="178">
        <v>4397267</v>
      </c>
      <c r="L417" s="178">
        <v>1892366</v>
      </c>
      <c r="M417" s="184">
        <v>1863738</v>
      </c>
      <c r="N417" s="179" t="s">
        <v>20</v>
      </c>
      <c r="O417" s="180" t="s">
        <v>20</v>
      </c>
    </row>
    <row r="418" spans="1:15" customFormat="1" ht="15.5" x14ac:dyDescent="0.35">
      <c r="A418" s="123" t="s">
        <v>1226</v>
      </c>
      <c r="B418" s="124" t="s">
        <v>1227</v>
      </c>
      <c r="C418" s="123" t="s">
        <v>92</v>
      </c>
      <c r="D418" s="123" t="s">
        <v>361</v>
      </c>
      <c r="E418" s="123" t="s">
        <v>1228</v>
      </c>
      <c r="F418" s="123">
        <v>2024</v>
      </c>
      <c r="G418" s="123" t="s">
        <v>138</v>
      </c>
      <c r="H418" s="123" t="s">
        <v>151</v>
      </c>
      <c r="I418" s="123" t="s">
        <v>200</v>
      </c>
      <c r="J418" s="251" t="s">
        <v>13</v>
      </c>
      <c r="K418" s="181">
        <v>324000</v>
      </c>
      <c r="L418" s="181">
        <v>12000</v>
      </c>
      <c r="M418" s="181">
        <v>0</v>
      </c>
      <c r="N418" s="182" t="s">
        <v>20</v>
      </c>
      <c r="O418" s="183" t="s">
        <v>146</v>
      </c>
    </row>
    <row r="419" spans="1:15" customFormat="1" ht="15.5" x14ac:dyDescent="0.35">
      <c r="A419" s="176" t="s">
        <v>1229</v>
      </c>
      <c r="B419" s="177" t="s">
        <v>1230</v>
      </c>
      <c r="C419" s="176" t="s">
        <v>92</v>
      </c>
      <c r="D419" s="176" t="s">
        <v>361</v>
      </c>
      <c r="E419" s="176" t="s">
        <v>1231</v>
      </c>
      <c r="F419" s="176">
        <v>2024</v>
      </c>
      <c r="G419" s="176" t="s">
        <v>138</v>
      </c>
      <c r="H419" s="176" t="s">
        <v>182</v>
      </c>
      <c r="I419" s="176" t="s">
        <v>330</v>
      </c>
      <c r="J419" s="250" t="s">
        <v>13</v>
      </c>
      <c r="K419" s="178">
        <v>34734</v>
      </c>
      <c r="L419" s="178">
        <v>33560</v>
      </c>
      <c r="M419" s="178">
        <v>33560</v>
      </c>
      <c r="N419" s="179" t="s">
        <v>20</v>
      </c>
      <c r="O419" s="180" t="s">
        <v>20</v>
      </c>
    </row>
    <row r="420" spans="1:15" customFormat="1" ht="15.5" x14ac:dyDescent="0.35">
      <c r="A420" s="123" t="s">
        <v>1232</v>
      </c>
      <c r="B420" s="124" t="s">
        <v>1233</v>
      </c>
      <c r="C420" s="123" t="s">
        <v>91</v>
      </c>
      <c r="D420" s="123" t="s">
        <v>155</v>
      </c>
      <c r="E420" s="123" t="s">
        <v>155</v>
      </c>
      <c r="F420" s="123">
        <v>2024</v>
      </c>
      <c r="G420" s="123" t="s">
        <v>138</v>
      </c>
      <c r="H420" s="123" t="s">
        <v>139</v>
      </c>
      <c r="I420" s="123" t="s">
        <v>177</v>
      </c>
      <c r="J420" s="251" t="s">
        <v>13</v>
      </c>
      <c r="K420" s="181">
        <v>1</v>
      </c>
      <c r="L420" s="185">
        <v>1</v>
      </c>
      <c r="M420" s="185">
        <v>0</v>
      </c>
      <c r="N420" s="182" t="s">
        <v>20</v>
      </c>
      <c r="O420" s="183" t="s">
        <v>146</v>
      </c>
    </row>
    <row r="421" spans="1:15" customFormat="1" ht="15.5" x14ac:dyDescent="0.35">
      <c r="A421" s="176" t="s">
        <v>1234</v>
      </c>
      <c r="B421" s="177" t="s">
        <v>1235</v>
      </c>
      <c r="C421" s="176" t="s">
        <v>97</v>
      </c>
      <c r="D421" s="176" t="s">
        <v>333</v>
      </c>
      <c r="E421" s="176" t="s">
        <v>333</v>
      </c>
      <c r="F421" s="176">
        <v>2024</v>
      </c>
      <c r="G421" s="176" t="s">
        <v>138</v>
      </c>
      <c r="H421" s="176" t="s">
        <v>687</v>
      </c>
      <c r="I421" s="176" t="s">
        <v>957</v>
      </c>
      <c r="J421" s="250" t="s">
        <v>13</v>
      </c>
      <c r="K421" s="178">
        <v>159492</v>
      </c>
      <c r="L421" s="184">
        <v>1</v>
      </c>
      <c r="M421" s="178">
        <v>0</v>
      </c>
      <c r="N421" s="179" t="s">
        <v>20</v>
      </c>
      <c r="O421" s="180" t="s">
        <v>146</v>
      </c>
    </row>
    <row r="422" spans="1:15" customFormat="1" ht="15.5" x14ac:dyDescent="0.35">
      <c r="A422" s="123" t="s">
        <v>1236</v>
      </c>
      <c r="B422" s="124" t="s">
        <v>1237</v>
      </c>
      <c r="C422" s="123" t="s">
        <v>87</v>
      </c>
      <c r="D422" s="123" t="s">
        <v>155</v>
      </c>
      <c r="E422" s="123" t="s">
        <v>155</v>
      </c>
      <c r="F422" s="123">
        <v>2024</v>
      </c>
      <c r="G422" s="123" t="s">
        <v>138</v>
      </c>
      <c r="H422" s="123" t="s">
        <v>139</v>
      </c>
      <c r="I422" s="123" t="s">
        <v>168</v>
      </c>
      <c r="J422" s="251" t="s">
        <v>13</v>
      </c>
      <c r="K422" s="181">
        <v>118801</v>
      </c>
      <c r="L422" s="185">
        <v>190117</v>
      </c>
      <c r="M422" s="181">
        <v>118800</v>
      </c>
      <c r="N422" s="182" t="s">
        <v>20</v>
      </c>
      <c r="O422" s="183" t="s">
        <v>20</v>
      </c>
    </row>
    <row r="423" spans="1:15" customFormat="1" ht="15.5" x14ac:dyDescent="0.35">
      <c r="A423" s="176" t="s">
        <v>1238</v>
      </c>
      <c r="B423" s="177" t="s">
        <v>1239</v>
      </c>
      <c r="C423" s="176" t="s">
        <v>98</v>
      </c>
      <c r="D423" s="176" t="s">
        <v>190</v>
      </c>
      <c r="E423" s="176" t="s">
        <v>568</v>
      </c>
      <c r="F423" s="176">
        <v>2024</v>
      </c>
      <c r="G423" s="176" t="s">
        <v>138</v>
      </c>
      <c r="H423" s="176" t="s">
        <v>139</v>
      </c>
      <c r="I423" s="176" t="s">
        <v>140</v>
      </c>
      <c r="J423" s="250" t="s">
        <v>13</v>
      </c>
      <c r="K423" s="178">
        <v>3</v>
      </c>
      <c r="L423" s="184">
        <v>3</v>
      </c>
      <c r="M423" s="178">
        <v>0</v>
      </c>
      <c r="N423" s="179" t="s">
        <v>20</v>
      </c>
      <c r="O423" s="180" t="s">
        <v>146</v>
      </c>
    </row>
    <row r="424" spans="1:15" customFormat="1" ht="15.5" x14ac:dyDescent="0.35">
      <c r="A424" s="123" t="s">
        <v>1240</v>
      </c>
      <c r="B424" s="124" t="s">
        <v>1241</v>
      </c>
      <c r="C424" s="123" t="s">
        <v>98</v>
      </c>
      <c r="D424" s="123" t="s">
        <v>155</v>
      </c>
      <c r="E424" s="123" t="s">
        <v>155</v>
      </c>
      <c r="F424" s="123">
        <v>2024</v>
      </c>
      <c r="G424" s="123" t="s">
        <v>138</v>
      </c>
      <c r="H424" s="123" t="s">
        <v>151</v>
      </c>
      <c r="I424" s="123" t="s">
        <v>152</v>
      </c>
      <c r="J424" s="251" t="s">
        <v>13</v>
      </c>
      <c r="K424" s="181">
        <v>110000</v>
      </c>
      <c r="L424" s="185">
        <v>121000</v>
      </c>
      <c r="M424" s="181">
        <v>120999</v>
      </c>
      <c r="N424" s="182" t="s">
        <v>20</v>
      </c>
      <c r="O424" s="183" t="s">
        <v>20</v>
      </c>
    </row>
    <row r="425" spans="1:15" customFormat="1" ht="15.5" x14ac:dyDescent="0.35">
      <c r="A425" s="176" t="s">
        <v>1242</v>
      </c>
      <c r="B425" s="177" t="s">
        <v>1243</v>
      </c>
      <c r="C425" s="176" t="s">
        <v>109</v>
      </c>
      <c r="D425" s="176" t="s">
        <v>155</v>
      </c>
      <c r="E425" s="176" t="s">
        <v>155</v>
      </c>
      <c r="F425" s="176">
        <v>2024</v>
      </c>
      <c r="G425" s="176" t="s">
        <v>138</v>
      </c>
      <c r="H425" s="176" t="s">
        <v>151</v>
      </c>
      <c r="I425" s="176" t="s">
        <v>200</v>
      </c>
      <c r="J425" s="250" t="s">
        <v>13</v>
      </c>
      <c r="K425" s="178">
        <v>2034851</v>
      </c>
      <c r="L425" s="178">
        <v>2365531</v>
      </c>
      <c r="M425" s="178">
        <v>2033179.4369999999</v>
      </c>
      <c r="N425" s="179" t="s">
        <v>20</v>
      </c>
      <c r="O425" s="180" t="s">
        <v>20</v>
      </c>
    </row>
    <row r="426" spans="1:15" customFormat="1" ht="15.5" x14ac:dyDescent="0.35">
      <c r="A426" s="123" t="s">
        <v>1244</v>
      </c>
      <c r="B426" s="124" t="s">
        <v>1245</v>
      </c>
      <c r="C426" s="123" t="s">
        <v>109</v>
      </c>
      <c r="D426" s="123" t="s">
        <v>155</v>
      </c>
      <c r="E426" s="123" t="s">
        <v>155</v>
      </c>
      <c r="F426" s="123">
        <v>2024</v>
      </c>
      <c r="G426" s="123" t="s">
        <v>138</v>
      </c>
      <c r="H426" s="123" t="s">
        <v>151</v>
      </c>
      <c r="I426" s="123" t="s">
        <v>200</v>
      </c>
      <c r="J426" s="251" t="s">
        <v>13</v>
      </c>
      <c r="K426" s="181">
        <v>16394634</v>
      </c>
      <c r="L426" s="181">
        <v>13334479</v>
      </c>
      <c r="M426" s="181">
        <v>13332591</v>
      </c>
      <c r="N426" s="182" t="s">
        <v>20</v>
      </c>
      <c r="O426" s="183" t="s">
        <v>20</v>
      </c>
    </row>
    <row r="427" spans="1:15" customFormat="1" ht="15.5" x14ac:dyDescent="0.35">
      <c r="A427" s="176" t="s">
        <v>1246</v>
      </c>
      <c r="B427" s="177" t="s">
        <v>1247</v>
      </c>
      <c r="C427" s="176" t="s">
        <v>91</v>
      </c>
      <c r="D427" s="176" t="s">
        <v>384</v>
      </c>
      <c r="E427" s="176" t="s">
        <v>155</v>
      </c>
      <c r="F427" s="176">
        <v>2024</v>
      </c>
      <c r="G427" s="176" t="s">
        <v>138</v>
      </c>
      <c r="H427" s="176" t="s">
        <v>151</v>
      </c>
      <c r="I427" s="176" t="s">
        <v>200</v>
      </c>
      <c r="J427" s="250" t="s">
        <v>13</v>
      </c>
      <c r="K427" s="178">
        <v>502781</v>
      </c>
      <c r="L427" s="184">
        <v>502782</v>
      </c>
      <c r="M427" s="178">
        <v>501781.21399999998</v>
      </c>
      <c r="N427" s="179" t="s">
        <v>20</v>
      </c>
      <c r="O427" s="180" t="s">
        <v>20</v>
      </c>
    </row>
    <row r="428" spans="1:15" customFormat="1" ht="15.5" x14ac:dyDescent="0.35">
      <c r="A428" s="123" t="s">
        <v>1248</v>
      </c>
      <c r="B428" s="124" t="s">
        <v>1249</v>
      </c>
      <c r="C428" s="123" t="s">
        <v>93</v>
      </c>
      <c r="D428" s="123" t="s">
        <v>315</v>
      </c>
      <c r="E428" s="123" t="s">
        <v>155</v>
      </c>
      <c r="F428" s="123">
        <v>2024</v>
      </c>
      <c r="G428" s="123" t="s">
        <v>138</v>
      </c>
      <c r="H428" s="123" t="s">
        <v>139</v>
      </c>
      <c r="I428" s="123" t="s">
        <v>177</v>
      </c>
      <c r="J428" s="251" t="s">
        <v>13</v>
      </c>
      <c r="K428" s="181">
        <v>13878244</v>
      </c>
      <c r="L428" s="185">
        <v>13878244</v>
      </c>
      <c r="M428" s="181">
        <v>13898964.192</v>
      </c>
      <c r="N428" s="182" t="s">
        <v>20</v>
      </c>
      <c r="O428" s="183" t="s">
        <v>20</v>
      </c>
    </row>
    <row r="429" spans="1:15" customFormat="1" ht="15.5" x14ac:dyDescent="0.35">
      <c r="A429" s="176" t="s">
        <v>1250</v>
      </c>
      <c r="B429" s="177" t="s">
        <v>1251</v>
      </c>
      <c r="C429" s="176" t="s">
        <v>109</v>
      </c>
      <c r="D429" s="176" t="s">
        <v>368</v>
      </c>
      <c r="E429" s="176" t="s">
        <v>368</v>
      </c>
      <c r="F429" s="176">
        <v>2024</v>
      </c>
      <c r="G429" s="176" t="s">
        <v>138</v>
      </c>
      <c r="H429" s="176" t="s">
        <v>182</v>
      </c>
      <c r="I429" s="176" t="s">
        <v>330</v>
      </c>
      <c r="J429" s="250" t="s">
        <v>13</v>
      </c>
      <c r="K429" s="178">
        <v>385030</v>
      </c>
      <c r="L429" s="178">
        <v>1</v>
      </c>
      <c r="M429" s="184">
        <v>0</v>
      </c>
      <c r="N429" s="179" t="s">
        <v>20</v>
      </c>
      <c r="O429" s="180" t="s">
        <v>146</v>
      </c>
    </row>
    <row r="430" spans="1:15" customFormat="1" ht="15.5" x14ac:dyDescent="0.35">
      <c r="A430" s="123" t="s">
        <v>1252</v>
      </c>
      <c r="B430" s="124" t="s">
        <v>1253</v>
      </c>
      <c r="C430" s="123" t="s">
        <v>96</v>
      </c>
      <c r="D430" s="123" t="s">
        <v>166</v>
      </c>
      <c r="E430" s="123" t="s">
        <v>281</v>
      </c>
      <c r="F430" s="123">
        <v>2024</v>
      </c>
      <c r="G430" s="123" t="s">
        <v>138</v>
      </c>
      <c r="H430" s="123" t="s">
        <v>151</v>
      </c>
      <c r="I430" s="123" t="s">
        <v>200</v>
      </c>
      <c r="J430" s="251" t="s">
        <v>13</v>
      </c>
      <c r="K430" s="181">
        <v>107599</v>
      </c>
      <c r="L430" s="185">
        <v>107599</v>
      </c>
      <c r="M430" s="181">
        <v>0</v>
      </c>
      <c r="N430" s="182" t="s">
        <v>20</v>
      </c>
      <c r="O430" s="183" t="s">
        <v>146</v>
      </c>
    </row>
    <row r="431" spans="1:15" customFormat="1" ht="15.5" x14ac:dyDescent="0.35">
      <c r="A431" s="176" t="s">
        <v>1254</v>
      </c>
      <c r="B431" s="177" t="s">
        <v>1255</v>
      </c>
      <c r="C431" s="176" t="s">
        <v>109</v>
      </c>
      <c r="D431" s="176" t="s">
        <v>288</v>
      </c>
      <c r="E431" s="176" t="s">
        <v>1078</v>
      </c>
      <c r="F431" s="176">
        <v>2024</v>
      </c>
      <c r="G431" s="176" t="s">
        <v>138</v>
      </c>
      <c r="H431" s="176" t="s">
        <v>847</v>
      </c>
      <c r="I431" s="176" t="s">
        <v>1256</v>
      </c>
      <c r="J431" s="250" t="s">
        <v>13</v>
      </c>
      <c r="K431" s="178">
        <v>1236741</v>
      </c>
      <c r="L431" s="184">
        <v>2</v>
      </c>
      <c r="M431" s="178">
        <v>0</v>
      </c>
      <c r="N431" s="179" t="s">
        <v>20</v>
      </c>
      <c r="O431" s="180" t="s">
        <v>146</v>
      </c>
    </row>
    <row r="432" spans="1:15" customFormat="1" ht="15.5" x14ac:dyDescent="0.35">
      <c r="A432" s="123" t="s">
        <v>1257</v>
      </c>
      <c r="B432" s="124" t="s">
        <v>1258</v>
      </c>
      <c r="C432" s="123" t="s">
        <v>109</v>
      </c>
      <c r="D432" s="123" t="s">
        <v>171</v>
      </c>
      <c r="E432" s="123" t="s">
        <v>606</v>
      </c>
      <c r="F432" s="123">
        <v>2024</v>
      </c>
      <c r="G432" s="123" t="s">
        <v>138</v>
      </c>
      <c r="H432" s="123" t="s">
        <v>210</v>
      </c>
      <c r="I432" s="123" t="s">
        <v>429</v>
      </c>
      <c r="J432" s="251" t="s">
        <v>13</v>
      </c>
      <c r="K432" s="181">
        <v>53527</v>
      </c>
      <c r="L432" s="181">
        <v>52666</v>
      </c>
      <c r="M432" s="181">
        <v>52665.542000000001</v>
      </c>
      <c r="N432" s="182" t="s">
        <v>20</v>
      </c>
      <c r="O432" s="183" t="s">
        <v>20</v>
      </c>
    </row>
    <row r="433" spans="1:15" customFormat="1" ht="15.5" x14ac:dyDescent="0.35">
      <c r="A433" s="176" t="s">
        <v>1259</v>
      </c>
      <c r="B433" s="177" t="s">
        <v>1260</v>
      </c>
      <c r="C433" s="176" t="s">
        <v>96</v>
      </c>
      <c r="D433" s="176" t="s">
        <v>166</v>
      </c>
      <c r="E433" s="176" t="s">
        <v>281</v>
      </c>
      <c r="F433" s="176">
        <v>2024</v>
      </c>
      <c r="G433" s="176" t="s">
        <v>138</v>
      </c>
      <c r="H433" s="176" t="s">
        <v>270</v>
      </c>
      <c r="I433" s="176" t="s">
        <v>271</v>
      </c>
      <c r="J433" s="250" t="s">
        <v>13</v>
      </c>
      <c r="K433" s="178">
        <v>302646</v>
      </c>
      <c r="L433" s="184">
        <v>32987</v>
      </c>
      <c r="M433" s="178">
        <v>7987</v>
      </c>
      <c r="N433" s="179" t="s">
        <v>20</v>
      </c>
      <c r="O433" s="180" t="s">
        <v>20</v>
      </c>
    </row>
    <row r="434" spans="1:15" customFormat="1" ht="15.5" x14ac:dyDescent="0.35">
      <c r="A434" s="123" t="s">
        <v>1261</v>
      </c>
      <c r="B434" s="124" t="s">
        <v>1262</v>
      </c>
      <c r="C434" s="123" t="s">
        <v>93</v>
      </c>
      <c r="D434" s="123" t="s">
        <v>245</v>
      </c>
      <c r="E434" s="123" t="s">
        <v>1263</v>
      </c>
      <c r="F434" s="123">
        <v>2024</v>
      </c>
      <c r="G434" s="123" t="s">
        <v>138</v>
      </c>
      <c r="H434" s="123" t="s">
        <v>182</v>
      </c>
      <c r="I434" s="123" t="s">
        <v>183</v>
      </c>
      <c r="J434" s="251" t="s">
        <v>13</v>
      </c>
      <c r="K434" s="181">
        <v>8381</v>
      </c>
      <c r="L434" s="181">
        <v>8381</v>
      </c>
      <c r="M434" s="181">
        <v>0</v>
      </c>
      <c r="N434" s="182" t="s">
        <v>20</v>
      </c>
      <c r="O434" s="183" t="s">
        <v>146</v>
      </c>
    </row>
    <row r="435" spans="1:15" customFormat="1" ht="15.5" x14ac:dyDescent="0.35">
      <c r="A435" s="176" t="s">
        <v>1264</v>
      </c>
      <c r="B435" s="177" t="s">
        <v>1265</v>
      </c>
      <c r="C435" s="176" t="s">
        <v>87</v>
      </c>
      <c r="D435" s="176" t="s">
        <v>60</v>
      </c>
      <c r="E435" s="176" t="s">
        <v>60</v>
      </c>
      <c r="F435" s="176">
        <v>2024</v>
      </c>
      <c r="G435" s="176" t="s">
        <v>138</v>
      </c>
      <c r="H435" s="176" t="s">
        <v>182</v>
      </c>
      <c r="I435" s="176" t="s">
        <v>183</v>
      </c>
      <c r="J435" s="250" t="s">
        <v>13</v>
      </c>
      <c r="K435" s="178">
        <v>10000</v>
      </c>
      <c r="L435" s="184">
        <v>10000</v>
      </c>
      <c r="M435" s="178">
        <v>0</v>
      </c>
      <c r="N435" s="179" t="s">
        <v>20</v>
      </c>
      <c r="O435" s="180" t="s">
        <v>146</v>
      </c>
    </row>
    <row r="436" spans="1:15" customFormat="1" ht="15.5" x14ac:dyDescent="0.35">
      <c r="A436" s="123" t="s">
        <v>1266</v>
      </c>
      <c r="B436" s="124" t="s">
        <v>1267</v>
      </c>
      <c r="C436" s="123" t="s">
        <v>91</v>
      </c>
      <c r="D436" s="123" t="s">
        <v>344</v>
      </c>
      <c r="E436" s="123" t="s">
        <v>434</v>
      </c>
      <c r="F436" s="123">
        <v>2024</v>
      </c>
      <c r="G436" s="123" t="s">
        <v>138</v>
      </c>
      <c r="H436" s="123" t="s">
        <v>151</v>
      </c>
      <c r="I436" s="123" t="s">
        <v>200</v>
      </c>
      <c r="J436" s="251" t="s">
        <v>13</v>
      </c>
      <c r="K436" s="181">
        <v>87420</v>
      </c>
      <c r="L436" s="181">
        <v>70691</v>
      </c>
      <c r="M436" s="181">
        <v>70690.031000000003</v>
      </c>
      <c r="N436" s="182" t="s">
        <v>20</v>
      </c>
      <c r="O436" s="183" t="s">
        <v>20</v>
      </c>
    </row>
    <row r="437" spans="1:15" customFormat="1" ht="15.5" x14ac:dyDescent="0.35">
      <c r="A437" s="176" t="s">
        <v>1268</v>
      </c>
      <c r="B437" s="177" t="s">
        <v>1269</v>
      </c>
      <c r="C437" s="176" t="s">
        <v>90</v>
      </c>
      <c r="D437" s="176" t="s">
        <v>306</v>
      </c>
      <c r="E437" s="176" t="s">
        <v>1270</v>
      </c>
      <c r="F437" s="176">
        <v>2024</v>
      </c>
      <c r="G437" s="176" t="s">
        <v>138</v>
      </c>
      <c r="H437" s="176" t="s">
        <v>321</v>
      </c>
      <c r="I437" s="176" t="s">
        <v>322</v>
      </c>
      <c r="J437" s="250" t="s">
        <v>13</v>
      </c>
      <c r="K437" s="178">
        <v>997531</v>
      </c>
      <c r="L437" s="178">
        <v>4</v>
      </c>
      <c r="M437" s="178">
        <v>0</v>
      </c>
      <c r="N437" s="179" t="s">
        <v>20</v>
      </c>
      <c r="O437" s="180" t="s">
        <v>146</v>
      </c>
    </row>
    <row r="438" spans="1:15" customFormat="1" ht="15.5" x14ac:dyDescent="0.35">
      <c r="A438" s="123" t="s">
        <v>1271</v>
      </c>
      <c r="B438" s="124" t="s">
        <v>1272</v>
      </c>
      <c r="C438" s="123" t="s">
        <v>292</v>
      </c>
      <c r="D438" s="123" t="s">
        <v>449</v>
      </c>
      <c r="E438" s="123" t="s">
        <v>1273</v>
      </c>
      <c r="F438" s="123">
        <v>2024</v>
      </c>
      <c r="G438" s="123" t="s">
        <v>138</v>
      </c>
      <c r="H438" s="123" t="s">
        <v>151</v>
      </c>
      <c r="I438" s="123" t="s">
        <v>152</v>
      </c>
      <c r="J438" s="251" t="s">
        <v>13</v>
      </c>
      <c r="K438" s="181">
        <v>2658000</v>
      </c>
      <c r="L438" s="185">
        <v>2596360</v>
      </c>
      <c r="M438" s="181">
        <v>2244020</v>
      </c>
      <c r="N438" s="182" t="s">
        <v>20</v>
      </c>
      <c r="O438" s="183" t="s">
        <v>20</v>
      </c>
    </row>
    <row r="439" spans="1:15" customFormat="1" ht="15.5" x14ac:dyDescent="0.35">
      <c r="A439" s="176" t="s">
        <v>1274</v>
      </c>
      <c r="B439" s="177" t="s">
        <v>1275</v>
      </c>
      <c r="C439" s="176" t="s">
        <v>100</v>
      </c>
      <c r="D439" s="176" t="s">
        <v>149</v>
      </c>
      <c r="E439" s="176" t="s">
        <v>150</v>
      </c>
      <c r="F439" s="176">
        <v>2024</v>
      </c>
      <c r="G439" s="176" t="s">
        <v>138</v>
      </c>
      <c r="H439" s="176" t="s">
        <v>182</v>
      </c>
      <c r="I439" s="176" t="s">
        <v>1000</v>
      </c>
      <c r="J439" s="250" t="s">
        <v>13</v>
      </c>
      <c r="K439" s="178">
        <v>64360</v>
      </c>
      <c r="L439" s="178">
        <v>63390</v>
      </c>
      <c r="M439" s="184">
        <v>63245.474999999999</v>
      </c>
      <c r="N439" s="179" t="s">
        <v>20</v>
      </c>
      <c r="O439" s="180" t="s">
        <v>20</v>
      </c>
    </row>
    <row r="440" spans="1:15" customFormat="1" ht="15.5" x14ac:dyDescent="0.35">
      <c r="A440" s="123" t="s">
        <v>1276</v>
      </c>
      <c r="B440" s="124" t="s">
        <v>1277</v>
      </c>
      <c r="C440" s="123" t="s">
        <v>100</v>
      </c>
      <c r="D440" s="123" t="s">
        <v>155</v>
      </c>
      <c r="E440" s="123" t="s">
        <v>155</v>
      </c>
      <c r="F440" s="123">
        <v>2024</v>
      </c>
      <c r="G440" s="123" t="s">
        <v>138</v>
      </c>
      <c r="H440" s="123" t="s">
        <v>151</v>
      </c>
      <c r="I440" s="123" t="s">
        <v>152</v>
      </c>
      <c r="J440" s="251" t="s">
        <v>13</v>
      </c>
      <c r="K440" s="181">
        <v>5232350</v>
      </c>
      <c r="L440" s="181">
        <v>4549070</v>
      </c>
      <c r="M440" s="181">
        <v>4549008.6569999997</v>
      </c>
      <c r="N440" s="182" t="s">
        <v>20</v>
      </c>
      <c r="O440" s="183" t="s">
        <v>20</v>
      </c>
    </row>
    <row r="441" spans="1:15" customFormat="1" ht="15.5" x14ac:dyDescent="0.35">
      <c r="A441" s="176" t="s">
        <v>1278</v>
      </c>
      <c r="B441" s="177" t="s">
        <v>1279</v>
      </c>
      <c r="C441" s="176" t="s">
        <v>109</v>
      </c>
      <c r="D441" s="176" t="s">
        <v>368</v>
      </c>
      <c r="E441" s="176" t="s">
        <v>1280</v>
      </c>
      <c r="F441" s="176">
        <v>2024</v>
      </c>
      <c r="G441" s="176" t="s">
        <v>138</v>
      </c>
      <c r="H441" s="176" t="s">
        <v>144</v>
      </c>
      <c r="I441" s="176" t="s">
        <v>282</v>
      </c>
      <c r="J441" s="250" t="s">
        <v>13</v>
      </c>
      <c r="K441" s="178">
        <v>1995228</v>
      </c>
      <c r="L441" s="178">
        <v>1526899</v>
      </c>
      <c r="M441" s="178">
        <v>1497695</v>
      </c>
      <c r="N441" s="179" t="s">
        <v>20</v>
      </c>
      <c r="O441" s="180" t="s">
        <v>20</v>
      </c>
    </row>
    <row r="442" spans="1:15" customFormat="1" ht="15.5" x14ac:dyDescent="0.35">
      <c r="A442" s="123" t="s">
        <v>1281</v>
      </c>
      <c r="B442" s="124" t="s">
        <v>1282</v>
      </c>
      <c r="C442" s="123" t="s">
        <v>90</v>
      </c>
      <c r="D442" s="123" t="s">
        <v>306</v>
      </c>
      <c r="E442" s="123" t="s">
        <v>1270</v>
      </c>
      <c r="F442" s="123">
        <v>2024</v>
      </c>
      <c r="G442" s="123" t="s">
        <v>138</v>
      </c>
      <c r="H442" s="123" t="s">
        <v>321</v>
      </c>
      <c r="I442" s="123" t="s">
        <v>322</v>
      </c>
      <c r="J442" s="251" t="s">
        <v>13</v>
      </c>
      <c r="K442" s="181">
        <v>92763</v>
      </c>
      <c r="L442" s="185">
        <v>40001</v>
      </c>
      <c r="M442" s="185">
        <v>0</v>
      </c>
      <c r="N442" s="182" t="s">
        <v>20</v>
      </c>
      <c r="O442" s="183" t="s">
        <v>146</v>
      </c>
    </row>
    <row r="443" spans="1:15" customFormat="1" ht="15.5" x14ac:dyDescent="0.35">
      <c r="A443" s="176" t="s">
        <v>1283</v>
      </c>
      <c r="B443" s="177" t="s">
        <v>1284</v>
      </c>
      <c r="C443" s="176" t="s">
        <v>90</v>
      </c>
      <c r="D443" s="176" t="s">
        <v>63</v>
      </c>
      <c r="E443" s="176" t="s">
        <v>901</v>
      </c>
      <c r="F443" s="176">
        <v>2024</v>
      </c>
      <c r="G443" s="176" t="s">
        <v>138</v>
      </c>
      <c r="H443" s="176" t="s">
        <v>151</v>
      </c>
      <c r="I443" s="176" t="s">
        <v>200</v>
      </c>
      <c r="J443" s="250" t="s">
        <v>13</v>
      </c>
      <c r="K443" s="178">
        <v>1750</v>
      </c>
      <c r="L443" s="184">
        <v>1750</v>
      </c>
      <c r="M443" s="178">
        <v>750</v>
      </c>
      <c r="N443" s="179" t="s">
        <v>20</v>
      </c>
      <c r="O443" s="180" t="s">
        <v>20</v>
      </c>
    </row>
    <row r="444" spans="1:15" customFormat="1" ht="15.5" x14ac:dyDescent="0.35">
      <c r="A444" s="123" t="s">
        <v>1285</v>
      </c>
      <c r="B444" s="124" t="s">
        <v>1286</v>
      </c>
      <c r="C444" s="123" t="s">
        <v>98</v>
      </c>
      <c r="D444" s="123" t="s">
        <v>155</v>
      </c>
      <c r="E444" s="123" t="s">
        <v>155</v>
      </c>
      <c r="F444" s="123">
        <v>2024</v>
      </c>
      <c r="G444" s="123" t="s">
        <v>138</v>
      </c>
      <c r="H444" s="123" t="s">
        <v>151</v>
      </c>
      <c r="I444" s="123" t="s">
        <v>152</v>
      </c>
      <c r="J444" s="251" t="s">
        <v>13</v>
      </c>
      <c r="K444" s="181">
        <v>4351848</v>
      </c>
      <c r="L444" s="185">
        <v>1244720</v>
      </c>
      <c r="M444" s="181">
        <v>1243994</v>
      </c>
      <c r="N444" s="182" t="s">
        <v>20</v>
      </c>
      <c r="O444" s="183" t="s">
        <v>20</v>
      </c>
    </row>
    <row r="445" spans="1:15" customFormat="1" ht="15.5" x14ac:dyDescent="0.35">
      <c r="A445" s="176" t="s">
        <v>1287</v>
      </c>
      <c r="B445" s="177" t="s">
        <v>1288</v>
      </c>
      <c r="C445" s="176" t="s">
        <v>109</v>
      </c>
      <c r="D445" s="176" t="s">
        <v>171</v>
      </c>
      <c r="E445" s="176" t="s">
        <v>1047</v>
      </c>
      <c r="F445" s="176">
        <v>2024</v>
      </c>
      <c r="G445" s="176" t="s">
        <v>138</v>
      </c>
      <c r="H445" s="176" t="s">
        <v>270</v>
      </c>
      <c r="I445" s="176" t="s">
        <v>271</v>
      </c>
      <c r="J445" s="250" t="s">
        <v>16</v>
      </c>
      <c r="K445" s="178">
        <v>13239865</v>
      </c>
      <c r="L445" s="184">
        <v>12767894</v>
      </c>
      <c r="M445" s="178">
        <v>12382609</v>
      </c>
      <c r="N445" s="179" t="s">
        <v>20</v>
      </c>
      <c r="O445" s="180" t="s">
        <v>20</v>
      </c>
    </row>
    <row r="446" spans="1:15" customFormat="1" ht="15.5" x14ac:dyDescent="0.35">
      <c r="A446" s="123" t="s">
        <v>1289</v>
      </c>
      <c r="B446" s="124" t="s">
        <v>1290</v>
      </c>
      <c r="C446" s="123" t="s">
        <v>98</v>
      </c>
      <c r="D446" s="123" t="s">
        <v>400</v>
      </c>
      <c r="E446" s="123" t="s">
        <v>400</v>
      </c>
      <c r="F446" s="123">
        <v>2024</v>
      </c>
      <c r="G446" s="123" t="s">
        <v>138</v>
      </c>
      <c r="H446" s="123" t="s">
        <v>196</v>
      </c>
      <c r="I446" s="123" t="s">
        <v>196</v>
      </c>
      <c r="J446" s="251" t="s">
        <v>13</v>
      </c>
      <c r="K446" s="181">
        <v>152987</v>
      </c>
      <c r="L446" s="181">
        <v>152988</v>
      </c>
      <c r="M446" s="181">
        <v>109015.537</v>
      </c>
      <c r="N446" s="182" t="s">
        <v>20</v>
      </c>
      <c r="O446" s="183" t="s">
        <v>20</v>
      </c>
    </row>
    <row r="447" spans="1:15" customFormat="1" ht="15.5" x14ac:dyDescent="0.35">
      <c r="A447" s="176" t="s">
        <v>1291</v>
      </c>
      <c r="B447" s="177" t="s">
        <v>1292</v>
      </c>
      <c r="C447" s="176" t="s">
        <v>98</v>
      </c>
      <c r="D447" s="176" t="s">
        <v>158</v>
      </c>
      <c r="E447" s="176" t="s">
        <v>309</v>
      </c>
      <c r="F447" s="176">
        <v>2024</v>
      </c>
      <c r="G447" s="176" t="s">
        <v>138</v>
      </c>
      <c r="H447" s="176" t="s">
        <v>196</v>
      </c>
      <c r="I447" s="176" t="s">
        <v>196</v>
      </c>
      <c r="J447" s="250" t="s">
        <v>13</v>
      </c>
      <c r="K447" s="178">
        <v>280911</v>
      </c>
      <c r="L447" s="178">
        <v>50002</v>
      </c>
      <c r="M447" s="178">
        <v>0</v>
      </c>
      <c r="N447" s="179" t="s">
        <v>20</v>
      </c>
      <c r="O447" s="180" t="s">
        <v>146</v>
      </c>
    </row>
    <row r="448" spans="1:15" customFormat="1" ht="15.5" x14ac:dyDescent="0.35">
      <c r="A448" s="123" t="s">
        <v>1293</v>
      </c>
      <c r="B448" s="124" t="s">
        <v>1294</v>
      </c>
      <c r="C448" s="123" t="s">
        <v>91</v>
      </c>
      <c r="D448" s="123" t="s">
        <v>384</v>
      </c>
      <c r="E448" s="123" t="s">
        <v>384</v>
      </c>
      <c r="F448" s="123">
        <v>2024</v>
      </c>
      <c r="G448" s="123" t="s">
        <v>138</v>
      </c>
      <c r="H448" s="123" t="s">
        <v>139</v>
      </c>
      <c r="I448" s="123" t="s">
        <v>177</v>
      </c>
      <c r="J448" s="251" t="s">
        <v>13</v>
      </c>
      <c r="K448" s="181">
        <v>68090</v>
      </c>
      <c r="L448" s="181">
        <v>662960</v>
      </c>
      <c r="M448" s="185">
        <v>532176.66700000002</v>
      </c>
      <c r="N448" s="182" t="s">
        <v>20</v>
      </c>
      <c r="O448" s="183" t="s">
        <v>20</v>
      </c>
    </row>
    <row r="449" spans="1:15" customFormat="1" ht="15.5" x14ac:dyDescent="0.35">
      <c r="A449" s="176" t="s">
        <v>1295</v>
      </c>
      <c r="B449" s="177" t="s">
        <v>1296</v>
      </c>
      <c r="C449" s="176" t="s">
        <v>98</v>
      </c>
      <c r="D449" s="176" t="s">
        <v>155</v>
      </c>
      <c r="E449" s="176" t="s">
        <v>155</v>
      </c>
      <c r="F449" s="176">
        <v>2024</v>
      </c>
      <c r="G449" s="176" t="s">
        <v>138</v>
      </c>
      <c r="H449" s="176" t="s">
        <v>151</v>
      </c>
      <c r="I449" s="176" t="s">
        <v>152</v>
      </c>
      <c r="J449" s="250" t="s">
        <v>13</v>
      </c>
      <c r="K449" s="178">
        <v>6051500</v>
      </c>
      <c r="L449" s="184">
        <v>4918550</v>
      </c>
      <c r="M449" s="178">
        <v>4907257.7929999996</v>
      </c>
      <c r="N449" s="179" t="s">
        <v>20</v>
      </c>
      <c r="O449" s="180" t="s">
        <v>20</v>
      </c>
    </row>
    <row r="450" spans="1:15" customFormat="1" ht="15.5" x14ac:dyDescent="0.35">
      <c r="A450" s="123" t="s">
        <v>1297</v>
      </c>
      <c r="B450" s="124" t="s">
        <v>1298</v>
      </c>
      <c r="C450" s="123" t="s">
        <v>90</v>
      </c>
      <c r="D450" s="123" t="s">
        <v>155</v>
      </c>
      <c r="E450" s="123" t="s">
        <v>155</v>
      </c>
      <c r="F450" s="123">
        <v>2024</v>
      </c>
      <c r="G450" s="123" t="s">
        <v>138</v>
      </c>
      <c r="H450" s="123" t="s">
        <v>139</v>
      </c>
      <c r="I450" s="123" t="s">
        <v>177</v>
      </c>
      <c r="J450" s="251" t="s">
        <v>13</v>
      </c>
      <c r="K450" s="181">
        <v>17283</v>
      </c>
      <c r="L450" s="181">
        <v>73935</v>
      </c>
      <c r="M450" s="181">
        <v>17061</v>
      </c>
      <c r="N450" s="182" t="s">
        <v>20</v>
      </c>
      <c r="O450" s="183" t="s">
        <v>20</v>
      </c>
    </row>
    <row r="451" spans="1:15" customFormat="1" ht="15.5" x14ac:dyDescent="0.35">
      <c r="A451" s="176" t="s">
        <v>1299</v>
      </c>
      <c r="B451" s="177" t="s">
        <v>1300</v>
      </c>
      <c r="C451" s="176" t="s">
        <v>98</v>
      </c>
      <c r="D451" s="176" t="s">
        <v>400</v>
      </c>
      <c r="E451" s="176" t="s">
        <v>400</v>
      </c>
      <c r="F451" s="176">
        <v>2024</v>
      </c>
      <c r="G451" s="176" t="s">
        <v>138</v>
      </c>
      <c r="H451" s="176" t="s">
        <v>210</v>
      </c>
      <c r="I451" s="176" t="s">
        <v>211</v>
      </c>
      <c r="J451" s="250" t="s">
        <v>13</v>
      </c>
      <c r="K451" s="178">
        <v>8796</v>
      </c>
      <c r="L451" s="178">
        <v>8796</v>
      </c>
      <c r="M451" s="184">
        <v>8418</v>
      </c>
      <c r="N451" s="179" t="s">
        <v>20</v>
      </c>
      <c r="O451" s="180" t="s">
        <v>20</v>
      </c>
    </row>
    <row r="452" spans="1:15" customFormat="1" ht="15.5" x14ac:dyDescent="0.35">
      <c r="A452" s="123" t="s">
        <v>1301</v>
      </c>
      <c r="B452" s="124" t="s">
        <v>1302</v>
      </c>
      <c r="C452" s="123" t="s">
        <v>87</v>
      </c>
      <c r="D452" s="123" t="s">
        <v>592</v>
      </c>
      <c r="E452" s="123" t="s">
        <v>1173</v>
      </c>
      <c r="F452" s="123">
        <v>2024</v>
      </c>
      <c r="G452" s="123" t="s">
        <v>138</v>
      </c>
      <c r="H452" s="123" t="s">
        <v>139</v>
      </c>
      <c r="I452" s="123" t="s">
        <v>140</v>
      </c>
      <c r="J452" s="251" t="s">
        <v>13</v>
      </c>
      <c r="K452" s="181">
        <v>160780</v>
      </c>
      <c r="L452" s="181">
        <v>1</v>
      </c>
      <c r="M452" s="181">
        <v>0</v>
      </c>
      <c r="N452" s="182" t="s">
        <v>20</v>
      </c>
      <c r="O452" s="183" t="s">
        <v>146</v>
      </c>
    </row>
    <row r="453" spans="1:15" customFormat="1" ht="15.5" x14ac:dyDescent="0.35">
      <c r="A453" s="176" t="s">
        <v>1303</v>
      </c>
      <c r="B453" s="177" t="s">
        <v>1304</v>
      </c>
      <c r="C453" s="176" t="s">
        <v>88</v>
      </c>
      <c r="D453" s="176" t="s">
        <v>412</v>
      </c>
      <c r="E453" s="176" t="s">
        <v>632</v>
      </c>
      <c r="F453" s="176">
        <v>2024</v>
      </c>
      <c r="G453" s="176" t="s">
        <v>138</v>
      </c>
      <c r="H453" s="176" t="s">
        <v>270</v>
      </c>
      <c r="I453" s="176" t="s">
        <v>271</v>
      </c>
      <c r="J453" s="250" t="s">
        <v>13</v>
      </c>
      <c r="K453" s="178">
        <v>64135</v>
      </c>
      <c r="L453" s="184">
        <v>5300</v>
      </c>
      <c r="M453" s="178">
        <v>0</v>
      </c>
      <c r="N453" s="179" t="s">
        <v>20</v>
      </c>
      <c r="O453" s="180" t="s">
        <v>146</v>
      </c>
    </row>
    <row r="454" spans="1:15" customFormat="1" ht="15.5" x14ac:dyDescent="0.35">
      <c r="A454" s="123" t="s">
        <v>1305</v>
      </c>
      <c r="B454" s="124" t="s">
        <v>1306</v>
      </c>
      <c r="C454" s="123" t="s">
        <v>98</v>
      </c>
      <c r="D454" s="123" t="s">
        <v>158</v>
      </c>
      <c r="E454" s="123" t="s">
        <v>309</v>
      </c>
      <c r="F454" s="123">
        <v>2024</v>
      </c>
      <c r="G454" s="123" t="s">
        <v>138</v>
      </c>
      <c r="H454" s="123" t="s">
        <v>270</v>
      </c>
      <c r="I454" s="123" t="s">
        <v>271</v>
      </c>
      <c r="J454" s="251" t="s">
        <v>13</v>
      </c>
      <c r="K454" s="181">
        <v>4597</v>
      </c>
      <c r="L454" s="181">
        <v>4197</v>
      </c>
      <c r="M454" s="181">
        <v>4044</v>
      </c>
      <c r="N454" s="182" t="s">
        <v>20</v>
      </c>
      <c r="O454" s="183" t="s">
        <v>20</v>
      </c>
    </row>
    <row r="455" spans="1:15" customFormat="1" ht="15.5" x14ac:dyDescent="0.35">
      <c r="A455" s="176" t="s">
        <v>1307</v>
      </c>
      <c r="B455" s="177" t="s">
        <v>1308</v>
      </c>
      <c r="C455" s="176" t="s">
        <v>91</v>
      </c>
      <c r="D455" s="176" t="s">
        <v>763</v>
      </c>
      <c r="E455" s="176" t="s">
        <v>1309</v>
      </c>
      <c r="F455" s="176">
        <v>2024</v>
      </c>
      <c r="G455" s="176" t="s">
        <v>138</v>
      </c>
      <c r="H455" s="176" t="s">
        <v>139</v>
      </c>
      <c r="I455" s="176" t="s">
        <v>140</v>
      </c>
      <c r="J455" s="250" t="s">
        <v>13</v>
      </c>
      <c r="K455" s="178">
        <v>3963975</v>
      </c>
      <c r="L455" s="178">
        <v>3963975</v>
      </c>
      <c r="M455" s="184">
        <v>3754586.9759999998</v>
      </c>
      <c r="N455" s="179" t="s">
        <v>20</v>
      </c>
      <c r="O455" s="180" t="s">
        <v>20</v>
      </c>
    </row>
    <row r="456" spans="1:15" customFormat="1" ht="15.5" x14ac:dyDescent="0.35">
      <c r="A456" s="123" t="s">
        <v>1310</v>
      </c>
      <c r="B456" s="124" t="s">
        <v>1311</v>
      </c>
      <c r="C456" s="123" t="s">
        <v>93</v>
      </c>
      <c r="D456" s="123" t="s">
        <v>194</v>
      </c>
      <c r="E456" s="123" t="s">
        <v>194</v>
      </c>
      <c r="F456" s="123">
        <v>2024</v>
      </c>
      <c r="G456" s="123" t="s">
        <v>138</v>
      </c>
      <c r="H456" s="123" t="s">
        <v>151</v>
      </c>
      <c r="I456" s="123" t="s">
        <v>200</v>
      </c>
      <c r="J456" s="251" t="s">
        <v>13</v>
      </c>
      <c r="K456" s="181">
        <v>401000</v>
      </c>
      <c r="L456" s="185">
        <v>401000</v>
      </c>
      <c r="M456" s="181">
        <v>399228.88799999998</v>
      </c>
      <c r="N456" s="182" t="s">
        <v>20</v>
      </c>
      <c r="O456" s="183" t="s">
        <v>20</v>
      </c>
    </row>
    <row r="457" spans="1:15" customFormat="1" ht="15.5" x14ac:dyDescent="0.35">
      <c r="A457" s="176" t="s">
        <v>1312</v>
      </c>
      <c r="B457" s="177" t="s">
        <v>1313</v>
      </c>
      <c r="C457" s="176" t="s">
        <v>91</v>
      </c>
      <c r="D457" s="176" t="s">
        <v>596</v>
      </c>
      <c r="E457" s="176" t="s">
        <v>1314</v>
      </c>
      <c r="F457" s="176">
        <v>2024</v>
      </c>
      <c r="G457" s="176" t="s">
        <v>138</v>
      </c>
      <c r="H457" s="176" t="s">
        <v>151</v>
      </c>
      <c r="I457" s="176" t="s">
        <v>200</v>
      </c>
      <c r="J457" s="250" t="s">
        <v>13</v>
      </c>
      <c r="K457" s="178">
        <v>4219387</v>
      </c>
      <c r="L457" s="184">
        <v>4219387</v>
      </c>
      <c r="M457" s="178">
        <v>4217380</v>
      </c>
      <c r="N457" s="179" t="s">
        <v>20</v>
      </c>
      <c r="O457" s="180" t="s">
        <v>20</v>
      </c>
    </row>
    <row r="458" spans="1:15" customFormat="1" ht="15.5" x14ac:dyDescent="0.35">
      <c r="A458" s="123" t="s">
        <v>1315</v>
      </c>
      <c r="B458" s="124" t="s">
        <v>1316</v>
      </c>
      <c r="C458" s="123" t="s">
        <v>97</v>
      </c>
      <c r="D458" s="123" t="s">
        <v>685</v>
      </c>
      <c r="E458" s="123" t="s">
        <v>703</v>
      </c>
      <c r="F458" s="123">
        <v>2024</v>
      </c>
      <c r="G458" s="123" t="s">
        <v>138</v>
      </c>
      <c r="H458" s="123" t="s">
        <v>162</v>
      </c>
      <c r="I458" s="123" t="s">
        <v>238</v>
      </c>
      <c r="J458" s="251" t="s">
        <v>13</v>
      </c>
      <c r="K458" s="181">
        <v>83835</v>
      </c>
      <c r="L458" s="185">
        <v>1</v>
      </c>
      <c r="M458" s="185">
        <v>0</v>
      </c>
      <c r="N458" s="182" t="s">
        <v>20</v>
      </c>
      <c r="O458" s="183" t="s">
        <v>146</v>
      </c>
    </row>
    <row r="459" spans="1:15" customFormat="1" ht="15.5" x14ac:dyDescent="0.35">
      <c r="A459" s="176" t="s">
        <v>1317</v>
      </c>
      <c r="B459" s="177" t="s">
        <v>1318</v>
      </c>
      <c r="C459" s="176" t="s">
        <v>97</v>
      </c>
      <c r="D459" s="176" t="s">
        <v>333</v>
      </c>
      <c r="E459" s="176" t="s">
        <v>1319</v>
      </c>
      <c r="F459" s="176">
        <v>2024</v>
      </c>
      <c r="G459" s="176" t="s">
        <v>138</v>
      </c>
      <c r="H459" s="176" t="s">
        <v>151</v>
      </c>
      <c r="I459" s="176" t="s">
        <v>200</v>
      </c>
      <c r="J459" s="250" t="s">
        <v>13</v>
      </c>
      <c r="K459" s="178">
        <v>171224</v>
      </c>
      <c r="L459" s="178">
        <v>171224</v>
      </c>
      <c r="M459" s="178">
        <v>171224</v>
      </c>
      <c r="N459" s="179" t="s">
        <v>20</v>
      </c>
      <c r="O459" s="180" t="s">
        <v>20</v>
      </c>
    </row>
    <row r="460" spans="1:15" customFormat="1" ht="15.5" x14ac:dyDescent="0.35">
      <c r="A460" s="123" t="s">
        <v>1320</v>
      </c>
      <c r="B460" s="124" t="s">
        <v>1321</v>
      </c>
      <c r="C460" s="123" t="s">
        <v>91</v>
      </c>
      <c r="D460" s="123" t="s">
        <v>384</v>
      </c>
      <c r="E460" s="123" t="s">
        <v>384</v>
      </c>
      <c r="F460" s="123">
        <v>2024</v>
      </c>
      <c r="G460" s="123" t="s">
        <v>138</v>
      </c>
      <c r="H460" s="123" t="s">
        <v>139</v>
      </c>
      <c r="I460" s="123" t="s">
        <v>140</v>
      </c>
      <c r="J460" s="251" t="s">
        <v>13</v>
      </c>
      <c r="K460" s="181">
        <v>1964476</v>
      </c>
      <c r="L460" s="185">
        <v>1917918</v>
      </c>
      <c r="M460" s="185">
        <v>1785633</v>
      </c>
      <c r="N460" s="182" t="s">
        <v>20</v>
      </c>
      <c r="O460" s="183" t="s">
        <v>20</v>
      </c>
    </row>
    <row r="461" spans="1:15" customFormat="1" ht="15.5" x14ac:dyDescent="0.35">
      <c r="A461" s="176" t="s">
        <v>1322</v>
      </c>
      <c r="B461" s="177" t="s">
        <v>1323</v>
      </c>
      <c r="C461" s="176" t="s">
        <v>97</v>
      </c>
      <c r="D461" s="176" t="s">
        <v>685</v>
      </c>
      <c r="E461" s="176" t="s">
        <v>1324</v>
      </c>
      <c r="F461" s="176">
        <v>2024</v>
      </c>
      <c r="G461" s="176" t="s">
        <v>138</v>
      </c>
      <c r="H461" s="176" t="s">
        <v>151</v>
      </c>
      <c r="I461" s="176" t="s">
        <v>200</v>
      </c>
      <c r="J461" s="250" t="s">
        <v>13</v>
      </c>
      <c r="K461" s="178">
        <v>83823</v>
      </c>
      <c r="L461" s="178">
        <v>2</v>
      </c>
      <c r="M461" s="178">
        <v>0</v>
      </c>
      <c r="N461" s="179" t="s">
        <v>20</v>
      </c>
      <c r="O461" s="180" t="s">
        <v>146</v>
      </c>
    </row>
    <row r="462" spans="1:15" customFormat="1" ht="15.5" x14ac:dyDescent="0.35">
      <c r="A462" s="123" t="s">
        <v>1325</v>
      </c>
      <c r="B462" s="124" t="s">
        <v>1326</v>
      </c>
      <c r="C462" s="123" t="s">
        <v>88</v>
      </c>
      <c r="D462" s="123" t="s">
        <v>412</v>
      </c>
      <c r="E462" s="123" t="s">
        <v>412</v>
      </c>
      <c r="F462" s="123">
        <v>2024</v>
      </c>
      <c r="G462" s="123" t="s">
        <v>138</v>
      </c>
      <c r="H462" s="123" t="s">
        <v>196</v>
      </c>
      <c r="I462" s="123" t="s">
        <v>196</v>
      </c>
      <c r="J462" s="251" t="s">
        <v>13</v>
      </c>
      <c r="K462" s="181">
        <v>36515</v>
      </c>
      <c r="L462" s="181">
        <v>23280</v>
      </c>
      <c r="M462" s="185">
        <v>23280</v>
      </c>
      <c r="N462" s="182" t="s">
        <v>20</v>
      </c>
      <c r="O462" s="183" t="s">
        <v>20</v>
      </c>
    </row>
    <row r="463" spans="1:15" customFormat="1" ht="15.5" x14ac:dyDescent="0.35">
      <c r="A463" s="176" t="s">
        <v>1327</v>
      </c>
      <c r="B463" s="177" t="s">
        <v>1328</v>
      </c>
      <c r="C463" s="176" t="s">
        <v>97</v>
      </c>
      <c r="D463" s="176" t="s">
        <v>333</v>
      </c>
      <c r="E463" s="176" t="s">
        <v>333</v>
      </c>
      <c r="F463" s="176">
        <v>2024</v>
      </c>
      <c r="G463" s="176" t="s">
        <v>138</v>
      </c>
      <c r="H463" s="176" t="s">
        <v>151</v>
      </c>
      <c r="I463" s="176" t="s">
        <v>200</v>
      </c>
      <c r="J463" s="250" t="s">
        <v>13</v>
      </c>
      <c r="K463" s="178">
        <v>2298</v>
      </c>
      <c r="L463" s="184">
        <v>300000</v>
      </c>
      <c r="M463" s="178">
        <v>2268.3339999999998</v>
      </c>
      <c r="N463" s="179" t="s">
        <v>20</v>
      </c>
      <c r="O463" s="180" t="s">
        <v>20</v>
      </c>
    </row>
    <row r="464" spans="1:15" customFormat="1" ht="15.5" x14ac:dyDescent="0.35">
      <c r="A464" s="123" t="s">
        <v>1329</v>
      </c>
      <c r="B464" s="124" t="s">
        <v>1330</v>
      </c>
      <c r="C464" s="123" t="s">
        <v>97</v>
      </c>
      <c r="D464" s="123" t="s">
        <v>333</v>
      </c>
      <c r="E464" s="123" t="s">
        <v>333</v>
      </c>
      <c r="F464" s="123">
        <v>2024</v>
      </c>
      <c r="G464" s="123" t="s">
        <v>138</v>
      </c>
      <c r="H464" s="123" t="s">
        <v>151</v>
      </c>
      <c r="I464" s="123" t="s">
        <v>200</v>
      </c>
      <c r="J464" s="251" t="s">
        <v>13</v>
      </c>
      <c r="K464" s="181">
        <v>732039</v>
      </c>
      <c r="L464" s="185">
        <v>1229039</v>
      </c>
      <c r="M464" s="181">
        <v>728016.37199999997</v>
      </c>
      <c r="N464" s="182" t="s">
        <v>20</v>
      </c>
      <c r="O464" s="183" t="s">
        <v>20</v>
      </c>
    </row>
    <row r="465" spans="1:15" customFormat="1" ht="15.5" x14ac:dyDescent="0.35">
      <c r="A465" s="176" t="s">
        <v>1331</v>
      </c>
      <c r="B465" s="177" t="s">
        <v>1332</v>
      </c>
      <c r="C465" s="176" t="s">
        <v>97</v>
      </c>
      <c r="D465" s="176" t="s">
        <v>333</v>
      </c>
      <c r="E465" s="176" t="s">
        <v>333</v>
      </c>
      <c r="F465" s="176">
        <v>2024</v>
      </c>
      <c r="G465" s="176" t="s">
        <v>138</v>
      </c>
      <c r="H465" s="176" t="s">
        <v>151</v>
      </c>
      <c r="I465" s="176" t="s">
        <v>200</v>
      </c>
      <c r="J465" s="250" t="s">
        <v>13</v>
      </c>
      <c r="K465" s="178">
        <v>23495</v>
      </c>
      <c r="L465" s="184">
        <v>23495</v>
      </c>
      <c r="M465" s="184">
        <v>12337.776</v>
      </c>
      <c r="N465" s="179" t="s">
        <v>20</v>
      </c>
      <c r="O465" s="180" t="s">
        <v>20</v>
      </c>
    </row>
    <row r="466" spans="1:15" customFormat="1" ht="15.5" x14ac:dyDescent="0.35">
      <c r="A466" s="123" t="s">
        <v>1333</v>
      </c>
      <c r="B466" s="124" t="s">
        <v>1334</v>
      </c>
      <c r="C466" s="123" t="s">
        <v>97</v>
      </c>
      <c r="D466" s="123" t="s">
        <v>333</v>
      </c>
      <c r="E466" s="123" t="s">
        <v>333</v>
      </c>
      <c r="F466" s="123">
        <v>2024</v>
      </c>
      <c r="G466" s="123" t="s">
        <v>138</v>
      </c>
      <c r="H466" s="123" t="s">
        <v>151</v>
      </c>
      <c r="I466" s="123" t="s">
        <v>200</v>
      </c>
      <c r="J466" s="251" t="s">
        <v>13</v>
      </c>
      <c r="K466" s="181">
        <v>556350</v>
      </c>
      <c r="L466" s="181">
        <v>306250</v>
      </c>
      <c r="M466" s="181">
        <v>302475</v>
      </c>
      <c r="N466" s="182" t="s">
        <v>20</v>
      </c>
      <c r="O466" s="183" t="s">
        <v>20</v>
      </c>
    </row>
    <row r="467" spans="1:15" customFormat="1" ht="15.5" x14ac:dyDescent="0.35">
      <c r="A467" s="176" t="s">
        <v>1335</v>
      </c>
      <c r="B467" s="177" t="s">
        <v>1336</v>
      </c>
      <c r="C467" s="176" t="s">
        <v>91</v>
      </c>
      <c r="D467" s="176" t="s">
        <v>763</v>
      </c>
      <c r="E467" s="176" t="s">
        <v>1337</v>
      </c>
      <c r="F467" s="176">
        <v>2024</v>
      </c>
      <c r="G467" s="176" t="s">
        <v>138</v>
      </c>
      <c r="H467" s="176" t="s">
        <v>139</v>
      </c>
      <c r="I467" s="176" t="s">
        <v>140</v>
      </c>
      <c r="J467" s="250" t="s">
        <v>13</v>
      </c>
      <c r="K467" s="178">
        <v>78000</v>
      </c>
      <c r="L467" s="178">
        <v>78000</v>
      </c>
      <c r="M467" s="178">
        <v>78000</v>
      </c>
      <c r="N467" s="179" t="s">
        <v>20</v>
      </c>
      <c r="O467" s="180" t="s">
        <v>20</v>
      </c>
    </row>
    <row r="468" spans="1:15" customFormat="1" ht="15.5" x14ac:dyDescent="0.35">
      <c r="A468" s="123" t="s">
        <v>1338</v>
      </c>
      <c r="B468" s="124" t="s">
        <v>1339</v>
      </c>
      <c r="C468" s="123" t="s">
        <v>92</v>
      </c>
      <c r="D468" s="123" t="s">
        <v>361</v>
      </c>
      <c r="E468" s="123" t="s">
        <v>1017</v>
      </c>
      <c r="F468" s="123">
        <v>2024</v>
      </c>
      <c r="G468" s="123" t="s">
        <v>138</v>
      </c>
      <c r="H468" s="123" t="s">
        <v>151</v>
      </c>
      <c r="I468" s="123" t="s">
        <v>200</v>
      </c>
      <c r="J468" s="251" t="s">
        <v>13</v>
      </c>
      <c r="K468" s="181">
        <v>1642952</v>
      </c>
      <c r="L468" s="181">
        <v>1362500</v>
      </c>
      <c r="M468" s="181">
        <v>436938.78899999999</v>
      </c>
      <c r="N468" s="182" t="s">
        <v>20</v>
      </c>
      <c r="O468" s="183" t="s">
        <v>20</v>
      </c>
    </row>
    <row r="469" spans="1:15" customFormat="1" ht="15.5" x14ac:dyDescent="0.35">
      <c r="A469" s="176" t="s">
        <v>1340</v>
      </c>
      <c r="B469" s="177" t="s">
        <v>1341</v>
      </c>
      <c r="C469" s="176" t="s">
        <v>109</v>
      </c>
      <c r="D469" s="176" t="s">
        <v>171</v>
      </c>
      <c r="E469" s="176" t="s">
        <v>1342</v>
      </c>
      <c r="F469" s="176">
        <v>2024</v>
      </c>
      <c r="G469" s="176" t="s">
        <v>138</v>
      </c>
      <c r="H469" s="176" t="s">
        <v>139</v>
      </c>
      <c r="I469" s="176" t="s">
        <v>140</v>
      </c>
      <c r="J469" s="250" t="s">
        <v>13</v>
      </c>
      <c r="K469" s="178">
        <v>29822</v>
      </c>
      <c r="L469" s="184">
        <v>2</v>
      </c>
      <c r="M469" s="184">
        <v>0</v>
      </c>
      <c r="N469" s="179" t="s">
        <v>20</v>
      </c>
      <c r="O469" s="180" t="s">
        <v>146</v>
      </c>
    </row>
    <row r="470" spans="1:15" customFormat="1" ht="15.5" x14ac:dyDescent="0.35">
      <c r="A470" s="123" t="s">
        <v>1343</v>
      </c>
      <c r="B470" s="124" t="s">
        <v>1344</v>
      </c>
      <c r="C470" s="123" t="s">
        <v>111</v>
      </c>
      <c r="D470" s="123" t="s">
        <v>180</v>
      </c>
      <c r="E470" s="123" t="s">
        <v>1345</v>
      </c>
      <c r="F470" s="123">
        <v>2024</v>
      </c>
      <c r="G470" s="123" t="s">
        <v>138</v>
      </c>
      <c r="H470" s="123" t="s">
        <v>139</v>
      </c>
      <c r="I470" s="123" t="s">
        <v>140</v>
      </c>
      <c r="J470" s="251" t="s">
        <v>13</v>
      </c>
      <c r="K470" s="181">
        <v>5496304</v>
      </c>
      <c r="L470" s="181">
        <v>5826898</v>
      </c>
      <c r="M470" s="181">
        <v>5740839.4460000005</v>
      </c>
      <c r="N470" s="182" t="s">
        <v>20</v>
      </c>
      <c r="O470" s="183" t="s">
        <v>20</v>
      </c>
    </row>
    <row r="471" spans="1:15" customFormat="1" ht="15.5" x14ac:dyDescent="0.35">
      <c r="A471" s="176" t="s">
        <v>1346</v>
      </c>
      <c r="B471" s="177" t="s">
        <v>1347</v>
      </c>
      <c r="C471" s="176" t="s">
        <v>109</v>
      </c>
      <c r="D471" s="176" t="s">
        <v>155</v>
      </c>
      <c r="E471" s="176" t="s">
        <v>155</v>
      </c>
      <c r="F471" s="176">
        <v>2024</v>
      </c>
      <c r="G471" s="176" t="s">
        <v>138</v>
      </c>
      <c r="H471" s="176" t="s">
        <v>139</v>
      </c>
      <c r="I471" s="176" t="s">
        <v>177</v>
      </c>
      <c r="J471" s="250" t="s">
        <v>13</v>
      </c>
      <c r="K471" s="178">
        <v>85532</v>
      </c>
      <c r="L471" s="178">
        <v>85532</v>
      </c>
      <c r="M471" s="184">
        <v>85531</v>
      </c>
      <c r="N471" s="179" t="s">
        <v>20</v>
      </c>
      <c r="O471" s="180" t="s">
        <v>20</v>
      </c>
    </row>
    <row r="472" spans="1:15" customFormat="1" ht="15.5" x14ac:dyDescent="0.35">
      <c r="A472" s="123" t="s">
        <v>1348</v>
      </c>
      <c r="B472" s="124" t="s">
        <v>1349</v>
      </c>
      <c r="C472" s="123" t="s">
        <v>109</v>
      </c>
      <c r="D472" s="123" t="s">
        <v>368</v>
      </c>
      <c r="E472" s="123" t="s">
        <v>1280</v>
      </c>
      <c r="F472" s="123">
        <v>2024</v>
      </c>
      <c r="G472" s="123" t="s">
        <v>138</v>
      </c>
      <c r="H472" s="123" t="s">
        <v>139</v>
      </c>
      <c r="I472" s="123" t="s">
        <v>140</v>
      </c>
      <c r="J472" s="251" t="s">
        <v>13</v>
      </c>
      <c r="K472" s="181">
        <v>4573</v>
      </c>
      <c r="L472" s="181">
        <v>4573</v>
      </c>
      <c r="M472" s="185">
        <v>2068</v>
      </c>
      <c r="N472" s="182" t="s">
        <v>20</v>
      </c>
      <c r="O472" s="183" t="s">
        <v>20</v>
      </c>
    </row>
    <row r="473" spans="1:15" customFormat="1" ht="15.5" x14ac:dyDescent="0.35">
      <c r="A473" s="176" t="s">
        <v>1350</v>
      </c>
      <c r="B473" s="177" t="s">
        <v>1351</v>
      </c>
      <c r="C473" s="176" t="s">
        <v>109</v>
      </c>
      <c r="D473" s="176" t="s">
        <v>288</v>
      </c>
      <c r="E473" s="176" t="s">
        <v>155</v>
      </c>
      <c r="F473" s="176">
        <v>2024</v>
      </c>
      <c r="G473" s="176" t="s">
        <v>138</v>
      </c>
      <c r="H473" s="176" t="s">
        <v>139</v>
      </c>
      <c r="I473" s="176" t="s">
        <v>177</v>
      </c>
      <c r="J473" s="250" t="s">
        <v>13</v>
      </c>
      <c r="K473" s="178">
        <v>664882</v>
      </c>
      <c r="L473" s="178">
        <v>664882</v>
      </c>
      <c r="M473" s="178">
        <v>664881.20499999996</v>
      </c>
      <c r="N473" s="179" t="s">
        <v>20</v>
      </c>
      <c r="O473" s="180" t="s">
        <v>20</v>
      </c>
    </row>
    <row r="474" spans="1:15" customFormat="1" ht="15.5" x14ac:dyDescent="0.35">
      <c r="A474" s="123" t="s">
        <v>1352</v>
      </c>
      <c r="B474" s="124" t="s">
        <v>1353</v>
      </c>
      <c r="C474" s="123" t="s">
        <v>109</v>
      </c>
      <c r="D474" s="123" t="s">
        <v>368</v>
      </c>
      <c r="E474" s="123" t="s">
        <v>535</v>
      </c>
      <c r="F474" s="123">
        <v>2024</v>
      </c>
      <c r="G474" s="123" t="s">
        <v>138</v>
      </c>
      <c r="H474" s="123" t="s">
        <v>139</v>
      </c>
      <c r="I474" s="123" t="s">
        <v>140</v>
      </c>
      <c r="J474" s="251" t="s">
        <v>13</v>
      </c>
      <c r="K474" s="181">
        <v>4573</v>
      </c>
      <c r="L474" s="181">
        <v>4573</v>
      </c>
      <c r="M474" s="181">
        <v>0</v>
      </c>
      <c r="N474" s="182" t="s">
        <v>20</v>
      </c>
      <c r="O474" s="183" t="s">
        <v>146</v>
      </c>
    </row>
    <row r="475" spans="1:15" customFormat="1" ht="15.5" x14ac:dyDescent="0.35">
      <c r="A475" s="176" t="s">
        <v>1354</v>
      </c>
      <c r="B475" s="177" t="s">
        <v>1355</v>
      </c>
      <c r="C475" s="176" t="s">
        <v>111</v>
      </c>
      <c r="D475" s="176" t="s">
        <v>180</v>
      </c>
      <c r="E475" s="176" t="s">
        <v>155</v>
      </c>
      <c r="F475" s="176">
        <v>2024</v>
      </c>
      <c r="G475" s="176" t="s">
        <v>138</v>
      </c>
      <c r="H475" s="176" t="s">
        <v>139</v>
      </c>
      <c r="I475" s="176" t="s">
        <v>168</v>
      </c>
      <c r="J475" s="250" t="s">
        <v>13</v>
      </c>
      <c r="K475" s="178">
        <v>6135</v>
      </c>
      <c r="L475" s="178">
        <v>1</v>
      </c>
      <c r="M475" s="178">
        <v>0</v>
      </c>
      <c r="N475" s="179" t="s">
        <v>20</v>
      </c>
      <c r="O475" s="180" t="s">
        <v>146</v>
      </c>
    </row>
    <row r="476" spans="1:15" customFormat="1" ht="15.5" x14ac:dyDescent="0.35">
      <c r="A476" s="123" t="s">
        <v>1356</v>
      </c>
      <c r="B476" s="124" t="s">
        <v>1357</v>
      </c>
      <c r="C476" s="123" t="s">
        <v>109</v>
      </c>
      <c r="D476" s="123" t="s">
        <v>171</v>
      </c>
      <c r="E476" s="123" t="s">
        <v>1047</v>
      </c>
      <c r="F476" s="123">
        <v>2024</v>
      </c>
      <c r="G476" s="123" t="s">
        <v>138</v>
      </c>
      <c r="H476" s="123" t="s">
        <v>144</v>
      </c>
      <c r="I476" s="123" t="s">
        <v>282</v>
      </c>
      <c r="J476" s="251" t="s">
        <v>13</v>
      </c>
      <c r="K476" s="181">
        <v>3110990</v>
      </c>
      <c r="L476" s="185">
        <v>1249214</v>
      </c>
      <c r="M476" s="181">
        <v>1240032</v>
      </c>
      <c r="N476" s="182" t="s">
        <v>20</v>
      </c>
      <c r="O476" s="183" t="s">
        <v>20</v>
      </c>
    </row>
    <row r="477" spans="1:15" customFormat="1" ht="15.5" x14ac:dyDescent="0.35">
      <c r="A477" s="176" t="s">
        <v>1358</v>
      </c>
      <c r="B477" s="177" t="s">
        <v>1359</v>
      </c>
      <c r="C477" s="176" t="s">
        <v>292</v>
      </c>
      <c r="D477" s="176" t="s">
        <v>293</v>
      </c>
      <c r="E477" s="176" t="s">
        <v>155</v>
      </c>
      <c r="F477" s="176">
        <v>2024</v>
      </c>
      <c r="G477" s="176" t="s">
        <v>138</v>
      </c>
      <c r="H477" s="176" t="s">
        <v>687</v>
      </c>
      <c r="I477" s="176" t="s">
        <v>957</v>
      </c>
      <c r="J477" s="250" t="s">
        <v>13</v>
      </c>
      <c r="K477" s="178">
        <v>867469</v>
      </c>
      <c r="L477" s="184">
        <v>867469</v>
      </c>
      <c r="M477" s="184">
        <v>824354.07799999998</v>
      </c>
      <c r="N477" s="179" t="s">
        <v>20</v>
      </c>
      <c r="O477" s="180" t="s">
        <v>20</v>
      </c>
    </row>
    <row r="478" spans="1:15" customFormat="1" ht="15.5" x14ac:dyDescent="0.35">
      <c r="A478" s="123" t="s">
        <v>1360</v>
      </c>
      <c r="B478" s="124" t="s">
        <v>1361</v>
      </c>
      <c r="C478" s="123" t="s">
        <v>96</v>
      </c>
      <c r="D478" s="123" t="s">
        <v>166</v>
      </c>
      <c r="E478" s="123" t="s">
        <v>274</v>
      </c>
      <c r="F478" s="123">
        <v>2024</v>
      </c>
      <c r="G478" s="123" t="s">
        <v>138</v>
      </c>
      <c r="H478" s="123" t="s">
        <v>162</v>
      </c>
      <c r="I478" s="123" t="s">
        <v>1018</v>
      </c>
      <c r="J478" s="251" t="s">
        <v>13</v>
      </c>
      <c r="K478" s="181">
        <v>35345</v>
      </c>
      <c r="L478" s="181">
        <v>36382</v>
      </c>
      <c r="M478" s="185">
        <v>35580</v>
      </c>
      <c r="N478" s="182" t="s">
        <v>20</v>
      </c>
      <c r="O478" s="183" t="s">
        <v>20</v>
      </c>
    </row>
    <row r="479" spans="1:15" customFormat="1" ht="15.5" x14ac:dyDescent="0.35">
      <c r="A479" s="176" t="s">
        <v>1362</v>
      </c>
      <c r="B479" s="177" t="s">
        <v>1363</v>
      </c>
      <c r="C479" s="176" t="s">
        <v>97</v>
      </c>
      <c r="D479" s="176" t="s">
        <v>155</v>
      </c>
      <c r="E479" s="176" t="s">
        <v>155</v>
      </c>
      <c r="F479" s="176">
        <v>2024</v>
      </c>
      <c r="G479" s="176" t="s">
        <v>138</v>
      </c>
      <c r="H479" s="176" t="s">
        <v>414</v>
      </c>
      <c r="I479" s="176" t="s">
        <v>415</v>
      </c>
      <c r="J479" s="250" t="s">
        <v>13</v>
      </c>
      <c r="K479" s="178">
        <v>2441975</v>
      </c>
      <c r="L479" s="184">
        <v>2438125</v>
      </c>
      <c r="M479" s="178">
        <v>2438125</v>
      </c>
      <c r="N479" s="179" t="s">
        <v>20</v>
      </c>
      <c r="O479" s="180" t="s">
        <v>20</v>
      </c>
    </row>
    <row r="480" spans="1:15" customFormat="1" ht="15.5" x14ac:dyDescent="0.35">
      <c r="A480" s="123" t="s">
        <v>1364</v>
      </c>
      <c r="B480" s="124" t="s">
        <v>1365</v>
      </c>
      <c r="C480" s="123" t="s">
        <v>90</v>
      </c>
      <c r="D480" s="123" t="s">
        <v>911</v>
      </c>
      <c r="E480" s="123" t="s">
        <v>155</v>
      </c>
      <c r="F480" s="123">
        <v>2024</v>
      </c>
      <c r="G480" s="123" t="s">
        <v>138</v>
      </c>
      <c r="H480" s="123" t="s">
        <v>139</v>
      </c>
      <c r="I480" s="123" t="s">
        <v>177</v>
      </c>
      <c r="J480" s="251" t="s">
        <v>13</v>
      </c>
      <c r="K480" s="181">
        <v>71170500</v>
      </c>
      <c r="L480" s="181">
        <v>71170500</v>
      </c>
      <c r="M480" s="181">
        <v>71085638</v>
      </c>
      <c r="N480" s="182" t="s">
        <v>20</v>
      </c>
      <c r="O480" s="183" t="s">
        <v>20</v>
      </c>
    </row>
    <row r="481" spans="1:15" customFormat="1" ht="15.5" x14ac:dyDescent="0.35">
      <c r="A481" s="176" t="s">
        <v>1366</v>
      </c>
      <c r="B481" s="177" t="s">
        <v>1367</v>
      </c>
      <c r="C481" s="176" t="s">
        <v>90</v>
      </c>
      <c r="D481" s="176" t="s">
        <v>155</v>
      </c>
      <c r="E481" s="176" t="s">
        <v>155</v>
      </c>
      <c r="F481" s="176">
        <v>2024</v>
      </c>
      <c r="G481" s="176" t="s">
        <v>138</v>
      </c>
      <c r="H481" s="176" t="s">
        <v>139</v>
      </c>
      <c r="I481" s="176" t="s">
        <v>177</v>
      </c>
      <c r="J481" s="250" t="s">
        <v>13</v>
      </c>
      <c r="K481" s="178">
        <v>1849912</v>
      </c>
      <c r="L481" s="178">
        <v>1849912</v>
      </c>
      <c r="M481" s="184">
        <v>1626104</v>
      </c>
      <c r="N481" s="179" t="s">
        <v>20</v>
      </c>
      <c r="O481" s="180" t="s">
        <v>20</v>
      </c>
    </row>
    <row r="482" spans="1:15" customFormat="1" ht="15.5" x14ac:dyDescent="0.35">
      <c r="A482" s="123" t="s">
        <v>1368</v>
      </c>
      <c r="B482" s="124" t="s">
        <v>1369</v>
      </c>
      <c r="C482" s="123" t="s">
        <v>93</v>
      </c>
      <c r="D482" s="123" t="s">
        <v>155</v>
      </c>
      <c r="E482" s="123" t="s">
        <v>155</v>
      </c>
      <c r="F482" s="123">
        <v>2024</v>
      </c>
      <c r="G482" s="123" t="s">
        <v>138</v>
      </c>
      <c r="H482" s="123" t="s">
        <v>210</v>
      </c>
      <c r="I482" s="123" t="s">
        <v>1370</v>
      </c>
      <c r="J482" s="251" t="s">
        <v>13</v>
      </c>
      <c r="K482" s="181">
        <v>2590404</v>
      </c>
      <c r="L482" s="181">
        <v>2593404</v>
      </c>
      <c r="M482" s="181">
        <v>2591191</v>
      </c>
      <c r="N482" s="182" t="s">
        <v>20</v>
      </c>
      <c r="O482" s="183" t="s">
        <v>20</v>
      </c>
    </row>
    <row r="483" spans="1:15" customFormat="1" ht="15.5" x14ac:dyDescent="0.35">
      <c r="A483" s="176" t="s">
        <v>1371</v>
      </c>
      <c r="B483" s="177" t="s">
        <v>1372</v>
      </c>
      <c r="C483" s="176" t="s">
        <v>100</v>
      </c>
      <c r="D483" s="176" t="s">
        <v>1373</v>
      </c>
      <c r="E483" s="176" t="s">
        <v>1374</v>
      </c>
      <c r="F483" s="176">
        <v>2024</v>
      </c>
      <c r="G483" s="176" t="s">
        <v>138</v>
      </c>
      <c r="H483" s="176" t="s">
        <v>151</v>
      </c>
      <c r="I483" s="176" t="s">
        <v>152</v>
      </c>
      <c r="J483" s="250" t="s">
        <v>13</v>
      </c>
      <c r="K483" s="178">
        <v>69451</v>
      </c>
      <c r="L483" s="178">
        <v>69500</v>
      </c>
      <c r="M483" s="178">
        <v>65929.327999999994</v>
      </c>
      <c r="N483" s="179" t="s">
        <v>20</v>
      </c>
      <c r="O483" s="180" t="s">
        <v>20</v>
      </c>
    </row>
    <row r="484" spans="1:15" customFormat="1" ht="15.5" x14ac:dyDescent="0.35">
      <c r="A484" s="123" t="s">
        <v>1375</v>
      </c>
      <c r="B484" s="124" t="s">
        <v>1376</v>
      </c>
      <c r="C484" s="123" t="s">
        <v>92</v>
      </c>
      <c r="D484" s="123" t="s">
        <v>540</v>
      </c>
      <c r="E484" s="123" t="s">
        <v>1377</v>
      </c>
      <c r="F484" s="123">
        <v>2024</v>
      </c>
      <c r="G484" s="123" t="s">
        <v>138</v>
      </c>
      <c r="H484" s="123" t="s">
        <v>151</v>
      </c>
      <c r="I484" s="123" t="s">
        <v>152</v>
      </c>
      <c r="J484" s="251" t="s">
        <v>16</v>
      </c>
      <c r="K484" s="181">
        <v>1810000</v>
      </c>
      <c r="L484" s="181">
        <v>1999180</v>
      </c>
      <c r="M484" s="181">
        <v>1998644.4110000001</v>
      </c>
      <c r="N484" s="182" t="s">
        <v>20</v>
      </c>
      <c r="O484" s="183" t="s">
        <v>20</v>
      </c>
    </row>
    <row r="485" spans="1:15" customFormat="1" ht="15.5" x14ac:dyDescent="0.35">
      <c r="A485" s="176" t="s">
        <v>1378</v>
      </c>
      <c r="B485" s="177" t="s">
        <v>1379</v>
      </c>
      <c r="C485" s="176" t="s">
        <v>90</v>
      </c>
      <c r="D485" s="176" t="s">
        <v>155</v>
      </c>
      <c r="E485" s="176" t="s">
        <v>155</v>
      </c>
      <c r="F485" s="176">
        <v>2024</v>
      </c>
      <c r="G485" s="176" t="s">
        <v>138</v>
      </c>
      <c r="H485" s="176" t="s">
        <v>151</v>
      </c>
      <c r="I485" s="176" t="s">
        <v>152</v>
      </c>
      <c r="J485" s="250" t="s">
        <v>13</v>
      </c>
      <c r="K485" s="178">
        <v>166000</v>
      </c>
      <c r="L485" s="184">
        <v>268000</v>
      </c>
      <c r="M485" s="178">
        <v>159898.47200000001</v>
      </c>
      <c r="N485" s="179" t="s">
        <v>20</v>
      </c>
      <c r="O485" s="180" t="s">
        <v>20</v>
      </c>
    </row>
    <row r="486" spans="1:15" customFormat="1" ht="15.5" x14ac:dyDescent="0.35">
      <c r="A486" s="123" t="s">
        <v>1380</v>
      </c>
      <c r="B486" s="124" t="s">
        <v>1381</v>
      </c>
      <c r="C486" s="123" t="s">
        <v>292</v>
      </c>
      <c r="D486" s="123" t="s">
        <v>72</v>
      </c>
      <c r="E486" s="123" t="s">
        <v>155</v>
      </c>
      <c r="F486" s="123">
        <v>2024</v>
      </c>
      <c r="G486" s="123" t="s">
        <v>138</v>
      </c>
      <c r="H486" s="123" t="s">
        <v>270</v>
      </c>
      <c r="I486" s="123" t="s">
        <v>1382</v>
      </c>
      <c r="J486" s="251" t="s">
        <v>13</v>
      </c>
      <c r="K486" s="181">
        <v>591014</v>
      </c>
      <c r="L486" s="185">
        <v>591014</v>
      </c>
      <c r="M486" s="187">
        <v>571871</v>
      </c>
      <c r="N486" s="182" t="s">
        <v>20</v>
      </c>
      <c r="O486" s="183" t="s">
        <v>20</v>
      </c>
    </row>
    <row r="487" spans="1:15" customFormat="1" ht="15.5" x14ac:dyDescent="0.35">
      <c r="A487" s="176" t="s">
        <v>1383</v>
      </c>
      <c r="B487" s="177" t="s">
        <v>1384</v>
      </c>
      <c r="C487" s="176" t="s">
        <v>84</v>
      </c>
      <c r="D487" s="176" t="s">
        <v>440</v>
      </c>
      <c r="E487" s="176" t="s">
        <v>440</v>
      </c>
      <c r="F487" s="176">
        <v>2024</v>
      </c>
      <c r="G487" s="176" t="s">
        <v>138</v>
      </c>
      <c r="H487" s="176" t="s">
        <v>321</v>
      </c>
      <c r="I487" s="176" t="s">
        <v>1385</v>
      </c>
      <c r="J487" s="250" t="s">
        <v>13</v>
      </c>
      <c r="K487" s="178">
        <v>2374396</v>
      </c>
      <c r="L487" s="184">
        <v>1649657</v>
      </c>
      <c r="M487" s="186">
        <v>1636785</v>
      </c>
      <c r="N487" s="179" t="s">
        <v>20</v>
      </c>
      <c r="O487" s="180" t="s">
        <v>20</v>
      </c>
    </row>
    <row r="488" spans="1:15" customFormat="1" ht="15.5" x14ac:dyDescent="0.35">
      <c r="A488" s="123" t="s">
        <v>1386</v>
      </c>
      <c r="B488" s="124" t="s">
        <v>1387</v>
      </c>
      <c r="C488" s="123" t="s">
        <v>92</v>
      </c>
      <c r="D488" s="123" t="s">
        <v>155</v>
      </c>
      <c r="E488" s="123" t="s">
        <v>155</v>
      </c>
      <c r="F488" s="123">
        <v>2024</v>
      </c>
      <c r="G488" s="123" t="s">
        <v>138</v>
      </c>
      <c r="H488" s="123" t="s">
        <v>151</v>
      </c>
      <c r="I488" s="123" t="s">
        <v>200</v>
      </c>
      <c r="J488" s="251" t="s">
        <v>13</v>
      </c>
      <c r="K488" s="181">
        <v>1131000</v>
      </c>
      <c r="L488" s="185">
        <v>1200000</v>
      </c>
      <c r="M488" s="181">
        <v>1131000</v>
      </c>
      <c r="N488" s="182" t="s">
        <v>20</v>
      </c>
      <c r="O488" s="183" t="s">
        <v>20</v>
      </c>
    </row>
    <row r="489" spans="1:15" customFormat="1" ht="15.5" x14ac:dyDescent="0.35">
      <c r="A489" s="176" t="s">
        <v>1388</v>
      </c>
      <c r="B489" s="177" t="s">
        <v>1389</v>
      </c>
      <c r="C489" s="176" t="s">
        <v>96</v>
      </c>
      <c r="D489" s="176" t="s">
        <v>166</v>
      </c>
      <c r="E489" s="176" t="s">
        <v>281</v>
      </c>
      <c r="F489" s="176">
        <v>2024</v>
      </c>
      <c r="G489" s="176" t="s">
        <v>138</v>
      </c>
      <c r="H489" s="176" t="s">
        <v>162</v>
      </c>
      <c r="I489" s="176" t="s">
        <v>1207</v>
      </c>
      <c r="J489" s="250" t="s">
        <v>13</v>
      </c>
      <c r="K489" s="178">
        <v>1850001</v>
      </c>
      <c r="L489" s="184">
        <v>1982232</v>
      </c>
      <c r="M489" s="184">
        <v>1982231.2220000001</v>
      </c>
      <c r="N489" s="179" t="s">
        <v>20</v>
      </c>
      <c r="O489" s="180" t="s">
        <v>20</v>
      </c>
    </row>
    <row r="490" spans="1:15" customFormat="1" ht="15.5" x14ac:dyDescent="0.35">
      <c r="A490" s="123" t="s">
        <v>1390</v>
      </c>
      <c r="B490" s="124" t="s">
        <v>1391</v>
      </c>
      <c r="C490" s="123" t="s">
        <v>91</v>
      </c>
      <c r="D490" s="123" t="s">
        <v>384</v>
      </c>
      <c r="E490" s="123" t="s">
        <v>1062</v>
      </c>
      <c r="F490" s="123">
        <v>2024</v>
      </c>
      <c r="G490" s="123" t="s">
        <v>138</v>
      </c>
      <c r="H490" s="123" t="s">
        <v>182</v>
      </c>
      <c r="I490" s="123" t="s">
        <v>330</v>
      </c>
      <c r="J490" s="251" t="s">
        <v>13</v>
      </c>
      <c r="K490" s="181">
        <v>1182985</v>
      </c>
      <c r="L490" s="185">
        <v>42162</v>
      </c>
      <c r="M490" s="181">
        <v>42162</v>
      </c>
      <c r="N490" s="182" t="s">
        <v>20</v>
      </c>
      <c r="O490" s="183" t="s">
        <v>20</v>
      </c>
    </row>
    <row r="491" spans="1:15" customFormat="1" ht="15.5" x14ac:dyDescent="0.35">
      <c r="A491" s="176" t="s">
        <v>1392</v>
      </c>
      <c r="B491" s="177" t="s">
        <v>1393</v>
      </c>
      <c r="C491" s="176" t="s">
        <v>98</v>
      </c>
      <c r="D491" s="176" t="s">
        <v>190</v>
      </c>
      <c r="E491" s="176" t="s">
        <v>1394</v>
      </c>
      <c r="F491" s="176">
        <v>2024</v>
      </c>
      <c r="G491" s="176" t="s">
        <v>138</v>
      </c>
      <c r="H491" s="176" t="s">
        <v>151</v>
      </c>
      <c r="I491" s="176" t="s">
        <v>152</v>
      </c>
      <c r="J491" s="250" t="s">
        <v>13</v>
      </c>
      <c r="K491" s="178">
        <v>149700</v>
      </c>
      <c r="L491" s="178">
        <v>68660</v>
      </c>
      <c r="M491" s="178">
        <v>68652.331999999995</v>
      </c>
      <c r="N491" s="179" t="s">
        <v>20</v>
      </c>
      <c r="O491" s="180" t="s">
        <v>20</v>
      </c>
    </row>
    <row r="492" spans="1:15" customFormat="1" ht="15.5" x14ac:dyDescent="0.35">
      <c r="A492" s="123" t="s">
        <v>1395</v>
      </c>
      <c r="B492" s="124" t="s">
        <v>1396</v>
      </c>
      <c r="C492" s="123" t="s">
        <v>93</v>
      </c>
      <c r="D492" s="123" t="s">
        <v>155</v>
      </c>
      <c r="E492" s="123" t="s">
        <v>155</v>
      </c>
      <c r="F492" s="123">
        <v>2024</v>
      </c>
      <c r="G492" s="123" t="s">
        <v>138</v>
      </c>
      <c r="H492" s="123" t="s">
        <v>151</v>
      </c>
      <c r="I492" s="123" t="s">
        <v>152</v>
      </c>
      <c r="J492" s="251" t="s">
        <v>13</v>
      </c>
      <c r="K492" s="181">
        <v>3004121</v>
      </c>
      <c r="L492" s="185">
        <v>1258010</v>
      </c>
      <c r="M492" s="181">
        <v>1241655.5149999999</v>
      </c>
      <c r="N492" s="182" t="s">
        <v>20</v>
      </c>
      <c r="O492" s="183" t="s">
        <v>20</v>
      </c>
    </row>
    <row r="493" spans="1:15" customFormat="1" ht="15.5" x14ac:dyDescent="0.35">
      <c r="A493" s="176" t="s">
        <v>1397</v>
      </c>
      <c r="B493" s="177" t="s">
        <v>1398</v>
      </c>
      <c r="C493" s="176" t="s">
        <v>98</v>
      </c>
      <c r="D493" s="176" t="s">
        <v>190</v>
      </c>
      <c r="E493" s="176" t="s">
        <v>486</v>
      </c>
      <c r="F493" s="176">
        <v>2024</v>
      </c>
      <c r="G493" s="176" t="s">
        <v>251</v>
      </c>
      <c r="H493" s="176" t="s">
        <v>144</v>
      </c>
      <c r="I493" s="176" t="s">
        <v>282</v>
      </c>
      <c r="J493" s="250" t="s">
        <v>13</v>
      </c>
      <c r="K493" s="178">
        <v>114198</v>
      </c>
      <c r="L493" s="184">
        <v>114198</v>
      </c>
      <c r="M493" s="178">
        <v>114197.323</v>
      </c>
      <c r="N493" s="179" t="s">
        <v>20</v>
      </c>
      <c r="O493" s="180" t="s">
        <v>20</v>
      </c>
    </row>
    <row r="494" spans="1:15" customFormat="1" ht="15.5" x14ac:dyDescent="0.35">
      <c r="A494" s="123" t="s">
        <v>1399</v>
      </c>
      <c r="B494" s="124" t="s">
        <v>1400</v>
      </c>
      <c r="C494" s="123" t="s">
        <v>90</v>
      </c>
      <c r="D494" s="123" t="s">
        <v>742</v>
      </c>
      <c r="E494" s="123" t="s">
        <v>155</v>
      </c>
      <c r="F494" s="123">
        <v>2024</v>
      </c>
      <c r="G494" s="123" t="s">
        <v>138</v>
      </c>
      <c r="H494" s="123" t="s">
        <v>270</v>
      </c>
      <c r="I494" s="123" t="s">
        <v>271</v>
      </c>
      <c r="J494" s="251" t="s">
        <v>13</v>
      </c>
      <c r="K494" s="181">
        <v>27200</v>
      </c>
      <c r="L494" s="181">
        <v>60000</v>
      </c>
      <c r="M494" s="185">
        <v>27200</v>
      </c>
      <c r="N494" s="182" t="s">
        <v>20</v>
      </c>
      <c r="O494" s="183" t="s">
        <v>20</v>
      </c>
    </row>
    <row r="495" spans="1:15" customFormat="1" ht="15.5" x14ac:dyDescent="0.35">
      <c r="A495" s="176" t="s">
        <v>1401</v>
      </c>
      <c r="B495" s="177" t="s">
        <v>1402</v>
      </c>
      <c r="C495" s="176" t="s">
        <v>92</v>
      </c>
      <c r="D495" s="176" t="s">
        <v>721</v>
      </c>
      <c r="E495" s="176" t="s">
        <v>1403</v>
      </c>
      <c r="F495" s="176">
        <v>2024</v>
      </c>
      <c r="G495" s="176" t="s">
        <v>138</v>
      </c>
      <c r="H495" s="176" t="s">
        <v>151</v>
      </c>
      <c r="I495" s="176" t="s">
        <v>152</v>
      </c>
      <c r="J495" s="250" t="s">
        <v>13</v>
      </c>
      <c r="K495" s="178">
        <v>356295</v>
      </c>
      <c r="L495" s="184">
        <v>2489870</v>
      </c>
      <c r="M495" s="178">
        <v>350578.99900000001</v>
      </c>
      <c r="N495" s="179" t="s">
        <v>20</v>
      </c>
      <c r="O495" s="180" t="s">
        <v>20</v>
      </c>
    </row>
    <row r="496" spans="1:15" customFormat="1" ht="15.5" x14ac:dyDescent="0.35">
      <c r="A496" s="123" t="s">
        <v>1404</v>
      </c>
      <c r="B496" s="124" t="s">
        <v>1405</v>
      </c>
      <c r="C496" s="123" t="s">
        <v>98</v>
      </c>
      <c r="D496" s="123" t="s">
        <v>365</v>
      </c>
      <c r="E496" s="123" t="s">
        <v>501</v>
      </c>
      <c r="F496" s="123">
        <v>2024</v>
      </c>
      <c r="G496" s="123" t="s">
        <v>138</v>
      </c>
      <c r="H496" s="123" t="s">
        <v>151</v>
      </c>
      <c r="I496" s="123" t="s">
        <v>152</v>
      </c>
      <c r="J496" s="251" t="s">
        <v>13</v>
      </c>
      <c r="K496" s="181">
        <v>1800</v>
      </c>
      <c r="L496" s="185">
        <v>1800</v>
      </c>
      <c r="M496" s="181">
        <v>1798.0350000000001</v>
      </c>
      <c r="N496" s="182" t="s">
        <v>20</v>
      </c>
      <c r="O496" s="183" t="s">
        <v>20</v>
      </c>
    </row>
    <row r="497" spans="1:15" customFormat="1" ht="15.5" x14ac:dyDescent="0.35">
      <c r="A497" s="176" t="s">
        <v>1406</v>
      </c>
      <c r="B497" s="177" t="s">
        <v>1407</v>
      </c>
      <c r="C497" s="176" t="s">
        <v>74</v>
      </c>
      <c r="D497" s="176" t="s">
        <v>155</v>
      </c>
      <c r="E497" s="176" t="s">
        <v>155</v>
      </c>
      <c r="F497" s="176">
        <v>2024</v>
      </c>
      <c r="G497" s="176" t="s">
        <v>138</v>
      </c>
      <c r="H497" s="176" t="s">
        <v>151</v>
      </c>
      <c r="I497" s="176" t="s">
        <v>152</v>
      </c>
      <c r="J497" s="250" t="s">
        <v>13</v>
      </c>
      <c r="K497" s="178">
        <v>221116</v>
      </c>
      <c r="L497" s="184">
        <v>228000</v>
      </c>
      <c r="M497" s="184">
        <v>210000</v>
      </c>
      <c r="N497" s="179" t="s">
        <v>20</v>
      </c>
      <c r="O497" s="180" t="s">
        <v>20</v>
      </c>
    </row>
    <row r="498" spans="1:15" customFormat="1" ht="15.5" x14ac:dyDescent="0.35">
      <c r="A498" s="123" t="s">
        <v>1408</v>
      </c>
      <c r="B498" s="124" t="s">
        <v>1409</v>
      </c>
      <c r="C498" s="123" t="s">
        <v>98</v>
      </c>
      <c r="D498" s="123" t="s">
        <v>365</v>
      </c>
      <c r="E498" s="123" t="s">
        <v>365</v>
      </c>
      <c r="F498" s="123">
        <v>2024</v>
      </c>
      <c r="G498" s="123" t="s">
        <v>138</v>
      </c>
      <c r="H498" s="123" t="s">
        <v>182</v>
      </c>
      <c r="I498" s="123" t="s">
        <v>330</v>
      </c>
      <c r="J498" s="251" t="s">
        <v>16</v>
      </c>
      <c r="K498" s="181">
        <v>4588356</v>
      </c>
      <c r="L498" s="181">
        <v>1100000</v>
      </c>
      <c r="M498" s="181">
        <v>761550</v>
      </c>
      <c r="N498" s="182" t="s">
        <v>20</v>
      </c>
      <c r="O498" s="183" t="s">
        <v>20</v>
      </c>
    </row>
    <row r="499" spans="1:15" customFormat="1" ht="15.5" x14ac:dyDescent="0.35">
      <c r="A499" s="176" t="s">
        <v>1410</v>
      </c>
      <c r="B499" s="177" t="s">
        <v>1411</v>
      </c>
      <c r="C499" s="176" t="s">
        <v>100</v>
      </c>
      <c r="D499" s="176" t="s">
        <v>73</v>
      </c>
      <c r="E499" s="176" t="s">
        <v>1412</v>
      </c>
      <c r="F499" s="176">
        <v>2024</v>
      </c>
      <c r="G499" s="176" t="s">
        <v>138</v>
      </c>
      <c r="H499" s="176" t="s">
        <v>151</v>
      </c>
      <c r="I499" s="176" t="s">
        <v>152</v>
      </c>
      <c r="J499" s="250" t="s">
        <v>13</v>
      </c>
      <c r="K499" s="178">
        <v>20</v>
      </c>
      <c r="L499" s="178">
        <v>2464000</v>
      </c>
      <c r="M499" s="178">
        <v>0</v>
      </c>
      <c r="N499" s="179" t="s">
        <v>20</v>
      </c>
      <c r="O499" s="180" t="s">
        <v>146</v>
      </c>
    </row>
    <row r="500" spans="1:15" customFormat="1" ht="15.5" x14ac:dyDescent="0.35">
      <c r="A500" s="123" t="s">
        <v>1413</v>
      </c>
      <c r="B500" s="124" t="s">
        <v>1414</v>
      </c>
      <c r="C500" s="123" t="s">
        <v>93</v>
      </c>
      <c r="D500" s="123" t="s">
        <v>315</v>
      </c>
      <c r="E500" s="123" t="s">
        <v>315</v>
      </c>
      <c r="F500" s="123">
        <v>2024</v>
      </c>
      <c r="G500" s="123" t="s">
        <v>138</v>
      </c>
      <c r="H500" s="123" t="s">
        <v>151</v>
      </c>
      <c r="I500" s="123" t="s">
        <v>152</v>
      </c>
      <c r="J500" s="251" t="s">
        <v>13</v>
      </c>
      <c r="K500" s="181">
        <v>242191</v>
      </c>
      <c r="L500" s="185">
        <v>40600</v>
      </c>
      <c r="M500" s="181">
        <v>38453</v>
      </c>
      <c r="N500" s="182" t="s">
        <v>20</v>
      </c>
      <c r="O500" s="183" t="s">
        <v>20</v>
      </c>
    </row>
    <row r="501" spans="1:15" customFormat="1" ht="15.5" x14ac:dyDescent="0.35">
      <c r="A501" s="176" t="s">
        <v>1415</v>
      </c>
      <c r="B501" s="177" t="s">
        <v>1416</v>
      </c>
      <c r="C501" s="176" t="s">
        <v>100</v>
      </c>
      <c r="D501" s="176" t="s">
        <v>155</v>
      </c>
      <c r="E501" s="176" t="s">
        <v>155</v>
      </c>
      <c r="F501" s="176">
        <v>2024</v>
      </c>
      <c r="G501" s="176" t="s">
        <v>138</v>
      </c>
      <c r="H501" s="176" t="s">
        <v>151</v>
      </c>
      <c r="I501" s="176" t="s">
        <v>152</v>
      </c>
      <c r="J501" s="250" t="s">
        <v>13</v>
      </c>
      <c r="K501" s="178">
        <v>4646095</v>
      </c>
      <c r="L501" s="184">
        <v>4489000</v>
      </c>
      <c r="M501" s="184">
        <v>2817622.5249999999</v>
      </c>
      <c r="N501" s="179" t="s">
        <v>20</v>
      </c>
      <c r="O501" s="180" t="s">
        <v>20</v>
      </c>
    </row>
    <row r="502" spans="1:15" customFormat="1" ht="15.5" x14ac:dyDescent="0.35">
      <c r="A502" s="123" t="s">
        <v>1417</v>
      </c>
      <c r="B502" s="124" t="s">
        <v>1418</v>
      </c>
      <c r="C502" s="123" t="s">
        <v>109</v>
      </c>
      <c r="D502" s="123" t="s">
        <v>368</v>
      </c>
      <c r="E502" s="123" t="s">
        <v>1280</v>
      </c>
      <c r="F502" s="123">
        <v>2024</v>
      </c>
      <c r="G502" s="123" t="s">
        <v>138</v>
      </c>
      <c r="H502" s="123" t="s">
        <v>151</v>
      </c>
      <c r="I502" s="123" t="s">
        <v>200</v>
      </c>
      <c r="J502" s="251" t="s">
        <v>13</v>
      </c>
      <c r="K502" s="181">
        <v>18153927</v>
      </c>
      <c r="L502" s="181">
        <v>9463229</v>
      </c>
      <c r="M502" s="181">
        <v>9462318.2410000004</v>
      </c>
      <c r="N502" s="182" t="s">
        <v>20</v>
      </c>
      <c r="O502" s="183" t="s">
        <v>20</v>
      </c>
    </row>
    <row r="503" spans="1:15" customFormat="1" ht="15.5" x14ac:dyDescent="0.35">
      <c r="A503" s="176" t="s">
        <v>1419</v>
      </c>
      <c r="B503" s="177" t="s">
        <v>1420</v>
      </c>
      <c r="C503" s="176" t="s">
        <v>87</v>
      </c>
      <c r="D503" s="176" t="s">
        <v>592</v>
      </c>
      <c r="E503" s="176" t="s">
        <v>593</v>
      </c>
      <c r="F503" s="176">
        <v>2024</v>
      </c>
      <c r="G503" s="176" t="s">
        <v>138</v>
      </c>
      <c r="H503" s="176" t="s">
        <v>151</v>
      </c>
      <c r="I503" s="176" t="s">
        <v>200</v>
      </c>
      <c r="J503" s="250" t="s">
        <v>13</v>
      </c>
      <c r="K503" s="178">
        <v>520022</v>
      </c>
      <c r="L503" s="178">
        <v>1200510</v>
      </c>
      <c r="M503" s="178">
        <v>514343.603</v>
      </c>
      <c r="N503" s="179" t="s">
        <v>20</v>
      </c>
      <c r="O503" s="180" t="s">
        <v>20</v>
      </c>
    </row>
    <row r="504" spans="1:15" customFormat="1" ht="15.5" x14ac:dyDescent="0.35">
      <c r="A504" s="123" t="s">
        <v>1421</v>
      </c>
      <c r="B504" s="124" t="s">
        <v>1422</v>
      </c>
      <c r="C504" s="123" t="s">
        <v>93</v>
      </c>
      <c r="D504" s="123" t="s">
        <v>315</v>
      </c>
      <c r="E504" s="123" t="s">
        <v>475</v>
      </c>
      <c r="F504" s="123">
        <v>2024</v>
      </c>
      <c r="G504" s="123" t="s">
        <v>138</v>
      </c>
      <c r="H504" s="123" t="s">
        <v>321</v>
      </c>
      <c r="I504" s="123" t="s">
        <v>322</v>
      </c>
      <c r="J504" s="251" t="s">
        <v>13</v>
      </c>
      <c r="K504" s="181">
        <v>5</v>
      </c>
      <c r="L504" s="181">
        <v>5</v>
      </c>
      <c r="M504" s="181">
        <v>0</v>
      </c>
      <c r="N504" s="182" t="s">
        <v>20</v>
      </c>
      <c r="O504" s="183" t="s">
        <v>146</v>
      </c>
    </row>
    <row r="505" spans="1:15" customFormat="1" ht="15.5" x14ac:dyDescent="0.35">
      <c r="A505" s="176" t="s">
        <v>1423</v>
      </c>
      <c r="B505" s="177" t="s">
        <v>1424</v>
      </c>
      <c r="C505" s="176" t="s">
        <v>109</v>
      </c>
      <c r="D505" s="176" t="s">
        <v>368</v>
      </c>
      <c r="E505" s="176" t="s">
        <v>368</v>
      </c>
      <c r="F505" s="176">
        <v>2024</v>
      </c>
      <c r="G505" s="176" t="s">
        <v>138</v>
      </c>
      <c r="H505" s="176" t="s">
        <v>151</v>
      </c>
      <c r="I505" s="176" t="s">
        <v>200</v>
      </c>
      <c r="J505" s="250" t="s">
        <v>13</v>
      </c>
      <c r="K505" s="178">
        <v>286707</v>
      </c>
      <c r="L505" s="178">
        <v>310900</v>
      </c>
      <c r="M505" s="178">
        <v>286706.277</v>
      </c>
      <c r="N505" s="179" t="s">
        <v>20</v>
      </c>
      <c r="O505" s="180" t="s">
        <v>20</v>
      </c>
    </row>
    <row r="506" spans="1:15" customFormat="1" ht="15.5" x14ac:dyDescent="0.35">
      <c r="A506" s="123" t="s">
        <v>1425</v>
      </c>
      <c r="B506" s="124" t="s">
        <v>1426</v>
      </c>
      <c r="C506" s="123" t="s">
        <v>89</v>
      </c>
      <c r="D506" s="123" t="s">
        <v>186</v>
      </c>
      <c r="E506" s="123" t="s">
        <v>303</v>
      </c>
      <c r="F506" s="123">
        <v>2024</v>
      </c>
      <c r="G506" s="123" t="s">
        <v>138</v>
      </c>
      <c r="H506" s="123" t="s">
        <v>139</v>
      </c>
      <c r="I506" s="123" t="s">
        <v>140</v>
      </c>
      <c r="J506" s="251" t="s">
        <v>13</v>
      </c>
      <c r="K506" s="181">
        <v>7000</v>
      </c>
      <c r="L506" s="185">
        <v>6222</v>
      </c>
      <c r="M506" s="181">
        <v>6222</v>
      </c>
      <c r="N506" s="182" t="s">
        <v>20</v>
      </c>
      <c r="O506" s="183" t="s">
        <v>20</v>
      </c>
    </row>
    <row r="507" spans="1:15" customFormat="1" ht="15.5" x14ac:dyDescent="0.35">
      <c r="A507" s="176" t="s">
        <v>1427</v>
      </c>
      <c r="B507" s="177" t="s">
        <v>1428</v>
      </c>
      <c r="C507" s="176" t="s">
        <v>97</v>
      </c>
      <c r="D507" s="176" t="s">
        <v>155</v>
      </c>
      <c r="E507" s="176" t="s">
        <v>155</v>
      </c>
      <c r="F507" s="176">
        <v>2024</v>
      </c>
      <c r="G507" s="176" t="s">
        <v>138</v>
      </c>
      <c r="H507" s="176" t="s">
        <v>151</v>
      </c>
      <c r="I507" s="176" t="s">
        <v>152</v>
      </c>
      <c r="J507" s="250" t="s">
        <v>13</v>
      </c>
      <c r="K507" s="178">
        <v>7344821</v>
      </c>
      <c r="L507" s="178">
        <v>154710</v>
      </c>
      <c r="M507" s="178">
        <v>153126</v>
      </c>
      <c r="N507" s="179" t="s">
        <v>20</v>
      </c>
      <c r="O507" s="180" t="s">
        <v>20</v>
      </c>
    </row>
    <row r="508" spans="1:15" customFormat="1" ht="15.5" x14ac:dyDescent="0.35">
      <c r="A508" s="123" t="s">
        <v>1429</v>
      </c>
      <c r="B508" s="124" t="s">
        <v>1430</v>
      </c>
      <c r="C508" s="123" t="s">
        <v>90</v>
      </c>
      <c r="D508" s="123" t="s">
        <v>155</v>
      </c>
      <c r="E508" s="123" t="s">
        <v>155</v>
      </c>
      <c r="F508" s="123">
        <v>2024</v>
      </c>
      <c r="G508" s="123" t="s">
        <v>138</v>
      </c>
      <c r="H508" s="123" t="s">
        <v>151</v>
      </c>
      <c r="I508" s="123" t="s">
        <v>152</v>
      </c>
      <c r="J508" s="251" t="s">
        <v>13</v>
      </c>
      <c r="K508" s="181">
        <v>10000</v>
      </c>
      <c r="L508" s="185">
        <v>10000</v>
      </c>
      <c r="M508" s="181">
        <v>4000</v>
      </c>
      <c r="N508" s="182" t="s">
        <v>20</v>
      </c>
      <c r="O508" s="183" t="s">
        <v>20</v>
      </c>
    </row>
    <row r="509" spans="1:15" customFormat="1" ht="15.5" x14ac:dyDescent="0.35">
      <c r="A509" s="176" t="s">
        <v>1431</v>
      </c>
      <c r="B509" s="177" t="s">
        <v>1432</v>
      </c>
      <c r="C509" s="176" t="s">
        <v>90</v>
      </c>
      <c r="D509" s="176" t="s">
        <v>155</v>
      </c>
      <c r="E509" s="176" t="s">
        <v>155</v>
      </c>
      <c r="F509" s="176">
        <v>2024</v>
      </c>
      <c r="G509" s="176" t="s">
        <v>138</v>
      </c>
      <c r="H509" s="176" t="s">
        <v>151</v>
      </c>
      <c r="I509" s="176" t="s">
        <v>200</v>
      </c>
      <c r="J509" s="250" t="s">
        <v>13</v>
      </c>
      <c r="K509" s="178">
        <v>41950</v>
      </c>
      <c r="L509" s="178">
        <v>55100</v>
      </c>
      <c r="M509" s="184">
        <v>41942.408000000003</v>
      </c>
      <c r="N509" s="179" t="s">
        <v>20</v>
      </c>
      <c r="O509" s="180" t="s">
        <v>20</v>
      </c>
    </row>
    <row r="510" spans="1:15" customFormat="1" ht="15.5" x14ac:dyDescent="0.35">
      <c r="A510" s="123" t="s">
        <v>1433</v>
      </c>
      <c r="B510" s="124" t="s">
        <v>1434</v>
      </c>
      <c r="C510" s="123" t="s">
        <v>97</v>
      </c>
      <c r="D510" s="123" t="s">
        <v>155</v>
      </c>
      <c r="E510" s="123" t="s">
        <v>155</v>
      </c>
      <c r="F510" s="123">
        <v>2024</v>
      </c>
      <c r="G510" s="123" t="s">
        <v>138</v>
      </c>
      <c r="H510" s="123" t="s">
        <v>151</v>
      </c>
      <c r="I510" s="123" t="s">
        <v>152</v>
      </c>
      <c r="J510" s="251" t="s">
        <v>13</v>
      </c>
      <c r="K510" s="181">
        <v>214000</v>
      </c>
      <c r="L510" s="181">
        <v>212360</v>
      </c>
      <c r="M510" s="181">
        <v>203107.22399999999</v>
      </c>
      <c r="N510" s="182" t="s">
        <v>20</v>
      </c>
      <c r="O510" s="183" t="s">
        <v>20</v>
      </c>
    </row>
    <row r="511" spans="1:15" customFormat="1" ht="15.5" x14ac:dyDescent="0.35">
      <c r="A511" s="176" t="s">
        <v>1435</v>
      </c>
      <c r="B511" s="177" t="s">
        <v>1436</v>
      </c>
      <c r="C511" s="176" t="s">
        <v>92</v>
      </c>
      <c r="D511" s="176" t="s">
        <v>361</v>
      </c>
      <c r="E511" s="176" t="s">
        <v>1228</v>
      </c>
      <c r="F511" s="176">
        <v>2024</v>
      </c>
      <c r="G511" s="176" t="s">
        <v>138</v>
      </c>
      <c r="H511" s="176" t="s">
        <v>182</v>
      </c>
      <c r="I511" s="176" t="s">
        <v>330</v>
      </c>
      <c r="J511" s="250" t="s">
        <v>13</v>
      </c>
      <c r="K511" s="178">
        <v>729353</v>
      </c>
      <c r="L511" s="178">
        <v>35083</v>
      </c>
      <c r="M511" s="178">
        <v>0</v>
      </c>
      <c r="N511" s="179" t="s">
        <v>20</v>
      </c>
      <c r="O511" s="180" t="s">
        <v>146</v>
      </c>
    </row>
    <row r="512" spans="1:15" customFormat="1" ht="15.5" x14ac:dyDescent="0.35">
      <c r="A512" s="123" t="s">
        <v>1437</v>
      </c>
      <c r="B512" s="124" t="s">
        <v>1438</v>
      </c>
      <c r="C512" s="123" t="s">
        <v>86</v>
      </c>
      <c r="D512" s="123" t="s">
        <v>155</v>
      </c>
      <c r="E512" s="123" t="s">
        <v>155</v>
      </c>
      <c r="F512" s="123">
        <v>2024</v>
      </c>
      <c r="G512" s="123" t="s">
        <v>138</v>
      </c>
      <c r="H512" s="123" t="s">
        <v>270</v>
      </c>
      <c r="I512" s="123" t="s">
        <v>271</v>
      </c>
      <c r="J512" s="251" t="s">
        <v>13</v>
      </c>
      <c r="K512" s="181">
        <v>151176</v>
      </c>
      <c r="L512" s="181">
        <v>3101</v>
      </c>
      <c r="M512" s="181">
        <v>3070.4</v>
      </c>
      <c r="N512" s="182" t="s">
        <v>20</v>
      </c>
      <c r="O512" s="183" t="s">
        <v>20</v>
      </c>
    </row>
    <row r="513" spans="1:15" customFormat="1" ht="15.5" x14ac:dyDescent="0.35">
      <c r="A513" s="176" t="s">
        <v>1439</v>
      </c>
      <c r="B513" s="177" t="s">
        <v>1440</v>
      </c>
      <c r="C513" s="176" t="s">
        <v>88</v>
      </c>
      <c r="D513" s="176" t="s">
        <v>412</v>
      </c>
      <c r="E513" s="176" t="s">
        <v>1441</v>
      </c>
      <c r="F513" s="176">
        <v>2024</v>
      </c>
      <c r="G513" s="176" t="s">
        <v>138</v>
      </c>
      <c r="H513" s="176" t="s">
        <v>151</v>
      </c>
      <c r="I513" s="176" t="s">
        <v>152</v>
      </c>
      <c r="J513" s="250" t="s">
        <v>16</v>
      </c>
      <c r="K513" s="178">
        <v>4012238</v>
      </c>
      <c r="L513" s="184">
        <v>3296607</v>
      </c>
      <c r="M513" s="178">
        <v>3290740.0750000002</v>
      </c>
      <c r="N513" s="179" t="s">
        <v>20</v>
      </c>
      <c r="O513" s="180" t="s">
        <v>20</v>
      </c>
    </row>
    <row r="514" spans="1:15" customFormat="1" ht="15.5" x14ac:dyDescent="0.35">
      <c r="A514" s="123" t="s">
        <v>1442</v>
      </c>
      <c r="B514" s="124" t="s">
        <v>1443</v>
      </c>
      <c r="C514" s="123" t="s">
        <v>89</v>
      </c>
      <c r="D514" s="123" t="s">
        <v>221</v>
      </c>
      <c r="E514" s="123" t="s">
        <v>1444</v>
      </c>
      <c r="F514" s="123">
        <v>2024</v>
      </c>
      <c r="G514" s="123" t="s">
        <v>138</v>
      </c>
      <c r="H514" s="123" t="s">
        <v>182</v>
      </c>
      <c r="I514" s="123" t="s">
        <v>330</v>
      </c>
      <c r="J514" s="251" t="s">
        <v>13</v>
      </c>
      <c r="K514" s="181">
        <v>38000</v>
      </c>
      <c r="L514" s="185">
        <v>30300</v>
      </c>
      <c r="M514" s="181">
        <v>30300</v>
      </c>
      <c r="N514" s="182" t="s">
        <v>20</v>
      </c>
      <c r="O514" s="183" t="s">
        <v>20</v>
      </c>
    </row>
    <row r="515" spans="1:15" customFormat="1" ht="15.5" x14ac:dyDescent="0.35">
      <c r="A515" s="176" t="s">
        <v>1445</v>
      </c>
      <c r="B515" s="177" t="s">
        <v>1446</v>
      </c>
      <c r="C515" s="176" t="s">
        <v>88</v>
      </c>
      <c r="D515" s="176" t="s">
        <v>396</v>
      </c>
      <c r="E515" s="176" t="s">
        <v>396</v>
      </c>
      <c r="F515" s="176">
        <v>2024</v>
      </c>
      <c r="G515" s="176" t="s">
        <v>138</v>
      </c>
      <c r="H515" s="176" t="s">
        <v>151</v>
      </c>
      <c r="I515" s="176" t="s">
        <v>200</v>
      </c>
      <c r="J515" s="250" t="s">
        <v>13</v>
      </c>
      <c r="K515" s="178">
        <v>678233</v>
      </c>
      <c r="L515" s="184">
        <v>604779</v>
      </c>
      <c r="M515" s="178">
        <v>604778.51399999997</v>
      </c>
      <c r="N515" s="179" t="s">
        <v>20</v>
      </c>
      <c r="O515" s="180" t="s">
        <v>20</v>
      </c>
    </row>
    <row r="516" spans="1:15" customFormat="1" ht="15.5" x14ac:dyDescent="0.35">
      <c r="A516" s="123" t="s">
        <v>1447</v>
      </c>
      <c r="B516" s="124" t="s">
        <v>1448</v>
      </c>
      <c r="C516" s="123" t="s">
        <v>87</v>
      </c>
      <c r="D516" s="123" t="s">
        <v>60</v>
      </c>
      <c r="E516" s="123" t="s">
        <v>60</v>
      </c>
      <c r="F516" s="123">
        <v>2024</v>
      </c>
      <c r="G516" s="123" t="s">
        <v>138</v>
      </c>
      <c r="H516" s="123" t="s">
        <v>182</v>
      </c>
      <c r="I516" s="123" t="s">
        <v>330</v>
      </c>
      <c r="J516" s="251" t="s">
        <v>13</v>
      </c>
      <c r="K516" s="181">
        <v>177358</v>
      </c>
      <c r="L516" s="181">
        <v>212571</v>
      </c>
      <c r="M516" s="181">
        <v>177357.51500000001</v>
      </c>
      <c r="N516" s="182" t="s">
        <v>20</v>
      </c>
      <c r="O516" s="183" t="s">
        <v>20</v>
      </c>
    </row>
    <row r="517" spans="1:15" customFormat="1" ht="15.5" x14ac:dyDescent="0.35">
      <c r="A517" s="176" t="s">
        <v>1449</v>
      </c>
      <c r="B517" s="177" t="s">
        <v>1450</v>
      </c>
      <c r="C517" s="176" t="s">
        <v>292</v>
      </c>
      <c r="D517" s="176" t="s">
        <v>293</v>
      </c>
      <c r="E517" s="176" t="s">
        <v>358</v>
      </c>
      <c r="F517" s="176">
        <v>2024</v>
      </c>
      <c r="G517" s="176" t="s">
        <v>138</v>
      </c>
      <c r="H517" s="176" t="s">
        <v>144</v>
      </c>
      <c r="I517" s="176" t="s">
        <v>943</v>
      </c>
      <c r="J517" s="250" t="s">
        <v>13</v>
      </c>
      <c r="K517" s="178">
        <v>2055019</v>
      </c>
      <c r="L517" s="184">
        <v>2055019</v>
      </c>
      <c r="M517" s="178">
        <v>1915977.1029999999</v>
      </c>
      <c r="N517" s="179" t="s">
        <v>20</v>
      </c>
      <c r="O517" s="180" t="s">
        <v>20</v>
      </c>
    </row>
    <row r="518" spans="1:15" customFormat="1" ht="15.5" x14ac:dyDescent="0.35">
      <c r="A518" s="123" t="s">
        <v>1451</v>
      </c>
      <c r="B518" s="124" t="s">
        <v>1452</v>
      </c>
      <c r="C518" s="123" t="s">
        <v>88</v>
      </c>
      <c r="D518" s="123" t="s">
        <v>396</v>
      </c>
      <c r="E518" s="123" t="s">
        <v>962</v>
      </c>
      <c r="F518" s="123">
        <v>2024</v>
      </c>
      <c r="G518" s="123" t="s">
        <v>138</v>
      </c>
      <c r="H518" s="123" t="s">
        <v>151</v>
      </c>
      <c r="I518" s="123" t="s">
        <v>152</v>
      </c>
      <c r="J518" s="251" t="s">
        <v>13</v>
      </c>
      <c r="K518" s="181">
        <v>45000</v>
      </c>
      <c r="L518" s="181">
        <v>10</v>
      </c>
      <c r="M518" s="181">
        <v>0</v>
      </c>
      <c r="N518" s="182" t="s">
        <v>20</v>
      </c>
      <c r="O518" s="183" t="s">
        <v>146</v>
      </c>
    </row>
    <row r="519" spans="1:15" customFormat="1" ht="15.5" x14ac:dyDescent="0.35">
      <c r="A519" s="176" t="s">
        <v>1453</v>
      </c>
      <c r="B519" s="177" t="s">
        <v>1454</v>
      </c>
      <c r="C519" s="176" t="s">
        <v>88</v>
      </c>
      <c r="D519" s="176" t="s">
        <v>396</v>
      </c>
      <c r="E519" s="176" t="s">
        <v>962</v>
      </c>
      <c r="F519" s="176">
        <v>2024</v>
      </c>
      <c r="G519" s="176" t="s">
        <v>138</v>
      </c>
      <c r="H519" s="176" t="s">
        <v>151</v>
      </c>
      <c r="I519" s="176" t="s">
        <v>152</v>
      </c>
      <c r="J519" s="250" t="s">
        <v>13</v>
      </c>
      <c r="K519" s="178">
        <v>2077639</v>
      </c>
      <c r="L519" s="178">
        <v>1035000</v>
      </c>
      <c r="M519" s="178">
        <v>1026955.662</v>
      </c>
      <c r="N519" s="179" t="s">
        <v>20</v>
      </c>
      <c r="O519" s="180" t="s">
        <v>20</v>
      </c>
    </row>
    <row r="520" spans="1:15" customFormat="1" ht="15.5" x14ac:dyDescent="0.35">
      <c r="A520" s="123" t="s">
        <v>1455</v>
      </c>
      <c r="B520" s="124" t="s">
        <v>1456</v>
      </c>
      <c r="C520" s="123" t="s">
        <v>96</v>
      </c>
      <c r="D520" s="123" t="s">
        <v>166</v>
      </c>
      <c r="E520" s="123" t="s">
        <v>229</v>
      </c>
      <c r="F520" s="123">
        <v>2024</v>
      </c>
      <c r="G520" s="123" t="s">
        <v>138</v>
      </c>
      <c r="H520" s="123" t="s">
        <v>151</v>
      </c>
      <c r="I520" s="123" t="s">
        <v>152</v>
      </c>
      <c r="J520" s="251" t="s">
        <v>13</v>
      </c>
      <c r="K520" s="181">
        <v>11500</v>
      </c>
      <c r="L520" s="181">
        <v>11500</v>
      </c>
      <c r="M520" s="185">
        <v>11494</v>
      </c>
      <c r="N520" s="182" t="s">
        <v>20</v>
      </c>
      <c r="O520" s="183" t="s">
        <v>20</v>
      </c>
    </row>
    <row r="521" spans="1:15" customFormat="1" ht="15.5" x14ac:dyDescent="0.35">
      <c r="A521" s="176" t="s">
        <v>1457</v>
      </c>
      <c r="B521" s="177" t="s">
        <v>1458</v>
      </c>
      <c r="C521" s="176" t="s">
        <v>109</v>
      </c>
      <c r="D521" s="176" t="s">
        <v>171</v>
      </c>
      <c r="E521" s="176" t="s">
        <v>1047</v>
      </c>
      <c r="F521" s="176">
        <v>2024</v>
      </c>
      <c r="G521" s="176" t="s">
        <v>138</v>
      </c>
      <c r="H521" s="176" t="s">
        <v>162</v>
      </c>
      <c r="I521" s="176" t="s">
        <v>252</v>
      </c>
      <c r="J521" s="250" t="s">
        <v>13</v>
      </c>
      <c r="K521" s="178">
        <v>1617848</v>
      </c>
      <c r="L521" s="178">
        <v>4</v>
      </c>
      <c r="M521" s="178">
        <v>0</v>
      </c>
      <c r="N521" s="179" t="s">
        <v>20</v>
      </c>
      <c r="O521" s="180" t="s">
        <v>146</v>
      </c>
    </row>
    <row r="522" spans="1:15" customFormat="1" ht="15.5" x14ac:dyDescent="0.35">
      <c r="A522" s="123" t="s">
        <v>1459</v>
      </c>
      <c r="B522" s="124" t="s">
        <v>1460</v>
      </c>
      <c r="C522" s="123" t="s">
        <v>98</v>
      </c>
      <c r="D522" s="123" t="s">
        <v>155</v>
      </c>
      <c r="E522" s="123" t="s">
        <v>155</v>
      </c>
      <c r="F522" s="123">
        <v>2024</v>
      </c>
      <c r="G522" s="123" t="s">
        <v>138</v>
      </c>
      <c r="H522" s="123" t="s">
        <v>151</v>
      </c>
      <c r="I522" s="123" t="s">
        <v>152</v>
      </c>
      <c r="J522" s="251" t="s">
        <v>13</v>
      </c>
      <c r="K522" s="181">
        <v>78397061</v>
      </c>
      <c r="L522" s="181">
        <v>34493280</v>
      </c>
      <c r="M522" s="181">
        <v>34365990.715000004</v>
      </c>
      <c r="N522" s="182" t="s">
        <v>20</v>
      </c>
      <c r="O522" s="183" t="s">
        <v>20</v>
      </c>
    </row>
    <row r="523" spans="1:15" customFormat="1" ht="15.5" x14ac:dyDescent="0.35">
      <c r="A523" s="176" t="s">
        <v>1461</v>
      </c>
      <c r="B523" s="177" t="s">
        <v>1462</v>
      </c>
      <c r="C523" s="176" t="s">
        <v>96</v>
      </c>
      <c r="D523" s="176" t="s">
        <v>155</v>
      </c>
      <c r="E523" s="176" t="s">
        <v>155</v>
      </c>
      <c r="F523" s="176">
        <v>2024</v>
      </c>
      <c r="G523" s="176" t="s">
        <v>138</v>
      </c>
      <c r="H523" s="176" t="s">
        <v>151</v>
      </c>
      <c r="I523" s="176" t="s">
        <v>152</v>
      </c>
      <c r="J523" s="250" t="s">
        <v>13</v>
      </c>
      <c r="K523" s="178">
        <v>657522</v>
      </c>
      <c r="L523" s="184">
        <v>441800</v>
      </c>
      <c r="M523" s="178">
        <v>438861</v>
      </c>
      <c r="N523" s="179" t="s">
        <v>20</v>
      </c>
      <c r="O523" s="180" t="s">
        <v>20</v>
      </c>
    </row>
    <row r="524" spans="1:15" customFormat="1" ht="15.5" x14ac:dyDescent="0.35">
      <c r="A524" s="123" t="s">
        <v>1463</v>
      </c>
      <c r="B524" s="124" t="s">
        <v>1464</v>
      </c>
      <c r="C524" s="123" t="s">
        <v>100</v>
      </c>
      <c r="D524" s="123" t="s">
        <v>73</v>
      </c>
      <c r="E524" s="123" t="s">
        <v>1009</v>
      </c>
      <c r="F524" s="123">
        <v>2024</v>
      </c>
      <c r="G524" s="123" t="s">
        <v>138</v>
      </c>
      <c r="H524" s="123" t="s">
        <v>151</v>
      </c>
      <c r="I524" s="123" t="s">
        <v>200</v>
      </c>
      <c r="J524" s="251" t="s">
        <v>13</v>
      </c>
      <c r="K524" s="181">
        <v>1723092</v>
      </c>
      <c r="L524" s="181">
        <v>1723092</v>
      </c>
      <c r="M524" s="181">
        <v>1723091.0519999999</v>
      </c>
      <c r="N524" s="182" t="s">
        <v>20</v>
      </c>
      <c r="O524" s="183" t="s">
        <v>20</v>
      </c>
    </row>
    <row r="525" spans="1:15" customFormat="1" ht="15.5" x14ac:dyDescent="0.35">
      <c r="A525" s="176" t="s">
        <v>1465</v>
      </c>
      <c r="B525" s="177" t="s">
        <v>1466</v>
      </c>
      <c r="C525" s="176" t="s">
        <v>111</v>
      </c>
      <c r="D525" s="176" t="s">
        <v>155</v>
      </c>
      <c r="E525" s="176" t="s">
        <v>155</v>
      </c>
      <c r="F525" s="176">
        <v>2024</v>
      </c>
      <c r="G525" s="176" t="s">
        <v>138</v>
      </c>
      <c r="H525" s="176" t="s">
        <v>144</v>
      </c>
      <c r="I525" s="176" t="s">
        <v>226</v>
      </c>
      <c r="J525" s="250" t="s">
        <v>13</v>
      </c>
      <c r="K525" s="178">
        <v>1561547</v>
      </c>
      <c r="L525" s="184">
        <v>1561547</v>
      </c>
      <c r="M525" s="178">
        <v>1560002</v>
      </c>
      <c r="N525" s="179" t="s">
        <v>20</v>
      </c>
      <c r="O525" s="180" t="s">
        <v>20</v>
      </c>
    </row>
    <row r="526" spans="1:15" customFormat="1" ht="15.5" x14ac:dyDescent="0.35">
      <c r="A526" s="123" t="s">
        <v>1467</v>
      </c>
      <c r="B526" s="124" t="s">
        <v>1468</v>
      </c>
      <c r="C526" s="123" t="s">
        <v>92</v>
      </c>
      <c r="D526" s="123" t="s">
        <v>361</v>
      </c>
      <c r="E526" s="123" t="s">
        <v>155</v>
      </c>
      <c r="F526" s="123">
        <v>2024</v>
      </c>
      <c r="G526" s="123" t="s">
        <v>138</v>
      </c>
      <c r="H526" s="123" t="s">
        <v>144</v>
      </c>
      <c r="I526" s="123" t="s">
        <v>226</v>
      </c>
      <c r="J526" s="251" t="s">
        <v>13</v>
      </c>
      <c r="K526" s="181">
        <v>769583</v>
      </c>
      <c r="L526" s="181">
        <v>702691</v>
      </c>
      <c r="M526" s="181">
        <v>702690.603</v>
      </c>
      <c r="N526" s="182" t="s">
        <v>20</v>
      </c>
      <c r="O526" s="183" t="s">
        <v>20</v>
      </c>
    </row>
    <row r="527" spans="1:15" customFormat="1" ht="15.5" x14ac:dyDescent="0.35">
      <c r="A527" s="176" t="s">
        <v>1469</v>
      </c>
      <c r="B527" s="177" t="s">
        <v>1470</v>
      </c>
      <c r="C527" s="176" t="s">
        <v>100</v>
      </c>
      <c r="D527" s="176" t="s">
        <v>1471</v>
      </c>
      <c r="E527" s="176" t="s">
        <v>155</v>
      </c>
      <c r="F527" s="176">
        <v>2024</v>
      </c>
      <c r="G527" s="176" t="s">
        <v>138</v>
      </c>
      <c r="H527" s="176" t="s">
        <v>151</v>
      </c>
      <c r="I527" s="176" t="s">
        <v>152</v>
      </c>
      <c r="J527" s="250" t="s">
        <v>13</v>
      </c>
      <c r="K527" s="178">
        <v>1686763</v>
      </c>
      <c r="L527" s="178">
        <v>1615530</v>
      </c>
      <c r="M527" s="178">
        <v>1615525.3670000001</v>
      </c>
      <c r="N527" s="179" t="s">
        <v>20</v>
      </c>
      <c r="O527" s="180" t="s">
        <v>20</v>
      </c>
    </row>
    <row r="528" spans="1:15" customFormat="1" ht="15.5" x14ac:dyDescent="0.35">
      <c r="A528" s="123" t="s">
        <v>1472</v>
      </c>
      <c r="B528" s="124" t="s">
        <v>1473</v>
      </c>
      <c r="C528" s="123" t="s">
        <v>84</v>
      </c>
      <c r="D528" s="123" t="s">
        <v>440</v>
      </c>
      <c r="E528" s="123" t="s">
        <v>440</v>
      </c>
      <c r="F528" s="123">
        <v>2024</v>
      </c>
      <c r="G528" s="123" t="s">
        <v>138</v>
      </c>
      <c r="H528" s="123" t="s">
        <v>182</v>
      </c>
      <c r="I528" s="123" t="s">
        <v>330</v>
      </c>
      <c r="J528" s="251" t="s">
        <v>13</v>
      </c>
      <c r="K528" s="181">
        <v>932804</v>
      </c>
      <c r="L528" s="181">
        <v>932804</v>
      </c>
      <c r="M528" s="185">
        <v>932804</v>
      </c>
      <c r="N528" s="182" t="s">
        <v>20</v>
      </c>
      <c r="O528" s="183" t="s">
        <v>20</v>
      </c>
    </row>
    <row r="529" spans="1:15" customFormat="1" ht="15.5" x14ac:dyDescent="0.35">
      <c r="A529" s="176" t="s">
        <v>1474</v>
      </c>
      <c r="B529" s="177" t="s">
        <v>1475</v>
      </c>
      <c r="C529" s="176" t="s">
        <v>98</v>
      </c>
      <c r="D529" s="176" t="s">
        <v>365</v>
      </c>
      <c r="E529" s="176" t="s">
        <v>155</v>
      </c>
      <c r="F529" s="176">
        <v>2024</v>
      </c>
      <c r="G529" s="176" t="s">
        <v>138</v>
      </c>
      <c r="H529" s="176" t="s">
        <v>139</v>
      </c>
      <c r="I529" s="176" t="s">
        <v>168</v>
      </c>
      <c r="J529" s="250" t="s">
        <v>16</v>
      </c>
      <c r="K529" s="178">
        <v>176270</v>
      </c>
      <c r="L529" s="178">
        <v>176270</v>
      </c>
      <c r="M529" s="184">
        <v>175337</v>
      </c>
      <c r="N529" s="179" t="s">
        <v>20</v>
      </c>
      <c r="O529" s="180" t="s">
        <v>20</v>
      </c>
    </row>
    <row r="530" spans="1:15" customFormat="1" ht="15.5" x14ac:dyDescent="0.35">
      <c r="A530" s="123" t="s">
        <v>1476</v>
      </c>
      <c r="B530" s="124" t="s">
        <v>1477</v>
      </c>
      <c r="C530" s="123" t="s">
        <v>98</v>
      </c>
      <c r="D530" s="123" t="s">
        <v>158</v>
      </c>
      <c r="E530" s="123" t="s">
        <v>1059</v>
      </c>
      <c r="F530" s="123">
        <v>2024</v>
      </c>
      <c r="G530" s="123" t="s">
        <v>138</v>
      </c>
      <c r="H530" s="123" t="s">
        <v>210</v>
      </c>
      <c r="I530" s="123" t="s">
        <v>211</v>
      </c>
      <c r="J530" s="251" t="s">
        <v>13</v>
      </c>
      <c r="K530" s="181">
        <v>9916</v>
      </c>
      <c r="L530" s="181">
        <v>9916</v>
      </c>
      <c r="M530" s="185">
        <v>0</v>
      </c>
      <c r="N530" s="182" t="s">
        <v>20</v>
      </c>
      <c r="O530" s="183" t="s">
        <v>146</v>
      </c>
    </row>
    <row r="531" spans="1:15" customFormat="1" ht="15.5" x14ac:dyDescent="0.35">
      <c r="A531" s="176" t="s">
        <v>1478</v>
      </c>
      <c r="B531" s="177" t="s">
        <v>1479</v>
      </c>
      <c r="C531" s="176" t="s">
        <v>98</v>
      </c>
      <c r="D531" s="176" t="s">
        <v>158</v>
      </c>
      <c r="E531" s="176" t="s">
        <v>426</v>
      </c>
      <c r="F531" s="176">
        <v>2024</v>
      </c>
      <c r="G531" s="176" t="s">
        <v>138</v>
      </c>
      <c r="H531" s="176" t="s">
        <v>144</v>
      </c>
      <c r="I531" s="176" t="s">
        <v>145</v>
      </c>
      <c r="J531" s="250" t="s">
        <v>13</v>
      </c>
      <c r="K531" s="178">
        <v>1103404</v>
      </c>
      <c r="L531" s="184">
        <v>139697</v>
      </c>
      <c r="M531" s="178">
        <v>139696.32800000001</v>
      </c>
      <c r="N531" s="179" t="s">
        <v>20</v>
      </c>
      <c r="O531" s="180" t="s">
        <v>20</v>
      </c>
    </row>
    <row r="532" spans="1:15" customFormat="1" ht="15.5" x14ac:dyDescent="0.35">
      <c r="A532" s="123" t="s">
        <v>1480</v>
      </c>
      <c r="B532" s="124" t="s">
        <v>1481</v>
      </c>
      <c r="C532" s="123" t="s">
        <v>100</v>
      </c>
      <c r="D532" s="123" t="s">
        <v>73</v>
      </c>
      <c r="E532" s="123" t="s">
        <v>1009</v>
      </c>
      <c r="F532" s="123">
        <v>2024</v>
      </c>
      <c r="G532" s="123" t="s">
        <v>138</v>
      </c>
      <c r="H532" s="123" t="s">
        <v>196</v>
      </c>
      <c r="I532" s="123" t="s">
        <v>196</v>
      </c>
      <c r="J532" s="251" t="s">
        <v>13</v>
      </c>
      <c r="K532" s="181">
        <v>3035259</v>
      </c>
      <c r="L532" s="181">
        <v>2439881</v>
      </c>
      <c r="M532" s="181">
        <v>2439881</v>
      </c>
      <c r="N532" s="182" t="s">
        <v>20</v>
      </c>
      <c r="O532" s="183" t="s">
        <v>20</v>
      </c>
    </row>
    <row r="533" spans="1:15" customFormat="1" ht="15.5" x14ac:dyDescent="0.35">
      <c r="A533" s="176" t="s">
        <v>1482</v>
      </c>
      <c r="B533" s="177" t="s">
        <v>1483</v>
      </c>
      <c r="C533" s="176" t="s">
        <v>96</v>
      </c>
      <c r="D533" s="176" t="s">
        <v>166</v>
      </c>
      <c r="E533" s="176" t="s">
        <v>558</v>
      </c>
      <c r="F533" s="176">
        <v>2024</v>
      </c>
      <c r="G533" s="176" t="s">
        <v>138</v>
      </c>
      <c r="H533" s="176" t="s">
        <v>139</v>
      </c>
      <c r="I533" s="176" t="s">
        <v>168</v>
      </c>
      <c r="J533" s="250" t="s">
        <v>13</v>
      </c>
      <c r="K533" s="178">
        <v>1220908</v>
      </c>
      <c r="L533" s="178">
        <v>1220908</v>
      </c>
      <c r="M533" s="184">
        <v>1179647</v>
      </c>
      <c r="N533" s="179" t="s">
        <v>20</v>
      </c>
      <c r="O533" s="180" t="s">
        <v>20</v>
      </c>
    </row>
    <row r="534" spans="1:15" customFormat="1" ht="15.5" x14ac:dyDescent="0.35">
      <c r="A534" s="123" t="s">
        <v>1484</v>
      </c>
      <c r="B534" s="124" t="s">
        <v>1485</v>
      </c>
      <c r="C534" s="123" t="s">
        <v>98</v>
      </c>
      <c r="D534" s="123" t="s">
        <v>190</v>
      </c>
      <c r="E534" s="123" t="s">
        <v>217</v>
      </c>
      <c r="F534" s="123">
        <v>2024</v>
      </c>
      <c r="G534" s="123" t="s">
        <v>138</v>
      </c>
      <c r="H534" s="123" t="s">
        <v>162</v>
      </c>
      <c r="I534" s="123" t="s">
        <v>218</v>
      </c>
      <c r="J534" s="251" t="s">
        <v>13</v>
      </c>
      <c r="K534" s="181">
        <v>38065</v>
      </c>
      <c r="L534" s="185">
        <v>33712</v>
      </c>
      <c r="M534" s="181">
        <v>5000</v>
      </c>
      <c r="N534" s="182" t="s">
        <v>20</v>
      </c>
      <c r="O534" s="183" t="s">
        <v>20</v>
      </c>
    </row>
    <row r="535" spans="1:15" customFormat="1" ht="15.5" x14ac:dyDescent="0.35">
      <c r="A535" s="176" t="s">
        <v>1486</v>
      </c>
      <c r="B535" s="177" t="s">
        <v>1487</v>
      </c>
      <c r="C535" s="176" t="s">
        <v>98</v>
      </c>
      <c r="D535" s="176" t="s">
        <v>190</v>
      </c>
      <c r="E535" s="176" t="s">
        <v>217</v>
      </c>
      <c r="F535" s="176">
        <v>2024</v>
      </c>
      <c r="G535" s="176" t="s">
        <v>138</v>
      </c>
      <c r="H535" s="176" t="s">
        <v>196</v>
      </c>
      <c r="I535" s="176" t="s">
        <v>196</v>
      </c>
      <c r="J535" s="250" t="s">
        <v>13</v>
      </c>
      <c r="K535" s="178">
        <v>663657</v>
      </c>
      <c r="L535" s="184">
        <v>674222</v>
      </c>
      <c r="M535" s="178">
        <v>637093</v>
      </c>
      <c r="N535" s="179" t="s">
        <v>20</v>
      </c>
      <c r="O535" s="180" t="s">
        <v>20</v>
      </c>
    </row>
    <row r="536" spans="1:15" customFormat="1" ht="15.5" x14ac:dyDescent="0.35">
      <c r="A536" s="123" t="s">
        <v>1488</v>
      </c>
      <c r="B536" s="124" t="s">
        <v>1489</v>
      </c>
      <c r="C536" s="123" t="s">
        <v>91</v>
      </c>
      <c r="D536" s="123" t="s">
        <v>155</v>
      </c>
      <c r="E536" s="123" t="s">
        <v>155</v>
      </c>
      <c r="F536" s="123">
        <v>2024</v>
      </c>
      <c r="G536" s="123" t="s">
        <v>138</v>
      </c>
      <c r="H536" s="123" t="s">
        <v>144</v>
      </c>
      <c r="I536" s="123" t="s">
        <v>282</v>
      </c>
      <c r="J536" s="251" t="s">
        <v>16</v>
      </c>
      <c r="K536" s="181">
        <v>2260431</v>
      </c>
      <c r="L536" s="185">
        <v>1953414</v>
      </c>
      <c r="M536" s="181">
        <v>1952185</v>
      </c>
      <c r="N536" s="182" t="s">
        <v>20</v>
      </c>
      <c r="O536" s="183" t="s">
        <v>20</v>
      </c>
    </row>
    <row r="537" spans="1:15" customFormat="1" ht="15.5" x14ac:dyDescent="0.35">
      <c r="A537" s="176" t="s">
        <v>1490</v>
      </c>
      <c r="B537" s="177" t="s">
        <v>1491</v>
      </c>
      <c r="C537" s="176" t="s">
        <v>96</v>
      </c>
      <c r="D537" s="176" t="s">
        <v>136</v>
      </c>
      <c r="E537" s="176" t="s">
        <v>916</v>
      </c>
      <c r="F537" s="176">
        <v>2024</v>
      </c>
      <c r="G537" s="176" t="s">
        <v>138</v>
      </c>
      <c r="H537" s="176" t="s">
        <v>139</v>
      </c>
      <c r="I537" s="176" t="s">
        <v>140</v>
      </c>
      <c r="J537" s="250" t="s">
        <v>13</v>
      </c>
      <c r="K537" s="178">
        <v>104831</v>
      </c>
      <c r="L537" s="184">
        <v>104831</v>
      </c>
      <c r="M537" s="178">
        <v>26509</v>
      </c>
      <c r="N537" s="179" t="s">
        <v>20</v>
      </c>
      <c r="O537" s="180" t="s">
        <v>20</v>
      </c>
    </row>
    <row r="538" spans="1:15" customFormat="1" ht="15.5" x14ac:dyDescent="0.35">
      <c r="A538" s="123" t="s">
        <v>1492</v>
      </c>
      <c r="B538" s="124" t="s">
        <v>1493</v>
      </c>
      <c r="C538" s="123" t="s">
        <v>96</v>
      </c>
      <c r="D538" s="123" t="s">
        <v>136</v>
      </c>
      <c r="E538" s="123" t="s">
        <v>381</v>
      </c>
      <c r="F538" s="123">
        <v>2024</v>
      </c>
      <c r="G538" s="123" t="s">
        <v>138</v>
      </c>
      <c r="H538" s="123" t="s">
        <v>139</v>
      </c>
      <c r="I538" s="123" t="s">
        <v>140</v>
      </c>
      <c r="J538" s="251" t="s">
        <v>13</v>
      </c>
      <c r="K538" s="181">
        <v>385547</v>
      </c>
      <c r="L538" s="181">
        <v>458554</v>
      </c>
      <c r="M538" s="181">
        <v>458357.43800000002</v>
      </c>
      <c r="N538" s="182" t="s">
        <v>20</v>
      </c>
      <c r="O538" s="183" t="s">
        <v>20</v>
      </c>
    </row>
    <row r="539" spans="1:15" customFormat="1" ht="15.5" x14ac:dyDescent="0.35">
      <c r="A539" s="176" t="s">
        <v>1494</v>
      </c>
      <c r="B539" s="177" t="s">
        <v>1495</v>
      </c>
      <c r="C539" s="176" t="s">
        <v>109</v>
      </c>
      <c r="D539" s="176" t="s">
        <v>288</v>
      </c>
      <c r="E539" s="176" t="s">
        <v>1496</v>
      </c>
      <c r="F539" s="176">
        <v>2024</v>
      </c>
      <c r="G539" s="176" t="s">
        <v>138</v>
      </c>
      <c r="H539" s="176" t="s">
        <v>162</v>
      </c>
      <c r="I539" s="176" t="s">
        <v>1497</v>
      </c>
      <c r="J539" s="250" t="s">
        <v>13</v>
      </c>
      <c r="K539" s="178">
        <v>683330</v>
      </c>
      <c r="L539" s="184">
        <v>4</v>
      </c>
      <c r="M539" s="178">
        <v>0</v>
      </c>
      <c r="N539" s="179" t="s">
        <v>20</v>
      </c>
      <c r="O539" s="180" t="s">
        <v>146</v>
      </c>
    </row>
    <row r="540" spans="1:15" customFormat="1" ht="15.5" x14ac:dyDescent="0.35">
      <c r="A540" s="123" t="s">
        <v>1498</v>
      </c>
      <c r="B540" s="124" t="s">
        <v>1499</v>
      </c>
      <c r="C540" s="123" t="s">
        <v>96</v>
      </c>
      <c r="D540" s="123" t="s">
        <v>136</v>
      </c>
      <c r="E540" s="123" t="s">
        <v>371</v>
      </c>
      <c r="F540" s="123">
        <v>2024</v>
      </c>
      <c r="G540" s="123" t="s">
        <v>138</v>
      </c>
      <c r="H540" s="123" t="s">
        <v>139</v>
      </c>
      <c r="I540" s="123" t="s">
        <v>140</v>
      </c>
      <c r="J540" s="251" t="s">
        <v>13</v>
      </c>
      <c r="K540" s="181">
        <v>316106</v>
      </c>
      <c r="L540" s="185">
        <v>316106</v>
      </c>
      <c r="M540" s="185">
        <v>0</v>
      </c>
      <c r="N540" s="182" t="s">
        <v>20</v>
      </c>
      <c r="O540" s="183" t="s">
        <v>146</v>
      </c>
    </row>
    <row r="541" spans="1:15" customFormat="1" ht="15.5" x14ac:dyDescent="0.35">
      <c r="A541" s="176" t="s">
        <v>1500</v>
      </c>
      <c r="B541" s="177" t="s">
        <v>1501</v>
      </c>
      <c r="C541" s="176" t="s">
        <v>111</v>
      </c>
      <c r="D541" s="176" t="s">
        <v>180</v>
      </c>
      <c r="E541" s="176" t="s">
        <v>454</v>
      </c>
      <c r="F541" s="176">
        <v>2024</v>
      </c>
      <c r="G541" s="176" t="s">
        <v>138</v>
      </c>
      <c r="H541" s="176" t="s">
        <v>151</v>
      </c>
      <c r="I541" s="176" t="s">
        <v>200</v>
      </c>
      <c r="J541" s="250" t="s">
        <v>13</v>
      </c>
      <c r="K541" s="178">
        <v>5060449</v>
      </c>
      <c r="L541" s="178">
        <v>5053449</v>
      </c>
      <c r="M541" s="178">
        <v>4412439</v>
      </c>
      <c r="N541" s="179" t="s">
        <v>20</v>
      </c>
      <c r="O541" s="180" t="s">
        <v>20</v>
      </c>
    </row>
    <row r="542" spans="1:15" customFormat="1" ht="15.5" x14ac:dyDescent="0.35">
      <c r="A542" s="123" t="s">
        <v>1502</v>
      </c>
      <c r="B542" s="124" t="s">
        <v>1503</v>
      </c>
      <c r="C542" s="123" t="s">
        <v>111</v>
      </c>
      <c r="D542" s="123" t="s">
        <v>180</v>
      </c>
      <c r="E542" s="123" t="s">
        <v>454</v>
      </c>
      <c r="F542" s="123">
        <v>2024</v>
      </c>
      <c r="G542" s="123" t="s">
        <v>138</v>
      </c>
      <c r="H542" s="123" t="s">
        <v>151</v>
      </c>
      <c r="I542" s="123" t="s">
        <v>200</v>
      </c>
      <c r="J542" s="251" t="s">
        <v>13</v>
      </c>
      <c r="K542" s="181">
        <v>3898910</v>
      </c>
      <c r="L542" s="181">
        <v>4258279</v>
      </c>
      <c r="M542" s="181">
        <v>3692089.1430000002</v>
      </c>
      <c r="N542" s="182" t="s">
        <v>20</v>
      </c>
      <c r="O542" s="183" t="s">
        <v>20</v>
      </c>
    </row>
    <row r="543" spans="1:15" customFormat="1" ht="15.5" x14ac:dyDescent="0.35">
      <c r="A543" s="176" t="s">
        <v>1504</v>
      </c>
      <c r="B543" s="177" t="s">
        <v>1505</v>
      </c>
      <c r="C543" s="176" t="s">
        <v>109</v>
      </c>
      <c r="D543" s="176" t="s">
        <v>368</v>
      </c>
      <c r="E543" s="176" t="s">
        <v>368</v>
      </c>
      <c r="F543" s="176">
        <v>2024</v>
      </c>
      <c r="G543" s="176" t="s">
        <v>138</v>
      </c>
      <c r="H543" s="176" t="s">
        <v>182</v>
      </c>
      <c r="I543" s="176" t="s">
        <v>330</v>
      </c>
      <c r="J543" s="250" t="s">
        <v>13</v>
      </c>
      <c r="K543" s="178">
        <v>34350</v>
      </c>
      <c r="L543" s="178">
        <v>80150</v>
      </c>
      <c r="M543" s="178">
        <v>34350</v>
      </c>
      <c r="N543" s="179" t="s">
        <v>20</v>
      </c>
      <c r="O543" s="180" t="s">
        <v>20</v>
      </c>
    </row>
    <row r="544" spans="1:15" customFormat="1" ht="15.5" x14ac:dyDescent="0.35">
      <c r="A544" s="123" t="s">
        <v>1506</v>
      </c>
      <c r="B544" s="124" t="s">
        <v>1507</v>
      </c>
      <c r="C544" s="123" t="s">
        <v>109</v>
      </c>
      <c r="D544" s="123" t="s">
        <v>368</v>
      </c>
      <c r="E544" s="123" t="s">
        <v>368</v>
      </c>
      <c r="F544" s="123">
        <v>2024</v>
      </c>
      <c r="G544" s="123" t="s">
        <v>138</v>
      </c>
      <c r="H544" s="123" t="s">
        <v>151</v>
      </c>
      <c r="I544" s="123" t="s">
        <v>200</v>
      </c>
      <c r="J544" s="251" t="s">
        <v>13</v>
      </c>
      <c r="K544" s="181">
        <v>92198</v>
      </c>
      <c r="L544" s="185">
        <v>576750</v>
      </c>
      <c r="M544" s="181">
        <v>82768.812000000005</v>
      </c>
      <c r="N544" s="182" t="s">
        <v>20</v>
      </c>
      <c r="O544" s="183" t="s">
        <v>20</v>
      </c>
    </row>
    <row r="545" spans="1:15" customFormat="1" ht="15.5" x14ac:dyDescent="0.35">
      <c r="A545" s="176" t="s">
        <v>1508</v>
      </c>
      <c r="B545" s="177" t="s">
        <v>1509</v>
      </c>
      <c r="C545" s="176" t="s">
        <v>92</v>
      </c>
      <c r="D545" s="176" t="s">
        <v>540</v>
      </c>
      <c r="E545" s="176" t="s">
        <v>1510</v>
      </c>
      <c r="F545" s="176">
        <v>2024</v>
      </c>
      <c r="G545" s="176" t="s">
        <v>138</v>
      </c>
      <c r="H545" s="176" t="s">
        <v>182</v>
      </c>
      <c r="I545" s="176" t="s">
        <v>330</v>
      </c>
      <c r="J545" s="250" t="s">
        <v>13</v>
      </c>
      <c r="K545" s="178">
        <v>20500</v>
      </c>
      <c r="L545" s="184">
        <v>34672</v>
      </c>
      <c r="M545" s="184">
        <v>0</v>
      </c>
      <c r="N545" s="179" t="s">
        <v>20</v>
      </c>
      <c r="O545" s="180" t="s">
        <v>146</v>
      </c>
    </row>
    <row r="546" spans="1:15" customFormat="1" ht="15.5" x14ac:dyDescent="0.35">
      <c r="A546" s="123" t="s">
        <v>1511</v>
      </c>
      <c r="B546" s="124" t="s">
        <v>1512</v>
      </c>
      <c r="C546" s="123" t="s">
        <v>92</v>
      </c>
      <c r="D546" s="123" t="s">
        <v>721</v>
      </c>
      <c r="E546" s="123" t="s">
        <v>1513</v>
      </c>
      <c r="F546" s="123">
        <v>2024</v>
      </c>
      <c r="G546" s="123" t="s">
        <v>138</v>
      </c>
      <c r="H546" s="123" t="s">
        <v>182</v>
      </c>
      <c r="I546" s="123" t="s">
        <v>330</v>
      </c>
      <c r="J546" s="251" t="s">
        <v>13</v>
      </c>
      <c r="K546" s="181">
        <v>350000</v>
      </c>
      <c r="L546" s="181">
        <v>10000</v>
      </c>
      <c r="M546" s="181">
        <v>0</v>
      </c>
      <c r="N546" s="182" t="s">
        <v>20</v>
      </c>
      <c r="O546" s="183" t="s">
        <v>146</v>
      </c>
    </row>
    <row r="547" spans="1:15" customFormat="1" ht="15.5" x14ac:dyDescent="0.35">
      <c r="A547" s="176" t="s">
        <v>1514</v>
      </c>
      <c r="B547" s="177" t="s">
        <v>1515</v>
      </c>
      <c r="C547" s="176" t="s">
        <v>98</v>
      </c>
      <c r="D547" s="176" t="s">
        <v>158</v>
      </c>
      <c r="E547" s="176" t="s">
        <v>309</v>
      </c>
      <c r="F547" s="176">
        <v>2024</v>
      </c>
      <c r="G547" s="176" t="s">
        <v>138</v>
      </c>
      <c r="H547" s="176" t="s">
        <v>151</v>
      </c>
      <c r="I547" s="176" t="s">
        <v>200</v>
      </c>
      <c r="J547" s="250" t="s">
        <v>13</v>
      </c>
      <c r="K547" s="178">
        <v>3</v>
      </c>
      <c r="L547" s="184">
        <v>92967</v>
      </c>
      <c r="M547" s="178">
        <v>0</v>
      </c>
      <c r="N547" s="179" t="s">
        <v>20</v>
      </c>
      <c r="O547" s="180" t="s">
        <v>146</v>
      </c>
    </row>
    <row r="548" spans="1:15" customFormat="1" ht="15.5" x14ac:dyDescent="0.35">
      <c r="A548" s="123" t="s">
        <v>1516</v>
      </c>
      <c r="B548" s="124" t="s">
        <v>1517</v>
      </c>
      <c r="C548" s="123" t="s">
        <v>292</v>
      </c>
      <c r="D548" s="123" t="s">
        <v>655</v>
      </c>
      <c r="E548" s="123" t="s">
        <v>655</v>
      </c>
      <c r="F548" s="123">
        <v>2024</v>
      </c>
      <c r="G548" s="123" t="s">
        <v>138</v>
      </c>
      <c r="H548" s="123" t="s">
        <v>139</v>
      </c>
      <c r="I548" s="123" t="s">
        <v>140</v>
      </c>
      <c r="J548" s="251" t="s">
        <v>13</v>
      </c>
      <c r="K548" s="181">
        <v>17406</v>
      </c>
      <c r="L548" s="181">
        <v>17406</v>
      </c>
      <c r="M548" s="181">
        <v>9295</v>
      </c>
      <c r="N548" s="182" t="s">
        <v>20</v>
      </c>
      <c r="O548" s="183" t="s">
        <v>20</v>
      </c>
    </row>
    <row r="549" spans="1:15" customFormat="1" ht="15.5" x14ac:dyDescent="0.35">
      <c r="A549" s="176" t="s">
        <v>1518</v>
      </c>
      <c r="B549" s="177" t="s">
        <v>1519</v>
      </c>
      <c r="C549" s="176" t="s">
        <v>111</v>
      </c>
      <c r="D549" s="176" t="s">
        <v>155</v>
      </c>
      <c r="E549" s="176" t="s">
        <v>155</v>
      </c>
      <c r="F549" s="176">
        <v>2024</v>
      </c>
      <c r="G549" s="176" t="s">
        <v>138</v>
      </c>
      <c r="H549" s="176" t="s">
        <v>270</v>
      </c>
      <c r="I549" s="176" t="s">
        <v>271</v>
      </c>
      <c r="J549" s="250" t="s">
        <v>13</v>
      </c>
      <c r="K549" s="178">
        <v>471549</v>
      </c>
      <c r="L549" s="178">
        <v>238810</v>
      </c>
      <c r="M549" s="178">
        <v>238808.73699999999</v>
      </c>
      <c r="N549" s="179" t="s">
        <v>20</v>
      </c>
      <c r="O549" s="180" t="s">
        <v>20</v>
      </c>
    </row>
    <row r="550" spans="1:15" customFormat="1" ht="15.5" x14ac:dyDescent="0.35">
      <c r="A550" s="123" t="s">
        <v>1520</v>
      </c>
      <c r="B550" s="124" t="s">
        <v>1521</v>
      </c>
      <c r="C550" s="123" t="s">
        <v>98</v>
      </c>
      <c r="D550" s="123" t="s">
        <v>158</v>
      </c>
      <c r="E550" s="123" t="s">
        <v>309</v>
      </c>
      <c r="F550" s="123">
        <v>2024</v>
      </c>
      <c r="G550" s="123" t="s">
        <v>138</v>
      </c>
      <c r="H550" s="123" t="s">
        <v>139</v>
      </c>
      <c r="I550" s="123" t="s">
        <v>140</v>
      </c>
      <c r="J550" s="251" t="s">
        <v>13</v>
      </c>
      <c r="K550" s="181">
        <v>7049089</v>
      </c>
      <c r="L550" s="185">
        <v>7049090</v>
      </c>
      <c r="M550" s="181">
        <v>7032124.1849999996</v>
      </c>
      <c r="N550" s="182" t="s">
        <v>20</v>
      </c>
      <c r="O550" s="183" t="s">
        <v>20</v>
      </c>
    </row>
    <row r="551" spans="1:15" customFormat="1" ht="15.5" x14ac:dyDescent="0.35">
      <c r="A551" s="176" t="s">
        <v>1522</v>
      </c>
      <c r="B551" s="177" t="s">
        <v>1523</v>
      </c>
      <c r="C551" s="176" t="s">
        <v>87</v>
      </c>
      <c r="D551" s="176" t="s">
        <v>829</v>
      </c>
      <c r="E551" s="176" t="s">
        <v>155</v>
      </c>
      <c r="F551" s="176">
        <v>2024</v>
      </c>
      <c r="G551" s="176" t="s">
        <v>138</v>
      </c>
      <c r="H551" s="176" t="s">
        <v>196</v>
      </c>
      <c r="I551" s="176" t="s">
        <v>196</v>
      </c>
      <c r="J551" s="250" t="s">
        <v>13</v>
      </c>
      <c r="K551" s="178">
        <v>1132727</v>
      </c>
      <c r="L551" s="184">
        <v>1663285</v>
      </c>
      <c r="M551" s="178">
        <v>1124352</v>
      </c>
      <c r="N551" s="179" t="s">
        <v>20</v>
      </c>
      <c r="O551" s="180" t="s">
        <v>20</v>
      </c>
    </row>
    <row r="552" spans="1:15" customFormat="1" ht="15.5" x14ac:dyDescent="0.35">
      <c r="A552" s="123" t="s">
        <v>1524</v>
      </c>
      <c r="B552" s="124" t="s">
        <v>1525</v>
      </c>
      <c r="C552" s="123" t="s">
        <v>292</v>
      </c>
      <c r="D552" s="123" t="s">
        <v>72</v>
      </c>
      <c r="E552" s="123" t="s">
        <v>1526</v>
      </c>
      <c r="F552" s="123">
        <v>2024</v>
      </c>
      <c r="G552" s="123" t="s">
        <v>138</v>
      </c>
      <c r="H552" s="123" t="s">
        <v>151</v>
      </c>
      <c r="I552" s="123" t="s">
        <v>152</v>
      </c>
      <c r="J552" s="251" t="s">
        <v>14</v>
      </c>
      <c r="K552" s="181">
        <v>606418</v>
      </c>
      <c r="L552" s="181">
        <v>417540</v>
      </c>
      <c r="M552" s="181">
        <v>417339.24900000001</v>
      </c>
      <c r="N552" s="182" t="s">
        <v>20</v>
      </c>
      <c r="O552" s="183" t="s">
        <v>20</v>
      </c>
    </row>
    <row r="553" spans="1:15" customFormat="1" ht="15.5" x14ac:dyDescent="0.35">
      <c r="A553" s="176" t="s">
        <v>1527</v>
      </c>
      <c r="B553" s="177" t="s">
        <v>1528</v>
      </c>
      <c r="C553" s="176" t="s">
        <v>91</v>
      </c>
      <c r="D553" s="176" t="s">
        <v>155</v>
      </c>
      <c r="E553" s="176" t="s">
        <v>155</v>
      </c>
      <c r="F553" s="176">
        <v>2024</v>
      </c>
      <c r="G553" s="176" t="s">
        <v>138</v>
      </c>
      <c r="H553" s="176" t="s">
        <v>139</v>
      </c>
      <c r="I553" s="176" t="s">
        <v>177</v>
      </c>
      <c r="J553" s="250" t="s">
        <v>13</v>
      </c>
      <c r="K553" s="178">
        <v>60871991</v>
      </c>
      <c r="L553" s="178">
        <v>83464801</v>
      </c>
      <c r="M553" s="178">
        <v>60630767</v>
      </c>
      <c r="N553" s="179" t="s">
        <v>20</v>
      </c>
      <c r="O553" s="180" t="s">
        <v>20</v>
      </c>
    </row>
    <row r="554" spans="1:15" customFormat="1" ht="15.5" x14ac:dyDescent="0.35">
      <c r="A554" s="123" t="s">
        <v>1529</v>
      </c>
      <c r="B554" s="124" t="s">
        <v>1530</v>
      </c>
      <c r="C554" s="123" t="s">
        <v>100</v>
      </c>
      <c r="D554" s="123" t="s">
        <v>73</v>
      </c>
      <c r="E554" s="123" t="s">
        <v>1009</v>
      </c>
      <c r="F554" s="123">
        <v>2024</v>
      </c>
      <c r="G554" s="123" t="s">
        <v>138</v>
      </c>
      <c r="H554" s="123" t="s">
        <v>139</v>
      </c>
      <c r="I554" s="123" t="s">
        <v>140</v>
      </c>
      <c r="J554" s="251" t="s">
        <v>13</v>
      </c>
      <c r="K554" s="181">
        <v>8420163</v>
      </c>
      <c r="L554" s="181">
        <v>3459002</v>
      </c>
      <c r="M554" s="181">
        <v>3452263</v>
      </c>
      <c r="N554" s="182" t="s">
        <v>20</v>
      </c>
      <c r="O554" s="183" t="s">
        <v>20</v>
      </c>
    </row>
    <row r="555" spans="1:15" customFormat="1" ht="15.5" x14ac:dyDescent="0.35">
      <c r="A555" s="176" t="s">
        <v>1531</v>
      </c>
      <c r="B555" s="177" t="s">
        <v>1532</v>
      </c>
      <c r="C555" s="176" t="s">
        <v>97</v>
      </c>
      <c r="D555" s="176" t="s">
        <v>333</v>
      </c>
      <c r="E555" s="176" t="s">
        <v>1319</v>
      </c>
      <c r="F555" s="176">
        <v>2024</v>
      </c>
      <c r="G555" s="176" t="s">
        <v>138</v>
      </c>
      <c r="H555" s="176" t="s">
        <v>321</v>
      </c>
      <c r="I555" s="176" t="s">
        <v>322</v>
      </c>
      <c r="J555" s="250" t="s">
        <v>13</v>
      </c>
      <c r="K555" s="178">
        <v>72730</v>
      </c>
      <c r="L555" s="184">
        <v>1</v>
      </c>
      <c r="M555" s="178">
        <v>0</v>
      </c>
      <c r="N555" s="179" t="s">
        <v>20</v>
      </c>
      <c r="O555" s="180" t="s">
        <v>146</v>
      </c>
    </row>
    <row r="556" spans="1:15" customFormat="1" ht="15.5" x14ac:dyDescent="0.35">
      <c r="A556" s="123" t="s">
        <v>1533</v>
      </c>
      <c r="B556" s="124" t="s">
        <v>1534</v>
      </c>
      <c r="C556" s="123" t="s">
        <v>91</v>
      </c>
      <c r="D556" s="123" t="s">
        <v>384</v>
      </c>
      <c r="E556" s="123" t="s">
        <v>813</v>
      </c>
      <c r="F556" s="123">
        <v>2024</v>
      </c>
      <c r="G556" s="123" t="s">
        <v>138</v>
      </c>
      <c r="H556" s="123" t="s">
        <v>139</v>
      </c>
      <c r="I556" s="123" t="s">
        <v>140</v>
      </c>
      <c r="J556" s="251" t="s">
        <v>13</v>
      </c>
      <c r="K556" s="181">
        <v>888747</v>
      </c>
      <c r="L556" s="181">
        <v>1776523</v>
      </c>
      <c r="M556" s="181">
        <v>876706</v>
      </c>
      <c r="N556" s="182" t="s">
        <v>20</v>
      </c>
      <c r="O556" s="183" t="s">
        <v>20</v>
      </c>
    </row>
    <row r="557" spans="1:15" customFormat="1" ht="15.5" x14ac:dyDescent="0.35">
      <c r="A557" s="176" t="s">
        <v>1535</v>
      </c>
      <c r="B557" s="177" t="s">
        <v>1536</v>
      </c>
      <c r="C557" s="176" t="s">
        <v>91</v>
      </c>
      <c r="D557" s="176" t="s">
        <v>384</v>
      </c>
      <c r="E557" s="176" t="s">
        <v>1537</v>
      </c>
      <c r="F557" s="176">
        <v>2024</v>
      </c>
      <c r="G557" s="176" t="s">
        <v>138</v>
      </c>
      <c r="H557" s="176" t="s">
        <v>139</v>
      </c>
      <c r="I557" s="176" t="s">
        <v>140</v>
      </c>
      <c r="J557" s="250" t="s">
        <v>13</v>
      </c>
      <c r="K557" s="178">
        <v>182572</v>
      </c>
      <c r="L557" s="178">
        <v>182572</v>
      </c>
      <c r="M557" s="178">
        <v>182573</v>
      </c>
      <c r="N557" s="179" t="s">
        <v>20</v>
      </c>
      <c r="O557" s="180" t="s">
        <v>20</v>
      </c>
    </row>
    <row r="558" spans="1:15" customFormat="1" ht="15.5" x14ac:dyDescent="0.35">
      <c r="A558" s="123" t="s">
        <v>1538</v>
      </c>
      <c r="B558" s="124" t="s">
        <v>1539</v>
      </c>
      <c r="C558" s="123" t="s">
        <v>87</v>
      </c>
      <c r="D558" s="123" t="s">
        <v>592</v>
      </c>
      <c r="E558" s="123" t="s">
        <v>593</v>
      </c>
      <c r="F558" s="123">
        <v>2024</v>
      </c>
      <c r="G558" s="123" t="s">
        <v>138</v>
      </c>
      <c r="H558" s="123" t="s">
        <v>210</v>
      </c>
      <c r="I558" s="123" t="s">
        <v>211</v>
      </c>
      <c r="J558" s="251" t="s">
        <v>13</v>
      </c>
      <c r="K558" s="181">
        <v>4352056</v>
      </c>
      <c r="L558" s="181">
        <v>1</v>
      </c>
      <c r="M558" s="181">
        <v>0</v>
      </c>
      <c r="N558" s="182" t="s">
        <v>20</v>
      </c>
      <c r="O558" s="183" t="s">
        <v>146</v>
      </c>
    </row>
    <row r="559" spans="1:15" customFormat="1" ht="15.5" x14ac:dyDescent="0.35">
      <c r="A559" s="176" t="s">
        <v>1540</v>
      </c>
      <c r="B559" s="177" t="s">
        <v>1541</v>
      </c>
      <c r="C559" s="176" t="s">
        <v>84</v>
      </c>
      <c r="D559" s="176" t="s">
        <v>155</v>
      </c>
      <c r="E559" s="176" t="s">
        <v>155</v>
      </c>
      <c r="F559" s="176">
        <v>2024</v>
      </c>
      <c r="G559" s="176" t="s">
        <v>138</v>
      </c>
      <c r="H559" s="176" t="s">
        <v>182</v>
      </c>
      <c r="I559" s="176" t="s">
        <v>183</v>
      </c>
      <c r="J559" s="250" t="s">
        <v>13</v>
      </c>
      <c r="K559" s="178">
        <v>131975</v>
      </c>
      <c r="L559" s="178">
        <v>209445</v>
      </c>
      <c r="M559" s="178">
        <v>131969.80900000001</v>
      </c>
      <c r="N559" s="179" t="s">
        <v>20</v>
      </c>
      <c r="O559" s="180" t="s">
        <v>20</v>
      </c>
    </row>
    <row r="560" spans="1:15" customFormat="1" ht="15.5" x14ac:dyDescent="0.35">
      <c r="A560" s="123" t="s">
        <v>1542</v>
      </c>
      <c r="B560" s="124" t="s">
        <v>1543</v>
      </c>
      <c r="C560" s="123" t="s">
        <v>92</v>
      </c>
      <c r="D560" s="123" t="s">
        <v>361</v>
      </c>
      <c r="E560" s="123" t="s">
        <v>1017</v>
      </c>
      <c r="F560" s="123">
        <v>2024</v>
      </c>
      <c r="G560" s="123" t="s">
        <v>138</v>
      </c>
      <c r="H560" s="123" t="s">
        <v>151</v>
      </c>
      <c r="I560" s="123" t="s">
        <v>200</v>
      </c>
      <c r="J560" s="251" t="s">
        <v>13</v>
      </c>
      <c r="K560" s="181">
        <v>92970</v>
      </c>
      <c r="L560" s="185">
        <v>172470</v>
      </c>
      <c r="M560" s="185">
        <v>92970</v>
      </c>
      <c r="N560" s="182" t="s">
        <v>20</v>
      </c>
      <c r="O560" s="183" t="s">
        <v>20</v>
      </c>
    </row>
    <row r="561" spans="1:15" customFormat="1" ht="15.5" x14ac:dyDescent="0.35">
      <c r="A561" s="176" t="s">
        <v>1544</v>
      </c>
      <c r="B561" s="177" t="s">
        <v>1545</v>
      </c>
      <c r="C561" s="176" t="s">
        <v>90</v>
      </c>
      <c r="D561" s="176" t="s">
        <v>404</v>
      </c>
      <c r="E561" s="176" t="s">
        <v>1546</v>
      </c>
      <c r="F561" s="176">
        <v>2024</v>
      </c>
      <c r="G561" s="176" t="s">
        <v>138</v>
      </c>
      <c r="H561" s="176" t="s">
        <v>196</v>
      </c>
      <c r="I561" s="176" t="s">
        <v>196</v>
      </c>
      <c r="J561" s="250" t="s">
        <v>13</v>
      </c>
      <c r="K561" s="178">
        <v>1225699</v>
      </c>
      <c r="L561" s="178">
        <v>15357</v>
      </c>
      <c r="M561" s="178">
        <v>15354.31</v>
      </c>
      <c r="N561" s="179" t="s">
        <v>20</v>
      </c>
      <c r="O561" s="180" t="s">
        <v>20</v>
      </c>
    </row>
    <row r="562" spans="1:15" customFormat="1" ht="15.5" x14ac:dyDescent="0.35">
      <c r="A562" s="123" t="s">
        <v>1547</v>
      </c>
      <c r="B562" s="124" t="s">
        <v>1548</v>
      </c>
      <c r="C562" s="123" t="s">
        <v>93</v>
      </c>
      <c r="D562" s="123" t="s">
        <v>245</v>
      </c>
      <c r="E562" s="123" t="s">
        <v>1549</v>
      </c>
      <c r="F562" s="123">
        <v>2024</v>
      </c>
      <c r="G562" s="123" t="s">
        <v>138</v>
      </c>
      <c r="H562" s="123" t="s">
        <v>162</v>
      </c>
      <c r="I562" s="123" t="s">
        <v>238</v>
      </c>
      <c r="J562" s="251" t="s">
        <v>13</v>
      </c>
      <c r="K562" s="181">
        <v>1</v>
      </c>
      <c r="L562" s="181">
        <v>1</v>
      </c>
      <c r="M562" s="185">
        <v>0</v>
      </c>
      <c r="N562" s="182" t="s">
        <v>20</v>
      </c>
      <c r="O562" s="183" t="s">
        <v>146</v>
      </c>
    </row>
    <row r="563" spans="1:15" customFormat="1" ht="15.5" x14ac:dyDescent="0.35">
      <c r="A563" s="176" t="s">
        <v>1550</v>
      </c>
      <c r="B563" s="177" t="s">
        <v>1551</v>
      </c>
      <c r="C563" s="176" t="s">
        <v>98</v>
      </c>
      <c r="D563" s="176" t="s">
        <v>190</v>
      </c>
      <c r="E563" s="176" t="s">
        <v>1552</v>
      </c>
      <c r="F563" s="176">
        <v>2024</v>
      </c>
      <c r="G563" s="176" t="s">
        <v>138</v>
      </c>
      <c r="H563" s="176" t="s">
        <v>210</v>
      </c>
      <c r="I563" s="176" t="s">
        <v>211</v>
      </c>
      <c r="J563" s="250" t="s">
        <v>13</v>
      </c>
      <c r="K563" s="178">
        <v>1706042</v>
      </c>
      <c r="L563" s="184">
        <v>2</v>
      </c>
      <c r="M563" s="178">
        <v>0</v>
      </c>
      <c r="N563" s="179" t="s">
        <v>20</v>
      </c>
      <c r="O563" s="180" t="s">
        <v>146</v>
      </c>
    </row>
    <row r="564" spans="1:15" customFormat="1" ht="15.5" x14ac:dyDescent="0.35">
      <c r="A564" s="123" t="s">
        <v>1553</v>
      </c>
      <c r="B564" s="124" t="s">
        <v>1554</v>
      </c>
      <c r="C564" s="123" t="s">
        <v>90</v>
      </c>
      <c r="D564" s="123" t="s">
        <v>489</v>
      </c>
      <c r="E564" s="123" t="s">
        <v>489</v>
      </c>
      <c r="F564" s="123">
        <v>2024</v>
      </c>
      <c r="G564" s="123" t="s">
        <v>138</v>
      </c>
      <c r="H564" s="123" t="s">
        <v>182</v>
      </c>
      <c r="I564" s="123" t="s">
        <v>330</v>
      </c>
      <c r="J564" s="251" t="s">
        <v>13</v>
      </c>
      <c r="K564" s="181">
        <v>9030</v>
      </c>
      <c r="L564" s="185">
        <v>1</v>
      </c>
      <c r="M564" s="181">
        <v>0</v>
      </c>
      <c r="N564" s="182" t="s">
        <v>20</v>
      </c>
      <c r="O564" s="183" t="s">
        <v>146</v>
      </c>
    </row>
    <row r="565" spans="1:15" customFormat="1" ht="15.5" x14ac:dyDescent="0.35">
      <c r="A565" s="176" t="s">
        <v>1555</v>
      </c>
      <c r="B565" s="177" t="s">
        <v>1556</v>
      </c>
      <c r="C565" s="176" t="s">
        <v>96</v>
      </c>
      <c r="D565" s="176" t="s">
        <v>166</v>
      </c>
      <c r="E565" s="176" t="s">
        <v>274</v>
      </c>
      <c r="F565" s="176">
        <v>2024</v>
      </c>
      <c r="G565" s="176" t="s">
        <v>138</v>
      </c>
      <c r="H565" s="176" t="s">
        <v>144</v>
      </c>
      <c r="I565" s="176" t="s">
        <v>145</v>
      </c>
      <c r="J565" s="250" t="s">
        <v>13</v>
      </c>
      <c r="K565" s="178">
        <v>263155</v>
      </c>
      <c r="L565" s="178">
        <v>262844</v>
      </c>
      <c r="M565" s="184">
        <v>262797</v>
      </c>
      <c r="N565" s="179" t="s">
        <v>20</v>
      </c>
      <c r="O565" s="180" t="s">
        <v>20</v>
      </c>
    </row>
    <row r="566" spans="1:15" customFormat="1" ht="15.5" x14ac:dyDescent="0.35">
      <c r="A566" s="123" t="s">
        <v>1557</v>
      </c>
      <c r="B566" s="124" t="s">
        <v>1558</v>
      </c>
      <c r="C566" s="123" t="s">
        <v>74</v>
      </c>
      <c r="D566" s="123" t="s">
        <v>155</v>
      </c>
      <c r="E566" s="123" t="s">
        <v>155</v>
      </c>
      <c r="F566" s="123">
        <v>2024</v>
      </c>
      <c r="G566" s="123" t="s">
        <v>138</v>
      </c>
      <c r="H566" s="123" t="s">
        <v>151</v>
      </c>
      <c r="I566" s="123" t="s">
        <v>152</v>
      </c>
      <c r="J566" s="251" t="s">
        <v>13</v>
      </c>
      <c r="K566" s="181">
        <v>380084</v>
      </c>
      <c r="L566" s="185">
        <v>316100</v>
      </c>
      <c r="M566" s="181">
        <v>254918</v>
      </c>
      <c r="N566" s="182" t="s">
        <v>20</v>
      </c>
      <c r="O566" s="183" t="s">
        <v>20</v>
      </c>
    </row>
    <row r="567" spans="1:15" customFormat="1" ht="15.5" x14ac:dyDescent="0.35">
      <c r="A567" s="176" t="s">
        <v>1559</v>
      </c>
      <c r="B567" s="177" t="s">
        <v>1560</v>
      </c>
      <c r="C567" s="176" t="s">
        <v>96</v>
      </c>
      <c r="D567" s="176" t="s">
        <v>166</v>
      </c>
      <c r="E567" s="176" t="s">
        <v>558</v>
      </c>
      <c r="F567" s="176">
        <v>2024</v>
      </c>
      <c r="G567" s="176" t="s">
        <v>138</v>
      </c>
      <c r="H567" s="176" t="s">
        <v>144</v>
      </c>
      <c r="I567" s="176" t="s">
        <v>145</v>
      </c>
      <c r="J567" s="250" t="s">
        <v>13</v>
      </c>
      <c r="K567" s="178">
        <v>2486000</v>
      </c>
      <c r="L567" s="178">
        <v>2200000</v>
      </c>
      <c r="M567" s="178">
        <v>2200000</v>
      </c>
      <c r="N567" s="179" t="s">
        <v>20</v>
      </c>
      <c r="O567" s="180" t="s">
        <v>20</v>
      </c>
    </row>
    <row r="568" spans="1:15" customFormat="1" ht="15.5" x14ac:dyDescent="0.35">
      <c r="A568" s="123" t="s">
        <v>1561</v>
      </c>
      <c r="B568" s="124" t="s">
        <v>1562</v>
      </c>
      <c r="C568" s="123" t="s">
        <v>109</v>
      </c>
      <c r="D568" s="123" t="s">
        <v>288</v>
      </c>
      <c r="E568" s="123" t="s">
        <v>616</v>
      </c>
      <c r="F568" s="123">
        <v>2024</v>
      </c>
      <c r="G568" s="123" t="s">
        <v>138</v>
      </c>
      <c r="H568" s="123" t="s">
        <v>162</v>
      </c>
      <c r="I568" s="123" t="s">
        <v>218</v>
      </c>
      <c r="J568" s="251" t="s">
        <v>13</v>
      </c>
      <c r="K568" s="181">
        <v>314060</v>
      </c>
      <c r="L568" s="185">
        <v>6</v>
      </c>
      <c r="M568" s="181">
        <v>0</v>
      </c>
      <c r="N568" s="182" t="s">
        <v>20</v>
      </c>
      <c r="O568" s="183" t="s">
        <v>146</v>
      </c>
    </row>
    <row r="569" spans="1:15" customFormat="1" ht="15.5" x14ac:dyDescent="0.35">
      <c r="A569" s="176" t="s">
        <v>1563</v>
      </c>
      <c r="B569" s="177" t="s">
        <v>1564</v>
      </c>
      <c r="C569" s="176" t="s">
        <v>100</v>
      </c>
      <c r="D569" s="176" t="s">
        <v>155</v>
      </c>
      <c r="E569" s="176" t="s">
        <v>155</v>
      </c>
      <c r="F569" s="176">
        <v>2024</v>
      </c>
      <c r="G569" s="176" t="s">
        <v>138</v>
      </c>
      <c r="H569" s="176" t="s">
        <v>196</v>
      </c>
      <c r="I569" s="176" t="s">
        <v>196</v>
      </c>
      <c r="J569" s="250" t="s">
        <v>13</v>
      </c>
      <c r="K569" s="178">
        <v>18850</v>
      </c>
      <c r="L569" s="178">
        <v>265897</v>
      </c>
      <c r="M569" s="178">
        <v>18839</v>
      </c>
      <c r="N569" s="179" t="s">
        <v>20</v>
      </c>
      <c r="O569" s="180" t="s">
        <v>20</v>
      </c>
    </row>
    <row r="570" spans="1:15" customFormat="1" ht="15.5" x14ac:dyDescent="0.35">
      <c r="A570" s="123" t="s">
        <v>1565</v>
      </c>
      <c r="B570" s="124" t="s">
        <v>1566</v>
      </c>
      <c r="C570" s="123" t="s">
        <v>100</v>
      </c>
      <c r="D570" s="123" t="s">
        <v>73</v>
      </c>
      <c r="E570" s="123" t="s">
        <v>1009</v>
      </c>
      <c r="F570" s="123">
        <v>2024</v>
      </c>
      <c r="G570" s="123" t="s">
        <v>138</v>
      </c>
      <c r="H570" s="123" t="s">
        <v>151</v>
      </c>
      <c r="I570" s="123" t="s">
        <v>152</v>
      </c>
      <c r="J570" s="251" t="s">
        <v>13</v>
      </c>
      <c r="K570" s="181">
        <v>3485121</v>
      </c>
      <c r="L570" s="181">
        <v>1744500</v>
      </c>
      <c r="M570" s="181">
        <v>34081</v>
      </c>
      <c r="N570" s="182" t="s">
        <v>20</v>
      </c>
      <c r="O570" s="183" t="s">
        <v>20</v>
      </c>
    </row>
    <row r="571" spans="1:15" customFormat="1" ht="15.5" x14ac:dyDescent="0.35">
      <c r="A571" s="176" t="s">
        <v>1567</v>
      </c>
      <c r="B571" s="177" t="s">
        <v>1568</v>
      </c>
      <c r="C571" s="176" t="s">
        <v>91</v>
      </c>
      <c r="D571" s="176" t="s">
        <v>155</v>
      </c>
      <c r="E571" s="176" t="s">
        <v>155</v>
      </c>
      <c r="F571" s="176">
        <v>2024</v>
      </c>
      <c r="G571" s="176" t="s">
        <v>138</v>
      </c>
      <c r="H571" s="176" t="s">
        <v>151</v>
      </c>
      <c r="I571" s="176" t="s">
        <v>152</v>
      </c>
      <c r="J571" s="250" t="s">
        <v>13</v>
      </c>
      <c r="K571" s="178">
        <v>5180652</v>
      </c>
      <c r="L571" s="178">
        <v>5063640</v>
      </c>
      <c r="M571" s="184">
        <v>5059095.6780000003</v>
      </c>
      <c r="N571" s="179" t="s">
        <v>20</v>
      </c>
      <c r="O571" s="180" t="s">
        <v>20</v>
      </c>
    </row>
    <row r="572" spans="1:15" customFormat="1" ht="15.5" x14ac:dyDescent="0.35">
      <c r="A572" s="123" t="s">
        <v>1569</v>
      </c>
      <c r="B572" s="124" t="s">
        <v>1570</v>
      </c>
      <c r="C572" s="123" t="s">
        <v>87</v>
      </c>
      <c r="D572" s="123" t="s">
        <v>155</v>
      </c>
      <c r="E572" s="123" t="s">
        <v>155</v>
      </c>
      <c r="F572" s="123">
        <v>2024</v>
      </c>
      <c r="G572" s="123" t="s">
        <v>138</v>
      </c>
      <c r="H572" s="123" t="s">
        <v>151</v>
      </c>
      <c r="I572" s="123" t="s">
        <v>152</v>
      </c>
      <c r="J572" s="251" t="s">
        <v>13</v>
      </c>
      <c r="K572" s="181">
        <v>14481657</v>
      </c>
      <c r="L572" s="185">
        <v>14711100</v>
      </c>
      <c r="M572" s="185">
        <v>14487602</v>
      </c>
      <c r="N572" s="182" t="s">
        <v>20</v>
      </c>
      <c r="O572" s="183" t="s">
        <v>20</v>
      </c>
    </row>
    <row r="573" spans="1:15" customFormat="1" ht="15.5" x14ac:dyDescent="0.35">
      <c r="A573" s="176" t="s">
        <v>1571</v>
      </c>
      <c r="B573" s="177" t="s">
        <v>1572</v>
      </c>
      <c r="C573" s="176" t="s">
        <v>90</v>
      </c>
      <c r="D573" s="176" t="s">
        <v>63</v>
      </c>
      <c r="E573" s="176" t="s">
        <v>925</v>
      </c>
      <c r="F573" s="176">
        <v>2024</v>
      </c>
      <c r="G573" s="176" t="s">
        <v>251</v>
      </c>
      <c r="H573" s="176" t="s">
        <v>182</v>
      </c>
      <c r="I573" s="176" t="s">
        <v>330</v>
      </c>
      <c r="J573" s="250" t="s">
        <v>13</v>
      </c>
      <c r="K573" s="178">
        <v>330059</v>
      </c>
      <c r="L573" s="178">
        <v>5000</v>
      </c>
      <c r="M573" s="178">
        <v>0</v>
      </c>
      <c r="N573" s="179" t="s">
        <v>20</v>
      </c>
      <c r="O573" s="180" t="s">
        <v>146</v>
      </c>
    </row>
    <row r="574" spans="1:15" customFormat="1" ht="15.5" x14ac:dyDescent="0.35">
      <c r="A574" s="123" t="s">
        <v>1573</v>
      </c>
      <c r="B574" s="124" t="s">
        <v>1574</v>
      </c>
      <c r="C574" s="123" t="s">
        <v>87</v>
      </c>
      <c r="D574" s="123" t="s">
        <v>155</v>
      </c>
      <c r="E574" s="123" t="s">
        <v>155</v>
      </c>
      <c r="F574" s="123">
        <v>2024</v>
      </c>
      <c r="G574" s="123" t="s">
        <v>138</v>
      </c>
      <c r="H574" s="123" t="s">
        <v>151</v>
      </c>
      <c r="I574" s="123" t="s">
        <v>152</v>
      </c>
      <c r="J574" s="251" t="s">
        <v>13</v>
      </c>
      <c r="K574" s="181">
        <v>5535550</v>
      </c>
      <c r="L574" s="185">
        <v>6089000</v>
      </c>
      <c r="M574" s="185">
        <v>5507349</v>
      </c>
      <c r="N574" s="182" t="s">
        <v>20</v>
      </c>
      <c r="O574" s="183" t="s">
        <v>20</v>
      </c>
    </row>
    <row r="575" spans="1:15" customFormat="1" ht="15.5" x14ac:dyDescent="0.35">
      <c r="A575" s="176" t="s">
        <v>1575</v>
      </c>
      <c r="B575" s="177" t="s">
        <v>1576</v>
      </c>
      <c r="C575" s="176" t="s">
        <v>292</v>
      </c>
      <c r="D575" s="176" t="s">
        <v>155</v>
      </c>
      <c r="E575" s="176" t="s">
        <v>155</v>
      </c>
      <c r="F575" s="176">
        <v>2024</v>
      </c>
      <c r="G575" s="176" t="s">
        <v>138</v>
      </c>
      <c r="H575" s="176" t="s">
        <v>151</v>
      </c>
      <c r="I575" s="176" t="s">
        <v>152</v>
      </c>
      <c r="J575" s="250" t="s">
        <v>13</v>
      </c>
      <c r="K575" s="178">
        <v>4253383</v>
      </c>
      <c r="L575" s="184">
        <v>2518000</v>
      </c>
      <c r="M575" s="178">
        <v>1550268.892</v>
      </c>
      <c r="N575" s="179" t="s">
        <v>20</v>
      </c>
      <c r="O575" s="180" t="s">
        <v>20</v>
      </c>
    </row>
    <row r="576" spans="1:15" customFormat="1" ht="15.5" x14ac:dyDescent="0.35">
      <c r="A576" s="123" t="s">
        <v>1577</v>
      </c>
      <c r="B576" s="124" t="s">
        <v>1578</v>
      </c>
      <c r="C576" s="123" t="s">
        <v>96</v>
      </c>
      <c r="D576" s="123" t="s">
        <v>166</v>
      </c>
      <c r="E576" s="123" t="s">
        <v>274</v>
      </c>
      <c r="F576" s="123">
        <v>2024</v>
      </c>
      <c r="G576" s="123" t="s">
        <v>138</v>
      </c>
      <c r="H576" s="123" t="s">
        <v>151</v>
      </c>
      <c r="I576" s="123" t="s">
        <v>152</v>
      </c>
      <c r="J576" s="251" t="s">
        <v>13</v>
      </c>
      <c r="K576" s="181">
        <v>6589</v>
      </c>
      <c r="L576" s="185">
        <v>6018</v>
      </c>
      <c r="M576" s="181">
        <v>1818.5060000000001</v>
      </c>
      <c r="N576" s="182" t="s">
        <v>20</v>
      </c>
      <c r="O576" s="183" t="s">
        <v>20</v>
      </c>
    </row>
    <row r="577" spans="1:15" customFormat="1" ht="15.5" x14ac:dyDescent="0.35">
      <c r="A577" s="176" t="s">
        <v>1579</v>
      </c>
      <c r="B577" s="177" t="s">
        <v>1580</v>
      </c>
      <c r="C577" s="176" t="s">
        <v>88</v>
      </c>
      <c r="D577" s="176" t="s">
        <v>626</v>
      </c>
      <c r="E577" s="176" t="s">
        <v>627</v>
      </c>
      <c r="F577" s="176">
        <v>2024</v>
      </c>
      <c r="G577" s="176" t="s">
        <v>138</v>
      </c>
      <c r="H577" s="176" t="s">
        <v>151</v>
      </c>
      <c r="I577" s="176" t="s">
        <v>152</v>
      </c>
      <c r="J577" s="250" t="s">
        <v>13</v>
      </c>
      <c r="K577" s="178">
        <v>369000</v>
      </c>
      <c r="L577" s="178">
        <v>368500</v>
      </c>
      <c r="M577" s="178">
        <v>368057</v>
      </c>
      <c r="N577" s="179" t="s">
        <v>20</v>
      </c>
      <c r="O577" s="180" t="s">
        <v>20</v>
      </c>
    </row>
    <row r="578" spans="1:15" customFormat="1" ht="15.5" x14ac:dyDescent="0.35">
      <c r="A578" s="123" t="s">
        <v>1581</v>
      </c>
      <c r="B578" s="124" t="s">
        <v>1582</v>
      </c>
      <c r="C578" s="123" t="s">
        <v>90</v>
      </c>
      <c r="D578" s="123" t="s">
        <v>489</v>
      </c>
      <c r="E578" s="123" t="s">
        <v>1583</v>
      </c>
      <c r="F578" s="123">
        <v>2024</v>
      </c>
      <c r="G578" s="123" t="s">
        <v>251</v>
      </c>
      <c r="H578" s="123" t="s">
        <v>210</v>
      </c>
      <c r="I578" s="123" t="s">
        <v>429</v>
      </c>
      <c r="J578" s="251" t="s">
        <v>16</v>
      </c>
      <c r="K578" s="181">
        <v>16593</v>
      </c>
      <c r="L578" s="181">
        <v>16593</v>
      </c>
      <c r="M578" s="181">
        <v>16592.400000000001</v>
      </c>
      <c r="N578" s="182" t="s">
        <v>20</v>
      </c>
      <c r="O578" s="183" t="s">
        <v>20</v>
      </c>
    </row>
    <row r="579" spans="1:15" customFormat="1" ht="15.5" x14ac:dyDescent="0.35">
      <c r="A579" s="176" t="s">
        <v>1584</v>
      </c>
      <c r="B579" s="177" t="s">
        <v>1585</v>
      </c>
      <c r="C579" s="176" t="s">
        <v>109</v>
      </c>
      <c r="D579" s="176" t="s">
        <v>368</v>
      </c>
      <c r="E579" s="176" t="s">
        <v>535</v>
      </c>
      <c r="F579" s="176">
        <v>2024</v>
      </c>
      <c r="G579" s="176" t="s">
        <v>138</v>
      </c>
      <c r="H579" s="176" t="s">
        <v>182</v>
      </c>
      <c r="I579" s="176" t="s">
        <v>330</v>
      </c>
      <c r="J579" s="250" t="s">
        <v>13</v>
      </c>
      <c r="K579" s="178">
        <v>42435</v>
      </c>
      <c r="L579" s="184">
        <v>1</v>
      </c>
      <c r="M579" s="178">
        <v>0</v>
      </c>
      <c r="N579" s="179" t="s">
        <v>20</v>
      </c>
      <c r="O579" s="180" t="s">
        <v>146</v>
      </c>
    </row>
    <row r="580" spans="1:15" customFormat="1" ht="15.5" x14ac:dyDescent="0.35">
      <c r="A580" s="123" t="s">
        <v>1586</v>
      </c>
      <c r="B580" s="124" t="s">
        <v>1587</v>
      </c>
      <c r="C580" s="123" t="s">
        <v>109</v>
      </c>
      <c r="D580" s="123" t="s">
        <v>368</v>
      </c>
      <c r="E580" s="123" t="s">
        <v>535</v>
      </c>
      <c r="F580" s="123">
        <v>2024</v>
      </c>
      <c r="G580" s="123" t="s">
        <v>138</v>
      </c>
      <c r="H580" s="123" t="s">
        <v>182</v>
      </c>
      <c r="I580" s="123" t="s">
        <v>330</v>
      </c>
      <c r="J580" s="251" t="s">
        <v>13</v>
      </c>
      <c r="K580" s="181">
        <v>349316</v>
      </c>
      <c r="L580" s="185">
        <v>1522</v>
      </c>
      <c r="M580" s="181">
        <v>1520.345</v>
      </c>
      <c r="N580" s="182" t="s">
        <v>20</v>
      </c>
      <c r="O580" s="183" t="s">
        <v>20</v>
      </c>
    </row>
    <row r="581" spans="1:15" customFormat="1" ht="15.5" x14ac:dyDescent="0.35">
      <c r="A581" s="176" t="s">
        <v>1588</v>
      </c>
      <c r="B581" s="177" t="s">
        <v>1589</v>
      </c>
      <c r="C581" s="176" t="s">
        <v>109</v>
      </c>
      <c r="D581" s="176" t="s">
        <v>368</v>
      </c>
      <c r="E581" s="176" t="s">
        <v>535</v>
      </c>
      <c r="F581" s="176">
        <v>2024</v>
      </c>
      <c r="G581" s="176" t="s">
        <v>138</v>
      </c>
      <c r="H581" s="176" t="s">
        <v>182</v>
      </c>
      <c r="I581" s="176" t="s">
        <v>330</v>
      </c>
      <c r="J581" s="250" t="s">
        <v>13</v>
      </c>
      <c r="K581" s="178">
        <v>47964</v>
      </c>
      <c r="L581" s="184">
        <v>105</v>
      </c>
      <c r="M581" s="178">
        <v>104</v>
      </c>
      <c r="N581" s="179" t="s">
        <v>20</v>
      </c>
      <c r="O581" s="180" t="s">
        <v>20</v>
      </c>
    </row>
    <row r="582" spans="1:15" customFormat="1" ht="15.5" x14ac:dyDescent="0.35">
      <c r="A582" s="123" t="s">
        <v>1590</v>
      </c>
      <c r="B582" s="124" t="s">
        <v>1591</v>
      </c>
      <c r="C582" s="123" t="s">
        <v>96</v>
      </c>
      <c r="D582" s="123" t="s">
        <v>166</v>
      </c>
      <c r="E582" s="123" t="s">
        <v>755</v>
      </c>
      <c r="F582" s="123">
        <v>2024</v>
      </c>
      <c r="G582" s="123" t="s">
        <v>138</v>
      </c>
      <c r="H582" s="123" t="s">
        <v>144</v>
      </c>
      <c r="I582" s="123" t="s">
        <v>282</v>
      </c>
      <c r="J582" s="251" t="s">
        <v>13</v>
      </c>
      <c r="K582" s="181">
        <v>1</v>
      </c>
      <c r="L582" s="185">
        <v>1</v>
      </c>
      <c r="M582" s="181">
        <v>0</v>
      </c>
      <c r="N582" s="182" t="s">
        <v>20</v>
      </c>
      <c r="O582" s="183" t="s">
        <v>146</v>
      </c>
    </row>
    <row r="583" spans="1:15" customFormat="1" ht="15.5" x14ac:dyDescent="0.35">
      <c r="A583" s="176" t="s">
        <v>1592</v>
      </c>
      <c r="B583" s="177" t="s">
        <v>1593</v>
      </c>
      <c r="C583" s="176" t="s">
        <v>90</v>
      </c>
      <c r="D583" s="176" t="s">
        <v>911</v>
      </c>
      <c r="E583" s="176" t="s">
        <v>155</v>
      </c>
      <c r="F583" s="176">
        <v>2024</v>
      </c>
      <c r="G583" s="176" t="s">
        <v>138</v>
      </c>
      <c r="H583" s="176" t="s">
        <v>139</v>
      </c>
      <c r="I583" s="176" t="s">
        <v>168</v>
      </c>
      <c r="J583" s="250" t="s">
        <v>13</v>
      </c>
      <c r="K583" s="178">
        <v>2500</v>
      </c>
      <c r="L583" s="178">
        <v>2500</v>
      </c>
      <c r="M583" s="178">
        <v>0</v>
      </c>
      <c r="N583" s="179" t="s">
        <v>20</v>
      </c>
      <c r="O583" s="180" t="s">
        <v>146</v>
      </c>
    </row>
    <row r="584" spans="1:15" customFormat="1" ht="15.5" x14ac:dyDescent="0.35">
      <c r="A584" s="123" t="s">
        <v>1594</v>
      </c>
      <c r="B584" s="124" t="s">
        <v>1595</v>
      </c>
      <c r="C584" s="123" t="s">
        <v>96</v>
      </c>
      <c r="D584" s="123" t="s">
        <v>166</v>
      </c>
      <c r="E584" s="123" t="s">
        <v>281</v>
      </c>
      <c r="F584" s="123">
        <v>2024</v>
      </c>
      <c r="G584" s="123" t="s">
        <v>138</v>
      </c>
      <c r="H584" s="123" t="s">
        <v>139</v>
      </c>
      <c r="I584" s="123" t="s">
        <v>140</v>
      </c>
      <c r="J584" s="251" t="s">
        <v>13</v>
      </c>
      <c r="K584" s="181">
        <v>2010990</v>
      </c>
      <c r="L584" s="185">
        <v>2010990</v>
      </c>
      <c r="M584" s="181">
        <v>210990</v>
      </c>
      <c r="N584" s="182" t="s">
        <v>20</v>
      </c>
      <c r="O584" s="183" t="s">
        <v>20</v>
      </c>
    </row>
    <row r="585" spans="1:15" customFormat="1" ht="15.5" x14ac:dyDescent="0.35">
      <c r="A585" s="176" t="s">
        <v>1596</v>
      </c>
      <c r="B585" s="177" t="s">
        <v>1597</v>
      </c>
      <c r="C585" s="176" t="s">
        <v>98</v>
      </c>
      <c r="D585" s="176" t="s">
        <v>155</v>
      </c>
      <c r="E585" s="176" t="s">
        <v>155</v>
      </c>
      <c r="F585" s="176">
        <v>2024</v>
      </c>
      <c r="G585" s="176" t="s">
        <v>138</v>
      </c>
      <c r="H585" s="176" t="s">
        <v>151</v>
      </c>
      <c r="I585" s="176" t="s">
        <v>152</v>
      </c>
      <c r="J585" s="250" t="s">
        <v>13</v>
      </c>
      <c r="K585" s="178">
        <v>4711230</v>
      </c>
      <c r="L585" s="178">
        <v>2890650</v>
      </c>
      <c r="M585" s="184">
        <v>2866261</v>
      </c>
      <c r="N585" s="179" t="s">
        <v>20</v>
      </c>
      <c r="O585" s="180" t="s">
        <v>20</v>
      </c>
    </row>
    <row r="586" spans="1:15" customFormat="1" ht="15.5" x14ac:dyDescent="0.35">
      <c r="A586" s="123" t="s">
        <v>1598</v>
      </c>
      <c r="B586" s="124" t="s">
        <v>1599</v>
      </c>
      <c r="C586" s="123" t="s">
        <v>98</v>
      </c>
      <c r="D586" s="123" t="s">
        <v>158</v>
      </c>
      <c r="E586" s="123" t="s">
        <v>426</v>
      </c>
      <c r="F586" s="123">
        <v>2024</v>
      </c>
      <c r="G586" s="123" t="s">
        <v>138</v>
      </c>
      <c r="H586" s="123" t="s">
        <v>144</v>
      </c>
      <c r="I586" s="123" t="s">
        <v>261</v>
      </c>
      <c r="J586" s="251" t="s">
        <v>13</v>
      </c>
      <c r="K586" s="181">
        <v>235</v>
      </c>
      <c r="L586" s="181">
        <v>311</v>
      </c>
      <c r="M586" s="181">
        <v>64.033000000000001</v>
      </c>
      <c r="N586" s="182" t="s">
        <v>20</v>
      </c>
      <c r="O586" s="183" t="s">
        <v>20</v>
      </c>
    </row>
    <row r="587" spans="1:15" customFormat="1" ht="15.5" x14ac:dyDescent="0.35">
      <c r="A587" s="176" t="s">
        <v>1600</v>
      </c>
      <c r="B587" s="177" t="s">
        <v>1601</v>
      </c>
      <c r="C587" s="176" t="s">
        <v>92</v>
      </c>
      <c r="D587" s="176" t="s">
        <v>721</v>
      </c>
      <c r="E587" s="176" t="s">
        <v>155</v>
      </c>
      <c r="F587" s="176">
        <v>2024</v>
      </c>
      <c r="G587" s="176" t="s">
        <v>138</v>
      </c>
      <c r="H587" s="176" t="s">
        <v>151</v>
      </c>
      <c r="I587" s="176" t="s">
        <v>152</v>
      </c>
      <c r="J587" s="250" t="s">
        <v>13</v>
      </c>
      <c r="K587" s="178">
        <v>10</v>
      </c>
      <c r="L587" s="178">
        <v>414000</v>
      </c>
      <c r="M587" s="178">
        <v>0</v>
      </c>
      <c r="N587" s="179" t="s">
        <v>20</v>
      </c>
      <c r="O587" s="180" t="s">
        <v>146</v>
      </c>
    </row>
    <row r="588" spans="1:15" customFormat="1" ht="15.5" x14ac:dyDescent="0.35">
      <c r="A588" s="123" t="s">
        <v>1602</v>
      </c>
      <c r="B588" s="124" t="s">
        <v>1603</v>
      </c>
      <c r="C588" s="123" t="s">
        <v>88</v>
      </c>
      <c r="D588" s="123" t="s">
        <v>396</v>
      </c>
      <c r="E588" s="123" t="s">
        <v>396</v>
      </c>
      <c r="F588" s="123">
        <v>2024</v>
      </c>
      <c r="G588" s="123" t="s">
        <v>138</v>
      </c>
      <c r="H588" s="123" t="s">
        <v>210</v>
      </c>
      <c r="I588" s="123" t="s">
        <v>211</v>
      </c>
      <c r="J588" s="251" t="s">
        <v>16</v>
      </c>
      <c r="K588" s="181">
        <v>43828</v>
      </c>
      <c r="L588" s="185">
        <v>279225</v>
      </c>
      <c r="M588" s="181">
        <v>40328.180999999997</v>
      </c>
      <c r="N588" s="182" t="s">
        <v>20</v>
      </c>
      <c r="O588" s="183" t="s">
        <v>20</v>
      </c>
    </row>
    <row r="589" spans="1:15" customFormat="1" ht="15.5" x14ac:dyDescent="0.35">
      <c r="A589" s="176" t="s">
        <v>1604</v>
      </c>
      <c r="B589" s="177" t="s">
        <v>1605</v>
      </c>
      <c r="C589" s="176" t="s">
        <v>84</v>
      </c>
      <c r="D589" s="176" t="s">
        <v>155</v>
      </c>
      <c r="E589" s="176" t="s">
        <v>155</v>
      </c>
      <c r="F589" s="176">
        <v>2024</v>
      </c>
      <c r="G589" s="176" t="s">
        <v>138</v>
      </c>
      <c r="H589" s="176" t="s">
        <v>151</v>
      </c>
      <c r="I589" s="176" t="s">
        <v>152</v>
      </c>
      <c r="J589" s="250" t="s">
        <v>13</v>
      </c>
      <c r="K589" s="178">
        <v>82772</v>
      </c>
      <c r="L589" s="184">
        <v>130010</v>
      </c>
      <c r="M589" s="178">
        <v>67605.411999999997</v>
      </c>
      <c r="N589" s="179" t="s">
        <v>20</v>
      </c>
      <c r="O589" s="180" t="s">
        <v>20</v>
      </c>
    </row>
    <row r="590" spans="1:15" customFormat="1" ht="15.5" x14ac:dyDescent="0.35">
      <c r="A590" s="123" t="s">
        <v>1606</v>
      </c>
      <c r="B590" s="124" t="s">
        <v>1607</v>
      </c>
      <c r="C590" s="123" t="s">
        <v>88</v>
      </c>
      <c r="D590" s="123" t="s">
        <v>412</v>
      </c>
      <c r="E590" s="123" t="s">
        <v>632</v>
      </c>
      <c r="F590" s="123">
        <v>2024</v>
      </c>
      <c r="G590" s="123" t="s">
        <v>138</v>
      </c>
      <c r="H590" s="123" t="s">
        <v>210</v>
      </c>
      <c r="I590" s="123" t="s">
        <v>1370</v>
      </c>
      <c r="J590" s="251" t="s">
        <v>13</v>
      </c>
      <c r="K590" s="181">
        <v>8106410</v>
      </c>
      <c r="L590" s="185">
        <v>6683211</v>
      </c>
      <c r="M590" s="181">
        <v>6634229.2970000003</v>
      </c>
      <c r="N590" s="182" t="s">
        <v>20</v>
      </c>
      <c r="O590" s="183" t="s">
        <v>20</v>
      </c>
    </row>
    <row r="591" spans="1:15" customFormat="1" ht="15.5" x14ac:dyDescent="0.35">
      <c r="A591" s="176" t="s">
        <v>1608</v>
      </c>
      <c r="B591" s="177" t="s">
        <v>1609</v>
      </c>
      <c r="C591" s="176" t="s">
        <v>84</v>
      </c>
      <c r="D591" s="176" t="s">
        <v>155</v>
      </c>
      <c r="E591" s="176" t="s">
        <v>155</v>
      </c>
      <c r="F591" s="176">
        <v>2024</v>
      </c>
      <c r="G591" s="176" t="s">
        <v>138</v>
      </c>
      <c r="H591" s="176" t="s">
        <v>151</v>
      </c>
      <c r="I591" s="176" t="s">
        <v>152</v>
      </c>
      <c r="J591" s="250" t="s">
        <v>13</v>
      </c>
      <c r="K591" s="178">
        <v>86000</v>
      </c>
      <c r="L591" s="178">
        <v>85200</v>
      </c>
      <c r="M591" s="178">
        <v>85200</v>
      </c>
      <c r="N591" s="179" t="s">
        <v>20</v>
      </c>
      <c r="O591" s="180" t="s">
        <v>20</v>
      </c>
    </row>
    <row r="592" spans="1:15" customFormat="1" ht="15.5" x14ac:dyDescent="0.35">
      <c r="A592" s="123" t="s">
        <v>1610</v>
      </c>
      <c r="B592" s="124" t="s">
        <v>1611</v>
      </c>
      <c r="C592" s="123" t="s">
        <v>88</v>
      </c>
      <c r="D592" s="123" t="s">
        <v>626</v>
      </c>
      <c r="E592" s="123" t="s">
        <v>626</v>
      </c>
      <c r="F592" s="123">
        <v>2024</v>
      </c>
      <c r="G592" s="123" t="s">
        <v>138</v>
      </c>
      <c r="H592" s="123" t="s">
        <v>182</v>
      </c>
      <c r="I592" s="123" t="s">
        <v>330</v>
      </c>
      <c r="J592" s="251" t="s">
        <v>16</v>
      </c>
      <c r="K592" s="181">
        <v>2402082</v>
      </c>
      <c r="L592" s="185">
        <v>1235313</v>
      </c>
      <c r="M592" s="181">
        <v>1230262.1499999999</v>
      </c>
      <c r="N592" s="182" t="s">
        <v>20</v>
      </c>
      <c r="O592" s="183" t="s">
        <v>20</v>
      </c>
    </row>
    <row r="593" spans="1:15" customFormat="1" ht="15.5" x14ac:dyDescent="0.35">
      <c r="A593" s="176" t="s">
        <v>1612</v>
      </c>
      <c r="B593" s="177" t="s">
        <v>1613</v>
      </c>
      <c r="C593" s="176" t="s">
        <v>109</v>
      </c>
      <c r="D593" s="176" t="s">
        <v>288</v>
      </c>
      <c r="E593" s="176" t="s">
        <v>1614</v>
      </c>
      <c r="F593" s="176">
        <v>2024</v>
      </c>
      <c r="G593" s="176" t="s">
        <v>138</v>
      </c>
      <c r="H593" s="176" t="s">
        <v>162</v>
      </c>
      <c r="I593" s="176" t="s">
        <v>163</v>
      </c>
      <c r="J593" s="250" t="s">
        <v>13</v>
      </c>
      <c r="K593" s="178">
        <v>1588276</v>
      </c>
      <c r="L593" s="178">
        <v>41674</v>
      </c>
      <c r="M593" s="178">
        <v>21644</v>
      </c>
      <c r="N593" s="179" t="s">
        <v>20</v>
      </c>
      <c r="O593" s="180" t="s">
        <v>20</v>
      </c>
    </row>
    <row r="594" spans="1:15" customFormat="1" ht="15.5" x14ac:dyDescent="0.35">
      <c r="A594" s="123" t="s">
        <v>1615</v>
      </c>
      <c r="B594" s="124" t="s">
        <v>1616</v>
      </c>
      <c r="C594" s="123" t="s">
        <v>111</v>
      </c>
      <c r="D594" s="123" t="s">
        <v>180</v>
      </c>
      <c r="E594" s="123" t="s">
        <v>454</v>
      </c>
      <c r="F594" s="123">
        <v>2024</v>
      </c>
      <c r="G594" s="123" t="s">
        <v>138</v>
      </c>
      <c r="H594" s="123" t="s">
        <v>151</v>
      </c>
      <c r="I594" s="123" t="s">
        <v>200</v>
      </c>
      <c r="J594" s="251" t="s">
        <v>13</v>
      </c>
      <c r="K594" s="181">
        <v>212879</v>
      </c>
      <c r="L594" s="181">
        <v>1</v>
      </c>
      <c r="M594" s="181">
        <v>0</v>
      </c>
      <c r="N594" s="182" t="s">
        <v>20</v>
      </c>
      <c r="O594" s="183" t="s">
        <v>146</v>
      </c>
    </row>
    <row r="595" spans="1:15" customFormat="1" ht="15.5" x14ac:dyDescent="0.35">
      <c r="A595" s="176" t="s">
        <v>1617</v>
      </c>
      <c r="B595" s="177" t="s">
        <v>1618</v>
      </c>
      <c r="C595" s="176" t="s">
        <v>97</v>
      </c>
      <c r="D595" s="176" t="s">
        <v>155</v>
      </c>
      <c r="E595" s="176" t="s">
        <v>155</v>
      </c>
      <c r="F595" s="176">
        <v>2024</v>
      </c>
      <c r="G595" s="176" t="s">
        <v>138</v>
      </c>
      <c r="H595" s="176" t="s">
        <v>151</v>
      </c>
      <c r="I595" s="176" t="s">
        <v>152</v>
      </c>
      <c r="J595" s="250" t="s">
        <v>13</v>
      </c>
      <c r="K595" s="178">
        <v>4447444</v>
      </c>
      <c r="L595" s="184">
        <v>38190</v>
      </c>
      <c r="M595" s="178">
        <v>36555.235000000001</v>
      </c>
      <c r="N595" s="179" t="s">
        <v>20</v>
      </c>
      <c r="O595" s="180" t="s">
        <v>20</v>
      </c>
    </row>
    <row r="596" spans="1:15" customFormat="1" ht="15.5" x14ac:dyDescent="0.35">
      <c r="A596" s="123" t="s">
        <v>1619</v>
      </c>
      <c r="B596" s="124" t="s">
        <v>1620</v>
      </c>
      <c r="C596" s="123" t="s">
        <v>109</v>
      </c>
      <c r="D596" s="123" t="s">
        <v>288</v>
      </c>
      <c r="E596" s="123" t="s">
        <v>288</v>
      </c>
      <c r="F596" s="123">
        <v>2024</v>
      </c>
      <c r="G596" s="123" t="s">
        <v>138</v>
      </c>
      <c r="H596" s="123" t="s">
        <v>139</v>
      </c>
      <c r="I596" s="123" t="s">
        <v>140</v>
      </c>
      <c r="J596" s="251" t="s">
        <v>13</v>
      </c>
      <c r="K596" s="181">
        <v>20</v>
      </c>
      <c r="L596" s="185">
        <v>20</v>
      </c>
      <c r="M596" s="181">
        <v>0</v>
      </c>
      <c r="N596" s="182" t="s">
        <v>20</v>
      </c>
      <c r="O596" s="183" t="s">
        <v>146</v>
      </c>
    </row>
    <row r="597" spans="1:15" customFormat="1" ht="15.5" x14ac:dyDescent="0.35">
      <c r="A597" s="176" t="s">
        <v>1621</v>
      </c>
      <c r="B597" s="177" t="s">
        <v>1622</v>
      </c>
      <c r="C597" s="176" t="s">
        <v>87</v>
      </c>
      <c r="D597" s="176" t="s">
        <v>592</v>
      </c>
      <c r="E597" s="176" t="s">
        <v>1173</v>
      </c>
      <c r="F597" s="176">
        <v>2024</v>
      </c>
      <c r="G597" s="176" t="s">
        <v>138</v>
      </c>
      <c r="H597" s="176" t="s">
        <v>151</v>
      </c>
      <c r="I597" s="176" t="s">
        <v>200</v>
      </c>
      <c r="J597" s="250" t="s">
        <v>13</v>
      </c>
      <c r="K597" s="178">
        <v>1845001</v>
      </c>
      <c r="L597" s="178">
        <v>403490</v>
      </c>
      <c r="M597" s="178">
        <v>322894</v>
      </c>
      <c r="N597" s="179" t="s">
        <v>20</v>
      </c>
      <c r="O597" s="180" t="s">
        <v>20</v>
      </c>
    </row>
    <row r="598" spans="1:15" customFormat="1" ht="15.5" x14ac:dyDescent="0.35">
      <c r="A598" s="123" t="s">
        <v>1623</v>
      </c>
      <c r="B598" s="124" t="s">
        <v>1624</v>
      </c>
      <c r="C598" s="123" t="s">
        <v>93</v>
      </c>
      <c r="D598" s="123" t="s">
        <v>245</v>
      </c>
      <c r="E598" s="123" t="s">
        <v>155</v>
      </c>
      <c r="F598" s="123">
        <v>2024</v>
      </c>
      <c r="G598" s="123" t="s">
        <v>138</v>
      </c>
      <c r="H598" s="123" t="s">
        <v>151</v>
      </c>
      <c r="I598" s="123" t="s">
        <v>152</v>
      </c>
      <c r="J598" s="251" t="s">
        <v>13</v>
      </c>
      <c r="K598" s="181">
        <v>72450</v>
      </c>
      <c r="L598" s="181">
        <v>70000</v>
      </c>
      <c r="M598" s="181">
        <v>32448.085999999999</v>
      </c>
      <c r="N598" s="182" t="s">
        <v>20</v>
      </c>
      <c r="O598" s="183" t="s">
        <v>20</v>
      </c>
    </row>
    <row r="599" spans="1:15" customFormat="1" ht="15.5" x14ac:dyDescent="0.35">
      <c r="A599" s="176" t="s">
        <v>1625</v>
      </c>
      <c r="B599" s="177" t="s">
        <v>1626</v>
      </c>
      <c r="C599" s="176" t="s">
        <v>93</v>
      </c>
      <c r="D599" s="176" t="s">
        <v>245</v>
      </c>
      <c r="E599" s="176" t="s">
        <v>155</v>
      </c>
      <c r="F599" s="176">
        <v>2024</v>
      </c>
      <c r="G599" s="176" t="s">
        <v>138</v>
      </c>
      <c r="H599" s="176" t="s">
        <v>151</v>
      </c>
      <c r="I599" s="176" t="s">
        <v>152</v>
      </c>
      <c r="J599" s="250" t="s">
        <v>13</v>
      </c>
      <c r="K599" s="178">
        <v>34200</v>
      </c>
      <c r="L599" s="184">
        <v>33590</v>
      </c>
      <c r="M599" s="178">
        <v>7192.26</v>
      </c>
      <c r="N599" s="179" t="s">
        <v>20</v>
      </c>
      <c r="O599" s="180" t="s">
        <v>20</v>
      </c>
    </row>
    <row r="600" spans="1:15" customFormat="1" ht="15.5" x14ac:dyDescent="0.35">
      <c r="A600" s="123" t="s">
        <v>1627</v>
      </c>
      <c r="B600" s="124" t="s">
        <v>1628</v>
      </c>
      <c r="C600" s="123" t="s">
        <v>109</v>
      </c>
      <c r="D600" s="123" t="s">
        <v>155</v>
      </c>
      <c r="E600" s="123" t="s">
        <v>155</v>
      </c>
      <c r="F600" s="123">
        <v>2024</v>
      </c>
      <c r="G600" s="123" t="s">
        <v>138</v>
      </c>
      <c r="H600" s="123" t="s">
        <v>151</v>
      </c>
      <c r="I600" s="123" t="s">
        <v>152</v>
      </c>
      <c r="J600" s="251" t="s">
        <v>13</v>
      </c>
      <c r="K600" s="181">
        <v>370000</v>
      </c>
      <c r="L600" s="181">
        <v>417000</v>
      </c>
      <c r="M600" s="181">
        <v>366411.17599999998</v>
      </c>
      <c r="N600" s="182" t="s">
        <v>20</v>
      </c>
      <c r="O600" s="183" t="s">
        <v>20</v>
      </c>
    </row>
    <row r="601" spans="1:15" customFormat="1" ht="15.5" x14ac:dyDescent="0.35">
      <c r="A601" s="176" t="s">
        <v>1629</v>
      </c>
      <c r="B601" s="177" t="s">
        <v>1630</v>
      </c>
      <c r="C601" s="176" t="s">
        <v>90</v>
      </c>
      <c r="D601" s="176" t="s">
        <v>63</v>
      </c>
      <c r="E601" s="176" t="s">
        <v>63</v>
      </c>
      <c r="F601" s="176">
        <v>2024</v>
      </c>
      <c r="G601" s="176" t="s">
        <v>138</v>
      </c>
      <c r="H601" s="176" t="s">
        <v>162</v>
      </c>
      <c r="I601" s="176" t="s">
        <v>1018</v>
      </c>
      <c r="J601" s="250" t="s">
        <v>13</v>
      </c>
      <c r="K601" s="178">
        <v>5327</v>
      </c>
      <c r="L601" s="178">
        <v>5327</v>
      </c>
      <c r="M601" s="178">
        <v>5070.0020000000004</v>
      </c>
      <c r="N601" s="179" t="s">
        <v>20</v>
      </c>
      <c r="O601" s="180" t="s">
        <v>20</v>
      </c>
    </row>
    <row r="602" spans="1:15" customFormat="1" ht="15.5" x14ac:dyDescent="0.35">
      <c r="A602" s="123" t="s">
        <v>1631</v>
      </c>
      <c r="B602" s="124" t="s">
        <v>1632</v>
      </c>
      <c r="C602" s="123" t="s">
        <v>111</v>
      </c>
      <c r="D602" s="123" t="s">
        <v>180</v>
      </c>
      <c r="E602" s="123" t="s">
        <v>1633</v>
      </c>
      <c r="F602" s="123">
        <v>2024</v>
      </c>
      <c r="G602" s="123" t="s">
        <v>138</v>
      </c>
      <c r="H602" s="123" t="s">
        <v>210</v>
      </c>
      <c r="I602" s="123" t="s">
        <v>211</v>
      </c>
      <c r="J602" s="251" t="s">
        <v>13</v>
      </c>
      <c r="K602" s="181">
        <v>1801024</v>
      </c>
      <c r="L602" s="185">
        <v>10000</v>
      </c>
      <c r="M602" s="181">
        <v>0</v>
      </c>
      <c r="N602" s="182" t="s">
        <v>20</v>
      </c>
      <c r="O602" s="183" t="s">
        <v>146</v>
      </c>
    </row>
    <row r="603" spans="1:15" customFormat="1" ht="15.5" x14ac:dyDescent="0.35">
      <c r="A603" s="176" t="s">
        <v>1634</v>
      </c>
      <c r="B603" s="177" t="s">
        <v>1635</v>
      </c>
      <c r="C603" s="176" t="s">
        <v>96</v>
      </c>
      <c r="D603" s="176" t="s">
        <v>155</v>
      </c>
      <c r="E603" s="176" t="s">
        <v>155</v>
      </c>
      <c r="F603" s="176">
        <v>2024</v>
      </c>
      <c r="G603" s="176" t="s">
        <v>138</v>
      </c>
      <c r="H603" s="176" t="s">
        <v>151</v>
      </c>
      <c r="I603" s="176" t="s">
        <v>152</v>
      </c>
      <c r="J603" s="250" t="s">
        <v>13</v>
      </c>
      <c r="K603" s="178">
        <v>40000</v>
      </c>
      <c r="L603" s="178">
        <v>4310</v>
      </c>
      <c r="M603" s="178">
        <v>4283.0550000000003</v>
      </c>
      <c r="N603" s="179" t="s">
        <v>20</v>
      </c>
      <c r="O603" s="180" t="s">
        <v>20</v>
      </c>
    </row>
    <row r="604" spans="1:15" customFormat="1" ht="15.5" x14ac:dyDescent="0.35">
      <c r="A604" s="123" t="s">
        <v>1636</v>
      </c>
      <c r="B604" s="124" t="s">
        <v>1637</v>
      </c>
      <c r="C604" s="123" t="s">
        <v>88</v>
      </c>
      <c r="D604" s="123" t="s">
        <v>412</v>
      </c>
      <c r="E604" s="123" t="s">
        <v>632</v>
      </c>
      <c r="F604" s="123">
        <v>2024</v>
      </c>
      <c r="G604" s="123" t="s">
        <v>138</v>
      </c>
      <c r="H604" s="123" t="s">
        <v>151</v>
      </c>
      <c r="I604" s="123" t="s">
        <v>152</v>
      </c>
      <c r="J604" s="251" t="s">
        <v>13</v>
      </c>
      <c r="K604" s="181">
        <v>200</v>
      </c>
      <c r="L604" s="185">
        <v>200</v>
      </c>
      <c r="M604" s="181">
        <v>157</v>
      </c>
      <c r="N604" s="182" t="s">
        <v>20</v>
      </c>
      <c r="O604" s="183" t="s">
        <v>20</v>
      </c>
    </row>
    <row r="605" spans="1:15" customFormat="1" ht="15.5" x14ac:dyDescent="0.35">
      <c r="A605" s="176" t="s">
        <v>1638</v>
      </c>
      <c r="B605" s="177" t="s">
        <v>1639</v>
      </c>
      <c r="C605" s="176" t="s">
        <v>109</v>
      </c>
      <c r="D605" s="176" t="s">
        <v>288</v>
      </c>
      <c r="E605" s="176" t="s">
        <v>288</v>
      </c>
      <c r="F605" s="176">
        <v>2024</v>
      </c>
      <c r="G605" s="176" t="s">
        <v>138</v>
      </c>
      <c r="H605" s="176" t="s">
        <v>270</v>
      </c>
      <c r="I605" s="176" t="s">
        <v>271</v>
      </c>
      <c r="J605" s="250" t="s">
        <v>13</v>
      </c>
      <c r="K605" s="178">
        <v>32190</v>
      </c>
      <c r="L605" s="178">
        <v>10000</v>
      </c>
      <c r="M605" s="178">
        <v>10000</v>
      </c>
      <c r="N605" s="179" t="s">
        <v>20</v>
      </c>
      <c r="O605" s="180" t="s">
        <v>20</v>
      </c>
    </row>
    <row r="606" spans="1:15" customFormat="1" ht="15.5" x14ac:dyDescent="0.35">
      <c r="A606" s="123" t="s">
        <v>1640</v>
      </c>
      <c r="B606" s="124" t="s">
        <v>1641</v>
      </c>
      <c r="C606" s="123" t="s">
        <v>111</v>
      </c>
      <c r="D606" s="123" t="s">
        <v>180</v>
      </c>
      <c r="E606" s="123" t="s">
        <v>1075</v>
      </c>
      <c r="F606" s="123">
        <v>2024</v>
      </c>
      <c r="G606" s="123" t="s">
        <v>138</v>
      </c>
      <c r="H606" s="123" t="s">
        <v>139</v>
      </c>
      <c r="I606" s="123" t="s">
        <v>140</v>
      </c>
      <c r="J606" s="251" t="s">
        <v>13</v>
      </c>
      <c r="K606" s="181">
        <v>39987</v>
      </c>
      <c r="L606" s="185">
        <v>3500</v>
      </c>
      <c r="M606" s="181">
        <v>0</v>
      </c>
      <c r="N606" s="182" t="s">
        <v>20</v>
      </c>
      <c r="O606" s="183" t="s">
        <v>146</v>
      </c>
    </row>
    <row r="607" spans="1:15" customFormat="1" ht="15.5" x14ac:dyDescent="0.35">
      <c r="A607" s="176" t="s">
        <v>1642</v>
      </c>
      <c r="B607" s="177" t="s">
        <v>1643</v>
      </c>
      <c r="C607" s="176" t="s">
        <v>92</v>
      </c>
      <c r="D607" s="176" t="s">
        <v>361</v>
      </c>
      <c r="E607" s="176" t="s">
        <v>1218</v>
      </c>
      <c r="F607" s="176">
        <v>2024</v>
      </c>
      <c r="G607" s="176" t="s">
        <v>138</v>
      </c>
      <c r="H607" s="176" t="s">
        <v>196</v>
      </c>
      <c r="I607" s="176" t="s">
        <v>196</v>
      </c>
      <c r="J607" s="250" t="s">
        <v>13</v>
      </c>
      <c r="K607" s="178">
        <v>79216</v>
      </c>
      <c r="L607" s="178">
        <v>79214</v>
      </c>
      <c r="M607" s="178">
        <v>1780.675</v>
      </c>
      <c r="N607" s="179" t="s">
        <v>20</v>
      </c>
      <c r="O607" s="180" t="s">
        <v>20</v>
      </c>
    </row>
    <row r="608" spans="1:15" customFormat="1" ht="15.5" x14ac:dyDescent="0.35">
      <c r="A608" s="123" t="s">
        <v>1644</v>
      </c>
      <c r="B608" s="124" t="s">
        <v>1645</v>
      </c>
      <c r="C608" s="123" t="s">
        <v>109</v>
      </c>
      <c r="D608" s="123" t="s">
        <v>171</v>
      </c>
      <c r="E608" s="123" t="s">
        <v>1646</v>
      </c>
      <c r="F608" s="123">
        <v>2024</v>
      </c>
      <c r="G608" s="123" t="s">
        <v>138</v>
      </c>
      <c r="H608" s="123" t="s">
        <v>151</v>
      </c>
      <c r="I608" s="123" t="s">
        <v>200</v>
      </c>
      <c r="J608" s="251" t="s">
        <v>13</v>
      </c>
      <c r="K608" s="181">
        <v>35400</v>
      </c>
      <c r="L608" s="181">
        <v>35400</v>
      </c>
      <c r="M608" s="181">
        <v>35400</v>
      </c>
      <c r="N608" s="182" t="s">
        <v>20</v>
      </c>
      <c r="O608" s="183" t="s">
        <v>20</v>
      </c>
    </row>
    <row r="609" spans="1:15" customFormat="1" ht="15.5" x14ac:dyDescent="0.35">
      <c r="A609" s="176" t="s">
        <v>1647</v>
      </c>
      <c r="B609" s="177" t="s">
        <v>1648</v>
      </c>
      <c r="C609" s="176" t="s">
        <v>92</v>
      </c>
      <c r="D609" s="176" t="s">
        <v>361</v>
      </c>
      <c r="E609" s="176" t="s">
        <v>155</v>
      </c>
      <c r="F609" s="176">
        <v>2024</v>
      </c>
      <c r="G609" s="176" t="s">
        <v>138</v>
      </c>
      <c r="H609" s="176" t="s">
        <v>144</v>
      </c>
      <c r="I609" s="176" t="s">
        <v>261</v>
      </c>
      <c r="J609" s="250" t="s">
        <v>13</v>
      </c>
      <c r="K609" s="178">
        <v>9000</v>
      </c>
      <c r="L609" s="178">
        <v>1</v>
      </c>
      <c r="M609" s="178">
        <v>0</v>
      </c>
      <c r="N609" s="179" t="s">
        <v>20</v>
      </c>
      <c r="O609" s="180" t="s">
        <v>146</v>
      </c>
    </row>
    <row r="610" spans="1:15" customFormat="1" ht="15.5" x14ac:dyDescent="0.35">
      <c r="A610" s="123" t="s">
        <v>1649</v>
      </c>
      <c r="B610" s="124" t="s">
        <v>1650</v>
      </c>
      <c r="C610" s="123" t="s">
        <v>109</v>
      </c>
      <c r="D610" s="123" t="s">
        <v>368</v>
      </c>
      <c r="E610" s="123" t="s">
        <v>1280</v>
      </c>
      <c r="F610" s="123">
        <v>2024</v>
      </c>
      <c r="G610" s="123" t="s">
        <v>138</v>
      </c>
      <c r="H610" s="123" t="s">
        <v>1651</v>
      </c>
      <c r="I610" s="123" t="s">
        <v>1652</v>
      </c>
      <c r="J610" s="251" t="s">
        <v>13</v>
      </c>
      <c r="K610" s="181">
        <v>3379101</v>
      </c>
      <c r="L610" s="181">
        <v>2</v>
      </c>
      <c r="M610" s="185">
        <v>0</v>
      </c>
      <c r="N610" s="182" t="s">
        <v>20</v>
      </c>
      <c r="O610" s="183" t="s">
        <v>146</v>
      </c>
    </row>
    <row r="611" spans="1:15" customFormat="1" ht="15.5" x14ac:dyDescent="0.35">
      <c r="A611" s="176" t="s">
        <v>1653</v>
      </c>
      <c r="B611" s="177" t="s">
        <v>1654</v>
      </c>
      <c r="C611" s="176" t="s">
        <v>109</v>
      </c>
      <c r="D611" s="176" t="s">
        <v>171</v>
      </c>
      <c r="E611" s="176" t="s">
        <v>606</v>
      </c>
      <c r="F611" s="176">
        <v>2024</v>
      </c>
      <c r="G611" s="176" t="s">
        <v>138</v>
      </c>
      <c r="H611" s="176" t="s">
        <v>321</v>
      </c>
      <c r="I611" s="176" t="s">
        <v>322</v>
      </c>
      <c r="J611" s="250" t="s">
        <v>13</v>
      </c>
      <c r="K611" s="178">
        <v>1006400</v>
      </c>
      <c r="L611" s="178">
        <v>3</v>
      </c>
      <c r="M611" s="178">
        <v>0</v>
      </c>
      <c r="N611" s="179" t="s">
        <v>20</v>
      </c>
      <c r="O611" s="180" t="s">
        <v>146</v>
      </c>
    </row>
    <row r="612" spans="1:15" customFormat="1" ht="15.5" x14ac:dyDescent="0.35">
      <c r="A612" s="123" t="s">
        <v>1655</v>
      </c>
      <c r="B612" s="124" t="s">
        <v>1656</v>
      </c>
      <c r="C612" s="123" t="s">
        <v>92</v>
      </c>
      <c r="D612" s="123" t="s">
        <v>361</v>
      </c>
      <c r="E612" s="123" t="s">
        <v>1657</v>
      </c>
      <c r="F612" s="123">
        <v>2024</v>
      </c>
      <c r="G612" s="123" t="s">
        <v>138</v>
      </c>
      <c r="H612" s="123" t="s">
        <v>139</v>
      </c>
      <c r="I612" s="123" t="s">
        <v>140</v>
      </c>
      <c r="J612" s="251" t="s">
        <v>13</v>
      </c>
      <c r="K612" s="181">
        <v>114031</v>
      </c>
      <c r="L612" s="181">
        <v>114031</v>
      </c>
      <c r="M612" s="181">
        <v>72114.101999999999</v>
      </c>
      <c r="N612" s="182" t="s">
        <v>20</v>
      </c>
      <c r="O612" s="183" t="s">
        <v>20</v>
      </c>
    </row>
    <row r="613" spans="1:15" customFormat="1" ht="15.5" x14ac:dyDescent="0.35">
      <c r="A613" s="176" t="s">
        <v>1658</v>
      </c>
      <c r="B613" s="177" t="s">
        <v>1659</v>
      </c>
      <c r="C613" s="176" t="s">
        <v>92</v>
      </c>
      <c r="D613" s="176" t="s">
        <v>361</v>
      </c>
      <c r="E613" s="176" t="s">
        <v>1231</v>
      </c>
      <c r="F613" s="176">
        <v>2024</v>
      </c>
      <c r="G613" s="176" t="s">
        <v>138</v>
      </c>
      <c r="H613" s="176" t="s">
        <v>162</v>
      </c>
      <c r="I613" s="176" t="s">
        <v>218</v>
      </c>
      <c r="J613" s="250" t="s">
        <v>13</v>
      </c>
      <c r="K613" s="178">
        <v>17629</v>
      </c>
      <c r="L613" s="184">
        <v>2629</v>
      </c>
      <c r="M613" s="184">
        <v>2390</v>
      </c>
      <c r="N613" s="179" t="s">
        <v>20</v>
      </c>
      <c r="O613" s="180" t="s">
        <v>20</v>
      </c>
    </row>
    <row r="614" spans="1:15" customFormat="1" ht="15.5" x14ac:dyDescent="0.35">
      <c r="A614" s="123" t="s">
        <v>1660</v>
      </c>
      <c r="B614" s="124" t="s">
        <v>1661</v>
      </c>
      <c r="C614" s="123" t="s">
        <v>109</v>
      </c>
      <c r="D614" s="123" t="s">
        <v>171</v>
      </c>
      <c r="E614" s="123" t="s">
        <v>1662</v>
      </c>
      <c r="F614" s="123">
        <v>2024</v>
      </c>
      <c r="G614" s="123" t="s">
        <v>138</v>
      </c>
      <c r="H614" s="123" t="s">
        <v>210</v>
      </c>
      <c r="I614" s="123" t="s">
        <v>429</v>
      </c>
      <c r="J614" s="251" t="s">
        <v>13</v>
      </c>
      <c r="K614" s="181">
        <v>27341</v>
      </c>
      <c r="L614" s="185">
        <v>23973</v>
      </c>
      <c r="M614" s="181">
        <v>23971.062999999998</v>
      </c>
      <c r="N614" s="182" t="s">
        <v>20</v>
      </c>
      <c r="O614" s="183" t="s">
        <v>20</v>
      </c>
    </row>
    <row r="615" spans="1:15" customFormat="1" ht="15.5" x14ac:dyDescent="0.35">
      <c r="A615" s="176" t="s">
        <v>1663</v>
      </c>
      <c r="B615" s="177" t="s">
        <v>1664</v>
      </c>
      <c r="C615" s="176" t="s">
        <v>109</v>
      </c>
      <c r="D615" s="176" t="s">
        <v>288</v>
      </c>
      <c r="E615" s="176" t="s">
        <v>155</v>
      </c>
      <c r="F615" s="176">
        <v>2024</v>
      </c>
      <c r="G615" s="176" t="s">
        <v>138</v>
      </c>
      <c r="H615" s="176" t="s">
        <v>687</v>
      </c>
      <c r="I615" s="176" t="s">
        <v>688</v>
      </c>
      <c r="J615" s="250" t="s">
        <v>13</v>
      </c>
      <c r="K615" s="178">
        <v>293102</v>
      </c>
      <c r="L615" s="184">
        <v>16095</v>
      </c>
      <c r="M615" s="178">
        <v>16090</v>
      </c>
      <c r="N615" s="179" t="s">
        <v>20</v>
      </c>
      <c r="O615" s="180" t="s">
        <v>20</v>
      </c>
    </row>
    <row r="616" spans="1:15" customFormat="1" ht="15.5" x14ac:dyDescent="0.35">
      <c r="A616" s="123" t="s">
        <v>1665</v>
      </c>
      <c r="B616" s="124" t="s">
        <v>1666</v>
      </c>
      <c r="C616" s="123" t="s">
        <v>109</v>
      </c>
      <c r="D616" s="123" t="s">
        <v>171</v>
      </c>
      <c r="E616" s="123" t="s">
        <v>155</v>
      </c>
      <c r="F616" s="123">
        <v>2024</v>
      </c>
      <c r="G616" s="123" t="s">
        <v>138</v>
      </c>
      <c r="H616" s="123" t="s">
        <v>687</v>
      </c>
      <c r="I616" s="123" t="s">
        <v>688</v>
      </c>
      <c r="J616" s="251" t="s">
        <v>13</v>
      </c>
      <c r="K616" s="181">
        <v>222192</v>
      </c>
      <c r="L616" s="185">
        <v>14680</v>
      </c>
      <c r="M616" s="181">
        <v>14675</v>
      </c>
      <c r="N616" s="182" t="s">
        <v>20</v>
      </c>
      <c r="O616" s="183" t="s">
        <v>20</v>
      </c>
    </row>
    <row r="617" spans="1:15" customFormat="1" ht="15.5" x14ac:dyDescent="0.35">
      <c r="A617" s="176" t="s">
        <v>1667</v>
      </c>
      <c r="B617" s="177" t="s">
        <v>1668</v>
      </c>
      <c r="C617" s="176" t="s">
        <v>91</v>
      </c>
      <c r="D617" s="176" t="s">
        <v>155</v>
      </c>
      <c r="E617" s="176" t="s">
        <v>155</v>
      </c>
      <c r="F617" s="176">
        <v>2024</v>
      </c>
      <c r="G617" s="176" t="s">
        <v>138</v>
      </c>
      <c r="H617" s="176" t="s">
        <v>144</v>
      </c>
      <c r="I617" s="176" t="s">
        <v>282</v>
      </c>
      <c r="J617" s="250" t="s">
        <v>13</v>
      </c>
      <c r="K617" s="178">
        <v>1035</v>
      </c>
      <c r="L617" s="184">
        <v>1000</v>
      </c>
      <c r="M617" s="178">
        <v>0</v>
      </c>
      <c r="N617" s="179" t="s">
        <v>20</v>
      </c>
      <c r="O617" s="180" t="s">
        <v>146</v>
      </c>
    </row>
    <row r="618" spans="1:15" customFormat="1" ht="15.5" x14ac:dyDescent="0.35">
      <c r="A618" s="123" t="s">
        <v>1669</v>
      </c>
      <c r="B618" s="124" t="s">
        <v>1670</v>
      </c>
      <c r="C618" s="123" t="s">
        <v>97</v>
      </c>
      <c r="D618" s="123" t="s">
        <v>685</v>
      </c>
      <c r="E618" s="123" t="s">
        <v>1195</v>
      </c>
      <c r="F618" s="123">
        <v>2024</v>
      </c>
      <c r="G618" s="123" t="s">
        <v>138</v>
      </c>
      <c r="H618" s="123" t="s">
        <v>144</v>
      </c>
      <c r="I618" s="123" t="s">
        <v>943</v>
      </c>
      <c r="J618" s="251" t="s">
        <v>13</v>
      </c>
      <c r="K618" s="181">
        <v>592698</v>
      </c>
      <c r="L618" s="181">
        <v>1</v>
      </c>
      <c r="M618" s="185">
        <v>0</v>
      </c>
      <c r="N618" s="182" t="s">
        <v>20</v>
      </c>
      <c r="O618" s="183" t="s">
        <v>146</v>
      </c>
    </row>
    <row r="619" spans="1:15" customFormat="1" ht="15.5" x14ac:dyDescent="0.35">
      <c r="A619" s="176" t="s">
        <v>1671</v>
      </c>
      <c r="B619" s="177" t="s">
        <v>1672</v>
      </c>
      <c r="C619" s="176" t="s">
        <v>109</v>
      </c>
      <c r="D619" s="176" t="s">
        <v>288</v>
      </c>
      <c r="E619" s="176" t="s">
        <v>288</v>
      </c>
      <c r="F619" s="176">
        <v>2024</v>
      </c>
      <c r="G619" s="176" t="s">
        <v>138</v>
      </c>
      <c r="H619" s="176" t="s">
        <v>847</v>
      </c>
      <c r="I619" s="176" t="s">
        <v>1673</v>
      </c>
      <c r="J619" s="250" t="s">
        <v>13</v>
      </c>
      <c r="K619" s="178">
        <v>721929</v>
      </c>
      <c r="L619" s="178">
        <v>2</v>
      </c>
      <c r="M619" s="178">
        <v>0</v>
      </c>
      <c r="N619" s="179" t="s">
        <v>20</v>
      </c>
      <c r="O619" s="180" t="s">
        <v>146</v>
      </c>
    </row>
    <row r="620" spans="1:15" customFormat="1" ht="15.5" x14ac:dyDescent="0.35">
      <c r="A620" s="123" t="s">
        <v>1674</v>
      </c>
      <c r="B620" s="124" t="s">
        <v>1675</v>
      </c>
      <c r="C620" s="123" t="s">
        <v>100</v>
      </c>
      <c r="D620" s="123" t="s">
        <v>1373</v>
      </c>
      <c r="E620" s="123" t="s">
        <v>1676</v>
      </c>
      <c r="F620" s="123">
        <v>2024</v>
      </c>
      <c r="G620" s="123" t="s">
        <v>138</v>
      </c>
      <c r="H620" s="123" t="s">
        <v>182</v>
      </c>
      <c r="I620" s="123" t="s">
        <v>330</v>
      </c>
      <c r="J620" s="251" t="s">
        <v>13</v>
      </c>
      <c r="K620" s="181">
        <v>6243185</v>
      </c>
      <c r="L620" s="185">
        <v>0</v>
      </c>
      <c r="M620" s="181">
        <v>9203</v>
      </c>
      <c r="N620" s="182" t="s">
        <v>146</v>
      </c>
      <c r="O620" s="183" t="s">
        <v>20</v>
      </c>
    </row>
    <row r="621" spans="1:15" customFormat="1" ht="15.5" x14ac:dyDescent="0.35">
      <c r="A621" s="176" t="s">
        <v>1677</v>
      </c>
      <c r="B621" s="177" t="s">
        <v>1678</v>
      </c>
      <c r="C621" s="176" t="s">
        <v>98</v>
      </c>
      <c r="D621" s="176" t="s">
        <v>190</v>
      </c>
      <c r="E621" s="176" t="s">
        <v>1552</v>
      </c>
      <c r="F621" s="176">
        <v>2024</v>
      </c>
      <c r="G621" s="176" t="s">
        <v>138</v>
      </c>
      <c r="H621" s="176" t="s">
        <v>162</v>
      </c>
      <c r="I621" s="176" t="s">
        <v>218</v>
      </c>
      <c r="J621" s="250" t="s">
        <v>13</v>
      </c>
      <c r="K621" s="178">
        <v>258225</v>
      </c>
      <c r="L621" s="178">
        <v>254770</v>
      </c>
      <c r="M621" s="178">
        <v>238196</v>
      </c>
      <c r="N621" s="179" t="s">
        <v>20</v>
      </c>
      <c r="O621" s="180" t="s">
        <v>20</v>
      </c>
    </row>
    <row r="622" spans="1:15" customFormat="1" ht="15.5" x14ac:dyDescent="0.35">
      <c r="A622" s="123" t="s">
        <v>1679</v>
      </c>
      <c r="B622" s="124" t="s">
        <v>1680</v>
      </c>
      <c r="C622" s="123" t="s">
        <v>96</v>
      </c>
      <c r="D622" s="123" t="s">
        <v>166</v>
      </c>
      <c r="E622" s="123" t="s">
        <v>214</v>
      </c>
      <c r="F622" s="123">
        <v>2024</v>
      </c>
      <c r="G622" s="123" t="s">
        <v>138</v>
      </c>
      <c r="H622" s="123" t="s">
        <v>182</v>
      </c>
      <c r="I622" s="123" t="s">
        <v>330</v>
      </c>
      <c r="J622" s="251" t="s">
        <v>13</v>
      </c>
      <c r="K622" s="181">
        <v>618092</v>
      </c>
      <c r="L622" s="185">
        <v>618000</v>
      </c>
      <c r="M622" s="181">
        <v>606394</v>
      </c>
      <c r="N622" s="182" t="s">
        <v>20</v>
      </c>
      <c r="O622" s="183" t="s">
        <v>20</v>
      </c>
    </row>
    <row r="623" spans="1:15" customFormat="1" ht="15.5" x14ac:dyDescent="0.35">
      <c r="A623" s="176" t="s">
        <v>1681</v>
      </c>
      <c r="B623" s="177" t="s">
        <v>1682</v>
      </c>
      <c r="C623" s="176" t="s">
        <v>89</v>
      </c>
      <c r="D623" s="176" t="s">
        <v>186</v>
      </c>
      <c r="E623" s="176" t="s">
        <v>187</v>
      </c>
      <c r="F623" s="176">
        <v>2024</v>
      </c>
      <c r="G623" s="176" t="s">
        <v>138</v>
      </c>
      <c r="H623" s="176" t="s">
        <v>182</v>
      </c>
      <c r="I623" s="176" t="s">
        <v>330</v>
      </c>
      <c r="J623" s="250" t="s">
        <v>13</v>
      </c>
      <c r="K623" s="178">
        <v>78671</v>
      </c>
      <c r="L623" s="184">
        <v>59914</v>
      </c>
      <c r="M623" s="178">
        <v>57677</v>
      </c>
      <c r="N623" s="179" t="s">
        <v>20</v>
      </c>
      <c r="O623" s="180" t="s">
        <v>20</v>
      </c>
    </row>
    <row r="624" spans="1:15" customFormat="1" ht="15.5" x14ac:dyDescent="0.35">
      <c r="A624" s="123" t="s">
        <v>1683</v>
      </c>
      <c r="B624" s="124" t="s">
        <v>1684</v>
      </c>
      <c r="C624" s="123" t="s">
        <v>109</v>
      </c>
      <c r="D624" s="123" t="s">
        <v>171</v>
      </c>
      <c r="E624" s="123" t="s">
        <v>1047</v>
      </c>
      <c r="F624" s="123">
        <v>2024</v>
      </c>
      <c r="G624" s="123" t="s">
        <v>138</v>
      </c>
      <c r="H624" s="123" t="s">
        <v>151</v>
      </c>
      <c r="I624" s="123" t="s">
        <v>200</v>
      </c>
      <c r="J624" s="251" t="s">
        <v>13</v>
      </c>
      <c r="K624" s="181">
        <v>60105</v>
      </c>
      <c r="L624" s="185">
        <v>1</v>
      </c>
      <c r="M624" s="181">
        <v>0</v>
      </c>
      <c r="N624" s="182" t="s">
        <v>20</v>
      </c>
      <c r="O624" s="183" t="s">
        <v>146</v>
      </c>
    </row>
    <row r="625" spans="1:15" customFormat="1" ht="15.5" x14ac:dyDescent="0.35">
      <c r="A625" s="176" t="s">
        <v>1685</v>
      </c>
      <c r="B625" s="177" t="s">
        <v>1686</v>
      </c>
      <c r="C625" s="176" t="s">
        <v>109</v>
      </c>
      <c r="D625" s="176" t="s">
        <v>368</v>
      </c>
      <c r="E625" s="176" t="s">
        <v>840</v>
      </c>
      <c r="F625" s="176">
        <v>2024</v>
      </c>
      <c r="G625" s="176" t="s">
        <v>138</v>
      </c>
      <c r="H625" s="176" t="s">
        <v>151</v>
      </c>
      <c r="I625" s="176" t="s">
        <v>200</v>
      </c>
      <c r="J625" s="250" t="s">
        <v>13</v>
      </c>
      <c r="K625" s="178">
        <v>2000</v>
      </c>
      <c r="L625" s="184">
        <v>940000</v>
      </c>
      <c r="M625" s="178">
        <v>0</v>
      </c>
      <c r="N625" s="179" t="s">
        <v>20</v>
      </c>
      <c r="O625" s="180" t="s">
        <v>146</v>
      </c>
    </row>
    <row r="626" spans="1:15" customFormat="1" ht="15.5" x14ac:dyDescent="0.35">
      <c r="A626" s="123" t="s">
        <v>1687</v>
      </c>
      <c r="B626" s="124" t="s">
        <v>1688</v>
      </c>
      <c r="C626" s="123" t="s">
        <v>97</v>
      </c>
      <c r="D626" s="123" t="s">
        <v>333</v>
      </c>
      <c r="E626" s="123" t="s">
        <v>334</v>
      </c>
      <c r="F626" s="123">
        <v>2024</v>
      </c>
      <c r="G626" s="123" t="s">
        <v>138</v>
      </c>
      <c r="H626" s="123" t="s">
        <v>182</v>
      </c>
      <c r="I626" s="123" t="s">
        <v>330</v>
      </c>
      <c r="J626" s="251" t="s">
        <v>13</v>
      </c>
      <c r="K626" s="181">
        <v>1016759</v>
      </c>
      <c r="L626" s="185">
        <v>1248142</v>
      </c>
      <c r="M626" s="181">
        <v>1236814</v>
      </c>
      <c r="N626" s="182" t="s">
        <v>20</v>
      </c>
      <c r="O626" s="183" t="s">
        <v>20</v>
      </c>
    </row>
    <row r="627" spans="1:15" customFormat="1" ht="15.5" x14ac:dyDescent="0.35">
      <c r="A627" s="176" t="s">
        <v>1689</v>
      </c>
      <c r="B627" s="177" t="s">
        <v>1690</v>
      </c>
      <c r="C627" s="176" t="s">
        <v>98</v>
      </c>
      <c r="D627" s="176" t="s">
        <v>365</v>
      </c>
      <c r="E627" s="176" t="s">
        <v>543</v>
      </c>
      <c r="F627" s="176">
        <v>2024</v>
      </c>
      <c r="G627" s="176" t="s">
        <v>138</v>
      </c>
      <c r="H627" s="176" t="s">
        <v>182</v>
      </c>
      <c r="I627" s="176" t="s">
        <v>183</v>
      </c>
      <c r="J627" s="250" t="s">
        <v>13</v>
      </c>
      <c r="K627" s="178">
        <v>10127</v>
      </c>
      <c r="L627" s="184">
        <v>904951</v>
      </c>
      <c r="M627" s="178">
        <v>127</v>
      </c>
      <c r="N627" s="179" t="s">
        <v>20</v>
      </c>
      <c r="O627" s="180" t="s">
        <v>20</v>
      </c>
    </row>
    <row r="628" spans="1:15" customFormat="1" ht="15.5" x14ac:dyDescent="0.35">
      <c r="A628" s="123" t="s">
        <v>1691</v>
      </c>
      <c r="B628" s="124" t="s">
        <v>1692</v>
      </c>
      <c r="C628" s="123" t="s">
        <v>109</v>
      </c>
      <c r="D628" s="123" t="s">
        <v>288</v>
      </c>
      <c r="E628" s="123" t="s">
        <v>1078</v>
      </c>
      <c r="F628" s="123">
        <v>2024</v>
      </c>
      <c r="G628" s="123" t="s">
        <v>138</v>
      </c>
      <c r="H628" s="123" t="s">
        <v>182</v>
      </c>
      <c r="I628" s="123" t="s">
        <v>330</v>
      </c>
      <c r="J628" s="251" t="s">
        <v>13</v>
      </c>
      <c r="K628" s="181">
        <v>2533402</v>
      </c>
      <c r="L628" s="185">
        <v>2009461</v>
      </c>
      <c r="M628" s="181">
        <v>2009460</v>
      </c>
      <c r="N628" s="182" t="s">
        <v>20</v>
      </c>
      <c r="O628" s="183" t="s">
        <v>20</v>
      </c>
    </row>
    <row r="629" spans="1:15" customFormat="1" ht="15.5" x14ac:dyDescent="0.35">
      <c r="A629" s="176" t="s">
        <v>1693</v>
      </c>
      <c r="B629" s="177" t="s">
        <v>1694</v>
      </c>
      <c r="C629" s="176" t="s">
        <v>109</v>
      </c>
      <c r="D629" s="176" t="s">
        <v>288</v>
      </c>
      <c r="E629" s="176" t="s">
        <v>1078</v>
      </c>
      <c r="F629" s="176">
        <v>2024</v>
      </c>
      <c r="G629" s="176" t="s">
        <v>138</v>
      </c>
      <c r="H629" s="176" t="s">
        <v>151</v>
      </c>
      <c r="I629" s="176" t="s">
        <v>200</v>
      </c>
      <c r="J629" s="250" t="s">
        <v>13</v>
      </c>
      <c r="K629" s="178">
        <v>4736849</v>
      </c>
      <c r="L629" s="178">
        <v>3838663</v>
      </c>
      <c r="M629" s="178">
        <v>3811489</v>
      </c>
      <c r="N629" s="179" t="s">
        <v>20</v>
      </c>
      <c r="O629" s="180" t="s">
        <v>20</v>
      </c>
    </row>
    <row r="630" spans="1:15" customFormat="1" ht="15.5" x14ac:dyDescent="0.35">
      <c r="A630" s="123" t="s">
        <v>1695</v>
      </c>
      <c r="B630" s="124" t="s">
        <v>1696</v>
      </c>
      <c r="C630" s="123" t="s">
        <v>90</v>
      </c>
      <c r="D630" s="123" t="s">
        <v>63</v>
      </c>
      <c r="E630" s="123" t="s">
        <v>63</v>
      </c>
      <c r="F630" s="123">
        <v>2024</v>
      </c>
      <c r="G630" s="123" t="s">
        <v>138</v>
      </c>
      <c r="H630" s="123" t="s">
        <v>182</v>
      </c>
      <c r="I630" s="123" t="s">
        <v>330</v>
      </c>
      <c r="J630" s="251" t="s">
        <v>13</v>
      </c>
      <c r="K630" s="181">
        <v>650977</v>
      </c>
      <c r="L630" s="185">
        <v>11000</v>
      </c>
      <c r="M630" s="185">
        <v>0</v>
      </c>
      <c r="N630" s="182" t="s">
        <v>20</v>
      </c>
      <c r="O630" s="183" t="s">
        <v>146</v>
      </c>
    </row>
    <row r="631" spans="1:15" customFormat="1" ht="15.5" x14ac:dyDescent="0.35">
      <c r="A631" s="176" t="s">
        <v>1697</v>
      </c>
      <c r="B631" s="177" t="s">
        <v>1698</v>
      </c>
      <c r="C631" s="176" t="s">
        <v>98</v>
      </c>
      <c r="D631" s="176" t="s">
        <v>158</v>
      </c>
      <c r="E631" s="176" t="s">
        <v>1699</v>
      </c>
      <c r="F631" s="176">
        <v>2024</v>
      </c>
      <c r="G631" s="176" t="s">
        <v>138</v>
      </c>
      <c r="H631" s="176" t="s">
        <v>321</v>
      </c>
      <c r="I631" s="176" t="s">
        <v>830</v>
      </c>
      <c r="J631" s="250" t="s">
        <v>13</v>
      </c>
      <c r="K631" s="178">
        <v>1051452</v>
      </c>
      <c r="L631" s="178">
        <v>1502</v>
      </c>
      <c r="M631" s="178">
        <v>0</v>
      </c>
      <c r="N631" s="179" t="s">
        <v>20</v>
      </c>
      <c r="O631" s="180" t="s">
        <v>146</v>
      </c>
    </row>
    <row r="632" spans="1:15" customFormat="1" ht="15.5" x14ac:dyDescent="0.35">
      <c r="A632" s="123" t="s">
        <v>1700</v>
      </c>
      <c r="B632" s="124" t="s">
        <v>1701</v>
      </c>
      <c r="C632" s="123" t="s">
        <v>93</v>
      </c>
      <c r="D632" s="123" t="s">
        <v>315</v>
      </c>
      <c r="E632" s="123" t="s">
        <v>1702</v>
      </c>
      <c r="F632" s="123">
        <v>2024</v>
      </c>
      <c r="G632" s="123" t="s">
        <v>138</v>
      </c>
      <c r="H632" s="123" t="s">
        <v>182</v>
      </c>
      <c r="I632" s="123" t="s">
        <v>330</v>
      </c>
      <c r="J632" s="251" t="s">
        <v>13</v>
      </c>
      <c r="K632" s="181">
        <v>39002</v>
      </c>
      <c r="L632" s="185">
        <v>39000</v>
      </c>
      <c r="M632" s="181">
        <v>0</v>
      </c>
      <c r="N632" s="182" t="s">
        <v>20</v>
      </c>
      <c r="O632" s="183" t="s">
        <v>146</v>
      </c>
    </row>
    <row r="633" spans="1:15" customFormat="1" ht="15.5" x14ac:dyDescent="0.35">
      <c r="A633" s="176" t="s">
        <v>1703</v>
      </c>
      <c r="B633" s="177" t="s">
        <v>1704</v>
      </c>
      <c r="C633" s="176" t="s">
        <v>93</v>
      </c>
      <c r="D633" s="176" t="s">
        <v>245</v>
      </c>
      <c r="E633" s="176" t="s">
        <v>246</v>
      </c>
      <c r="F633" s="176">
        <v>2024</v>
      </c>
      <c r="G633" s="176" t="s">
        <v>138</v>
      </c>
      <c r="H633" s="176" t="s">
        <v>182</v>
      </c>
      <c r="I633" s="176" t="s">
        <v>330</v>
      </c>
      <c r="J633" s="250" t="s">
        <v>13</v>
      </c>
      <c r="K633" s="178">
        <v>1501</v>
      </c>
      <c r="L633" s="178">
        <v>1500</v>
      </c>
      <c r="M633" s="178">
        <v>500</v>
      </c>
      <c r="N633" s="179" t="s">
        <v>20</v>
      </c>
      <c r="O633" s="180" t="s">
        <v>20</v>
      </c>
    </row>
    <row r="634" spans="1:15" customFormat="1" ht="15.5" x14ac:dyDescent="0.35">
      <c r="A634" s="123" t="s">
        <v>1705</v>
      </c>
      <c r="B634" s="124" t="s">
        <v>1706</v>
      </c>
      <c r="C634" s="123" t="s">
        <v>93</v>
      </c>
      <c r="D634" s="123" t="s">
        <v>245</v>
      </c>
      <c r="E634" s="123" t="s">
        <v>965</v>
      </c>
      <c r="F634" s="123">
        <v>2024</v>
      </c>
      <c r="G634" s="123" t="s">
        <v>138</v>
      </c>
      <c r="H634" s="123" t="s">
        <v>182</v>
      </c>
      <c r="I634" s="123" t="s">
        <v>330</v>
      </c>
      <c r="J634" s="251" t="s">
        <v>13</v>
      </c>
      <c r="K634" s="181">
        <v>4</v>
      </c>
      <c r="L634" s="185">
        <v>3</v>
      </c>
      <c r="M634" s="181">
        <v>0</v>
      </c>
      <c r="N634" s="182" t="s">
        <v>20</v>
      </c>
      <c r="O634" s="183" t="s">
        <v>146</v>
      </c>
    </row>
    <row r="635" spans="1:15" customFormat="1" ht="15.5" x14ac:dyDescent="0.35">
      <c r="A635" s="176" t="s">
        <v>1707</v>
      </c>
      <c r="B635" s="177" t="s">
        <v>1708</v>
      </c>
      <c r="C635" s="176" t="s">
        <v>88</v>
      </c>
      <c r="D635" s="176" t="s">
        <v>396</v>
      </c>
      <c r="E635" s="176" t="s">
        <v>396</v>
      </c>
      <c r="F635" s="176">
        <v>2024</v>
      </c>
      <c r="G635" s="176" t="s">
        <v>138</v>
      </c>
      <c r="H635" s="176" t="s">
        <v>151</v>
      </c>
      <c r="I635" s="176" t="s">
        <v>200</v>
      </c>
      <c r="J635" s="250" t="s">
        <v>13</v>
      </c>
      <c r="K635" s="178">
        <v>265580</v>
      </c>
      <c r="L635" s="178">
        <v>265580</v>
      </c>
      <c r="M635" s="178">
        <v>265000</v>
      </c>
      <c r="N635" s="179" t="s">
        <v>20</v>
      </c>
      <c r="O635" s="180" t="s">
        <v>20</v>
      </c>
    </row>
    <row r="636" spans="1:15" customFormat="1" ht="15.5" x14ac:dyDescent="0.35">
      <c r="A636" s="123" t="s">
        <v>1709</v>
      </c>
      <c r="B636" s="124" t="s">
        <v>1710</v>
      </c>
      <c r="C636" s="123" t="s">
        <v>96</v>
      </c>
      <c r="D636" s="123" t="s">
        <v>166</v>
      </c>
      <c r="E636" s="123" t="s">
        <v>558</v>
      </c>
      <c r="F636" s="123">
        <v>2024</v>
      </c>
      <c r="G636" s="123" t="s">
        <v>138</v>
      </c>
      <c r="H636" s="123" t="s">
        <v>144</v>
      </c>
      <c r="I636" s="123" t="s">
        <v>145</v>
      </c>
      <c r="J636" s="251" t="s">
        <v>13</v>
      </c>
      <c r="K636" s="181">
        <v>100000</v>
      </c>
      <c r="L636" s="185">
        <v>88241</v>
      </c>
      <c r="M636" s="181">
        <v>35297</v>
      </c>
      <c r="N636" s="182" t="s">
        <v>20</v>
      </c>
      <c r="O636" s="183" t="s">
        <v>20</v>
      </c>
    </row>
    <row r="637" spans="1:15" customFormat="1" ht="15.5" x14ac:dyDescent="0.35">
      <c r="A637" s="176" t="s">
        <v>1711</v>
      </c>
      <c r="B637" s="177" t="s">
        <v>1712</v>
      </c>
      <c r="C637" s="176" t="s">
        <v>92</v>
      </c>
      <c r="D637" s="176" t="s">
        <v>540</v>
      </c>
      <c r="E637" s="176" t="s">
        <v>1713</v>
      </c>
      <c r="F637" s="176">
        <v>2024</v>
      </c>
      <c r="G637" s="176" t="s">
        <v>138</v>
      </c>
      <c r="H637" s="176" t="s">
        <v>182</v>
      </c>
      <c r="I637" s="176" t="s">
        <v>330</v>
      </c>
      <c r="J637" s="250" t="s">
        <v>13</v>
      </c>
      <c r="K637" s="178">
        <v>500000</v>
      </c>
      <c r="L637" s="178">
        <v>10000</v>
      </c>
      <c r="M637" s="178">
        <v>0</v>
      </c>
      <c r="N637" s="179" t="s">
        <v>20</v>
      </c>
      <c r="O637" s="180" t="s">
        <v>146</v>
      </c>
    </row>
    <row r="638" spans="1:15" customFormat="1" ht="15.5" x14ac:dyDescent="0.35">
      <c r="A638" s="123" t="s">
        <v>1714</v>
      </c>
      <c r="B638" s="124" t="s">
        <v>1715</v>
      </c>
      <c r="C638" s="123" t="s">
        <v>92</v>
      </c>
      <c r="D638" s="123" t="s">
        <v>721</v>
      </c>
      <c r="E638" s="123" t="s">
        <v>1513</v>
      </c>
      <c r="F638" s="123">
        <v>2024</v>
      </c>
      <c r="G638" s="123" t="s">
        <v>138</v>
      </c>
      <c r="H638" s="123" t="s">
        <v>182</v>
      </c>
      <c r="I638" s="123" t="s">
        <v>330</v>
      </c>
      <c r="J638" s="251" t="s">
        <v>13</v>
      </c>
      <c r="K638" s="181">
        <v>1155566</v>
      </c>
      <c r="L638" s="181">
        <v>1145207</v>
      </c>
      <c r="M638" s="181">
        <v>1139322.2290000001</v>
      </c>
      <c r="N638" s="182" t="s">
        <v>20</v>
      </c>
      <c r="O638" s="183" t="s">
        <v>20</v>
      </c>
    </row>
    <row r="639" spans="1:15" customFormat="1" ht="15.5" x14ac:dyDescent="0.35">
      <c r="A639" s="176" t="s">
        <v>1716</v>
      </c>
      <c r="B639" s="177" t="s">
        <v>1717</v>
      </c>
      <c r="C639" s="176" t="s">
        <v>92</v>
      </c>
      <c r="D639" s="176" t="s">
        <v>721</v>
      </c>
      <c r="E639" s="176" t="s">
        <v>1403</v>
      </c>
      <c r="F639" s="176">
        <v>2024</v>
      </c>
      <c r="G639" s="176" t="s">
        <v>138</v>
      </c>
      <c r="H639" s="176" t="s">
        <v>182</v>
      </c>
      <c r="I639" s="176" t="s">
        <v>330</v>
      </c>
      <c r="J639" s="250" t="s">
        <v>13</v>
      </c>
      <c r="K639" s="178">
        <v>1069903</v>
      </c>
      <c r="L639" s="184">
        <v>784457</v>
      </c>
      <c r="M639" s="184">
        <v>775781</v>
      </c>
      <c r="N639" s="179" t="s">
        <v>20</v>
      </c>
      <c r="O639" s="180" t="s">
        <v>20</v>
      </c>
    </row>
    <row r="640" spans="1:15" customFormat="1" ht="15.5" x14ac:dyDescent="0.35">
      <c r="A640" s="123" t="s">
        <v>1718</v>
      </c>
      <c r="B640" s="124" t="s">
        <v>1719</v>
      </c>
      <c r="C640" s="123" t="s">
        <v>88</v>
      </c>
      <c r="D640" s="123" t="s">
        <v>412</v>
      </c>
      <c r="E640" s="123" t="s">
        <v>413</v>
      </c>
      <c r="F640" s="123">
        <v>2024</v>
      </c>
      <c r="G640" s="123" t="s">
        <v>138</v>
      </c>
      <c r="H640" s="123" t="s">
        <v>182</v>
      </c>
      <c r="I640" s="123" t="s">
        <v>330</v>
      </c>
      <c r="J640" s="251" t="s">
        <v>13</v>
      </c>
      <c r="K640" s="181">
        <v>228029</v>
      </c>
      <c r="L640" s="185">
        <v>308087</v>
      </c>
      <c r="M640" s="181">
        <v>308086.33799999999</v>
      </c>
      <c r="N640" s="182" t="s">
        <v>20</v>
      </c>
      <c r="O640" s="183" t="s">
        <v>20</v>
      </c>
    </row>
    <row r="641" spans="1:15" customFormat="1" ht="15.5" x14ac:dyDescent="0.35">
      <c r="A641" s="176" t="s">
        <v>1720</v>
      </c>
      <c r="B641" s="177" t="s">
        <v>1721</v>
      </c>
      <c r="C641" s="176" t="s">
        <v>92</v>
      </c>
      <c r="D641" s="176" t="s">
        <v>361</v>
      </c>
      <c r="E641" s="176" t="s">
        <v>1722</v>
      </c>
      <c r="F641" s="176">
        <v>2024</v>
      </c>
      <c r="G641" s="176" t="s">
        <v>138</v>
      </c>
      <c r="H641" s="176" t="s">
        <v>182</v>
      </c>
      <c r="I641" s="176" t="s">
        <v>330</v>
      </c>
      <c r="J641" s="250" t="s">
        <v>13</v>
      </c>
      <c r="K641" s="178">
        <v>24000</v>
      </c>
      <c r="L641" s="178">
        <v>24000</v>
      </c>
      <c r="M641" s="178">
        <v>24000</v>
      </c>
      <c r="N641" s="179" t="s">
        <v>20</v>
      </c>
      <c r="O641" s="180" t="s">
        <v>20</v>
      </c>
    </row>
    <row r="642" spans="1:15" customFormat="1" ht="15.5" x14ac:dyDescent="0.35">
      <c r="A642" s="123" t="s">
        <v>1723</v>
      </c>
      <c r="B642" s="124" t="s">
        <v>1724</v>
      </c>
      <c r="C642" s="123" t="s">
        <v>92</v>
      </c>
      <c r="D642" s="123" t="s">
        <v>155</v>
      </c>
      <c r="E642" s="123" t="s">
        <v>155</v>
      </c>
      <c r="F642" s="123">
        <v>2024</v>
      </c>
      <c r="G642" s="123" t="s">
        <v>138</v>
      </c>
      <c r="H642" s="123" t="s">
        <v>151</v>
      </c>
      <c r="I642" s="123" t="s">
        <v>152</v>
      </c>
      <c r="J642" s="251" t="s">
        <v>13</v>
      </c>
      <c r="K642" s="181">
        <v>50000</v>
      </c>
      <c r="L642" s="181">
        <v>96000</v>
      </c>
      <c r="M642" s="181">
        <v>49625</v>
      </c>
      <c r="N642" s="182" t="s">
        <v>20</v>
      </c>
      <c r="O642" s="183" t="s">
        <v>20</v>
      </c>
    </row>
    <row r="643" spans="1:15" customFormat="1" ht="15.5" x14ac:dyDescent="0.35">
      <c r="A643" s="176" t="s">
        <v>1725</v>
      </c>
      <c r="B643" s="177" t="s">
        <v>1726</v>
      </c>
      <c r="C643" s="176" t="s">
        <v>90</v>
      </c>
      <c r="D643" s="176" t="s">
        <v>155</v>
      </c>
      <c r="E643" s="176" t="s">
        <v>155</v>
      </c>
      <c r="F643" s="176">
        <v>2024</v>
      </c>
      <c r="G643" s="176" t="s">
        <v>138</v>
      </c>
      <c r="H643" s="176" t="s">
        <v>182</v>
      </c>
      <c r="I643" s="176" t="s">
        <v>330</v>
      </c>
      <c r="J643" s="250" t="s">
        <v>13</v>
      </c>
      <c r="K643" s="178">
        <v>1047562</v>
      </c>
      <c r="L643" s="178">
        <v>1047562</v>
      </c>
      <c r="M643" s="178">
        <v>1040392</v>
      </c>
      <c r="N643" s="179" t="s">
        <v>20</v>
      </c>
      <c r="O643" s="180" t="s">
        <v>20</v>
      </c>
    </row>
    <row r="644" spans="1:15" customFormat="1" ht="15.5" x14ac:dyDescent="0.35">
      <c r="A644" s="123" t="s">
        <v>1727</v>
      </c>
      <c r="B644" s="124" t="s">
        <v>1728</v>
      </c>
      <c r="C644" s="123" t="s">
        <v>93</v>
      </c>
      <c r="D644" s="123" t="s">
        <v>194</v>
      </c>
      <c r="E644" s="123" t="s">
        <v>1729</v>
      </c>
      <c r="F644" s="123">
        <v>2024</v>
      </c>
      <c r="G644" s="123" t="s">
        <v>138</v>
      </c>
      <c r="H644" s="123" t="s">
        <v>139</v>
      </c>
      <c r="I644" s="123" t="s">
        <v>140</v>
      </c>
      <c r="J644" s="251" t="s">
        <v>13</v>
      </c>
      <c r="K644" s="181">
        <v>58967</v>
      </c>
      <c r="L644" s="185">
        <v>2449</v>
      </c>
      <c r="M644" s="181">
        <v>2449</v>
      </c>
      <c r="N644" s="182" t="s">
        <v>20</v>
      </c>
      <c r="O644" s="183" t="s">
        <v>20</v>
      </c>
    </row>
    <row r="645" spans="1:15" customFormat="1" ht="15.5" x14ac:dyDescent="0.35">
      <c r="A645" s="176" t="s">
        <v>1730</v>
      </c>
      <c r="B645" s="177" t="s">
        <v>1731</v>
      </c>
      <c r="C645" s="176" t="s">
        <v>93</v>
      </c>
      <c r="D645" s="176" t="s">
        <v>315</v>
      </c>
      <c r="E645" s="176" t="s">
        <v>1732</v>
      </c>
      <c r="F645" s="176">
        <v>2024</v>
      </c>
      <c r="G645" s="176" t="s">
        <v>138</v>
      </c>
      <c r="H645" s="176" t="s">
        <v>144</v>
      </c>
      <c r="I645" s="176" t="s">
        <v>145</v>
      </c>
      <c r="J645" s="250" t="s">
        <v>13</v>
      </c>
      <c r="K645" s="178">
        <v>10</v>
      </c>
      <c r="L645" s="184">
        <v>10</v>
      </c>
      <c r="M645" s="178">
        <v>0</v>
      </c>
      <c r="N645" s="179" t="s">
        <v>20</v>
      </c>
      <c r="O645" s="180" t="s">
        <v>146</v>
      </c>
    </row>
    <row r="646" spans="1:15" customFormat="1" ht="15.5" x14ac:dyDescent="0.35">
      <c r="A646" s="123" t="s">
        <v>1733</v>
      </c>
      <c r="B646" s="124" t="s">
        <v>1734</v>
      </c>
      <c r="C646" s="123" t="s">
        <v>98</v>
      </c>
      <c r="D646" s="123" t="s">
        <v>190</v>
      </c>
      <c r="E646" s="123" t="s">
        <v>486</v>
      </c>
      <c r="F646" s="123">
        <v>2024</v>
      </c>
      <c r="G646" s="123" t="s">
        <v>138</v>
      </c>
      <c r="H646" s="123" t="s">
        <v>162</v>
      </c>
      <c r="I646" s="123" t="s">
        <v>218</v>
      </c>
      <c r="J646" s="251" t="s">
        <v>13</v>
      </c>
      <c r="K646" s="181">
        <v>434359</v>
      </c>
      <c r="L646" s="185">
        <v>418666</v>
      </c>
      <c r="M646" s="185">
        <v>418467</v>
      </c>
      <c r="N646" s="182" t="s">
        <v>20</v>
      </c>
      <c r="O646" s="183" t="s">
        <v>20</v>
      </c>
    </row>
    <row r="647" spans="1:15" customFormat="1" ht="15.5" x14ac:dyDescent="0.35">
      <c r="A647" s="176" t="s">
        <v>1735</v>
      </c>
      <c r="B647" s="177" t="s">
        <v>1736</v>
      </c>
      <c r="C647" s="176" t="s">
        <v>96</v>
      </c>
      <c r="D647" s="176" t="s">
        <v>166</v>
      </c>
      <c r="E647" s="176" t="s">
        <v>1737</v>
      </c>
      <c r="F647" s="176">
        <v>2024</v>
      </c>
      <c r="G647" s="176" t="s">
        <v>138</v>
      </c>
      <c r="H647" s="176" t="s">
        <v>162</v>
      </c>
      <c r="I647" s="176" t="s">
        <v>163</v>
      </c>
      <c r="J647" s="250" t="s">
        <v>13</v>
      </c>
      <c r="K647" s="178">
        <v>100001</v>
      </c>
      <c r="L647" s="178">
        <v>100000</v>
      </c>
      <c r="M647" s="178">
        <v>3000</v>
      </c>
      <c r="N647" s="179" t="s">
        <v>20</v>
      </c>
      <c r="O647" s="180" t="s">
        <v>20</v>
      </c>
    </row>
    <row r="648" spans="1:15" customFormat="1" ht="15.5" x14ac:dyDescent="0.35">
      <c r="A648" s="123" t="s">
        <v>1738</v>
      </c>
      <c r="B648" s="124" t="s">
        <v>1739</v>
      </c>
      <c r="C648" s="123" t="s">
        <v>84</v>
      </c>
      <c r="D648" s="123" t="s">
        <v>155</v>
      </c>
      <c r="E648" s="123" t="s">
        <v>155</v>
      </c>
      <c r="F648" s="123">
        <v>2024</v>
      </c>
      <c r="G648" s="123" t="s">
        <v>138</v>
      </c>
      <c r="H648" s="123" t="s">
        <v>182</v>
      </c>
      <c r="I648" s="123" t="s">
        <v>330</v>
      </c>
      <c r="J648" s="251" t="s">
        <v>13</v>
      </c>
      <c r="K648" s="181">
        <v>428379</v>
      </c>
      <c r="L648" s="181">
        <v>568154</v>
      </c>
      <c r="M648" s="181">
        <v>428379</v>
      </c>
      <c r="N648" s="182" t="s">
        <v>20</v>
      </c>
      <c r="O648" s="183" t="s">
        <v>20</v>
      </c>
    </row>
    <row r="649" spans="1:15" customFormat="1" ht="15.5" x14ac:dyDescent="0.35">
      <c r="A649" s="176" t="s">
        <v>1740</v>
      </c>
      <c r="B649" s="177" t="s">
        <v>1741</v>
      </c>
      <c r="C649" s="176" t="s">
        <v>87</v>
      </c>
      <c r="D649" s="176" t="s">
        <v>60</v>
      </c>
      <c r="E649" s="176" t="s">
        <v>60</v>
      </c>
      <c r="F649" s="176">
        <v>2024</v>
      </c>
      <c r="G649" s="176" t="s">
        <v>138</v>
      </c>
      <c r="H649" s="176" t="s">
        <v>270</v>
      </c>
      <c r="I649" s="176" t="s">
        <v>682</v>
      </c>
      <c r="J649" s="250" t="s">
        <v>13</v>
      </c>
      <c r="K649" s="178">
        <v>80850</v>
      </c>
      <c r="L649" s="178">
        <v>258121</v>
      </c>
      <c r="M649" s="178">
        <v>27578</v>
      </c>
      <c r="N649" s="179" t="s">
        <v>20</v>
      </c>
      <c r="O649" s="180" t="s">
        <v>20</v>
      </c>
    </row>
    <row r="650" spans="1:15" customFormat="1" ht="15.5" x14ac:dyDescent="0.35">
      <c r="A650" s="123" t="s">
        <v>1742</v>
      </c>
      <c r="B650" s="124" t="s">
        <v>1743</v>
      </c>
      <c r="C650" s="123" t="s">
        <v>84</v>
      </c>
      <c r="D650" s="123" t="s">
        <v>440</v>
      </c>
      <c r="E650" s="123" t="s">
        <v>440</v>
      </c>
      <c r="F650" s="123">
        <v>2024</v>
      </c>
      <c r="G650" s="123" t="s">
        <v>138</v>
      </c>
      <c r="H650" s="123" t="s">
        <v>182</v>
      </c>
      <c r="I650" s="123" t="s">
        <v>330</v>
      </c>
      <c r="J650" s="251" t="s">
        <v>13</v>
      </c>
      <c r="K650" s="181">
        <v>121630</v>
      </c>
      <c r="L650" s="181">
        <v>1</v>
      </c>
      <c r="M650" s="181">
        <v>0</v>
      </c>
      <c r="N650" s="182" t="s">
        <v>20</v>
      </c>
      <c r="O650" s="183" t="s">
        <v>146</v>
      </c>
    </row>
    <row r="651" spans="1:15" customFormat="1" ht="15.5" x14ac:dyDescent="0.35">
      <c r="A651" s="176" t="s">
        <v>1744</v>
      </c>
      <c r="B651" s="177" t="s">
        <v>1745</v>
      </c>
      <c r="C651" s="176" t="s">
        <v>93</v>
      </c>
      <c r="D651" s="176" t="s">
        <v>315</v>
      </c>
      <c r="E651" s="176" t="s">
        <v>315</v>
      </c>
      <c r="F651" s="176">
        <v>2024</v>
      </c>
      <c r="G651" s="176" t="s">
        <v>138</v>
      </c>
      <c r="H651" s="176" t="s">
        <v>151</v>
      </c>
      <c r="I651" s="176" t="s">
        <v>200</v>
      </c>
      <c r="J651" s="250" t="s">
        <v>13</v>
      </c>
      <c r="K651" s="178">
        <v>2</v>
      </c>
      <c r="L651" s="178">
        <v>2</v>
      </c>
      <c r="M651" s="178">
        <v>0</v>
      </c>
      <c r="N651" s="179" t="s">
        <v>20</v>
      </c>
      <c r="O651" s="180" t="s">
        <v>146</v>
      </c>
    </row>
    <row r="652" spans="1:15" customFormat="1" ht="15.5" x14ac:dyDescent="0.35">
      <c r="A652" s="123" t="s">
        <v>1746</v>
      </c>
      <c r="B652" s="124" t="s">
        <v>1747</v>
      </c>
      <c r="C652" s="123" t="s">
        <v>93</v>
      </c>
      <c r="D652" s="123" t="s">
        <v>315</v>
      </c>
      <c r="E652" s="123" t="s">
        <v>315</v>
      </c>
      <c r="F652" s="123">
        <v>2024</v>
      </c>
      <c r="G652" s="123" t="s">
        <v>138</v>
      </c>
      <c r="H652" s="123" t="s">
        <v>151</v>
      </c>
      <c r="I652" s="123" t="s">
        <v>200</v>
      </c>
      <c r="J652" s="251" t="s">
        <v>13</v>
      </c>
      <c r="K652" s="181">
        <v>55514</v>
      </c>
      <c r="L652" s="181">
        <v>55514</v>
      </c>
      <c r="M652" s="181">
        <v>55513.4</v>
      </c>
      <c r="N652" s="182" t="s">
        <v>20</v>
      </c>
      <c r="O652" s="183" t="s">
        <v>20</v>
      </c>
    </row>
    <row r="653" spans="1:15" customFormat="1" ht="15.5" x14ac:dyDescent="0.35">
      <c r="A653" s="176" t="s">
        <v>1748</v>
      </c>
      <c r="B653" s="177" t="s">
        <v>1749</v>
      </c>
      <c r="C653" s="176" t="s">
        <v>93</v>
      </c>
      <c r="D653" s="176" t="s">
        <v>245</v>
      </c>
      <c r="E653" s="176" t="s">
        <v>245</v>
      </c>
      <c r="F653" s="176">
        <v>2024</v>
      </c>
      <c r="G653" s="176" t="s">
        <v>138</v>
      </c>
      <c r="H653" s="176" t="s">
        <v>151</v>
      </c>
      <c r="I653" s="176" t="s">
        <v>200</v>
      </c>
      <c r="J653" s="250" t="s">
        <v>13</v>
      </c>
      <c r="K653" s="178">
        <v>4918320</v>
      </c>
      <c r="L653" s="178">
        <v>4401842</v>
      </c>
      <c r="M653" s="178">
        <v>4297204.0769999996</v>
      </c>
      <c r="N653" s="179" t="s">
        <v>20</v>
      </c>
      <c r="O653" s="180" t="s">
        <v>20</v>
      </c>
    </row>
    <row r="654" spans="1:15" customFormat="1" ht="15.5" x14ac:dyDescent="0.35">
      <c r="A654" s="123" t="s">
        <v>1750</v>
      </c>
      <c r="B654" s="124" t="s">
        <v>1751</v>
      </c>
      <c r="C654" s="123" t="s">
        <v>89</v>
      </c>
      <c r="D654" s="123" t="s">
        <v>155</v>
      </c>
      <c r="E654" s="123" t="s">
        <v>155</v>
      </c>
      <c r="F654" s="123">
        <v>2024</v>
      </c>
      <c r="G654" s="123" t="s">
        <v>138</v>
      </c>
      <c r="H654" s="123" t="s">
        <v>151</v>
      </c>
      <c r="I654" s="123" t="s">
        <v>200</v>
      </c>
      <c r="J654" s="251" t="s">
        <v>13</v>
      </c>
      <c r="K654" s="181">
        <v>368709</v>
      </c>
      <c r="L654" s="181">
        <v>368709</v>
      </c>
      <c r="M654" s="181">
        <v>368635.55900000001</v>
      </c>
      <c r="N654" s="182" t="s">
        <v>20</v>
      </c>
      <c r="O654" s="183" t="s">
        <v>20</v>
      </c>
    </row>
    <row r="655" spans="1:15" customFormat="1" ht="15.5" x14ac:dyDescent="0.35">
      <c r="A655" s="176" t="s">
        <v>1752</v>
      </c>
      <c r="B655" s="177" t="s">
        <v>1753</v>
      </c>
      <c r="C655" s="176" t="s">
        <v>96</v>
      </c>
      <c r="D655" s="176" t="s">
        <v>166</v>
      </c>
      <c r="E655" s="176" t="s">
        <v>214</v>
      </c>
      <c r="F655" s="176">
        <v>2024</v>
      </c>
      <c r="G655" s="176" t="s">
        <v>138</v>
      </c>
      <c r="H655" s="176" t="s">
        <v>162</v>
      </c>
      <c r="I655" s="176" t="s">
        <v>252</v>
      </c>
      <c r="J655" s="250" t="s">
        <v>13</v>
      </c>
      <c r="K655" s="178">
        <v>8897</v>
      </c>
      <c r="L655" s="184">
        <v>8897</v>
      </c>
      <c r="M655" s="178">
        <v>0</v>
      </c>
      <c r="N655" s="179" t="s">
        <v>20</v>
      </c>
      <c r="O655" s="180" t="s">
        <v>146</v>
      </c>
    </row>
    <row r="656" spans="1:15" customFormat="1" ht="15.5" x14ac:dyDescent="0.35">
      <c r="A656" s="123" t="s">
        <v>1754</v>
      </c>
      <c r="B656" s="124" t="s">
        <v>1755</v>
      </c>
      <c r="C656" s="123" t="s">
        <v>96</v>
      </c>
      <c r="D656" s="123" t="s">
        <v>166</v>
      </c>
      <c r="E656" s="123" t="s">
        <v>167</v>
      </c>
      <c r="F656" s="123">
        <v>2024</v>
      </c>
      <c r="G656" s="123" t="s">
        <v>138</v>
      </c>
      <c r="H656" s="123" t="s">
        <v>144</v>
      </c>
      <c r="I656" s="123" t="s">
        <v>145</v>
      </c>
      <c r="J656" s="251" t="s">
        <v>13</v>
      </c>
      <c r="K656" s="181">
        <v>2076355</v>
      </c>
      <c r="L656" s="185">
        <v>2166628</v>
      </c>
      <c r="M656" s="181">
        <v>2076353.4</v>
      </c>
      <c r="N656" s="182" t="s">
        <v>20</v>
      </c>
      <c r="O656" s="183" t="s">
        <v>20</v>
      </c>
    </row>
    <row r="657" spans="1:15" customFormat="1" ht="15.5" x14ac:dyDescent="0.35">
      <c r="A657" s="176" t="s">
        <v>1756</v>
      </c>
      <c r="B657" s="177" t="s">
        <v>1757</v>
      </c>
      <c r="C657" s="176" t="s">
        <v>97</v>
      </c>
      <c r="D657" s="176" t="s">
        <v>685</v>
      </c>
      <c r="E657" s="176" t="s">
        <v>686</v>
      </c>
      <c r="F657" s="176">
        <v>2024</v>
      </c>
      <c r="G657" s="176" t="s">
        <v>138</v>
      </c>
      <c r="H657" s="176" t="s">
        <v>144</v>
      </c>
      <c r="I657" s="176" t="s">
        <v>1758</v>
      </c>
      <c r="J657" s="250" t="s">
        <v>13</v>
      </c>
      <c r="K657" s="178">
        <v>830569</v>
      </c>
      <c r="L657" s="178">
        <v>240268</v>
      </c>
      <c r="M657" s="178">
        <v>212520.34599999999</v>
      </c>
      <c r="N657" s="179" t="s">
        <v>20</v>
      </c>
      <c r="O657" s="180" t="s">
        <v>20</v>
      </c>
    </row>
    <row r="658" spans="1:15" customFormat="1" ht="15.5" x14ac:dyDescent="0.35">
      <c r="A658" s="123" t="s">
        <v>1759</v>
      </c>
      <c r="B658" s="124" t="s">
        <v>1760</v>
      </c>
      <c r="C658" s="123" t="s">
        <v>96</v>
      </c>
      <c r="D658" s="123" t="s">
        <v>155</v>
      </c>
      <c r="E658" s="123" t="s">
        <v>155</v>
      </c>
      <c r="F658" s="123">
        <v>2024</v>
      </c>
      <c r="G658" s="123" t="s">
        <v>138</v>
      </c>
      <c r="H658" s="123" t="s">
        <v>151</v>
      </c>
      <c r="I658" s="123" t="s">
        <v>152</v>
      </c>
      <c r="J658" s="251" t="s">
        <v>13</v>
      </c>
      <c r="K658" s="181">
        <v>6180</v>
      </c>
      <c r="L658" s="181">
        <v>6500</v>
      </c>
      <c r="M658" s="181">
        <v>1000</v>
      </c>
      <c r="N658" s="182" t="s">
        <v>20</v>
      </c>
      <c r="O658" s="183" t="s">
        <v>20</v>
      </c>
    </row>
    <row r="659" spans="1:15" customFormat="1" ht="15.5" x14ac:dyDescent="0.35">
      <c r="A659" s="176" t="s">
        <v>1761</v>
      </c>
      <c r="B659" s="177" t="s">
        <v>1762</v>
      </c>
      <c r="C659" s="176" t="s">
        <v>98</v>
      </c>
      <c r="D659" s="176" t="s">
        <v>190</v>
      </c>
      <c r="E659" s="176" t="s">
        <v>191</v>
      </c>
      <c r="F659" s="176">
        <v>2024</v>
      </c>
      <c r="G659" s="176" t="s">
        <v>138</v>
      </c>
      <c r="H659" s="176" t="s">
        <v>270</v>
      </c>
      <c r="I659" s="176" t="s">
        <v>271</v>
      </c>
      <c r="J659" s="250" t="s">
        <v>13</v>
      </c>
      <c r="K659" s="178">
        <v>42509</v>
      </c>
      <c r="L659" s="184">
        <v>20373</v>
      </c>
      <c r="M659" s="184">
        <v>18373</v>
      </c>
      <c r="N659" s="179" t="s">
        <v>20</v>
      </c>
      <c r="O659" s="180" t="s">
        <v>20</v>
      </c>
    </row>
    <row r="660" spans="1:15" customFormat="1" ht="15.5" x14ac:dyDescent="0.35">
      <c r="A660" s="123" t="s">
        <v>1763</v>
      </c>
      <c r="B660" s="124" t="s">
        <v>1764</v>
      </c>
      <c r="C660" s="123" t="s">
        <v>109</v>
      </c>
      <c r="D660" s="123" t="s">
        <v>288</v>
      </c>
      <c r="E660" s="123" t="s">
        <v>1078</v>
      </c>
      <c r="F660" s="123">
        <v>2024</v>
      </c>
      <c r="G660" s="123" t="s">
        <v>138</v>
      </c>
      <c r="H660" s="123" t="s">
        <v>151</v>
      </c>
      <c r="I660" s="123" t="s">
        <v>152</v>
      </c>
      <c r="J660" s="251" t="s">
        <v>13</v>
      </c>
      <c r="K660" s="181">
        <v>669455</v>
      </c>
      <c r="L660" s="185">
        <v>161000</v>
      </c>
      <c r="M660" s="185">
        <v>143606</v>
      </c>
      <c r="N660" s="182" t="s">
        <v>20</v>
      </c>
      <c r="O660" s="183" t="s">
        <v>20</v>
      </c>
    </row>
    <row r="661" spans="1:15" customFormat="1" ht="15.5" x14ac:dyDescent="0.35">
      <c r="A661" s="176" t="s">
        <v>1765</v>
      </c>
      <c r="B661" s="177" t="s">
        <v>1766</v>
      </c>
      <c r="C661" s="176" t="s">
        <v>90</v>
      </c>
      <c r="D661" s="176" t="s">
        <v>63</v>
      </c>
      <c r="E661" s="176" t="s">
        <v>63</v>
      </c>
      <c r="F661" s="176">
        <v>2024</v>
      </c>
      <c r="G661" s="176" t="s">
        <v>138</v>
      </c>
      <c r="H661" s="176" t="s">
        <v>162</v>
      </c>
      <c r="I661" s="176" t="s">
        <v>218</v>
      </c>
      <c r="J661" s="250" t="s">
        <v>13</v>
      </c>
      <c r="K661" s="178">
        <v>2062137</v>
      </c>
      <c r="L661" s="184">
        <v>3</v>
      </c>
      <c r="M661" s="178">
        <v>0</v>
      </c>
      <c r="N661" s="179" t="s">
        <v>20</v>
      </c>
      <c r="O661" s="180" t="s">
        <v>146</v>
      </c>
    </row>
    <row r="662" spans="1:15" customFormat="1" ht="15.5" x14ac:dyDescent="0.35">
      <c r="A662" s="123" t="s">
        <v>1767</v>
      </c>
      <c r="B662" s="124" t="s">
        <v>1768</v>
      </c>
      <c r="C662" s="123" t="s">
        <v>96</v>
      </c>
      <c r="D662" s="123" t="s">
        <v>136</v>
      </c>
      <c r="E662" s="123" t="s">
        <v>916</v>
      </c>
      <c r="F662" s="123">
        <v>2024</v>
      </c>
      <c r="G662" s="123" t="s">
        <v>138</v>
      </c>
      <c r="H662" s="123" t="s">
        <v>144</v>
      </c>
      <c r="I662" s="123" t="s">
        <v>145</v>
      </c>
      <c r="J662" s="251" t="s">
        <v>13</v>
      </c>
      <c r="K662" s="181">
        <v>961603</v>
      </c>
      <c r="L662" s="185">
        <v>961455</v>
      </c>
      <c r="M662" s="181">
        <v>961027</v>
      </c>
      <c r="N662" s="182" t="s">
        <v>20</v>
      </c>
      <c r="O662" s="183" t="s">
        <v>20</v>
      </c>
    </row>
    <row r="663" spans="1:15" customFormat="1" ht="15.5" x14ac:dyDescent="0.35">
      <c r="A663" s="176" t="s">
        <v>1769</v>
      </c>
      <c r="B663" s="177" t="s">
        <v>1770</v>
      </c>
      <c r="C663" s="176" t="s">
        <v>90</v>
      </c>
      <c r="D663" s="176" t="s">
        <v>63</v>
      </c>
      <c r="E663" s="176" t="s">
        <v>901</v>
      </c>
      <c r="F663" s="176">
        <v>2024</v>
      </c>
      <c r="G663" s="176" t="s">
        <v>138</v>
      </c>
      <c r="H663" s="176" t="s">
        <v>151</v>
      </c>
      <c r="I663" s="176" t="s">
        <v>200</v>
      </c>
      <c r="J663" s="250" t="s">
        <v>13</v>
      </c>
      <c r="K663" s="178">
        <v>222789</v>
      </c>
      <c r="L663" s="178">
        <v>84002</v>
      </c>
      <c r="M663" s="178">
        <v>84000</v>
      </c>
      <c r="N663" s="179" t="s">
        <v>20</v>
      </c>
      <c r="O663" s="180" t="s">
        <v>20</v>
      </c>
    </row>
    <row r="664" spans="1:15" customFormat="1" ht="15.5" x14ac:dyDescent="0.35">
      <c r="A664" s="123" t="s">
        <v>1771</v>
      </c>
      <c r="B664" s="124" t="s">
        <v>1772</v>
      </c>
      <c r="C664" s="123" t="s">
        <v>90</v>
      </c>
      <c r="D664" s="123" t="s">
        <v>404</v>
      </c>
      <c r="E664" s="123" t="s">
        <v>679</v>
      </c>
      <c r="F664" s="123">
        <v>2024</v>
      </c>
      <c r="G664" s="123" t="s">
        <v>138</v>
      </c>
      <c r="H664" s="123" t="s">
        <v>144</v>
      </c>
      <c r="I664" s="123" t="s">
        <v>943</v>
      </c>
      <c r="J664" s="251" t="s">
        <v>13</v>
      </c>
      <c r="K664" s="181">
        <v>21200</v>
      </c>
      <c r="L664" s="181">
        <v>1</v>
      </c>
      <c r="M664" s="181">
        <v>0</v>
      </c>
      <c r="N664" s="182" t="s">
        <v>20</v>
      </c>
      <c r="O664" s="183" t="s">
        <v>146</v>
      </c>
    </row>
    <row r="665" spans="1:15" customFormat="1" ht="15.5" x14ac:dyDescent="0.35">
      <c r="A665" s="176" t="s">
        <v>1773</v>
      </c>
      <c r="B665" s="177" t="s">
        <v>1774</v>
      </c>
      <c r="C665" s="176" t="s">
        <v>100</v>
      </c>
      <c r="D665" s="176" t="s">
        <v>149</v>
      </c>
      <c r="E665" s="176" t="s">
        <v>150</v>
      </c>
      <c r="F665" s="176">
        <v>2024</v>
      </c>
      <c r="G665" s="176" t="s">
        <v>138</v>
      </c>
      <c r="H665" s="176" t="s">
        <v>210</v>
      </c>
      <c r="I665" s="176" t="s">
        <v>289</v>
      </c>
      <c r="J665" s="250" t="s">
        <v>13</v>
      </c>
      <c r="K665" s="178">
        <v>31468</v>
      </c>
      <c r="L665" s="178">
        <v>31468</v>
      </c>
      <c r="M665" s="184">
        <v>31456.21</v>
      </c>
      <c r="N665" s="179" t="s">
        <v>20</v>
      </c>
      <c r="O665" s="180" t="s">
        <v>20</v>
      </c>
    </row>
    <row r="666" spans="1:15" customFormat="1" ht="15.5" x14ac:dyDescent="0.35">
      <c r="A666" s="123" t="s">
        <v>1775</v>
      </c>
      <c r="B666" s="124" t="s">
        <v>1776</v>
      </c>
      <c r="C666" s="123" t="s">
        <v>96</v>
      </c>
      <c r="D666" s="123" t="s">
        <v>166</v>
      </c>
      <c r="E666" s="123" t="s">
        <v>229</v>
      </c>
      <c r="F666" s="123">
        <v>2024</v>
      </c>
      <c r="G666" s="123" t="s">
        <v>138</v>
      </c>
      <c r="H666" s="123" t="s">
        <v>196</v>
      </c>
      <c r="I666" s="123" t="s">
        <v>196</v>
      </c>
      <c r="J666" s="251" t="s">
        <v>13</v>
      </c>
      <c r="K666" s="181">
        <v>27289</v>
      </c>
      <c r="L666" s="181">
        <v>27288</v>
      </c>
      <c r="M666" s="181">
        <v>27286.767</v>
      </c>
      <c r="N666" s="182" t="s">
        <v>20</v>
      </c>
      <c r="O666" s="183" t="s">
        <v>20</v>
      </c>
    </row>
    <row r="667" spans="1:15" customFormat="1" ht="15.5" x14ac:dyDescent="0.35">
      <c r="A667" s="176" t="s">
        <v>1777</v>
      </c>
      <c r="B667" s="177" t="s">
        <v>1778</v>
      </c>
      <c r="C667" s="176" t="s">
        <v>90</v>
      </c>
      <c r="D667" s="176" t="s">
        <v>306</v>
      </c>
      <c r="E667" s="176" t="s">
        <v>306</v>
      </c>
      <c r="F667" s="176">
        <v>2024</v>
      </c>
      <c r="G667" s="176" t="s">
        <v>138</v>
      </c>
      <c r="H667" s="176" t="s">
        <v>151</v>
      </c>
      <c r="I667" s="176" t="s">
        <v>200</v>
      </c>
      <c r="J667" s="250" t="s">
        <v>13</v>
      </c>
      <c r="K667" s="178">
        <v>8210</v>
      </c>
      <c r="L667" s="184">
        <v>2117500</v>
      </c>
      <c r="M667" s="186">
        <v>1081</v>
      </c>
      <c r="N667" s="179" t="s">
        <v>20</v>
      </c>
      <c r="O667" s="180" t="s">
        <v>20</v>
      </c>
    </row>
    <row r="668" spans="1:15" customFormat="1" ht="15.5" x14ac:dyDescent="0.35">
      <c r="A668" s="123" t="s">
        <v>1779</v>
      </c>
      <c r="B668" s="124" t="s">
        <v>1780</v>
      </c>
      <c r="C668" s="123" t="s">
        <v>97</v>
      </c>
      <c r="D668" s="123" t="s">
        <v>685</v>
      </c>
      <c r="E668" s="123" t="s">
        <v>1195</v>
      </c>
      <c r="F668" s="123">
        <v>2024</v>
      </c>
      <c r="G668" s="123" t="s">
        <v>138</v>
      </c>
      <c r="H668" s="123" t="s">
        <v>162</v>
      </c>
      <c r="I668" s="123" t="s">
        <v>218</v>
      </c>
      <c r="J668" s="251" t="s">
        <v>13</v>
      </c>
      <c r="K668" s="181">
        <v>99813</v>
      </c>
      <c r="L668" s="181">
        <v>3665</v>
      </c>
      <c r="M668" s="181">
        <v>3655</v>
      </c>
      <c r="N668" s="182" t="s">
        <v>20</v>
      </c>
      <c r="O668" s="183" t="s">
        <v>20</v>
      </c>
    </row>
    <row r="669" spans="1:15" customFormat="1" ht="15.5" x14ac:dyDescent="0.35">
      <c r="A669" s="176" t="s">
        <v>1781</v>
      </c>
      <c r="B669" s="177" t="s">
        <v>1782</v>
      </c>
      <c r="C669" s="176" t="s">
        <v>87</v>
      </c>
      <c r="D669" s="176" t="s">
        <v>829</v>
      </c>
      <c r="E669" s="176" t="s">
        <v>1783</v>
      </c>
      <c r="F669" s="176">
        <v>2024</v>
      </c>
      <c r="G669" s="176" t="s">
        <v>138</v>
      </c>
      <c r="H669" s="176" t="s">
        <v>162</v>
      </c>
      <c r="I669" s="176" t="s">
        <v>1018</v>
      </c>
      <c r="J669" s="250" t="s">
        <v>13</v>
      </c>
      <c r="K669" s="178">
        <v>1</v>
      </c>
      <c r="L669" s="184">
        <v>1</v>
      </c>
      <c r="M669" s="184">
        <v>0</v>
      </c>
      <c r="N669" s="179" t="s">
        <v>20</v>
      </c>
      <c r="O669" s="180" t="s">
        <v>146</v>
      </c>
    </row>
    <row r="670" spans="1:15" customFormat="1" ht="15.5" x14ac:dyDescent="0.35">
      <c r="A670" s="123" t="s">
        <v>1784</v>
      </c>
      <c r="B670" s="124" t="s">
        <v>1785</v>
      </c>
      <c r="C670" s="123" t="s">
        <v>96</v>
      </c>
      <c r="D670" s="123" t="s">
        <v>166</v>
      </c>
      <c r="E670" s="123" t="s">
        <v>167</v>
      </c>
      <c r="F670" s="123">
        <v>2024</v>
      </c>
      <c r="G670" s="123" t="s">
        <v>138</v>
      </c>
      <c r="H670" s="123" t="s">
        <v>687</v>
      </c>
      <c r="I670" s="123" t="s">
        <v>688</v>
      </c>
      <c r="J670" s="251" t="s">
        <v>13</v>
      </c>
      <c r="K670" s="181">
        <v>1629032</v>
      </c>
      <c r="L670" s="181">
        <v>1604341</v>
      </c>
      <c r="M670" s="181">
        <v>1596048.2350000001</v>
      </c>
      <c r="N670" s="182" t="s">
        <v>20</v>
      </c>
      <c r="O670" s="183" t="s">
        <v>20</v>
      </c>
    </row>
    <row r="671" spans="1:15" customFormat="1" ht="15.5" x14ac:dyDescent="0.35">
      <c r="A671" s="176" t="s">
        <v>1786</v>
      </c>
      <c r="B671" s="177" t="s">
        <v>1787</v>
      </c>
      <c r="C671" s="176" t="s">
        <v>98</v>
      </c>
      <c r="D671" s="176" t="s">
        <v>155</v>
      </c>
      <c r="E671" s="176" t="s">
        <v>155</v>
      </c>
      <c r="F671" s="176">
        <v>2024</v>
      </c>
      <c r="G671" s="176" t="s">
        <v>138</v>
      </c>
      <c r="H671" s="176" t="s">
        <v>151</v>
      </c>
      <c r="I671" s="176" t="s">
        <v>152</v>
      </c>
      <c r="J671" s="250" t="s">
        <v>13</v>
      </c>
      <c r="K671" s="178">
        <v>412973</v>
      </c>
      <c r="L671" s="184">
        <v>10</v>
      </c>
      <c r="M671" s="178">
        <v>0</v>
      </c>
      <c r="N671" s="179" t="s">
        <v>20</v>
      </c>
      <c r="O671" s="180" t="s">
        <v>146</v>
      </c>
    </row>
    <row r="672" spans="1:15" customFormat="1" ht="15.5" x14ac:dyDescent="0.35">
      <c r="A672" s="123" t="s">
        <v>1788</v>
      </c>
      <c r="B672" s="124" t="s">
        <v>1789</v>
      </c>
      <c r="C672" s="123" t="s">
        <v>93</v>
      </c>
      <c r="D672" s="123" t="s">
        <v>194</v>
      </c>
      <c r="E672" s="123" t="s">
        <v>155</v>
      </c>
      <c r="F672" s="123">
        <v>2024</v>
      </c>
      <c r="G672" s="123" t="s">
        <v>138</v>
      </c>
      <c r="H672" s="123" t="s">
        <v>151</v>
      </c>
      <c r="I672" s="123" t="s">
        <v>200</v>
      </c>
      <c r="J672" s="251" t="s">
        <v>13</v>
      </c>
      <c r="K672" s="181">
        <v>20000</v>
      </c>
      <c r="L672" s="185">
        <v>20000</v>
      </c>
      <c r="M672" s="185">
        <v>5650.9440000000004</v>
      </c>
      <c r="N672" s="182" t="s">
        <v>20</v>
      </c>
      <c r="O672" s="183" t="s">
        <v>20</v>
      </c>
    </row>
    <row r="673" spans="1:15" customFormat="1" ht="15.5" x14ac:dyDescent="0.35">
      <c r="A673" s="176" t="s">
        <v>1790</v>
      </c>
      <c r="B673" s="177" t="s">
        <v>1791</v>
      </c>
      <c r="C673" s="176" t="s">
        <v>97</v>
      </c>
      <c r="D673" s="176" t="s">
        <v>333</v>
      </c>
      <c r="E673" s="176" t="s">
        <v>333</v>
      </c>
      <c r="F673" s="176">
        <v>2024</v>
      </c>
      <c r="G673" s="176" t="s">
        <v>138</v>
      </c>
      <c r="H673" s="176" t="s">
        <v>321</v>
      </c>
      <c r="I673" s="176" t="s">
        <v>322</v>
      </c>
      <c r="J673" s="250" t="s">
        <v>13</v>
      </c>
      <c r="K673" s="178">
        <v>86200</v>
      </c>
      <c r="L673" s="178">
        <v>1</v>
      </c>
      <c r="M673" s="184">
        <v>0</v>
      </c>
      <c r="N673" s="179" t="s">
        <v>20</v>
      </c>
      <c r="O673" s="180" t="s">
        <v>146</v>
      </c>
    </row>
    <row r="674" spans="1:15" customFormat="1" ht="15.5" x14ac:dyDescent="0.35">
      <c r="A674" s="123" t="s">
        <v>1792</v>
      </c>
      <c r="B674" s="124" t="s">
        <v>1793</v>
      </c>
      <c r="C674" s="123" t="s">
        <v>97</v>
      </c>
      <c r="D674" s="123" t="s">
        <v>333</v>
      </c>
      <c r="E674" s="123" t="s">
        <v>333</v>
      </c>
      <c r="F674" s="123">
        <v>2024</v>
      </c>
      <c r="G674" s="123" t="s">
        <v>138</v>
      </c>
      <c r="H674" s="123" t="s">
        <v>139</v>
      </c>
      <c r="I674" s="123" t="s">
        <v>140</v>
      </c>
      <c r="J674" s="251" t="s">
        <v>13</v>
      </c>
      <c r="K674" s="181">
        <v>111000</v>
      </c>
      <c r="L674" s="185">
        <v>60234</v>
      </c>
      <c r="M674" s="185">
        <v>60234</v>
      </c>
      <c r="N674" s="182" t="s">
        <v>20</v>
      </c>
      <c r="O674" s="183" t="s">
        <v>20</v>
      </c>
    </row>
    <row r="675" spans="1:15" customFormat="1" ht="15.5" x14ac:dyDescent="0.35">
      <c r="A675" s="176" t="s">
        <v>1794</v>
      </c>
      <c r="B675" s="177" t="s">
        <v>1795</v>
      </c>
      <c r="C675" s="176" t="s">
        <v>96</v>
      </c>
      <c r="D675" s="176" t="s">
        <v>166</v>
      </c>
      <c r="E675" s="176" t="s">
        <v>1796</v>
      </c>
      <c r="F675" s="176">
        <v>2024</v>
      </c>
      <c r="G675" s="176" t="s">
        <v>138</v>
      </c>
      <c r="H675" s="176" t="s">
        <v>196</v>
      </c>
      <c r="I675" s="176" t="s">
        <v>196</v>
      </c>
      <c r="J675" s="250" t="s">
        <v>13</v>
      </c>
      <c r="K675" s="178">
        <v>115000</v>
      </c>
      <c r="L675" s="178">
        <v>115000</v>
      </c>
      <c r="M675" s="178">
        <v>0</v>
      </c>
      <c r="N675" s="179" t="s">
        <v>20</v>
      </c>
      <c r="O675" s="180" t="s">
        <v>146</v>
      </c>
    </row>
    <row r="676" spans="1:15" customFormat="1" ht="15.5" x14ac:dyDescent="0.35">
      <c r="A676" s="123" t="s">
        <v>1797</v>
      </c>
      <c r="B676" s="124" t="s">
        <v>1798</v>
      </c>
      <c r="C676" s="123" t="s">
        <v>100</v>
      </c>
      <c r="D676" s="123" t="s">
        <v>155</v>
      </c>
      <c r="E676" s="123" t="s">
        <v>155</v>
      </c>
      <c r="F676" s="123">
        <v>2024</v>
      </c>
      <c r="G676" s="123" t="s">
        <v>138</v>
      </c>
      <c r="H676" s="123" t="s">
        <v>151</v>
      </c>
      <c r="I676" s="123" t="s">
        <v>152</v>
      </c>
      <c r="J676" s="251" t="s">
        <v>13</v>
      </c>
      <c r="K676" s="181">
        <v>20000</v>
      </c>
      <c r="L676" s="181">
        <v>17000</v>
      </c>
      <c r="M676" s="185">
        <v>15396.334999999999</v>
      </c>
      <c r="N676" s="182" t="s">
        <v>20</v>
      </c>
      <c r="O676" s="183" t="s">
        <v>20</v>
      </c>
    </row>
    <row r="677" spans="1:15" customFormat="1" ht="15.5" x14ac:dyDescent="0.35">
      <c r="A677" s="176" t="s">
        <v>1799</v>
      </c>
      <c r="B677" s="177" t="s">
        <v>1800</v>
      </c>
      <c r="C677" s="176" t="s">
        <v>89</v>
      </c>
      <c r="D677" s="176" t="s">
        <v>495</v>
      </c>
      <c r="E677" s="176" t="s">
        <v>833</v>
      </c>
      <c r="F677" s="176">
        <v>2024</v>
      </c>
      <c r="G677" s="176" t="s">
        <v>138</v>
      </c>
      <c r="H677" s="176" t="s">
        <v>162</v>
      </c>
      <c r="I677" s="176" t="s">
        <v>218</v>
      </c>
      <c r="J677" s="250" t="s">
        <v>13</v>
      </c>
      <c r="K677" s="178">
        <v>6868307</v>
      </c>
      <c r="L677" s="178">
        <v>6624327</v>
      </c>
      <c r="M677" s="184">
        <v>6622327</v>
      </c>
      <c r="N677" s="179" t="s">
        <v>20</v>
      </c>
      <c r="O677" s="180" t="s">
        <v>20</v>
      </c>
    </row>
    <row r="678" spans="1:15" customFormat="1" ht="15.5" x14ac:dyDescent="0.35">
      <c r="A678" s="123" t="s">
        <v>1801</v>
      </c>
      <c r="B678" s="124" t="s">
        <v>1802</v>
      </c>
      <c r="C678" s="123" t="s">
        <v>93</v>
      </c>
      <c r="D678" s="123" t="s">
        <v>315</v>
      </c>
      <c r="E678" s="123" t="s">
        <v>1732</v>
      </c>
      <c r="F678" s="123">
        <v>2024</v>
      </c>
      <c r="G678" s="123" t="s">
        <v>138</v>
      </c>
      <c r="H678" s="123" t="s">
        <v>321</v>
      </c>
      <c r="I678" s="123" t="s">
        <v>322</v>
      </c>
      <c r="J678" s="251" t="s">
        <v>13</v>
      </c>
      <c r="K678" s="181">
        <v>2641537</v>
      </c>
      <c r="L678" s="185">
        <v>2551469</v>
      </c>
      <c r="M678" s="185">
        <v>2551468.1209999998</v>
      </c>
      <c r="N678" s="182" t="s">
        <v>20</v>
      </c>
      <c r="O678" s="183" t="s">
        <v>20</v>
      </c>
    </row>
    <row r="679" spans="1:15" customFormat="1" ht="15.5" x14ac:dyDescent="0.35">
      <c r="A679" s="176" t="s">
        <v>1803</v>
      </c>
      <c r="B679" s="177" t="s">
        <v>1804</v>
      </c>
      <c r="C679" s="176" t="s">
        <v>109</v>
      </c>
      <c r="D679" s="176" t="s">
        <v>171</v>
      </c>
      <c r="E679" s="176" t="s">
        <v>1047</v>
      </c>
      <c r="F679" s="176">
        <v>2024</v>
      </c>
      <c r="G679" s="176" t="s">
        <v>138</v>
      </c>
      <c r="H679" s="176" t="s">
        <v>151</v>
      </c>
      <c r="I679" s="176" t="s">
        <v>152</v>
      </c>
      <c r="J679" s="250" t="s">
        <v>13</v>
      </c>
      <c r="K679" s="178">
        <v>21497</v>
      </c>
      <c r="L679" s="178">
        <v>21300</v>
      </c>
      <c r="M679" s="178">
        <v>17619.133999999998</v>
      </c>
      <c r="N679" s="179" t="s">
        <v>20</v>
      </c>
      <c r="O679" s="180" t="s">
        <v>20</v>
      </c>
    </row>
    <row r="680" spans="1:15" customFormat="1" ht="15.5" x14ac:dyDescent="0.35">
      <c r="A680" s="123" t="s">
        <v>1805</v>
      </c>
      <c r="B680" s="124" t="s">
        <v>1806</v>
      </c>
      <c r="C680" s="123" t="s">
        <v>89</v>
      </c>
      <c r="D680" s="123" t="s">
        <v>221</v>
      </c>
      <c r="E680" s="123" t="s">
        <v>62</v>
      </c>
      <c r="F680" s="123">
        <v>2024</v>
      </c>
      <c r="G680" s="123" t="s">
        <v>138</v>
      </c>
      <c r="H680" s="123" t="s">
        <v>270</v>
      </c>
      <c r="I680" s="123" t="s">
        <v>682</v>
      </c>
      <c r="J680" s="251" t="s">
        <v>13</v>
      </c>
      <c r="K680" s="181">
        <v>120983</v>
      </c>
      <c r="L680" s="181">
        <v>11258</v>
      </c>
      <c r="M680" s="181">
        <v>10889.819</v>
      </c>
      <c r="N680" s="182" t="s">
        <v>20</v>
      </c>
      <c r="O680" s="183" t="s">
        <v>20</v>
      </c>
    </row>
    <row r="681" spans="1:15" customFormat="1" ht="15.5" x14ac:dyDescent="0.35">
      <c r="A681" s="176" t="s">
        <v>1807</v>
      </c>
      <c r="B681" s="177" t="s">
        <v>1808</v>
      </c>
      <c r="C681" s="176" t="s">
        <v>90</v>
      </c>
      <c r="D681" s="176" t="s">
        <v>742</v>
      </c>
      <c r="E681" s="176" t="s">
        <v>1809</v>
      </c>
      <c r="F681" s="176">
        <v>2024</v>
      </c>
      <c r="G681" s="176" t="s">
        <v>138</v>
      </c>
      <c r="H681" s="176" t="s">
        <v>144</v>
      </c>
      <c r="I681" s="176" t="s">
        <v>145</v>
      </c>
      <c r="J681" s="250" t="s">
        <v>13</v>
      </c>
      <c r="K681" s="178">
        <v>985784</v>
      </c>
      <c r="L681" s="178">
        <v>144676</v>
      </c>
      <c r="M681" s="184">
        <v>144673</v>
      </c>
      <c r="N681" s="179" t="s">
        <v>20</v>
      </c>
      <c r="O681" s="180" t="s">
        <v>20</v>
      </c>
    </row>
    <row r="682" spans="1:15" customFormat="1" ht="15.5" x14ac:dyDescent="0.35">
      <c r="A682" s="123" t="s">
        <v>1810</v>
      </c>
      <c r="B682" s="124" t="s">
        <v>1811</v>
      </c>
      <c r="C682" s="123" t="s">
        <v>87</v>
      </c>
      <c r="D682" s="123" t="s">
        <v>592</v>
      </c>
      <c r="E682" s="123" t="s">
        <v>1812</v>
      </c>
      <c r="F682" s="123">
        <v>2024</v>
      </c>
      <c r="G682" s="123" t="s">
        <v>138</v>
      </c>
      <c r="H682" s="123" t="s">
        <v>196</v>
      </c>
      <c r="I682" s="123" t="s">
        <v>196</v>
      </c>
      <c r="J682" s="251" t="s">
        <v>13</v>
      </c>
      <c r="K682" s="181">
        <v>193282</v>
      </c>
      <c r="L682" s="181">
        <v>193282</v>
      </c>
      <c r="M682" s="181">
        <v>29874.76</v>
      </c>
      <c r="N682" s="182" t="s">
        <v>20</v>
      </c>
      <c r="O682" s="183" t="s">
        <v>20</v>
      </c>
    </row>
    <row r="683" spans="1:15" customFormat="1" ht="15.5" x14ac:dyDescent="0.35">
      <c r="A683" s="176" t="s">
        <v>1813</v>
      </c>
      <c r="B683" s="177" t="s">
        <v>1814</v>
      </c>
      <c r="C683" s="176" t="s">
        <v>96</v>
      </c>
      <c r="D683" s="176" t="s">
        <v>166</v>
      </c>
      <c r="E683" s="176" t="s">
        <v>167</v>
      </c>
      <c r="F683" s="176">
        <v>2024</v>
      </c>
      <c r="G683" s="176" t="s">
        <v>138</v>
      </c>
      <c r="H683" s="176" t="s">
        <v>144</v>
      </c>
      <c r="I683" s="176" t="s">
        <v>145</v>
      </c>
      <c r="J683" s="250" t="s">
        <v>13</v>
      </c>
      <c r="K683" s="178">
        <v>154769</v>
      </c>
      <c r="L683" s="184">
        <v>153437</v>
      </c>
      <c r="M683" s="184">
        <v>153436</v>
      </c>
      <c r="N683" s="179" t="s">
        <v>20</v>
      </c>
      <c r="O683" s="180" t="s">
        <v>20</v>
      </c>
    </row>
    <row r="684" spans="1:15" customFormat="1" ht="15.5" x14ac:dyDescent="0.35">
      <c r="A684" s="123" t="s">
        <v>1815</v>
      </c>
      <c r="B684" s="124" t="s">
        <v>1816</v>
      </c>
      <c r="C684" s="123" t="s">
        <v>97</v>
      </c>
      <c r="D684" s="123" t="s">
        <v>685</v>
      </c>
      <c r="E684" s="123" t="s">
        <v>703</v>
      </c>
      <c r="F684" s="123">
        <v>2024</v>
      </c>
      <c r="G684" s="123" t="s">
        <v>138</v>
      </c>
      <c r="H684" s="123" t="s">
        <v>151</v>
      </c>
      <c r="I684" s="123" t="s">
        <v>200</v>
      </c>
      <c r="J684" s="251" t="s">
        <v>13</v>
      </c>
      <c r="K684" s="181">
        <v>389579</v>
      </c>
      <c r="L684" s="185">
        <v>3</v>
      </c>
      <c r="M684" s="181">
        <v>0</v>
      </c>
      <c r="N684" s="182" t="s">
        <v>20</v>
      </c>
      <c r="O684" s="183" t="s">
        <v>146</v>
      </c>
    </row>
    <row r="685" spans="1:15" customFormat="1" ht="15.5" x14ac:dyDescent="0.35">
      <c r="A685" s="176" t="s">
        <v>1817</v>
      </c>
      <c r="B685" s="177" t="s">
        <v>1818</v>
      </c>
      <c r="C685" s="176" t="s">
        <v>97</v>
      </c>
      <c r="D685" s="176" t="s">
        <v>685</v>
      </c>
      <c r="E685" s="176" t="s">
        <v>703</v>
      </c>
      <c r="F685" s="176">
        <v>2024</v>
      </c>
      <c r="G685" s="176" t="s">
        <v>138</v>
      </c>
      <c r="H685" s="176" t="s">
        <v>151</v>
      </c>
      <c r="I685" s="176" t="s">
        <v>200</v>
      </c>
      <c r="J685" s="250" t="s">
        <v>13</v>
      </c>
      <c r="K685" s="178">
        <v>378656</v>
      </c>
      <c r="L685" s="184">
        <v>3</v>
      </c>
      <c r="M685" s="178">
        <v>0</v>
      </c>
      <c r="N685" s="179" t="s">
        <v>20</v>
      </c>
      <c r="O685" s="180" t="s">
        <v>146</v>
      </c>
    </row>
    <row r="686" spans="1:15" customFormat="1" ht="15.5" x14ac:dyDescent="0.35">
      <c r="A686" s="123" t="s">
        <v>1819</v>
      </c>
      <c r="B686" s="124" t="s">
        <v>1820</v>
      </c>
      <c r="C686" s="123" t="s">
        <v>98</v>
      </c>
      <c r="D686" s="123" t="s">
        <v>365</v>
      </c>
      <c r="E686" s="123" t="s">
        <v>1821</v>
      </c>
      <c r="F686" s="123">
        <v>2024</v>
      </c>
      <c r="G686" s="123" t="s">
        <v>138</v>
      </c>
      <c r="H686" s="123" t="s">
        <v>139</v>
      </c>
      <c r="I686" s="123" t="s">
        <v>140</v>
      </c>
      <c r="J686" s="251" t="s">
        <v>13</v>
      </c>
      <c r="K686" s="181">
        <v>1731484</v>
      </c>
      <c r="L686" s="181">
        <v>1716584</v>
      </c>
      <c r="M686" s="181">
        <v>1712456</v>
      </c>
      <c r="N686" s="182" t="s">
        <v>20</v>
      </c>
      <c r="O686" s="183" t="s">
        <v>20</v>
      </c>
    </row>
    <row r="687" spans="1:15" customFormat="1" ht="15.5" x14ac:dyDescent="0.35">
      <c r="A687" s="176" t="s">
        <v>1822</v>
      </c>
      <c r="B687" s="177" t="s">
        <v>1823</v>
      </c>
      <c r="C687" s="176" t="s">
        <v>91</v>
      </c>
      <c r="D687" s="176" t="s">
        <v>384</v>
      </c>
      <c r="E687" s="176" t="s">
        <v>1824</v>
      </c>
      <c r="F687" s="176">
        <v>2024</v>
      </c>
      <c r="G687" s="176" t="s">
        <v>138</v>
      </c>
      <c r="H687" s="176" t="s">
        <v>196</v>
      </c>
      <c r="I687" s="176" t="s">
        <v>196</v>
      </c>
      <c r="J687" s="250" t="s">
        <v>13</v>
      </c>
      <c r="K687" s="178">
        <v>535543</v>
      </c>
      <c r="L687" s="184">
        <v>535543</v>
      </c>
      <c r="M687" s="178">
        <v>66159</v>
      </c>
      <c r="N687" s="179" t="s">
        <v>20</v>
      </c>
      <c r="O687" s="180" t="s">
        <v>20</v>
      </c>
    </row>
    <row r="688" spans="1:15" customFormat="1" ht="15.5" x14ac:dyDescent="0.35">
      <c r="A688" s="123" t="s">
        <v>1825</v>
      </c>
      <c r="B688" s="124" t="s">
        <v>1826</v>
      </c>
      <c r="C688" s="123" t="s">
        <v>89</v>
      </c>
      <c r="D688" s="123" t="s">
        <v>221</v>
      </c>
      <c r="E688" s="123" t="s">
        <v>222</v>
      </c>
      <c r="F688" s="123">
        <v>2024</v>
      </c>
      <c r="G688" s="123" t="s">
        <v>138</v>
      </c>
      <c r="H688" s="123" t="s">
        <v>162</v>
      </c>
      <c r="I688" s="123" t="s">
        <v>1018</v>
      </c>
      <c r="J688" s="251" t="s">
        <v>13</v>
      </c>
      <c r="K688" s="181">
        <v>1255873</v>
      </c>
      <c r="L688" s="181">
        <v>1261067</v>
      </c>
      <c r="M688" s="181">
        <v>1246612.7560000001</v>
      </c>
      <c r="N688" s="182" t="s">
        <v>20</v>
      </c>
      <c r="O688" s="183" t="s">
        <v>20</v>
      </c>
    </row>
    <row r="689" spans="1:15" customFormat="1" ht="15.5" x14ac:dyDescent="0.35">
      <c r="A689" s="176" t="s">
        <v>1827</v>
      </c>
      <c r="B689" s="177" t="s">
        <v>1828</v>
      </c>
      <c r="C689" s="176" t="s">
        <v>87</v>
      </c>
      <c r="D689" s="176" t="s">
        <v>60</v>
      </c>
      <c r="E689" s="176" t="s">
        <v>1829</v>
      </c>
      <c r="F689" s="176">
        <v>2024</v>
      </c>
      <c r="G689" s="176" t="s">
        <v>138</v>
      </c>
      <c r="H689" s="176" t="s">
        <v>687</v>
      </c>
      <c r="I689" s="176" t="s">
        <v>957</v>
      </c>
      <c r="J689" s="250" t="s">
        <v>13</v>
      </c>
      <c r="K689" s="178">
        <v>1</v>
      </c>
      <c r="L689" s="178">
        <v>1</v>
      </c>
      <c r="M689" s="178">
        <v>0</v>
      </c>
      <c r="N689" s="179" t="s">
        <v>20</v>
      </c>
      <c r="O689" s="180" t="s">
        <v>146</v>
      </c>
    </row>
    <row r="690" spans="1:15" customFormat="1" ht="15.5" x14ac:dyDescent="0.35">
      <c r="A690" s="123" t="s">
        <v>1830</v>
      </c>
      <c r="B690" s="124" t="s">
        <v>1831</v>
      </c>
      <c r="C690" s="123" t="s">
        <v>86</v>
      </c>
      <c r="D690" s="123" t="s">
        <v>155</v>
      </c>
      <c r="E690" s="123" t="s">
        <v>155</v>
      </c>
      <c r="F690" s="123">
        <v>2024</v>
      </c>
      <c r="G690" s="123" t="s">
        <v>138</v>
      </c>
      <c r="H690" s="123" t="s">
        <v>196</v>
      </c>
      <c r="I690" s="123" t="s">
        <v>196</v>
      </c>
      <c r="J690" s="251" t="s">
        <v>13</v>
      </c>
      <c r="K690" s="181">
        <v>110287</v>
      </c>
      <c r="L690" s="181">
        <v>110287</v>
      </c>
      <c r="M690" s="181">
        <v>99772.65</v>
      </c>
      <c r="N690" s="182" t="s">
        <v>20</v>
      </c>
      <c r="O690" s="183" t="s">
        <v>20</v>
      </c>
    </row>
    <row r="691" spans="1:15" customFormat="1" ht="15.5" x14ac:dyDescent="0.35">
      <c r="A691" s="176" t="s">
        <v>1832</v>
      </c>
      <c r="B691" s="177" t="s">
        <v>1833</v>
      </c>
      <c r="C691" s="176" t="s">
        <v>98</v>
      </c>
      <c r="D691" s="176" t="s">
        <v>365</v>
      </c>
      <c r="E691" s="176" t="s">
        <v>457</v>
      </c>
      <c r="F691" s="176">
        <v>2024</v>
      </c>
      <c r="G691" s="176" t="s">
        <v>138</v>
      </c>
      <c r="H691" s="176" t="s">
        <v>139</v>
      </c>
      <c r="I691" s="176" t="s">
        <v>140</v>
      </c>
      <c r="J691" s="250" t="s">
        <v>13</v>
      </c>
      <c r="K691" s="178">
        <v>15319</v>
      </c>
      <c r="L691" s="184">
        <v>13830</v>
      </c>
      <c r="M691" s="178">
        <v>0</v>
      </c>
      <c r="N691" s="179" t="s">
        <v>20</v>
      </c>
      <c r="O691" s="180" t="s">
        <v>146</v>
      </c>
    </row>
    <row r="692" spans="1:15" customFormat="1" ht="15.5" x14ac:dyDescent="0.35">
      <c r="A692" s="123" t="s">
        <v>1834</v>
      </c>
      <c r="B692" s="124" t="s">
        <v>1835</v>
      </c>
      <c r="C692" s="123" t="s">
        <v>98</v>
      </c>
      <c r="D692" s="123" t="s">
        <v>365</v>
      </c>
      <c r="E692" s="123" t="s">
        <v>457</v>
      </c>
      <c r="F692" s="123">
        <v>2024</v>
      </c>
      <c r="G692" s="123" t="s">
        <v>138</v>
      </c>
      <c r="H692" s="123" t="s">
        <v>139</v>
      </c>
      <c r="I692" s="123" t="s">
        <v>140</v>
      </c>
      <c r="J692" s="251" t="s">
        <v>13</v>
      </c>
      <c r="K692" s="181">
        <v>7800</v>
      </c>
      <c r="L692" s="185">
        <v>7800</v>
      </c>
      <c r="M692" s="181">
        <v>0</v>
      </c>
      <c r="N692" s="182" t="s">
        <v>20</v>
      </c>
      <c r="O692" s="183" t="s">
        <v>146</v>
      </c>
    </row>
    <row r="693" spans="1:15" customFormat="1" ht="15.5" x14ac:dyDescent="0.35">
      <c r="A693" s="176" t="s">
        <v>1836</v>
      </c>
      <c r="B693" s="177" t="s">
        <v>1837</v>
      </c>
      <c r="C693" s="176" t="s">
        <v>98</v>
      </c>
      <c r="D693" s="176" t="s">
        <v>365</v>
      </c>
      <c r="E693" s="176" t="s">
        <v>457</v>
      </c>
      <c r="F693" s="176">
        <v>2024</v>
      </c>
      <c r="G693" s="176" t="s">
        <v>138</v>
      </c>
      <c r="H693" s="176" t="s">
        <v>139</v>
      </c>
      <c r="I693" s="176" t="s">
        <v>140</v>
      </c>
      <c r="J693" s="250" t="s">
        <v>13</v>
      </c>
      <c r="K693" s="178">
        <v>783067</v>
      </c>
      <c r="L693" s="178">
        <v>25463</v>
      </c>
      <c r="M693" s="178">
        <v>0</v>
      </c>
      <c r="N693" s="179" t="s">
        <v>20</v>
      </c>
      <c r="O693" s="180" t="s">
        <v>146</v>
      </c>
    </row>
    <row r="694" spans="1:15" customFormat="1" ht="15.5" x14ac:dyDescent="0.35">
      <c r="A694" s="123" t="s">
        <v>1838</v>
      </c>
      <c r="B694" s="124" t="s">
        <v>1839</v>
      </c>
      <c r="C694" s="123" t="s">
        <v>109</v>
      </c>
      <c r="D694" s="123" t="s">
        <v>155</v>
      </c>
      <c r="E694" s="123" t="s">
        <v>155</v>
      </c>
      <c r="F694" s="123">
        <v>2024</v>
      </c>
      <c r="G694" s="123" t="s">
        <v>138</v>
      </c>
      <c r="H694" s="123" t="s">
        <v>151</v>
      </c>
      <c r="I694" s="123" t="s">
        <v>200</v>
      </c>
      <c r="J694" s="251" t="s">
        <v>13</v>
      </c>
      <c r="K694" s="181">
        <v>674790</v>
      </c>
      <c r="L694" s="181">
        <v>714000</v>
      </c>
      <c r="M694" s="181">
        <v>673615.723</v>
      </c>
      <c r="N694" s="182" t="s">
        <v>20</v>
      </c>
      <c r="O694" s="183" t="s">
        <v>20</v>
      </c>
    </row>
    <row r="695" spans="1:15" customFormat="1" ht="15.5" x14ac:dyDescent="0.35">
      <c r="A695" s="176" t="s">
        <v>1840</v>
      </c>
      <c r="B695" s="177" t="s">
        <v>1841</v>
      </c>
      <c r="C695" s="176" t="s">
        <v>89</v>
      </c>
      <c r="D695" s="176" t="s">
        <v>221</v>
      </c>
      <c r="E695" s="176" t="s">
        <v>1842</v>
      </c>
      <c r="F695" s="176">
        <v>2024</v>
      </c>
      <c r="G695" s="176" t="s">
        <v>138</v>
      </c>
      <c r="H695" s="176" t="s">
        <v>196</v>
      </c>
      <c r="I695" s="176" t="s">
        <v>196</v>
      </c>
      <c r="J695" s="250" t="s">
        <v>13</v>
      </c>
      <c r="K695" s="178">
        <v>198184</v>
      </c>
      <c r="L695" s="184">
        <v>139576</v>
      </c>
      <c r="M695" s="178">
        <v>136864</v>
      </c>
      <c r="N695" s="179" t="s">
        <v>20</v>
      </c>
      <c r="O695" s="180" t="s">
        <v>20</v>
      </c>
    </row>
    <row r="696" spans="1:15" customFormat="1" ht="15.5" x14ac:dyDescent="0.35">
      <c r="A696" s="123" t="s">
        <v>1843</v>
      </c>
      <c r="B696" s="124" t="s">
        <v>1844</v>
      </c>
      <c r="C696" s="123" t="s">
        <v>90</v>
      </c>
      <c r="D696" s="123" t="s">
        <v>63</v>
      </c>
      <c r="E696" s="123" t="s">
        <v>670</v>
      </c>
      <c r="F696" s="123">
        <v>2024</v>
      </c>
      <c r="G696" s="123" t="s">
        <v>138</v>
      </c>
      <c r="H696" s="123" t="s">
        <v>687</v>
      </c>
      <c r="I696" s="123" t="s">
        <v>957</v>
      </c>
      <c r="J696" s="251" t="s">
        <v>13</v>
      </c>
      <c r="K696" s="181">
        <v>127439</v>
      </c>
      <c r="L696" s="181">
        <v>1203</v>
      </c>
      <c r="M696" s="181">
        <v>0</v>
      </c>
      <c r="N696" s="182" t="s">
        <v>20</v>
      </c>
      <c r="O696" s="183" t="s">
        <v>146</v>
      </c>
    </row>
    <row r="697" spans="1:15" customFormat="1" ht="15.5" x14ac:dyDescent="0.35">
      <c r="A697" s="176" t="s">
        <v>1845</v>
      </c>
      <c r="B697" s="177" t="s">
        <v>1846</v>
      </c>
      <c r="C697" s="176" t="s">
        <v>96</v>
      </c>
      <c r="D697" s="176" t="s">
        <v>166</v>
      </c>
      <c r="E697" s="176" t="s">
        <v>167</v>
      </c>
      <c r="F697" s="176">
        <v>2024</v>
      </c>
      <c r="G697" s="176" t="s">
        <v>138</v>
      </c>
      <c r="H697" s="176" t="s">
        <v>144</v>
      </c>
      <c r="I697" s="176" t="s">
        <v>145</v>
      </c>
      <c r="J697" s="250" t="s">
        <v>13</v>
      </c>
      <c r="K697" s="178">
        <v>68511</v>
      </c>
      <c r="L697" s="184">
        <v>68510</v>
      </c>
      <c r="M697" s="178">
        <v>68510</v>
      </c>
      <c r="N697" s="179" t="s">
        <v>20</v>
      </c>
      <c r="O697" s="180" t="s">
        <v>20</v>
      </c>
    </row>
    <row r="698" spans="1:15" customFormat="1" ht="15.5" x14ac:dyDescent="0.35">
      <c r="A698" s="123" t="s">
        <v>1847</v>
      </c>
      <c r="B698" s="124" t="s">
        <v>1848</v>
      </c>
      <c r="C698" s="123" t="s">
        <v>96</v>
      </c>
      <c r="D698" s="123" t="s">
        <v>166</v>
      </c>
      <c r="E698" s="123" t="s">
        <v>174</v>
      </c>
      <c r="F698" s="123">
        <v>2024</v>
      </c>
      <c r="G698" s="123" t="s">
        <v>138</v>
      </c>
      <c r="H698" s="123" t="s">
        <v>151</v>
      </c>
      <c r="I698" s="123" t="s">
        <v>152</v>
      </c>
      <c r="J698" s="251" t="s">
        <v>13</v>
      </c>
      <c r="K698" s="181">
        <v>474716</v>
      </c>
      <c r="L698" s="185">
        <v>418540</v>
      </c>
      <c r="M698" s="185">
        <v>5597</v>
      </c>
      <c r="N698" s="182" t="s">
        <v>20</v>
      </c>
      <c r="O698" s="183" t="s">
        <v>20</v>
      </c>
    </row>
    <row r="699" spans="1:15" customFormat="1" ht="15.5" x14ac:dyDescent="0.35">
      <c r="A699" s="176" t="s">
        <v>1849</v>
      </c>
      <c r="B699" s="177" t="s">
        <v>1850</v>
      </c>
      <c r="C699" s="176" t="s">
        <v>97</v>
      </c>
      <c r="D699" s="176" t="s">
        <v>685</v>
      </c>
      <c r="E699" s="176" t="s">
        <v>1324</v>
      </c>
      <c r="F699" s="176">
        <v>2024</v>
      </c>
      <c r="G699" s="176" t="s">
        <v>138</v>
      </c>
      <c r="H699" s="176" t="s">
        <v>144</v>
      </c>
      <c r="I699" s="176" t="s">
        <v>1758</v>
      </c>
      <c r="J699" s="250" t="s">
        <v>13</v>
      </c>
      <c r="K699" s="178">
        <v>8848</v>
      </c>
      <c r="L699" s="178">
        <v>8848</v>
      </c>
      <c r="M699" s="178">
        <v>8847.8469999999998</v>
      </c>
      <c r="N699" s="179" t="s">
        <v>20</v>
      </c>
      <c r="O699" s="180" t="s">
        <v>20</v>
      </c>
    </row>
    <row r="700" spans="1:15" customFormat="1" ht="15.5" x14ac:dyDescent="0.35">
      <c r="A700" s="123" t="s">
        <v>1851</v>
      </c>
      <c r="B700" s="124" t="s">
        <v>1852</v>
      </c>
      <c r="C700" s="123" t="s">
        <v>90</v>
      </c>
      <c r="D700" s="123" t="s">
        <v>205</v>
      </c>
      <c r="E700" s="123" t="s">
        <v>205</v>
      </c>
      <c r="F700" s="123">
        <v>2024</v>
      </c>
      <c r="G700" s="123" t="s">
        <v>138</v>
      </c>
      <c r="H700" s="123" t="s">
        <v>196</v>
      </c>
      <c r="I700" s="123" t="s">
        <v>196</v>
      </c>
      <c r="J700" s="251" t="s">
        <v>13</v>
      </c>
      <c r="K700" s="181">
        <v>23400</v>
      </c>
      <c r="L700" s="181">
        <v>2</v>
      </c>
      <c r="M700" s="181">
        <v>0</v>
      </c>
      <c r="N700" s="182" t="s">
        <v>20</v>
      </c>
      <c r="O700" s="183" t="s">
        <v>146</v>
      </c>
    </row>
    <row r="701" spans="1:15" customFormat="1" ht="15.5" x14ac:dyDescent="0.35">
      <c r="A701" s="176" t="s">
        <v>1853</v>
      </c>
      <c r="B701" s="177" t="s">
        <v>1854</v>
      </c>
      <c r="C701" s="176" t="s">
        <v>111</v>
      </c>
      <c r="D701" s="176" t="s">
        <v>155</v>
      </c>
      <c r="E701" s="176" t="s">
        <v>155</v>
      </c>
      <c r="F701" s="176">
        <v>2024</v>
      </c>
      <c r="G701" s="176" t="s">
        <v>138</v>
      </c>
      <c r="H701" s="176" t="s">
        <v>144</v>
      </c>
      <c r="I701" s="176" t="s">
        <v>226</v>
      </c>
      <c r="J701" s="250" t="s">
        <v>16</v>
      </c>
      <c r="K701" s="178">
        <v>9856921</v>
      </c>
      <c r="L701" s="184">
        <v>9743466</v>
      </c>
      <c r="M701" s="184">
        <v>9736663.2599999998</v>
      </c>
      <c r="N701" s="179" t="s">
        <v>20</v>
      </c>
      <c r="O701" s="180" t="s">
        <v>20</v>
      </c>
    </row>
    <row r="702" spans="1:15" customFormat="1" ht="15.5" x14ac:dyDescent="0.35">
      <c r="A702" s="123" t="s">
        <v>1855</v>
      </c>
      <c r="B702" s="124" t="s">
        <v>1856</v>
      </c>
      <c r="C702" s="123" t="s">
        <v>90</v>
      </c>
      <c r="D702" s="123" t="s">
        <v>63</v>
      </c>
      <c r="E702" s="123" t="s">
        <v>327</v>
      </c>
      <c r="F702" s="123">
        <v>2024</v>
      </c>
      <c r="G702" s="123" t="s">
        <v>138</v>
      </c>
      <c r="H702" s="123" t="s">
        <v>196</v>
      </c>
      <c r="I702" s="123" t="s">
        <v>196</v>
      </c>
      <c r="J702" s="251" t="s">
        <v>13</v>
      </c>
      <c r="K702" s="181">
        <v>32862</v>
      </c>
      <c r="L702" s="181">
        <v>24709</v>
      </c>
      <c r="M702" s="181">
        <v>24708</v>
      </c>
      <c r="N702" s="182" t="s">
        <v>20</v>
      </c>
      <c r="O702" s="183" t="s">
        <v>20</v>
      </c>
    </row>
    <row r="703" spans="1:15" customFormat="1" ht="15.5" x14ac:dyDescent="0.35">
      <c r="A703" s="176" t="s">
        <v>1857</v>
      </c>
      <c r="B703" s="177" t="s">
        <v>1858</v>
      </c>
      <c r="C703" s="176" t="s">
        <v>90</v>
      </c>
      <c r="D703" s="176" t="s">
        <v>404</v>
      </c>
      <c r="E703" s="176" t="s">
        <v>679</v>
      </c>
      <c r="F703" s="176">
        <v>2024</v>
      </c>
      <c r="G703" s="176" t="s">
        <v>138</v>
      </c>
      <c r="H703" s="176" t="s">
        <v>144</v>
      </c>
      <c r="I703" s="176" t="s">
        <v>943</v>
      </c>
      <c r="J703" s="250" t="s">
        <v>13</v>
      </c>
      <c r="K703" s="178">
        <v>50413</v>
      </c>
      <c r="L703" s="184">
        <v>49683</v>
      </c>
      <c r="M703" s="178">
        <v>0</v>
      </c>
      <c r="N703" s="179" t="s">
        <v>20</v>
      </c>
      <c r="O703" s="180" t="s">
        <v>146</v>
      </c>
    </row>
    <row r="704" spans="1:15" customFormat="1" ht="15.5" x14ac:dyDescent="0.35">
      <c r="A704" s="123" t="s">
        <v>1859</v>
      </c>
      <c r="B704" s="124" t="s">
        <v>1860</v>
      </c>
      <c r="C704" s="123" t="s">
        <v>111</v>
      </c>
      <c r="D704" s="123" t="s">
        <v>319</v>
      </c>
      <c r="E704" s="123" t="s">
        <v>1861</v>
      </c>
      <c r="F704" s="123">
        <v>2024</v>
      </c>
      <c r="G704" s="123" t="s">
        <v>138</v>
      </c>
      <c r="H704" s="123" t="s">
        <v>139</v>
      </c>
      <c r="I704" s="123" t="s">
        <v>140</v>
      </c>
      <c r="J704" s="251" t="s">
        <v>13</v>
      </c>
      <c r="K704" s="181">
        <v>31070</v>
      </c>
      <c r="L704" s="185">
        <v>18007</v>
      </c>
      <c r="M704" s="187">
        <v>6410</v>
      </c>
      <c r="N704" s="182" t="s">
        <v>20</v>
      </c>
      <c r="O704" s="183" t="s">
        <v>20</v>
      </c>
    </row>
    <row r="705" spans="1:15" customFormat="1" ht="15.5" x14ac:dyDescent="0.35">
      <c r="A705" s="176" t="s">
        <v>1862</v>
      </c>
      <c r="B705" s="177" t="s">
        <v>1863</v>
      </c>
      <c r="C705" s="176" t="s">
        <v>98</v>
      </c>
      <c r="D705" s="176" t="s">
        <v>158</v>
      </c>
      <c r="E705" s="176" t="s">
        <v>426</v>
      </c>
      <c r="F705" s="176">
        <v>2024</v>
      </c>
      <c r="G705" s="176" t="s">
        <v>138</v>
      </c>
      <c r="H705" s="176" t="s">
        <v>196</v>
      </c>
      <c r="I705" s="176" t="s">
        <v>196</v>
      </c>
      <c r="J705" s="250" t="s">
        <v>13</v>
      </c>
      <c r="K705" s="178">
        <v>1299597</v>
      </c>
      <c r="L705" s="178">
        <v>1270021</v>
      </c>
      <c r="M705" s="178">
        <v>1270018.5209999999</v>
      </c>
      <c r="N705" s="179" t="s">
        <v>20</v>
      </c>
      <c r="O705" s="180" t="s">
        <v>20</v>
      </c>
    </row>
    <row r="706" spans="1:15" customFormat="1" ht="15.5" x14ac:dyDescent="0.35">
      <c r="A706" s="123" t="s">
        <v>1864</v>
      </c>
      <c r="B706" s="124" t="s">
        <v>1865</v>
      </c>
      <c r="C706" s="123" t="s">
        <v>91</v>
      </c>
      <c r="D706" s="123" t="s">
        <v>384</v>
      </c>
      <c r="E706" s="123" t="s">
        <v>1866</v>
      </c>
      <c r="F706" s="123">
        <v>2024</v>
      </c>
      <c r="G706" s="123" t="s">
        <v>138</v>
      </c>
      <c r="H706" s="123" t="s">
        <v>162</v>
      </c>
      <c r="I706" s="123" t="s">
        <v>238</v>
      </c>
      <c r="J706" s="251" t="s">
        <v>13</v>
      </c>
      <c r="K706" s="181">
        <v>5970152</v>
      </c>
      <c r="L706" s="181">
        <v>4621204</v>
      </c>
      <c r="M706" s="181">
        <v>4079765.4270000001</v>
      </c>
      <c r="N706" s="182" t="s">
        <v>20</v>
      </c>
      <c r="O706" s="183" t="s">
        <v>20</v>
      </c>
    </row>
    <row r="707" spans="1:15" customFormat="1" ht="15.5" x14ac:dyDescent="0.35">
      <c r="A707" s="176" t="s">
        <v>1867</v>
      </c>
      <c r="B707" s="177" t="s">
        <v>1868</v>
      </c>
      <c r="C707" s="176" t="s">
        <v>111</v>
      </c>
      <c r="D707" s="176" t="s">
        <v>319</v>
      </c>
      <c r="E707" s="176" t="s">
        <v>320</v>
      </c>
      <c r="F707" s="176">
        <v>2024</v>
      </c>
      <c r="G707" s="176" t="s">
        <v>138</v>
      </c>
      <c r="H707" s="176" t="s">
        <v>210</v>
      </c>
      <c r="I707" s="176" t="s">
        <v>211</v>
      </c>
      <c r="J707" s="250" t="s">
        <v>13</v>
      </c>
      <c r="K707" s="178">
        <v>18570</v>
      </c>
      <c r="L707" s="178">
        <v>1</v>
      </c>
      <c r="M707" s="178">
        <v>0</v>
      </c>
      <c r="N707" s="179" t="s">
        <v>20</v>
      </c>
      <c r="O707" s="180" t="s">
        <v>146</v>
      </c>
    </row>
    <row r="708" spans="1:15" customFormat="1" ht="15.5" x14ac:dyDescent="0.35">
      <c r="A708" s="123" t="s">
        <v>1869</v>
      </c>
      <c r="B708" s="124" t="s">
        <v>1870</v>
      </c>
      <c r="C708" s="123" t="s">
        <v>109</v>
      </c>
      <c r="D708" s="123" t="s">
        <v>288</v>
      </c>
      <c r="E708" s="123" t="s">
        <v>288</v>
      </c>
      <c r="F708" s="123">
        <v>2024</v>
      </c>
      <c r="G708" s="123" t="s">
        <v>138</v>
      </c>
      <c r="H708" s="123" t="s">
        <v>162</v>
      </c>
      <c r="I708" s="123" t="s">
        <v>238</v>
      </c>
      <c r="J708" s="251" t="s">
        <v>13</v>
      </c>
      <c r="K708" s="181">
        <v>56767</v>
      </c>
      <c r="L708" s="181">
        <v>1</v>
      </c>
      <c r="M708" s="181">
        <v>0</v>
      </c>
      <c r="N708" s="182" t="s">
        <v>20</v>
      </c>
      <c r="O708" s="183" t="s">
        <v>146</v>
      </c>
    </row>
    <row r="709" spans="1:15" customFormat="1" ht="15.5" x14ac:dyDescent="0.35">
      <c r="A709" s="176" t="s">
        <v>1871</v>
      </c>
      <c r="B709" s="177" t="s">
        <v>1872</v>
      </c>
      <c r="C709" s="176" t="s">
        <v>86</v>
      </c>
      <c r="D709" s="176" t="s">
        <v>199</v>
      </c>
      <c r="E709" s="176" t="s">
        <v>199</v>
      </c>
      <c r="F709" s="176">
        <v>2024</v>
      </c>
      <c r="G709" s="176" t="s">
        <v>138</v>
      </c>
      <c r="H709" s="176" t="s">
        <v>182</v>
      </c>
      <c r="I709" s="176" t="s">
        <v>1000</v>
      </c>
      <c r="J709" s="250" t="s">
        <v>13</v>
      </c>
      <c r="K709" s="178">
        <v>88881</v>
      </c>
      <c r="L709" s="184">
        <v>136161</v>
      </c>
      <c r="M709" s="184">
        <v>86808.160999999993</v>
      </c>
      <c r="N709" s="179" t="s">
        <v>20</v>
      </c>
      <c r="O709" s="180" t="s">
        <v>20</v>
      </c>
    </row>
    <row r="710" spans="1:15" customFormat="1" ht="15.5" x14ac:dyDescent="0.35">
      <c r="A710" s="123" t="s">
        <v>1873</v>
      </c>
      <c r="B710" s="124" t="s">
        <v>1874</v>
      </c>
      <c r="C710" s="123" t="s">
        <v>90</v>
      </c>
      <c r="D710" s="123" t="s">
        <v>155</v>
      </c>
      <c r="E710" s="123" t="s">
        <v>155</v>
      </c>
      <c r="F710" s="123">
        <v>2024</v>
      </c>
      <c r="G710" s="123" t="s">
        <v>138</v>
      </c>
      <c r="H710" s="123" t="s">
        <v>270</v>
      </c>
      <c r="I710" s="123" t="s">
        <v>271</v>
      </c>
      <c r="J710" s="251" t="s">
        <v>13</v>
      </c>
      <c r="K710" s="181">
        <v>12430</v>
      </c>
      <c r="L710" s="185">
        <v>2178</v>
      </c>
      <c r="M710" s="181">
        <v>0</v>
      </c>
      <c r="N710" s="182" t="s">
        <v>20</v>
      </c>
      <c r="O710" s="183" t="s">
        <v>146</v>
      </c>
    </row>
    <row r="711" spans="1:15" customFormat="1" ht="15.5" x14ac:dyDescent="0.35">
      <c r="A711" s="176" t="s">
        <v>1875</v>
      </c>
      <c r="B711" s="177" t="s">
        <v>1876</v>
      </c>
      <c r="C711" s="176" t="s">
        <v>89</v>
      </c>
      <c r="D711" s="176" t="s">
        <v>186</v>
      </c>
      <c r="E711" s="176" t="s">
        <v>155</v>
      </c>
      <c r="F711" s="176">
        <v>2024</v>
      </c>
      <c r="G711" s="176" t="s">
        <v>138</v>
      </c>
      <c r="H711" s="176" t="s">
        <v>151</v>
      </c>
      <c r="I711" s="176" t="s">
        <v>152</v>
      </c>
      <c r="J711" s="250" t="s">
        <v>13</v>
      </c>
      <c r="K711" s="178">
        <v>103732</v>
      </c>
      <c r="L711" s="178">
        <v>35800</v>
      </c>
      <c r="M711" s="178">
        <v>33145.472999999998</v>
      </c>
      <c r="N711" s="179" t="s">
        <v>20</v>
      </c>
      <c r="O711" s="180" t="s">
        <v>20</v>
      </c>
    </row>
    <row r="712" spans="1:15" customFormat="1" ht="15.5" x14ac:dyDescent="0.35">
      <c r="A712" s="123" t="s">
        <v>1877</v>
      </c>
      <c r="B712" s="124" t="s">
        <v>1878</v>
      </c>
      <c r="C712" s="123" t="s">
        <v>98</v>
      </c>
      <c r="D712" s="123" t="s">
        <v>190</v>
      </c>
      <c r="E712" s="123" t="s">
        <v>1394</v>
      </c>
      <c r="F712" s="123">
        <v>2024</v>
      </c>
      <c r="G712" s="123" t="s">
        <v>138</v>
      </c>
      <c r="H712" s="123" t="s">
        <v>139</v>
      </c>
      <c r="I712" s="123" t="s">
        <v>140</v>
      </c>
      <c r="J712" s="251" t="s">
        <v>13</v>
      </c>
      <c r="K712" s="181">
        <v>135655</v>
      </c>
      <c r="L712" s="181">
        <v>10591</v>
      </c>
      <c r="M712" s="185">
        <v>7690.3890000000001</v>
      </c>
      <c r="N712" s="182" t="s">
        <v>20</v>
      </c>
      <c r="O712" s="183" t="s">
        <v>20</v>
      </c>
    </row>
    <row r="713" spans="1:15" customFormat="1" ht="15.5" x14ac:dyDescent="0.35">
      <c r="A713" s="176" t="s">
        <v>1879</v>
      </c>
      <c r="B713" s="177" t="s">
        <v>1880</v>
      </c>
      <c r="C713" s="176" t="s">
        <v>86</v>
      </c>
      <c r="D713" s="176" t="s">
        <v>155</v>
      </c>
      <c r="E713" s="176" t="s">
        <v>155</v>
      </c>
      <c r="F713" s="176">
        <v>2024</v>
      </c>
      <c r="G713" s="176" t="s">
        <v>138</v>
      </c>
      <c r="H713" s="176" t="s">
        <v>196</v>
      </c>
      <c r="I713" s="176" t="s">
        <v>196</v>
      </c>
      <c r="J713" s="250" t="s">
        <v>13</v>
      </c>
      <c r="K713" s="178">
        <v>57690</v>
      </c>
      <c r="L713" s="178">
        <v>57690</v>
      </c>
      <c r="M713" s="178">
        <v>57690</v>
      </c>
      <c r="N713" s="179" t="s">
        <v>20</v>
      </c>
      <c r="O713" s="180" t="s">
        <v>20</v>
      </c>
    </row>
    <row r="714" spans="1:15" customFormat="1" ht="15.5" x14ac:dyDescent="0.35">
      <c r="A714" s="123" t="s">
        <v>1881</v>
      </c>
      <c r="B714" s="124" t="s">
        <v>1882</v>
      </c>
      <c r="C714" s="123" t="s">
        <v>91</v>
      </c>
      <c r="D714" s="123" t="s">
        <v>384</v>
      </c>
      <c r="E714" s="123" t="s">
        <v>1866</v>
      </c>
      <c r="F714" s="123">
        <v>2024</v>
      </c>
      <c r="G714" s="123" t="s">
        <v>138</v>
      </c>
      <c r="H714" s="123" t="s">
        <v>196</v>
      </c>
      <c r="I714" s="123" t="s">
        <v>196</v>
      </c>
      <c r="J714" s="251" t="s">
        <v>13</v>
      </c>
      <c r="K714" s="181">
        <v>1335991</v>
      </c>
      <c r="L714" s="185">
        <v>656274</v>
      </c>
      <c r="M714" s="181">
        <v>656273.59100000001</v>
      </c>
      <c r="N714" s="182" t="s">
        <v>20</v>
      </c>
      <c r="O714" s="183" t="s">
        <v>20</v>
      </c>
    </row>
    <row r="715" spans="1:15" customFormat="1" ht="15.5" x14ac:dyDescent="0.35">
      <c r="A715" s="176" t="s">
        <v>1883</v>
      </c>
      <c r="B715" s="177" t="s">
        <v>1884</v>
      </c>
      <c r="C715" s="176" t="s">
        <v>90</v>
      </c>
      <c r="D715" s="176" t="s">
        <v>155</v>
      </c>
      <c r="E715" s="176" t="s">
        <v>155</v>
      </c>
      <c r="F715" s="176">
        <v>2024</v>
      </c>
      <c r="G715" s="176" t="s">
        <v>138</v>
      </c>
      <c r="H715" s="176" t="s">
        <v>151</v>
      </c>
      <c r="I715" s="176" t="s">
        <v>152</v>
      </c>
      <c r="J715" s="250" t="s">
        <v>13</v>
      </c>
      <c r="K715" s="178">
        <v>155249</v>
      </c>
      <c r="L715" s="178">
        <v>155000</v>
      </c>
      <c r="M715" s="178">
        <v>137000</v>
      </c>
      <c r="N715" s="179" t="s">
        <v>20</v>
      </c>
      <c r="O715" s="180" t="s">
        <v>20</v>
      </c>
    </row>
    <row r="716" spans="1:15" customFormat="1" ht="15.5" x14ac:dyDescent="0.35">
      <c r="A716" s="123" t="s">
        <v>1885</v>
      </c>
      <c r="B716" s="124" t="s">
        <v>1886</v>
      </c>
      <c r="C716" s="123" t="s">
        <v>98</v>
      </c>
      <c r="D716" s="123" t="s">
        <v>158</v>
      </c>
      <c r="E716" s="123" t="s">
        <v>667</v>
      </c>
      <c r="F716" s="123">
        <v>2024</v>
      </c>
      <c r="G716" s="123" t="s">
        <v>138</v>
      </c>
      <c r="H716" s="123" t="s">
        <v>139</v>
      </c>
      <c r="I716" s="123" t="s">
        <v>140</v>
      </c>
      <c r="J716" s="251" t="s">
        <v>13</v>
      </c>
      <c r="K716" s="181">
        <v>225354</v>
      </c>
      <c r="L716" s="181">
        <v>225355</v>
      </c>
      <c r="M716" s="181">
        <v>220885.39799999999</v>
      </c>
      <c r="N716" s="182" t="s">
        <v>20</v>
      </c>
      <c r="O716" s="183" t="s">
        <v>20</v>
      </c>
    </row>
    <row r="717" spans="1:15" customFormat="1" ht="15.5" x14ac:dyDescent="0.35">
      <c r="A717" s="176" t="s">
        <v>1887</v>
      </c>
      <c r="B717" s="177" t="s">
        <v>1888</v>
      </c>
      <c r="C717" s="176" t="s">
        <v>90</v>
      </c>
      <c r="D717" s="176" t="s">
        <v>63</v>
      </c>
      <c r="E717" s="176" t="s">
        <v>925</v>
      </c>
      <c r="F717" s="176">
        <v>2024</v>
      </c>
      <c r="G717" s="176" t="s">
        <v>138</v>
      </c>
      <c r="H717" s="176" t="s">
        <v>151</v>
      </c>
      <c r="I717" s="176" t="s">
        <v>200</v>
      </c>
      <c r="J717" s="250" t="s">
        <v>13</v>
      </c>
      <c r="K717" s="178">
        <v>25000</v>
      </c>
      <c r="L717" s="178">
        <v>25000</v>
      </c>
      <c r="M717" s="178">
        <v>25000</v>
      </c>
      <c r="N717" s="179" t="s">
        <v>20</v>
      </c>
      <c r="O717" s="180" t="s">
        <v>20</v>
      </c>
    </row>
    <row r="718" spans="1:15" customFormat="1" ht="15.5" x14ac:dyDescent="0.35">
      <c r="A718" s="123" t="s">
        <v>1889</v>
      </c>
      <c r="B718" s="124" t="s">
        <v>1890</v>
      </c>
      <c r="C718" s="123" t="s">
        <v>100</v>
      </c>
      <c r="D718" s="123" t="s">
        <v>155</v>
      </c>
      <c r="E718" s="123" t="s">
        <v>155</v>
      </c>
      <c r="F718" s="123">
        <v>2024</v>
      </c>
      <c r="G718" s="123" t="s">
        <v>138</v>
      </c>
      <c r="H718" s="123" t="s">
        <v>162</v>
      </c>
      <c r="I718" s="123" t="s">
        <v>238</v>
      </c>
      <c r="J718" s="251" t="s">
        <v>13</v>
      </c>
      <c r="K718" s="181">
        <v>4184372</v>
      </c>
      <c r="L718" s="185">
        <v>3524583</v>
      </c>
      <c r="M718" s="181">
        <v>1883586.0649999999</v>
      </c>
      <c r="N718" s="182" t="s">
        <v>20</v>
      </c>
      <c r="O718" s="183" t="s">
        <v>20</v>
      </c>
    </row>
    <row r="719" spans="1:15" customFormat="1" ht="15.5" x14ac:dyDescent="0.35">
      <c r="A719" s="176" t="s">
        <v>1891</v>
      </c>
      <c r="B719" s="177" t="s">
        <v>1892</v>
      </c>
      <c r="C719" s="176" t="s">
        <v>96</v>
      </c>
      <c r="D719" s="176" t="s">
        <v>136</v>
      </c>
      <c r="E719" s="176" t="s">
        <v>371</v>
      </c>
      <c r="F719" s="176">
        <v>2024</v>
      </c>
      <c r="G719" s="176" t="s">
        <v>138</v>
      </c>
      <c r="H719" s="176" t="s">
        <v>151</v>
      </c>
      <c r="I719" s="176" t="s">
        <v>152</v>
      </c>
      <c r="J719" s="250" t="s">
        <v>13</v>
      </c>
      <c r="K719" s="178">
        <v>107967</v>
      </c>
      <c r="L719" s="178">
        <v>100000</v>
      </c>
      <c r="M719" s="178">
        <v>0</v>
      </c>
      <c r="N719" s="179" t="s">
        <v>20</v>
      </c>
      <c r="O719" s="180" t="s">
        <v>146</v>
      </c>
    </row>
    <row r="720" spans="1:15" customFormat="1" ht="15.5" x14ac:dyDescent="0.35">
      <c r="A720" s="123" t="s">
        <v>1893</v>
      </c>
      <c r="B720" s="124" t="s">
        <v>1894</v>
      </c>
      <c r="C720" s="123" t="s">
        <v>97</v>
      </c>
      <c r="D720" s="123" t="s">
        <v>155</v>
      </c>
      <c r="E720" s="123" t="s">
        <v>155</v>
      </c>
      <c r="F720" s="123">
        <v>2024</v>
      </c>
      <c r="G720" s="123" t="s">
        <v>138</v>
      </c>
      <c r="H720" s="123" t="s">
        <v>151</v>
      </c>
      <c r="I720" s="123" t="s">
        <v>152</v>
      </c>
      <c r="J720" s="251" t="s">
        <v>13</v>
      </c>
      <c r="K720" s="181">
        <v>10350</v>
      </c>
      <c r="L720" s="181">
        <v>10000</v>
      </c>
      <c r="M720" s="185">
        <v>1000</v>
      </c>
      <c r="N720" s="182" t="s">
        <v>20</v>
      </c>
      <c r="O720" s="183" t="s">
        <v>20</v>
      </c>
    </row>
    <row r="721" spans="1:15" customFormat="1" ht="15.5" x14ac:dyDescent="0.35">
      <c r="A721" s="176" t="s">
        <v>1895</v>
      </c>
      <c r="B721" s="177" t="s">
        <v>1896</v>
      </c>
      <c r="C721" s="176" t="s">
        <v>292</v>
      </c>
      <c r="D721" s="176" t="s">
        <v>655</v>
      </c>
      <c r="E721" s="176" t="s">
        <v>655</v>
      </c>
      <c r="F721" s="176">
        <v>2024</v>
      </c>
      <c r="G721" s="176" t="s">
        <v>138</v>
      </c>
      <c r="H721" s="176" t="s">
        <v>151</v>
      </c>
      <c r="I721" s="176" t="s">
        <v>152</v>
      </c>
      <c r="J721" s="250" t="s">
        <v>13</v>
      </c>
      <c r="K721" s="178">
        <v>4630780</v>
      </c>
      <c r="L721" s="184">
        <v>23583100</v>
      </c>
      <c r="M721" s="178">
        <v>3740585.7059999998</v>
      </c>
      <c r="N721" s="179" t="s">
        <v>20</v>
      </c>
      <c r="O721" s="180" t="s">
        <v>20</v>
      </c>
    </row>
    <row r="722" spans="1:15" customFormat="1" ht="15.5" x14ac:dyDescent="0.35">
      <c r="A722" s="123" t="s">
        <v>1897</v>
      </c>
      <c r="B722" s="124" t="s">
        <v>1898</v>
      </c>
      <c r="C722" s="123" t="s">
        <v>292</v>
      </c>
      <c r="D722" s="123" t="s">
        <v>72</v>
      </c>
      <c r="E722" s="123" t="s">
        <v>72</v>
      </c>
      <c r="F722" s="123">
        <v>2024</v>
      </c>
      <c r="G722" s="123" t="s">
        <v>138</v>
      </c>
      <c r="H722" s="123" t="s">
        <v>151</v>
      </c>
      <c r="I722" s="123" t="s">
        <v>152</v>
      </c>
      <c r="J722" s="251" t="s">
        <v>13</v>
      </c>
      <c r="K722" s="181">
        <v>421831</v>
      </c>
      <c r="L722" s="181">
        <v>400000</v>
      </c>
      <c r="M722" s="185">
        <v>311234.97100000002</v>
      </c>
      <c r="N722" s="182" t="s">
        <v>20</v>
      </c>
      <c r="O722" s="183" t="s">
        <v>20</v>
      </c>
    </row>
    <row r="723" spans="1:15" customFormat="1" ht="15.5" x14ac:dyDescent="0.35">
      <c r="A723" s="176" t="s">
        <v>1899</v>
      </c>
      <c r="B723" s="177" t="s">
        <v>1900</v>
      </c>
      <c r="C723" s="176" t="s">
        <v>292</v>
      </c>
      <c r="D723" s="176" t="s">
        <v>155</v>
      </c>
      <c r="E723" s="176" t="s">
        <v>155</v>
      </c>
      <c r="F723" s="176">
        <v>2024</v>
      </c>
      <c r="G723" s="176" t="s">
        <v>138</v>
      </c>
      <c r="H723" s="176" t="s">
        <v>151</v>
      </c>
      <c r="I723" s="176" t="s">
        <v>152</v>
      </c>
      <c r="J723" s="250" t="s">
        <v>13</v>
      </c>
      <c r="K723" s="178">
        <v>550511</v>
      </c>
      <c r="L723" s="184">
        <v>550510</v>
      </c>
      <c r="M723" s="178">
        <v>526866.62399999995</v>
      </c>
      <c r="N723" s="179" t="s">
        <v>20</v>
      </c>
      <c r="O723" s="180" t="s">
        <v>20</v>
      </c>
    </row>
    <row r="724" spans="1:15" customFormat="1" ht="15.5" x14ac:dyDescent="0.35">
      <c r="A724" s="123" t="s">
        <v>1901</v>
      </c>
      <c r="B724" s="124" t="s">
        <v>1902</v>
      </c>
      <c r="C724" s="123" t="s">
        <v>96</v>
      </c>
      <c r="D724" s="123" t="s">
        <v>155</v>
      </c>
      <c r="E724" s="123" t="s">
        <v>155</v>
      </c>
      <c r="F724" s="123">
        <v>2024</v>
      </c>
      <c r="G724" s="123" t="s">
        <v>138</v>
      </c>
      <c r="H724" s="123" t="s">
        <v>151</v>
      </c>
      <c r="I724" s="123" t="s">
        <v>200</v>
      </c>
      <c r="J724" s="251" t="s">
        <v>13</v>
      </c>
      <c r="K724" s="181">
        <v>7187170</v>
      </c>
      <c r="L724" s="185">
        <v>6487170</v>
      </c>
      <c r="M724" s="187">
        <v>6484839.0180000002</v>
      </c>
      <c r="N724" s="182" t="s">
        <v>20</v>
      </c>
      <c r="O724" s="183" t="s">
        <v>20</v>
      </c>
    </row>
    <row r="725" spans="1:15" customFormat="1" ht="15.5" x14ac:dyDescent="0.35">
      <c r="A725" s="176" t="s">
        <v>1903</v>
      </c>
      <c r="B725" s="177" t="s">
        <v>1904</v>
      </c>
      <c r="C725" s="176" t="s">
        <v>96</v>
      </c>
      <c r="D725" s="176" t="s">
        <v>166</v>
      </c>
      <c r="E725" s="176" t="s">
        <v>483</v>
      </c>
      <c r="F725" s="176">
        <v>2024</v>
      </c>
      <c r="G725" s="176" t="s">
        <v>138</v>
      </c>
      <c r="H725" s="176" t="s">
        <v>182</v>
      </c>
      <c r="I725" s="176" t="s">
        <v>330</v>
      </c>
      <c r="J725" s="250" t="s">
        <v>13</v>
      </c>
      <c r="K725" s="178">
        <v>1718771</v>
      </c>
      <c r="L725" s="178">
        <v>1899733</v>
      </c>
      <c r="M725" s="178">
        <v>1899732.4369999999</v>
      </c>
      <c r="N725" s="179" t="s">
        <v>20</v>
      </c>
      <c r="O725" s="180" t="s">
        <v>20</v>
      </c>
    </row>
    <row r="726" spans="1:15" customFormat="1" ht="15.5" x14ac:dyDescent="0.35">
      <c r="A726" s="123" t="s">
        <v>1905</v>
      </c>
      <c r="B726" s="124" t="s">
        <v>1906</v>
      </c>
      <c r="C726" s="123" t="s">
        <v>84</v>
      </c>
      <c r="D726" s="123" t="s">
        <v>341</v>
      </c>
      <c r="E726" s="123" t="s">
        <v>1907</v>
      </c>
      <c r="F726" s="123">
        <v>2024</v>
      </c>
      <c r="G726" s="123" t="s">
        <v>138</v>
      </c>
      <c r="H726" s="123" t="s">
        <v>151</v>
      </c>
      <c r="I726" s="123" t="s">
        <v>152</v>
      </c>
      <c r="J726" s="251" t="s">
        <v>13</v>
      </c>
      <c r="K726" s="181">
        <v>33282692</v>
      </c>
      <c r="L726" s="181">
        <v>31138540</v>
      </c>
      <c r="M726" s="181">
        <v>29738539.991999999</v>
      </c>
      <c r="N726" s="182" t="s">
        <v>20</v>
      </c>
      <c r="O726" s="183" t="s">
        <v>20</v>
      </c>
    </row>
    <row r="727" spans="1:15" customFormat="1" ht="15.5" x14ac:dyDescent="0.35">
      <c r="A727" s="176" t="s">
        <v>1908</v>
      </c>
      <c r="B727" s="177" t="s">
        <v>1909</v>
      </c>
      <c r="C727" s="176" t="s">
        <v>92</v>
      </c>
      <c r="D727" s="176" t="s">
        <v>361</v>
      </c>
      <c r="E727" s="176" t="s">
        <v>1017</v>
      </c>
      <c r="F727" s="176">
        <v>2024</v>
      </c>
      <c r="G727" s="176" t="s">
        <v>138</v>
      </c>
      <c r="H727" s="176" t="s">
        <v>144</v>
      </c>
      <c r="I727" s="176" t="s">
        <v>145</v>
      </c>
      <c r="J727" s="250" t="s">
        <v>13</v>
      </c>
      <c r="K727" s="178">
        <v>74</v>
      </c>
      <c r="L727" s="178">
        <v>75</v>
      </c>
      <c r="M727" s="184">
        <v>64.260000000000005</v>
      </c>
      <c r="N727" s="179" t="s">
        <v>20</v>
      </c>
      <c r="O727" s="180" t="s">
        <v>20</v>
      </c>
    </row>
    <row r="728" spans="1:15" customFormat="1" ht="15.5" x14ac:dyDescent="0.35">
      <c r="A728" s="123" t="s">
        <v>1910</v>
      </c>
      <c r="B728" s="124" t="s">
        <v>1911</v>
      </c>
      <c r="C728" s="123" t="s">
        <v>92</v>
      </c>
      <c r="D728" s="123" t="s">
        <v>721</v>
      </c>
      <c r="E728" s="123" t="s">
        <v>1912</v>
      </c>
      <c r="F728" s="123">
        <v>2024</v>
      </c>
      <c r="G728" s="123" t="s">
        <v>138</v>
      </c>
      <c r="H728" s="123" t="s">
        <v>151</v>
      </c>
      <c r="I728" s="123" t="s">
        <v>152</v>
      </c>
      <c r="J728" s="251" t="s">
        <v>13</v>
      </c>
      <c r="K728" s="181">
        <v>3437591</v>
      </c>
      <c r="L728" s="181">
        <v>2389000</v>
      </c>
      <c r="M728" s="181">
        <v>165.08699999999999</v>
      </c>
      <c r="N728" s="182" t="s">
        <v>20</v>
      </c>
      <c r="O728" s="183" t="s">
        <v>20</v>
      </c>
    </row>
    <row r="729" spans="1:15" customFormat="1" ht="15.5" x14ac:dyDescent="0.35">
      <c r="A729" s="176" t="s">
        <v>1913</v>
      </c>
      <c r="B729" s="177" t="s">
        <v>1914</v>
      </c>
      <c r="C729" s="176" t="s">
        <v>84</v>
      </c>
      <c r="D729" s="176" t="s">
        <v>155</v>
      </c>
      <c r="E729" s="176" t="s">
        <v>155</v>
      </c>
      <c r="F729" s="176">
        <v>2024</v>
      </c>
      <c r="G729" s="176" t="s">
        <v>138</v>
      </c>
      <c r="H729" s="176" t="s">
        <v>151</v>
      </c>
      <c r="I729" s="176" t="s">
        <v>152</v>
      </c>
      <c r="J729" s="250" t="s">
        <v>13</v>
      </c>
      <c r="K729" s="178">
        <v>2393883</v>
      </c>
      <c r="L729" s="178">
        <v>570000</v>
      </c>
      <c r="M729" s="178">
        <v>407273.73300000001</v>
      </c>
      <c r="N729" s="179" t="s">
        <v>20</v>
      </c>
      <c r="O729" s="180" t="s">
        <v>20</v>
      </c>
    </row>
    <row r="730" spans="1:15" customFormat="1" ht="15.5" x14ac:dyDescent="0.35">
      <c r="A730" s="123" t="s">
        <v>1915</v>
      </c>
      <c r="B730" s="124" t="s">
        <v>1916</v>
      </c>
      <c r="C730" s="123" t="s">
        <v>109</v>
      </c>
      <c r="D730" s="123" t="s">
        <v>368</v>
      </c>
      <c r="E730" s="123" t="s">
        <v>535</v>
      </c>
      <c r="F730" s="123">
        <v>2024</v>
      </c>
      <c r="G730" s="123" t="s">
        <v>138</v>
      </c>
      <c r="H730" s="123" t="s">
        <v>182</v>
      </c>
      <c r="I730" s="123" t="s">
        <v>330</v>
      </c>
      <c r="J730" s="251" t="s">
        <v>13</v>
      </c>
      <c r="K730" s="181">
        <v>16200</v>
      </c>
      <c r="L730" s="185">
        <v>1</v>
      </c>
      <c r="M730" s="185">
        <v>0</v>
      </c>
      <c r="N730" s="182" t="s">
        <v>20</v>
      </c>
      <c r="O730" s="183" t="s">
        <v>146</v>
      </c>
    </row>
    <row r="731" spans="1:15" customFormat="1" ht="15.5" x14ac:dyDescent="0.35">
      <c r="A731" s="176" t="s">
        <v>1917</v>
      </c>
      <c r="B731" s="177" t="s">
        <v>1918</v>
      </c>
      <c r="C731" s="176" t="s">
        <v>109</v>
      </c>
      <c r="D731" s="176" t="s">
        <v>368</v>
      </c>
      <c r="E731" s="176" t="s">
        <v>535</v>
      </c>
      <c r="F731" s="176">
        <v>2024</v>
      </c>
      <c r="G731" s="176" t="s">
        <v>138</v>
      </c>
      <c r="H731" s="176" t="s">
        <v>182</v>
      </c>
      <c r="I731" s="176" t="s">
        <v>330</v>
      </c>
      <c r="J731" s="250" t="s">
        <v>13</v>
      </c>
      <c r="K731" s="178">
        <v>24600</v>
      </c>
      <c r="L731" s="178">
        <v>24600</v>
      </c>
      <c r="M731" s="178">
        <v>24600</v>
      </c>
      <c r="N731" s="179" t="s">
        <v>20</v>
      </c>
      <c r="O731" s="180" t="s">
        <v>20</v>
      </c>
    </row>
    <row r="732" spans="1:15" customFormat="1" ht="15.5" x14ac:dyDescent="0.35">
      <c r="A732" s="123" t="s">
        <v>1919</v>
      </c>
      <c r="B732" s="124" t="s">
        <v>1920</v>
      </c>
      <c r="C732" s="123" t="s">
        <v>93</v>
      </c>
      <c r="D732" s="123" t="s">
        <v>245</v>
      </c>
      <c r="E732" s="123" t="s">
        <v>245</v>
      </c>
      <c r="F732" s="123">
        <v>2024</v>
      </c>
      <c r="G732" s="123" t="s">
        <v>138</v>
      </c>
      <c r="H732" s="123" t="s">
        <v>151</v>
      </c>
      <c r="I732" s="123" t="s">
        <v>200</v>
      </c>
      <c r="J732" s="251" t="s">
        <v>13</v>
      </c>
      <c r="K732" s="181">
        <v>54045</v>
      </c>
      <c r="L732" s="185">
        <v>54045</v>
      </c>
      <c r="M732" s="181">
        <v>54044</v>
      </c>
      <c r="N732" s="182" t="s">
        <v>20</v>
      </c>
      <c r="O732" s="183" t="s">
        <v>20</v>
      </c>
    </row>
    <row r="733" spans="1:15" customFormat="1" ht="15.5" x14ac:dyDescent="0.35">
      <c r="A733" s="176" t="s">
        <v>1921</v>
      </c>
      <c r="B733" s="177" t="s">
        <v>1922</v>
      </c>
      <c r="C733" s="176" t="s">
        <v>84</v>
      </c>
      <c r="D733" s="176" t="s">
        <v>155</v>
      </c>
      <c r="E733" s="176" t="s">
        <v>155</v>
      </c>
      <c r="F733" s="176">
        <v>2024</v>
      </c>
      <c r="G733" s="176" t="s">
        <v>138</v>
      </c>
      <c r="H733" s="176" t="s">
        <v>151</v>
      </c>
      <c r="I733" s="176" t="s">
        <v>152</v>
      </c>
      <c r="J733" s="250" t="s">
        <v>13</v>
      </c>
      <c r="K733" s="178">
        <v>1151900</v>
      </c>
      <c r="L733" s="178">
        <v>114420</v>
      </c>
      <c r="M733" s="178">
        <v>113475.249</v>
      </c>
      <c r="N733" s="179" t="s">
        <v>20</v>
      </c>
      <c r="O733" s="180" t="s">
        <v>20</v>
      </c>
    </row>
    <row r="734" spans="1:15" customFormat="1" ht="15.5" x14ac:dyDescent="0.35">
      <c r="A734" s="123" t="s">
        <v>1923</v>
      </c>
      <c r="B734" s="124" t="s">
        <v>1924</v>
      </c>
      <c r="C734" s="123" t="s">
        <v>90</v>
      </c>
      <c r="D734" s="123" t="s">
        <v>404</v>
      </c>
      <c r="E734" s="123" t="s">
        <v>528</v>
      </c>
      <c r="F734" s="123">
        <v>2024</v>
      </c>
      <c r="G734" s="123" t="s">
        <v>138</v>
      </c>
      <c r="H734" s="123" t="s">
        <v>196</v>
      </c>
      <c r="I734" s="123" t="s">
        <v>196</v>
      </c>
      <c r="J734" s="251" t="s">
        <v>13</v>
      </c>
      <c r="K734" s="181">
        <v>77737</v>
      </c>
      <c r="L734" s="185">
        <v>47471</v>
      </c>
      <c r="M734" s="181">
        <v>47467</v>
      </c>
      <c r="N734" s="182" t="s">
        <v>20</v>
      </c>
      <c r="O734" s="183" t="s">
        <v>20</v>
      </c>
    </row>
    <row r="735" spans="1:15" customFormat="1" ht="15.5" x14ac:dyDescent="0.35">
      <c r="A735" s="176" t="s">
        <v>1925</v>
      </c>
      <c r="B735" s="177" t="s">
        <v>1926</v>
      </c>
      <c r="C735" s="176" t="s">
        <v>109</v>
      </c>
      <c r="D735" s="176" t="s">
        <v>288</v>
      </c>
      <c r="E735" s="176" t="s">
        <v>1614</v>
      </c>
      <c r="F735" s="176">
        <v>2024</v>
      </c>
      <c r="G735" s="176" t="s">
        <v>138</v>
      </c>
      <c r="H735" s="176" t="s">
        <v>321</v>
      </c>
      <c r="I735" s="176" t="s">
        <v>1181</v>
      </c>
      <c r="J735" s="250" t="s">
        <v>13</v>
      </c>
      <c r="K735" s="178">
        <v>345618</v>
      </c>
      <c r="L735" s="178">
        <v>5</v>
      </c>
      <c r="M735" s="178">
        <v>0</v>
      </c>
      <c r="N735" s="179" t="s">
        <v>20</v>
      </c>
      <c r="O735" s="180" t="s">
        <v>146</v>
      </c>
    </row>
    <row r="736" spans="1:15" customFormat="1" ht="15.5" x14ac:dyDescent="0.35">
      <c r="A736" s="123" t="s">
        <v>1927</v>
      </c>
      <c r="B736" s="124" t="s">
        <v>1928</v>
      </c>
      <c r="C736" s="123" t="s">
        <v>96</v>
      </c>
      <c r="D736" s="123" t="s">
        <v>166</v>
      </c>
      <c r="E736" s="123" t="s">
        <v>229</v>
      </c>
      <c r="F736" s="123">
        <v>2024</v>
      </c>
      <c r="G736" s="123" t="s">
        <v>138</v>
      </c>
      <c r="H736" s="123" t="s">
        <v>162</v>
      </c>
      <c r="I736" s="123" t="s">
        <v>218</v>
      </c>
      <c r="J736" s="251" t="s">
        <v>13</v>
      </c>
      <c r="K736" s="181">
        <v>6784578</v>
      </c>
      <c r="L736" s="181">
        <v>1</v>
      </c>
      <c r="M736" s="185">
        <v>0</v>
      </c>
      <c r="N736" s="182" t="s">
        <v>20</v>
      </c>
      <c r="O736" s="183" t="s">
        <v>146</v>
      </c>
    </row>
    <row r="737" spans="1:15" customFormat="1" ht="15.5" x14ac:dyDescent="0.35">
      <c r="A737" s="176" t="s">
        <v>1929</v>
      </c>
      <c r="B737" s="177" t="s">
        <v>1930</v>
      </c>
      <c r="C737" s="176" t="s">
        <v>109</v>
      </c>
      <c r="D737" s="176" t="s">
        <v>171</v>
      </c>
      <c r="E737" s="176" t="s">
        <v>1931</v>
      </c>
      <c r="F737" s="176">
        <v>2024</v>
      </c>
      <c r="G737" s="176" t="s">
        <v>138</v>
      </c>
      <c r="H737" s="176" t="s">
        <v>196</v>
      </c>
      <c r="I737" s="176" t="s">
        <v>196</v>
      </c>
      <c r="J737" s="250" t="s">
        <v>13</v>
      </c>
      <c r="K737" s="178">
        <v>36882</v>
      </c>
      <c r="L737" s="178">
        <v>1</v>
      </c>
      <c r="M737" s="178">
        <v>0</v>
      </c>
      <c r="N737" s="179" t="s">
        <v>20</v>
      </c>
      <c r="O737" s="180" t="s">
        <v>146</v>
      </c>
    </row>
    <row r="738" spans="1:15" customFormat="1" ht="15.5" x14ac:dyDescent="0.35">
      <c r="A738" s="123" t="s">
        <v>1932</v>
      </c>
      <c r="B738" s="124" t="s">
        <v>1933</v>
      </c>
      <c r="C738" s="123" t="s">
        <v>109</v>
      </c>
      <c r="D738" s="123" t="s">
        <v>288</v>
      </c>
      <c r="E738" s="123" t="s">
        <v>155</v>
      </c>
      <c r="F738" s="123">
        <v>2024</v>
      </c>
      <c r="G738" s="123" t="s">
        <v>138</v>
      </c>
      <c r="H738" s="123" t="s">
        <v>196</v>
      </c>
      <c r="I738" s="123" t="s">
        <v>196</v>
      </c>
      <c r="J738" s="251" t="s">
        <v>13</v>
      </c>
      <c r="K738" s="181">
        <v>54224</v>
      </c>
      <c r="L738" s="185">
        <v>1</v>
      </c>
      <c r="M738" s="185">
        <v>0</v>
      </c>
      <c r="N738" s="182" t="s">
        <v>20</v>
      </c>
      <c r="O738" s="183" t="s">
        <v>146</v>
      </c>
    </row>
    <row r="739" spans="1:15" customFormat="1" ht="15.5" x14ac:dyDescent="0.35">
      <c r="A739" s="176" t="s">
        <v>1934</v>
      </c>
      <c r="B739" s="177" t="s">
        <v>1935</v>
      </c>
      <c r="C739" s="176" t="s">
        <v>91</v>
      </c>
      <c r="D739" s="176" t="s">
        <v>763</v>
      </c>
      <c r="E739" s="176" t="s">
        <v>763</v>
      </c>
      <c r="F739" s="176">
        <v>2024</v>
      </c>
      <c r="G739" s="176" t="s">
        <v>138</v>
      </c>
      <c r="H739" s="176" t="s">
        <v>151</v>
      </c>
      <c r="I739" s="176" t="s">
        <v>200</v>
      </c>
      <c r="J739" s="250" t="s">
        <v>13</v>
      </c>
      <c r="K739" s="178">
        <v>509</v>
      </c>
      <c r="L739" s="178">
        <v>11750</v>
      </c>
      <c r="M739" s="178">
        <v>85.045000000000002</v>
      </c>
      <c r="N739" s="179" t="s">
        <v>20</v>
      </c>
      <c r="O739" s="180" t="s">
        <v>20</v>
      </c>
    </row>
    <row r="740" spans="1:15" customFormat="1" ht="15.5" x14ac:dyDescent="0.35">
      <c r="A740" s="123" t="s">
        <v>1936</v>
      </c>
      <c r="B740" s="124" t="s">
        <v>1937</v>
      </c>
      <c r="C740" s="123" t="s">
        <v>100</v>
      </c>
      <c r="D740" s="123" t="s">
        <v>73</v>
      </c>
      <c r="E740" s="123" t="s">
        <v>1009</v>
      </c>
      <c r="F740" s="123">
        <v>2024</v>
      </c>
      <c r="G740" s="123" t="s">
        <v>138</v>
      </c>
      <c r="H740" s="123" t="s">
        <v>162</v>
      </c>
      <c r="I740" s="123" t="s">
        <v>238</v>
      </c>
      <c r="J740" s="251" t="s">
        <v>13</v>
      </c>
      <c r="K740" s="181">
        <v>908728</v>
      </c>
      <c r="L740" s="185">
        <v>13095</v>
      </c>
      <c r="M740" s="181">
        <v>13093</v>
      </c>
      <c r="N740" s="182" t="s">
        <v>20</v>
      </c>
      <c r="O740" s="183" t="s">
        <v>20</v>
      </c>
    </row>
    <row r="741" spans="1:15" customFormat="1" ht="15.5" x14ac:dyDescent="0.35">
      <c r="A741" s="176" t="s">
        <v>1938</v>
      </c>
      <c r="B741" s="177" t="s">
        <v>1939</v>
      </c>
      <c r="C741" s="176" t="s">
        <v>100</v>
      </c>
      <c r="D741" s="176" t="s">
        <v>1373</v>
      </c>
      <c r="E741" s="176" t="s">
        <v>155</v>
      </c>
      <c r="F741" s="176">
        <v>2024</v>
      </c>
      <c r="G741" s="176" t="s">
        <v>138</v>
      </c>
      <c r="H741" s="176" t="s">
        <v>151</v>
      </c>
      <c r="I741" s="176" t="s">
        <v>152</v>
      </c>
      <c r="J741" s="250" t="s">
        <v>13</v>
      </c>
      <c r="K741" s="178">
        <v>20</v>
      </c>
      <c r="L741" s="184">
        <v>20</v>
      </c>
      <c r="M741" s="178">
        <v>0</v>
      </c>
      <c r="N741" s="179" t="s">
        <v>20</v>
      </c>
      <c r="O741" s="180" t="s">
        <v>146</v>
      </c>
    </row>
    <row r="742" spans="1:15" customFormat="1" ht="15.5" x14ac:dyDescent="0.35">
      <c r="A742" s="123" t="s">
        <v>1940</v>
      </c>
      <c r="B742" s="124" t="s">
        <v>1941</v>
      </c>
      <c r="C742" s="123" t="s">
        <v>292</v>
      </c>
      <c r="D742" s="123" t="s">
        <v>655</v>
      </c>
      <c r="E742" s="123" t="s">
        <v>655</v>
      </c>
      <c r="F742" s="123">
        <v>2024</v>
      </c>
      <c r="G742" s="123" t="s">
        <v>138</v>
      </c>
      <c r="H742" s="123" t="s">
        <v>151</v>
      </c>
      <c r="I742" s="123" t="s">
        <v>152</v>
      </c>
      <c r="J742" s="251" t="s">
        <v>13</v>
      </c>
      <c r="K742" s="181">
        <v>310000</v>
      </c>
      <c r="L742" s="181">
        <v>308630</v>
      </c>
      <c r="M742" s="181">
        <v>285847.12699999998</v>
      </c>
      <c r="N742" s="182" t="s">
        <v>20</v>
      </c>
      <c r="O742" s="183" t="s">
        <v>20</v>
      </c>
    </row>
    <row r="743" spans="1:15" customFormat="1" ht="15.5" x14ac:dyDescent="0.35">
      <c r="A743" s="176" t="s">
        <v>1942</v>
      </c>
      <c r="B743" s="177" t="s">
        <v>1943</v>
      </c>
      <c r="C743" s="176" t="s">
        <v>96</v>
      </c>
      <c r="D743" s="176" t="s">
        <v>166</v>
      </c>
      <c r="E743" s="176" t="s">
        <v>558</v>
      </c>
      <c r="F743" s="176">
        <v>2024</v>
      </c>
      <c r="G743" s="176" t="s">
        <v>138</v>
      </c>
      <c r="H743" s="176" t="s">
        <v>196</v>
      </c>
      <c r="I743" s="176" t="s">
        <v>1944</v>
      </c>
      <c r="J743" s="250" t="s">
        <v>13</v>
      </c>
      <c r="K743" s="178">
        <v>95112</v>
      </c>
      <c r="L743" s="184">
        <v>6813</v>
      </c>
      <c r="M743" s="184">
        <v>6580</v>
      </c>
      <c r="N743" s="179" t="s">
        <v>20</v>
      </c>
      <c r="O743" s="180" t="s">
        <v>20</v>
      </c>
    </row>
    <row r="744" spans="1:15" customFormat="1" ht="15.5" x14ac:dyDescent="0.35">
      <c r="A744" s="123" t="s">
        <v>1945</v>
      </c>
      <c r="B744" s="124" t="s">
        <v>1946</v>
      </c>
      <c r="C744" s="123" t="s">
        <v>292</v>
      </c>
      <c r="D744" s="123" t="s">
        <v>72</v>
      </c>
      <c r="E744" s="123" t="s">
        <v>1526</v>
      </c>
      <c r="F744" s="123">
        <v>2024</v>
      </c>
      <c r="G744" s="123" t="s">
        <v>138</v>
      </c>
      <c r="H744" s="123" t="s">
        <v>151</v>
      </c>
      <c r="I744" s="123" t="s">
        <v>152</v>
      </c>
      <c r="J744" s="251" t="s">
        <v>13</v>
      </c>
      <c r="K744" s="181">
        <v>952656</v>
      </c>
      <c r="L744" s="181">
        <v>582300</v>
      </c>
      <c r="M744" s="181">
        <v>1080</v>
      </c>
      <c r="N744" s="182" t="s">
        <v>20</v>
      </c>
      <c r="O744" s="183" t="s">
        <v>20</v>
      </c>
    </row>
    <row r="745" spans="1:15" customFormat="1" ht="15.5" x14ac:dyDescent="0.35">
      <c r="A745" s="176" t="s">
        <v>1947</v>
      </c>
      <c r="B745" s="177" t="s">
        <v>1948</v>
      </c>
      <c r="C745" s="176" t="s">
        <v>109</v>
      </c>
      <c r="D745" s="176" t="s">
        <v>155</v>
      </c>
      <c r="E745" s="176" t="s">
        <v>155</v>
      </c>
      <c r="F745" s="176">
        <v>2024</v>
      </c>
      <c r="G745" s="176" t="s">
        <v>138</v>
      </c>
      <c r="H745" s="176" t="s">
        <v>151</v>
      </c>
      <c r="I745" s="176" t="s">
        <v>152</v>
      </c>
      <c r="J745" s="250" t="s">
        <v>13</v>
      </c>
      <c r="K745" s="178">
        <v>1943747</v>
      </c>
      <c r="L745" s="184">
        <v>1884810</v>
      </c>
      <c r="M745" s="186">
        <v>1883968</v>
      </c>
      <c r="N745" s="179" t="s">
        <v>20</v>
      </c>
      <c r="O745" s="180" t="s">
        <v>20</v>
      </c>
    </row>
    <row r="746" spans="1:15" customFormat="1" ht="15.5" x14ac:dyDescent="0.35">
      <c r="A746" s="123" t="s">
        <v>1949</v>
      </c>
      <c r="B746" s="124" t="s">
        <v>1950</v>
      </c>
      <c r="C746" s="123" t="s">
        <v>98</v>
      </c>
      <c r="D746" s="123" t="s">
        <v>155</v>
      </c>
      <c r="E746" s="123" t="s">
        <v>155</v>
      </c>
      <c r="F746" s="123">
        <v>2024</v>
      </c>
      <c r="G746" s="123" t="s">
        <v>138</v>
      </c>
      <c r="H746" s="123" t="s">
        <v>151</v>
      </c>
      <c r="I746" s="123" t="s">
        <v>200</v>
      </c>
      <c r="J746" s="251" t="s">
        <v>13</v>
      </c>
      <c r="K746" s="181">
        <v>309700</v>
      </c>
      <c r="L746" s="185">
        <v>309700</v>
      </c>
      <c r="M746" s="185">
        <v>308675.315</v>
      </c>
      <c r="N746" s="182" t="s">
        <v>20</v>
      </c>
      <c r="O746" s="183" t="s">
        <v>20</v>
      </c>
    </row>
    <row r="747" spans="1:15" customFormat="1" ht="15.5" x14ac:dyDescent="0.35">
      <c r="A747" s="176" t="s">
        <v>1951</v>
      </c>
      <c r="B747" s="177" t="s">
        <v>1952</v>
      </c>
      <c r="C747" s="176" t="s">
        <v>109</v>
      </c>
      <c r="D747" s="176" t="s">
        <v>368</v>
      </c>
      <c r="E747" s="176" t="s">
        <v>840</v>
      </c>
      <c r="F747" s="176">
        <v>2024</v>
      </c>
      <c r="G747" s="176" t="s">
        <v>138</v>
      </c>
      <c r="H747" s="176" t="s">
        <v>196</v>
      </c>
      <c r="I747" s="176" t="s">
        <v>196</v>
      </c>
      <c r="J747" s="250" t="s">
        <v>13</v>
      </c>
      <c r="K747" s="178">
        <v>63276</v>
      </c>
      <c r="L747" s="184">
        <v>45971</v>
      </c>
      <c r="M747" s="184">
        <v>45971</v>
      </c>
      <c r="N747" s="179" t="s">
        <v>20</v>
      </c>
      <c r="O747" s="180" t="s">
        <v>20</v>
      </c>
    </row>
    <row r="748" spans="1:15" customFormat="1" ht="15.5" x14ac:dyDescent="0.35">
      <c r="A748" s="123" t="s">
        <v>1953</v>
      </c>
      <c r="B748" s="124" t="s">
        <v>1954</v>
      </c>
      <c r="C748" s="123" t="s">
        <v>109</v>
      </c>
      <c r="D748" s="123" t="s">
        <v>171</v>
      </c>
      <c r="E748" s="123" t="s">
        <v>155</v>
      </c>
      <c r="F748" s="123">
        <v>2024</v>
      </c>
      <c r="G748" s="123" t="s">
        <v>138</v>
      </c>
      <c r="H748" s="123" t="s">
        <v>151</v>
      </c>
      <c r="I748" s="123" t="s">
        <v>152</v>
      </c>
      <c r="J748" s="251" t="s">
        <v>13</v>
      </c>
      <c r="K748" s="181">
        <v>8926000</v>
      </c>
      <c r="L748" s="185">
        <v>8920450</v>
      </c>
      <c r="M748" s="181">
        <v>8366171.2790000001</v>
      </c>
      <c r="N748" s="182" t="s">
        <v>20</v>
      </c>
      <c r="O748" s="183" t="s">
        <v>20</v>
      </c>
    </row>
    <row r="749" spans="1:15" customFormat="1" ht="15.5" x14ac:dyDescent="0.35">
      <c r="A749" s="176" t="s">
        <v>1955</v>
      </c>
      <c r="B749" s="177" t="s">
        <v>1956</v>
      </c>
      <c r="C749" s="176" t="s">
        <v>109</v>
      </c>
      <c r="D749" s="176" t="s">
        <v>155</v>
      </c>
      <c r="E749" s="176" t="s">
        <v>155</v>
      </c>
      <c r="F749" s="176">
        <v>2024</v>
      </c>
      <c r="G749" s="176" t="s">
        <v>138</v>
      </c>
      <c r="H749" s="176" t="s">
        <v>151</v>
      </c>
      <c r="I749" s="176" t="s">
        <v>152</v>
      </c>
      <c r="J749" s="250" t="s">
        <v>13</v>
      </c>
      <c r="K749" s="178">
        <v>68000</v>
      </c>
      <c r="L749" s="178">
        <v>68000</v>
      </c>
      <c r="M749" s="184">
        <v>67559.66</v>
      </c>
      <c r="N749" s="179" t="s">
        <v>20</v>
      </c>
      <c r="O749" s="180" t="s">
        <v>20</v>
      </c>
    </row>
    <row r="750" spans="1:15" customFormat="1" ht="15.5" x14ac:dyDescent="0.35">
      <c r="A750" s="123" t="s">
        <v>1957</v>
      </c>
      <c r="B750" s="124" t="s">
        <v>1958</v>
      </c>
      <c r="C750" s="123" t="s">
        <v>88</v>
      </c>
      <c r="D750" s="123" t="s">
        <v>412</v>
      </c>
      <c r="E750" s="123" t="s">
        <v>412</v>
      </c>
      <c r="F750" s="123">
        <v>2024</v>
      </c>
      <c r="G750" s="123" t="s">
        <v>138</v>
      </c>
      <c r="H750" s="123" t="s">
        <v>687</v>
      </c>
      <c r="I750" s="123" t="s">
        <v>957</v>
      </c>
      <c r="J750" s="251" t="s">
        <v>13</v>
      </c>
      <c r="K750" s="181">
        <v>288517</v>
      </c>
      <c r="L750" s="181">
        <v>1710</v>
      </c>
      <c r="M750" s="181">
        <v>513</v>
      </c>
      <c r="N750" s="182" t="s">
        <v>20</v>
      </c>
      <c r="O750" s="183" t="s">
        <v>20</v>
      </c>
    </row>
    <row r="751" spans="1:15" customFormat="1" ht="15.5" x14ac:dyDescent="0.35">
      <c r="A751" s="176" t="s">
        <v>1959</v>
      </c>
      <c r="B751" s="177" t="s">
        <v>1960</v>
      </c>
      <c r="C751" s="176" t="s">
        <v>91</v>
      </c>
      <c r="D751" s="176" t="s">
        <v>393</v>
      </c>
      <c r="E751" s="176" t="s">
        <v>393</v>
      </c>
      <c r="F751" s="176">
        <v>2024</v>
      </c>
      <c r="G751" s="176" t="s">
        <v>138</v>
      </c>
      <c r="H751" s="176" t="s">
        <v>182</v>
      </c>
      <c r="I751" s="176" t="s">
        <v>330</v>
      </c>
      <c r="J751" s="250" t="s">
        <v>13</v>
      </c>
      <c r="K751" s="178">
        <v>1073960</v>
      </c>
      <c r="L751" s="184">
        <v>977515</v>
      </c>
      <c r="M751" s="178">
        <v>977514.54299999995</v>
      </c>
      <c r="N751" s="179" t="s">
        <v>20</v>
      </c>
      <c r="O751" s="180" t="s">
        <v>20</v>
      </c>
    </row>
    <row r="752" spans="1:15" customFormat="1" ht="15.5" x14ac:dyDescent="0.35">
      <c r="A752" s="123" t="s">
        <v>1961</v>
      </c>
      <c r="B752" s="124" t="s">
        <v>1962</v>
      </c>
      <c r="C752" s="123" t="s">
        <v>91</v>
      </c>
      <c r="D752" s="123" t="s">
        <v>155</v>
      </c>
      <c r="E752" s="123" t="s">
        <v>155</v>
      </c>
      <c r="F752" s="123">
        <v>2024</v>
      </c>
      <c r="G752" s="123" t="s">
        <v>138</v>
      </c>
      <c r="H752" s="123" t="s">
        <v>139</v>
      </c>
      <c r="I752" s="123" t="s">
        <v>177</v>
      </c>
      <c r="J752" s="251" t="s">
        <v>13</v>
      </c>
      <c r="K752" s="181">
        <v>3310630</v>
      </c>
      <c r="L752" s="181">
        <v>3310630</v>
      </c>
      <c r="M752" s="181">
        <v>3306050</v>
      </c>
      <c r="N752" s="182" t="s">
        <v>20</v>
      </c>
      <c r="O752" s="183" t="s">
        <v>20</v>
      </c>
    </row>
    <row r="753" spans="1:15" customFormat="1" ht="15.5" x14ac:dyDescent="0.35">
      <c r="A753" s="176" t="s">
        <v>1963</v>
      </c>
      <c r="B753" s="177" t="s">
        <v>1964</v>
      </c>
      <c r="C753" s="176" t="s">
        <v>96</v>
      </c>
      <c r="D753" s="176" t="s">
        <v>136</v>
      </c>
      <c r="E753" s="176" t="s">
        <v>513</v>
      </c>
      <c r="F753" s="176">
        <v>2024</v>
      </c>
      <c r="G753" s="176" t="s">
        <v>138</v>
      </c>
      <c r="H753" s="176" t="s">
        <v>321</v>
      </c>
      <c r="I753" s="176" t="s">
        <v>1181</v>
      </c>
      <c r="J753" s="250" t="s">
        <v>13</v>
      </c>
      <c r="K753" s="178">
        <v>190771</v>
      </c>
      <c r="L753" s="184">
        <v>190771</v>
      </c>
      <c r="M753" s="178">
        <v>0</v>
      </c>
      <c r="N753" s="179" t="s">
        <v>20</v>
      </c>
      <c r="O753" s="180" t="s">
        <v>146</v>
      </c>
    </row>
    <row r="754" spans="1:15" customFormat="1" ht="15.5" x14ac:dyDescent="0.35">
      <c r="A754" s="123" t="s">
        <v>1965</v>
      </c>
      <c r="B754" s="124" t="s">
        <v>1966</v>
      </c>
      <c r="C754" s="123" t="s">
        <v>84</v>
      </c>
      <c r="D754" s="123" t="s">
        <v>440</v>
      </c>
      <c r="E754" s="123" t="s">
        <v>440</v>
      </c>
      <c r="F754" s="123">
        <v>2024</v>
      </c>
      <c r="G754" s="123" t="s">
        <v>138</v>
      </c>
      <c r="H754" s="123" t="s">
        <v>182</v>
      </c>
      <c r="I754" s="123" t="s">
        <v>330</v>
      </c>
      <c r="J754" s="251" t="s">
        <v>13</v>
      </c>
      <c r="K754" s="181">
        <v>21424</v>
      </c>
      <c r="L754" s="181">
        <v>20700</v>
      </c>
      <c r="M754" s="181">
        <v>20700</v>
      </c>
      <c r="N754" s="182" t="s">
        <v>20</v>
      </c>
      <c r="O754" s="183" t="s">
        <v>20</v>
      </c>
    </row>
    <row r="755" spans="1:15" customFormat="1" ht="15.5" x14ac:dyDescent="0.35">
      <c r="A755" s="176" t="s">
        <v>1967</v>
      </c>
      <c r="B755" s="177" t="s">
        <v>1968</v>
      </c>
      <c r="C755" s="176" t="s">
        <v>98</v>
      </c>
      <c r="D755" s="176" t="s">
        <v>158</v>
      </c>
      <c r="E755" s="176" t="s">
        <v>309</v>
      </c>
      <c r="F755" s="176">
        <v>2024</v>
      </c>
      <c r="G755" s="176" t="s">
        <v>138</v>
      </c>
      <c r="H755" s="176" t="s">
        <v>139</v>
      </c>
      <c r="I755" s="176" t="s">
        <v>140</v>
      </c>
      <c r="J755" s="250" t="s">
        <v>13</v>
      </c>
      <c r="K755" s="178">
        <v>36028</v>
      </c>
      <c r="L755" s="184">
        <v>7625</v>
      </c>
      <c r="M755" s="178">
        <v>7625</v>
      </c>
      <c r="N755" s="179" t="s">
        <v>20</v>
      </c>
      <c r="O755" s="180" t="s">
        <v>20</v>
      </c>
    </row>
    <row r="756" spans="1:15" customFormat="1" ht="15.5" x14ac:dyDescent="0.35">
      <c r="A756" s="123" t="s">
        <v>1969</v>
      </c>
      <c r="B756" s="124" t="s">
        <v>1970</v>
      </c>
      <c r="C756" s="123" t="s">
        <v>109</v>
      </c>
      <c r="D756" s="123" t="s">
        <v>288</v>
      </c>
      <c r="E756" s="123" t="s">
        <v>288</v>
      </c>
      <c r="F756" s="123">
        <v>2024</v>
      </c>
      <c r="G756" s="123" t="s">
        <v>138</v>
      </c>
      <c r="H756" s="123" t="s">
        <v>182</v>
      </c>
      <c r="I756" s="123" t="s">
        <v>330</v>
      </c>
      <c r="J756" s="251" t="s">
        <v>13</v>
      </c>
      <c r="K756" s="181">
        <v>12460</v>
      </c>
      <c r="L756" s="185">
        <v>61460</v>
      </c>
      <c r="M756" s="181">
        <v>11000</v>
      </c>
      <c r="N756" s="182" t="s">
        <v>20</v>
      </c>
      <c r="O756" s="183" t="s">
        <v>20</v>
      </c>
    </row>
    <row r="757" spans="1:15" customFormat="1" ht="15.5" x14ac:dyDescent="0.35">
      <c r="A757" s="176" t="s">
        <v>1971</v>
      </c>
      <c r="B757" s="177" t="s">
        <v>1972</v>
      </c>
      <c r="C757" s="176" t="s">
        <v>292</v>
      </c>
      <c r="D757" s="176" t="s">
        <v>293</v>
      </c>
      <c r="E757" s="176" t="s">
        <v>294</v>
      </c>
      <c r="F757" s="176">
        <v>2024</v>
      </c>
      <c r="G757" s="176" t="s">
        <v>138</v>
      </c>
      <c r="H757" s="176" t="s">
        <v>151</v>
      </c>
      <c r="I757" s="176" t="s">
        <v>152</v>
      </c>
      <c r="J757" s="250" t="s">
        <v>13</v>
      </c>
      <c r="K757" s="178">
        <v>11002</v>
      </c>
      <c r="L757" s="178">
        <v>617000</v>
      </c>
      <c r="M757" s="178">
        <v>9794</v>
      </c>
      <c r="N757" s="179" t="s">
        <v>20</v>
      </c>
      <c r="O757" s="180" t="s">
        <v>20</v>
      </c>
    </row>
    <row r="758" spans="1:15" customFormat="1" ht="15.5" x14ac:dyDescent="0.35">
      <c r="A758" s="123" t="s">
        <v>1973</v>
      </c>
      <c r="B758" s="124" t="s">
        <v>1974</v>
      </c>
      <c r="C758" s="123" t="s">
        <v>109</v>
      </c>
      <c r="D758" s="123" t="s">
        <v>288</v>
      </c>
      <c r="E758" s="123" t="s">
        <v>288</v>
      </c>
      <c r="F758" s="123">
        <v>2024</v>
      </c>
      <c r="G758" s="123" t="s">
        <v>138</v>
      </c>
      <c r="H758" s="123" t="s">
        <v>151</v>
      </c>
      <c r="I758" s="123" t="s">
        <v>152</v>
      </c>
      <c r="J758" s="251" t="s">
        <v>13</v>
      </c>
      <c r="K758" s="181">
        <v>126166</v>
      </c>
      <c r="L758" s="181">
        <v>106089</v>
      </c>
      <c r="M758" s="185">
        <v>106088.15700000001</v>
      </c>
      <c r="N758" s="182" t="s">
        <v>20</v>
      </c>
      <c r="O758" s="183" t="s">
        <v>20</v>
      </c>
    </row>
    <row r="759" spans="1:15" customFormat="1" ht="15.5" x14ac:dyDescent="0.35">
      <c r="A759" s="176" t="s">
        <v>1975</v>
      </c>
      <c r="B759" s="177" t="s">
        <v>1976</v>
      </c>
      <c r="C759" s="176" t="s">
        <v>109</v>
      </c>
      <c r="D759" s="176" t="s">
        <v>288</v>
      </c>
      <c r="E759" s="176" t="s">
        <v>288</v>
      </c>
      <c r="F759" s="176">
        <v>2024</v>
      </c>
      <c r="G759" s="176" t="s">
        <v>138</v>
      </c>
      <c r="H759" s="176" t="s">
        <v>182</v>
      </c>
      <c r="I759" s="176" t="s">
        <v>330</v>
      </c>
      <c r="J759" s="250" t="s">
        <v>13</v>
      </c>
      <c r="K759" s="178">
        <v>70000</v>
      </c>
      <c r="L759" s="178">
        <v>52500</v>
      </c>
      <c r="M759" s="178">
        <v>52500</v>
      </c>
      <c r="N759" s="179" t="s">
        <v>20</v>
      </c>
      <c r="O759" s="180" t="s">
        <v>20</v>
      </c>
    </row>
    <row r="760" spans="1:15" customFormat="1" ht="15.5" x14ac:dyDescent="0.35">
      <c r="A760" s="123" t="s">
        <v>1977</v>
      </c>
      <c r="B760" s="124" t="s">
        <v>1978</v>
      </c>
      <c r="C760" s="123" t="s">
        <v>96</v>
      </c>
      <c r="D760" s="123" t="s">
        <v>166</v>
      </c>
      <c r="E760" s="123" t="s">
        <v>167</v>
      </c>
      <c r="F760" s="123">
        <v>2024</v>
      </c>
      <c r="G760" s="123" t="s">
        <v>138</v>
      </c>
      <c r="H760" s="123" t="s">
        <v>139</v>
      </c>
      <c r="I760" s="123" t="s">
        <v>140</v>
      </c>
      <c r="J760" s="251" t="s">
        <v>13</v>
      </c>
      <c r="K760" s="181">
        <v>177791</v>
      </c>
      <c r="L760" s="181">
        <v>177791</v>
      </c>
      <c r="M760" s="181">
        <v>108486.284</v>
      </c>
      <c r="N760" s="182" t="s">
        <v>20</v>
      </c>
      <c r="O760" s="183" t="s">
        <v>20</v>
      </c>
    </row>
    <row r="761" spans="1:15" customFormat="1" ht="15.5" x14ac:dyDescent="0.35">
      <c r="A761" s="176" t="s">
        <v>1979</v>
      </c>
      <c r="B761" s="177" t="s">
        <v>1980</v>
      </c>
      <c r="C761" s="176" t="s">
        <v>93</v>
      </c>
      <c r="D761" s="176" t="s">
        <v>234</v>
      </c>
      <c r="E761" s="176" t="s">
        <v>1981</v>
      </c>
      <c r="F761" s="176">
        <v>2024</v>
      </c>
      <c r="G761" s="176" t="s">
        <v>138</v>
      </c>
      <c r="H761" s="176" t="s">
        <v>182</v>
      </c>
      <c r="I761" s="176" t="s">
        <v>330</v>
      </c>
      <c r="J761" s="250" t="s">
        <v>13</v>
      </c>
      <c r="K761" s="178">
        <v>1600196</v>
      </c>
      <c r="L761" s="178">
        <v>1600177</v>
      </c>
      <c r="M761" s="178">
        <v>1583232</v>
      </c>
      <c r="N761" s="179" t="s">
        <v>20</v>
      </c>
      <c r="O761" s="180" t="s">
        <v>20</v>
      </c>
    </row>
    <row r="762" spans="1:15" customFormat="1" ht="15.5" x14ac:dyDescent="0.35">
      <c r="A762" s="123" t="s">
        <v>1982</v>
      </c>
      <c r="B762" s="124" t="s">
        <v>1983</v>
      </c>
      <c r="C762" s="123" t="s">
        <v>93</v>
      </c>
      <c r="D762" s="123" t="s">
        <v>245</v>
      </c>
      <c r="E762" s="123" t="s">
        <v>267</v>
      </c>
      <c r="F762" s="123">
        <v>2024</v>
      </c>
      <c r="G762" s="123" t="s">
        <v>138</v>
      </c>
      <c r="H762" s="123" t="s">
        <v>182</v>
      </c>
      <c r="I762" s="123" t="s">
        <v>330</v>
      </c>
      <c r="J762" s="251" t="s">
        <v>13</v>
      </c>
      <c r="K762" s="181">
        <v>885000</v>
      </c>
      <c r="L762" s="181">
        <v>217830</v>
      </c>
      <c r="M762" s="181">
        <v>209827.40299999999</v>
      </c>
      <c r="N762" s="182" t="s">
        <v>20</v>
      </c>
      <c r="O762" s="183" t="s">
        <v>20</v>
      </c>
    </row>
    <row r="763" spans="1:15" customFormat="1" ht="15.5" x14ac:dyDescent="0.35">
      <c r="A763" s="176" t="s">
        <v>1984</v>
      </c>
      <c r="B763" s="177" t="s">
        <v>1985</v>
      </c>
      <c r="C763" s="176" t="s">
        <v>86</v>
      </c>
      <c r="D763" s="176" t="s">
        <v>199</v>
      </c>
      <c r="E763" s="176" t="s">
        <v>199</v>
      </c>
      <c r="F763" s="176">
        <v>2024</v>
      </c>
      <c r="G763" s="176" t="s">
        <v>138</v>
      </c>
      <c r="H763" s="176" t="s">
        <v>151</v>
      </c>
      <c r="I763" s="176" t="s">
        <v>200</v>
      </c>
      <c r="J763" s="250" t="s">
        <v>13</v>
      </c>
      <c r="K763" s="178">
        <v>130409</v>
      </c>
      <c r="L763" s="178">
        <v>126000</v>
      </c>
      <c r="M763" s="184">
        <v>126000</v>
      </c>
      <c r="N763" s="179" t="s">
        <v>20</v>
      </c>
      <c r="O763" s="180" t="s">
        <v>20</v>
      </c>
    </row>
    <row r="764" spans="1:15" customFormat="1" ht="15.5" x14ac:dyDescent="0.35">
      <c r="A764" s="123" t="s">
        <v>1986</v>
      </c>
      <c r="B764" s="124" t="s">
        <v>1987</v>
      </c>
      <c r="C764" s="123" t="s">
        <v>88</v>
      </c>
      <c r="D764" s="123" t="s">
        <v>412</v>
      </c>
      <c r="E764" s="123" t="s">
        <v>1441</v>
      </c>
      <c r="F764" s="123">
        <v>2024</v>
      </c>
      <c r="G764" s="123" t="s">
        <v>138</v>
      </c>
      <c r="H764" s="123" t="s">
        <v>151</v>
      </c>
      <c r="I764" s="123" t="s">
        <v>152</v>
      </c>
      <c r="J764" s="251" t="s">
        <v>13</v>
      </c>
      <c r="K764" s="181">
        <v>48700</v>
      </c>
      <c r="L764" s="185">
        <v>48650</v>
      </c>
      <c r="M764" s="181">
        <v>0</v>
      </c>
      <c r="N764" s="182" t="s">
        <v>20</v>
      </c>
      <c r="O764" s="183" t="s">
        <v>146</v>
      </c>
    </row>
    <row r="765" spans="1:15" customFormat="1" ht="15.5" x14ac:dyDescent="0.35">
      <c r="A765" s="176" t="s">
        <v>1988</v>
      </c>
      <c r="B765" s="177" t="s">
        <v>1989</v>
      </c>
      <c r="C765" s="176" t="s">
        <v>96</v>
      </c>
      <c r="D765" s="176" t="s">
        <v>166</v>
      </c>
      <c r="E765" s="176" t="s">
        <v>274</v>
      </c>
      <c r="F765" s="176">
        <v>2024</v>
      </c>
      <c r="G765" s="176" t="s">
        <v>138</v>
      </c>
      <c r="H765" s="176" t="s">
        <v>182</v>
      </c>
      <c r="I765" s="176" t="s">
        <v>330</v>
      </c>
      <c r="J765" s="250" t="s">
        <v>13</v>
      </c>
      <c r="K765" s="178">
        <v>749693</v>
      </c>
      <c r="L765" s="178">
        <v>827663</v>
      </c>
      <c r="M765" s="178">
        <v>827663</v>
      </c>
      <c r="N765" s="179" t="s">
        <v>20</v>
      </c>
      <c r="O765" s="180" t="s">
        <v>20</v>
      </c>
    </row>
    <row r="766" spans="1:15" customFormat="1" ht="15.5" x14ac:dyDescent="0.35">
      <c r="A766" s="123" t="s">
        <v>1990</v>
      </c>
      <c r="B766" s="124" t="s">
        <v>1991</v>
      </c>
      <c r="C766" s="123" t="s">
        <v>109</v>
      </c>
      <c r="D766" s="123" t="s">
        <v>155</v>
      </c>
      <c r="E766" s="123" t="s">
        <v>155</v>
      </c>
      <c r="F766" s="123">
        <v>2024</v>
      </c>
      <c r="G766" s="123" t="s">
        <v>138</v>
      </c>
      <c r="H766" s="123" t="s">
        <v>687</v>
      </c>
      <c r="I766" s="123" t="s">
        <v>1992</v>
      </c>
      <c r="J766" s="251" t="s">
        <v>13</v>
      </c>
      <c r="K766" s="181">
        <v>100000</v>
      </c>
      <c r="L766" s="185">
        <v>1</v>
      </c>
      <c r="M766" s="181">
        <v>0</v>
      </c>
      <c r="N766" s="182" t="s">
        <v>20</v>
      </c>
      <c r="O766" s="183" t="s">
        <v>146</v>
      </c>
    </row>
    <row r="767" spans="1:15" customFormat="1" ht="15.5" x14ac:dyDescent="0.35">
      <c r="A767" s="176" t="s">
        <v>1993</v>
      </c>
      <c r="B767" s="177" t="s">
        <v>1994</v>
      </c>
      <c r="C767" s="176" t="s">
        <v>96</v>
      </c>
      <c r="D767" s="176" t="s">
        <v>166</v>
      </c>
      <c r="E767" s="176" t="s">
        <v>237</v>
      </c>
      <c r="F767" s="176">
        <v>2024</v>
      </c>
      <c r="G767" s="176" t="s">
        <v>138</v>
      </c>
      <c r="H767" s="176" t="s">
        <v>151</v>
      </c>
      <c r="I767" s="176" t="s">
        <v>152</v>
      </c>
      <c r="J767" s="250" t="s">
        <v>13</v>
      </c>
      <c r="K767" s="178">
        <v>6257000</v>
      </c>
      <c r="L767" s="184">
        <v>6255950</v>
      </c>
      <c r="M767" s="178">
        <v>6159263</v>
      </c>
      <c r="N767" s="179" t="s">
        <v>20</v>
      </c>
      <c r="O767" s="180" t="s">
        <v>20</v>
      </c>
    </row>
    <row r="768" spans="1:15" customFormat="1" ht="15.5" x14ac:dyDescent="0.35">
      <c r="A768" s="123" t="s">
        <v>1995</v>
      </c>
      <c r="B768" s="124" t="s">
        <v>1996</v>
      </c>
      <c r="C768" s="123" t="s">
        <v>111</v>
      </c>
      <c r="D768" s="123" t="s">
        <v>180</v>
      </c>
      <c r="E768" s="123" t="s">
        <v>454</v>
      </c>
      <c r="F768" s="123">
        <v>2024</v>
      </c>
      <c r="G768" s="123" t="s">
        <v>138</v>
      </c>
      <c r="H768" s="123" t="s">
        <v>151</v>
      </c>
      <c r="I768" s="123" t="s">
        <v>200</v>
      </c>
      <c r="J768" s="251" t="s">
        <v>13</v>
      </c>
      <c r="K768" s="181">
        <v>1571346</v>
      </c>
      <c r="L768" s="185">
        <v>1680000</v>
      </c>
      <c r="M768" s="181">
        <v>1516646</v>
      </c>
      <c r="N768" s="182" t="s">
        <v>20</v>
      </c>
      <c r="O768" s="183" t="s">
        <v>20</v>
      </c>
    </row>
    <row r="769" spans="1:15" customFormat="1" ht="15.5" x14ac:dyDescent="0.35">
      <c r="A769" s="176" t="s">
        <v>1997</v>
      </c>
      <c r="B769" s="177" t="s">
        <v>1998</v>
      </c>
      <c r="C769" s="176" t="s">
        <v>98</v>
      </c>
      <c r="D769" s="176" t="s">
        <v>365</v>
      </c>
      <c r="E769" s="176" t="s">
        <v>1999</v>
      </c>
      <c r="F769" s="176">
        <v>2024</v>
      </c>
      <c r="G769" s="176" t="s">
        <v>138</v>
      </c>
      <c r="H769" s="176" t="s">
        <v>139</v>
      </c>
      <c r="I769" s="176" t="s">
        <v>140</v>
      </c>
      <c r="J769" s="250" t="s">
        <v>13</v>
      </c>
      <c r="K769" s="178">
        <v>872228</v>
      </c>
      <c r="L769" s="184">
        <v>807154</v>
      </c>
      <c r="M769" s="178">
        <v>706547.26</v>
      </c>
      <c r="N769" s="179" t="s">
        <v>20</v>
      </c>
      <c r="O769" s="180" t="s">
        <v>20</v>
      </c>
    </row>
    <row r="770" spans="1:15" customFormat="1" ht="15.5" x14ac:dyDescent="0.35">
      <c r="A770" s="123" t="s">
        <v>2000</v>
      </c>
      <c r="B770" s="124" t="s">
        <v>2001</v>
      </c>
      <c r="C770" s="123" t="s">
        <v>100</v>
      </c>
      <c r="D770" s="123" t="s">
        <v>1471</v>
      </c>
      <c r="E770" s="123" t="s">
        <v>155</v>
      </c>
      <c r="F770" s="123">
        <v>2024</v>
      </c>
      <c r="G770" s="123" t="s">
        <v>138</v>
      </c>
      <c r="H770" s="123" t="s">
        <v>151</v>
      </c>
      <c r="I770" s="123" t="s">
        <v>152</v>
      </c>
      <c r="J770" s="251" t="s">
        <v>13</v>
      </c>
      <c r="K770" s="181">
        <v>10806035</v>
      </c>
      <c r="L770" s="181">
        <v>8700000</v>
      </c>
      <c r="M770" s="181">
        <v>6519505.7620000001</v>
      </c>
      <c r="N770" s="182" t="s">
        <v>20</v>
      </c>
      <c r="O770" s="183" t="s">
        <v>20</v>
      </c>
    </row>
    <row r="771" spans="1:15" customFormat="1" ht="15.5" x14ac:dyDescent="0.35">
      <c r="A771" s="176" t="s">
        <v>2002</v>
      </c>
      <c r="B771" s="177" t="s">
        <v>2003</v>
      </c>
      <c r="C771" s="176" t="s">
        <v>109</v>
      </c>
      <c r="D771" s="176" t="s">
        <v>368</v>
      </c>
      <c r="E771" s="176" t="s">
        <v>1180</v>
      </c>
      <c r="F771" s="176">
        <v>2024</v>
      </c>
      <c r="G771" s="176" t="s">
        <v>138</v>
      </c>
      <c r="H771" s="176" t="s">
        <v>182</v>
      </c>
      <c r="I771" s="176" t="s">
        <v>1202</v>
      </c>
      <c r="J771" s="250" t="s">
        <v>13</v>
      </c>
      <c r="K771" s="178">
        <v>28825</v>
      </c>
      <c r="L771" s="184">
        <v>28045</v>
      </c>
      <c r="M771" s="178">
        <v>10305</v>
      </c>
      <c r="N771" s="179" t="s">
        <v>20</v>
      </c>
      <c r="O771" s="180" t="s">
        <v>20</v>
      </c>
    </row>
    <row r="772" spans="1:15" customFormat="1" ht="15.5" x14ac:dyDescent="0.35">
      <c r="A772" s="123" t="s">
        <v>2004</v>
      </c>
      <c r="B772" s="124" t="s">
        <v>2005</v>
      </c>
      <c r="C772" s="123" t="s">
        <v>109</v>
      </c>
      <c r="D772" s="123" t="s">
        <v>288</v>
      </c>
      <c r="E772" s="123" t="s">
        <v>616</v>
      </c>
      <c r="F772" s="123">
        <v>2024</v>
      </c>
      <c r="G772" s="123" t="s">
        <v>138</v>
      </c>
      <c r="H772" s="123" t="s">
        <v>182</v>
      </c>
      <c r="I772" s="123" t="s">
        <v>1202</v>
      </c>
      <c r="J772" s="251" t="s">
        <v>13</v>
      </c>
      <c r="K772" s="181">
        <v>239909</v>
      </c>
      <c r="L772" s="185">
        <v>157257</v>
      </c>
      <c r="M772" s="185">
        <v>156533.633</v>
      </c>
      <c r="N772" s="182" t="s">
        <v>20</v>
      </c>
      <c r="O772" s="183" t="s">
        <v>20</v>
      </c>
    </row>
    <row r="773" spans="1:15" customFormat="1" ht="15.5" x14ac:dyDescent="0.35">
      <c r="A773" s="176" t="s">
        <v>2006</v>
      </c>
      <c r="B773" s="177" t="s">
        <v>2007</v>
      </c>
      <c r="C773" s="176" t="s">
        <v>93</v>
      </c>
      <c r="D773" s="176" t="s">
        <v>194</v>
      </c>
      <c r="E773" s="176" t="s">
        <v>66</v>
      </c>
      <c r="F773" s="176">
        <v>2024</v>
      </c>
      <c r="G773" s="176" t="s">
        <v>138</v>
      </c>
      <c r="H773" s="176" t="s">
        <v>182</v>
      </c>
      <c r="I773" s="176" t="s">
        <v>330</v>
      </c>
      <c r="J773" s="250" t="s">
        <v>13</v>
      </c>
      <c r="K773" s="178">
        <v>383010</v>
      </c>
      <c r="L773" s="178">
        <v>383010</v>
      </c>
      <c r="M773" s="178">
        <v>383007</v>
      </c>
      <c r="N773" s="179" t="s">
        <v>20</v>
      </c>
      <c r="O773" s="180" t="s">
        <v>20</v>
      </c>
    </row>
    <row r="774" spans="1:15" customFormat="1" ht="15.5" x14ac:dyDescent="0.35">
      <c r="A774" s="123" t="s">
        <v>2008</v>
      </c>
      <c r="B774" s="124" t="s">
        <v>2009</v>
      </c>
      <c r="C774" s="123" t="s">
        <v>292</v>
      </c>
      <c r="D774" s="123" t="s">
        <v>155</v>
      </c>
      <c r="E774" s="123" t="s">
        <v>155</v>
      </c>
      <c r="F774" s="123">
        <v>2024</v>
      </c>
      <c r="G774" s="123" t="s">
        <v>138</v>
      </c>
      <c r="H774" s="123" t="s">
        <v>151</v>
      </c>
      <c r="I774" s="123" t="s">
        <v>152</v>
      </c>
      <c r="J774" s="251" t="s">
        <v>13</v>
      </c>
      <c r="K774" s="181">
        <v>56826</v>
      </c>
      <c r="L774" s="185">
        <v>2175500</v>
      </c>
      <c r="M774" s="181">
        <v>76.396000000000001</v>
      </c>
      <c r="N774" s="182" t="s">
        <v>20</v>
      </c>
      <c r="O774" s="183" t="s">
        <v>20</v>
      </c>
    </row>
    <row r="775" spans="1:15" customFormat="1" ht="15.5" x14ac:dyDescent="0.35">
      <c r="A775" s="176" t="s">
        <v>2010</v>
      </c>
      <c r="B775" s="177" t="s">
        <v>2011</v>
      </c>
      <c r="C775" s="176" t="s">
        <v>292</v>
      </c>
      <c r="D775" s="176" t="s">
        <v>155</v>
      </c>
      <c r="E775" s="176" t="s">
        <v>155</v>
      </c>
      <c r="F775" s="176">
        <v>2024</v>
      </c>
      <c r="G775" s="176" t="s">
        <v>138</v>
      </c>
      <c r="H775" s="176" t="s">
        <v>151</v>
      </c>
      <c r="I775" s="176" t="s">
        <v>152</v>
      </c>
      <c r="J775" s="250" t="s">
        <v>13</v>
      </c>
      <c r="K775" s="178">
        <v>8728348</v>
      </c>
      <c r="L775" s="178">
        <v>6310000</v>
      </c>
      <c r="M775" s="178">
        <v>218720.755</v>
      </c>
      <c r="N775" s="179" t="s">
        <v>20</v>
      </c>
      <c r="O775" s="180" t="s">
        <v>20</v>
      </c>
    </row>
    <row r="776" spans="1:15" customFormat="1" ht="15.5" x14ac:dyDescent="0.35">
      <c r="A776" s="123" t="s">
        <v>2012</v>
      </c>
      <c r="B776" s="124" t="s">
        <v>2013</v>
      </c>
      <c r="C776" s="123" t="s">
        <v>292</v>
      </c>
      <c r="D776" s="123" t="s">
        <v>155</v>
      </c>
      <c r="E776" s="123" t="s">
        <v>155</v>
      </c>
      <c r="F776" s="123">
        <v>2024</v>
      </c>
      <c r="G776" s="123" t="s">
        <v>138</v>
      </c>
      <c r="H776" s="123" t="s">
        <v>151</v>
      </c>
      <c r="I776" s="123" t="s">
        <v>152</v>
      </c>
      <c r="J776" s="251" t="s">
        <v>13</v>
      </c>
      <c r="K776" s="181">
        <v>571000</v>
      </c>
      <c r="L776" s="181">
        <v>616000</v>
      </c>
      <c r="M776" s="181">
        <v>459647.34600000002</v>
      </c>
      <c r="N776" s="182" t="s">
        <v>20</v>
      </c>
      <c r="O776" s="183" t="s">
        <v>20</v>
      </c>
    </row>
    <row r="777" spans="1:15" customFormat="1" ht="15.5" x14ac:dyDescent="0.35">
      <c r="A777" s="176" t="s">
        <v>2014</v>
      </c>
      <c r="B777" s="177" t="s">
        <v>2015</v>
      </c>
      <c r="C777" s="176" t="s">
        <v>98</v>
      </c>
      <c r="D777" s="176" t="s">
        <v>158</v>
      </c>
      <c r="E777" s="176" t="s">
        <v>309</v>
      </c>
      <c r="F777" s="176">
        <v>2024</v>
      </c>
      <c r="G777" s="176" t="s">
        <v>138</v>
      </c>
      <c r="H777" s="176" t="s">
        <v>151</v>
      </c>
      <c r="I777" s="176" t="s">
        <v>200</v>
      </c>
      <c r="J777" s="250" t="s">
        <v>13</v>
      </c>
      <c r="K777" s="178">
        <v>2461900</v>
      </c>
      <c r="L777" s="184">
        <v>2461900</v>
      </c>
      <c r="M777" s="178">
        <v>2192266.0109999999</v>
      </c>
      <c r="N777" s="179" t="s">
        <v>20</v>
      </c>
      <c r="O777" s="180" t="s">
        <v>20</v>
      </c>
    </row>
    <row r="778" spans="1:15" customFormat="1" ht="15.5" x14ac:dyDescent="0.35">
      <c r="A778" s="123" t="s">
        <v>2016</v>
      </c>
      <c r="B778" s="124" t="s">
        <v>2017</v>
      </c>
      <c r="C778" s="123" t="s">
        <v>98</v>
      </c>
      <c r="D778" s="123" t="s">
        <v>158</v>
      </c>
      <c r="E778" s="123" t="s">
        <v>309</v>
      </c>
      <c r="F778" s="123">
        <v>2024</v>
      </c>
      <c r="G778" s="123" t="s">
        <v>138</v>
      </c>
      <c r="H778" s="123" t="s">
        <v>151</v>
      </c>
      <c r="I778" s="123" t="s">
        <v>200</v>
      </c>
      <c r="J778" s="251" t="s">
        <v>13</v>
      </c>
      <c r="K778" s="181">
        <v>8507633</v>
      </c>
      <c r="L778" s="181">
        <v>7409149</v>
      </c>
      <c r="M778" s="181">
        <v>7375638.9340000004</v>
      </c>
      <c r="N778" s="182" t="s">
        <v>20</v>
      </c>
      <c r="O778" s="183" t="s">
        <v>20</v>
      </c>
    </row>
    <row r="779" spans="1:15" customFormat="1" ht="15.5" x14ac:dyDescent="0.35">
      <c r="A779" s="176" t="s">
        <v>2018</v>
      </c>
      <c r="B779" s="177" t="s">
        <v>2019</v>
      </c>
      <c r="C779" s="176" t="s">
        <v>97</v>
      </c>
      <c r="D779" s="176" t="s">
        <v>155</v>
      </c>
      <c r="E779" s="176" t="s">
        <v>155</v>
      </c>
      <c r="F779" s="176">
        <v>2024</v>
      </c>
      <c r="G779" s="176" t="s">
        <v>138</v>
      </c>
      <c r="H779" s="176" t="s">
        <v>151</v>
      </c>
      <c r="I779" s="176" t="s">
        <v>152</v>
      </c>
      <c r="J779" s="250" t="s">
        <v>13</v>
      </c>
      <c r="K779" s="178">
        <v>2095866</v>
      </c>
      <c r="L779" s="184">
        <v>151450</v>
      </c>
      <c r="M779" s="178">
        <v>107174</v>
      </c>
      <c r="N779" s="179" t="s">
        <v>20</v>
      </c>
      <c r="O779" s="180" t="s">
        <v>20</v>
      </c>
    </row>
    <row r="780" spans="1:15" customFormat="1" ht="15.5" x14ac:dyDescent="0.35">
      <c r="A780" s="123" t="s">
        <v>2020</v>
      </c>
      <c r="B780" s="124" t="s">
        <v>2021</v>
      </c>
      <c r="C780" s="123" t="s">
        <v>292</v>
      </c>
      <c r="D780" s="123" t="s">
        <v>293</v>
      </c>
      <c r="E780" s="123" t="s">
        <v>155</v>
      </c>
      <c r="F780" s="123">
        <v>2024</v>
      </c>
      <c r="G780" s="123" t="s">
        <v>138</v>
      </c>
      <c r="H780" s="123" t="s">
        <v>151</v>
      </c>
      <c r="I780" s="123" t="s">
        <v>152</v>
      </c>
      <c r="J780" s="251" t="s">
        <v>13</v>
      </c>
      <c r="K780" s="181">
        <v>11865835</v>
      </c>
      <c r="L780" s="181">
        <v>1853000</v>
      </c>
      <c r="M780" s="181">
        <v>76.396000000000001</v>
      </c>
      <c r="N780" s="182" t="s">
        <v>20</v>
      </c>
      <c r="O780" s="183" t="s">
        <v>20</v>
      </c>
    </row>
    <row r="781" spans="1:15" customFormat="1" ht="15.5" x14ac:dyDescent="0.35">
      <c r="A781" s="176" t="s">
        <v>2022</v>
      </c>
      <c r="B781" s="177" t="s">
        <v>2023</v>
      </c>
      <c r="C781" s="176" t="s">
        <v>90</v>
      </c>
      <c r="D781" s="176" t="s">
        <v>306</v>
      </c>
      <c r="E781" s="176" t="s">
        <v>2024</v>
      </c>
      <c r="F781" s="176">
        <v>2024</v>
      </c>
      <c r="G781" s="176" t="s">
        <v>138</v>
      </c>
      <c r="H781" s="176" t="s">
        <v>182</v>
      </c>
      <c r="I781" s="176" t="s">
        <v>330</v>
      </c>
      <c r="J781" s="250" t="s">
        <v>13</v>
      </c>
      <c r="K781" s="178">
        <v>120000</v>
      </c>
      <c r="L781" s="178">
        <v>17036</v>
      </c>
      <c r="M781" s="178">
        <v>17035</v>
      </c>
      <c r="N781" s="179" t="s">
        <v>20</v>
      </c>
      <c r="O781" s="180" t="s">
        <v>20</v>
      </c>
    </row>
    <row r="782" spans="1:15" customFormat="1" ht="15.5" x14ac:dyDescent="0.35">
      <c r="A782" s="123" t="s">
        <v>2025</v>
      </c>
      <c r="B782" s="124" t="s">
        <v>2026</v>
      </c>
      <c r="C782" s="123" t="s">
        <v>96</v>
      </c>
      <c r="D782" s="123" t="s">
        <v>166</v>
      </c>
      <c r="E782" s="123" t="s">
        <v>558</v>
      </c>
      <c r="F782" s="123">
        <v>2024</v>
      </c>
      <c r="G782" s="123" t="s">
        <v>138</v>
      </c>
      <c r="H782" s="123" t="s">
        <v>210</v>
      </c>
      <c r="I782" s="123" t="s">
        <v>429</v>
      </c>
      <c r="J782" s="251" t="s">
        <v>13</v>
      </c>
      <c r="K782" s="181">
        <v>710000</v>
      </c>
      <c r="L782" s="185">
        <v>771585</v>
      </c>
      <c r="M782" s="181">
        <v>681576.62600000005</v>
      </c>
      <c r="N782" s="182" t="s">
        <v>20</v>
      </c>
      <c r="O782" s="183" t="s">
        <v>20</v>
      </c>
    </row>
    <row r="783" spans="1:15" customFormat="1" ht="15.5" x14ac:dyDescent="0.35">
      <c r="A783" s="176" t="s">
        <v>2027</v>
      </c>
      <c r="B783" s="177" t="s">
        <v>2028</v>
      </c>
      <c r="C783" s="176" t="s">
        <v>98</v>
      </c>
      <c r="D783" s="176" t="s">
        <v>155</v>
      </c>
      <c r="E783" s="176" t="s">
        <v>155</v>
      </c>
      <c r="F783" s="176">
        <v>2024</v>
      </c>
      <c r="G783" s="176" t="s">
        <v>138</v>
      </c>
      <c r="H783" s="176" t="s">
        <v>151</v>
      </c>
      <c r="I783" s="176" t="s">
        <v>152</v>
      </c>
      <c r="J783" s="250" t="s">
        <v>13</v>
      </c>
      <c r="K783" s="178">
        <v>5000010</v>
      </c>
      <c r="L783" s="178">
        <v>2206270</v>
      </c>
      <c r="M783" s="178">
        <v>2206212</v>
      </c>
      <c r="N783" s="179" t="s">
        <v>20</v>
      </c>
      <c r="O783" s="180" t="s">
        <v>20</v>
      </c>
    </row>
    <row r="784" spans="1:15" customFormat="1" ht="15.5" x14ac:dyDescent="0.35">
      <c r="A784" s="123" t="s">
        <v>2029</v>
      </c>
      <c r="B784" s="124" t="s">
        <v>2030</v>
      </c>
      <c r="C784" s="123" t="s">
        <v>109</v>
      </c>
      <c r="D784" s="123" t="s">
        <v>368</v>
      </c>
      <c r="E784" s="123" t="s">
        <v>368</v>
      </c>
      <c r="F784" s="123">
        <v>2024</v>
      </c>
      <c r="G784" s="123" t="s">
        <v>138</v>
      </c>
      <c r="H784" s="123" t="s">
        <v>151</v>
      </c>
      <c r="I784" s="123" t="s">
        <v>200</v>
      </c>
      <c r="J784" s="251" t="s">
        <v>13</v>
      </c>
      <c r="K784" s="181">
        <v>872153</v>
      </c>
      <c r="L784" s="185">
        <v>872153</v>
      </c>
      <c r="M784" s="185">
        <v>872153</v>
      </c>
      <c r="N784" s="182" t="s">
        <v>20</v>
      </c>
      <c r="O784" s="183" t="s">
        <v>20</v>
      </c>
    </row>
    <row r="785" spans="1:15" customFormat="1" ht="15.5" x14ac:dyDescent="0.35">
      <c r="A785" s="176" t="s">
        <v>2031</v>
      </c>
      <c r="B785" s="177" t="s">
        <v>2032</v>
      </c>
      <c r="C785" s="176" t="s">
        <v>109</v>
      </c>
      <c r="D785" s="176" t="s">
        <v>368</v>
      </c>
      <c r="E785" s="176" t="s">
        <v>368</v>
      </c>
      <c r="F785" s="176">
        <v>2024</v>
      </c>
      <c r="G785" s="176" t="s">
        <v>138</v>
      </c>
      <c r="H785" s="176" t="s">
        <v>139</v>
      </c>
      <c r="I785" s="176" t="s">
        <v>140</v>
      </c>
      <c r="J785" s="250" t="s">
        <v>13</v>
      </c>
      <c r="K785" s="178">
        <v>5</v>
      </c>
      <c r="L785" s="178">
        <v>5</v>
      </c>
      <c r="M785" s="178">
        <v>0</v>
      </c>
      <c r="N785" s="179" t="s">
        <v>20</v>
      </c>
      <c r="O785" s="180" t="s">
        <v>146</v>
      </c>
    </row>
    <row r="786" spans="1:15" customFormat="1" ht="15.5" x14ac:dyDescent="0.35">
      <c r="A786" s="123" t="s">
        <v>2033</v>
      </c>
      <c r="B786" s="124" t="s">
        <v>2034</v>
      </c>
      <c r="C786" s="123" t="s">
        <v>111</v>
      </c>
      <c r="D786" s="123" t="s">
        <v>180</v>
      </c>
      <c r="E786" s="123" t="s">
        <v>2035</v>
      </c>
      <c r="F786" s="123">
        <v>2024</v>
      </c>
      <c r="G786" s="123" t="s">
        <v>138</v>
      </c>
      <c r="H786" s="123" t="s">
        <v>162</v>
      </c>
      <c r="I786" s="123" t="s">
        <v>252</v>
      </c>
      <c r="J786" s="251" t="s">
        <v>13</v>
      </c>
      <c r="K786" s="181">
        <v>58459</v>
      </c>
      <c r="L786" s="181">
        <v>43950</v>
      </c>
      <c r="M786" s="185">
        <v>43950</v>
      </c>
      <c r="N786" s="182" t="s">
        <v>20</v>
      </c>
      <c r="O786" s="183" t="s">
        <v>20</v>
      </c>
    </row>
    <row r="787" spans="1:15" customFormat="1" ht="15.5" x14ac:dyDescent="0.35">
      <c r="A787" s="176" t="s">
        <v>2036</v>
      </c>
      <c r="B787" s="177" t="s">
        <v>2037</v>
      </c>
      <c r="C787" s="176" t="s">
        <v>109</v>
      </c>
      <c r="D787" s="176" t="s">
        <v>171</v>
      </c>
      <c r="E787" s="176" t="s">
        <v>1931</v>
      </c>
      <c r="F787" s="176">
        <v>2024</v>
      </c>
      <c r="G787" s="176" t="s">
        <v>138</v>
      </c>
      <c r="H787" s="176" t="s">
        <v>196</v>
      </c>
      <c r="I787" s="176" t="s">
        <v>196</v>
      </c>
      <c r="J787" s="250" t="s">
        <v>13</v>
      </c>
      <c r="K787" s="178">
        <v>32773</v>
      </c>
      <c r="L787" s="184">
        <v>18000</v>
      </c>
      <c r="M787" s="178">
        <v>18000</v>
      </c>
      <c r="N787" s="179" t="s">
        <v>20</v>
      </c>
      <c r="O787" s="180" t="s">
        <v>20</v>
      </c>
    </row>
    <row r="788" spans="1:15" customFormat="1" ht="15.5" x14ac:dyDescent="0.35">
      <c r="A788" s="123" t="s">
        <v>2038</v>
      </c>
      <c r="B788" s="124" t="s">
        <v>2039</v>
      </c>
      <c r="C788" s="123" t="s">
        <v>111</v>
      </c>
      <c r="D788" s="123" t="s">
        <v>155</v>
      </c>
      <c r="E788" s="123" t="s">
        <v>155</v>
      </c>
      <c r="F788" s="123">
        <v>2024</v>
      </c>
      <c r="G788" s="123" t="s">
        <v>138</v>
      </c>
      <c r="H788" s="123" t="s">
        <v>151</v>
      </c>
      <c r="I788" s="123" t="s">
        <v>152</v>
      </c>
      <c r="J788" s="251" t="s">
        <v>13</v>
      </c>
      <c r="K788" s="181">
        <v>97480</v>
      </c>
      <c r="L788" s="181">
        <v>97480</v>
      </c>
      <c r="M788" s="181">
        <v>84891</v>
      </c>
      <c r="N788" s="182" t="s">
        <v>20</v>
      </c>
      <c r="O788" s="183" t="s">
        <v>20</v>
      </c>
    </row>
    <row r="789" spans="1:15" customFormat="1" ht="15.5" x14ac:dyDescent="0.35">
      <c r="A789" s="176" t="s">
        <v>2040</v>
      </c>
      <c r="B789" s="177" t="s">
        <v>2041</v>
      </c>
      <c r="C789" s="176" t="s">
        <v>88</v>
      </c>
      <c r="D789" s="176" t="s">
        <v>626</v>
      </c>
      <c r="E789" s="176" t="s">
        <v>155</v>
      </c>
      <c r="F789" s="176">
        <v>2024</v>
      </c>
      <c r="G789" s="176" t="s">
        <v>138</v>
      </c>
      <c r="H789" s="176" t="s">
        <v>151</v>
      </c>
      <c r="I789" s="176" t="s">
        <v>152</v>
      </c>
      <c r="J789" s="250" t="s">
        <v>13</v>
      </c>
      <c r="K789" s="178">
        <v>787114</v>
      </c>
      <c r="L789" s="178">
        <v>389520</v>
      </c>
      <c r="M789" s="184">
        <v>388455</v>
      </c>
      <c r="N789" s="179" t="s">
        <v>20</v>
      </c>
      <c r="O789" s="180" t="s">
        <v>20</v>
      </c>
    </row>
    <row r="790" spans="1:15" customFormat="1" ht="15.5" x14ac:dyDescent="0.35">
      <c r="A790" s="123" t="s">
        <v>2042</v>
      </c>
      <c r="B790" s="124" t="s">
        <v>2043</v>
      </c>
      <c r="C790" s="123" t="s">
        <v>98</v>
      </c>
      <c r="D790" s="123" t="s">
        <v>365</v>
      </c>
      <c r="E790" s="123" t="s">
        <v>543</v>
      </c>
      <c r="F790" s="123">
        <v>2024</v>
      </c>
      <c r="G790" s="123" t="s">
        <v>138</v>
      </c>
      <c r="H790" s="123" t="s">
        <v>139</v>
      </c>
      <c r="I790" s="123" t="s">
        <v>140</v>
      </c>
      <c r="J790" s="251" t="s">
        <v>13</v>
      </c>
      <c r="K790" s="181">
        <v>421090</v>
      </c>
      <c r="L790" s="181">
        <v>343360</v>
      </c>
      <c r="M790" s="181">
        <v>341858.348</v>
      </c>
      <c r="N790" s="182" t="s">
        <v>20</v>
      </c>
      <c r="O790" s="183" t="s">
        <v>20</v>
      </c>
    </row>
    <row r="791" spans="1:15" customFormat="1" ht="15.5" x14ac:dyDescent="0.35">
      <c r="A791" s="176" t="s">
        <v>2044</v>
      </c>
      <c r="B791" s="177" t="s">
        <v>2045</v>
      </c>
      <c r="C791" s="176" t="s">
        <v>90</v>
      </c>
      <c r="D791" s="176" t="s">
        <v>489</v>
      </c>
      <c r="E791" s="176" t="s">
        <v>490</v>
      </c>
      <c r="F791" s="176">
        <v>2024</v>
      </c>
      <c r="G791" s="176" t="s">
        <v>138</v>
      </c>
      <c r="H791" s="176" t="s">
        <v>210</v>
      </c>
      <c r="I791" s="176" t="s">
        <v>429</v>
      </c>
      <c r="J791" s="250" t="s">
        <v>13</v>
      </c>
      <c r="K791" s="178">
        <v>120217</v>
      </c>
      <c r="L791" s="178">
        <v>7751</v>
      </c>
      <c r="M791" s="178">
        <v>7751</v>
      </c>
      <c r="N791" s="179" t="s">
        <v>20</v>
      </c>
      <c r="O791" s="180" t="s">
        <v>20</v>
      </c>
    </row>
    <row r="792" spans="1:15" customFormat="1" ht="15.5" x14ac:dyDescent="0.35">
      <c r="A792" s="123" t="s">
        <v>2046</v>
      </c>
      <c r="B792" s="124" t="s">
        <v>2047</v>
      </c>
      <c r="C792" s="123" t="s">
        <v>98</v>
      </c>
      <c r="D792" s="123" t="s">
        <v>158</v>
      </c>
      <c r="E792" s="123" t="s">
        <v>309</v>
      </c>
      <c r="F792" s="123">
        <v>2024</v>
      </c>
      <c r="G792" s="123" t="s">
        <v>138</v>
      </c>
      <c r="H792" s="123" t="s">
        <v>151</v>
      </c>
      <c r="I792" s="123" t="s">
        <v>200</v>
      </c>
      <c r="J792" s="251" t="s">
        <v>13</v>
      </c>
      <c r="K792" s="181">
        <v>1555322</v>
      </c>
      <c r="L792" s="181">
        <v>2409586</v>
      </c>
      <c r="M792" s="181">
        <v>1306974.939</v>
      </c>
      <c r="N792" s="182" t="s">
        <v>20</v>
      </c>
      <c r="O792" s="183" t="s">
        <v>20</v>
      </c>
    </row>
    <row r="793" spans="1:15" customFormat="1" ht="15.5" x14ac:dyDescent="0.35">
      <c r="A793" s="176" t="s">
        <v>2048</v>
      </c>
      <c r="B793" s="177" t="s">
        <v>2049</v>
      </c>
      <c r="C793" s="176" t="s">
        <v>97</v>
      </c>
      <c r="D793" s="176" t="s">
        <v>333</v>
      </c>
      <c r="E793" s="176" t="s">
        <v>333</v>
      </c>
      <c r="F793" s="176">
        <v>2024</v>
      </c>
      <c r="G793" s="176" t="s">
        <v>138</v>
      </c>
      <c r="H793" s="176" t="s">
        <v>151</v>
      </c>
      <c r="I793" s="176" t="s">
        <v>200</v>
      </c>
      <c r="J793" s="250" t="s">
        <v>13</v>
      </c>
      <c r="K793" s="178">
        <v>1472</v>
      </c>
      <c r="L793" s="178">
        <v>7000</v>
      </c>
      <c r="M793" s="184">
        <v>0</v>
      </c>
      <c r="N793" s="179" t="s">
        <v>20</v>
      </c>
      <c r="O793" s="180" t="s">
        <v>146</v>
      </c>
    </row>
    <row r="794" spans="1:15" customFormat="1" ht="15.5" x14ac:dyDescent="0.35">
      <c r="A794" s="123" t="s">
        <v>2050</v>
      </c>
      <c r="B794" s="124" t="s">
        <v>2051</v>
      </c>
      <c r="C794" s="123" t="s">
        <v>97</v>
      </c>
      <c r="D794" s="123" t="s">
        <v>333</v>
      </c>
      <c r="E794" s="123" t="s">
        <v>334</v>
      </c>
      <c r="F794" s="123">
        <v>2024</v>
      </c>
      <c r="G794" s="123" t="s">
        <v>2052</v>
      </c>
      <c r="H794" s="123" t="s">
        <v>210</v>
      </c>
      <c r="I794" s="123" t="s">
        <v>1370</v>
      </c>
      <c r="J794" s="251" t="s">
        <v>13</v>
      </c>
      <c r="K794" s="181">
        <v>90864</v>
      </c>
      <c r="L794" s="181">
        <v>90864</v>
      </c>
      <c r="M794" s="181">
        <v>90863.49</v>
      </c>
      <c r="N794" s="182" t="s">
        <v>20</v>
      </c>
      <c r="O794" s="183" t="s">
        <v>20</v>
      </c>
    </row>
    <row r="795" spans="1:15" customFormat="1" ht="15.5" x14ac:dyDescent="0.35">
      <c r="A795" s="176" t="s">
        <v>2053</v>
      </c>
      <c r="B795" s="177" t="s">
        <v>2054</v>
      </c>
      <c r="C795" s="176" t="s">
        <v>97</v>
      </c>
      <c r="D795" s="176" t="s">
        <v>333</v>
      </c>
      <c r="E795" s="176" t="s">
        <v>822</v>
      </c>
      <c r="F795" s="176">
        <v>2024</v>
      </c>
      <c r="G795" s="176" t="s">
        <v>138</v>
      </c>
      <c r="H795" s="176" t="s">
        <v>321</v>
      </c>
      <c r="I795" s="176" t="s">
        <v>322</v>
      </c>
      <c r="J795" s="250" t="s">
        <v>13</v>
      </c>
      <c r="K795" s="178">
        <v>1451834</v>
      </c>
      <c r="L795" s="178">
        <v>1408544</v>
      </c>
      <c r="M795" s="178">
        <v>1405054</v>
      </c>
      <c r="N795" s="179" t="s">
        <v>20</v>
      </c>
      <c r="O795" s="180" t="s">
        <v>20</v>
      </c>
    </row>
    <row r="796" spans="1:15" customFormat="1" ht="15.5" x14ac:dyDescent="0.35">
      <c r="A796" s="123" t="s">
        <v>2055</v>
      </c>
      <c r="B796" s="124" t="s">
        <v>2056</v>
      </c>
      <c r="C796" s="123" t="s">
        <v>89</v>
      </c>
      <c r="D796" s="123" t="s">
        <v>221</v>
      </c>
      <c r="E796" s="123" t="s">
        <v>222</v>
      </c>
      <c r="F796" s="123">
        <v>2024</v>
      </c>
      <c r="G796" s="123" t="s">
        <v>138</v>
      </c>
      <c r="H796" s="123" t="s">
        <v>151</v>
      </c>
      <c r="I796" s="123" t="s">
        <v>200</v>
      </c>
      <c r="J796" s="251" t="s">
        <v>13</v>
      </c>
      <c r="K796" s="181">
        <v>1500</v>
      </c>
      <c r="L796" s="181">
        <v>1500</v>
      </c>
      <c r="M796" s="181">
        <v>0</v>
      </c>
      <c r="N796" s="182" t="s">
        <v>20</v>
      </c>
      <c r="O796" s="183" t="s">
        <v>146</v>
      </c>
    </row>
    <row r="797" spans="1:15" customFormat="1" ht="15.5" x14ac:dyDescent="0.35">
      <c r="A797" s="176" t="s">
        <v>2057</v>
      </c>
      <c r="B797" s="177" t="s">
        <v>2058</v>
      </c>
      <c r="C797" s="176" t="s">
        <v>96</v>
      </c>
      <c r="D797" s="176" t="s">
        <v>166</v>
      </c>
      <c r="E797" s="176" t="s">
        <v>281</v>
      </c>
      <c r="F797" s="176">
        <v>2024</v>
      </c>
      <c r="G797" s="176" t="s">
        <v>138</v>
      </c>
      <c r="H797" s="176" t="s">
        <v>196</v>
      </c>
      <c r="I797" s="176" t="s">
        <v>1944</v>
      </c>
      <c r="J797" s="250" t="s">
        <v>13</v>
      </c>
      <c r="K797" s="178">
        <v>361297</v>
      </c>
      <c r="L797" s="184">
        <v>361296</v>
      </c>
      <c r="M797" s="184">
        <v>142930.68799999999</v>
      </c>
      <c r="N797" s="179" t="s">
        <v>20</v>
      </c>
      <c r="O797" s="180" t="s">
        <v>20</v>
      </c>
    </row>
    <row r="798" spans="1:15" customFormat="1" ht="15.5" x14ac:dyDescent="0.35">
      <c r="A798" s="123" t="s">
        <v>2059</v>
      </c>
      <c r="B798" s="124" t="s">
        <v>2060</v>
      </c>
      <c r="C798" s="123" t="s">
        <v>109</v>
      </c>
      <c r="D798" s="123" t="s">
        <v>368</v>
      </c>
      <c r="E798" s="123" t="s">
        <v>368</v>
      </c>
      <c r="F798" s="123">
        <v>2024</v>
      </c>
      <c r="G798" s="123" t="s">
        <v>138</v>
      </c>
      <c r="H798" s="123" t="s">
        <v>210</v>
      </c>
      <c r="I798" s="123" t="s">
        <v>211</v>
      </c>
      <c r="J798" s="251" t="s">
        <v>13</v>
      </c>
      <c r="K798" s="181">
        <v>2175527</v>
      </c>
      <c r="L798" s="185">
        <v>64871</v>
      </c>
      <c r="M798" s="181">
        <v>64869.767999999996</v>
      </c>
      <c r="N798" s="182" t="s">
        <v>20</v>
      </c>
      <c r="O798" s="183" t="s">
        <v>20</v>
      </c>
    </row>
    <row r="799" spans="1:15" customFormat="1" ht="15.5" x14ac:dyDescent="0.35">
      <c r="A799" s="176" t="s">
        <v>2061</v>
      </c>
      <c r="B799" s="177" t="s">
        <v>2062</v>
      </c>
      <c r="C799" s="176" t="s">
        <v>96</v>
      </c>
      <c r="D799" s="176" t="s">
        <v>166</v>
      </c>
      <c r="E799" s="176" t="s">
        <v>281</v>
      </c>
      <c r="F799" s="176">
        <v>2024</v>
      </c>
      <c r="G799" s="176" t="s">
        <v>138</v>
      </c>
      <c r="H799" s="176" t="s">
        <v>151</v>
      </c>
      <c r="I799" s="176" t="s">
        <v>200</v>
      </c>
      <c r="J799" s="250" t="s">
        <v>13</v>
      </c>
      <c r="K799" s="178">
        <v>7900</v>
      </c>
      <c r="L799" s="184">
        <v>7900</v>
      </c>
      <c r="M799" s="178">
        <v>7900</v>
      </c>
      <c r="N799" s="179" t="s">
        <v>20</v>
      </c>
      <c r="O799" s="180" t="s">
        <v>20</v>
      </c>
    </row>
    <row r="800" spans="1:15" customFormat="1" ht="15.5" x14ac:dyDescent="0.35">
      <c r="A800" s="123" t="s">
        <v>2063</v>
      </c>
      <c r="B800" s="124" t="s">
        <v>2064</v>
      </c>
      <c r="C800" s="123" t="s">
        <v>111</v>
      </c>
      <c r="D800" s="123" t="s">
        <v>932</v>
      </c>
      <c r="E800" s="123" t="s">
        <v>2065</v>
      </c>
      <c r="F800" s="123">
        <v>2024</v>
      </c>
      <c r="G800" s="123" t="s">
        <v>138</v>
      </c>
      <c r="H800" s="123" t="s">
        <v>182</v>
      </c>
      <c r="I800" s="123" t="s">
        <v>330</v>
      </c>
      <c r="J800" s="251" t="s">
        <v>13</v>
      </c>
      <c r="K800" s="181">
        <v>513714</v>
      </c>
      <c r="L800" s="181">
        <v>560900</v>
      </c>
      <c r="M800" s="181">
        <v>513714.25599999999</v>
      </c>
      <c r="N800" s="182" t="s">
        <v>20</v>
      </c>
      <c r="O800" s="183" t="s">
        <v>20</v>
      </c>
    </row>
    <row r="801" spans="1:15" customFormat="1" ht="15.5" x14ac:dyDescent="0.35">
      <c r="A801" s="176" t="s">
        <v>2066</v>
      </c>
      <c r="B801" s="177" t="s">
        <v>2067</v>
      </c>
      <c r="C801" s="176" t="s">
        <v>92</v>
      </c>
      <c r="D801" s="176" t="s">
        <v>361</v>
      </c>
      <c r="E801" s="176" t="s">
        <v>2068</v>
      </c>
      <c r="F801" s="176">
        <v>2024</v>
      </c>
      <c r="G801" s="176" t="s">
        <v>138</v>
      </c>
      <c r="H801" s="176" t="s">
        <v>182</v>
      </c>
      <c r="I801" s="176" t="s">
        <v>330</v>
      </c>
      <c r="J801" s="250" t="s">
        <v>13</v>
      </c>
      <c r="K801" s="178">
        <v>78275</v>
      </c>
      <c r="L801" s="184">
        <v>51712</v>
      </c>
      <c r="M801" s="178">
        <v>0</v>
      </c>
      <c r="N801" s="179" t="s">
        <v>20</v>
      </c>
      <c r="O801" s="180" t="s">
        <v>146</v>
      </c>
    </row>
    <row r="802" spans="1:15" customFormat="1" ht="15.5" x14ac:dyDescent="0.35">
      <c r="A802" s="123" t="s">
        <v>2069</v>
      </c>
      <c r="B802" s="124" t="s">
        <v>2070</v>
      </c>
      <c r="C802" s="123" t="s">
        <v>92</v>
      </c>
      <c r="D802" s="123" t="s">
        <v>721</v>
      </c>
      <c r="E802" s="123" t="s">
        <v>1912</v>
      </c>
      <c r="F802" s="123">
        <v>2024</v>
      </c>
      <c r="G802" s="123" t="s">
        <v>138</v>
      </c>
      <c r="H802" s="123" t="s">
        <v>182</v>
      </c>
      <c r="I802" s="123" t="s">
        <v>330</v>
      </c>
      <c r="J802" s="251" t="s">
        <v>13</v>
      </c>
      <c r="K802" s="181">
        <v>2</v>
      </c>
      <c r="L802" s="181">
        <v>115740</v>
      </c>
      <c r="M802" s="185">
        <v>0</v>
      </c>
      <c r="N802" s="182" t="s">
        <v>20</v>
      </c>
      <c r="O802" s="183" t="s">
        <v>146</v>
      </c>
    </row>
    <row r="803" spans="1:15" customFormat="1" ht="15.5" x14ac:dyDescent="0.35">
      <c r="A803" s="176" t="s">
        <v>2071</v>
      </c>
      <c r="B803" s="177" t="s">
        <v>2072</v>
      </c>
      <c r="C803" s="176" t="s">
        <v>86</v>
      </c>
      <c r="D803" s="176" t="s">
        <v>199</v>
      </c>
      <c r="E803" s="176" t="s">
        <v>199</v>
      </c>
      <c r="F803" s="176">
        <v>2024</v>
      </c>
      <c r="G803" s="176" t="s">
        <v>138</v>
      </c>
      <c r="H803" s="176" t="s">
        <v>182</v>
      </c>
      <c r="I803" s="176" t="s">
        <v>330</v>
      </c>
      <c r="J803" s="250" t="s">
        <v>13</v>
      </c>
      <c r="K803" s="178">
        <v>1064756</v>
      </c>
      <c r="L803" s="178">
        <v>1044003</v>
      </c>
      <c r="M803" s="178">
        <v>1003479.927</v>
      </c>
      <c r="N803" s="179" t="s">
        <v>20</v>
      </c>
      <c r="O803" s="180" t="s">
        <v>20</v>
      </c>
    </row>
    <row r="804" spans="1:15" customFormat="1" ht="15.5" x14ac:dyDescent="0.35">
      <c r="A804" s="123" t="s">
        <v>2073</v>
      </c>
      <c r="B804" s="124" t="s">
        <v>2074</v>
      </c>
      <c r="C804" s="123" t="s">
        <v>86</v>
      </c>
      <c r="D804" s="123" t="s">
        <v>199</v>
      </c>
      <c r="E804" s="123" t="s">
        <v>199</v>
      </c>
      <c r="F804" s="123">
        <v>2024</v>
      </c>
      <c r="G804" s="123" t="s">
        <v>138</v>
      </c>
      <c r="H804" s="123" t="s">
        <v>182</v>
      </c>
      <c r="I804" s="123" t="s">
        <v>330</v>
      </c>
      <c r="J804" s="251" t="s">
        <v>13</v>
      </c>
      <c r="K804" s="181">
        <v>128073</v>
      </c>
      <c r="L804" s="181">
        <v>131326</v>
      </c>
      <c r="M804" s="185">
        <v>128072</v>
      </c>
      <c r="N804" s="182" t="s">
        <v>20</v>
      </c>
      <c r="O804" s="183" t="s">
        <v>20</v>
      </c>
    </row>
    <row r="805" spans="1:15" customFormat="1" ht="15.5" x14ac:dyDescent="0.35">
      <c r="A805" s="176" t="s">
        <v>2075</v>
      </c>
      <c r="B805" s="177" t="s">
        <v>2076</v>
      </c>
      <c r="C805" s="176" t="s">
        <v>84</v>
      </c>
      <c r="D805" s="176" t="s">
        <v>341</v>
      </c>
      <c r="E805" s="176" t="s">
        <v>1907</v>
      </c>
      <c r="F805" s="176">
        <v>2024</v>
      </c>
      <c r="G805" s="176" t="s">
        <v>138</v>
      </c>
      <c r="H805" s="176" t="s">
        <v>151</v>
      </c>
      <c r="I805" s="176" t="s">
        <v>152</v>
      </c>
      <c r="J805" s="250" t="s">
        <v>13</v>
      </c>
      <c r="K805" s="178">
        <v>156284</v>
      </c>
      <c r="L805" s="184">
        <v>151000</v>
      </c>
      <c r="M805" s="178">
        <v>0</v>
      </c>
      <c r="N805" s="179" t="s">
        <v>20</v>
      </c>
      <c r="O805" s="180" t="s">
        <v>146</v>
      </c>
    </row>
    <row r="806" spans="1:15" customFormat="1" ht="15.5" x14ac:dyDescent="0.35">
      <c r="A806" s="123" t="s">
        <v>2077</v>
      </c>
      <c r="B806" s="124" t="s">
        <v>2078</v>
      </c>
      <c r="C806" s="123" t="s">
        <v>84</v>
      </c>
      <c r="D806" s="123" t="s">
        <v>155</v>
      </c>
      <c r="E806" s="123" t="s">
        <v>155</v>
      </c>
      <c r="F806" s="123">
        <v>2024</v>
      </c>
      <c r="G806" s="123" t="s">
        <v>138</v>
      </c>
      <c r="H806" s="123" t="s">
        <v>151</v>
      </c>
      <c r="I806" s="123" t="s">
        <v>152</v>
      </c>
      <c r="J806" s="251" t="s">
        <v>13</v>
      </c>
      <c r="K806" s="181">
        <v>81664</v>
      </c>
      <c r="L806" s="181">
        <v>80640</v>
      </c>
      <c r="M806" s="181">
        <v>80100</v>
      </c>
      <c r="N806" s="182" t="s">
        <v>20</v>
      </c>
      <c r="O806" s="183" t="s">
        <v>20</v>
      </c>
    </row>
    <row r="807" spans="1:15" customFormat="1" ht="15.5" x14ac:dyDescent="0.35">
      <c r="A807" s="176" t="s">
        <v>2079</v>
      </c>
      <c r="B807" s="177" t="s">
        <v>2080</v>
      </c>
      <c r="C807" s="176" t="s">
        <v>96</v>
      </c>
      <c r="D807" s="176" t="s">
        <v>166</v>
      </c>
      <c r="E807" s="176" t="s">
        <v>755</v>
      </c>
      <c r="F807" s="176">
        <v>2024</v>
      </c>
      <c r="G807" s="176" t="s">
        <v>138</v>
      </c>
      <c r="H807" s="176" t="s">
        <v>144</v>
      </c>
      <c r="I807" s="176" t="s">
        <v>145</v>
      </c>
      <c r="J807" s="250" t="s">
        <v>13</v>
      </c>
      <c r="K807" s="178">
        <v>2265716</v>
      </c>
      <c r="L807" s="184">
        <v>2265716</v>
      </c>
      <c r="M807" s="184">
        <v>2265715.8849999998</v>
      </c>
      <c r="N807" s="179" t="s">
        <v>20</v>
      </c>
      <c r="O807" s="180" t="s">
        <v>20</v>
      </c>
    </row>
    <row r="808" spans="1:15" customFormat="1" ht="15.5" x14ac:dyDescent="0.35">
      <c r="A808" s="123" t="s">
        <v>2081</v>
      </c>
      <c r="B808" s="124" t="s">
        <v>2082</v>
      </c>
      <c r="C808" s="123" t="s">
        <v>96</v>
      </c>
      <c r="D808" s="123" t="s">
        <v>166</v>
      </c>
      <c r="E808" s="123" t="s">
        <v>755</v>
      </c>
      <c r="F808" s="123">
        <v>2024</v>
      </c>
      <c r="G808" s="123" t="s">
        <v>138</v>
      </c>
      <c r="H808" s="123" t="s">
        <v>144</v>
      </c>
      <c r="I808" s="123" t="s">
        <v>145</v>
      </c>
      <c r="J808" s="251" t="s">
        <v>13</v>
      </c>
      <c r="K808" s="181">
        <v>1741012</v>
      </c>
      <c r="L808" s="181">
        <v>1743938</v>
      </c>
      <c r="M808" s="181">
        <v>1741006.41</v>
      </c>
      <c r="N808" s="182" t="s">
        <v>20</v>
      </c>
      <c r="O808" s="183" t="s">
        <v>20</v>
      </c>
    </row>
    <row r="809" spans="1:15" customFormat="1" ht="15.5" x14ac:dyDescent="0.35">
      <c r="A809" s="176" t="s">
        <v>2083</v>
      </c>
      <c r="B809" s="177" t="s">
        <v>2084</v>
      </c>
      <c r="C809" s="176" t="s">
        <v>91</v>
      </c>
      <c r="D809" s="176" t="s">
        <v>384</v>
      </c>
      <c r="E809" s="176" t="s">
        <v>2085</v>
      </c>
      <c r="F809" s="176">
        <v>2024</v>
      </c>
      <c r="G809" s="176" t="s">
        <v>138</v>
      </c>
      <c r="H809" s="176" t="s">
        <v>321</v>
      </c>
      <c r="I809" s="176" t="s">
        <v>322</v>
      </c>
      <c r="J809" s="250" t="s">
        <v>13</v>
      </c>
      <c r="K809" s="178">
        <v>4014157</v>
      </c>
      <c r="L809" s="178">
        <v>2501797</v>
      </c>
      <c r="M809" s="178">
        <v>2501798.3859999999</v>
      </c>
      <c r="N809" s="179" t="s">
        <v>20</v>
      </c>
      <c r="O809" s="180" t="s">
        <v>20</v>
      </c>
    </row>
    <row r="810" spans="1:15" customFormat="1" ht="15.5" x14ac:dyDescent="0.35">
      <c r="A810" s="123" t="s">
        <v>2086</v>
      </c>
      <c r="B810" s="124" t="s">
        <v>2087</v>
      </c>
      <c r="C810" s="123" t="s">
        <v>91</v>
      </c>
      <c r="D810" s="123" t="s">
        <v>596</v>
      </c>
      <c r="E810" s="123" t="s">
        <v>1314</v>
      </c>
      <c r="F810" s="123">
        <v>2024</v>
      </c>
      <c r="G810" s="123" t="s">
        <v>138</v>
      </c>
      <c r="H810" s="123" t="s">
        <v>182</v>
      </c>
      <c r="I810" s="123" t="s">
        <v>183</v>
      </c>
      <c r="J810" s="251" t="s">
        <v>13</v>
      </c>
      <c r="K810" s="181">
        <v>257134</v>
      </c>
      <c r="L810" s="181">
        <v>345502</v>
      </c>
      <c r="M810" s="185">
        <v>10098</v>
      </c>
      <c r="N810" s="182" t="s">
        <v>20</v>
      </c>
      <c r="O810" s="183" t="s">
        <v>20</v>
      </c>
    </row>
    <row r="811" spans="1:15" customFormat="1" ht="15.5" x14ac:dyDescent="0.35">
      <c r="A811" s="176" t="s">
        <v>2088</v>
      </c>
      <c r="B811" s="177" t="s">
        <v>2089</v>
      </c>
      <c r="C811" s="176" t="s">
        <v>87</v>
      </c>
      <c r="D811" s="176" t="s">
        <v>60</v>
      </c>
      <c r="E811" s="176" t="s">
        <v>60</v>
      </c>
      <c r="F811" s="176">
        <v>2024</v>
      </c>
      <c r="G811" s="176" t="s">
        <v>138</v>
      </c>
      <c r="H811" s="176" t="s">
        <v>162</v>
      </c>
      <c r="I811" s="176" t="s">
        <v>238</v>
      </c>
      <c r="J811" s="250" t="s">
        <v>13</v>
      </c>
      <c r="K811" s="178">
        <v>3158447</v>
      </c>
      <c r="L811" s="184">
        <v>3267655</v>
      </c>
      <c r="M811" s="178">
        <v>3107018</v>
      </c>
      <c r="N811" s="179" t="s">
        <v>20</v>
      </c>
      <c r="O811" s="180" t="s">
        <v>20</v>
      </c>
    </row>
    <row r="812" spans="1:15" customFormat="1" ht="15.5" x14ac:dyDescent="0.35">
      <c r="A812" s="123" t="s">
        <v>2090</v>
      </c>
      <c r="B812" s="124" t="s">
        <v>2091</v>
      </c>
      <c r="C812" s="123" t="s">
        <v>292</v>
      </c>
      <c r="D812" s="123" t="s">
        <v>155</v>
      </c>
      <c r="E812" s="123" t="s">
        <v>155</v>
      </c>
      <c r="F812" s="123">
        <v>2024</v>
      </c>
      <c r="G812" s="123" t="s">
        <v>138</v>
      </c>
      <c r="H812" s="123" t="s">
        <v>151</v>
      </c>
      <c r="I812" s="123" t="s">
        <v>312</v>
      </c>
      <c r="J812" s="251" t="s">
        <v>13</v>
      </c>
      <c r="K812" s="181">
        <v>59084</v>
      </c>
      <c r="L812" s="181">
        <v>81692</v>
      </c>
      <c r="M812" s="181">
        <v>59084</v>
      </c>
      <c r="N812" s="182" t="s">
        <v>20</v>
      </c>
      <c r="O812" s="183" t="s">
        <v>20</v>
      </c>
    </row>
    <row r="813" spans="1:15" customFormat="1" ht="15.5" x14ac:dyDescent="0.35">
      <c r="A813" s="176" t="s">
        <v>2092</v>
      </c>
      <c r="B813" s="177" t="s">
        <v>2093</v>
      </c>
      <c r="C813" s="176" t="s">
        <v>100</v>
      </c>
      <c r="D813" s="176" t="s">
        <v>149</v>
      </c>
      <c r="E813" s="176" t="s">
        <v>150</v>
      </c>
      <c r="F813" s="176">
        <v>2024</v>
      </c>
      <c r="G813" s="176" t="s">
        <v>138</v>
      </c>
      <c r="H813" s="176" t="s">
        <v>151</v>
      </c>
      <c r="I813" s="176" t="s">
        <v>312</v>
      </c>
      <c r="J813" s="250" t="s">
        <v>13</v>
      </c>
      <c r="K813" s="178">
        <v>4700571</v>
      </c>
      <c r="L813" s="184">
        <v>4620627</v>
      </c>
      <c r="M813" s="184">
        <v>4605987</v>
      </c>
      <c r="N813" s="179" t="s">
        <v>20</v>
      </c>
      <c r="O813" s="180" t="s">
        <v>20</v>
      </c>
    </row>
    <row r="814" spans="1:15" customFormat="1" ht="15.5" x14ac:dyDescent="0.35">
      <c r="A814" s="123" t="s">
        <v>2094</v>
      </c>
      <c r="B814" s="124" t="s">
        <v>2095</v>
      </c>
      <c r="C814" s="123" t="s">
        <v>292</v>
      </c>
      <c r="D814" s="123" t="s">
        <v>72</v>
      </c>
      <c r="E814" s="123" t="s">
        <v>1526</v>
      </c>
      <c r="F814" s="123">
        <v>2024</v>
      </c>
      <c r="G814" s="123" t="s">
        <v>138</v>
      </c>
      <c r="H814" s="123" t="s">
        <v>151</v>
      </c>
      <c r="I814" s="123" t="s">
        <v>152</v>
      </c>
      <c r="J814" s="251" t="s">
        <v>13</v>
      </c>
      <c r="K814" s="181">
        <v>800566</v>
      </c>
      <c r="L814" s="181">
        <v>800570</v>
      </c>
      <c r="M814" s="181">
        <v>799947</v>
      </c>
      <c r="N814" s="182" t="s">
        <v>20</v>
      </c>
      <c r="O814" s="183" t="s">
        <v>20</v>
      </c>
    </row>
    <row r="815" spans="1:15" customFormat="1" ht="15.5" x14ac:dyDescent="0.35">
      <c r="A815" s="176" t="s">
        <v>2096</v>
      </c>
      <c r="B815" s="177" t="s">
        <v>2097</v>
      </c>
      <c r="C815" s="176" t="s">
        <v>109</v>
      </c>
      <c r="D815" s="176" t="s">
        <v>368</v>
      </c>
      <c r="E815" s="176" t="s">
        <v>368</v>
      </c>
      <c r="F815" s="176">
        <v>2024</v>
      </c>
      <c r="G815" s="176" t="s">
        <v>138</v>
      </c>
      <c r="H815" s="176" t="s">
        <v>270</v>
      </c>
      <c r="I815" s="176" t="s">
        <v>271</v>
      </c>
      <c r="J815" s="250" t="s">
        <v>13</v>
      </c>
      <c r="K815" s="178">
        <v>2304220</v>
      </c>
      <c r="L815" s="184">
        <v>2272733</v>
      </c>
      <c r="M815" s="178">
        <v>2262511</v>
      </c>
      <c r="N815" s="179" t="s">
        <v>20</v>
      </c>
      <c r="O815" s="180" t="s">
        <v>20</v>
      </c>
    </row>
    <row r="816" spans="1:15" customFormat="1" ht="15.5" x14ac:dyDescent="0.35">
      <c r="A816" s="123" t="s">
        <v>2098</v>
      </c>
      <c r="B816" s="124" t="s">
        <v>2099</v>
      </c>
      <c r="C816" s="123" t="s">
        <v>98</v>
      </c>
      <c r="D816" s="123" t="s">
        <v>365</v>
      </c>
      <c r="E816" s="123" t="s">
        <v>365</v>
      </c>
      <c r="F816" s="123">
        <v>2024</v>
      </c>
      <c r="G816" s="123" t="s">
        <v>138</v>
      </c>
      <c r="H816" s="123" t="s">
        <v>270</v>
      </c>
      <c r="I816" s="123" t="s">
        <v>271</v>
      </c>
      <c r="J816" s="251" t="s">
        <v>13</v>
      </c>
      <c r="K816" s="181">
        <v>587545</v>
      </c>
      <c r="L816" s="181">
        <v>453173</v>
      </c>
      <c r="M816" s="181">
        <v>393902</v>
      </c>
      <c r="N816" s="182" t="s">
        <v>20</v>
      </c>
      <c r="O816" s="183" t="s">
        <v>20</v>
      </c>
    </row>
    <row r="817" spans="1:15" customFormat="1" ht="15.5" x14ac:dyDescent="0.35">
      <c r="A817" s="176" t="s">
        <v>2100</v>
      </c>
      <c r="B817" s="177" t="s">
        <v>2101</v>
      </c>
      <c r="C817" s="176" t="s">
        <v>98</v>
      </c>
      <c r="D817" s="176" t="s">
        <v>155</v>
      </c>
      <c r="E817" s="176" t="s">
        <v>155</v>
      </c>
      <c r="F817" s="176">
        <v>2024</v>
      </c>
      <c r="G817" s="176" t="s">
        <v>138</v>
      </c>
      <c r="H817" s="176" t="s">
        <v>151</v>
      </c>
      <c r="I817" s="176" t="s">
        <v>152</v>
      </c>
      <c r="J817" s="250" t="s">
        <v>13</v>
      </c>
      <c r="K817" s="178">
        <v>271175</v>
      </c>
      <c r="L817" s="184">
        <v>19810</v>
      </c>
      <c r="M817" s="178">
        <v>19568.398000000001</v>
      </c>
      <c r="N817" s="179" t="s">
        <v>20</v>
      </c>
      <c r="O817" s="180" t="s">
        <v>20</v>
      </c>
    </row>
    <row r="818" spans="1:15" customFormat="1" ht="15.5" x14ac:dyDescent="0.35">
      <c r="A818" s="123" t="s">
        <v>2102</v>
      </c>
      <c r="B818" s="124" t="s">
        <v>2103</v>
      </c>
      <c r="C818" s="123" t="s">
        <v>98</v>
      </c>
      <c r="D818" s="123" t="s">
        <v>155</v>
      </c>
      <c r="E818" s="123" t="s">
        <v>155</v>
      </c>
      <c r="F818" s="123">
        <v>2024</v>
      </c>
      <c r="G818" s="123" t="s">
        <v>138</v>
      </c>
      <c r="H818" s="123" t="s">
        <v>151</v>
      </c>
      <c r="I818" s="123" t="s">
        <v>152</v>
      </c>
      <c r="J818" s="251" t="s">
        <v>13</v>
      </c>
      <c r="K818" s="181">
        <v>4336631</v>
      </c>
      <c r="L818" s="185">
        <v>20</v>
      </c>
      <c r="M818" s="185">
        <v>0</v>
      </c>
      <c r="N818" s="182" t="s">
        <v>20</v>
      </c>
      <c r="O818" s="183" t="s">
        <v>146</v>
      </c>
    </row>
    <row r="819" spans="1:15" customFormat="1" ht="15.5" x14ac:dyDescent="0.35">
      <c r="A819" s="176" t="s">
        <v>2104</v>
      </c>
      <c r="B819" s="177" t="s">
        <v>2105</v>
      </c>
      <c r="C819" s="176" t="s">
        <v>97</v>
      </c>
      <c r="D819" s="176" t="s">
        <v>155</v>
      </c>
      <c r="E819" s="176" t="s">
        <v>155</v>
      </c>
      <c r="F819" s="176">
        <v>2024</v>
      </c>
      <c r="G819" s="176" t="s">
        <v>138</v>
      </c>
      <c r="H819" s="176" t="s">
        <v>210</v>
      </c>
      <c r="I819" s="176" t="s">
        <v>211</v>
      </c>
      <c r="J819" s="250" t="s">
        <v>13</v>
      </c>
      <c r="K819" s="178">
        <v>20979</v>
      </c>
      <c r="L819" s="178">
        <v>20511</v>
      </c>
      <c r="M819" s="178">
        <v>15487.630999999999</v>
      </c>
      <c r="N819" s="179" t="s">
        <v>20</v>
      </c>
      <c r="O819" s="180" t="s">
        <v>20</v>
      </c>
    </row>
    <row r="820" spans="1:15" customFormat="1" ht="15.5" x14ac:dyDescent="0.35">
      <c r="A820" s="123" t="s">
        <v>2106</v>
      </c>
      <c r="B820" s="124" t="s">
        <v>2107</v>
      </c>
      <c r="C820" s="123" t="s">
        <v>91</v>
      </c>
      <c r="D820" s="123" t="s">
        <v>155</v>
      </c>
      <c r="E820" s="123" t="s">
        <v>155</v>
      </c>
      <c r="F820" s="123">
        <v>2024</v>
      </c>
      <c r="G820" s="123" t="s">
        <v>138</v>
      </c>
      <c r="H820" s="123" t="s">
        <v>162</v>
      </c>
      <c r="I820" s="123" t="s">
        <v>238</v>
      </c>
      <c r="J820" s="251" t="s">
        <v>13</v>
      </c>
      <c r="K820" s="181">
        <v>1080998</v>
      </c>
      <c r="L820" s="181">
        <v>1090000</v>
      </c>
      <c r="M820" s="181">
        <v>670225.80599999998</v>
      </c>
      <c r="N820" s="182" t="s">
        <v>20</v>
      </c>
      <c r="O820" s="183" t="s">
        <v>20</v>
      </c>
    </row>
    <row r="821" spans="1:15" customFormat="1" ht="15.5" x14ac:dyDescent="0.35">
      <c r="A821" s="176" t="s">
        <v>2108</v>
      </c>
      <c r="B821" s="177" t="s">
        <v>2109</v>
      </c>
      <c r="C821" s="176" t="s">
        <v>98</v>
      </c>
      <c r="D821" s="176" t="s">
        <v>400</v>
      </c>
      <c r="E821" s="176" t="s">
        <v>437</v>
      </c>
      <c r="F821" s="176">
        <v>2024</v>
      </c>
      <c r="G821" s="176" t="s">
        <v>138</v>
      </c>
      <c r="H821" s="176" t="s">
        <v>139</v>
      </c>
      <c r="I821" s="176" t="s">
        <v>140</v>
      </c>
      <c r="J821" s="250" t="s">
        <v>13</v>
      </c>
      <c r="K821" s="178">
        <v>1</v>
      </c>
      <c r="L821" s="178">
        <v>1043738</v>
      </c>
      <c r="M821" s="178">
        <v>0</v>
      </c>
      <c r="N821" s="179" t="s">
        <v>20</v>
      </c>
      <c r="O821" s="180" t="s">
        <v>146</v>
      </c>
    </row>
    <row r="822" spans="1:15" customFormat="1" ht="15.5" x14ac:dyDescent="0.35">
      <c r="A822" s="123" t="s">
        <v>2110</v>
      </c>
      <c r="B822" s="124" t="s">
        <v>2111</v>
      </c>
      <c r="C822" s="123" t="s">
        <v>96</v>
      </c>
      <c r="D822" s="123" t="s">
        <v>166</v>
      </c>
      <c r="E822" s="123" t="s">
        <v>174</v>
      </c>
      <c r="F822" s="123">
        <v>2024</v>
      </c>
      <c r="G822" s="123" t="s">
        <v>138</v>
      </c>
      <c r="H822" s="123" t="s">
        <v>196</v>
      </c>
      <c r="I822" s="123" t="s">
        <v>196</v>
      </c>
      <c r="J822" s="251" t="s">
        <v>13</v>
      </c>
      <c r="K822" s="181">
        <v>6052</v>
      </c>
      <c r="L822" s="185">
        <v>6051</v>
      </c>
      <c r="M822" s="185">
        <v>5980</v>
      </c>
      <c r="N822" s="182" t="s">
        <v>20</v>
      </c>
      <c r="O822" s="183" t="s">
        <v>20</v>
      </c>
    </row>
    <row r="823" spans="1:15" customFormat="1" ht="15.5" x14ac:dyDescent="0.35">
      <c r="A823" s="176" t="s">
        <v>2112</v>
      </c>
      <c r="B823" s="177" t="s">
        <v>2113</v>
      </c>
      <c r="C823" s="176" t="s">
        <v>292</v>
      </c>
      <c r="D823" s="176" t="s">
        <v>72</v>
      </c>
      <c r="E823" s="176" t="s">
        <v>72</v>
      </c>
      <c r="F823" s="176">
        <v>2024</v>
      </c>
      <c r="G823" s="176" t="s">
        <v>138</v>
      </c>
      <c r="H823" s="176" t="s">
        <v>139</v>
      </c>
      <c r="I823" s="176" t="s">
        <v>140</v>
      </c>
      <c r="J823" s="250" t="s">
        <v>13</v>
      </c>
      <c r="K823" s="178">
        <v>19000</v>
      </c>
      <c r="L823" s="178">
        <v>19000</v>
      </c>
      <c r="M823" s="178">
        <v>0</v>
      </c>
      <c r="N823" s="179" t="s">
        <v>20</v>
      </c>
      <c r="O823" s="180" t="s">
        <v>146</v>
      </c>
    </row>
    <row r="824" spans="1:15" customFormat="1" ht="15.5" x14ac:dyDescent="0.35">
      <c r="A824" s="123" t="s">
        <v>2114</v>
      </c>
      <c r="B824" s="124" t="s">
        <v>2115</v>
      </c>
      <c r="C824" s="123" t="s">
        <v>292</v>
      </c>
      <c r="D824" s="123" t="s">
        <v>155</v>
      </c>
      <c r="E824" s="123" t="s">
        <v>155</v>
      </c>
      <c r="F824" s="123">
        <v>2024</v>
      </c>
      <c r="G824" s="123" t="s">
        <v>138</v>
      </c>
      <c r="H824" s="123" t="s">
        <v>687</v>
      </c>
      <c r="I824" s="123" t="s">
        <v>957</v>
      </c>
      <c r="J824" s="251" t="s">
        <v>13</v>
      </c>
      <c r="K824" s="181">
        <v>410000</v>
      </c>
      <c r="L824" s="181">
        <v>410000</v>
      </c>
      <c r="M824" s="181">
        <v>403164.39399999997</v>
      </c>
      <c r="N824" s="182" t="s">
        <v>20</v>
      </c>
      <c r="O824" s="183" t="s">
        <v>20</v>
      </c>
    </row>
    <row r="825" spans="1:15" customFormat="1" ht="15.5" x14ac:dyDescent="0.35">
      <c r="A825" s="176" t="s">
        <v>2116</v>
      </c>
      <c r="B825" s="177" t="s">
        <v>2117</v>
      </c>
      <c r="C825" s="176" t="s">
        <v>111</v>
      </c>
      <c r="D825" s="176" t="s">
        <v>180</v>
      </c>
      <c r="E825" s="176" t="s">
        <v>454</v>
      </c>
      <c r="F825" s="176">
        <v>2024</v>
      </c>
      <c r="G825" s="176" t="s">
        <v>138</v>
      </c>
      <c r="H825" s="176" t="s">
        <v>270</v>
      </c>
      <c r="I825" s="176" t="s">
        <v>271</v>
      </c>
      <c r="J825" s="250" t="s">
        <v>13</v>
      </c>
      <c r="K825" s="178">
        <v>1047269</v>
      </c>
      <c r="L825" s="178">
        <v>222385</v>
      </c>
      <c r="M825" s="178">
        <v>221443</v>
      </c>
      <c r="N825" s="179" t="s">
        <v>20</v>
      </c>
      <c r="O825" s="180" t="s">
        <v>20</v>
      </c>
    </row>
    <row r="826" spans="1:15" customFormat="1" ht="15.5" x14ac:dyDescent="0.35">
      <c r="A826" s="123" t="s">
        <v>2118</v>
      </c>
      <c r="B826" s="124" t="s">
        <v>2119</v>
      </c>
      <c r="C826" s="123" t="s">
        <v>90</v>
      </c>
      <c r="D826" s="123" t="s">
        <v>306</v>
      </c>
      <c r="E826" s="123" t="s">
        <v>306</v>
      </c>
      <c r="F826" s="123">
        <v>2024</v>
      </c>
      <c r="G826" s="123" t="s">
        <v>138</v>
      </c>
      <c r="H826" s="123" t="s">
        <v>321</v>
      </c>
      <c r="I826" s="123" t="s">
        <v>322</v>
      </c>
      <c r="J826" s="251" t="s">
        <v>16</v>
      </c>
      <c r="K826" s="181">
        <v>179164</v>
      </c>
      <c r="L826" s="181">
        <v>51720</v>
      </c>
      <c r="M826" s="185">
        <v>51717</v>
      </c>
      <c r="N826" s="182" t="s">
        <v>20</v>
      </c>
      <c r="O826" s="183" t="s">
        <v>20</v>
      </c>
    </row>
    <row r="827" spans="1:15" customFormat="1" ht="15.5" x14ac:dyDescent="0.35">
      <c r="A827" s="176" t="s">
        <v>2120</v>
      </c>
      <c r="B827" s="177" t="s">
        <v>2121</v>
      </c>
      <c r="C827" s="176" t="s">
        <v>90</v>
      </c>
      <c r="D827" s="176" t="s">
        <v>63</v>
      </c>
      <c r="E827" s="176" t="s">
        <v>901</v>
      </c>
      <c r="F827" s="176">
        <v>2024</v>
      </c>
      <c r="G827" s="176" t="s">
        <v>138</v>
      </c>
      <c r="H827" s="176" t="s">
        <v>162</v>
      </c>
      <c r="I827" s="176" t="s">
        <v>1018</v>
      </c>
      <c r="J827" s="250" t="s">
        <v>13</v>
      </c>
      <c r="K827" s="178">
        <v>81557</v>
      </c>
      <c r="L827" s="178">
        <v>138846</v>
      </c>
      <c r="M827" s="178">
        <v>118306.27899999999</v>
      </c>
      <c r="N827" s="179" t="s">
        <v>20</v>
      </c>
      <c r="O827" s="180" t="s">
        <v>20</v>
      </c>
    </row>
    <row r="828" spans="1:15" customFormat="1" ht="15.5" x14ac:dyDescent="0.35">
      <c r="A828" s="123" t="s">
        <v>2122</v>
      </c>
      <c r="B828" s="124" t="s">
        <v>2123</v>
      </c>
      <c r="C828" s="123" t="s">
        <v>98</v>
      </c>
      <c r="D828" s="123" t="s">
        <v>190</v>
      </c>
      <c r="E828" s="123" t="s">
        <v>546</v>
      </c>
      <c r="F828" s="123">
        <v>2024</v>
      </c>
      <c r="G828" s="123" t="s">
        <v>138</v>
      </c>
      <c r="H828" s="123" t="s">
        <v>151</v>
      </c>
      <c r="I828" s="123" t="s">
        <v>152</v>
      </c>
      <c r="J828" s="251" t="s">
        <v>13</v>
      </c>
      <c r="K828" s="181">
        <v>3056724</v>
      </c>
      <c r="L828" s="185">
        <v>2330180</v>
      </c>
      <c r="M828" s="185">
        <v>2299095.469</v>
      </c>
      <c r="N828" s="182" t="s">
        <v>20</v>
      </c>
      <c r="O828" s="183" t="s">
        <v>20</v>
      </c>
    </row>
    <row r="829" spans="1:15" customFormat="1" ht="15.5" x14ac:dyDescent="0.35">
      <c r="A829" s="176" t="s">
        <v>2124</v>
      </c>
      <c r="B829" s="177" t="s">
        <v>2125</v>
      </c>
      <c r="C829" s="176" t="s">
        <v>91</v>
      </c>
      <c r="D829" s="176" t="s">
        <v>384</v>
      </c>
      <c r="E829" s="176" t="s">
        <v>478</v>
      </c>
      <c r="F829" s="176">
        <v>2024</v>
      </c>
      <c r="G829" s="176" t="s">
        <v>138</v>
      </c>
      <c r="H829" s="176" t="s">
        <v>162</v>
      </c>
      <c r="I829" s="176" t="s">
        <v>1018</v>
      </c>
      <c r="J829" s="250" t="s">
        <v>13</v>
      </c>
      <c r="K829" s="178">
        <v>5317</v>
      </c>
      <c r="L829" s="178">
        <v>58200</v>
      </c>
      <c r="M829" s="178">
        <v>57389.175000000003</v>
      </c>
      <c r="N829" s="179" t="s">
        <v>20</v>
      </c>
      <c r="O829" s="180" t="s">
        <v>20</v>
      </c>
    </row>
    <row r="830" spans="1:15" customFormat="1" ht="15.5" x14ac:dyDescent="0.35">
      <c r="A830" s="123" t="s">
        <v>2126</v>
      </c>
      <c r="B830" s="124" t="s">
        <v>2127</v>
      </c>
      <c r="C830" s="123" t="s">
        <v>96</v>
      </c>
      <c r="D830" s="123" t="s">
        <v>166</v>
      </c>
      <c r="E830" s="123" t="s">
        <v>755</v>
      </c>
      <c r="F830" s="123">
        <v>2024</v>
      </c>
      <c r="G830" s="123" t="s">
        <v>138</v>
      </c>
      <c r="H830" s="123" t="s">
        <v>196</v>
      </c>
      <c r="I830" s="123" t="s">
        <v>1944</v>
      </c>
      <c r="J830" s="251" t="s">
        <v>13</v>
      </c>
      <c r="K830" s="181">
        <v>40000</v>
      </c>
      <c r="L830" s="185">
        <v>44438</v>
      </c>
      <c r="M830" s="181">
        <v>44437.773000000001</v>
      </c>
      <c r="N830" s="182" t="s">
        <v>20</v>
      </c>
      <c r="O830" s="183" t="s">
        <v>20</v>
      </c>
    </row>
    <row r="831" spans="1:15" customFormat="1" ht="15.5" x14ac:dyDescent="0.35">
      <c r="A831" s="176" t="s">
        <v>2128</v>
      </c>
      <c r="B831" s="177" t="s">
        <v>2129</v>
      </c>
      <c r="C831" s="176" t="s">
        <v>109</v>
      </c>
      <c r="D831" s="176" t="s">
        <v>368</v>
      </c>
      <c r="E831" s="176" t="s">
        <v>2130</v>
      </c>
      <c r="F831" s="176">
        <v>2024</v>
      </c>
      <c r="G831" s="176" t="s">
        <v>138</v>
      </c>
      <c r="H831" s="176" t="s">
        <v>162</v>
      </c>
      <c r="I831" s="176" t="s">
        <v>1018</v>
      </c>
      <c r="J831" s="250" t="s">
        <v>13</v>
      </c>
      <c r="K831" s="178">
        <v>65533</v>
      </c>
      <c r="L831" s="178">
        <v>65967</v>
      </c>
      <c r="M831" s="178">
        <v>34888</v>
      </c>
      <c r="N831" s="179" t="s">
        <v>20</v>
      </c>
      <c r="O831" s="180" t="s">
        <v>20</v>
      </c>
    </row>
    <row r="832" spans="1:15" customFormat="1" ht="15.5" x14ac:dyDescent="0.35">
      <c r="A832" s="123" t="s">
        <v>2131</v>
      </c>
      <c r="B832" s="124" t="s">
        <v>2132</v>
      </c>
      <c r="C832" s="123" t="s">
        <v>91</v>
      </c>
      <c r="D832" s="123" t="s">
        <v>763</v>
      </c>
      <c r="E832" s="123" t="s">
        <v>764</v>
      </c>
      <c r="F832" s="123">
        <v>2024</v>
      </c>
      <c r="G832" s="123" t="s">
        <v>138</v>
      </c>
      <c r="H832" s="123" t="s">
        <v>139</v>
      </c>
      <c r="I832" s="123" t="s">
        <v>140</v>
      </c>
      <c r="J832" s="251" t="s">
        <v>13</v>
      </c>
      <c r="K832" s="181">
        <v>1156558</v>
      </c>
      <c r="L832" s="181">
        <v>1156558</v>
      </c>
      <c r="M832" s="181">
        <v>1156476.0190000001</v>
      </c>
      <c r="N832" s="182" t="s">
        <v>20</v>
      </c>
      <c r="O832" s="183" t="s">
        <v>20</v>
      </c>
    </row>
    <row r="833" spans="1:15" customFormat="1" ht="15.5" x14ac:dyDescent="0.35">
      <c r="A833" s="176" t="s">
        <v>2133</v>
      </c>
      <c r="B833" s="177" t="s">
        <v>2134</v>
      </c>
      <c r="C833" s="176" t="s">
        <v>90</v>
      </c>
      <c r="D833" s="176" t="s">
        <v>306</v>
      </c>
      <c r="E833" s="176" t="s">
        <v>306</v>
      </c>
      <c r="F833" s="176">
        <v>2024</v>
      </c>
      <c r="G833" s="176" t="s">
        <v>138</v>
      </c>
      <c r="H833" s="176" t="s">
        <v>162</v>
      </c>
      <c r="I833" s="176" t="s">
        <v>1018</v>
      </c>
      <c r="J833" s="250" t="s">
        <v>13</v>
      </c>
      <c r="K833" s="178">
        <v>188122</v>
      </c>
      <c r="L833" s="184">
        <v>272118</v>
      </c>
      <c r="M833" s="184">
        <v>233103</v>
      </c>
      <c r="N833" s="179" t="s">
        <v>20</v>
      </c>
      <c r="O833" s="180" t="s">
        <v>20</v>
      </c>
    </row>
    <row r="834" spans="1:15" customFormat="1" ht="15.5" x14ac:dyDescent="0.35">
      <c r="A834" s="123" t="s">
        <v>2135</v>
      </c>
      <c r="B834" s="124" t="s">
        <v>2136</v>
      </c>
      <c r="C834" s="123" t="s">
        <v>98</v>
      </c>
      <c r="D834" s="123" t="s">
        <v>400</v>
      </c>
      <c r="E834" s="123" t="s">
        <v>437</v>
      </c>
      <c r="F834" s="123">
        <v>2024</v>
      </c>
      <c r="G834" s="123" t="s">
        <v>138</v>
      </c>
      <c r="H834" s="123" t="s">
        <v>144</v>
      </c>
      <c r="I834" s="123" t="s">
        <v>145</v>
      </c>
      <c r="J834" s="251" t="s">
        <v>13</v>
      </c>
      <c r="K834" s="181">
        <v>23700</v>
      </c>
      <c r="L834" s="185">
        <v>1</v>
      </c>
      <c r="M834" s="181">
        <v>0</v>
      </c>
      <c r="N834" s="182" t="s">
        <v>20</v>
      </c>
      <c r="O834" s="183" t="s">
        <v>146</v>
      </c>
    </row>
    <row r="835" spans="1:15" customFormat="1" ht="15.5" x14ac:dyDescent="0.35">
      <c r="A835" s="176" t="s">
        <v>2137</v>
      </c>
      <c r="B835" s="177" t="s">
        <v>2138</v>
      </c>
      <c r="C835" s="176" t="s">
        <v>98</v>
      </c>
      <c r="D835" s="176" t="s">
        <v>400</v>
      </c>
      <c r="E835" s="176" t="s">
        <v>437</v>
      </c>
      <c r="F835" s="176">
        <v>2024</v>
      </c>
      <c r="G835" s="176" t="s">
        <v>138</v>
      </c>
      <c r="H835" s="176" t="s">
        <v>144</v>
      </c>
      <c r="I835" s="176" t="s">
        <v>145</v>
      </c>
      <c r="J835" s="250" t="s">
        <v>13</v>
      </c>
      <c r="K835" s="178">
        <v>23700</v>
      </c>
      <c r="L835" s="178">
        <v>1</v>
      </c>
      <c r="M835" s="178">
        <v>0</v>
      </c>
      <c r="N835" s="179" t="s">
        <v>20</v>
      </c>
      <c r="O835" s="180" t="s">
        <v>146</v>
      </c>
    </row>
    <row r="836" spans="1:15" customFormat="1" ht="15.5" x14ac:dyDescent="0.35">
      <c r="A836" s="123" t="s">
        <v>2139</v>
      </c>
      <c r="B836" s="124" t="s">
        <v>2140</v>
      </c>
      <c r="C836" s="123" t="s">
        <v>91</v>
      </c>
      <c r="D836" s="123" t="s">
        <v>384</v>
      </c>
      <c r="E836" s="123" t="s">
        <v>777</v>
      </c>
      <c r="F836" s="123">
        <v>2024</v>
      </c>
      <c r="G836" s="123" t="s">
        <v>138</v>
      </c>
      <c r="H836" s="123" t="s">
        <v>162</v>
      </c>
      <c r="I836" s="123" t="s">
        <v>1018</v>
      </c>
      <c r="J836" s="251" t="s">
        <v>13</v>
      </c>
      <c r="K836" s="181">
        <v>79401</v>
      </c>
      <c r="L836" s="181">
        <v>79402</v>
      </c>
      <c r="M836" s="185">
        <v>65078.370999999999</v>
      </c>
      <c r="N836" s="182" t="s">
        <v>20</v>
      </c>
      <c r="O836" s="183" t="s">
        <v>20</v>
      </c>
    </row>
    <row r="837" spans="1:15" customFormat="1" ht="15.5" x14ac:dyDescent="0.35">
      <c r="A837" s="176" t="s">
        <v>2141</v>
      </c>
      <c r="B837" s="177" t="s">
        <v>2142</v>
      </c>
      <c r="C837" s="176" t="s">
        <v>98</v>
      </c>
      <c r="D837" s="176" t="s">
        <v>400</v>
      </c>
      <c r="E837" s="176" t="s">
        <v>401</v>
      </c>
      <c r="F837" s="176">
        <v>2024</v>
      </c>
      <c r="G837" s="176" t="s">
        <v>138</v>
      </c>
      <c r="H837" s="176" t="s">
        <v>151</v>
      </c>
      <c r="I837" s="176" t="s">
        <v>152</v>
      </c>
      <c r="J837" s="250" t="s">
        <v>13</v>
      </c>
      <c r="K837" s="178">
        <v>1377892</v>
      </c>
      <c r="L837" s="178">
        <v>1026433</v>
      </c>
      <c r="M837" s="178">
        <v>260573.234</v>
      </c>
      <c r="N837" s="179" t="s">
        <v>20</v>
      </c>
      <c r="O837" s="180" t="s">
        <v>20</v>
      </c>
    </row>
    <row r="838" spans="1:15" customFormat="1" ht="15.5" x14ac:dyDescent="0.35">
      <c r="A838" s="123" t="s">
        <v>2143</v>
      </c>
      <c r="B838" s="124" t="s">
        <v>2144</v>
      </c>
      <c r="C838" s="123" t="s">
        <v>92</v>
      </c>
      <c r="D838" s="123" t="s">
        <v>721</v>
      </c>
      <c r="E838" s="123" t="s">
        <v>1403</v>
      </c>
      <c r="F838" s="123">
        <v>2024</v>
      </c>
      <c r="G838" s="123" t="s">
        <v>138</v>
      </c>
      <c r="H838" s="123" t="s">
        <v>139</v>
      </c>
      <c r="I838" s="123" t="s">
        <v>140</v>
      </c>
      <c r="J838" s="251" t="s">
        <v>13</v>
      </c>
      <c r="K838" s="181">
        <v>5132472</v>
      </c>
      <c r="L838" s="181">
        <v>5132472</v>
      </c>
      <c r="M838" s="181">
        <v>5132359.8210000005</v>
      </c>
      <c r="N838" s="182" t="s">
        <v>20</v>
      </c>
      <c r="O838" s="183" t="s">
        <v>20</v>
      </c>
    </row>
    <row r="839" spans="1:15" customFormat="1" ht="15.5" x14ac:dyDescent="0.35">
      <c r="A839" s="176" t="s">
        <v>2145</v>
      </c>
      <c r="B839" s="177" t="s">
        <v>2146</v>
      </c>
      <c r="C839" s="176" t="s">
        <v>96</v>
      </c>
      <c r="D839" s="176" t="s">
        <v>136</v>
      </c>
      <c r="E839" s="176" t="s">
        <v>506</v>
      </c>
      <c r="F839" s="176">
        <v>2024</v>
      </c>
      <c r="G839" s="176" t="s">
        <v>138</v>
      </c>
      <c r="H839" s="176" t="s">
        <v>139</v>
      </c>
      <c r="I839" s="176" t="s">
        <v>140</v>
      </c>
      <c r="J839" s="250" t="s">
        <v>13</v>
      </c>
      <c r="K839" s="178">
        <v>143238</v>
      </c>
      <c r="L839" s="184">
        <v>130000</v>
      </c>
      <c r="M839" s="178">
        <v>33238</v>
      </c>
      <c r="N839" s="179" t="s">
        <v>20</v>
      </c>
      <c r="O839" s="180" t="s">
        <v>20</v>
      </c>
    </row>
    <row r="840" spans="1:15" customFormat="1" ht="15.5" x14ac:dyDescent="0.35">
      <c r="A840" s="123" t="s">
        <v>2147</v>
      </c>
      <c r="B840" s="124" t="s">
        <v>2148</v>
      </c>
      <c r="C840" s="123" t="s">
        <v>93</v>
      </c>
      <c r="D840" s="123" t="s">
        <v>194</v>
      </c>
      <c r="E840" s="123" t="s">
        <v>194</v>
      </c>
      <c r="F840" s="123">
        <v>2024</v>
      </c>
      <c r="G840" s="123" t="s">
        <v>138</v>
      </c>
      <c r="H840" s="123" t="s">
        <v>162</v>
      </c>
      <c r="I840" s="123" t="s">
        <v>218</v>
      </c>
      <c r="J840" s="251" t="s">
        <v>13</v>
      </c>
      <c r="K840" s="181">
        <v>1</v>
      </c>
      <c r="L840" s="181">
        <v>1</v>
      </c>
      <c r="M840" s="181">
        <v>0</v>
      </c>
      <c r="N840" s="182" t="s">
        <v>20</v>
      </c>
      <c r="O840" s="183" t="s">
        <v>146</v>
      </c>
    </row>
    <row r="841" spans="1:15" customFormat="1" ht="15.5" x14ac:dyDescent="0.35">
      <c r="A841" s="176" t="s">
        <v>2149</v>
      </c>
      <c r="B841" s="177" t="s">
        <v>2150</v>
      </c>
      <c r="C841" s="176" t="s">
        <v>93</v>
      </c>
      <c r="D841" s="176" t="s">
        <v>194</v>
      </c>
      <c r="E841" s="176" t="s">
        <v>194</v>
      </c>
      <c r="F841" s="176">
        <v>2024</v>
      </c>
      <c r="G841" s="176" t="s">
        <v>138</v>
      </c>
      <c r="H841" s="176" t="s">
        <v>162</v>
      </c>
      <c r="I841" s="176" t="s">
        <v>218</v>
      </c>
      <c r="J841" s="250" t="s">
        <v>13</v>
      </c>
      <c r="K841" s="178">
        <v>1</v>
      </c>
      <c r="L841" s="178">
        <v>1</v>
      </c>
      <c r="M841" s="178">
        <v>0</v>
      </c>
      <c r="N841" s="179" t="s">
        <v>20</v>
      </c>
      <c r="O841" s="180" t="s">
        <v>146</v>
      </c>
    </row>
    <row r="842" spans="1:15" customFormat="1" ht="15.5" x14ac:dyDescent="0.35">
      <c r="A842" s="123" t="s">
        <v>2151</v>
      </c>
      <c r="B842" s="124" t="s">
        <v>2152</v>
      </c>
      <c r="C842" s="123" t="s">
        <v>87</v>
      </c>
      <c r="D842" s="123" t="s">
        <v>60</v>
      </c>
      <c r="E842" s="123" t="s">
        <v>644</v>
      </c>
      <c r="F842" s="123">
        <v>2024</v>
      </c>
      <c r="G842" s="123" t="s">
        <v>138</v>
      </c>
      <c r="H842" s="123" t="s">
        <v>162</v>
      </c>
      <c r="I842" s="123" t="s">
        <v>238</v>
      </c>
      <c r="J842" s="251" t="s">
        <v>13</v>
      </c>
      <c r="K842" s="181">
        <v>157554</v>
      </c>
      <c r="L842" s="181">
        <v>201006</v>
      </c>
      <c r="M842" s="181">
        <v>157553</v>
      </c>
      <c r="N842" s="182" t="s">
        <v>20</v>
      </c>
      <c r="O842" s="183" t="s">
        <v>20</v>
      </c>
    </row>
    <row r="843" spans="1:15" customFormat="1" ht="15.5" x14ac:dyDescent="0.35">
      <c r="A843" s="176" t="s">
        <v>2153</v>
      </c>
      <c r="B843" s="177" t="s">
        <v>2154</v>
      </c>
      <c r="C843" s="176" t="s">
        <v>87</v>
      </c>
      <c r="D843" s="176" t="s">
        <v>60</v>
      </c>
      <c r="E843" s="176" t="s">
        <v>418</v>
      </c>
      <c r="F843" s="176">
        <v>2024</v>
      </c>
      <c r="G843" s="176" t="s">
        <v>138</v>
      </c>
      <c r="H843" s="176" t="s">
        <v>196</v>
      </c>
      <c r="I843" s="176" t="s">
        <v>196</v>
      </c>
      <c r="J843" s="250" t="s">
        <v>16</v>
      </c>
      <c r="K843" s="178">
        <v>1045442</v>
      </c>
      <c r="L843" s="184">
        <v>1045442</v>
      </c>
      <c r="M843" s="178">
        <v>1027931.292</v>
      </c>
      <c r="N843" s="179" t="s">
        <v>20</v>
      </c>
      <c r="O843" s="180" t="s">
        <v>20</v>
      </c>
    </row>
    <row r="844" spans="1:15" customFormat="1" ht="15.5" x14ac:dyDescent="0.35">
      <c r="A844" s="123" t="s">
        <v>2155</v>
      </c>
      <c r="B844" s="124" t="s">
        <v>2156</v>
      </c>
      <c r="C844" s="123" t="s">
        <v>90</v>
      </c>
      <c r="D844" s="123" t="s">
        <v>205</v>
      </c>
      <c r="E844" s="123" t="s">
        <v>206</v>
      </c>
      <c r="F844" s="123">
        <v>2024</v>
      </c>
      <c r="G844" s="123" t="s">
        <v>138</v>
      </c>
      <c r="H844" s="123" t="s">
        <v>162</v>
      </c>
      <c r="I844" s="123" t="s">
        <v>163</v>
      </c>
      <c r="J844" s="251" t="s">
        <v>13</v>
      </c>
      <c r="K844" s="181">
        <v>9400</v>
      </c>
      <c r="L844" s="185">
        <v>1</v>
      </c>
      <c r="M844" s="181">
        <v>0</v>
      </c>
      <c r="N844" s="182" t="s">
        <v>20</v>
      </c>
      <c r="O844" s="183" t="s">
        <v>146</v>
      </c>
    </row>
    <row r="845" spans="1:15" customFormat="1" ht="15.5" x14ac:dyDescent="0.35">
      <c r="A845" s="176" t="s">
        <v>2157</v>
      </c>
      <c r="B845" s="177" t="s">
        <v>2158</v>
      </c>
      <c r="C845" s="176" t="s">
        <v>89</v>
      </c>
      <c r="D845" s="176" t="s">
        <v>221</v>
      </c>
      <c r="E845" s="176" t="s">
        <v>222</v>
      </c>
      <c r="F845" s="176">
        <v>2024</v>
      </c>
      <c r="G845" s="176" t="s">
        <v>138</v>
      </c>
      <c r="H845" s="176" t="s">
        <v>210</v>
      </c>
      <c r="I845" s="176" t="s">
        <v>211</v>
      </c>
      <c r="J845" s="250" t="s">
        <v>13</v>
      </c>
      <c r="K845" s="178">
        <v>1797</v>
      </c>
      <c r="L845" s="178">
        <v>500000</v>
      </c>
      <c r="M845" s="178">
        <v>770</v>
      </c>
      <c r="N845" s="179" t="s">
        <v>20</v>
      </c>
      <c r="O845" s="180" t="s">
        <v>20</v>
      </c>
    </row>
    <row r="846" spans="1:15" customFormat="1" ht="15.5" x14ac:dyDescent="0.35">
      <c r="A846" s="123" t="s">
        <v>2159</v>
      </c>
      <c r="B846" s="124" t="s">
        <v>2160</v>
      </c>
      <c r="C846" s="123" t="s">
        <v>96</v>
      </c>
      <c r="D846" s="123" t="s">
        <v>166</v>
      </c>
      <c r="E846" s="123" t="s">
        <v>174</v>
      </c>
      <c r="F846" s="123">
        <v>2024</v>
      </c>
      <c r="G846" s="123" t="s">
        <v>138</v>
      </c>
      <c r="H846" s="123" t="s">
        <v>196</v>
      </c>
      <c r="I846" s="123" t="s">
        <v>196</v>
      </c>
      <c r="J846" s="251" t="s">
        <v>13</v>
      </c>
      <c r="K846" s="181">
        <v>6388</v>
      </c>
      <c r="L846" s="181">
        <v>6388</v>
      </c>
      <c r="M846" s="181">
        <v>5317.1570000000002</v>
      </c>
      <c r="N846" s="182" t="s">
        <v>20</v>
      </c>
      <c r="O846" s="183" t="s">
        <v>20</v>
      </c>
    </row>
    <row r="847" spans="1:15" customFormat="1" ht="15.5" x14ac:dyDescent="0.35">
      <c r="A847" s="176" t="s">
        <v>2161</v>
      </c>
      <c r="B847" s="177" t="s">
        <v>2162</v>
      </c>
      <c r="C847" s="176" t="s">
        <v>84</v>
      </c>
      <c r="D847" s="176" t="s">
        <v>155</v>
      </c>
      <c r="E847" s="176" t="s">
        <v>155</v>
      </c>
      <c r="F847" s="176">
        <v>2024</v>
      </c>
      <c r="G847" s="176" t="s">
        <v>138</v>
      </c>
      <c r="H847" s="176" t="s">
        <v>162</v>
      </c>
      <c r="I847" s="176" t="s">
        <v>2163</v>
      </c>
      <c r="J847" s="250" t="s">
        <v>13</v>
      </c>
      <c r="K847" s="178">
        <v>466</v>
      </c>
      <c r="L847" s="178">
        <v>466</v>
      </c>
      <c r="M847" s="184">
        <v>0</v>
      </c>
      <c r="N847" s="179" t="s">
        <v>20</v>
      </c>
      <c r="O847" s="180" t="s">
        <v>146</v>
      </c>
    </row>
    <row r="848" spans="1:15" customFormat="1" ht="15.5" x14ac:dyDescent="0.35">
      <c r="A848" s="123" t="s">
        <v>2164</v>
      </c>
      <c r="B848" s="124" t="s">
        <v>2165</v>
      </c>
      <c r="C848" s="123" t="s">
        <v>90</v>
      </c>
      <c r="D848" s="123" t="s">
        <v>404</v>
      </c>
      <c r="E848" s="123" t="s">
        <v>679</v>
      </c>
      <c r="F848" s="123">
        <v>2024</v>
      </c>
      <c r="G848" s="123" t="s">
        <v>138</v>
      </c>
      <c r="H848" s="123" t="s">
        <v>908</v>
      </c>
      <c r="I848" s="123" t="s">
        <v>2166</v>
      </c>
      <c r="J848" s="251" t="s">
        <v>13</v>
      </c>
      <c r="K848" s="181">
        <v>1493547</v>
      </c>
      <c r="L848" s="185">
        <v>3</v>
      </c>
      <c r="M848" s="181">
        <v>0</v>
      </c>
      <c r="N848" s="182" t="s">
        <v>20</v>
      </c>
      <c r="O848" s="183" t="s">
        <v>146</v>
      </c>
    </row>
    <row r="849" spans="1:15" customFormat="1" ht="15.5" x14ac:dyDescent="0.35">
      <c r="A849" s="176" t="s">
        <v>2167</v>
      </c>
      <c r="B849" s="177" t="s">
        <v>2168</v>
      </c>
      <c r="C849" s="176" t="s">
        <v>84</v>
      </c>
      <c r="D849" s="176" t="s">
        <v>440</v>
      </c>
      <c r="E849" s="176" t="s">
        <v>440</v>
      </c>
      <c r="F849" s="176">
        <v>2024</v>
      </c>
      <c r="G849" s="176" t="s">
        <v>138</v>
      </c>
      <c r="H849" s="176" t="s">
        <v>182</v>
      </c>
      <c r="I849" s="176" t="s">
        <v>330</v>
      </c>
      <c r="J849" s="250" t="s">
        <v>13</v>
      </c>
      <c r="K849" s="178">
        <v>3774810</v>
      </c>
      <c r="L849" s="178">
        <v>530100</v>
      </c>
      <c r="M849" s="178">
        <v>285508</v>
      </c>
      <c r="N849" s="179" t="s">
        <v>20</v>
      </c>
      <c r="O849" s="180" t="s">
        <v>20</v>
      </c>
    </row>
    <row r="850" spans="1:15" customFormat="1" ht="15.5" x14ac:dyDescent="0.35">
      <c r="A850" s="123" t="s">
        <v>2169</v>
      </c>
      <c r="B850" s="124" t="s">
        <v>2170</v>
      </c>
      <c r="C850" s="123" t="s">
        <v>96</v>
      </c>
      <c r="D850" s="123" t="s">
        <v>136</v>
      </c>
      <c r="E850" s="123" t="s">
        <v>506</v>
      </c>
      <c r="F850" s="123">
        <v>2024</v>
      </c>
      <c r="G850" s="123" t="s">
        <v>138</v>
      </c>
      <c r="H850" s="123" t="s">
        <v>139</v>
      </c>
      <c r="I850" s="123" t="s">
        <v>140</v>
      </c>
      <c r="J850" s="251" t="s">
        <v>13</v>
      </c>
      <c r="K850" s="181">
        <v>4593</v>
      </c>
      <c r="L850" s="185">
        <v>4593</v>
      </c>
      <c r="M850" s="181">
        <v>0</v>
      </c>
      <c r="N850" s="182" t="s">
        <v>20</v>
      </c>
      <c r="O850" s="183" t="s">
        <v>146</v>
      </c>
    </row>
    <row r="851" spans="1:15" customFormat="1" ht="15.5" x14ac:dyDescent="0.35">
      <c r="A851" s="176" t="s">
        <v>2171</v>
      </c>
      <c r="B851" s="177" t="s">
        <v>2172</v>
      </c>
      <c r="C851" s="176" t="s">
        <v>97</v>
      </c>
      <c r="D851" s="176" t="s">
        <v>333</v>
      </c>
      <c r="E851" s="176" t="s">
        <v>333</v>
      </c>
      <c r="F851" s="176">
        <v>2024</v>
      </c>
      <c r="G851" s="176" t="s">
        <v>138</v>
      </c>
      <c r="H851" s="176" t="s">
        <v>139</v>
      </c>
      <c r="I851" s="176" t="s">
        <v>140</v>
      </c>
      <c r="J851" s="250" t="s">
        <v>13</v>
      </c>
      <c r="K851" s="178">
        <v>1629897</v>
      </c>
      <c r="L851" s="184">
        <v>1629897</v>
      </c>
      <c r="M851" s="178">
        <v>1622863</v>
      </c>
      <c r="N851" s="179" t="s">
        <v>20</v>
      </c>
      <c r="O851" s="180" t="s">
        <v>20</v>
      </c>
    </row>
    <row r="852" spans="1:15" customFormat="1" ht="15.5" x14ac:dyDescent="0.35">
      <c r="A852" s="123" t="s">
        <v>2173</v>
      </c>
      <c r="B852" s="124" t="s">
        <v>2174</v>
      </c>
      <c r="C852" s="123" t="s">
        <v>96</v>
      </c>
      <c r="D852" s="123" t="s">
        <v>136</v>
      </c>
      <c r="E852" s="123" t="s">
        <v>916</v>
      </c>
      <c r="F852" s="123">
        <v>2024</v>
      </c>
      <c r="G852" s="123" t="s">
        <v>138</v>
      </c>
      <c r="H852" s="123" t="s">
        <v>139</v>
      </c>
      <c r="I852" s="123" t="s">
        <v>140</v>
      </c>
      <c r="J852" s="251" t="s">
        <v>13</v>
      </c>
      <c r="K852" s="181">
        <v>522802</v>
      </c>
      <c r="L852" s="181">
        <v>522802</v>
      </c>
      <c r="M852" s="181">
        <v>347855.13199999998</v>
      </c>
      <c r="N852" s="182" t="s">
        <v>20</v>
      </c>
      <c r="O852" s="183" t="s">
        <v>20</v>
      </c>
    </row>
    <row r="853" spans="1:15" customFormat="1" ht="15.5" x14ac:dyDescent="0.35">
      <c r="A853" s="176" t="s">
        <v>2175</v>
      </c>
      <c r="B853" s="177" t="s">
        <v>2176</v>
      </c>
      <c r="C853" s="176" t="s">
        <v>90</v>
      </c>
      <c r="D853" s="176" t="s">
        <v>911</v>
      </c>
      <c r="E853" s="176" t="s">
        <v>2177</v>
      </c>
      <c r="F853" s="176">
        <v>2024</v>
      </c>
      <c r="G853" s="176" t="s">
        <v>251</v>
      </c>
      <c r="H853" s="176" t="s">
        <v>210</v>
      </c>
      <c r="I853" s="176" t="s">
        <v>289</v>
      </c>
      <c r="J853" s="250" t="s">
        <v>13</v>
      </c>
      <c r="K853" s="178">
        <v>79533</v>
      </c>
      <c r="L853" s="184">
        <v>21900</v>
      </c>
      <c r="M853" s="178">
        <v>21900</v>
      </c>
      <c r="N853" s="179" t="s">
        <v>20</v>
      </c>
      <c r="O853" s="180" t="s">
        <v>20</v>
      </c>
    </row>
    <row r="854" spans="1:15" customFormat="1" ht="15.5" x14ac:dyDescent="0.35">
      <c r="A854" s="123" t="s">
        <v>2178</v>
      </c>
      <c r="B854" s="124" t="s">
        <v>2179</v>
      </c>
      <c r="C854" s="123" t="s">
        <v>97</v>
      </c>
      <c r="D854" s="123" t="s">
        <v>685</v>
      </c>
      <c r="E854" s="123" t="s">
        <v>1195</v>
      </c>
      <c r="F854" s="123">
        <v>2024</v>
      </c>
      <c r="G854" s="123" t="s">
        <v>138</v>
      </c>
      <c r="H854" s="123" t="s">
        <v>151</v>
      </c>
      <c r="I854" s="123" t="s">
        <v>200</v>
      </c>
      <c r="J854" s="251" t="s">
        <v>13</v>
      </c>
      <c r="K854" s="181">
        <v>1112200</v>
      </c>
      <c r="L854" s="185">
        <v>454503</v>
      </c>
      <c r="M854" s="187">
        <v>454501</v>
      </c>
      <c r="N854" s="182" t="s">
        <v>20</v>
      </c>
      <c r="O854" s="183" t="s">
        <v>20</v>
      </c>
    </row>
    <row r="855" spans="1:15" customFormat="1" ht="15.5" x14ac:dyDescent="0.35">
      <c r="A855" s="176" t="s">
        <v>2180</v>
      </c>
      <c r="B855" s="177" t="s">
        <v>2181</v>
      </c>
      <c r="C855" s="176" t="s">
        <v>97</v>
      </c>
      <c r="D855" s="176" t="s">
        <v>333</v>
      </c>
      <c r="E855" s="176" t="s">
        <v>1319</v>
      </c>
      <c r="F855" s="176">
        <v>2024</v>
      </c>
      <c r="G855" s="176" t="s">
        <v>138</v>
      </c>
      <c r="H855" s="176" t="s">
        <v>144</v>
      </c>
      <c r="I855" s="176" t="s">
        <v>943</v>
      </c>
      <c r="J855" s="250" t="s">
        <v>13</v>
      </c>
      <c r="K855" s="178">
        <v>2047062</v>
      </c>
      <c r="L855" s="178">
        <v>1431488</v>
      </c>
      <c r="M855" s="178">
        <v>1431488</v>
      </c>
      <c r="N855" s="179" t="s">
        <v>20</v>
      </c>
      <c r="O855" s="180" t="s">
        <v>20</v>
      </c>
    </row>
    <row r="856" spans="1:15" customFormat="1" ht="15.5" x14ac:dyDescent="0.35">
      <c r="A856" s="123" t="s">
        <v>2182</v>
      </c>
      <c r="B856" s="124" t="s">
        <v>2183</v>
      </c>
      <c r="C856" s="123" t="s">
        <v>97</v>
      </c>
      <c r="D856" s="123" t="s">
        <v>333</v>
      </c>
      <c r="E856" s="123" t="s">
        <v>995</v>
      </c>
      <c r="F856" s="123">
        <v>2024</v>
      </c>
      <c r="G856" s="123" t="s">
        <v>138</v>
      </c>
      <c r="H856" s="123" t="s">
        <v>139</v>
      </c>
      <c r="I856" s="123" t="s">
        <v>140</v>
      </c>
      <c r="J856" s="251" t="s">
        <v>13</v>
      </c>
      <c r="K856" s="181">
        <v>3234720</v>
      </c>
      <c r="L856" s="181">
        <v>2264683</v>
      </c>
      <c r="M856" s="181">
        <v>2264680</v>
      </c>
      <c r="N856" s="182" t="s">
        <v>20</v>
      </c>
      <c r="O856" s="183" t="s">
        <v>20</v>
      </c>
    </row>
    <row r="857" spans="1:15" customFormat="1" ht="15.5" x14ac:dyDescent="0.35">
      <c r="A857" s="176" t="s">
        <v>2184</v>
      </c>
      <c r="B857" s="177" t="s">
        <v>2185</v>
      </c>
      <c r="C857" s="176" t="s">
        <v>109</v>
      </c>
      <c r="D857" s="176" t="s">
        <v>288</v>
      </c>
      <c r="E857" s="176" t="s">
        <v>1496</v>
      </c>
      <c r="F857" s="176">
        <v>2024</v>
      </c>
      <c r="G857" s="176" t="s">
        <v>138</v>
      </c>
      <c r="H857" s="176" t="s">
        <v>144</v>
      </c>
      <c r="I857" s="176" t="s">
        <v>943</v>
      </c>
      <c r="J857" s="250" t="s">
        <v>13</v>
      </c>
      <c r="K857" s="178">
        <v>73475</v>
      </c>
      <c r="L857" s="184">
        <v>1</v>
      </c>
      <c r="M857" s="178">
        <v>0</v>
      </c>
      <c r="N857" s="179" t="s">
        <v>20</v>
      </c>
      <c r="O857" s="180" t="s">
        <v>146</v>
      </c>
    </row>
    <row r="858" spans="1:15" customFormat="1" ht="15.5" x14ac:dyDescent="0.35">
      <c r="A858" s="123" t="s">
        <v>2186</v>
      </c>
      <c r="B858" s="124" t="s">
        <v>2187</v>
      </c>
      <c r="C858" s="123" t="s">
        <v>100</v>
      </c>
      <c r="D858" s="123" t="s">
        <v>1373</v>
      </c>
      <c r="E858" s="123" t="s">
        <v>1676</v>
      </c>
      <c r="F858" s="123">
        <v>2024</v>
      </c>
      <c r="G858" s="123" t="s">
        <v>138</v>
      </c>
      <c r="H858" s="123" t="s">
        <v>151</v>
      </c>
      <c r="I858" s="123" t="s">
        <v>152</v>
      </c>
      <c r="J858" s="251" t="s">
        <v>13</v>
      </c>
      <c r="K858" s="181">
        <v>650302</v>
      </c>
      <c r="L858" s="181">
        <v>550700</v>
      </c>
      <c r="M858" s="181">
        <v>544993.40599999996</v>
      </c>
      <c r="N858" s="182" t="s">
        <v>20</v>
      </c>
      <c r="O858" s="183" t="s">
        <v>20</v>
      </c>
    </row>
    <row r="859" spans="1:15" customFormat="1" ht="15.5" x14ac:dyDescent="0.35">
      <c r="A859" s="176" t="s">
        <v>2188</v>
      </c>
      <c r="B859" s="177" t="s">
        <v>2189</v>
      </c>
      <c r="C859" s="176" t="s">
        <v>88</v>
      </c>
      <c r="D859" s="176" t="s">
        <v>412</v>
      </c>
      <c r="E859" s="176" t="s">
        <v>412</v>
      </c>
      <c r="F859" s="176">
        <v>2024</v>
      </c>
      <c r="G859" s="176" t="s">
        <v>138</v>
      </c>
      <c r="H859" s="176" t="s">
        <v>139</v>
      </c>
      <c r="I859" s="176" t="s">
        <v>140</v>
      </c>
      <c r="J859" s="250" t="s">
        <v>13</v>
      </c>
      <c r="K859" s="178">
        <v>3</v>
      </c>
      <c r="L859" s="178">
        <v>3</v>
      </c>
      <c r="M859" s="178">
        <v>0</v>
      </c>
      <c r="N859" s="179" t="s">
        <v>20</v>
      </c>
      <c r="O859" s="180" t="s">
        <v>146</v>
      </c>
    </row>
    <row r="860" spans="1:15" customFormat="1" ht="15.5" x14ac:dyDescent="0.35">
      <c r="A860" s="123" t="s">
        <v>2190</v>
      </c>
      <c r="B860" s="124" t="s">
        <v>2191</v>
      </c>
      <c r="C860" s="123" t="s">
        <v>292</v>
      </c>
      <c r="D860" s="123" t="s">
        <v>72</v>
      </c>
      <c r="E860" s="123" t="s">
        <v>155</v>
      </c>
      <c r="F860" s="123">
        <v>2024</v>
      </c>
      <c r="G860" s="123" t="s">
        <v>138</v>
      </c>
      <c r="H860" s="123" t="s">
        <v>270</v>
      </c>
      <c r="I860" s="123" t="s">
        <v>271</v>
      </c>
      <c r="J860" s="251" t="s">
        <v>13</v>
      </c>
      <c r="K860" s="181">
        <v>98001</v>
      </c>
      <c r="L860" s="181">
        <v>4810</v>
      </c>
      <c r="M860" s="181">
        <v>1976</v>
      </c>
      <c r="N860" s="182" t="s">
        <v>20</v>
      </c>
      <c r="O860" s="183" t="s">
        <v>20</v>
      </c>
    </row>
    <row r="861" spans="1:15" customFormat="1" ht="15.5" x14ac:dyDescent="0.35">
      <c r="A861" s="176" t="s">
        <v>2192</v>
      </c>
      <c r="B861" s="177" t="s">
        <v>2193</v>
      </c>
      <c r="C861" s="176" t="s">
        <v>96</v>
      </c>
      <c r="D861" s="176" t="s">
        <v>166</v>
      </c>
      <c r="E861" s="176" t="s">
        <v>281</v>
      </c>
      <c r="F861" s="176">
        <v>2024</v>
      </c>
      <c r="G861" s="176" t="s">
        <v>138</v>
      </c>
      <c r="H861" s="176" t="s">
        <v>139</v>
      </c>
      <c r="I861" s="176" t="s">
        <v>140</v>
      </c>
      <c r="J861" s="250" t="s">
        <v>13</v>
      </c>
      <c r="K861" s="178">
        <v>1394485</v>
      </c>
      <c r="L861" s="178">
        <v>1394485</v>
      </c>
      <c r="M861" s="178">
        <v>938192.03099999996</v>
      </c>
      <c r="N861" s="179" t="s">
        <v>20</v>
      </c>
      <c r="O861" s="180" t="s">
        <v>20</v>
      </c>
    </row>
    <row r="862" spans="1:15" customFormat="1" ht="15.5" x14ac:dyDescent="0.35">
      <c r="A862" s="123" t="s">
        <v>2194</v>
      </c>
      <c r="B862" s="124" t="s">
        <v>2195</v>
      </c>
      <c r="C862" s="123" t="s">
        <v>98</v>
      </c>
      <c r="D862" s="123" t="s">
        <v>190</v>
      </c>
      <c r="E862" s="123" t="s">
        <v>486</v>
      </c>
      <c r="F862" s="123">
        <v>2024</v>
      </c>
      <c r="G862" s="123" t="s">
        <v>138</v>
      </c>
      <c r="H862" s="123" t="s">
        <v>182</v>
      </c>
      <c r="I862" s="123" t="s">
        <v>1000</v>
      </c>
      <c r="J862" s="251" t="s">
        <v>13</v>
      </c>
      <c r="K862" s="181">
        <v>1592433</v>
      </c>
      <c r="L862" s="181">
        <v>1105000</v>
      </c>
      <c r="M862" s="181">
        <v>1091734.3049999999</v>
      </c>
      <c r="N862" s="182" t="s">
        <v>20</v>
      </c>
      <c r="O862" s="183" t="s">
        <v>20</v>
      </c>
    </row>
    <row r="863" spans="1:15" customFormat="1" ht="15.5" x14ac:dyDescent="0.35">
      <c r="A863" s="176" t="s">
        <v>2196</v>
      </c>
      <c r="B863" s="177" t="s">
        <v>2197</v>
      </c>
      <c r="C863" s="176" t="s">
        <v>98</v>
      </c>
      <c r="D863" s="176" t="s">
        <v>190</v>
      </c>
      <c r="E863" s="176" t="s">
        <v>546</v>
      </c>
      <c r="F863" s="176">
        <v>2024</v>
      </c>
      <c r="G863" s="176" t="s">
        <v>138</v>
      </c>
      <c r="H863" s="176" t="s">
        <v>182</v>
      </c>
      <c r="I863" s="176" t="s">
        <v>330</v>
      </c>
      <c r="J863" s="250" t="s">
        <v>13</v>
      </c>
      <c r="K863" s="178">
        <v>1998859</v>
      </c>
      <c r="L863" s="178">
        <v>2000352</v>
      </c>
      <c r="M863" s="178">
        <v>1997990.8030000001</v>
      </c>
      <c r="N863" s="179" t="s">
        <v>20</v>
      </c>
      <c r="O863" s="180" t="s">
        <v>20</v>
      </c>
    </row>
    <row r="864" spans="1:15" customFormat="1" ht="15.5" x14ac:dyDescent="0.35">
      <c r="A864" s="123" t="s">
        <v>2198</v>
      </c>
      <c r="B864" s="124" t="s">
        <v>2199</v>
      </c>
      <c r="C864" s="123" t="s">
        <v>98</v>
      </c>
      <c r="D864" s="123" t="s">
        <v>400</v>
      </c>
      <c r="E864" s="123" t="s">
        <v>1056</v>
      </c>
      <c r="F864" s="123">
        <v>2024</v>
      </c>
      <c r="G864" s="123" t="s">
        <v>138</v>
      </c>
      <c r="H864" s="123" t="s">
        <v>182</v>
      </c>
      <c r="I864" s="123" t="s">
        <v>330</v>
      </c>
      <c r="J864" s="251" t="s">
        <v>13</v>
      </c>
      <c r="K864" s="181">
        <v>13000</v>
      </c>
      <c r="L864" s="181">
        <v>1</v>
      </c>
      <c r="M864" s="181">
        <v>0</v>
      </c>
      <c r="N864" s="182" t="s">
        <v>20</v>
      </c>
      <c r="O864" s="183" t="s">
        <v>146</v>
      </c>
    </row>
    <row r="865" spans="1:15" customFormat="1" ht="15.5" x14ac:dyDescent="0.35">
      <c r="A865" s="176" t="s">
        <v>2200</v>
      </c>
      <c r="B865" s="177" t="s">
        <v>2201</v>
      </c>
      <c r="C865" s="176" t="s">
        <v>98</v>
      </c>
      <c r="D865" s="176" t="s">
        <v>190</v>
      </c>
      <c r="E865" s="176" t="s">
        <v>1394</v>
      </c>
      <c r="F865" s="176">
        <v>2024</v>
      </c>
      <c r="G865" s="176" t="s">
        <v>138</v>
      </c>
      <c r="H865" s="176" t="s">
        <v>182</v>
      </c>
      <c r="I865" s="176" t="s">
        <v>1000</v>
      </c>
      <c r="J865" s="250" t="s">
        <v>13</v>
      </c>
      <c r="K865" s="178">
        <v>2080992</v>
      </c>
      <c r="L865" s="178">
        <v>2083690</v>
      </c>
      <c r="M865" s="178">
        <v>2080721.45</v>
      </c>
      <c r="N865" s="179" t="s">
        <v>20</v>
      </c>
      <c r="O865" s="180" t="s">
        <v>20</v>
      </c>
    </row>
    <row r="866" spans="1:15" customFormat="1" ht="15.5" x14ac:dyDescent="0.35">
      <c r="A866" s="123" t="s">
        <v>2202</v>
      </c>
      <c r="B866" s="124" t="s">
        <v>2203</v>
      </c>
      <c r="C866" s="123" t="s">
        <v>93</v>
      </c>
      <c r="D866" s="123" t="s">
        <v>315</v>
      </c>
      <c r="E866" s="123" t="s">
        <v>1732</v>
      </c>
      <c r="F866" s="123">
        <v>2024</v>
      </c>
      <c r="G866" s="123" t="s">
        <v>138</v>
      </c>
      <c r="H866" s="123" t="s">
        <v>182</v>
      </c>
      <c r="I866" s="123" t="s">
        <v>330</v>
      </c>
      <c r="J866" s="251" t="s">
        <v>13</v>
      </c>
      <c r="K866" s="181">
        <v>261459</v>
      </c>
      <c r="L866" s="181">
        <v>261458</v>
      </c>
      <c r="M866" s="185">
        <v>261456</v>
      </c>
      <c r="N866" s="182" t="s">
        <v>20</v>
      </c>
      <c r="O866" s="183" t="s">
        <v>20</v>
      </c>
    </row>
    <row r="867" spans="1:15" customFormat="1" ht="15.5" x14ac:dyDescent="0.35">
      <c r="A867" s="176" t="s">
        <v>2204</v>
      </c>
      <c r="B867" s="177" t="s">
        <v>2205</v>
      </c>
      <c r="C867" s="176" t="s">
        <v>91</v>
      </c>
      <c r="D867" s="176" t="s">
        <v>155</v>
      </c>
      <c r="E867" s="176" t="s">
        <v>155</v>
      </c>
      <c r="F867" s="176">
        <v>2024</v>
      </c>
      <c r="G867" s="176" t="s">
        <v>138</v>
      </c>
      <c r="H867" s="176" t="s">
        <v>139</v>
      </c>
      <c r="I867" s="176" t="s">
        <v>397</v>
      </c>
      <c r="J867" s="250" t="s">
        <v>13</v>
      </c>
      <c r="K867" s="178">
        <v>49281</v>
      </c>
      <c r="L867" s="178">
        <v>49281</v>
      </c>
      <c r="M867" s="178">
        <v>46260</v>
      </c>
      <c r="N867" s="179" t="s">
        <v>20</v>
      </c>
      <c r="O867" s="180" t="s">
        <v>20</v>
      </c>
    </row>
    <row r="868" spans="1:15" customFormat="1" ht="15.5" x14ac:dyDescent="0.35">
      <c r="A868" s="123" t="s">
        <v>2206</v>
      </c>
      <c r="B868" s="124" t="s">
        <v>2207</v>
      </c>
      <c r="C868" s="123" t="s">
        <v>84</v>
      </c>
      <c r="D868" s="123" t="s">
        <v>440</v>
      </c>
      <c r="E868" s="123" t="s">
        <v>440</v>
      </c>
      <c r="F868" s="123">
        <v>2024</v>
      </c>
      <c r="G868" s="123" t="s">
        <v>138</v>
      </c>
      <c r="H868" s="123" t="s">
        <v>182</v>
      </c>
      <c r="I868" s="123" t="s">
        <v>330</v>
      </c>
      <c r="J868" s="251" t="s">
        <v>13</v>
      </c>
      <c r="K868" s="181">
        <v>40000</v>
      </c>
      <c r="L868" s="181">
        <v>5000</v>
      </c>
      <c r="M868" s="185">
        <v>5000</v>
      </c>
      <c r="N868" s="182" t="s">
        <v>20</v>
      </c>
      <c r="O868" s="183" t="s">
        <v>20</v>
      </c>
    </row>
    <row r="869" spans="1:15" customFormat="1" ht="15.5" x14ac:dyDescent="0.35">
      <c r="A869" s="176" t="s">
        <v>2208</v>
      </c>
      <c r="B869" s="177" t="s">
        <v>2209</v>
      </c>
      <c r="C869" s="176" t="s">
        <v>98</v>
      </c>
      <c r="D869" s="176" t="s">
        <v>190</v>
      </c>
      <c r="E869" s="176" t="s">
        <v>2210</v>
      </c>
      <c r="F869" s="176">
        <v>2024</v>
      </c>
      <c r="G869" s="176" t="s">
        <v>138</v>
      </c>
      <c r="H869" s="176" t="s">
        <v>182</v>
      </c>
      <c r="I869" s="176" t="s">
        <v>1000</v>
      </c>
      <c r="J869" s="250" t="s">
        <v>13</v>
      </c>
      <c r="K869" s="178">
        <v>1515599</v>
      </c>
      <c r="L869" s="184">
        <v>1515599</v>
      </c>
      <c r="M869" s="178">
        <v>1515555.568</v>
      </c>
      <c r="N869" s="179" t="s">
        <v>20</v>
      </c>
      <c r="O869" s="180" t="s">
        <v>20</v>
      </c>
    </row>
    <row r="870" spans="1:15" customFormat="1" ht="15.5" x14ac:dyDescent="0.35">
      <c r="A870" s="123" t="s">
        <v>2211</v>
      </c>
      <c r="B870" s="124" t="s">
        <v>2212</v>
      </c>
      <c r="C870" s="123" t="s">
        <v>100</v>
      </c>
      <c r="D870" s="123" t="s">
        <v>73</v>
      </c>
      <c r="E870" s="123" t="s">
        <v>1009</v>
      </c>
      <c r="F870" s="123">
        <v>2024</v>
      </c>
      <c r="G870" s="123" t="s">
        <v>138</v>
      </c>
      <c r="H870" s="123" t="s">
        <v>151</v>
      </c>
      <c r="I870" s="123" t="s">
        <v>152</v>
      </c>
      <c r="J870" s="251" t="s">
        <v>13</v>
      </c>
      <c r="K870" s="181">
        <v>189319</v>
      </c>
      <c r="L870" s="185">
        <v>36560</v>
      </c>
      <c r="M870" s="185">
        <v>36059.974999999999</v>
      </c>
      <c r="N870" s="182" t="s">
        <v>20</v>
      </c>
      <c r="O870" s="183" t="s">
        <v>20</v>
      </c>
    </row>
    <row r="871" spans="1:15" customFormat="1" ht="15.5" x14ac:dyDescent="0.35">
      <c r="A871" s="176" t="s">
        <v>2213</v>
      </c>
      <c r="B871" s="177" t="s">
        <v>2214</v>
      </c>
      <c r="C871" s="176" t="s">
        <v>84</v>
      </c>
      <c r="D871" s="176" t="s">
        <v>440</v>
      </c>
      <c r="E871" s="176" t="s">
        <v>440</v>
      </c>
      <c r="F871" s="176">
        <v>2024</v>
      </c>
      <c r="G871" s="176" t="s">
        <v>138</v>
      </c>
      <c r="H871" s="176" t="s">
        <v>182</v>
      </c>
      <c r="I871" s="176" t="s">
        <v>330</v>
      </c>
      <c r="J871" s="250" t="s">
        <v>13</v>
      </c>
      <c r="K871" s="178">
        <v>4700</v>
      </c>
      <c r="L871" s="178">
        <v>4700</v>
      </c>
      <c r="M871" s="178">
        <v>0</v>
      </c>
      <c r="N871" s="179" t="s">
        <v>20</v>
      </c>
      <c r="O871" s="180" t="s">
        <v>146</v>
      </c>
    </row>
    <row r="872" spans="1:15" customFormat="1" ht="15.5" x14ac:dyDescent="0.35">
      <c r="A872" s="123" t="s">
        <v>2215</v>
      </c>
      <c r="B872" s="124" t="s">
        <v>2216</v>
      </c>
      <c r="C872" s="123" t="s">
        <v>84</v>
      </c>
      <c r="D872" s="123" t="s">
        <v>440</v>
      </c>
      <c r="E872" s="123" t="s">
        <v>440</v>
      </c>
      <c r="F872" s="123">
        <v>2024</v>
      </c>
      <c r="G872" s="123" t="s">
        <v>138</v>
      </c>
      <c r="H872" s="123" t="s">
        <v>182</v>
      </c>
      <c r="I872" s="123" t="s">
        <v>330</v>
      </c>
      <c r="J872" s="251" t="s">
        <v>13</v>
      </c>
      <c r="K872" s="181">
        <v>100891</v>
      </c>
      <c r="L872" s="181">
        <v>93655</v>
      </c>
      <c r="M872" s="185">
        <v>93655</v>
      </c>
      <c r="N872" s="182" t="s">
        <v>20</v>
      </c>
      <c r="O872" s="183" t="s">
        <v>20</v>
      </c>
    </row>
    <row r="873" spans="1:15" customFormat="1" ht="15.5" x14ac:dyDescent="0.35">
      <c r="A873" s="176" t="s">
        <v>2217</v>
      </c>
      <c r="B873" s="177" t="s">
        <v>2218</v>
      </c>
      <c r="C873" s="176" t="s">
        <v>97</v>
      </c>
      <c r="D873" s="176" t="s">
        <v>333</v>
      </c>
      <c r="E873" s="176" t="s">
        <v>333</v>
      </c>
      <c r="F873" s="176">
        <v>2024</v>
      </c>
      <c r="G873" s="176" t="s">
        <v>138</v>
      </c>
      <c r="H873" s="176" t="s">
        <v>321</v>
      </c>
      <c r="I873" s="176" t="s">
        <v>322</v>
      </c>
      <c r="J873" s="250" t="s">
        <v>13</v>
      </c>
      <c r="K873" s="178">
        <v>550669</v>
      </c>
      <c r="L873" s="184">
        <v>490720</v>
      </c>
      <c r="M873" s="178">
        <v>480567</v>
      </c>
      <c r="N873" s="179" t="s">
        <v>20</v>
      </c>
      <c r="O873" s="180" t="s">
        <v>20</v>
      </c>
    </row>
    <row r="874" spans="1:15" customFormat="1" ht="15.5" x14ac:dyDescent="0.35">
      <c r="A874" s="123" t="s">
        <v>2219</v>
      </c>
      <c r="B874" s="124" t="s">
        <v>2220</v>
      </c>
      <c r="C874" s="123" t="s">
        <v>96</v>
      </c>
      <c r="D874" s="123" t="s">
        <v>166</v>
      </c>
      <c r="E874" s="123" t="s">
        <v>174</v>
      </c>
      <c r="F874" s="123">
        <v>2024</v>
      </c>
      <c r="G874" s="123" t="s">
        <v>138</v>
      </c>
      <c r="H874" s="123" t="s">
        <v>144</v>
      </c>
      <c r="I874" s="123" t="s">
        <v>145</v>
      </c>
      <c r="J874" s="251" t="s">
        <v>13</v>
      </c>
      <c r="K874" s="181">
        <v>85104</v>
      </c>
      <c r="L874" s="185">
        <v>85103</v>
      </c>
      <c r="M874" s="181">
        <v>84677.475000000006</v>
      </c>
      <c r="N874" s="182" t="s">
        <v>20</v>
      </c>
      <c r="O874" s="183" t="s">
        <v>20</v>
      </c>
    </row>
    <row r="875" spans="1:15" customFormat="1" ht="15.5" x14ac:dyDescent="0.35">
      <c r="A875" s="176" t="s">
        <v>2221</v>
      </c>
      <c r="B875" s="177" t="s">
        <v>2222</v>
      </c>
      <c r="C875" s="176" t="s">
        <v>97</v>
      </c>
      <c r="D875" s="176" t="s">
        <v>685</v>
      </c>
      <c r="E875" s="176" t="s">
        <v>155</v>
      </c>
      <c r="F875" s="176">
        <v>2024</v>
      </c>
      <c r="G875" s="176" t="s">
        <v>251</v>
      </c>
      <c r="H875" s="176" t="s">
        <v>144</v>
      </c>
      <c r="I875" s="176" t="s">
        <v>282</v>
      </c>
      <c r="J875" s="250" t="s">
        <v>13</v>
      </c>
      <c r="K875" s="178">
        <v>35914</v>
      </c>
      <c r="L875" s="178">
        <v>18249</v>
      </c>
      <c r="M875" s="178">
        <v>18249</v>
      </c>
      <c r="N875" s="179" t="s">
        <v>20</v>
      </c>
      <c r="O875" s="180" t="s">
        <v>20</v>
      </c>
    </row>
    <row r="876" spans="1:15" customFormat="1" ht="15.5" x14ac:dyDescent="0.35">
      <c r="A876" s="123" t="s">
        <v>2223</v>
      </c>
      <c r="B876" s="124" t="s">
        <v>2224</v>
      </c>
      <c r="C876" s="123" t="s">
        <v>88</v>
      </c>
      <c r="D876" s="123" t="s">
        <v>396</v>
      </c>
      <c r="E876" s="123" t="s">
        <v>396</v>
      </c>
      <c r="F876" s="123">
        <v>2024</v>
      </c>
      <c r="G876" s="123" t="s">
        <v>138</v>
      </c>
      <c r="H876" s="123" t="s">
        <v>162</v>
      </c>
      <c r="I876" s="123" t="s">
        <v>238</v>
      </c>
      <c r="J876" s="251" t="s">
        <v>13</v>
      </c>
      <c r="K876" s="181">
        <v>4380983</v>
      </c>
      <c r="L876" s="181">
        <v>4432352</v>
      </c>
      <c r="M876" s="181">
        <v>4274876</v>
      </c>
      <c r="N876" s="182" t="s">
        <v>20</v>
      </c>
      <c r="O876" s="183" t="s">
        <v>20</v>
      </c>
    </row>
    <row r="877" spans="1:15" customFormat="1" ht="15.5" x14ac:dyDescent="0.35">
      <c r="A877" s="176" t="s">
        <v>2225</v>
      </c>
      <c r="B877" s="177" t="s">
        <v>2226</v>
      </c>
      <c r="C877" s="176" t="s">
        <v>92</v>
      </c>
      <c r="D877" s="176" t="s">
        <v>361</v>
      </c>
      <c r="E877" s="176" t="s">
        <v>2227</v>
      </c>
      <c r="F877" s="176">
        <v>2024</v>
      </c>
      <c r="G877" s="176" t="s">
        <v>138</v>
      </c>
      <c r="H877" s="176" t="s">
        <v>162</v>
      </c>
      <c r="I877" s="176" t="s">
        <v>1018</v>
      </c>
      <c r="J877" s="250" t="s">
        <v>13</v>
      </c>
      <c r="K877" s="178">
        <v>50</v>
      </c>
      <c r="L877" s="178">
        <v>50</v>
      </c>
      <c r="M877" s="178">
        <v>49.98</v>
      </c>
      <c r="N877" s="179" t="s">
        <v>20</v>
      </c>
      <c r="O877" s="180" t="s">
        <v>20</v>
      </c>
    </row>
    <row r="878" spans="1:15" customFormat="1" ht="15.5" x14ac:dyDescent="0.35">
      <c r="A878" s="123" t="s">
        <v>2228</v>
      </c>
      <c r="B878" s="124" t="s">
        <v>2229</v>
      </c>
      <c r="C878" s="123" t="s">
        <v>92</v>
      </c>
      <c r="D878" s="123" t="s">
        <v>361</v>
      </c>
      <c r="E878" s="123" t="s">
        <v>1657</v>
      </c>
      <c r="F878" s="123">
        <v>2024</v>
      </c>
      <c r="G878" s="123" t="s">
        <v>138</v>
      </c>
      <c r="H878" s="123" t="s">
        <v>162</v>
      </c>
      <c r="I878" s="123" t="s">
        <v>1018</v>
      </c>
      <c r="J878" s="251" t="s">
        <v>13</v>
      </c>
      <c r="K878" s="181">
        <v>46847</v>
      </c>
      <c r="L878" s="185">
        <v>46847</v>
      </c>
      <c r="M878" s="181">
        <v>0</v>
      </c>
      <c r="N878" s="182" t="s">
        <v>20</v>
      </c>
      <c r="O878" s="183" t="s">
        <v>146</v>
      </c>
    </row>
    <row r="879" spans="1:15" customFormat="1" ht="15.5" x14ac:dyDescent="0.35">
      <c r="A879" s="176" t="s">
        <v>2230</v>
      </c>
      <c r="B879" s="177" t="s">
        <v>2231</v>
      </c>
      <c r="C879" s="176" t="s">
        <v>109</v>
      </c>
      <c r="D879" s="176" t="s">
        <v>368</v>
      </c>
      <c r="E879" s="176" t="s">
        <v>1280</v>
      </c>
      <c r="F879" s="176">
        <v>2024</v>
      </c>
      <c r="G879" s="176" t="s">
        <v>138</v>
      </c>
      <c r="H879" s="176" t="s">
        <v>162</v>
      </c>
      <c r="I879" s="176" t="s">
        <v>1018</v>
      </c>
      <c r="J879" s="250" t="s">
        <v>13</v>
      </c>
      <c r="K879" s="178">
        <v>403423</v>
      </c>
      <c r="L879" s="184">
        <v>426933</v>
      </c>
      <c r="M879" s="184">
        <v>403402.95299999998</v>
      </c>
      <c r="N879" s="179" t="s">
        <v>20</v>
      </c>
      <c r="O879" s="180" t="s">
        <v>20</v>
      </c>
    </row>
    <row r="880" spans="1:15" customFormat="1" ht="15.5" x14ac:dyDescent="0.35">
      <c r="A880" s="123" t="s">
        <v>2232</v>
      </c>
      <c r="B880" s="124" t="s">
        <v>2233</v>
      </c>
      <c r="C880" s="123" t="s">
        <v>90</v>
      </c>
      <c r="D880" s="123" t="s">
        <v>404</v>
      </c>
      <c r="E880" s="123" t="s">
        <v>528</v>
      </c>
      <c r="F880" s="123">
        <v>2024</v>
      </c>
      <c r="G880" s="123" t="s">
        <v>138</v>
      </c>
      <c r="H880" s="123" t="s">
        <v>151</v>
      </c>
      <c r="I880" s="123" t="s">
        <v>200</v>
      </c>
      <c r="J880" s="251" t="s">
        <v>13</v>
      </c>
      <c r="K880" s="181">
        <v>2229436</v>
      </c>
      <c r="L880" s="181">
        <v>66341</v>
      </c>
      <c r="M880" s="181">
        <v>66338</v>
      </c>
      <c r="N880" s="182" t="s">
        <v>20</v>
      </c>
      <c r="O880" s="183" t="s">
        <v>20</v>
      </c>
    </row>
    <row r="881" spans="1:15" customFormat="1" ht="15.5" x14ac:dyDescent="0.35">
      <c r="A881" s="176" t="s">
        <v>2234</v>
      </c>
      <c r="B881" s="177" t="s">
        <v>2235</v>
      </c>
      <c r="C881" s="176" t="s">
        <v>87</v>
      </c>
      <c r="D881" s="176" t="s">
        <v>60</v>
      </c>
      <c r="E881" s="176" t="s">
        <v>60</v>
      </c>
      <c r="F881" s="176">
        <v>2024</v>
      </c>
      <c r="G881" s="176" t="s">
        <v>138</v>
      </c>
      <c r="H881" s="176" t="s">
        <v>210</v>
      </c>
      <c r="I881" s="176" t="s">
        <v>211</v>
      </c>
      <c r="J881" s="250" t="s">
        <v>13</v>
      </c>
      <c r="K881" s="178">
        <v>3126</v>
      </c>
      <c r="L881" s="178">
        <v>3927</v>
      </c>
      <c r="M881" s="178">
        <v>3125.2489999999998</v>
      </c>
      <c r="N881" s="179" t="s">
        <v>20</v>
      </c>
      <c r="O881" s="180" t="s">
        <v>20</v>
      </c>
    </row>
    <row r="882" spans="1:15" customFormat="1" ht="15.5" x14ac:dyDescent="0.35">
      <c r="A882" s="123" t="s">
        <v>2236</v>
      </c>
      <c r="B882" s="124" t="s">
        <v>2237</v>
      </c>
      <c r="C882" s="123" t="s">
        <v>96</v>
      </c>
      <c r="D882" s="123" t="s">
        <v>136</v>
      </c>
      <c r="E882" s="123" t="s">
        <v>143</v>
      </c>
      <c r="F882" s="123">
        <v>2024</v>
      </c>
      <c r="G882" s="123" t="s">
        <v>138</v>
      </c>
      <c r="H882" s="123" t="s">
        <v>139</v>
      </c>
      <c r="I882" s="123" t="s">
        <v>140</v>
      </c>
      <c r="J882" s="251" t="s">
        <v>13</v>
      </c>
      <c r="K882" s="181">
        <v>478699</v>
      </c>
      <c r="L882" s="181">
        <v>316461</v>
      </c>
      <c r="M882" s="181">
        <v>316455.98</v>
      </c>
      <c r="N882" s="182" t="s">
        <v>20</v>
      </c>
      <c r="O882" s="183" t="s">
        <v>20</v>
      </c>
    </row>
    <row r="883" spans="1:15" customFormat="1" ht="15.5" x14ac:dyDescent="0.35">
      <c r="A883" s="176" t="s">
        <v>2238</v>
      </c>
      <c r="B883" s="177" t="s">
        <v>2239</v>
      </c>
      <c r="C883" s="176" t="s">
        <v>96</v>
      </c>
      <c r="D883" s="176" t="s">
        <v>136</v>
      </c>
      <c r="E883" s="176" t="s">
        <v>143</v>
      </c>
      <c r="F883" s="176">
        <v>2024</v>
      </c>
      <c r="G883" s="176" t="s">
        <v>138</v>
      </c>
      <c r="H883" s="176" t="s">
        <v>139</v>
      </c>
      <c r="I883" s="176" t="s">
        <v>140</v>
      </c>
      <c r="J883" s="250" t="s">
        <v>13</v>
      </c>
      <c r="K883" s="178">
        <v>13925</v>
      </c>
      <c r="L883" s="178">
        <v>13925</v>
      </c>
      <c r="M883" s="178">
        <v>0</v>
      </c>
      <c r="N883" s="179" t="s">
        <v>20</v>
      </c>
      <c r="O883" s="180" t="s">
        <v>146</v>
      </c>
    </row>
    <row r="884" spans="1:15" customFormat="1" ht="15.5" x14ac:dyDescent="0.35">
      <c r="A884" s="123" t="s">
        <v>2240</v>
      </c>
      <c r="B884" s="124" t="s">
        <v>2241</v>
      </c>
      <c r="C884" s="123" t="s">
        <v>96</v>
      </c>
      <c r="D884" s="123" t="s">
        <v>166</v>
      </c>
      <c r="E884" s="123" t="s">
        <v>281</v>
      </c>
      <c r="F884" s="123">
        <v>2024</v>
      </c>
      <c r="G884" s="123" t="s">
        <v>138</v>
      </c>
      <c r="H884" s="123" t="s">
        <v>139</v>
      </c>
      <c r="I884" s="123" t="s">
        <v>177</v>
      </c>
      <c r="J884" s="251" t="s">
        <v>13</v>
      </c>
      <c r="K884" s="181">
        <v>212680</v>
      </c>
      <c r="L884" s="185">
        <v>212680</v>
      </c>
      <c r="M884" s="181">
        <v>13223.748</v>
      </c>
      <c r="N884" s="182" t="s">
        <v>20</v>
      </c>
      <c r="O884" s="183" t="s">
        <v>20</v>
      </c>
    </row>
    <row r="885" spans="1:15" customFormat="1" ht="15.5" x14ac:dyDescent="0.35">
      <c r="A885" s="176" t="s">
        <v>2242</v>
      </c>
      <c r="B885" s="177" t="s">
        <v>2243</v>
      </c>
      <c r="C885" s="176" t="s">
        <v>98</v>
      </c>
      <c r="D885" s="176" t="s">
        <v>158</v>
      </c>
      <c r="E885" s="176" t="s">
        <v>1059</v>
      </c>
      <c r="F885" s="176">
        <v>2024</v>
      </c>
      <c r="G885" s="176" t="s">
        <v>138</v>
      </c>
      <c r="H885" s="176" t="s">
        <v>144</v>
      </c>
      <c r="I885" s="176" t="s">
        <v>145</v>
      </c>
      <c r="J885" s="250" t="s">
        <v>13</v>
      </c>
      <c r="K885" s="178">
        <v>7053</v>
      </c>
      <c r="L885" s="178">
        <v>6815</v>
      </c>
      <c r="M885" s="178">
        <v>6815</v>
      </c>
      <c r="N885" s="179" t="s">
        <v>20</v>
      </c>
      <c r="O885" s="180" t="s">
        <v>20</v>
      </c>
    </row>
    <row r="886" spans="1:15" customFormat="1" ht="15.5" x14ac:dyDescent="0.35">
      <c r="A886" s="123" t="s">
        <v>2244</v>
      </c>
      <c r="B886" s="124" t="s">
        <v>2245</v>
      </c>
      <c r="C886" s="123" t="s">
        <v>92</v>
      </c>
      <c r="D886" s="123" t="s">
        <v>361</v>
      </c>
      <c r="E886" s="123" t="s">
        <v>2227</v>
      </c>
      <c r="F886" s="123">
        <v>2024</v>
      </c>
      <c r="G886" s="123" t="s">
        <v>138</v>
      </c>
      <c r="H886" s="123" t="s">
        <v>151</v>
      </c>
      <c r="I886" s="123" t="s">
        <v>200</v>
      </c>
      <c r="J886" s="251" t="s">
        <v>13</v>
      </c>
      <c r="K886" s="181">
        <v>616000</v>
      </c>
      <c r="L886" s="185">
        <v>522745</v>
      </c>
      <c r="M886" s="181">
        <v>522744.48200000002</v>
      </c>
      <c r="N886" s="182" t="s">
        <v>20</v>
      </c>
      <c r="O886" s="183" t="s">
        <v>20</v>
      </c>
    </row>
    <row r="887" spans="1:15" customFormat="1" ht="15.5" x14ac:dyDescent="0.35">
      <c r="A887" s="176" t="s">
        <v>2246</v>
      </c>
      <c r="B887" s="177" t="s">
        <v>2247</v>
      </c>
      <c r="C887" s="176" t="s">
        <v>96</v>
      </c>
      <c r="D887" s="176" t="s">
        <v>136</v>
      </c>
      <c r="E887" s="176" t="s">
        <v>513</v>
      </c>
      <c r="F887" s="176">
        <v>2024</v>
      </c>
      <c r="G887" s="176" t="s">
        <v>138</v>
      </c>
      <c r="H887" s="176" t="s">
        <v>139</v>
      </c>
      <c r="I887" s="176" t="s">
        <v>140</v>
      </c>
      <c r="J887" s="250" t="s">
        <v>13</v>
      </c>
      <c r="K887" s="178">
        <v>5</v>
      </c>
      <c r="L887" s="178">
        <v>112002</v>
      </c>
      <c r="M887" s="178">
        <v>0</v>
      </c>
      <c r="N887" s="179" t="s">
        <v>20</v>
      </c>
      <c r="O887" s="180" t="s">
        <v>146</v>
      </c>
    </row>
    <row r="888" spans="1:15" customFormat="1" ht="15.5" x14ac:dyDescent="0.35">
      <c r="A888" s="123" t="s">
        <v>2248</v>
      </c>
      <c r="B888" s="124" t="s">
        <v>2249</v>
      </c>
      <c r="C888" s="123" t="s">
        <v>87</v>
      </c>
      <c r="D888" s="123" t="s">
        <v>60</v>
      </c>
      <c r="E888" s="123" t="s">
        <v>418</v>
      </c>
      <c r="F888" s="123">
        <v>2024</v>
      </c>
      <c r="G888" s="123" t="s">
        <v>138</v>
      </c>
      <c r="H888" s="123" t="s">
        <v>162</v>
      </c>
      <c r="I888" s="123" t="s">
        <v>1018</v>
      </c>
      <c r="J888" s="251" t="s">
        <v>13</v>
      </c>
      <c r="K888" s="181">
        <v>1</v>
      </c>
      <c r="L888" s="181">
        <v>22000</v>
      </c>
      <c r="M888" s="181">
        <v>0</v>
      </c>
      <c r="N888" s="182" t="s">
        <v>20</v>
      </c>
      <c r="O888" s="183" t="s">
        <v>146</v>
      </c>
    </row>
    <row r="889" spans="1:15" customFormat="1" ht="15.5" x14ac:dyDescent="0.35">
      <c r="A889" s="176" t="s">
        <v>2250</v>
      </c>
      <c r="B889" s="177" t="s">
        <v>2251</v>
      </c>
      <c r="C889" s="176" t="s">
        <v>93</v>
      </c>
      <c r="D889" s="176" t="s">
        <v>194</v>
      </c>
      <c r="E889" s="176" t="s">
        <v>66</v>
      </c>
      <c r="F889" s="176">
        <v>2024</v>
      </c>
      <c r="G889" s="176" t="s">
        <v>138</v>
      </c>
      <c r="H889" s="176" t="s">
        <v>182</v>
      </c>
      <c r="I889" s="176" t="s">
        <v>330</v>
      </c>
      <c r="J889" s="250" t="s">
        <v>13</v>
      </c>
      <c r="K889" s="178">
        <v>15000</v>
      </c>
      <c r="L889" s="178">
        <v>15000</v>
      </c>
      <c r="M889" s="178">
        <v>7500</v>
      </c>
      <c r="N889" s="179" t="s">
        <v>20</v>
      </c>
      <c r="O889" s="180" t="s">
        <v>20</v>
      </c>
    </row>
    <row r="890" spans="1:15" customFormat="1" ht="15.5" x14ac:dyDescent="0.35">
      <c r="A890" s="123" t="s">
        <v>2252</v>
      </c>
      <c r="B890" s="124" t="s">
        <v>2253</v>
      </c>
      <c r="C890" s="123" t="s">
        <v>88</v>
      </c>
      <c r="D890" s="123" t="s">
        <v>396</v>
      </c>
      <c r="E890" s="123" t="s">
        <v>962</v>
      </c>
      <c r="F890" s="123">
        <v>2024</v>
      </c>
      <c r="G890" s="123" t="s">
        <v>138</v>
      </c>
      <c r="H890" s="123" t="s">
        <v>162</v>
      </c>
      <c r="I890" s="123" t="s">
        <v>1018</v>
      </c>
      <c r="J890" s="251" t="s">
        <v>13</v>
      </c>
      <c r="K890" s="181">
        <v>233353</v>
      </c>
      <c r="L890" s="181">
        <v>233353</v>
      </c>
      <c r="M890" s="181">
        <v>216245</v>
      </c>
      <c r="N890" s="182" t="s">
        <v>20</v>
      </c>
      <c r="O890" s="183" t="s">
        <v>20</v>
      </c>
    </row>
    <row r="891" spans="1:15" customFormat="1" ht="15.5" x14ac:dyDescent="0.35">
      <c r="A891" s="176" t="s">
        <v>2254</v>
      </c>
      <c r="B891" s="177" t="s">
        <v>2255</v>
      </c>
      <c r="C891" s="176" t="s">
        <v>92</v>
      </c>
      <c r="D891" s="176" t="s">
        <v>361</v>
      </c>
      <c r="E891" s="176" t="s">
        <v>1231</v>
      </c>
      <c r="F891" s="176">
        <v>2024</v>
      </c>
      <c r="G891" s="176" t="s">
        <v>138</v>
      </c>
      <c r="H891" s="176" t="s">
        <v>162</v>
      </c>
      <c r="I891" s="176" t="s">
        <v>1018</v>
      </c>
      <c r="J891" s="250" t="s">
        <v>13</v>
      </c>
      <c r="K891" s="178">
        <v>405116</v>
      </c>
      <c r="L891" s="178">
        <v>405116</v>
      </c>
      <c r="M891" s="178">
        <v>295597.44300000003</v>
      </c>
      <c r="N891" s="179" t="s">
        <v>20</v>
      </c>
      <c r="O891" s="180" t="s">
        <v>20</v>
      </c>
    </row>
    <row r="892" spans="1:15" customFormat="1" ht="15.5" x14ac:dyDescent="0.35">
      <c r="A892" s="123" t="s">
        <v>2256</v>
      </c>
      <c r="B892" s="124" t="s">
        <v>2257</v>
      </c>
      <c r="C892" s="123" t="s">
        <v>96</v>
      </c>
      <c r="D892" s="123" t="s">
        <v>166</v>
      </c>
      <c r="E892" s="123" t="s">
        <v>285</v>
      </c>
      <c r="F892" s="123">
        <v>2024</v>
      </c>
      <c r="G892" s="123" t="s">
        <v>138</v>
      </c>
      <c r="H892" s="123" t="s">
        <v>196</v>
      </c>
      <c r="I892" s="123" t="s">
        <v>196</v>
      </c>
      <c r="J892" s="251" t="s">
        <v>13</v>
      </c>
      <c r="K892" s="181">
        <v>161319</v>
      </c>
      <c r="L892" s="181">
        <v>161319</v>
      </c>
      <c r="M892" s="181">
        <v>67756.736000000004</v>
      </c>
      <c r="N892" s="182" t="s">
        <v>20</v>
      </c>
      <c r="O892" s="183" t="s">
        <v>20</v>
      </c>
    </row>
    <row r="893" spans="1:15" customFormat="1" ht="15.5" x14ac:dyDescent="0.35">
      <c r="A893" s="176" t="s">
        <v>2258</v>
      </c>
      <c r="B893" s="177" t="s">
        <v>2259</v>
      </c>
      <c r="C893" s="176" t="s">
        <v>93</v>
      </c>
      <c r="D893" s="176" t="s">
        <v>194</v>
      </c>
      <c r="E893" s="176" t="s">
        <v>194</v>
      </c>
      <c r="F893" s="176">
        <v>2024</v>
      </c>
      <c r="G893" s="176" t="s">
        <v>138</v>
      </c>
      <c r="H893" s="176" t="s">
        <v>162</v>
      </c>
      <c r="I893" s="176" t="s">
        <v>1018</v>
      </c>
      <c r="J893" s="250" t="s">
        <v>13</v>
      </c>
      <c r="K893" s="178">
        <v>899453</v>
      </c>
      <c r="L893" s="178">
        <v>899453</v>
      </c>
      <c r="M893" s="178">
        <v>898659</v>
      </c>
      <c r="N893" s="179" t="s">
        <v>20</v>
      </c>
      <c r="O893" s="180" t="s">
        <v>20</v>
      </c>
    </row>
    <row r="894" spans="1:15" customFormat="1" ht="15.5" x14ac:dyDescent="0.35">
      <c r="A894" s="123" t="s">
        <v>2260</v>
      </c>
      <c r="B894" s="124" t="s">
        <v>2261</v>
      </c>
      <c r="C894" s="123" t="s">
        <v>90</v>
      </c>
      <c r="D894" s="123" t="s">
        <v>63</v>
      </c>
      <c r="E894" s="123" t="s">
        <v>63</v>
      </c>
      <c r="F894" s="123">
        <v>2024</v>
      </c>
      <c r="G894" s="123" t="s">
        <v>138</v>
      </c>
      <c r="H894" s="123" t="s">
        <v>182</v>
      </c>
      <c r="I894" s="123" t="s">
        <v>1000</v>
      </c>
      <c r="J894" s="251" t="s">
        <v>13</v>
      </c>
      <c r="K894" s="181">
        <v>133539</v>
      </c>
      <c r="L894" s="185">
        <v>350410</v>
      </c>
      <c r="M894" s="181">
        <v>131910.69099999999</v>
      </c>
      <c r="N894" s="182" t="s">
        <v>20</v>
      </c>
      <c r="O894" s="183" t="s">
        <v>20</v>
      </c>
    </row>
    <row r="895" spans="1:15" customFormat="1" ht="15.5" x14ac:dyDescent="0.35">
      <c r="A895" s="176" t="s">
        <v>2262</v>
      </c>
      <c r="B895" s="177" t="s">
        <v>2263</v>
      </c>
      <c r="C895" s="176" t="s">
        <v>93</v>
      </c>
      <c r="D895" s="176" t="s">
        <v>155</v>
      </c>
      <c r="E895" s="176" t="s">
        <v>155</v>
      </c>
      <c r="F895" s="176">
        <v>2024</v>
      </c>
      <c r="G895" s="176" t="s">
        <v>138</v>
      </c>
      <c r="H895" s="176" t="s">
        <v>139</v>
      </c>
      <c r="I895" s="176" t="s">
        <v>140</v>
      </c>
      <c r="J895" s="250" t="s">
        <v>13</v>
      </c>
      <c r="K895" s="178">
        <v>1362771</v>
      </c>
      <c r="L895" s="178">
        <v>1362771</v>
      </c>
      <c r="M895" s="178">
        <v>1362769</v>
      </c>
      <c r="N895" s="179" t="s">
        <v>20</v>
      </c>
      <c r="O895" s="180" t="s">
        <v>20</v>
      </c>
    </row>
    <row r="896" spans="1:15" customFormat="1" ht="15.5" x14ac:dyDescent="0.35">
      <c r="A896" s="123" t="s">
        <v>2264</v>
      </c>
      <c r="B896" s="124" t="s">
        <v>2265</v>
      </c>
      <c r="C896" s="123" t="s">
        <v>84</v>
      </c>
      <c r="D896" s="123" t="s">
        <v>155</v>
      </c>
      <c r="E896" s="123" t="s">
        <v>155</v>
      </c>
      <c r="F896" s="123">
        <v>2024</v>
      </c>
      <c r="G896" s="123" t="s">
        <v>138</v>
      </c>
      <c r="H896" s="123" t="s">
        <v>151</v>
      </c>
      <c r="I896" s="123" t="s">
        <v>152</v>
      </c>
      <c r="J896" s="251" t="s">
        <v>13</v>
      </c>
      <c r="K896" s="181">
        <v>4249174</v>
      </c>
      <c r="L896" s="185">
        <v>3285000</v>
      </c>
      <c r="M896" s="181">
        <v>1906790</v>
      </c>
      <c r="N896" s="182" t="s">
        <v>20</v>
      </c>
      <c r="O896" s="183" t="s">
        <v>20</v>
      </c>
    </row>
    <row r="897" spans="1:15" customFormat="1" ht="15.5" x14ac:dyDescent="0.35">
      <c r="A897" s="176" t="s">
        <v>2266</v>
      </c>
      <c r="B897" s="177" t="s">
        <v>2267</v>
      </c>
      <c r="C897" s="176" t="s">
        <v>84</v>
      </c>
      <c r="D897" s="176" t="s">
        <v>155</v>
      </c>
      <c r="E897" s="176" t="s">
        <v>155</v>
      </c>
      <c r="F897" s="176">
        <v>2024</v>
      </c>
      <c r="G897" s="176" t="s">
        <v>138</v>
      </c>
      <c r="H897" s="176" t="s">
        <v>151</v>
      </c>
      <c r="I897" s="176" t="s">
        <v>152</v>
      </c>
      <c r="J897" s="250" t="s">
        <v>13</v>
      </c>
      <c r="K897" s="178">
        <v>4519006</v>
      </c>
      <c r="L897" s="178">
        <v>2833000</v>
      </c>
      <c r="M897" s="178">
        <v>2540286</v>
      </c>
      <c r="N897" s="179" t="s">
        <v>20</v>
      </c>
      <c r="O897" s="180" t="s">
        <v>20</v>
      </c>
    </row>
    <row r="898" spans="1:15" customFormat="1" ht="15.5" x14ac:dyDescent="0.35">
      <c r="A898" s="123" t="s">
        <v>2268</v>
      </c>
      <c r="B898" s="124" t="s">
        <v>2269</v>
      </c>
      <c r="C898" s="123" t="s">
        <v>98</v>
      </c>
      <c r="D898" s="123" t="s">
        <v>155</v>
      </c>
      <c r="E898" s="123" t="s">
        <v>155</v>
      </c>
      <c r="F898" s="123">
        <v>2024</v>
      </c>
      <c r="G898" s="123" t="s">
        <v>138</v>
      </c>
      <c r="H898" s="123" t="s">
        <v>139</v>
      </c>
      <c r="I898" s="123" t="s">
        <v>140</v>
      </c>
      <c r="J898" s="251" t="s">
        <v>13</v>
      </c>
      <c r="K898" s="181">
        <v>4532</v>
      </c>
      <c r="L898" s="181">
        <v>4400</v>
      </c>
      <c r="M898" s="181">
        <v>3800</v>
      </c>
      <c r="N898" s="182" t="s">
        <v>20</v>
      </c>
      <c r="O898" s="183" t="s">
        <v>20</v>
      </c>
    </row>
    <row r="899" spans="1:15" customFormat="1" ht="15.5" x14ac:dyDescent="0.35">
      <c r="A899" s="176" t="s">
        <v>2270</v>
      </c>
      <c r="B899" s="177" t="s">
        <v>2271</v>
      </c>
      <c r="C899" s="176" t="s">
        <v>93</v>
      </c>
      <c r="D899" s="176" t="s">
        <v>245</v>
      </c>
      <c r="E899" s="176" t="s">
        <v>2272</v>
      </c>
      <c r="F899" s="176">
        <v>2024</v>
      </c>
      <c r="G899" s="176" t="s">
        <v>138</v>
      </c>
      <c r="H899" s="176" t="s">
        <v>139</v>
      </c>
      <c r="I899" s="176" t="s">
        <v>140</v>
      </c>
      <c r="J899" s="250" t="s">
        <v>13</v>
      </c>
      <c r="K899" s="178">
        <v>626323</v>
      </c>
      <c r="L899" s="178">
        <v>626323</v>
      </c>
      <c r="M899" s="178">
        <v>618120</v>
      </c>
      <c r="N899" s="179" t="s">
        <v>20</v>
      </c>
      <c r="O899" s="180" t="s">
        <v>20</v>
      </c>
    </row>
    <row r="900" spans="1:15" customFormat="1" ht="15.5" x14ac:dyDescent="0.35">
      <c r="A900" s="123" t="s">
        <v>2273</v>
      </c>
      <c r="B900" s="124" t="s">
        <v>2274</v>
      </c>
      <c r="C900" s="123" t="s">
        <v>97</v>
      </c>
      <c r="D900" s="123" t="s">
        <v>155</v>
      </c>
      <c r="E900" s="123" t="s">
        <v>155</v>
      </c>
      <c r="F900" s="123">
        <v>2024</v>
      </c>
      <c r="G900" s="123" t="s">
        <v>138</v>
      </c>
      <c r="H900" s="123" t="s">
        <v>139</v>
      </c>
      <c r="I900" s="123" t="s">
        <v>397</v>
      </c>
      <c r="J900" s="251" t="s">
        <v>13</v>
      </c>
      <c r="K900" s="181">
        <v>69615</v>
      </c>
      <c r="L900" s="185">
        <v>69615</v>
      </c>
      <c r="M900" s="185">
        <v>63826.328000000001</v>
      </c>
      <c r="N900" s="182" t="s">
        <v>20</v>
      </c>
      <c r="O900" s="183" t="s">
        <v>20</v>
      </c>
    </row>
    <row r="901" spans="1:15" customFormat="1" ht="15.5" x14ac:dyDescent="0.35">
      <c r="A901" s="176" t="s">
        <v>2275</v>
      </c>
      <c r="B901" s="177" t="s">
        <v>2276</v>
      </c>
      <c r="C901" s="176" t="s">
        <v>91</v>
      </c>
      <c r="D901" s="176" t="s">
        <v>155</v>
      </c>
      <c r="E901" s="176" t="s">
        <v>155</v>
      </c>
      <c r="F901" s="176">
        <v>2024</v>
      </c>
      <c r="G901" s="176" t="s">
        <v>138</v>
      </c>
      <c r="H901" s="176" t="s">
        <v>139</v>
      </c>
      <c r="I901" s="176" t="s">
        <v>168</v>
      </c>
      <c r="J901" s="250" t="s">
        <v>13</v>
      </c>
      <c r="K901" s="178">
        <v>20</v>
      </c>
      <c r="L901" s="178">
        <v>20</v>
      </c>
      <c r="M901" s="178">
        <v>0</v>
      </c>
      <c r="N901" s="179" t="s">
        <v>20</v>
      </c>
      <c r="O901" s="180" t="s">
        <v>146</v>
      </c>
    </row>
    <row r="902" spans="1:15" customFormat="1" ht="15.5" x14ac:dyDescent="0.35">
      <c r="A902" s="123" t="s">
        <v>2277</v>
      </c>
      <c r="B902" s="124" t="s">
        <v>2278</v>
      </c>
      <c r="C902" s="123" t="s">
        <v>91</v>
      </c>
      <c r="D902" s="123" t="s">
        <v>384</v>
      </c>
      <c r="E902" s="123" t="s">
        <v>2279</v>
      </c>
      <c r="F902" s="123">
        <v>2024</v>
      </c>
      <c r="G902" s="123" t="s">
        <v>138</v>
      </c>
      <c r="H902" s="123" t="s">
        <v>182</v>
      </c>
      <c r="I902" s="123" t="s">
        <v>330</v>
      </c>
      <c r="J902" s="251" t="s">
        <v>13</v>
      </c>
      <c r="K902" s="181">
        <v>3217026</v>
      </c>
      <c r="L902" s="185">
        <v>2778727</v>
      </c>
      <c r="M902" s="185">
        <v>2778726.9169999999</v>
      </c>
      <c r="N902" s="182" t="s">
        <v>20</v>
      </c>
      <c r="O902" s="183" t="s">
        <v>20</v>
      </c>
    </row>
    <row r="903" spans="1:15" customFormat="1" ht="15.5" x14ac:dyDescent="0.35">
      <c r="A903" s="176" t="s">
        <v>2280</v>
      </c>
      <c r="B903" s="177" t="s">
        <v>2281</v>
      </c>
      <c r="C903" s="176" t="s">
        <v>93</v>
      </c>
      <c r="D903" s="176" t="s">
        <v>194</v>
      </c>
      <c r="E903" s="176" t="s">
        <v>194</v>
      </c>
      <c r="F903" s="176">
        <v>2024</v>
      </c>
      <c r="G903" s="176" t="s">
        <v>138</v>
      </c>
      <c r="H903" s="176" t="s">
        <v>162</v>
      </c>
      <c r="I903" s="176" t="s">
        <v>252</v>
      </c>
      <c r="J903" s="250" t="s">
        <v>13</v>
      </c>
      <c r="K903" s="178">
        <v>376095</v>
      </c>
      <c r="L903" s="184">
        <v>373096</v>
      </c>
      <c r="M903" s="178">
        <v>373091.53499999997</v>
      </c>
      <c r="N903" s="179" t="s">
        <v>20</v>
      </c>
      <c r="O903" s="180" t="s">
        <v>20</v>
      </c>
    </row>
    <row r="904" spans="1:15" customFormat="1" ht="15.5" x14ac:dyDescent="0.35">
      <c r="A904" s="123" t="s">
        <v>2282</v>
      </c>
      <c r="B904" s="124" t="s">
        <v>2283</v>
      </c>
      <c r="C904" s="123" t="s">
        <v>97</v>
      </c>
      <c r="D904" s="123" t="s">
        <v>155</v>
      </c>
      <c r="E904" s="123" t="s">
        <v>155</v>
      </c>
      <c r="F904" s="123">
        <v>2024</v>
      </c>
      <c r="G904" s="123" t="s">
        <v>138</v>
      </c>
      <c r="H904" s="123" t="s">
        <v>687</v>
      </c>
      <c r="I904" s="123" t="s">
        <v>957</v>
      </c>
      <c r="J904" s="251" t="s">
        <v>13</v>
      </c>
      <c r="K904" s="181">
        <v>14418994</v>
      </c>
      <c r="L904" s="181">
        <v>1068058</v>
      </c>
      <c r="M904" s="181">
        <v>1067477</v>
      </c>
      <c r="N904" s="182" t="s">
        <v>20</v>
      </c>
      <c r="O904" s="183" t="s">
        <v>20</v>
      </c>
    </row>
    <row r="905" spans="1:15" customFormat="1" ht="15.5" x14ac:dyDescent="0.35">
      <c r="A905" s="176" t="s">
        <v>2284</v>
      </c>
      <c r="B905" s="177" t="s">
        <v>2285</v>
      </c>
      <c r="C905" s="176" t="s">
        <v>96</v>
      </c>
      <c r="D905" s="176" t="s">
        <v>166</v>
      </c>
      <c r="E905" s="176" t="s">
        <v>237</v>
      </c>
      <c r="F905" s="176">
        <v>2024</v>
      </c>
      <c r="G905" s="176" t="s">
        <v>138</v>
      </c>
      <c r="H905" s="176" t="s">
        <v>144</v>
      </c>
      <c r="I905" s="176" t="s">
        <v>145</v>
      </c>
      <c r="J905" s="250" t="s">
        <v>13</v>
      </c>
      <c r="K905" s="178">
        <v>1486226</v>
      </c>
      <c r="L905" s="178">
        <v>1943390</v>
      </c>
      <c r="M905" s="184">
        <v>1943387.6810000001</v>
      </c>
      <c r="N905" s="179" t="s">
        <v>20</v>
      </c>
      <c r="O905" s="180" t="s">
        <v>20</v>
      </c>
    </row>
    <row r="906" spans="1:15" customFormat="1" ht="15.5" x14ac:dyDescent="0.35">
      <c r="A906" s="123" t="s">
        <v>2286</v>
      </c>
      <c r="B906" s="124" t="s">
        <v>2287</v>
      </c>
      <c r="C906" s="123" t="s">
        <v>91</v>
      </c>
      <c r="D906" s="123" t="s">
        <v>763</v>
      </c>
      <c r="E906" s="123" t="s">
        <v>2288</v>
      </c>
      <c r="F906" s="123">
        <v>2024</v>
      </c>
      <c r="G906" s="123" t="s">
        <v>138</v>
      </c>
      <c r="H906" s="123" t="s">
        <v>182</v>
      </c>
      <c r="I906" s="123" t="s">
        <v>330</v>
      </c>
      <c r="J906" s="251" t="s">
        <v>13</v>
      </c>
      <c r="K906" s="181">
        <v>294894</v>
      </c>
      <c r="L906" s="181">
        <v>116960</v>
      </c>
      <c r="M906" s="185">
        <v>116960</v>
      </c>
      <c r="N906" s="182" t="s">
        <v>20</v>
      </c>
      <c r="O906" s="183" t="s">
        <v>20</v>
      </c>
    </row>
    <row r="907" spans="1:15" customFormat="1" ht="15.5" x14ac:dyDescent="0.35">
      <c r="A907" s="176" t="s">
        <v>2289</v>
      </c>
      <c r="B907" s="177" t="s">
        <v>2290</v>
      </c>
      <c r="C907" s="176" t="s">
        <v>90</v>
      </c>
      <c r="D907" s="176" t="s">
        <v>742</v>
      </c>
      <c r="E907" s="176" t="s">
        <v>1809</v>
      </c>
      <c r="F907" s="176">
        <v>2024</v>
      </c>
      <c r="G907" s="176" t="s">
        <v>138</v>
      </c>
      <c r="H907" s="176" t="s">
        <v>321</v>
      </c>
      <c r="I907" s="176" t="s">
        <v>1385</v>
      </c>
      <c r="J907" s="250" t="s">
        <v>13</v>
      </c>
      <c r="K907" s="178">
        <v>3819832</v>
      </c>
      <c r="L907" s="178">
        <v>3</v>
      </c>
      <c r="M907" s="178">
        <v>0</v>
      </c>
      <c r="N907" s="179" t="s">
        <v>20</v>
      </c>
      <c r="O907" s="180" t="s">
        <v>146</v>
      </c>
    </row>
    <row r="908" spans="1:15" customFormat="1" ht="15.5" x14ac:dyDescent="0.35">
      <c r="A908" s="123" t="s">
        <v>2291</v>
      </c>
      <c r="B908" s="124" t="s">
        <v>2292</v>
      </c>
      <c r="C908" s="123" t="s">
        <v>86</v>
      </c>
      <c r="D908" s="123" t="s">
        <v>199</v>
      </c>
      <c r="E908" s="123" t="s">
        <v>968</v>
      </c>
      <c r="F908" s="123">
        <v>2024</v>
      </c>
      <c r="G908" s="123" t="s">
        <v>138</v>
      </c>
      <c r="H908" s="123" t="s">
        <v>144</v>
      </c>
      <c r="I908" s="123" t="s">
        <v>943</v>
      </c>
      <c r="J908" s="251" t="s">
        <v>13</v>
      </c>
      <c r="K908" s="181">
        <v>234219</v>
      </c>
      <c r="L908" s="181">
        <v>170859</v>
      </c>
      <c r="M908" s="181">
        <v>0</v>
      </c>
      <c r="N908" s="182" t="s">
        <v>20</v>
      </c>
      <c r="O908" s="183" t="s">
        <v>146</v>
      </c>
    </row>
    <row r="909" spans="1:15" customFormat="1" ht="15.5" x14ac:dyDescent="0.35">
      <c r="A909" s="176" t="s">
        <v>2293</v>
      </c>
      <c r="B909" s="177" t="s">
        <v>2294</v>
      </c>
      <c r="C909" s="176" t="s">
        <v>109</v>
      </c>
      <c r="D909" s="176" t="s">
        <v>368</v>
      </c>
      <c r="E909" s="176" t="s">
        <v>368</v>
      </c>
      <c r="F909" s="176">
        <v>2024</v>
      </c>
      <c r="G909" s="176" t="s">
        <v>138</v>
      </c>
      <c r="H909" s="176" t="s">
        <v>196</v>
      </c>
      <c r="I909" s="176" t="s">
        <v>196</v>
      </c>
      <c r="J909" s="250" t="s">
        <v>13</v>
      </c>
      <c r="K909" s="178">
        <v>389033</v>
      </c>
      <c r="L909" s="178">
        <v>4</v>
      </c>
      <c r="M909" s="178">
        <v>0</v>
      </c>
      <c r="N909" s="179" t="s">
        <v>20</v>
      </c>
      <c r="O909" s="180" t="s">
        <v>146</v>
      </c>
    </row>
    <row r="910" spans="1:15" customFormat="1" ht="15.5" x14ac:dyDescent="0.35">
      <c r="A910" s="123" t="s">
        <v>2295</v>
      </c>
      <c r="B910" s="124" t="s">
        <v>2296</v>
      </c>
      <c r="C910" s="123" t="s">
        <v>96</v>
      </c>
      <c r="D910" s="123" t="s">
        <v>166</v>
      </c>
      <c r="E910" s="123" t="s">
        <v>167</v>
      </c>
      <c r="F910" s="123">
        <v>2024</v>
      </c>
      <c r="G910" s="123" t="s">
        <v>138</v>
      </c>
      <c r="H910" s="123" t="s">
        <v>144</v>
      </c>
      <c r="I910" s="123" t="s">
        <v>145</v>
      </c>
      <c r="J910" s="251" t="s">
        <v>13</v>
      </c>
      <c r="K910" s="181">
        <v>19800</v>
      </c>
      <c r="L910" s="181">
        <v>19800</v>
      </c>
      <c r="M910" s="185">
        <v>19800</v>
      </c>
      <c r="N910" s="182" t="s">
        <v>20</v>
      </c>
      <c r="O910" s="183" t="s">
        <v>20</v>
      </c>
    </row>
    <row r="911" spans="1:15" customFormat="1" ht="15.5" x14ac:dyDescent="0.35">
      <c r="A911" s="176" t="s">
        <v>2297</v>
      </c>
      <c r="B911" s="177" t="s">
        <v>2298</v>
      </c>
      <c r="C911" s="176" t="s">
        <v>292</v>
      </c>
      <c r="D911" s="176" t="s">
        <v>72</v>
      </c>
      <c r="E911" s="176" t="s">
        <v>2299</v>
      </c>
      <c r="F911" s="176">
        <v>2024</v>
      </c>
      <c r="G911" s="176" t="s">
        <v>138</v>
      </c>
      <c r="H911" s="176" t="s">
        <v>414</v>
      </c>
      <c r="I911" s="176" t="s">
        <v>415</v>
      </c>
      <c r="J911" s="250" t="s">
        <v>13</v>
      </c>
      <c r="K911" s="178">
        <v>26888</v>
      </c>
      <c r="L911" s="184">
        <v>26888</v>
      </c>
      <c r="M911" s="178">
        <v>26887.375</v>
      </c>
      <c r="N911" s="179" t="s">
        <v>20</v>
      </c>
      <c r="O911" s="180" t="s">
        <v>20</v>
      </c>
    </row>
    <row r="912" spans="1:15" customFormat="1" ht="15.5" x14ac:dyDescent="0.35">
      <c r="A912" s="123" t="s">
        <v>2300</v>
      </c>
      <c r="B912" s="124" t="s">
        <v>2301</v>
      </c>
      <c r="C912" s="123" t="s">
        <v>109</v>
      </c>
      <c r="D912" s="123" t="s">
        <v>288</v>
      </c>
      <c r="E912" s="123" t="s">
        <v>1614</v>
      </c>
      <c r="F912" s="123">
        <v>2024</v>
      </c>
      <c r="G912" s="123" t="s">
        <v>138</v>
      </c>
      <c r="H912" s="123" t="s">
        <v>151</v>
      </c>
      <c r="I912" s="123" t="s">
        <v>791</v>
      </c>
      <c r="J912" s="251" t="s">
        <v>13</v>
      </c>
      <c r="K912" s="181">
        <v>10</v>
      </c>
      <c r="L912" s="185">
        <v>10</v>
      </c>
      <c r="M912" s="181">
        <v>0</v>
      </c>
      <c r="N912" s="182" t="s">
        <v>20</v>
      </c>
      <c r="O912" s="183" t="s">
        <v>146</v>
      </c>
    </row>
    <row r="913" spans="1:15" customFormat="1" ht="15.5" x14ac:dyDescent="0.35">
      <c r="A913" s="176" t="s">
        <v>2302</v>
      </c>
      <c r="B913" s="177" t="s">
        <v>2303</v>
      </c>
      <c r="C913" s="176" t="s">
        <v>84</v>
      </c>
      <c r="D913" s="176" t="s">
        <v>440</v>
      </c>
      <c r="E913" s="176" t="s">
        <v>440</v>
      </c>
      <c r="F913" s="176">
        <v>2024</v>
      </c>
      <c r="G913" s="176" t="s">
        <v>138</v>
      </c>
      <c r="H913" s="176" t="s">
        <v>182</v>
      </c>
      <c r="I913" s="176" t="s">
        <v>330</v>
      </c>
      <c r="J913" s="250" t="s">
        <v>13</v>
      </c>
      <c r="K913" s="178">
        <v>102451</v>
      </c>
      <c r="L913" s="184">
        <v>101489</v>
      </c>
      <c r="M913" s="178">
        <v>68230.475999999995</v>
      </c>
      <c r="N913" s="179" t="s">
        <v>20</v>
      </c>
      <c r="O913" s="180" t="s">
        <v>20</v>
      </c>
    </row>
    <row r="914" spans="1:15" customFormat="1" ht="15.5" x14ac:dyDescent="0.35">
      <c r="A914" s="123" t="s">
        <v>2304</v>
      </c>
      <c r="B914" s="124" t="s">
        <v>2305</v>
      </c>
      <c r="C914" s="123" t="s">
        <v>84</v>
      </c>
      <c r="D914" s="123" t="s">
        <v>155</v>
      </c>
      <c r="E914" s="123" t="s">
        <v>155</v>
      </c>
      <c r="F914" s="123">
        <v>2024</v>
      </c>
      <c r="G914" s="123" t="s">
        <v>138</v>
      </c>
      <c r="H914" s="123" t="s">
        <v>182</v>
      </c>
      <c r="I914" s="123" t="s">
        <v>330</v>
      </c>
      <c r="J914" s="251" t="s">
        <v>13</v>
      </c>
      <c r="K914" s="181">
        <v>200853</v>
      </c>
      <c r="L914" s="181">
        <v>367000</v>
      </c>
      <c r="M914" s="181">
        <v>200801</v>
      </c>
      <c r="N914" s="182" t="s">
        <v>20</v>
      </c>
      <c r="O914" s="183" t="s">
        <v>20</v>
      </c>
    </row>
    <row r="915" spans="1:15" customFormat="1" ht="15.5" x14ac:dyDescent="0.35">
      <c r="A915" s="176" t="s">
        <v>2306</v>
      </c>
      <c r="B915" s="177" t="s">
        <v>2307</v>
      </c>
      <c r="C915" s="176" t="s">
        <v>97</v>
      </c>
      <c r="D915" s="176" t="s">
        <v>333</v>
      </c>
      <c r="E915" s="176" t="s">
        <v>333</v>
      </c>
      <c r="F915" s="176">
        <v>2024</v>
      </c>
      <c r="G915" s="176" t="s">
        <v>138</v>
      </c>
      <c r="H915" s="176" t="s">
        <v>162</v>
      </c>
      <c r="I915" s="176" t="s">
        <v>1018</v>
      </c>
      <c r="J915" s="250" t="s">
        <v>13</v>
      </c>
      <c r="K915" s="178">
        <v>3539</v>
      </c>
      <c r="L915" s="178">
        <v>23875</v>
      </c>
      <c r="M915" s="178">
        <v>0</v>
      </c>
      <c r="N915" s="179" t="s">
        <v>20</v>
      </c>
      <c r="O915" s="180" t="s">
        <v>146</v>
      </c>
    </row>
    <row r="916" spans="1:15" customFormat="1" ht="15.5" x14ac:dyDescent="0.35">
      <c r="A916" s="123" t="s">
        <v>2308</v>
      </c>
      <c r="B916" s="124" t="s">
        <v>2309</v>
      </c>
      <c r="C916" s="123" t="s">
        <v>93</v>
      </c>
      <c r="D916" s="123" t="s">
        <v>194</v>
      </c>
      <c r="E916" s="123" t="s">
        <v>195</v>
      </c>
      <c r="F916" s="123">
        <v>2024</v>
      </c>
      <c r="G916" s="123" t="s">
        <v>138</v>
      </c>
      <c r="H916" s="123" t="s">
        <v>687</v>
      </c>
      <c r="I916" s="123" t="s">
        <v>957</v>
      </c>
      <c r="J916" s="251" t="s">
        <v>13</v>
      </c>
      <c r="K916" s="181">
        <v>24191</v>
      </c>
      <c r="L916" s="181">
        <v>24192</v>
      </c>
      <c r="M916" s="181">
        <v>24191</v>
      </c>
      <c r="N916" s="182" t="s">
        <v>20</v>
      </c>
      <c r="O916" s="183" t="s">
        <v>20</v>
      </c>
    </row>
    <row r="917" spans="1:15" customFormat="1" ht="15.5" x14ac:dyDescent="0.35">
      <c r="A917" s="176" t="s">
        <v>2310</v>
      </c>
      <c r="B917" s="177" t="s">
        <v>2311</v>
      </c>
      <c r="C917" s="176" t="s">
        <v>90</v>
      </c>
      <c r="D917" s="176" t="s">
        <v>155</v>
      </c>
      <c r="E917" s="176" t="s">
        <v>155</v>
      </c>
      <c r="F917" s="176">
        <v>2024</v>
      </c>
      <c r="G917" s="176" t="s">
        <v>138</v>
      </c>
      <c r="H917" s="176" t="s">
        <v>151</v>
      </c>
      <c r="I917" s="176" t="s">
        <v>152</v>
      </c>
      <c r="J917" s="250" t="s">
        <v>13</v>
      </c>
      <c r="K917" s="178">
        <v>394000</v>
      </c>
      <c r="L917" s="184">
        <v>489000</v>
      </c>
      <c r="M917" s="178">
        <v>393652.72399999999</v>
      </c>
      <c r="N917" s="179" t="s">
        <v>20</v>
      </c>
      <c r="O917" s="180" t="s">
        <v>20</v>
      </c>
    </row>
    <row r="918" spans="1:15" customFormat="1" ht="15.5" x14ac:dyDescent="0.35">
      <c r="A918" s="123" t="s">
        <v>2312</v>
      </c>
      <c r="B918" s="124" t="s">
        <v>2313</v>
      </c>
      <c r="C918" s="123" t="s">
        <v>91</v>
      </c>
      <c r="D918" s="123" t="s">
        <v>460</v>
      </c>
      <c r="E918" s="123" t="s">
        <v>919</v>
      </c>
      <c r="F918" s="123">
        <v>2024</v>
      </c>
      <c r="G918" s="123" t="s">
        <v>138</v>
      </c>
      <c r="H918" s="123" t="s">
        <v>162</v>
      </c>
      <c r="I918" s="123" t="s">
        <v>1018</v>
      </c>
      <c r="J918" s="251" t="s">
        <v>13</v>
      </c>
      <c r="K918" s="181">
        <v>3454</v>
      </c>
      <c r="L918" s="185">
        <v>3700</v>
      </c>
      <c r="M918" s="181">
        <v>1904.22</v>
      </c>
      <c r="N918" s="182" t="s">
        <v>20</v>
      </c>
      <c r="O918" s="183" t="s">
        <v>20</v>
      </c>
    </row>
    <row r="919" spans="1:15" customFormat="1" ht="15.5" x14ac:dyDescent="0.35">
      <c r="A919" s="176" t="s">
        <v>2314</v>
      </c>
      <c r="B919" s="177" t="s">
        <v>2315</v>
      </c>
      <c r="C919" s="176" t="s">
        <v>87</v>
      </c>
      <c r="D919" s="176" t="s">
        <v>60</v>
      </c>
      <c r="E919" s="176" t="s">
        <v>60</v>
      </c>
      <c r="F919" s="176">
        <v>2024</v>
      </c>
      <c r="G919" s="176" t="s">
        <v>138</v>
      </c>
      <c r="H919" s="176" t="s">
        <v>151</v>
      </c>
      <c r="I919" s="176" t="s">
        <v>200</v>
      </c>
      <c r="J919" s="250" t="s">
        <v>13</v>
      </c>
      <c r="K919" s="178">
        <v>40000</v>
      </c>
      <c r="L919" s="178">
        <v>40000</v>
      </c>
      <c r="M919" s="178">
        <v>40000</v>
      </c>
      <c r="N919" s="179" t="s">
        <v>20</v>
      </c>
      <c r="O919" s="180" t="s">
        <v>20</v>
      </c>
    </row>
    <row r="920" spans="1:15" customFormat="1" ht="15.5" x14ac:dyDescent="0.35">
      <c r="A920" s="123" t="s">
        <v>2316</v>
      </c>
      <c r="B920" s="124" t="s">
        <v>2317</v>
      </c>
      <c r="C920" s="123" t="s">
        <v>100</v>
      </c>
      <c r="D920" s="123" t="s">
        <v>1373</v>
      </c>
      <c r="E920" s="123" t="s">
        <v>1676</v>
      </c>
      <c r="F920" s="123">
        <v>2024</v>
      </c>
      <c r="G920" s="123" t="s">
        <v>138</v>
      </c>
      <c r="H920" s="123" t="s">
        <v>1651</v>
      </c>
      <c r="I920" s="123" t="s">
        <v>2318</v>
      </c>
      <c r="J920" s="251" t="s">
        <v>13</v>
      </c>
      <c r="K920" s="181">
        <v>28617</v>
      </c>
      <c r="L920" s="185">
        <v>0</v>
      </c>
      <c r="M920" s="181">
        <v>10960.763000000001</v>
      </c>
      <c r="N920" s="182" t="s">
        <v>146</v>
      </c>
      <c r="O920" s="183" t="s">
        <v>20</v>
      </c>
    </row>
    <row r="921" spans="1:15" customFormat="1" ht="15.5" x14ac:dyDescent="0.35">
      <c r="A921" s="176" t="s">
        <v>2319</v>
      </c>
      <c r="B921" s="177" t="s">
        <v>2320</v>
      </c>
      <c r="C921" s="176" t="s">
        <v>292</v>
      </c>
      <c r="D921" s="176" t="s">
        <v>72</v>
      </c>
      <c r="E921" s="176" t="s">
        <v>1526</v>
      </c>
      <c r="F921" s="176">
        <v>2024</v>
      </c>
      <c r="G921" s="176" t="s">
        <v>138</v>
      </c>
      <c r="H921" s="176" t="s">
        <v>196</v>
      </c>
      <c r="I921" s="176" t="s">
        <v>196</v>
      </c>
      <c r="J921" s="250" t="s">
        <v>13</v>
      </c>
      <c r="K921" s="178">
        <v>16372</v>
      </c>
      <c r="L921" s="184">
        <v>77114</v>
      </c>
      <c r="M921" s="178">
        <v>0</v>
      </c>
      <c r="N921" s="179" t="s">
        <v>20</v>
      </c>
      <c r="O921" s="180" t="s">
        <v>146</v>
      </c>
    </row>
    <row r="922" spans="1:15" customFormat="1" ht="15.5" x14ac:dyDescent="0.35">
      <c r="A922" s="123" t="s">
        <v>2321</v>
      </c>
      <c r="B922" s="124" t="s">
        <v>2322</v>
      </c>
      <c r="C922" s="123" t="s">
        <v>87</v>
      </c>
      <c r="D922" s="123" t="s">
        <v>60</v>
      </c>
      <c r="E922" s="123" t="s">
        <v>60</v>
      </c>
      <c r="F922" s="123">
        <v>2024</v>
      </c>
      <c r="G922" s="123" t="s">
        <v>138</v>
      </c>
      <c r="H922" s="123" t="s">
        <v>182</v>
      </c>
      <c r="I922" s="123" t="s">
        <v>1000</v>
      </c>
      <c r="J922" s="251" t="s">
        <v>16</v>
      </c>
      <c r="K922" s="181">
        <v>5433316</v>
      </c>
      <c r="L922" s="181">
        <v>5433789</v>
      </c>
      <c r="M922" s="181">
        <v>5395770.3159999996</v>
      </c>
      <c r="N922" s="182" t="s">
        <v>20</v>
      </c>
      <c r="O922" s="183" t="s">
        <v>20</v>
      </c>
    </row>
    <row r="923" spans="1:15" customFormat="1" ht="15.5" x14ac:dyDescent="0.35">
      <c r="A923" s="176" t="s">
        <v>2323</v>
      </c>
      <c r="B923" s="177" t="s">
        <v>2324</v>
      </c>
      <c r="C923" s="176" t="s">
        <v>98</v>
      </c>
      <c r="D923" s="176" t="s">
        <v>365</v>
      </c>
      <c r="E923" s="176" t="s">
        <v>155</v>
      </c>
      <c r="F923" s="176">
        <v>2024</v>
      </c>
      <c r="G923" s="176" t="s">
        <v>138</v>
      </c>
      <c r="H923" s="176" t="s">
        <v>139</v>
      </c>
      <c r="I923" s="176" t="s">
        <v>168</v>
      </c>
      <c r="J923" s="250" t="s">
        <v>13</v>
      </c>
      <c r="K923" s="178">
        <v>64704</v>
      </c>
      <c r="L923" s="178">
        <v>64704</v>
      </c>
      <c r="M923" s="178">
        <v>64703.330999999998</v>
      </c>
      <c r="N923" s="179" t="s">
        <v>20</v>
      </c>
      <c r="O923" s="180" t="s">
        <v>20</v>
      </c>
    </row>
    <row r="924" spans="1:15" customFormat="1" ht="15.5" x14ac:dyDescent="0.35">
      <c r="A924" s="123" t="s">
        <v>2325</v>
      </c>
      <c r="B924" s="124" t="s">
        <v>2326</v>
      </c>
      <c r="C924" s="123" t="s">
        <v>93</v>
      </c>
      <c r="D924" s="123" t="s">
        <v>245</v>
      </c>
      <c r="E924" s="123" t="s">
        <v>267</v>
      </c>
      <c r="F924" s="123">
        <v>2024</v>
      </c>
      <c r="G924" s="123" t="s">
        <v>138</v>
      </c>
      <c r="H924" s="123" t="s">
        <v>139</v>
      </c>
      <c r="I924" s="123" t="s">
        <v>140</v>
      </c>
      <c r="J924" s="251" t="s">
        <v>13</v>
      </c>
      <c r="K924" s="181">
        <v>37172</v>
      </c>
      <c r="L924" s="181">
        <v>37172</v>
      </c>
      <c r="M924" s="181">
        <v>37037</v>
      </c>
      <c r="N924" s="182" t="s">
        <v>20</v>
      </c>
      <c r="O924" s="183" t="s">
        <v>20</v>
      </c>
    </row>
    <row r="925" spans="1:15" customFormat="1" ht="15.5" x14ac:dyDescent="0.35">
      <c r="A925" s="176" t="s">
        <v>2327</v>
      </c>
      <c r="B925" s="177" t="s">
        <v>2328</v>
      </c>
      <c r="C925" s="176" t="s">
        <v>91</v>
      </c>
      <c r="D925" s="176" t="s">
        <v>155</v>
      </c>
      <c r="E925" s="176" t="s">
        <v>155</v>
      </c>
      <c r="F925" s="176">
        <v>2024</v>
      </c>
      <c r="G925" s="176" t="s">
        <v>138</v>
      </c>
      <c r="H925" s="176" t="s">
        <v>151</v>
      </c>
      <c r="I925" s="176" t="s">
        <v>200</v>
      </c>
      <c r="J925" s="250" t="s">
        <v>13</v>
      </c>
      <c r="K925" s="178">
        <v>426035</v>
      </c>
      <c r="L925" s="184">
        <v>2016035</v>
      </c>
      <c r="M925" s="178">
        <v>399997</v>
      </c>
      <c r="N925" s="179" t="s">
        <v>20</v>
      </c>
      <c r="O925" s="180" t="s">
        <v>20</v>
      </c>
    </row>
    <row r="926" spans="1:15" customFormat="1" ht="15.5" x14ac:dyDescent="0.35">
      <c r="A926" s="123" t="s">
        <v>2329</v>
      </c>
      <c r="B926" s="124" t="s">
        <v>2330</v>
      </c>
      <c r="C926" s="123" t="s">
        <v>91</v>
      </c>
      <c r="D926" s="123" t="s">
        <v>155</v>
      </c>
      <c r="E926" s="123" t="s">
        <v>155</v>
      </c>
      <c r="F926" s="123">
        <v>2024</v>
      </c>
      <c r="G926" s="123" t="s">
        <v>138</v>
      </c>
      <c r="H926" s="123" t="s">
        <v>151</v>
      </c>
      <c r="I926" s="123" t="s">
        <v>200</v>
      </c>
      <c r="J926" s="251" t="s">
        <v>13</v>
      </c>
      <c r="K926" s="181">
        <v>6355885</v>
      </c>
      <c r="L926" s="185">
        <v>6515267</v>
      </c>
      <c r="M926" s="181">
        <v>6335885</v>
      </c>
      <c r="N926" s="182" t="s">
        <v>20</v>
      </c>
      <c r="O926" s="183" t="s">
        <v>20</v>
      </c>
    </row>
    <row r="927" spans="1:15" customFormat="1" ht="15.5" x14ac:dyDescent="0.35">
      <c r="A927" s="176" t="s">
        <v>2331</v>
      </c>
      <c r="B927" s="177" t="s">
        <v>2332</v>
      </c>
      <c r="C927" s="176" t="s">
        <v>109</v>
      </c>
      <c r="D927" s="176" t="s">
        <v>155</v>
      </c>
      <c r="E927" s="176" t="s">
        <v>155</v>
      </c>
      <c r="F927" s="176">
        <v>2024</v>
      </c>
      <c r="G927" s="176" t="s">
        <v>138</v>
      </c>
      <c r="H927" s="176" t="s">
        <v>196</v>
      </c>
      <c r="I927" s="176" t="s">
        <v>196</v>
      </c>
      <c r="J927" s="250" t="s">
        <v>13</v>
      </c>
      <c r="K927" s="178">
        <v>5889047</v>
      </c>
      <c r="L927" s="184">
        <v>5889047</v>
      </c>
      <c r="M927" s="178">
        <v>5835493.96</v>
      </c>
      <c r="N927" s="179" t="s">
        <v>20</v>
      </c>
      <c r="O927" s="180" t="s">
        <v>20</v>
      </c>
    </row>
    <row r="928" spans="1:15" customFormat="1" ht="15.5" x14ac:dyDescent="0.35">
      <c r="A928" s="123" t="s">
        <v>2333</v>
      </c>
      <c r="B928" s="124" t="s">
        <v>2334</v>
      </c>
      <c r="C928" s="123" t="s">
        <v>91</v>
      </c>
      <c r="D928" s="123" t="s">
        <v>155</v>
      </c>
      <c r="E928" s="123" t="s">
        <v>155</v>
      </c>
      <c r="F928" s="123">
        <v>2024</v>
      </c>
      <c r="G928" s="123" t="s">
        <v>138</v>
      </c>
      <c r="H928" s="123" t="s">
        <v>139</v>
      </c>
      <c r="I928" s="123" t="s">
        <v>177</v>
      </c>
      <c r="J928" s="251" t="s">
        <v>13</v>
      </c>
      <c r="K928" s="181">
        <v>1</v>
      </c>
      <c r="L928" s="185">
        <v>1</v>
      </c>
      <c r="M928" s="181">
        <v>0</v>
      </c>
      <c r="N928" s="182" t="s">
        <v>20</v>
      </c>
      <c r="O928" s="183" t="s">
        <v>146</v>
      </c>
    </row>
    <row r="929" spans="1:15" customFormat="1" ht="15.5" x14ac:dyDescent="0.35">
      <c r="A929" s="176" t="s">
        <v>2335</v>
      </c>
      <c r="B929" s="177" t="s">
        <v>2336</v>
      </c>
      <c r="C929" s="176" t="s">
        <v>93</v>
      </c>
      <c r="D929" s="176" t="s">
        <v>245</v>
      </c>
      <c r="E929" s="176" t="s">
        <v>965</v>
      </c>
      <c r="F929" s="176">
        <v>2024</v>
      </c>
      <c r="G929" s="176" t="s">
        <v>138</v>
      </c>
      <c r="H929" s="176" t="s">
        <v>182</v>
      </c>
      <c r="I929" s="176" t="s">
        <v>330</v>
      </c>
      <c r="J929" s="250" t="s">
        <v>13</v>
      </c>
      <c r="K929" s="178">
        <v>204901</v>
      </c>
      <c r="L929" s="184">
        <v>204901</v>
      </c>
      <c r="M929" s="178">
        <v>204901</v>
      </c>
      <c r="N929" s="179" t="s">
        <v>20</v>
      </c>
      <c r="O929" s="180" t="s">
        <v>20</v>
      </c>
    </row>
    <row r="930" spans="1:15" customFormat="1" ht="15.5" x14ac:dyDescent="0.35">
      <c r="A930" s="123" t="s">
        <v>2337</v>
      </c>
      <c r="B930" s="124" t="s">
        <v>2338</v>
      </c>
      <c r="C930" s="123" t="s">
        <v>109</v>
      </c>
      <c r="D930" s="123" t="s">
        <v>368</v>
      </c>
      <c r="E930" s="123" t="s">
        <v>2339</v>
      </c>
      <c r="F930" s="123">
        <v>2024</v>
      </c>
      <c r="G930" s="123" t="s">
        <v>138</v>
      </c>
      <c r="H930" s="123" t="s">
        <v>144</v>
      </c>
      <c r="I930" s="123" t="s">
        <v>1758</v>
      </c>
      <c r="J930" s="251" t="s">
        <v>13</v>
      </c>
      <c r="K930" s="181">
        <v>24302</v>
      </c>
      <c r="L930" s="181">
        <v>19080</v>
      </c>
      <c r="M930" s="181">
        <v>19079.2</v>
      </c>
      <c r="N930" s="182" t="s">
        <v>20</v>
      </c>
      <c r="O930" s="183" t="s">
        <v>20</v>
      </c>
    </row>
    <row r="931" spans="1:15" customFormat="1" ht="15.5" x14ac:dyDescent="0.35">
      <c r="A931" s="176" t="s">
        <v>2340</v>
      </c>
      <c r="B931" s="177" t="s">
        <v>2341</v>
      </c>
      <c r="C931" s="176" t="s">
        <v>90</v>
      </c>
      <c r="D931" s="176" t="s">
        <v>63</v>
      </c>
      <c r="E931" s="176" t="s">
        <v>63</v>
      </c>
      <c r="F931" s="176">
        <v>2024</v>
      </c>
      <c r="G931" s="176" t="s">
        <v>138</v>
      </c>
      <c r="H931" s="176" t="s">
        <v>139</v>
      </c>
      <c r="I931" s="176" t="s">
        <v>140</v>
      </c>
      <c r="J931" s="250" t="s">
        <v>13</v>
      </c>
      <c r="K931" s="178">
        <v>2</v>
      </c>
      <c r="L931" s="178">
        <v>2</v>
      </c>
      <c r="M931" s="178">
        <v>0</v>
      </c>
      <c r="N931" s="179" t="s">
        <v>20</v>
      </c>
      <c r="O931" s="180" t="s">
        <v>146</v>
      </c>
    </row>
    <row r="932" spans="1:15" customFormat="1" ht="15.5" x14ac:dyDescent="0.35">
      <c r="A932" s="123" t="s">
        <v>2342</v>
      </c>
      <c r="B932" s="124" t="s">
        <v>2343</v>
      </c>
      <c r="C932" s="123" t="s">
        <v>91</v>
      </c>
      <c r="D932" s="123" t="s">
        <v>155</v>
      </c>
      <c r="E932" s="123" t="s">
        <v>155</v>
      </c>
      <c r="F932" s="123">
        <v>2024</v>
      </c>
      <c r="G932" s="123" t="s">
        <v>138</v>
      </c>
      <c r="H932" s="123" t="s">
        <v>139</v>
      </c>
      <c r="I932" s="123" t="s">
        <v>177</v>
      </c>
      <c r="J932" s="251" t="s">
        <v>13</v>
      </c>
      <c r="K932" s="181">
        <v>127405</v>
      </c>
      <c r="L932" s="181">
        <v>265574</v>
      </c>
      <c r="M932" s="181">
        <v>45750.733999999997</v>
      </c>
      <c r="N932" s="182" t="s">
        <v>20</v>
      </c>
      <c r="O932" s="183" t="s">
        <v>20</v>
      </c>
    </row>
    <row r="933" spans="1:15" customFormat="1" ht="15.5" x14ac:dyDescent="0.35">
      <c r="A933" s="176" t="s">
        <v>2344</v>
      </c>
      <c r="B933" s="177" t="s">
        <v>2345</v>
      </c>
      <c r="C933" s="176" t="s">
        <v>92</v>
      </c>
      <c r="D933" s="176" t="s">
        <v>361</v>
      </c>
      <c r="E933" s="176" t="s">
        <v>1065</v>
      </c>
      <c r="F933" s="176">
        <v>2024</v>
      </c>
      <c r="G933" s="176" t="s">
        <v>138</v>
      </c>
      <c r="H933" s="176" t="s">
        <v>162</v>
      </c>
      <c r="I933" s="176" t="s">
        <v>1018</v>
      </c>
      <c r="J933" s="250" t="s">
        <v>13</v>
      </c>
      <c r="K933" s="178">
        <v>209615</v>
      </c>
      <c r="L933" s="178">
        <v>215000</v>
      </c>
      <c r="M933" s="178">
        <v>0</v>
      </c>
      <c r="N933" s="179" t="s">
        <v>20</v>
      </c>
      <c r="O933" s="180" t="s">
        <v>146</v>
      </c>
    </row>
    <row r="934" spans="1:15" customFormat="1" ht="15.5" x14ac:dyDescent="0.35">
      <c r="A934" s="123" t="s">
        <v>2346</v>
      </c>
      <c r="B934" s="124" t="s">
        <v>2347</v>
      </c>
      <c r="C934" s="123" t="s">
        <v>91</v>
      </c>
      <c r="D934" s="123" t="s">
        <v>155</v>
      </c>
      <c r="E934" s="123" t="s">
        <v>155</v>
      </c>
      <c r="F934" s="123">
        <v>2024</v>
      </c>
      <c r="G934" s="123" t="s">
        <v>138</v>
      </c>
      <c r="H934" s="123" t="s">
        <v>151</v>
      </c>
      <c r="I934" s="123" t="s">
        <v>200</v>
      </c>
      <c r="J934" s="251" t="s">
        <v>13</v>
      </c>
      <c r="K934" s="181">
        <v>226174</v>
      </c>
      <c r="L934" s="185">
        <v>101880</v>
      </c>
      <c r="M934" s="181">
        <v>101880</v>
      </c>
      <c r="N934" s="182" t="s">
        <v>20</v>
      </c>
      <c r="O934" s="183" t="s">
        <v>20</v>
      </c>
    </row>
    <row r="935" spans="1:15" customFormat="1" ht="15.5" x14ac:dyDescent="0.35">
      <c r="A935" s="176" t="s">
        <v>2348</v>
      </c>
      <c r="B935" s="177" t="s">
        <v>2349</v>
      </c>
      <c r="C935" s="176" t="s">
        <v>89</v>
      </c>
      <c r="D935" s="176" t="s">
        <v>186</v>
      </c>
      <c r="E935" s="176" t="s">
        <v>187</v>
      </c>
      <c r="F935" s="176">
        <v>2024</v>
      </c>
      <c r="G935" s="176" t="s">
        <v>138</v>
      </c>
      <c r="H935" s="176" t="s">
        <v>196</v>
      </c>
      <c r="I935" s="176" t="s">
        <v>196</v>
      </c>
      <c r="J935" s="250" t="s">
        <v>13</v>
      </c>
      <c r="K935" s="178">
        <v>698255</v>
      </c>
      <c r="L935" s="178">
        <v>22767</v>
      </c>
      <c r="M935" s="178">
        <v>22405</v>
      </c>
      <c r="N935" s="179" t="s">
        <v>20</v>
      </c>
      <c r="O935" s="180" t="s">
        <v>20</v>
      </c>
    </row>
    <row r="936" spans="1:15" customFormat="1" ht="15.5" x14ac:dyDescent="0.35">
      <c r="A936" s="123" t="s">
        <v>2350</v>
      </c>
      <c r="B936" s="124" t="s">
        <v>2351</v>
      </c>
      <c r="C936" s="123" t="s">
        <v>96</v>
      </c>
      <c r="D936" s="123" t="s">
        <v>155</v>
      </c>
      <c r="E936" s="123" t="s">
        <v>155</v>
      </c>
      <c r="F936" s="123">
        <v>2024</v>
      </c>
      <c r="G936" s="123" t="s">
        <v>138</v>
      </c>
      <c r="H936" s="123" t="s">
        <v>162</v>
      </c>
      <c r="I936" s="123" t="s">
        <v>238</v>
      </c>
      <c r="J936" s="251" t="s">
        <v>13</v>
      </c>
      <c r="K936" s="181">
        <v>4</v>
      </c>
      <c r="L936" s="181">
        <v>4</v>
      </c>
      <c r="M936" s="181">
        <v>0</v>
      </c>
      <c r="N936" s="182" t="s">
        <v>20</v>
      </c>
      <c r="O936" s="183" t="s">
        <v>146</v>
      </c>
    </row>
    <row r="937" spans="1:15" customFormat="1" ht="15.5" x14ac:dyDescent="0.35">
      <c r="A937" s="176" t="s">
        <v>2352</v>
      </c>
      <c r="B937" s="177" t="s">
        <v>2353</v>
      </c>
      <c r="C937" s="176" t="s">
        <v>91</v>
      </c>
      <c r="D937" s="176" t="s">
        <v>155</v>
      </c>
      <c r="E937" s="176" t="s">
        <v>155</v>
      </c>
      <c r="F937" s="176">
        <v>2024</v>
      </c>
      <c r="G937" s="176" t="s">
        <v>138</v>
      </c>
      <c r="H937" s="176" t="s">
        <v>151</v>
      </c>
      <c r="I937" s="176" t="s">
        <v>200</v>
      </c>
      <c r="J937" s="250" t="s">
        <v>13</v>
      </c>
      <c r="K937" s="178">
        <v>321370</v>
      </c>
      <c r="L937" s="184">
        <v>100000</v>
      </c>
      <c r="M937" s="178">
        <v>100000</v>
      </c>
      <c r="N937" s="179" t="s">
        <v>20</v>
      </c>
      <c r="O937" s="180" t="s">
        <v>20</v>
      </c>
    </row>
    <row r="938" spans="1:15" customFormat="1" ht="15.5" x14ac:dyDescent="0.35">
      <c r="A938" s="123" t="s">
        <v>2354</v>
      </c>
      <c r="B938" s="124" t="s">
        <v>2355</v>
      </c>
      <c r="C938" s="123" t="s">
        <v>91</v>
      </c>
      <c r="D938" s="123" t="s">
        <v>384</v>
      </c>
      <c r="E938" s="123" t="s">
        <v>561</v>
      </c>
      <c r="F938" s="123">
        <v>2024</v>
      </c>
      <c r="G938" s="123" t="s">
        <v>138</v>
      </c>
      <c r="H938" s="123" t="s">
        <v>321</v>
      </c>
      <c r="I938" s="123" t="s">
        <v>322</v>
      </c>
      <c r="J938" s="251" t="s">
        <v>13</v>
      </c>
      <c r="K938" s="181">
        <v>6125489</v>
      </c>
      <c r="L938" s="181">
        <v>3155579</v>
      </c>
      <c r="M938" s="181">
        <v>2955586</v>
      </c>
      <c r="N938" s="182" t="s">
        <v>20</v>
      </c>
      <c r="O938" s="183" t="s">
        <v>20</v>
      </c>
    </row>
    <row r="939" spans="1:15" customFormat="1" ht="15.5" x14ac:dyDescent="0.35">
      <c r="A939" s="176" t="s">
        <v>2356</v>
      </c>
      <c r="B939" s="177" t="s">
        <v>2357</v>
      </c>
      <c r="C939" s="176" t="s">
        <v>98</v>
      </c>
      <c r="D939" s="176" t="s">
        <v>158</v>
      </c>
      <c r="E939" s="176" t="s">
        <v>309</v>
      </c>
      <c r="F939" s="176">
        <v>2024</v>
      </c>
      <c r="G939" s="176" t="s">
        <v>251</v>
      </c>
      <c r="H939" s="176" t="s">
        <v>144</v>
      </c>
      <c r="I939" s="176" t="s">
        <v>282</v>
      </c>
      <c r="J939" s="250" t="s">
        <v>13</v>
      </c>
      <c r="K939" s="178">
        <v>18500</v>
      </c>
      <c r="L939" s="178">
        <v>18500</v>
      </c>
      <c r="M939" s="178">
        <v>18500</v>
      </c>
      <c r="N939" s="179" t="s">
        <v>20</v>
      </c>
      <c r="O939" s="180" t="s">
        <v>20</v>
      </c>
    </row>
    <row r="940" spans="1:15" customFormat="1" ht="15.5" x14ac:dyDescent="0.35">
      <c r="A940" s="123" t="s">
        <v>2358</v>
      </c>
      <c r="B940" s="124" t="s">
        <v>2359</v>
      </c>
      <c r="C940" s="123" t="s">
        <v>98</v>
      </c>
      <c r="D940" s="123" t="s">
        <v>365</v>
      </c>
      <c r="E940" s="123" t="s">
        <v>365</v>
      </c>
      <c r="F940" s="123">
        <v>2024</v>
      </c>
      <c r="G940" s="123" t="s">
        <v>251</v>
      </c>
      <c r="H940" s="123" t="s">
        <v>144</v>
      </c>
      <c r="I940" s="123" t="s">
        <v>282</v>
      </c>
      <c r="J940" s="251" t="s">
        <v>13</v>
      </c>
      <c r="K940" s="181">
        <v>54730</v>
      </c>
      <c r="L940" s="181">
        <v>51580</v>
      </c>
      <c r="M940" s="181">
        <v>50880</v>
      </c>
      <c r="N940" s="182" t="s">
        <v>20</v>
      </c>
      <c r="O940" s="183" t="s">
        <v>20</v>
      </c>
    </row>
    <row r="941" spans="1:15" customFormat="1" ht="15.5" x14ac:dyDescent="0.35">
      <c r="A941" s="176" t="s">
        <v>2360</v>
      </c>
      <c r="B941" s="177" t="s">
        <v>2361</v>
      </c>
      <c r="C941" s="176" t="s">
        <v>98</v>
      </c>
      <c r="D941" s="176" t="s">
        <v>158</v>
      </c>
      <c r="E941" s="176" t="s">
        <v>309</v>
      </c>
      <c r="F941" s="176">
        <v>2024</v>
      </c>
      <c r="G941" s="176" t="s">
        <v>138</v>
      </c>
      <c r="H941" s="176" t="s">
        <v>144</v>
      </c>
      <c r="I941" s="176" t="s">
        <v>282</v>
      </c>
      <c r="J941" s="250" t="s">
        <v>13</v>
      </c>
      <c r="K941" s="178">
        <v>1512135</v>
      </c>
      <c r="L941" s="178">
        <v>1274548</v>
      </c>
      <c r="M941" s="178">
        <v>1273009.25</v>
      </c>
      <c r="N941" s="179" t="s">
        <v>20</v>
      </c>
      <c r="O941" s="180" t="s">
        <v>20</v>
      </c>
    </row>
    <row r="942" spans="1:15" customFormat="1" ht="15.5" x14ac:dyDescent="0.35">
      <c r="A942" s="123" t="s">
        <v>2362</v>
      </c>
      <c r="B942" s="124" t="s">
        <v>2363</v>
      </c>
      <c r="C942" s="123" t="s">
        <v>98</v>
      </c>
      <c r="D942" s="123" t="s">
        <v>158</v>
      </c>
      <c r="E942" s="123" t="s">
        <v>309</v>
      </c>
      <c r="F942" s="123">
        <v>2024</v>
      </c>
      <c r="G942" s="123" t="s">
        <v>138</v>
      </c>
      <c r="H942" s="123" t="s">
        <v>144</v>
      </c>
      <c r="I942" s="123" t="s">
        <v>282</v>
      </c>
      <c r="J942" s="251" t="s">
        <v>13</v>
      </c>
      <c r="K942" s="181">
        <v>444100</v>
      </c>
      <c r="L942" s="181">
        <v>28808</v>
      </c>
      <c r="M942" s="181">
        <v>25522</v>
      </c>
      <c r="N942" s="182" t="s">
        <v>20</v>
      </c>
      <c r="O942" s="183" t="s">
        <v>20</v>
      </c>
    </row>
    <row r="943" spans="1:15" customFormat="1" ht="15.5" x14ac:dyDescent="0.35">
      <c r="A943" s="176" t="s">
        <v>2364</v>
      </c>
      <c r="B943" s="177" t="s">
        <v>2365</v>
      </c>
      <c r="C943" s="176" t="s">
        <v>89</v>
      </c>
      <c r="D943" s="176" t="s">
        <v>186</v>
      </c>
      <c r="E943" s="176" t="s">
        <v>155</v>
      </c>
      <c r="F943" s="176">
        <v>2024</v>
      </c>
      <c r="G943" s="176" t="s">
        <v>138</v>
      </c>
      <c r="H943" s="176" t="s">
        <v>151</v>
      </c>
      <c r="I943" s="176" t="s">
        <v>152</v>
      </c>
      <c r="J943" s="250" t="s">
        <v>13</v>
      </c>
      <c r="K943" s="178">
        <v>20</v>
      </c>
      <c r="L943" s="178">
        <v>3729400</v>
      </c>
      <c r="M943" s="178">
        <v>0</v>
      </c>
      <c r="N943" s="179" t="s">
        <v>20</v>
      </c>
      <c r="O943" s="180" t="s">
        <v>146</v>
      </c>
    </row>
    <row r="944" spans="1:15" customFormat="1" ht="15.5" x14ac:dyDescent="0.35">
      <c r="A944" s="123" t="s">
        <v>2366</v>
      </c>
      <c r="B944" s="124" t="s">
        <v>2367</v>
      </c>
      <c r="C944" s="123" t="s">
        <v>87</v>
      </c>
      <c r="D944" s="123" t="s">
        <v>829</v>
      </c>
      <c r="E944" s="123" t="s">
        <v>829</v>
      </c>
      <c r="F944" s="123">
        <v>2024</v>
      </c>
      <c r="G944" s="123" t="s">
        <v>138</v>
      </c>
      <c r="H944" s="123" t="s">
        <v>1651</v>
      </c>
      <c r="I944" s="123" t="s">
        <v>2368</v>
      </c>
      <c r="J944" s="251" t="s">
        <v>13</v>
      </c>
      <c r="K944" s="181">
        <v>1</v>
      </c>
      <c r="L944" s="185">
        <v>1</v>
      </c>
      <c r="M944" s="181">
        <v>0</v>
      </c>
      <c r="N944" s="182" t="s">
        <v>20</v>
      </c>
      <c r="O944" s="183" t="s">
        <v>146</v>
      </c>
    </row>
    <row r="945" spans="1:15" customFormat="1" ht="15.5" x14ac:dyDescent="0.35">
      <c r="A945" s="176" t="s">
        <v>2369</v>
      </c>
      <c r="B945" s="177" t="s">
        <v>2370</v>
      </c>
      <c r="C945" s="176" t="s">
        <v>98</v>
      </c>
      <c r="D945" s="176" t="s">
        <v>158</v>
      </c>
      <c r="E945" s="176" t="s">
        <v>426</v>
      </c>
      <c r="F945" s="176">
        <v>2024</v>
      </c>
      <c r="G945" s="176" t="s">
        <v>138</v>
      </c>
      <c r="H945" s="176" t="s">
        <v>182</v>
      </c>
      <c r="I945" s="176" t="s">
        <v>1000</v>
      </c>
      <c r="J945" s="250" t="s">
        <v>13</v>
      </c>
      <c r="K945" s="178">
        <v>5418</v>
      </c>
      <c r="L945" s="178">
        <v>5416</v>
      </c>
      <c r="M945" s="178">
        <v>5415.8789999999999</v>
      </c>
      <c r="N945" s="179" t="s">
        <v>20</v>
      </c>
      <c r="O945" s="180" t="s">
        <v>20</v>
      </c>
    </row>
    <row r="946" spans="1:15" customFormat="1" ht="15.5" x14ac:dyDescent="0.35">
      <c r="A946" s="123" t="s">
        <v>2371</v>
      </c>
      <c r="B946" s="124" t="s">
        <v>2372</v>
      </c>
      <c r="C946" s="123" t="s">
        <v>98</v>
      </c>
      <c r="D946" s="123" t="s">
        <v>158</v>
      </c>
      <c r="E946" s="123" t="s">
        <v>158</v>
      </c>
      <c r="F946" s="123">
        <v>2024</v>
      </c>
      <c r="G946" s="123" t="s">
        <v>138</v>
      </c>
      <c r="H946" s="123" t="s">
        <v>182</v>
      </c>
      <c r="I946" s="123" t="s">
        <v>1000</v>
      </c>
      <c r="J946" s="251" t="s">
        <v>13</v>
      </c>
      <c r="K946" s="181">
        <v>150020</v>
      </c>
      <c r="L946" s="181">
        <v>1035000</v>
      </c>
      <c r="M946" s="181">
        <v>149999.99900000001</v>
      </c>
      <c r="N946" s="182" t="s">
        <v>20</v>
      </c>
      <c r="O946" s="183" t="s">
        <v>20</v>
      </c>
    </row>
    <row r="947" spans="1:15" customFormat="1" ht="15.5" x14ac:dyDescent="0.35">
      <c r="A947" s="176" t="s">
        <v>2373</v>
      </c>
      <c r="B947" s="177" t="s">
        <v>2374</v>
      </c>
      <c r="C947" s="176" t="s">
        <v>96</v>
      </c>
      <c r="D947" s="176" t="s">
        <v>136</v>
      </c>
      <c r="E947" s="176" t="s">
        <v>513</v>
      </c>
      <c r="F947" s="176">
        <v>2024</v>
      </c>
      <c r="G947" s="176" t="s">
        <v>138</v>
      </c>
      <c r="H947" s="176" t="s">
        <v>139</v>
      </c>
      <c r="I947" s="176" t="s">
        <v>140</v>
      </c>
      <c r="J947" s="250" t="s">
        <v>13</v>
      </c>
      <c r="K947" s="178">
        <v>126870</v>
      </c>
      <c r="L947" s="178">
        <v>110000</v>
      </c>
      <c r="M947" s="178">
        <v>0</v>
      </c>
      <c r="N947" s="179" t="s">
        <v>20</v>
      </c>
      <c r="O947" s="180" t="s">
        <v>146</v>
      </c>
    </row>
    <row r="948" spans="1:15" customFormat="1" ht="15.5" x14ac:dyDescent="0.35">
      <c r="A948" s="123" t="s">
        <v>2375</v>
      </c>
      <c r="B948" s="124" t="s">
        <v>2376</v>
      </c>
      <c r="C948" s="123" t="s">
        <v>91</v>
      </c>
      <c r="D948" s="123" t="s">
        <v>393</v>
      </c>
      <c r="E948" s="123" t="s">
        <v>393</v>
      </c>
      <c r="F948" s="123">
        <v>2024</v>
      </c>
      <c r="G948" s="123" t="s">
        <v>138</v>
      </c>
      <c r="H948" s="123" t="s">
        <v>162</v>
      </c>
      <c r="I948" s="123" t="s">
        <v>1018</v>
      </c>
      <c r="J948" s="251" t="s">
        <v>13</v>
      </c>
      <c r="K948" s="181">
        <v>1</v>
      </c>
      <c r="L948" s="181">
        <v>3158</v>
      </c>
      <c r="M948" s="181">
        <v>0</v>
      </c>
      <c r="N948" s="182" t="s">
        <v>20</v>
      </c>
      <c r="O948" s="183" t="s">
        <v>146</v>
      </c>
    </row>
    <row r="949" spans="1:15" customFormat="1" ht="15.5" x14ac:dyDescent="0.35">
      <c r="A949" s="176" t="s">
        <v>2377</v>
      </c>
      <c r="B949" s="177" t="s">
        <v>2378</v>
      </c>
      <c r="C949" s="176" t="s">
        <v>93</v>
      </c>
      <c r="D949" s="176" t="s">
        <v>194</v>
      </c>
      <c r="E949" s="176" t="s">
        <v>782</v>
      </c>
      <c r="F949" s="176">
        <v>2024</v>
      </c>
      <c r="G949" s="176" t="s">
        <v>138</v>
      </c>
      <c r="H949" s="176" t="s">
        <v>162</v>
      </c>
      <c r="I949" s="176" t="s">
        <v>1018</v>
      </c>
      <c r="J949" s="250" t="s">
        <v>13</v>
      </c>
      <c r="K949" s="178">
        <v>258701</v>
      </c>
      <c r="L949" s="178">
        <v>258701</v>
      </c>
      <c r="M949" s="184">
        <v>247997.25399999999</v>
      </c>
      <c r="N949" s="179" t="s">
        <v>20</v>
      </c>
      <c r="O949" s="180" t="s">
        <v>20</v>
      </c>
    </row>
    <row r="950" spans="1:15" customFormat="1" ht="15.5" x14ac:dyDescent="0.35">
      <c r="A950" s="123" t="s">
        <v>2379</v>
      </c>
      <c r="B950" s="124" t="s">
        <v>2380</v>
      </c>
      <c r="C950" s="123" t="s">
        <v>86</v>
      </c>
      <c r="D950" s="123" t="s">
        <v>906</v>
      </c>
      <c r="E950" s="123" t="s">
        <v>2381</v>
      </c>
      <c r="F950" s="123">
        <v>2024</v>
      </c>
      <c r="G950" s="123" t="s">
        <v>138</v>
      </c>
      <c r="H950" s="123" t="s">
        <v>182</v>
      </c>
      <c r="I950" s="123" t="s">
        <v>183</v>
      </c>
      <c r="J950" s="251" t="s">
        <v>13</v>
      </c>
      <c r="K950" s="181">
        <v>2479443</v>
      </c>
      <c r="L950" s="181">
        <v>3777537</v>
      </c>
      <c r="M950" s="181">
        <v>2478365.3859999999</v>
      </c>
      <c r="N950" s="182" t="s">
        <v>20</v>
      </c>
      <c r="O950" s="183" t="s">
        <v>20</v>
      </c>
    </row>
    <row r="951" spans="1:15" customFormat="1" ht="15.5" x14ac:dyDescent="0.35">
      <c r="A951" s="176" t="s">
        <v>2382</v>
      </c>
      <c r="B951" s="177" t="s">
        <v>2383</v>
      </c>
      <c r="C951" s="176" t="s">
        <v>96</v>
      </c>
      <c r="D951" s="176" t="s">
        <v>166</v>
      </c>
      <c r="E951" s="176" t="s">
        <v>971</v>
      </c>
      <c r="F951" s="176">
        <v>2024</v>
      </c>
      <c r="G951" s="176" t="s">
        <v>138</v>
      </c>
      <c r="H951" s="176" t="s">
        <v>139</v>
      </c>
      <c r="I951" s="176" t="s">
        <v>140</v>
      </c>
      <c r="J951" s="250" t="s">
        <v>13</v>
      </c>
      <c r="K951" s="178">
        <v>7232743</v>
      </c>
      <c r="L951" s="184">
        <v>7282157</v>
      </c>
      <c r="M951" s="178">
        <v>7210412.9900000002</v>
      </c>
      <c r="N951" s="179" t="s">
        <v>20</v>
      </c>
      <c r="O951" s="180" t="s">
        <v>20</v>
      </c>
    </row>
    <row r="952" spans="1:15" customFormat="1" ht="15.5" x14ac:dyDescent="0.35">
      <c r="A952" s="123" t="s">
        <v>2384</v>
      </c>
      <c r="B952" s="124" t="s">
        <v>2385</v>
      </c>
      <c r="C952" s="123" t="s">
        <v>96</v>
      </c>
      <c r="D952" s="123" t="s">
        <v>166</v>
      </c>
      <c r="E952" s="123" t="s">
        <v>755</v>
      </c>
      <c r="F952" s="123">
        <v>2024</v>
      </c>
      <c r="G952" s="123" t="s">
        <v>138</v>
      </c>
      <c r="H952" s="123" t="s">
        <v>144</v>
      </c>
      <c r="I952" s="123" t="s">
        <v>145</v>
      </c>
      <c r="J952" s="251" t="s">
        <v>13</v>
      </c>
      <c r="K952" s="181">
        <v>2</v>
      </c>
      <c r="L952" s="181">
        <v>2</v>
      </c>
      <c r="M952" s="181">
        <v>0</v>
      </c>
      <c r="N952" s="182" t="s">
        <v>20</v>
      </c>
      <c r="O952" s="183" t="s">
        <v>146</v>
      </c>
    </row>
    <row r="953" spans="1:15" customFormat="1" ht="15.5" x14ac:dyDescent="0.35">
      <c r="A953" s="176" t="s">
        <v>2386</v>
      </c>
      <c r="B953" s="177" t="s">
        <v>2387</v>
      </c>
      <c r="C953" s="176" t="s">
        <v>90</v>
      </c>
      <c r="D953" s="176" t="s">
        <v>911</v>
      </c>
      <c r="E953" s="176" t="s">
        <v>2388</v>
      </c>
      <c r="F953" s="176">
        <v>2024</v>
      </c>
      <c r="G953" s="176" t="s">
        <v>138</v>
      </c>
      <c r="H953" s="176" t="s">
        <v>321</v>
      </c>
      <c r="I953" s="176" t="s">
        <v>830</v>
      </c>
      <c r="J953" s="250" t="s">
        <v>13</v>
      </c>
      <c r="K953" s="178">
        <v>609843</v>
      </c>
      <c r="L953" s="178">
        <v>4</v>
      </c>
      <c r="M953" s="178">
        <v>0</v>
      </c>
      <c r="N953" s="179" t="s">
        <v>20</v>
      </c>
      <c r="O953" s="180" t="s">
        <v>146</v>
      </c>
    </row>
    <row r="954" spans="1:15" customFormat="1" ht="15.5" x14ac:dyDescent="0.35">
      <c r="A954" s="123" t="s">
        <v>2389</v>
      </c>
      <c r="B954" s="124" t="s">
        <v>2390</v>
      </c>
      <c r="C954" s="123" t="s">
        <v>292</v>
      </c>
      <c r="D954" s="123" t="s">
        <v>155</v>
      </c>
      <c r="E954" s="123" t="s">
        <v>155</v>
      </c>
      <c r="F954" s="123">
        <v>2024</v>
      </c>
      <c r="G954" s="123" t="s">
        <v>138</v>
      </c>
      <c r="H954" s="123" t="s">
        <v>687</v>
      </c>
      <c r="I954" s="123" t="s">
        <v>957</v>
      </c>
      <c r="J954" s="251" t="s">
        <v>13</v>
      </c>
      <c r="K954" s="181">
        <v>80414</v>
      </c>
      <c r="L954" s="181">
        <v>80414</v>
      </c>
      <c r="M954" s="181">
        <v>6600</v>
      </c>
      <c r="N954" s="182" t="s">
        <v>20</v>
      </c>
      <c r="O954" s="183" t="s">
        <v>20</v>
      </c>
    </row>
    <row r="955" spans="1:15" customFormat="1" ht="15.5" x14ac:dyDescent="0.35">
      <c r="A955" s="176" t="s">
        <v>2391</v>
      </c>
      <c r="B955" s="177" t="s">
        <v>2392</v>
      </c>
      <c r="C955" s="176" t="s">
        <v>87</v>
      </c>
      <c r="D955" s="176" t="s">
        <v>60</v>
      </c>
      <c r="E955" s="176" t="s">
        <v>418</v>
      </c>
      <c r="F955" s="176">
        <v>2024</v>
      </c>
      <c r="G955" s="176" t="s">
        <v>138</v>
      </c>
      <c r="H955" s="176" t="s">
        <v>182</v>
      </c>
      <c r="I955" s="176" t="s">
        <v>1000</v>
      </c>
      <c r="J955" s="250" t="s">
        <v>13</v>
      </c>
      <c r="K955" s="178">
        <v>34612</v>
      </c>
      <c r="L955" s="184">
        <v>22462</v>
      </c>
      <c r="M955" s="184">
        <v>22461.25</v>
      </c>
      <c r="N955" s="179" t="s">
        <v>20</v>
      </c>
      <c r="O955" s="180" t="s">
        <v>20</v>
      </c>
    </row>
    <row r="956" spans="1:15" customFormat="1" ht="15.5" x14ac:dyDescent="0.35">
      <c r="A956" s="123" t="s">
        <v>2393</v>
      </c>
      <c r="B956" s="124" t="s">
        <v>2394</v>
      </c>
      <c r="C956" s="123" t="s">
        <v>98</v>
      </c>
      <c r="D956" s="123" t="s">
        <v>158</v>
      </c>
      <c r="E956" s="123" t="s">
        <v>161</v>
      </c>
      <c r="F956" s="123">
        <v>2024</v>
      </c>
      <c r="G956" s="123" t="s">
        <v>138</v>
      </c>
      <c r="H956" s="123" t="s">
        <v>139</v>
      </c>
      <c r="I956" s="123" t="s">
        <v>140</v>
      </c>
      <c r="J956" s="251" t="s">
        <v>13</v>
      </c>
      <c r="K956" s="181">
        <v>2561170</v>
      </c>
      <c r="L956" s="181">
        <v>2557545</v>
      </c>
      <c r="M956" s="181">
        <v>2557540.63</v>
      </c>
      <c r="N956" s="182" t="s">
        <v>20</v>
      </c>
      <c r="O956" s="183" t="s">
        <v>20</v>
      </c>
    </row>
    <row r="957" spans="1:15" customFormat="1" ht="15.5" x14ac:dyDescent="0.35">
      <c r="A957" s="176" t="s">
        <v>2395</v>
      </c>
      <c r="B957" s="177" t="s">
        <v>2396</v>
      </c>
      <c r="C957" s="176" t="s">
        <v>91</v>
      </c>
      <c r="D957" s="176" t="s">
        <v>393</v>
      </c>
      <c r="E957" s="176" t="s">
        <v>155</v>
      </c>
      <c r="F957" s="176">
        <v>2024</v>
      </c>
      <c r="G957" s="176" t="s">
        <v>138</v>
      </c>
      <c r="H957" s="176" t="s">
        <v>139</v>
      </c>
      <c r="I957" s="176" t="s">
        <v>177</v>
      </c>
      <c r="J957" s="250" t="s">
        <v>13</v>
      </c>
      <c r="K957" s="178">
        <v>33221283</v>
      </c>
      <c r="L957" s="178">
        <v>33221283</v>
      </c>
      <c r="M957" s="178">
        <v>32748475</v>
      </c>
      <c r="N957" s="179" t="s">
        <v>20</v>
      </c>
      <c r="O957" s="180" t="s">
        <v>20</v>
      </c>
    </row>
    <row r="958" spans="1:15" customFormat="1" ht="15.5" x14ac:dyDescent="0.35">
      <c r="A958" s="123" t="s">
        <v>2397</v>
      </c>
      <c r="B958" s="124" t="s">
        <v>2398</v>
      </c>
      <c r="C958" s="123" t="s">
        <v>91</v>
      </c>
      <c r="D958" s="123" t="s">
        <v>393</v>
      </c>
      <c r="E958" s="123" t="s">
        <v>393</v>
      </c>
      <c r="F958" s="123">
        <v>2024</v>
      </c>
      <c r="G958" s="123" t="s">
        <v>138</v>
      </c>
      <c r="H958" s="123" t="s">
        <v>162</v>
      </c>
      <c r="I958" s="123" t="s">
        <v>1018</v>
      </c>
      <c r="J958" s="251" t="s">
        <v>13</v>
      </c>
      <c r="K958" s="181">
        <v>1</v>
      </c>
      <c r="L958" s="181">
        <v>3223</v>
      </c>
      <c r="M958" s="181">
        <v>0</v>
      </c>
      <c r="N958" s="182" t="s">
        <v>20</v>
      </c>
      <c r="O958" s="183" t="s">
        <v>146</v>
      </c>
    </row>
    <row r="959" spans="1:15" customFormat="1" ht="15.5" x14ac:dyDescent="0.35">
      <c r="A959" s="176" t="s">
        <v>2399</v>
      </c>
      <c r="B959" s="177" t="s">
        <v>2400</v>
      </c>
      <c r="C959" s="176" t="s">
        <v>90</v>
      </c>
      <c r="D959" s="176" t="s">
        <v>63</v>
      </c>
      <c r="E959" s="176" t="s">
        <v>901</v>
      </c>
      <c r="F959" s="176">
        <v>2024</v>
      </c>
      <c r="G959" s="176" t="s">
        <v>138</v>
      </c>
      <c r="H959" s="176" t="s">
        <v>182</v>
      </c>
      <c r="I959" s="176" t="s">
        <v>330</v>
      </c>
      <c r="J959" s="250" t="s">
        <v>13</v>
      </c>
      <c r="K959" s="178">
        <v>10080</v>
      </c>
      <c r="L959" s="184">
        <v>1</v>
      </c>
      <c r="M959" s="178">
        <v>0</v>
      </c>
      <c r="N959" s="179" t="s">
        <v>20</v>
      </c>
      <c r="O959" s="180" t="s">
        <v>146</v>
      </c>
    </row>
    <row r="960" spans="1:15" customFormat="1" ht="15.5" x14ac:dyDescent="0.35">
      <c r="A960" s="123" t="s">
        <v>2401</v>
      </c>
      <c r="B960" s="124" t="s">
        <v>2402</v>
      </c>
      <c r="C960" s="123" t="s">
        <v>98</v>
      </c>
      <c r="D960" s="123" t="s">
        <v>190</v>
      </c>
      <c r="E960" s="123" t="s">
        <v>191</v>
      </c>
      <c r="F960" s="123">
        <v>2024</v>
      </c>
      <c r="G960" s="123" t="s">
        <v>138</v>
      </c>
      <c r="H960" s="123" t="s">
        <v>321</v>
      </c>
      <c r="I960" s="123" t="s">
        <v>322</v>
      </c>
      <c r="J960" s="251" t="s">
        <v>13</v>
      </c>
      <c r="K960" s="181">
        <v>2285281</v>
      </c>
      <c r="L960" s="181">
        <v>517688</v>
      </c>
      <c r="M960" s="181">
        <v>608899.22600000002</v>
      </c>
      <c r="N960" s="182" t="s">
        <v>20</v>
      </c>
      <c r="O960" s="183" t="s">
        <v>20</v>
      </c>
    </row>
    <row r="961" spans="1:15" customFormat="1" ht="15.5" x14ac:dyDescent="0.35">
      <c r="A961" s="176" t="s">
        <v>2403</v>
      </c>
      <c r="B961" s="177" t="s">
        <v>2404</v>
      </c>
      <c r="C961" s="176" t="s">
        <v>92</v>
      </c>
      <c r="D961" s="176" t="s">
        <v>540</v>
      </c>
      <c r="E961" s="176" t="s">
        <v>2405</v>
      </c>
      <c r="F961" s="176">
        <v>2024</v>
      </c>
      <c r="G961" s="176" t="s">
        <v>138</v>
      </c>
      <c r="H961" s="176" t="s">
        <v>139</v>
      </c>
      <c r="I961" s="176" t="s">
        <v>140</v>
      </c>
      <c r="J961" s="250" t="s">
        <v>13</v>
      </c>
      <c r="K961" s="178">
        <v>7272</v>
      </c>
      <c r="L961" s="184">
        <v>7272</v>
      </c>
      <c r="M961" s="178">
        <v>0</v>
      </c>
      <c r="N961" s="179" t="s">
        <v>20</v>
      </c>
      <c r="O961" s="180" t="s">
        <v>146</v>
      </c>
    </row>
    <row r="962" spans="1:15" customFormat="1" ht="15.5" x14ac:dyDescent="0.35">
      <c r="A962" s="123" t="s">
        <v>2406</v>
      </c>
      <c r="B962" s="124" t="s">
        <v>2407</v>
      </c>
      <c r="C962" s="123" t="s">
        <v>109</v>
      </c>
      <c r="D962" s="123" t="s">
        <v>368</v>
      </c>
      <c r="E962" s="123" t="s">
        <v>2408</v>
      </c>
      <c r="F962" s="123">
        <v>2024</v>
      </c>
      <c r="G962" s="123" t="s">
        <v>138</v>
      </c>
      <c r="H962" s="123" t="s">
        <v>162</v>
      </c>
      <c r="I962" s="123" t="s">
        <v>1018</v>
      </c>
      <c r="J962" s="251" t="s">
        <v>13</v>
      </c>
      <c r="K962" s="181">
        <v>65537</v>
      </c>
      <c r="L962" s="181">
        <v>166382</v>
      </c>
      <c r="M962" s="181">
        <v>6678.28</v>
      </c>
      <c r="N962" s="182" t="s">
        <v>20</v>
      </c>
      <c r="O962" s="183" t="s">
        <v>20</v>
      </c>
    </row>
    <row r="963" spans="1:15" customFormat="1" ht="15.5" x14ac:dyDescent="0.35">
      <c r="A963" s="176" t="s">
        <v>2409</v>
      </c>
      <c r="B963" s="177" t="s">
        <v>2410</v>
      </c>
      <c r="C963" s="176" t="s">
        <v>93</v>
      </c>
      <c r="D963" s="176" t="s">
        <v>315</v>
      </c>
      <c r="E963" s="176" t="s">
        <v>1702</v>
      </c>
      <c r="F963" s="176">
        <v>2024</v>
      </c>
      <c r="G963" s="176" t="s">
        <v>138</v>
      </c>
      <c r="H963" s="176" t="s">
        <v>182</v>
      </c>
      <c r="I963" s="176" t="s">
        <v>330</v>
      </c>
      <c r="J963" s="250" t="s">
        <v>13</v>
      </c>
      <c r="K963" s="178">
        <v>520</v>
      </c>
      <c r="L963" s="178">
        <v>518</v>
      </c>
      <c r="M963" s="178">
        <v>518</v>
      </c>
      <c r="N963" s="179" t="s">
        <v>20</v>
      </c>
      <c r="O963" s="180" t="s">
        <v>20</v>
      </c>
    </row>
    <row r="964" spans="1:15" customFormat="1" ht="15.5" x14ac:dyDescent="0.35">
      <c r="A964" s="123" t="s">
        <v>2411</v>
      </c>
      <c r="B964" s="124" t="s">
        <v>2412</v>
      </c>
      <c r="C964" s="123" t="s">
        <v>91</v>
      </c>
      <c r="D964" s="123" t="s">
        <v>596</v>
      </c>
      <c r="E964" s="123" t="s">
        <v>1314</v>
      </c>
      <c r="F964" s="123">
        <v>2024</v>
      </c>
      <c r="G964" s="123" t="s">
        <v>138</v>
      </c>
      <c r="H964" s="123" t="s">
        <v>162</v>
      </c>
      <c r="I964" s="123" t="s">
        <v>1018</v>
      </c>
      <c r="J964" s="251" t="s">
        <v>16</v>
      </c>
      <c r="K964" s="181">
        <v>72796</v>
      </c>
      <c r="L964" s="181">
        <v>72797</v>
      </c>
      <c r="M964" s="181">
        <v>35466</v>
      </c>
      <c r="N964" s="182" t="s">
        <v>20</v>
      </c>
      <c r="O964" s="183" t="s">
        <v>20</v>
      </c>
    </row>
    <row r="965" spans="1:15" customFormat="1" ht="15.5" x14ac:dyDescent="0.35">
      <c r="A965" s="176" t="s">
        <v>2413</v>
      </c>
      <c r="B965" s="177" t="s">
        <v>2414</v>
      </c>
      <c r="C965" s="176" t="s">
        <v>91</v>
      </c>
      <c r="D965" s="176" t="s">
        <v>155</v>
      </c>
      <c r="E965" s="176" t="s">
        <v>155</v>
      </c>
      <c r="F965" s="176">
        <v>2024</v>
      </c>
      <c r="G965" s="176" t="s">
        <v>138</v>
      </c>
      <c r="H965" s="176" t="s">
        <v>151</v>
      </c>
      <c r="I965" s="176" t="s">
        <v>200</v>
      </c>
      <c r="J965" s="250" t="s">
        <v>13</v>
      </c>
      <c r="K965" s="178">
        <v>21059</v>
      </c>
      <c r="L965" s="178">
        <v>21060</v>
      </c>
      <c r="M965" s="178">
        <v>21059.279999999999</v>
      </c>
      <c r="N965" s="179" t="s">
        <v>20</v>
      </c>
      <c r="O965" s="180" t="s">
        <v>20</v>
      </c>
    </row>
    <row r="966" spans="1:15" customFormat="1" ht="15.5" x14ac:dyDescent="0.35">
      <c r="A966" s="123" t="s">
        <v>2415</v>
      </c>
      <c r="B966" s="124" t="s">
        <v>2416</v>
      </c>
      <c r="C966" s="123" t="s">
        <v>98</v>
      </c>
      <c r="D966" s="123" t="s">
        <v>155</v>
      </c>
      <c r="E966" s="123" t="s">
        <v>155</v>
      </c>
      <c r="F966" s="123">
        <v>2024</v>
      </c>
      <c r="G966" s="123" t="s">
        <v>138</v>
      </c>
      <c r="H966" s="123" t="s">
        <v>151</v>
      </c>
      <c r="I966" s="123" t="s">
        <v>152</v>
      </c>
      <c r="J966" s="251" t="s">
        <v>13</v>
      </c>
      <c r="K966" s="181">
        <v>767967</v>
      </c>
      <c r="L966" s="181">
        <v>409640</v>
      </c>
      <c r="M966" s="181">
        <v>398879</v>
      </c>
      <c r="N966" s="182" t="s">
        <v>20</v>
      </c>
      <c r="O966" s="183" t="s">
        <v>20</v>
      </c>
    </row>
    <row r="967" spans="1:15" customFormat="1" ht="15.5" x14ac:dyDescent="0.35">
      <c r="A967" s="176" t="s">
        <v>2417</v>
      </c>
      <c r="B967" s="177" t="s">
        <v>2418</v>
      </c>
      <c r="C967" s="176" t="s">
        <v>98</v>
      </c>
      <c r="D967" s="176" t="s">
        <v>400</v>
      </c>
      <c r="E967" s="176" t="s">
        <v>155</v>
      </c>
      <c r="F967" s="176">
        <v>2024</v>
      </c>
      <c r="G967" s="176" t="s">
        <v>138</v>
      </c>
      <c r="H967" s="176" t="s">
        <v>151</v>
      </c>
      <c r="I967" s="176" t="s">
        <v>152</v>
      </c>
      <c r="J967" s="250" t="s">
        <v>13</v>
      </c>
      <c r="K967" s="178">
        <v>3418930</v>
      </c>
      <c r="L967" s="178">
        <v>58284</v>
      </c>
      <c r="M967" s="178">
        <v>47514</v>
      </c>
      <c r="N967" s="179" t="s">
        <v>20</v>
      </c>
      <c r="O967" s="180" t="s">
        <v>20</v>
      </c>
    </row>
    <row r="968" spans="1:15" customFormat="1" ht="15.5" x14ac:dyDescent="0.35">
      <c r="A968" s="123" t="s">
        <v>2419</v>
      </c>
      <c r="B968" s="124" t="s">
        <v>2420</v>
      </c>
      <c r="C968" s="123" t="s">
        <v>96</v>
      </c>
      <c r="D968" s="123" t="s">
        <v>166</v>
      </c>
      <c r="E968" s="123" t="s">
        <v>946</v>
      </c>
      <c r="F968" s="123">
        <v>2024</v>
      </c>
      <c r="G968" s="123" t="s">
        <v>138</v>
      </c>
      <c r="H968" s="123" t="s">
        <v>162</v>
      </c>
      <c r="I968" s="123" t="s">
        <v>218</v>
      </c>
      <c r="J968" s="251" t="s">
        <v>13</v>
      </c>
      <c r="K968" s="181">
        <v>1918382</v>
      </c>
      <c r="L968" s="181">
        <v>1</v>
      </c>
      <c r="M968" s="181">
        <v>0</v>
      </c>
      <c r="N968" s="182" t="s">
        <v>20</v>
      </c>
      <c r="O968" s="183" t="s">
        <v>146</v>
      </c>
    </row>
    <row r="969" spans="1:15" customFormat="1" ht="15.5" x14ac:dyDescent="0.35">
      <c r="A969" s="176" t="s">
        <v>2421</v>
      </c>
      <c r="B969" s="177" t="s">
        <v>2422</v>
      </c>
      <c r="C969" s="176" t="s">
        <v>100</v>
      </c>
      <c r="D969" s="176" t="s">
        <v>1471</v>
      </c>
      <c r="E969" s="176" t="s">
        <v>2423</v>
      </c>
      <c r="F969" s="176">
        <v>2024</v>
      </c>
      <c r="G969" s="176" t="s">
        <v>138</v>
      </c>
      <c r="H969" s="176" t="s">
        <v>270</v>
      </c>
      <c r="I969" s="176" t="s">
        <v>271</v>
      </c>
      <c r="J969" s="250" t="s">
        <v>13</v>
      </c>
      <c r="K969" s="178">
        <v>6632</v>
      </c>
      <c r="L969" s="178">
        <v>10101</v>
      </c>
      <c r="M969" s="178">
        <v>2104</v>
      </c>
      <c r="N969" s="179" t="s">
        <v>20</v>
      </c>
      <c r="O969" s="180" t="s">
        <v>20</v>
      </c>
    </row>
    <row r="970" spans="1:15" customFormat="1" ht="15.5" x14ac:dyDescent="0.35">
      <c r="A970" s="123" t="s">
        <v>2424</v>
      </c>
      <c r="B970" s="124" t="s">
        <v>2425</v>
      </c>
      <c r="C970" s="123" t="s">
        <v>89</v>
      </c>
      <c r="D970" s="123" t="s">
        <v>221</v>
      </c>
      <c r="E970" s="123" t="s">
        <v>222</v>
      </c>
      <c r="F970" s="123">
        <v>2024</v>
      </c>
      <c r="G970" s="123" t="s">
        <v>138</v>
      </c>
      <c r="H970" s="123" t="s">
        <v>182</v>
      </c>
      <c r="I970" s="123" t="s">
        <v>330</v>
      </c>
      <c r="J970" s="251" t="s">
        <v>13</v>
      </c>
      <c r="K970" s="181">
        <v>2069298</v>
      </c>
      <c r="L970" s="181">
        <v>1769555</v>
      </c>
      <c r="M970" s="181">
        <v>1722087.1370000001</v>
      </c>
      <c r="N970" s="182" t="s">
        <v>20</v>
      </c>
      <c r="O970" s="183" t="s">
        <v>20</v>
      </c>
    </row>
    <row r="971" spans="1:15" customFormat="1" ht="15.5" x14ac:dyDescent="0.35">
      <c r="A971" s="176" t="s">
        <v>2426</v>
      </c>
      <c r="B971" s="177" t="s">
        <v>2427</v>
      </c>
      <c r="C971" s="176" t="s">
        <v>292</v>
      </c>
      <c r="D971" s="176" t="s">
        <v>655</v>
      </c>
      <c r="E971" s="176" t="s">
        <v>896</v>
      </c>
      <c r="F971" s="176">
        <v>2024</v>
      </c>
      <c r="G971" s="176" t="s">
        <v>138</v>
      </c>
      <c r="H971" s="176" t="s">
        <v>139</v>
      </c>
      <c r="I971" s="176" t="s">
        <v>140</v>
      </c>
      <c r="J971" s="250" t="s">
        <v>13</v>
      </c>
      <c r="K971" s="178">
        <v>501231</v>
      </c>
      <c r="L971" s="178">
        <v>501231</v>
      </c>
      <c r="M971" s="178">
        <v>418537.19099999999</v>
      </c>
      <c r="N971" s="179" t="s">
        <v>20</v>
      </c>
      <c r="O971" s="180" t="s">
        <v>20</v>
      </c>
    </row>
    <row r="972" spans="1:15" customFormat="1" ht="15.5" x14ac:dyDescent="0.35">
      <c r="A972" s="123" t="s">
        <v>2428</v>
      </c>
      <c r="B972" s="124" t="s">
        <v>2429</v>
      </c>
      <c r="C972" s="123" t="s">
        <v>109</v>
      </c>
      <c r="D972" s="123" t="s">
        <v>368</v>
      </c>
      <c r="E972" s="123" t="s">
        <v>2339</v>
      </c>
      <c r="F972" s="123">
        <v>2024</v>
      </c>
      <c r="G972" s="123" t="s">
        <v>138</v>
      </c>
      <c r="H972" s="123" t="s">
        <v>196</v>
      </c>
      <c r="I972" s="123" t="s">
        <v>196</v>
      </c>
      <c r="J972" s="251" t="s">
        <v>13</v>
      </c>
      <c r="K972" s="181">
        <v>377658</v>
      </c>
      <c r="L972" s="185">
        <v>5</v>
      </c>
      <c r="M972" s="185">
        <v>0</v>
      </c>
      <c r="N972" s="182" t="s">
        <v>20</v>
      </c>
      <c r="O972" s="183" t="s">
        <v>146</v>
      </c>
    </row>
    <row r="973" spans="1:15" customFormat="1" ht="15.5" x14ac:dyDescent="0.35">
      <c r="A973" s="176" t="s">
        <v>2430</v>
      </c>
      <c r="B973" s="177" t="s">
        <v>2431</v>
      </c>
      <c r="C973" s="176" t="s">
        <v>111</v>
      </c>
      <c r="D973" s="176" t="s">
        <v>180</v>
      </c>
      <c r="E973" s="176" t="s">
        <v>2432</v>
      </c>
      <c r="F973" s="176">
        <v>2024</v>
      </c>
      <c r="G973" s="176" t="s">
        <v>138</v>
      </c>
      <c r="H973" s="176" t="s">
        <v>162</v>
      </c>
      <c r="I973" s="176" t="s">
        <v>218</v>
      </c>
      <c r="J973" s="250" t="s">
        <v>13</v>
      </c>
      <c r="K973" s="178">
        <v>4642817</v>
      </c>
      <c r="L973" s="184">
        <v>201000</v>
      </c>
      <c r="M973" s="178">
        <v>0</v>
      </c>
      <c r="N973" s="179" t="s">
        <v>20</v>
      </c>
      <c r="O973" s="180" t="s">
        <v>146</v>
      </c>
    </row>
    <row r="974" spans="1:15" customFormat="1" ht="15.5" x14ac:dyDescent="0.35">
      <c r="A974" s="123" t="s">
        <v>2433</v>
      </c>
      <c r="B974" s="124" t="s">
        <v>2434</v>
      </c>
      <c r="C974" s="123" t="s">
        <v>100</v>
      </c>
      <c r="D974" s="123" t="s">
        <v>73</v>
      </c>
      <c r="E974" s="123" t="s">
        <v>1009</v>
      </c>
      <c r="F974" s="123">
        <v>2024</v>
      </c>
      <c r="G974" s="123" t="s">
        <v>138</v>
      </c>
      <c r="H974" s="123" t="s">
        <v>144</v>
      </c>
      <c r="I974" s="123" t="s">
        <v>261</v>
      </c>
      <c r="J974" s="251" t="s">
        <v>13</v>
      </c>
      <c r="K974" s="181">
        <v>802074</v>
      </c>
      <c r="L974" s="185">
        <v>175252</v>
      </c>
      <c r="M974" s="181">
        <v>175250.11</v>
      </c>
      <c r="N974" s="182" t="s">
        <v>20</v>
      </c>
      <c r="O974" s="183" t="s">
        <v>20</v>
      </c>
    </row>
    <row r="975" spans="1:15" customFormat="1" ht="15.5" x14ac:dyDescent="0.35">
      <c r="A975" s="176" t="s">
        <v>2435</v>
      </c>
      <c r="B975" s="177" t="s">
        <v>2436</v>
      </c>
      <c r="C975" s="176" t="s">
        <v>90</v>
      </c>
      <c r="D975" s="176" t="s">
        <v>911</v>
      </c>
      <c r="E975" s="176" t="s">
        <v>2388</v>
      </c>
      <c r="F975" s="176">
        <v>2024</v>
      </c>
      <c r="G975" s="176" t="s">
        <v>138</v>
      </c>
      <c r="H975" s="176" t="s">
        <v>162</v>
      </c>
      <c r="I975" s="176" t="s">
        <v>1018</v>
      </c>
      <c r="J975" s="250" t="s">
        <v>13</v>
      </c>
      <c r="K975" s="178">
        <v>193817</v>
      </c>
      <c r="L975" s="184">
        <v>258096</v>
      </c>
      <c r="M975" s="178">
        <v>209618</v>
      </c>
      <c r="N975" s="179" t="s">
        <v>20</v>
      </c>
      <c r="O975" s="180" t="s">
        <v>20</v>
      </c>
    </row>
    <row r="976" spans="1:15" customFormat="1" ht="15.5" x14ac:dyDescent="0.35">
      <c r="A976" s="123" t="s">
        <v>2437</v>
      </c>
      <c r="B976" s="124" t="s">
        <v>2438</v>
      </c>
      <c r="C976" s="123" t="s">
        <v>93</v>
      </c>
      <c r="D976" s="123" t="s">
        <v>315</v>
      </c>
      <c r="E976" s="123" t="s">
        <v>2439</v>
      </c>
      <c r="F976" s="123">
        <v>2024</v>
      </c>
      <c r="G976" s="123" t="s">
        <v>138</v>
      </c>
      <c r="H976" s="123" t="s">
        <v>144</v>
      </c>
      <c r="I976" s="123" t="s">
        <v>145</v>
      </c>
      <c r="J976" s="251" t="s">
        <v>13</v>
      </c>
      <c r="K976" s="181">
        <v>210768</v>
      </c>
      <c r="L976" s="185">
        <v>178815</v>
      </c>
      <c r="M976" s="181">
        <v>178815</v>
      </c>
      <c r="N976" s="182" t="s">
        <v>20</v>
      </c>
      <c r="O976" s="183" t="s">
        <v>20</v>
      </c>
    </row>
    <row r="977" spans="1:15" customFormat="1" ht="15.5" x14ac:dyDescent="0.35">
      <c r="A977" s="176" t="s">
        <v>2440</v>
      </c>
      <c r="B977" s="177" t="s">
        <v>2441</v>
      </c>
      <c r="C977" s="176" t="s">
        <v>90</v>
      </c>
      <c r="D977" s="176" t="s">
        <v>911</v>
      </c>
      <c r="E977" s="176" t="s">
        <v>2388</v>
      </c>
      <c r="F977" s="176">
        <v>2024</v>
      </c>
      <c r="G977" s="176" t="s">
        <v>138</v>
      </c>
      <c r="H977" s="176" t="s">
        <v>162</v>
      </c>
      <c r="I977" s="176" t="s">
        <v>1018</v>
      </c>
      <c r="J977" s="250" t="s">
        <v>13</v>
      </c>
      <c r="K977" s="178">
        <v>255793</v>
      </c>
      <c r="L977" s="184">
        <v>325537</v>
      </c>
      <c r="M977" s="178">
        <v>311375.50599999999</v>
      </c>
      <c r="N977" s="179" t="s">
        <v>20</v>
      </c>
      <c r="O977" s="180" t="s">
        <v>20</v>
      </c>
    </row>
    <row r="978" spans="1:15" customFormat="1" ht="15.5" x14ac:dyDescent="0.35">
      <c r="A978" s="123" t="s">
        <v>2442</v>
      </c>
      <c r="B978" s="124" t="s">
        <v>2443</v>
      </c>
      <c r="C978" s="123" t="s">
        <v>90</v>
      </c>
      <c r="D978" s="123" t="s">
        <v>63</v>
      </c>
      <c r="E978" s="123" t="s">
        <v>803</v>
      </c>
      <c r="F978" s="123">
        <v>2024</v>
      </c>
      <c r="G978" s="123" t="s">
        <v>138</v>
      </c>
      <c r="H978" s="123" t="s">
        <v>162</v>
      </c>
      <c r="I978" s="123" t="s">
        <v>1018</v>
      </c>
      <c r="J978" s="251" t="s">
        <v>13</v>
      </c>
      <c r="K978" s="181">
        <v>13265</v>
      </c>
      <c r="L978" s="181">
        <v>13313</v>
      </c>
      <c r="M978" s="181">
        <v>8993.1</v>
      </c>
      <c r="N978" s="182" t="s">
        <v>20</v>
      </c>
      <c r="O978" s="183" t="s">
        <v>20</v>
      </c>
    </row>
    <row r="979" spans="1:15" customFormat="1" ht="15.5" x14ac:dyDescent="0.35">
      <c r="A979" s="176" t="s">
        <v>2444</v>
      </c>
      <c r="B979" s="177" t="s">
        <v>2445</v>
      </c>
      <c r="C979" s="176" t="s">
        <v>91</v>
      </c>
      <c r="D979" s="176" t="s">
        <v>596</v>
      </c>
      <c r="E979" s="176" t="s">
        <v>1314</v>
      </c>
      <c r="F979" s="176">
        <v>2024</v>
      </c>
      <c r="G979" s="176" t="s">
        <v>138</v>
      </c>
      <c r="H979" s="176" t="s">
        <v>162</v>
      </c>
      <c r="I979" s="176" t="s">
        <v>1018</v>
      </c>
      <c r="J979" s="250" t="s">
        <v>13</v>
      </c>
      <c r="K979" s="178">
        <v>77128</v>
      </c>
      <c r="L979" s="184">
        <v>77128</v>
      </c>
      <c r="M979" s="178">
        <v>2846.4580000000001</v>
      </c>
      <c r="N979" s="179" t="s">
        <v>20</v>
      </c>
      <c r="O979" s="180" t="s">
        <v>20</v>
      </c>
    </row>
    <row r="980" spans="1:15" customFormat="1" ht="15.5" x14ac:dyDescent="0.35">
      <c r="A980" s="123" t="s">
        <v>2446</v>
      </c>
      <c r="B980" s="124" t="s">
        <v>2447</v>
      </c>
      <c r="C980" s="123" t="s">
        <v>88</v>
      </c>
      <c r="D980" s="123" t="s">
        <v>396</v>
      </c>
      <c r="E980" s="123" t="s">
        <v>396</v>
      </c>
      <c r="F980" s="123">
        <v>2024</v>
      </c>
      <c r="G980" s="123" t="s">
        <v>138</v>
      </c>
      <c r="H980" s="123" t="s">
        <v>151</v>
      </c>
      <c r="I980" s="123" t="s">
        <v>152</v>
      </c>
      <c r="J980" s="251" t="s">
        <v>16</v>
      </c>
      <c r="K980" s="181">
        <v>4211079</v>
      </c>
      <c r="L980" s="181">
        <v>1136510</v>
      </c>
      <c r="M980" s="185">
        <v>1134538.077</v>
      </c>
      <c r="N980" s="182" t="s">
        <v>20</v>
      </c>
      <c r="O980" s="183" t="s">
        <v>20</v>
      </c>
    </row>
    <row r="981" spans="1:15" customFormat="1" ht="15.5" x14ac:dyDescent="0.35">
      <c r="A981" s="176" t="s">
        <v>2448</v>
      </c>
      <c r="B981" s="177" t="s">
        <v>2449</v>
      </c>
      <c r="C981" s="176" t="s">
        <v>109</v>
      </c>
      <c r="D981" s="176" t="s">
        <v>171</v>
      </c>
      <c r="E981" s="176" t="s">
        <v>155</v>
      </c>
      <c r="F981" s="176">
        <v>2024</v>
      </c>
      <c r="G981" s="176" t="s">
        <v>138</v>
      </c>
      <c r="H981" s="176" t="s">
        <v>151</v>
      </c>
      <c r="I981" s="176" t="s">
        <v>152</v>
      </c>
      <c r="J981" s="250" t="s">
        <v>13</v>
      </c>
      <c r="K981" s="178">
        <v>1688049</v>
      </c>
      <c r="L981" s="184">
        <v>596000</v>
      </c>
      <c r="M981" s="178">
        <v>566721</v>
      </c>
      <c r="N981" s="179" t="s">
        <v>20</v>
      </c>
      <c r="O981" s="180" t="s">
        <v>20</v>
      </c>
    </row>
    <row r="982" spans="1:15" customFormat="1" ht="15.5" x14ac:dyDescent="0.35">
      <c r="A982" s="123" t="s">
        <v>2450</v>
      </c>
      <c r="B982" s="124" t="s">
        <v>2451</v>
      </c>
      <c r="C982" s="123" t="s">
        <v>74</v>
      </c>
      <c r="D982" s="123" t="s">
        <v>155</v>
      </c>
      <c r="E982" s="123" t="s">
        <v>155</v>
      </c>
      <c r="F982" s="123">
        <v>2024</v>
      </c>
      <c r="G982" s="123" t="s">
        <v>138</v>
      </c>
      <c r="H982" s="123" t="s">
        <v>847</v>
      </c>
      <c r="I982" s="123" t="s">
        <v>2452</v>
      </c>
      <c r="J982" s="251" t="s">
        <v>13</v>
      </c>
      <c r="K982" s="181">
        <v>361708</v>
      </c>
      <c r="L982" s="185">
        <v>361708</v>
      </c>
      <c r="M982" s="185">
        <v>361708</v>
      </c>
      <c r="N982" s="182" t="s">
        <v>20</v>
      </c>
      <c r="O982" s="183" t="s">
        <v>20</v>
      </c>
    </row>
    <row r="983" spans="1:15" customFormat="1" ht="15.5" x14ac:dyDescent="0.35">
      <c r="A983" s="176" t="s">
        <v>2453</v>
      </c>
      <c r="B983" s="177" t="s">
        <v>2454</v>
      </c>
      <c r="C983" s="176" t="s">
        <v>100</v>
      </c>
      <c r="D983" s="176" t="s">
        <v>1471</v>
      </c>
      <c r="E983" s="176" t="s">
        <v>2423</v>
      </c>
      <c r="F983" s="176">
        <v>2024</v>
      </c>
      <c r="G983" s="176" t="s">
        <v>138</v>
      </c>
      <c r="H983" s="176" t="s">
        <v>687</v>
      </c>
      <c r="I983" s="176" t="s">
        <v>957</v>
      </c>
      <c r="J983" s="250" t="s">
        <v>13</v>
      </c>
      <c r="K983" s="178">
        <v>240918</v>
      </c>
      <c r="L983" s="178">
        <v>102178</v>
      </c>
      <c r="M983" s="178">
        <v>66763</v>
      </c>
      <c r="N983" s="179" t="s">
        <v>20</v>
      </c>
      <c r="O983" s="180" t="s">
        <v>20</v>
      </c>
    </row>
    <row r="984" spans="1:15" customFormat="1" ht="15.5" x14ac:dyDescent="0.35">
      <c r="A984" s="123" t="s">
        <v>2455</v>
      </c>
      <c r="B984" s="124" t="s">
        <v>2456</v>
      </c>
      <c r="C984" s="123" t="s">
        <v>91</v>
      </c>
      <c r="D984" s="123" t="s">
        <v>460</v>
      </c>
      <c r="E984" s="123" t="s">
        <v>919</v>
      </c>
      <c r="F984" s="123">
        <v>2024</v>
      </c>
      <c r="G984" s="123" t="s">
        <v>138</v>
      </c>
      <c r="H984" s="123" t="s">
        <v>144</v>
      </c>
      <c r="I984" s="123" t="s">
        <v>145</v>
      </c>
      <c r="J984" s="251" t="s">
        <v>13</v>
      </c>
      <c r="K984" s="181">
        <v>803421</v>
      </c>
      <c r="L984" s="181">
        <v>803421</v>
      </c>
      <c r="M984" s="185">
        <v>803084.05599999998</v>
      </c>
      <c r="N984" s="182" t="s">
        <v>20</v>
      </c>
      <c r="O984" s="183" t="s">
        <v>20</v>
      </c>
    </row>
    <row r="985" spans="1:15" customFormat="1" ht="15.5" x14ac:dyDescent="0.35">
      <c r="A985" s="176" t="s">
        <v>2457</v>
      </c>
      <c r="B985" s="177" t="s">
        <v>2458</v>
      </c>
      <c r="C985" s="176" t="s">
        <v>87</v>
      </c>
      <c r="D985" s="176" t="s">
        <v>155</v>
      </c>
      <c r="E985" s="176" t="s">
        <v>155</v>
      </c>
      <c r="F985" s="176">
        <v>2024</v>
      </c>
      <c r="G985" s="176" t="s">
        <v>138</v>
      </c>
      <c r="H985" s="176" t="s">
        <v>151</v>
      </c>
      <c r="I985" s="176" t="s">
        <v>152</v>
      </c>
      <c r="J985" s="250" t="s">
        <v>13</v>
      </c>
      <c r="K985" s="178">
        <v>314639</v>
      </c>
      <c r="L985" s="178">
        <v>304000</v>
      </c>
      <c r="M985" s="178">
        <v>49271</v>
      </c>
      <c r="N985" s="179" t="s">
        <v>20</v>
      </c>
      <c r="O985" s="180" t="s">
        <v>20</v>
      </c>
    </row>
    <row r="986" spans="1:15" customFormat="1" ht="15.5" x14ac:dyDescent="0.35">
      <c r="A986" s="123" t="s">
        <v>2459</v>
      </c>
      <c r="B986" s="124" t="s">
        <v>2460</v>
      </c>
      <c r="C986" s="123" t="s">
        <v>96</v>
      </c>
      <c r="D986" s="123" t="s">
        <v>166</v>
      </c>
      <c r="E986" s="123" t="s">
        <v>155</v>
      </c>
      <c r="F986" s="123">
        <v>2024</v>
      </c>
      <c r="G986" s="123" t="s">
        <v>138</v>
      </c>
      <c r="H986" s="123" t="s">
        <v>151</v>
      </c>
      <c r="I986" s="123" t="s">
        <v>200</v>
      </c>
      <c r="J986" s="251" t="s">
        <v>13</v>
      </c>
      <c r="K986" s="181">
        <v>171710</v>
      </c>
      <c r="L986" s="185">
        <v>203000</v>
      </c>
      <c r="M986" s="181">
        <v>171710</v>
      </c>
      <c r="N986" s="182" t="s">
        <v>20</v>
      </c>
      <c r="O986" s="183" t="s">
        <v>20</v>
      </c>
    </row>
    <row r="987" spans="1:15" customFormat="1" ht="15.5" x14ac:dyDescent="0.35">
      <c r="A987" s="176" t="s">
        <v>2461</v>
      </c>
      <c r="B987" s="177" t="s">
        <v>2462</v>
      </c>
      <c r="C987" s="176" t="s">
        <v>88</v>
      </c>
      <c r="D987" s="176" t="s">
        <v>626</v>
      </c>
      <c r="E987" s="176" t="s">
        <v>627</v>
      </c>
      <c r="F987" s="176">
        <v>2024</v>
      </c>
      <c r="G987" s="176" t="s">
        <v>138</v>
      </c>
      <c r="H987" s="176" t="s">
        <v>151</v>
      </c>
      <c r="I987" s="176" t="s">
        <v>152</v>
      </c>
      <c r="J987" s="250" t="s">
        <v>13</v>
      </c>
      <c r="K987" s="178">
        <v>560507</v>
      </c>
      <c r="L987" s="184">
        <v>210</v>
      </c>
      <c r="M987" s="178">
        <v>200</v>
      </c>
      <c r="N987" s="179" t="s">
        <v>20</v>
      </c>
      <c r="O987" s="180" t="s">
        <v>20</v>
      </c>
    </row>
    <row r="988" spans="1:15" customFormat="1" ht="15.5" x14ac:dyDescent="0.35">
      <c r="A988" s="123" t="s">
        <v>2463</v>
      </c>
      <c r="B988" s="124" t="s">
        <v>2464</v>
      </c>
      <c r="C988" s="123" t="s">
        <v>96</v>
      </c>
      <c r="D988" s="123" t="s">
        <v>166</v>
      </c>
      <c r="E988" s="123" t="s">
        <v>237</v>
      </c>
      <c r="F988" s="123">
        <v>2024</v>
      </c>
      <c r="G988" s="123" t="s">
        <v>138</v>
      </c>
      <c r="H988" s="123" t="s">
        <v>144</v>
      </c>
      <c r="I988" s="123" t="s">
        <v>145</v>
      </c>
      <c r="J988" s="251" t="s">
        <v>13</v>
      </c>
      <c r="K988" s="181">
        <v>1422548</v>
      </c>
      <c r="L988" s="185">
        <v>1647627</v>
      </c>
      <c r="M988" s="181">
        <v>1647625.1510000001</v>
      </c>
      <c r="N988" s="182" t="s">
        <v>20</v>
      </c>
      <c r="O988" s="183" t="s">
        <v>20</v>
      </c>
    </row>
    <row r="989" spans="1:15" customFormat="1" ht="15.5" x14ac:dyDescent="0.35">
      <c r="A989" s="176" t="s">
        <v>2465</v>
      </c>
      <c r="B989" s="177" t="s">
        <v>2466</v>
      </c>
      <c r="C989" s="176" t="s">
        <v>93</v>
      </c>
      <c r="D989" s="176" t="s">
        <v>194</v>
      </c>
      <c r="E989" s="176" t="s">
        <v>2467</v>
      </c>
      <c r="F989" s="176">
        <v>2024</v>
      </c>
      <c r="G989" s="176" t="s">
        <v>138</v>
      </c>
      <c r="H989" s="176" t="s">
        <v>182</v>
      </c>
      <c r="I989" s="176" t="s">
        <v>330</v>
      </c>
      <c r="J989" s="250" t="s">
        <v>13</v>
      </c>
      <c r="K989" s="178">
        <v>170139</v>
      </c>
      <c r="L989" s="184">
        <v>186424</v>
      </c>
      <c r="M989" s="178">
        <v>125160.041</v>
      </c>
      <c r="N989" s="179" t="s">
        <v>20</v>
      </c>
      <c r="O989" s="180" t="s">
        <v>20</v>
      </c>
    </row>
    <row r="990" spans="1:15" customFormat="1" ht="15.5" x14ac:dyDescent="0.35">
      <c r="A990" s="123" t="s">
        <v>2468</v>
      </c>
      <c r="B990" s="124" t="s">
        <v>2469</v>
      </c>
      <c r="C990" s="123" t="s">
        <v>93</v>
      </c>
      <c r="D990" s="123" t="s">
        <v>315</v>
      </c>
      <c r="E990" s="123" t="s">
        <v>316</v>
      </c>
      <c r="F990" s="123">
        <v>2024</v>
      </c>
      <c r="G990" s="123" t="s">
        <v>138</v>
      </c>
      <c r="H990" s="123" t="s">
        <v>139</v>
      </c>
      <c r="I990" s="123" t="s">
        <v>140</v>
      </c>
      <c r="J990" s="251" t="s">
        <v>13</v>
      </c>
      <c r="K990" s="181">
        <v>254403</v>
      </c>
      <c r="L990" s="181">
        <v>279821</v>
      </c>
      <c r="M990" s="185">
        <v>274672</v>
      </c>
      <c r="N990" s="182" t="s">
        <v>20</v>
      </c>
      <c r="O990" s="183" t="s">
        <v>20</v>
      </c>
    </row>
    <row r="991" spans="1:15" customFormat="1" ht="15.5" x14ac:dyDescent="0.35">
      <c r="A991" s="176" t="s">
        <v>2470</v>
      </c>
      <c r="B991" s="177" t="s">
        <v>2471</v>
      </c>
      <c r="C991" s="176" t="s">
        <v>91</v>
      </c>
      <c r="D991" s="176" t="s">
        <v>384</v>
      </c>
      <c r="E991" s="176" t="s">
        <v>518</v>
      </c>
      <c r="F991" s="176">
        <v>2024</v>
      </c>
      <c r="G991" s="176" t="s">
        <v>138</v>
      </c>
      <c r="H991" s="176" t="s">
        <v>182</v>
      </c>
      <c r="I991" s="176" t="s">
        <v>330</v>
      </c>
      <c r="J991" s="250" t="s">
        <v>13</v>
      </c>
      <c r="K991" s="178">
        <v>35119</v>
      </c>
      <c r="L991" s="178">
        <v>34510</v>
      </c>
      <c r="M991" s="178">
        <v>34510</v>
      </c>
      <c r="N991" s="179" t="s">
        <v>20</v>
      </c>
      <c r="O991" s="180" t="s">
        <v>20</v>
      </c>
    </row>
    <row r="992" spans="1:15" customFormat="1" ht="15.5" x14ac:dyDescent="0.35">
      <c r="A992" s="123" t="s">
        <v>2472</v>
      </c>
      <c r="B992" s="124" t="s">
        <v>2473</v>
      </c>
      <c r="C992" s="123" t="s">
        <v>87</v>
      </c>
      <c r="D992" s="123" t="s">
        <v>829</v>
      </c>
      <c r="E992" s="123" t="s">
        <v>1783</v>
      </c>
      <c r="F992" s="123">
        <v>2024</v>
      </c>
      <c r="G992" s="123" t="s">
        <v>138</v>
      </c>
      <c r="H992" s="123" t="s">
        <v>151</v>
      </c>
      <c r="I992" s="123" t="s">
        <v>152</v>
      </c>
      <c r="J992" s="251" t="s">
        <v>13</v>
      </c>
      <c r="K992" s="181">
        <v>3744675</v>
      </c>
      <c r="L992" s="181">
        <v>3718330</v>
      </c>
      <c r="M992" s="181">
        <v>3715302.5449999999</v>
      </c>
      <c r="N992" s="182" t="s">
        <v>20</v>
      </c>
      <c r="O992" s="183" t="s">
        <v>20</v>
      </c>
    </row>
    <row r="993" spans="1:15" customFormat="1" ht="15.5" x14ac:dyDescent="0.35">
      <c r="A993" s="176" t="s">
        <v>2474</v>
      </c>
      <c r="B993" s="177" t="s">
        <v>2475</v>
      </c>
      <c r="C993" s="176" t="s">
        <v>93</v>
      </c>
      <c r="D993" s="176" t="s">
        <v>194</v>
      </c>
      <c r="E993" s="176" t="s">
        <v>782</v>
      </c>
      <c r="F993" s="176">
        <v>2024</v>
      </c>
      <c r="G993" s="176" t="s">
        <v>138</v>
      </c>
      <c r="H993" s="176" t="s">
        <v>162</v>
      </c>
      <c r="I993" s="176" t="s">
        <v>218</v>
      </c>
      <c r="J993" s="250" t="s">
        <v>13</v>
      </c>
      <c r="K993" s="178">
        <v>98713</v>
      </c>
      <c r="L993" s="184">
        <v>39200</v>
      </c>
      <c r="M993" s="184">
        <v>39200</v>
      </c>
      <c r="N993" s="179" t="s">
        <v>20</v>
      </c>
      <c r="O993" s="180" t="s">
        <v>20</v>
      </c>
    </row>
    <row r="994" spans="1:15" customFormat="1" ht="15.5" x14ac:dyDescent="0.35">
      <c r="A994" s="123" t="s">
        <v>2476</v>
      </c>
      <c r="B994" s="124" t="s">
        <v>2477</v>
      </c>
      <c r="C994" s="123" t="s">
        <v>96</v>
      </c>
      <c r="D994" s="123" t="s">
        <v>166</v>
      </c>
      <c r="E994" s="123" t="s">
        <v>2478</v>
      </c>
      <c r="F994" s="123">
        <v>2024</v>
      </c>
      <c r="G994" s="123" t="s">
        <v>138</v>
      </c>
      <c r="H994" s="123" t="s">
        <v>139</v>
      </c>
      <c r="I994" s="123" t="s">
        <v>140</v>
      </c>
      <c r="J994" s="251" t="s">
        <v>13</v>
      </c>
      <c r="K994" s="181">
        <v>50001</v>
      </c>
      <c r="L994" s="181">
        <v>50000</v>
      </c>
      <c r="M994" s="181">
        <v>0</v>
      </c>
      <c r="N994" s="182" t="s">
        <v>20</v>
      </c>
      <c r="O994" s="183" t="s">
        <v>146</v>
      </c>
    </row>
    <row r="995" spans="1:15" customFormat="1" ht="15.5" x14ac:dyDescent="0.35">
      <c r="A995" s="176" t="s">
        <v>2479</v>
      </c>
      <c r="B995" s="177" t="s">
        <v>2480</v>
      </c>
      <c r="C995" s="176" t="s">
        <v>111</v>
      </c>
      <c r="D995" s="176" t="s">
        <v>180</v>
      </c>
      <c r="E995" s="176" t="s">
        <v>454</v>
      </c>
      <c r="F995" s="176">
        <v>2024</v>
      </c>
      <c r="G995" s="176" t="s">
        <v>138</v>
      </c>
      <c r="H995" s="176" t="s">
        <v>321</v>
      </c>
      <c r="I995" s="176" t="s">
        <v>1181</v>
      </c>
      <c r="J995" s="250" t="s">
        <v>13</v>
      </c>
      <c r="K995" s="178">
        <v>1195825</v>
      </c>
      <c r="L995" s="178">
        <v>1032177</v>
      </c>
      <c r="M995" s="178">
        <v>1032177.23</v>
      </c>
      <c r="N995" s="179" t="s">
        <v>20</v>
      </c>
      <c r="O995" s="180" t="s">
        <v>20</v>
      </c>
    </row>
    <row r="996" spans="1:15" customFormat="1" ht="15.5" x14ac:dyDescent="0.35">
      <c r="A996" s="123" t="s">
        <v>2481</v>
      </c>
      <c r="B996" s="124" t="s">
        <v>2482</v>
      </c>
      <c r="C996" s="123" t="s">
        <v>96</v>
      </c>
      <c r="D996" s="123" t="s">
        <v>136</v>
      </c>
      <c r="E996" s="123" t="s">
        <v>143</v>
      </c>
      <c r="F996" s="123">
        <v>2024</v>
      </c>
      <c r="G996" s="123" t="s">
        <v>138</v>
      </c>
      <c r="H996" s="123" t="s">
        <v>182</v>
      </c>
      <c r="I996" s="123" t="s">
        <v>330</v>
      </c>
      <c r="J996" s="251" t="s">
        <v>13</v>
      </c>
      <c r="K996" s="181">
        <v>560207</v>
      </c>
      <c r="L996" s="185">
        <v>524477</v>
      </c>
      <c r="M996" s="185">
        <v>524477</v>
      </c>
      <c r="N996" s="182" t="s">
        <v>20</v>
      </c>
      <c r="O996" s="183" t="s">
        <v>20</v>
      </c>
    </row>
    <row r="997" spans="1:15" customFormat="1" ht="15.5" x14ac:dyDescent="0.35">
      <c r="A997" s="176" t="s">
        <v>2483</v>
      </c>
      <c r="B997" s="177" t="s">
        <v>2484</v>
      </c>
      <c r="C997" s="176" t="s">
        <v>89</v>
      </c>
      <c r="D997" s="176" t="s">
        <v>155</v>
      </c>
      <c r="E997" s="176" t="s">
        <v>155</v>
      </c>
      <c r="F997" s="176">
        <v>2024</v>
      </c>
      <c r="G997" s="176" t="s">
        <v>138</v>
      </c>
      <c r="H997" s="176" t="s">
        <v>151</v>
      </c>
      <c r="I997" s="176" t="s">
        <v>200</v>
      </c>
      <c r="J997" s="250" t="s">
        <v>13</v>
      </c>
      <c r="K997" s="178">
        <v>196835</v>
      </c>
      <c r="L997" s="178">
        <v>196835</v>
      </c>
      <c r="M997" s="184">
        <v>185982.079</v>
      </c>
      <c r="N997" s="179" t="s">
        <v>20</v>
      </c>
      <c r="O997" s="180" t="s">
        <v>20</v>
      </c>
    </row>
    <row r="998" spans="1:15" customFormat="1" ht="15.5" x14ac:dyDescent="0.35">
      <c r="A998" s="123" t="s">
        <v>2485</v>
      </c>
      <c r="B998" s="124" t="s">
        <v>2486</v>
      </c>
      <c r="C998" s="123" t="s">
        <v>292</v>
      </c>
      <c r="D998" s="123" t="s">
        <v>449</v>
      </c>
      <c r="E998" s="123" t="s">
        <v>155</v>
      </c>
      <c r="F998" s="123">
        <v>2024</v>
      </c>
      <c r="G998" s="123" t="s">
        <v>138</v>
      </c>
      <c r="H998" s="123" t="s">
        <v>687</v>
      </c>
      <c r="I998" s="123" t="s">
        <v>957</v>
      </c>
      <c r="J998" s="251" t="s">
        <v>13</v>
      </c>
      <c r="K998" s="181">
        <v>5</v>
      </c>
      <c r="L998" s="181">
        <v>5</v>
      </c>
      <c r="M998" s="181">
        <v>0</v>
      </c>
      <c r="N998" s="182" t="s">
        <v>20</v>
      </c>
      <c r="O998" s="183" t="s">
        <v>146</v>
      </c>
    </row>
    <row r="999" spans="1:15" customFormat="1" ht="15.5" x14ac:dyDescent="0.35">
      <c r="A999" s="176" t="s">
        <v>2487</v>
      </c>
      <c r="B999" s="177" t="s">
        <v>2488</v>
      </c>
      <c r="C999" s="176" t="s">
        <v>109</v>
      </c>
      <c r="D999" s="176" t="s">
        <v>171</v>
      </c>
      <c r="E999" s="176" t="s">
        <v>2489</v>
      </c>
      <c r="F999" s="176">
        <v>2024</v>
      </c>
      <c r="G999" s="176" t="s">
        <v>138</v>
      </c>
      <c r="H999" s="176" t="s">
        <v>182</v>
      </c>
      <c r="I999" s="176" t="s">
        <v>330</v>
      </c>
      <c r="J999" s="250" t="s">
        <v>13</v>
      </c>
      <c r="K999" s="178">
        <v>229659</v>
      </c>
      <c r="L999" s="184">
        <v>184580</v>
      </c>
      <c r="M999" s="178">
        <v>184578</v>
      </c>
      <c r="N999" s="179" t="s">
        <v>20</v>
      </c>
      <c r="O999" s="180" t="s">
        <v>20</v>
      </c>
    </row>
    <row r="1000" spans="1:15" customFormat="1" ht="15.5" x14ac:dyDescent="0.35">
      <c r="A1000" s="123" t="s">
        <v>2490</v>
      </c>
      <c r="B1000" s="124" t="s">
        <v>2491</v>
      </c>
      <c r="C1000" s="123" t="s">
        <v>109</v>
      </c>
      <c r="D1000" s="123" t="s">
        <v>171</v>
      </c>
      <c r="E1000" s="123" t="s">
        <v>1662</v>
      </c>
      <c r="F1000" s="123">
        <v>2024</v>
      </c>
      <c r="G1000" s="123" t="s">
        <v>138</v>
      </c>
      <c r="H1000" s="123" t="s">
        <v>182</v>
      </c>
      <c r="I1000" s="123" t="s">
        <v>330</v>
      </c>
      <c r="J1000" s="251" t="s">
        <v>13</v>
      </c>
      <c r="K1000" s="181">
        <v>13342</v>
      </c>
      <c r="L1000" s="181">
        <v>2</v>
      </c>
      <c r="M1000" s="181">
        <v>0</v>
      </c>
      <c r="N1000" s="182" t="s">
        <v>20</v>
      </c>
      <c r="O1000" s="183" t="s">
        <v>146</v>
      </c>
    </row>
    <row r="1001" spans="1:15" customFormat="1" ht="15.5" x14ac:dyDescent="0.35">
      <c r="A1001" s="176" t="s">
        <v>2492</v>
      </c>
      <c r="B1001" s="177" t="s">
        <v>2493</v>
      </c>
      <c r="C1001" s="176" t="s">
        <v>96</v>
      </c>
      <c r="D1001" s="176" t="s">
        <v>136</v>
      </c>
      <c r="E1001" s="176" t="s">
        <v>916</v>
      </c>
      <c r="F1001" s="176">
        <v>2024</v>
      </c>
      <c r="G1001" s="176" t="s">
        <v>138</v>
      </c>
      <c r="H1001" s="176" t="s">
        <v>139</v>
      </c>
      <c r="I1001" s="176" t="s">
        <v>140</v>
      </c>
      <c r="J1001" s="250" t="s">
        <v>13</v>
      </c>
      <c r="K1001" s="178">
        <v>415002</v>
      </c>
      <c r="L1001" s="184">
        <v>415002</v>
      </c>
      <c r="M1001" s="178">
        <v>64079.135000000002</v>
      </c>
      <c r="N1001" s="179" t="s">
        <v>20</v>
      </c>
      <c r="O1001" s="180" t="s">
        <v>20</v>
      </c>
    </row>
    <row r="1002" spans="1:15" customFormat="1" ht="15.5" x14ac:dyDescent="0.35">
      <c r="A1002" s="123" t="s">
        <v>2494</v>
      </c>
      <c r="B1002" s="124" t="s">
        <v>2495</v>
      </c>
      <c r="C1002" s="123" t="s">
        <v>100</v>
      </c>
      <c r="D1002" s="123" t="s">
        <v>155</v>
      </c>
      <c r="E1002" s="123" t="s">
        <v>155</v>
      </c>
      <c r="F1002" s="123">
        <v>2024</v>
      </c>
      <c r="G1002" s="123" t="s">
        <v>138</v>
      </c>
      <c r="H1002" s="123" t="s">
        <v>210</v>
      </c>
      <c r="I1002" s="123" t="s">
        <v>289</v>
      </c>
      <c r="J1002" s="251" t="s">
        <v>13</v>
      </c>
      <c r="K1002" s="181">
        <v>1271057</v>
      </c>
      <c r="L1002" s="181">
        <v>1</v>
      </c>
      <c r="M1002" s="181">
        <v>0</v>
      </c>
      <c r="N1002" s="182" t="s">
        <v>20</v>
      </c>
      <c r="O1002" s="183" t="s">
        <v>146</v>
      </c>
    </row>
    <row r="1003" spans="1:15" customFormat="1" ht="15.5" x14ac:dyDescent="0.35">
      <c r="A1003" s="176" t="s">
        <v>2496</v>
      </c>
      <c r="B1003" s="177" t="s">
        <v>2497</v>
      </c>
      <c r="C1003" s="176" t="s">
        <v>100</v>
      </c>
      <c r="D1003" s="176" t="s">
        <v>73</v>
      </c>
      <c r="E1003" s="176" t="s">
        <v>2498</v>
      </c>
      <c r="F1003" s="176">
        <v>2024</v>
      </c>
      <c r="G1003" s="176" t="s">
        <v>138</v>
      </c>
      <c r="H1003" s="176" t="s">
        <v>151</v>
      </c>
      <c r="I1003" s="176" t="s">
        <v>152</v>
      </c>
      <c r="J1003" s="250" t="s">
        <v>13</v>
      </c>
      <c r="K1003" s="178">
        <v>71709</v>
      </c>
      <c r="L1003" s="178">
        <v>12000</v>
      </c>
      <c r="M1003" s="178">
        <v>10415</v>
      </c>
      <c r="N1003" s="179" t="s">
        <v>20</v>
      </c>
      <c r="O1003" s="180" t="s">
        <v>20</v>
      </c>
    </row>
    <row r="1004" spans="1:15" customFormat="1" ht="15.5" x14ac:dyDescent="0.35">
      <c r="A1004" s="123" t="s">
        <v>2499</v>
      </c>
      <c r="B1004" s="124" t="s">
        <v>2500</v>
      </c>
      <c r="C1004" s="123" t="s">
        <v>88</v>
      </c>
      <c r="D1004" s="123" t="s">
        <v>396</v>
      </c>
      <c r="E1004" s="123" t="s">
        <v>396</v>
      </c>
      <c r="F1004" s="123">
        <v>2024</v>
      </c>
      <c r="G1004" s="123" t="s">
        <v>138</v>
      </c>
      <c r="H1004" s="123" t="s">
        <v>144</v>
      </c>
      <c r="I1004" s="123" t="s">
        <v>261</v>
      </c>
      <c r="J1004" s="251" t="s">
        <v>13</v>
      </c>
      <c r="K1004" s="181">
        <v>107746</v>
      </c>
      <c r="L1004" s="185">
        <v>1</v>
      </c>
      <c r="M1004" s="181">
        <v>0</v>
      </c>
      <c r="N1004" s="182" t="s">
        <v>20</v>
      </c>
      <c r="O1004" s="183" t="s">
        <v>146</v>
      </c>
    </row>
    <row r="1005" spans="1:15" customFormat="1" ht="15.5" x14ac:dyDescent="0.35">
      <c r="A1005" s="176" t="s">
        <v>2501</v>
      </c>
      <c r="B1005" s="177" t="s">
        <v>2502</v>
      </c>
      <c r="C1005" s="176" t="s">
        <v>88</v>
      </c>
      <c r="D1005" s="176" t="s">
        <v>396</v>
      </c>
      <c r="E1005" s="176" t="s">
        <v>962</v>
      </c>
      <c r="F1005" s="176">
        <v>2024</v>
      </c>
      <c r="G1005" s="176" t="s">
        <v>138</v>
      </c>
      <c r="H1005" s="176" t="s">
        <v>144</v>
      </c>
      <c r="I1005" s="176" t="s">
        <v>261</v>
      </c>
      <c r="J1005" s="250" t="s">
        <v>13</v>
      </c>
      <c r="K1005" s="178">
        <v>149434</v>
      </c>
      <c r="L1005" s="184">
        <v>148734</v>
      </c>
      <c r="M1005" s="178">
        <v>148733.43700000001</v>
      </c>
      <c r="N1005" s="179" t="s">
        <v>20</v>
      </c>
      <c r="O1005" s="180" t="s">
        <v>20</v>
      </c>
    </row>
    <row r="1006" spans="1:15" customFormat="1" ht="15.5" x14ac:dyDescent="0.35">
      <c r="A1006" s="123" t="s">
        <v>2503</v>
      </c>
      <c r="B1006" s="124" t="s">
        <v>2504</v>
      </c>
      <c r="C1006" s="123" t="s">
        <v>88</v>
      </c>
      <c r="D1006" s="123" t="s">
        <v>626</v>
      </c>
      <c r="E1006" s="123" t="s">
        <v>155</v>
      </c>
      <c r="F1006" s="123">
        <v>2024</v>
      </c>
      <c r="G1006" s="123" t="s">
        <v>138</v>
      </c>
      <c r="H1006" s="123" t="s">
        <v>144</v>
      </c>
      <c r="I1006" s="123" t="s">
        <v>261</v>
      </c>
      <c r="J1006" s="251" t="s">
        <v>13</v>
      </c>
      <c r="K1006" s="181">
        <v>7910322</v>
      </c>
      <c r="L1006" s="181">
        <v>7115665</v>
      </c>
      <c r="M1006" s="181">
        <v>7108921</v>
      </c>
      <c r="N1006" s="182" t="s">
        <v>20</v>
      </c>
      <c r="O1006" s="183" t="s">
        <v>20</v>
      </c>
    </row>
    <row r="1007" spans="1:15" customFormat="1" ht="15.5" x14ac:dyDescent="0.35">
      <c r="A1007" s="176" t="s">
        <v>2505</v>
      </c>
      <c r="B1007" s="177" t="s">
        <v>2506</v>
      </c>
      <c r="C1007" s="176" t="s">
        <v>88</v>
      </c>
      <c r="D1007" s="176" t="s">
        <v>396</v>
      </c>
      <c r="E1007" s="176" t="s">
        <v>396</v>
      </c>
      <c r="F1007" s="176">
        <v>2024</v>
      </c>
      <c r="G1007" s="176" t="s">
        <v>138</v>
      </c>
      <c r="H1007" s="176" t="s">
        <v>144</v>
      </c>
      <c r="I1007" s="176" t="s">
        <v>261</v>
      </c>
      <c r="J1007" s="250" t="s">
        <v>13</v>
      </c>
      <c r="K1007" s="178">
        <v>8579138</v>
      </c>
      <c r="L1007" s="178">
        <v>8525915</v>
      </c>
      <c r="M1007" s="178">
        <v>8524582</v>
      </c>
      <c r="N1007" s="179" t="s">
        <v>20</v>
      </c>
      <c r="O1007" s="180" t="s">
        <v>20</v>
      </c>
    </row>
    <row r="1008" spans="1:15" customFormat="1" ht="15.5" x14ac:dyDescent="0.35">
      <c r="A1008" s="123" t="s">
        <v>2507</v>
      </c>
      <c r="B1008" s="124" t="s">
        <v>2508</v>
      </c>
      <c r="C1008" s="123" t="s">
        <v>88</v>
      </c>
      <c r="D1008" s="123" t="s">
        <v>396</v>
      </c>
      <c r="E1008" s="123" t="s">
        <v>396</v>
      </c>
      <c r="F1008" s="123">
        <v>2024</v>
      </c>
      <c r="G1008" s="123" t="s">
        <v>138</v>
      </c>
      <c r="H1008" s="123" t="s">
        <v>144</v>
      </c>
      <c r="I1008" s="123" t="s">
        <v>261</v>
      </c>
      <c r="J1008" s="251" t="s">
        <v>13</v>
      </c>
      <c r="K1008" s="181">
        <v>13131</v>
      </c>
      <c r="L1008" s="185">
        <v>1</v>
      </c>
      <c r="M1008" s="181">
        <v>0</v>
      </c>
      <c r="N1008" s="182" t="s">
        <v>20</v>
      </c>
      <c r="O1008" s="183" t="s">
        <v>146</v>
      </c>
    </row>
    <row r="1009" spans="1:15" customFormat="1" ht="15.5" x14ac:dyDescent="0.35">
      <c r="A1009" s="176" t="s">
        <v>2509</v>
      </c>
      <c r="B1009" s="177" t="s">
        <v>2510</v>
      </c>
      <c r="C1009" s="176" t="s">
        <v>88</v>
      </c>
      <c r="D1009" s="176" t="s">
        <v>626</v>
      </c>
      <c r="E1009" s="176" t="s">
        <v>626</v>
      </c>
      <c r="F1009" s="176">
        <v>2024</v>
      </c>
      <c r="G1009" s="176" t="s">
        <v>138</v>
      </c>
      <c r="H1009" s="176" t="s">
        <v>210</v>
      </c>
      <c r="I1009" s="176" t="s">
        <v>211</v>
      </c>
      <c r="J1009" s="250" t="s">
        <v>13</v>
      </c>
      <c r="K1009" s="178">
        <v>1910781</v>
      </c>
      <c r="L1009" s="184">
        <v>1911508</v>
      </c>
      <c r="M1009" s="178">
        <v>1911507.62</v>
      </c>
      <c r="N1009" s="179" t="s">
        <v>20</v>
      </c>
      <c r="O1009" s="180" t="s">
        <v>20</v>
      </c>
    </row>
    <row r="1010" spans="1:15" customFormat="1" ht="15.5" x14ac:dyDescent="0.35">
      <c r="A1010" s="123" t="s">
        <v>2511</v>
      </c>
      <c r="B1010" s="124" t="s">
        <v>2512</v>
      </c>
      <c r="C1010" s="123" t="s">
        <v>74</v>
      </c>
      <c r="D1010" s="123" t="s">
        <v>155</v>
      </c>
      <c r="E1010" s="123" t="s">
        <v>155</v>
      </c>
      <c r="F1010" s="123">
        <v>2024</v>
      </c>
      <c r="G1010" s="123" t="s">
        <v>138</v>
      </c>
      <c r="H1010" s="123" t="s">
        <v>151</v>
      </c>
      <c r="I1010" s="123" t="s">
        <v>152</v>
      </c>
      <c r="J1010" s="251" t="s">
        <v>13</v>
      </c>
      <c r="K1010" s="181">
        <v>319103</v>
      </c>
      <c r="L1010" s="181">
        <v>113000</v>
      </c>
      <c r="M1010" s="181">
        <v>105195</v>
      </c>
      <c r="N1010" s="182" t="s">
        <v>20</v>
      </c>
      <c r="O1010" s="183" t="s">
        <v>20</v>
      </c>
    </row>
    <row r="1011" spans="1:15" customFormat="1" ht="15.5" x14ac:dyDescent="0.35">
      <c r="A1011" s="176" t="s">
        <v>2513</v>
      </c>
      <c r="B1011" s="177" t="s">
        <v>2514</v>
      </c>
      <c r="C1011" s="176" t="s">
        <v>92</v>
      </c>
      <c r="D1011" s="176" t="s">
        <v>721</v>
      </c>
      <c r="E1011" s="176" t="s">
        <v>1403</v>
      </c>
      <c r="F1011" s="176">
        <v>2024</v>
      </c>
      <c r="G1011" s="176" t="s">
        <v>138</v>
      </c>
      <c r="H1011" s="176" t="s">
        <v>151</v>
      </c>
      <c r="I1011" s="176" t="s">
        <v>200</v>
      </c>
      <c r="J1011" s="250" t="s">
        <v>13</v>
      </c>
      <c r="K1011" s="178">
        <v>1069312</v>
      </c>
      <c r="L1011" s="184">
        <v>16800</v>
      </c>
      <c r="M1011" s="178">
        <v>11200</v>
      </c>
      <c r="N1011" s="179" t="s">
        <v>20</v>
      </c>
      <c r="O1011" s="180" t="s">
        <v>20</v>
      </c>
    </row>
    <row r="1012" spans="1:15" customFormat="1" ht="15.5" x14ac:dyDescent="0.35">
      <c r="A1012" s="123" t="s">
        <v>2515</v>
      </c>
      <c r="B1012" s="124" t="s">
        <v>2516</v>
      </c>
      <c r="C1012" s="123" t="s">
        <v>92</v>
      </c>
      <c r="D1012" s="123" t="s">
        <v>540</v>
      </c>
      <c r="E1012" s="123" t="s">
        <v>1510</v>
      </c>
      <c r="F1012" s="123">
        <v>2024</v>
      </c>
      <c r="G1012" s="123" t="s">
        <v>138</v>
      </c>
      <c r="H1012" s="123" t="s">
        <v>196</v>
      </c>
      <c r="I1012" s="123" t="s">
        <v>1944</v>
      </c>
      <c r="J1012" s="251" t="s">
        <v>13</v>
      </c>
      <c r="K1012" s="181">
        <v>245098</v>
      </c>
      <c r="L1012" s="181">
        <v>333417</v>
      </c>
      <c r="M1012" s="181">
        <v>333417</v>
      </c>
      <c r="N1012" s="182" t="s">
        <v>20</v>
      </c>
      <c r="O1012" s="183" t="s">
        <v>20</v>
      </c>
    </row>
    <row r="1013" spans="1:15" customFormat="1" ht="15.5" x14ac:dyDescent="0.35">
      <c r="A1013" s="176" t="s">
        <v>2517</v>
      </c>
      <c r="B1013" s="177" t="s">
        <v>2518</v>
      </c>
      <c r="C1013" s="176" t="s">
        <v>92</v>
      </c>
      <c r="D1013" s="176" t="s">
        <v>540</v>
      </c>
      <c r="E1013" s="176" t="s">
        <v>2519</v>
      </c>
      <c r="F1013" s="176">
        <v>2024</v>
      </c>
      <c r="G1013" s="176" t="s">
        <v>138</v>
      </c>
      <c r="H1013" s="176" t="s">
        <v>162</v>
      </c>
      <c r="I1013" s="176" t="s">
        <v>218</v>
      </c>
      <c r="J1013" s="250" t="s">
        <v>13</v>
      </c>
      <c r="K1013" s="178">
        <v>831369</v>
      </c>
      <c r="L1013" s="184">
        <v>432620</v>
      </c>
      <c r="M1013" s="178">
        <v>432620</v>
      </c>
      <c r="N1013" s="179" t="s">
        <v>20</v>
      </c>
      <c r="O1013" s="180" t="s">
        <v>20</v>
      </c>
    </row>
    <row r="1014" spans="1:15" customFormat="1" ht="15.5" x14ac:dyDescent="0.35">
      <c r="A1014" s="123" t="s">
        <v>2520</v>
      </c>
      <c r="B1014" s="124" t="s">
        <v>2521</v>
      </c>
      <c r="C1014" s="123" t="s">
        <v>90</v>
      </c>
      <c r="D1014" s="123" t="s">
        <v>911</v>
      </c>
      <c r="E1014" s="123" t="s">
        <v>2388</v>
      </c>
      <c r="F1014" s="123">
        <v>2024</v>
      </c>
      <c r="G1014" s="123" t="s">
        <v>138</v>
      </c>
      <c r="H1014" s="123" t="s">
        <v>210</v>
      </c>
      <c r="I1014" s="123" t="s">
        <v>429</v>
      </c>
      <c r="J1014" s="251" t="s">
        <v>13</v>
      </c>
      <c r="K1014" s="181">
        <v>4132770</v>
      </c>
      <c r="L1014" s="181">
        <v>3</v>
      </c>
      <c r="M1014" s="181">
        <v>0</v>
      </c>
      <c r="N1014" s="182" t="s">
        <v>20</v>
      </c>
      <c r="O1014" s="183" t="s">
        <v>146</v>
      </c>
    </row>
    <row r="1015" spans="1:15" customFormat="1" ht="15.5" x14ac:dyDescent="0.35">
      <c r="A1015" s="176" t="s">
        <v>2522</v>
      </c>
      <c r="B1015" s="177" t="s">
        <v>2523</v>
      </c>
      <c r="C1015" s="176" t="s">
        <v>98</v>
      </c>
      <c r="D1015" s="176" t="s">
        <v>158</v>
      </c>
      <c r="E1015" s="176" t="s">
        <v>660</v>
      </c>
      <c r="F1015" s="176">
        <v>2024</v>
      </c>
      <c r="G1015" s="176" t="s">
        <v>138</v>
      </c>
      <c r="H1015" s="176" t="s">
        <v>182</v>
      </c>
      <c r="I1015" s="176" t="s">
        <v>183</v>
      </c>
      <c r="J1015" s="250" t="s">
        <v>13</v>
      </c>
      <c r="K1015" s="178">
        <v>10126</v>
      </c>
      <c r="L1015" s="184">
        <v>1234931</v>
      </c>
      <c r="M1015" s="178">
        <v>126</v>
      </c>
      <c r="N1015" s="179" t="s">
        <v>20</v>
      </c>
      <c r="O1015" s="180" t="s">
        <v>20</v>
      </c>
    </row>
    <row r="1016" spans="1:15" customFormat="1" ht="15.5" x14ac:dyDescent="0.35">
      <c r="A1016" s="123" t="s">
        <v>2524</v>
      </c>
      <c r="B1016" s="124" t="s">
        <v>2525</v>
      </c>
      <c r="C1016" s="123" t="s">
        <v>90</v>
      </c>
      <c r="D1016" s="123" t="s">
        <v>911</v>
      </c>
      <c r="E1016" s="123" t="s">
        <v>2388</v>
      </c>
      <c r="F1016" s="123">
        <v>2024</v>
      </c>
      <c r="G1016" s="123" t="s">
        <v>138</v>
      </c>
      <c r="H1016" s="123" t="s">
        <v>182</v>
      </c>
      <c r="I1016" s="123" t="s">
        <v>330</v>
      </c>
      <c r="J1016" s="251" t="s">
        <v>13</v>
      </c>
      <c r="K1016" s="181">
        <v>12587</v>
      </c>
      <c r="L1016" s="185">
        <v>76296</v>
      </c>
      <c r="M1016" s="181">
        <v>2587</v>
      </c>
      <c r="N1016" s="182" t="s">
        <v>20</v>
      </c>
      <c r="O1016" s="183" t="s">
        <v>20</v>
      </c>
    </row>
    <row r="1017" spans="1:15" customFormat="1" ht="15.5" x14ac:dyDescent="0.35">
      <c r="A1017" s="176" t="s">
        <v>2526</v>
      </c>
      <c r="B1017" s="177" t="s">
        <v>2527</v>
      </c>
      <c r="C1017" s="176" t="s">
        <v>90</v>
      </c>
      <c r="D1017" s="176" t="s">
        <v>63</v>
      </c>
      <c r="E1017" s="176" t="s">
        <v>901</v>
      </c>
      <c r="F1017" s="176">
        <v>2024</v>
      </c>
      <c r="G1017" s="176" t="s">
        <v>138</v>
      </c>
      <c r="H1017" s="176" t="s">
        <v>182</v>
      </c>
      <c r="I1017" s="176" t="s">
        <v>330</v>
      </c>
      <c r="J1017" s="250" t="s">
        <v>13</v>
      </c>
      <c r="K1017" s="178">
        <v>1087408</v>
      </c>
      <c r="L1017" s="178">
        <v>3</v>
      </c>
      <c r="M1017" s="178">
        <v>0</v>
      </c>
      <c r="N1017" s="179" t="s">
        <v>20</v>
      </c>
      <c r="O1017" s="180" t="s">
        <v>146</v>
      </c>
    </row>
    <row r="1018" spans="1:15" customFormat="1" ht="15.5" x14ac:dyDescent="0.35">
      <c r="A1018" s="123" t="s">
        <v>2528</v>
      </c>
      <c r="B1018" s="124" t="s">
        <v>2529</v>
      </c>
      <c r="C1018" s="123" t="s">
        <v>109</v>
      </c>
      <c r="D1018" s="123" t="s">
        <v>368</v>
      </c>
      <c r="E1018" s="123" t="s">
        <v>1180</v>
      </c>
      <c r="F1018" s="123">
        <v>2024</v>
      </c>
      <c r="G1018" s="123" t="s">
        <v>138</v>
      </c>
      <c r="H1018" s="123" t="s">
        <v>182</v>
      </c>
      <c r="I1018" s="123" t="s">
        <v>330</v>
      </c>
      <c r="J1018" s="251" t="s">
        <v>13</v>
      </c>
      <c r="K1018" s="181">
        <v>1617208</v>
      </c>
      <c r="L1018" s="185">
        <v>1508133</v>
      </c>
      <c r="M1018" s="181">
        <v>1508133</v>
      </c>
      <c r="N1018" s="182" t="s">
        <v>20</v>
      </c>
      <c r="O1018" s="183" t="s">
        <v>20</v>
      </c>
    </row>
    <row r="1019" spans="1:15" customFormat="1" ht="15.5" x14ac:dyDescent="0.35">
      <c r="A1019" s="176" t="s">
        <v>2530</v>
      </c>
      <c r="B1019" s="177" t="s">
        <v>2531</v>
      </c>
      <c r="C1019" s="176" t="s">
        <v>90</v>
      </c>
      <c r="D1019" s="176" t="s">
        <v>63</v>
      </c>
      <c r="E1019" s="176" t="s">
        <v>63</v>
      </c>
      <c r="F1019" s="176">
        <v>2024</v>
      </c>
      <c r="G1019" s="176" t="s">
        <v>138</v>
      </c>
      <c r="H1019" s="176" t="s">
        <v>182</v>
      </c>
      <c r="I1019" s="176" t="s">
        <v>330</v>
      </c>
      <c r="J1019" s="250" t="s">
        <v>13</v>
      </c>
      <c r="K1019" s="178">
        <v>18741</v>
      </c>
      <c r="L1019" s="178">
        <v>2</v>
      </c>
      <c r="M1019" s="178">
        <v>0</v>
      </c>
      <c r="N1019" s="179" t="s">
        <v>20</v>
      </c>
      <c r="O1019" s="180" t="s">
        <v>146</v>
      </c>
    </row>
    <row r="1020" spans="1:15" customFormat="1" ht="15.5" x14ac:dyDescent="0.35">
      <c r="A1020" s="123" t="s">
        <v>2532</v>
      </c>
      <c r="B1020" s="124" t="s">
        <v>2533</v>
      </c>
      <c r="C1020" s="123" t="s">
        <v>109</v>
      </c>
      <c r="D1020" s="123" t="s">
        <v>155</v>
      </c>
      <c r="E1020" s="123" t="s">
        <v>155</v>
      </c>
      <c r="F1020" s="123">
        <v>2024</v>
      </c>
      <c r="G1020" s="123" t="s">
        <v>138</v>
      </c>
      <c r="H1020" s="123" t="s">
        <v>162</v>
      </c>
      <c r="I1020" s="123" t="s">
        <v>1497</v>
      </c>
      <c r="J1020" s="251" t="s">
        <v>13</v>
      </c>
      <c r="K1020" s="181">
        <v>203004</v>
      </c>
      <c r="L1020" s="181">
        <v>2</v>
      </c>
      <c r="M1020" s="181">
        <v>0</v>
      </c>
      <c r="N1020" s="182" t="s">
        <v>20</v>
      </c>
      <c r="O1020" s="183" t="s">
        <v>146</v>
      </c>
    </row>
    <row r="1021" spans="1:15" customFormat="1" ht="15.5" x14ac:dyDescent="0.35">
      <c r="A1021" s="176" t="s">
        <v>2534</v>
      </c>
      <c r="B1021" s="177" t="s">
        <v>2535</v>
      </c>
      <c r="C1021" s="176" t="s">
        <v>109</v>
      </c>
      <c r="D1021" s="176" t="s">
        <v>171</v>
      </c>
      <c r="E1021" s="176" t="s">
        <v>1342</v>
      </c>
      <c r="F1021" s="176">
        <v>2024</v>
      </c>
      <c r="G1021" s="176" t="s">
        <v>138</v>
      </c>
      <c r="H1021" s="176" t="s">
        <v>847</v>
      </c>
      <c r="I1021" s="176" t="s">
        <v>848</v>
      </c>
      <c r="J1021" s="250" t="s">
        <v>13</v>
      </c>
      <c r="K1021" s="178">
        <v>216521</v>
      </c>
      <c r="L1021" s="178">
        <v>1</v>
      </c>
      <c r="M1021" s="178">
        <v>0</v>
      </c>
      <c r="N1021" s="179" t="s">
        <v>20</v>
      </c>
      <c r="O1021" s="180" t="s">
        <v>146</v>
      </c>
    </row>
    <row r="1022" spans="1:15" customFormat="1" ht="15.5" x14ac:dyDescent="0.35">
      <c r="A1022" s="123" t="s">
        <v>2536</v>
      </c>
      <c r="B1022" s="124" t="s">
        <v>2537</v>
      </c>
      <c r="C1022" s="123" t="s">
        <v>93</v>
      </c>
      <c r="D1022" s="123" t="s">
        <v>155</v>
      </c>
      <c r="E1022" s="123" t="s">
        <v>155</v>
      </c>
      <c r="F1022" s="123">
        <v>2024</v>
      </c>
      <c r="G1022" s="123" t="s">
        <v>138</v>
      </c>
      <c r="H1022" s="123" t="s">
        <v>151</v>
      </c>
      <c r="I1022" s="123" t="s">
        <v>152</v>
      </c>
      <c r="J1022" s="251" t="s">
        <v>13</v>
      </c>
      <c r="K1022" s="181">
        <v>184088</v>
      </c>
      <c r="L1022" s="181">
        <v>22152</v>
      </c>
      <c r="M1022" s="181">
        <v>20423.399000000001</v>
      </c>
      <c r="N1022" s="182" t="s">
        <v>20</v>
      </c>
      <c r="O1022" s="183" t="s">
        <v>20</v>
      </c>
    </row>
    <row r="1023" spans="1:15" customFormat="1" ht="15.5" x14ac:dyDescent="0.35">
      <c r="A1023" s="176" t="s">
        <v>2538</v>
      </c>
      <c r="B1023" s="177" t="s">
        <v>2539</v>
      </c>
      <c r="C1023" s="176" t="s">
        <v>86</v>
      </c>
      <c r="D1023" s="176" t="s">
        <v>199</v>
      </c>
      <c r="E1023" s="176" t="s">
        <v>199</v>
      </c>
      <c r="F1023" s="176">
        <v>2024</v>
      </c>
      <c r="G1023" s="176" t="s">
        <v>138</v>
      </c>
      <c r="H1023" s="176" t="s">
        <v>151</v>
      </c>
      <c r="I1023" s="176" t="s">
        <v>152</v>
      </c>
      <c r="J1023" s="250" t="s">
        <v>13</v>
      </c>
      <c r="K1023" s="178">
        <v>2344265</v>
      </c>
      <c r="L1023" s="178">
        <v>1258510</v>
      </c>
      <c r="M1023" s="178">
        <v>161.21199999999999</v>
      </c>
      <c r="N1023" s="179" t="s">
        <v>20</v>
      </c>
      <c r="O1023" s="180" t="s">
        <v>20</v>
      </c>
    </row>
    <row r="1024" spans="1:15" customFormat="1" ht="15.5" x14ac:dyDescent="0.35">
      <c r="A1024" s="123" t="s">
        <v>2540</v>
      </c>
      <c r="B1024" s="124" t="s">
        <v>2541</v>
      </c>
      <c r="C1024" s="123" t="s">
        <v>109</v>
      </c>
      <c r="D1024" s="123" t="s">
        <v>171</v>
      </c>
      <c r="E1024" s="123" t="s">
        <v>1047</v>
      </c>
      <c r="F1024" s="123">
        <v>2024</v>
      </c>
      <c r="G1024" s="123" t="s">
        <v>138</v>
      </c>
      <c r="H1024" s="123" t="s">
        <v>321</v>
      </c>
      <c r="I1024" s="123" t="s">
        <v>1385</v>
      </c>
      <c r="J1024" s="251" t="s">
        <v>13</v>
      </c>
      <c r="K1024" s="181">
        <v>12597795</v>
      </c>
      <c r="L1024" s="185">
        <v>4</v>
      </c>
      <c r="M1024" s="187">
        <v>0</v>
      </c>
      <c r="N1024" s="182" t="s">
        <v>20</v>
      </c>
      <c r="O1024" s="183" t="s">
        <v>146</v>
      </c>
    </row>
    <row r="1025" spans="1:15" customFormat="1" ht="15.5" x14ac:dyDescent="0.35">
      <c r="A1025" s="176" t="s">
        <v>2542</v>
      </c>
      <c r="B1025" s="177" t="s">
        <v>2543</v>
      </c>
      <c r="C1025" s="176" t="s">
        <v>93</v>
      </c>
      <c r="D1025" s="176" t="s">
        <v>315</v>
      </c>
      <c r="E1025" s="176" t="s">
        <v>155</v>
      </c>
      <c r="F1025" s="176">
        <v>2024</v>
      </c>
      <c r="G1025" s="176" t="s">
        <v>138</v>
      </c>
      <c r="H1025" s="176" t="s">
        <v>151</v>
      </c>
      <c r="I1025" s="176" t="s">
        <v>152</v>
      </c>
      <c r="J1025" s="250" t="s">
        <v>13</v>
      </c>
      <c r="K1025" s="178">
        <v>5683779</v>
      </c>
      <c r="L1025" s="178">
        <v>6530430</v>
      </c>
      <c r="M1025" s="178">
        <v>6492689.5310000004</v>
      </c>
      <c r="N1025" s="179" t="s">
        <v>20</v>
      </c>
      <c r="O1025" s="180" t="s">
        <v>20</v>
      </c>
    </row>
    <row r="1026" spans="1:15" customFormat="1" ht="15.5" x14ac:dyDescent="0.35">
      <c r="A1026" s="123" t="s">
        <v>2544</v>
      </c>
      <c r="B1026" s="124" t="s">
        <v>2545</v>
      </c>
      <c r="C1026" s="123" t="s">
        <v>109</v>
      </c>
      <c r="D1026" s="123" t="s">
        <v>368</v>
      </c>
      <c r="E1026" s="123" t="s">
        <v>1180</v>
      </c>
      <c r="F1026" s="123">
        <v>2024</v>
      </c>
      <c r="G1026" s="123" t="s">
        <v>138</v>
      </c>
      <c r="H1026" s="123" t="s">
        <v>139</v>
      </c>
      <c r="I1026" s="123" t="s">
        <v>140</v>
      </c>
      <c r="J1026" s="251" t="s">
        <v>13</v>
      </c>
      <c r="K1026" s="181">
        <v>6</v>
      </c>
      <c r="L1026" s="181">
        <v>2</v>
      </c>
      <c r="M1026" s="181">
        <v>0</v>
      </c>
      <c r="N1026" s="182" t="s">
        <v>20</v>
      </c>
      <c r="O1026" s="183" t="s">
        <v>146</v>
      </c>
    </row>
    <row r="1027" spans="1:15" customFormat="1" ht="15.5" x14ac:dyDescent="0.35">
      <c r="A1027" s="176" t="s">
        <v>2546</v>
      </c>
      <c r="B1027" s="177" t="s">
        <v>2547</v>
      </c>
      <c r="C1027" s="176" t="s">
        <v>109</v>
      </c>
      <c r="D1027" s="176" t="s">
        <v>288</v>
      </c>
      <c r="E1027" s="176" t="s">
        <v>288</v>
      </c>
      <c r="F1027" s="176">
        <v>2024</v>
      </c>
      <c r="G1027" s="176" t="s">
        <v>251</v>
      </c>
      <c r="H1027" s="176" t="s">
        <v>1651</v>
      </c>
      <c r="I1027" s="176" t="s">
        <v>2318</v>
      </c>
      <c r="J1027" s="250" t="s">
        <v>13</v>
      </c>
      <c r="K1027" s="178">
        <v>52656</v>
      </c>
      <c r="L1027" s="178">
        <v>1</v>
      </c>
      <c r="M1027" s="178">
        <v>0</v>
      </c>
      <c r="N1027" s="179" t="s">
        <v>20</v>
      </c>
      <c r="O1027" s="180" t="s">
        <v>146</v>
      </c>
    </row>
    <row r="1028" spans="1:15" customFormat="1" ht="15.5" x14ac:dyDescent="0.35">
      <c r="A1028" s="123" t="s">
        <v>2548</v>
      </c>
      <c r="B1028" s="124" t="s">
        <v>2549</v>
      </c>
      <c r="C1028" s="123" t="s">
        <v>109</v>
      </c>
      <c r="D1028" s="123" t="s">
        <v>288</v>
      </c>
      <c r="E1028" s="123" t="s">
        <v>1614</v>
      </c>
      <c r="F1028" s="123">
        <v>2024</v>
      </c>
      <c r="G1028" s="123" t="s">
        <v>138</v>
      </c>
      <c r="H1028" s="123" t="s">
        <v>321</v>
      </c>
      <c r="I1028" s="123" t="s">
        <v>322</v>
      </c>
      <c r="J1028" s="251" t="s">
        <v>13</v>
      </c>
      <c r="K1028" s="181">
        <v>1573249</v>
      </c>
      <c r="L1028" s="181">
        <v>1410272</v>
      </c>
      <c r="M1028" s="181">
        <v>1409019</v>
      </c>
      <c r="N1028" s="182" t="s">
        <v>20</v>
      </c>
      <c r="O1028" s="183" t="s">
        <v>20</v>
      </c>
    </row>
    <row r="1029" spans="1:15" customFormat="1" ht="15.5" x14ac:dyDescent="0.35">
      <c r="A1029" s="176" t="s">
        <v>2550</v>
      </c>
      <c r="B1029" s="177" t="s">
        <v>2551</v>
      </c>
      <c r="C1029" s="176" t="s">
        <v>98</v>
      </c>
      <c r="D1029" s="176" t="s">
        <v>158</v>
      </c>
      <c r="E1029" s="176" t="s">
        <v>155</v>
      </c>
      <c r="F1029" s="176">
        <v>2024</v>
      </c>
      <c r="G1029" s="176" t="s">
        <v>138</v>
      </c>
      <c r="H1029" s="176" t="s">
        <v>151</v>
      </c>
      <c r="I1029" s="176" t="s">
        <v>152</v>
      </c>
      <c r="J1029" s="250" t="s">
        <v>13</v>
      </c>
      <c r="K1029" s="178">
        <v>186200</v>
      </c>
      <c r="L1029" s="178">
        <v>101260</v>
      </c>
      <c r="M1029" s="178">
        <v>101258</v>
      </c>
      <c r="N1029" s="179" t="s">
        <v>20</v>
      </c>
      <c r="O1029" s="180" t="s">
        <v>20</v>
      </c>
    </row>
    <row r="1030" spans="1:15" customFormat="1" ht="15.5" x14ac:dyDescent="0.35">
      <c r="A1030" s="123" t="s">
        <v>2552</v>
      </c>
      <c r="B1030" s="124" t="s">
        <v>2553</v>
      </c>
      <c r="C1030" s="123" t="s">
        <v>98</v>
      </c>
      <c r="D1030" s="123" t="s">
        <v>158</v>
      </c>
      <c r="E1030" s="123" t="s">
        <v>660</v>
      </c>
      <c r="F1030" s="123">
        <v>2024</v>
      </c>
      <c r="G1030" s="123" t="s">
        <v>138</v>
      </c>
      <c r="H1030" s="123" t="s">
        <v>210</v>
      </c>
      <c r="I1030" s="123" t="s">
        <v>429</v>
      </c>
      <c r="J1030" s="251" t="s">
        <v>13</v>
      </c>
      <c r="K1030" s="181">
        <v>32456</v>
      </c>
      <c r="L1030" s="185">
        <v>1</v>
      </c>
      <c r="M1030" s="181">
        <v>0</v>
      </c>
      <c r="N1030" s="182" t="s">
        <v>20</v>
      </c>
      <c r="O1030" s="183" t="s">
        <v>146</v>
      </c>
    </row>
    <row r="1031" spans="1:15" customFormat="1" ht="15.5" x14ac:dyDescent="0.35">
      <c r="A1031" s="176" t="s">
        <v>2554</v>
      </c>
      <c r="B1031" s="177" t="s">
        <v>2555</v>
      </c>
      <c r="C1031" s="176" t="s">
        <v>75</v>
      </c>
      <c r="D1031" s="176" t="s">
        <v>155</v>
      </c>
      <c r="E1031" s="176" t="s">
        <v>155</v>
      </c>
      <c r="F1031" s="176">
        <v>2024</v>
      </c>
      <c r="G1031" s="176" t="s">
        <v>138</v>
      </c>
      <c r="H1031" s="176" t="s">
        <v>210</v>
      </c>
      <c r="I1031" s="176" t="s">
        <v>211</v>
      </c>
      <c r="J1031" s="250" t="s">
        <v>13</v>
      </c>
      <c r="K1031" s="178">
        <v>3277927</v>
      </c>
      <c r="L1031" s="184">
        <v>22606391</v>
      </c>
      <c r="M1031" s="178">
        <v>3329397</v>
      </c>
      <c r="N1031" s="179" t="s">
        <v>20</v>
      </c>
      <c r="O1031" s="180" t="s">
        <v>20</v>
      </c>
    </row>
    <row r="1032" spans="1:15" customFormat="1" ht="15.5" x14ac:dyDescent="0.35">
      <c r="A1032" s="123" t="s">
        <v>2556</v>
      </c>
      <c r="B1032" s="124" t="s">
        <v>2557</v>
      </c>
      <c r="C1032" s="123" t="s">
        <v>96</v>
      </c>
      <c r="D1032" s="123" t="s">
        <v>136</v>
      </c>
      <c r="E1032" s="123" t="s">
        <v>506</v>
      </c>
      <c r="F1032" s="123">
        <v>2024</v>
      </c>
      <c r="G1032" s="123" t="s">
        <v>138</v>
      </c>
      <c r="H1032" s="123" t="s">
        <v>151</v>
      </c>
      <c r="I1032" s="123" t="s">
        <v>152</v>
      </c>
      <c r="J1032" s="251" t="s">
        <v>13</v>
      </c>
      <c r="K1032" s="181">
        <v>10175</v>
      </c>
      <c r="L1032" s="181">
        <v>4850</v>
      </c>
      <c r="M1032" s="181">
        <v>0</v>
      </c>
      <c r="N1032" s="182" t="s">
        <v>20</v>
      </c>
      <c r="O1032" s="183" t="s">
        <v>146</v>
      </c>
    </row>
    <row r="1033" spans="1:15" customFormat="1" ht="15.5" x14ac:dyDescent="0.35">
      <c r="A1033" s="176" t="s">
        <v>2558</v>
      </c>
      <c r="B1033" s="177" t="s">
        <v>2559</v>
      </c>
      <c r="C1033" s="176" t="s">
        <v>292</v>
      </c>
      <c r="D1033" s="176" t="s">
        <v>72</v>
      </c>
      <c r="E1033" s="176" t="s">
        <v>2299</v>
      </c>
      <c r="F1033" s="176">
        <v>2024</v>
      </c>
      <c r="G1033" s="176" t="s">
        <v>138</v>
      </c>
      <c r="H1033" s="176" t="s">
        <v>162</v>
      </c>
      <c r="I1033" s="176" t="s">
        <v>218</v>
      </c>
      <c r="J1033" s="250" t="s">
        <v>13</v>
      </c>
      <c r="K1033" s="178">
        <v>133741</v>
      </c>
      <c r="L1033" s="178">
        <v>1</v>
      </c>
      <c r="M1033" s="178">
        <v>0</v>
      </c>
      <c r="N1033" s="179" t="s">
        <v>20</v>
      </c>
      <c r="O1033" s="180" t="s">
        <v>146</v>
      </c>
    </row>
    <row r="1034" spans="1:15" customFormat="1" ht="15.5" x14ac:dyDescent="0.35">
      <c r="A1034" s="123" t="s">
        <v>2560</v>
      </c>
      <c r="B1034" s="124" t="s">
        <v>2561</v>
      </c>
      <c r="C1034" s="123" t="s">
        <v>96</v>
      </c>
      <c r="D1034" s="123" t="s">
        <v>155</v>
      </c>
      <c r="E1034" s="123" t="s">
        <v>155</v>
      </c>
      <c r="F1034" s="123">
        <v>2024</v>
      </c>
      <c r="G1034" s="123" t="s">
        <v>138</v>
      </c>
      <c r="H1034" s="123" t="s">
        <v>151</v>
      </c>
      <c r="I1034" s="123" t="s">
        <v>152</v>
      </c>
      <c r="J1034" s="251" t="s">
        <v>13</v>
      </c>
      <c r="K1034" s="181">
        <v>1000</v>
      </c>
      <c r="L1034" s="181">
        <v>10</v>
      </c>
      <c r="M1034" s="181">
        <v>0</v>
      </c>
      <c r="N1034" s="182" t="s">
        <v>20</v>
      </c>
      <c r="O1034" s="183" t="s">
        <v>146</v>
      </c>
    </row>
    <row r="1035" spans="1:15" customFormat="1" ht="15.5" x14ac:dyDescent="0.35">
      <c r="A1035" s="176" t="s">
        <v>2562</v>
      </c>
      <c r="B1035" s="177" t="s">
        <v>2563</v>
      </c>
      <c r="C1035" s="176" t="s">
        <v>84</v>
      </c>
      <c r="D1035" s="176" t="s">
        <v>155</v>
      </c>
      <c r="E1035" s="176" t="s">
        <v>155</v>
      </c>
      <c r="F1035" s="176">
        <v>2024</v>
      </c>
      <c r="G1035" s="176" t="s">
        <v>138</v>
      </c>
      <c r="H1035" s="176" t="s">
        <v>139</v>
      </c>
      <c r="I1035" s="176" t="s">
        <v>177</v>
      </c>
      <c r="J1035" s="250" t="s">
        <v>13</v>
      </c>
      <c r="K1035" s="178">
        <v>1409805</v>
      </c>
      <c r="L1035" s="178">
        <v>1657673</v>
      </c>
      <c r="M1035" s="178">
        <v>1487289</v>
      </c>
      <c r="N1035" s="179" t="s">
        <v>20</v>
      </c>
      <c r="O1035" s="180" t="s">
        <v>20</v>
      </c>
    </row>
    <row r="1036" spans="1:15" customFormat="1" ht="15.5" x14ac:dyDescent="0.35">
      <c r="A1036" s="123" t="s">
        <v>2564</v>
      </c>
      <c r="B1036" s="124" t="s">
        <v>2565</v>
      </c>
      <c r="C1036" s="123" t="s">
        <v>91</v>
      </c>
      <c r="D1036" s="123" t="s">
        <v>384</v>
      </c>
      <c r="E1036" s="123" t="s">
        <v>1824</v>
      </c>
      <c r="F1036" s="123">
        <v>2024</v>
      </c>
      <c r="G1036" s="123" t="s">
        <v>138</v>
      </c>
      <c r="H1036" s="123" t="s">
        <v>162</v>
      </c>
      <c r="I1036" s="123" t="s">
        <v>1018</v>
      </c>
      <c r="J1036" s="251" t="s">
        <v>13</v>
      </c>
      <c r="K1036" s="181">
        <v>36992</v>
      </c>
      <c r="L1036" s="185">
        <v>52955</v>
      </c>
      <c r="M1036" s="181">
        <v>40730.767</v>
      </c>
      <c r="N1036" s="182" t="s">
        <v>20</v>
      </c>
      <c r="O1036" s="183" t="s">
        <v>20</v>
      </c>
    </row>
    <row r="1037" spans="1:15" customFormat="1" ht="15.5" x14ac:dyDescent="0.35">
      <c r="A1037" s="176" t="s">
        <v>2566</v>
      </c>
      <c r="B1037" s="177" t="s">
        <v>2567</v>
      </c>
      <c r="C1037" s="176" t="s">
        <v>91</v>
      </c>
      <c r="D1037" s="176" t="s">
        <v>155</v>
      </c>
      <c r="E1037" s="176" t="s">
        <v>155</v>
      </c>
      <c r="F1037" s="176">
        <v>2024</v>
      </c>
      <c r="G1037" s="176" t="s">
        <v>138</v>
      </c>
      <c r="H1037" s="176" t="s">
        <v>151</v>
      </c>
      <c r="I1037" s="176" t="s">
        <v>152</v>
      </c>
      <c r="J1037" s="250" t="s">
        <v>13</v>
      </c>
      <c r="K1037" s="178">
        <v>31050</v>
      </c>
      <c r="L1037" s="184">
        <v>5000</v>
      </c>
      <c r="M1037" s="178">
        <v>1000</v>
      </c>
      <c r="N1037" s="179" t="s">
        <v>20</v>
      </c>
      <c r="O1037" s="180" t="s">
        <v>20</v>
      </c>
    </row>
    <row r="1038" spans="1:15" customFormat="1" ht="15.5" x14ac:dyDescent="0.35">
      <c r="A1038" s="123" t="s">
        <v>2568</v>
      </c>
      <c r="B1038" s="124" t="s">
        <v>2569</v>
      </c>
      <c r="C1038" s="123" t="s">
        <v>91</v>
      </c>
      <c r="D1038" s="123" t="s">
        <v>155</v>
      </c>
      <c r="E1038" s="123" t="s">
        <v>155</v>
      </c>
      <c r="F1038" s="123">
        <v>2024</v>
      </c>
      <c r="G1038" s="123" t="s">
        <v>138</v>
      </c>
      <c r="H1038" s="123" t="s">
        <v>151</v>
      </c>
      <c r="I1038" s="123" t="s">
        <v>152</v>
      </c>
      <c r="J1038" s="251" t="s">
        <v>13</v>
      </c>
      <c r="K1038" s="181">
        <v>169487</v>
      </c>
      <c r="L1038" s="185">
        <v>170000</v>
      </c>
      <c r="M1038" s="181">
        <v>54686</v>
      </c>
      <c r="N1038" s="182" t="s">
        <v>20</v>
      </c>
      <c r="O1038" s="183" t="s">
        <v>20</v>
      </c>
    </row>
    <row r="1039" spans="1:15" customFormat="1" ht="15.5" x14ac:dyDescent="0.35">
      <c r="A1039" s="176" t="s">
        <v>2570</v>
      </c>
      <c r="B1039" s="177" t="s">
        <v>2571</v>
      </c>
      <c r="C1039" s="176" t="s">
        <v>87</v>
      </c>
      <c r="D1039" s="176" t="s">
        <v>60</v>
      </c>
      <c r="E1039" s="176" t="s">
        <v>60</v>
      </c>
      <c r="F1039" s="176">
        <v>2024</v>
      </c>
      <c r="G1039" s="176" t="s">
        <v>138</v>
      </c>
      <c r="H1039" s="176" t="s">
        <v>139</v>
      </c>
      <c r="I1039" s="176" t="s">
        <v>397</v>
      </c>
      <c r="J1039" s="250" t="s">
        <v>13</v>
      </c>
      <c r="K1039" s="178">
        <v>15570</v>
      </c>
      <c r="L1039" s="178">
        <v>439029</v>
      </c>
      <c r="M1039" s="184">
        <v>0</v>
      </c>
      <c r="N1039" s="179" t="s">
        <v>20</v>
      </c>
      <c r="O1039" s="180" t="s">
        <v>146</v>
      </c>
    </row>
    <row r="1040" spans="1:15" customFormat="1" ht="15.5" x14ac:dyDescent="0.35">
      <c r="A1040" s="123" t="s">
        <v>2572</v>
      </c>
      <c r="B1040" s="124" t="s">
        <v>2573</v>
      </c>
      <c r="C1040" s="123" t="s">
        <v>93</v>
      </c>
      <c r="D1040" s="123" t="s">
        <v>194</v>
      </c>
      <c r="E1040" s="123" t="s">
        <v>782</v>
      </c>
      <c r="F1040" s="123">
        <v>2024</v>
      </c>
      <c r="G1040" s="123" t="s">
        <v>138</v>
      </c>
      <c r="H1040" s="123" t="s">
        <v>182</v>
      </c>
      <c r="I1040" s="123" t="s">
        <v>183</v>
      </c>
      <c r="J1040" s="251" t="s">
        <v>13</v>
      </c>
      <c r="K1040" s="181">
        <v>7520</v>
      </c>
      <c r="L1040" s="185">
        <v>7520</v>
      </c>
      <c r="M1040" s="185">
        <v>0</v>
      </c>
      <c r="N1040" s="182" t="s">
        <v>20</v>
      </c>
      <c r="O1040" s="183" t="s">
        <v>146</v>
      </c>
    </row>
    <row r="1041" spans="1:15" customFormat="1" ht="15.5" x14ac:dyDescent="0.35">
      <c r="A1041" s="176" t="s">
        <v>2574</v>
      </c>
      <c r="B1041" s="177" t="s">
        <v>2575</v>
      </c>
      <c r="C1041" s="176" t="s">
        <v>93</v>
      </c>
      <c r="D1041" s="176" t="s">
        <v>315</v>
      </c>
      <c r="E1041" s="176" t="s">
        <v>2576</v>
      </c>
      <c r="F1041" s="176">
        <v>2024</v>
      </c>
      <c r="G1041" s="176" t="s">
        <v>138</v>
      </c>
      <c r="H1041" s="176" t="s">
        <v>182</v>
      </c>
      <c r="I1041" s="176" t="s">
        <v>183</v>
      </c>
      <c r="J1041" s="250" t="s">
        <v>13</v>
      </c>
      <c r="K1041" s="178">
        <v>6000</v>
      </c>
      <c r="L1041" s="184">
        <v>6000</v>
      </c>
      <c r="M1041" s="178">
        <v>1000</v>
      </c>
      <c r="N1041" s="179" t="s">
        <v>20</v>
      </c>
      <c r="O1041" s="180" t="s">
        <v>20</v>
      </c>
    </row>
    <row r="1042" spans="1:15" customFormat="1" ht="15.5" x14ac:dyDescent="0.35">
      <c r="A1042" s="123" t="s">
        <v>2577</v>
      </c>
      <c r="B1042" s="124" t="s">
        <v>2578</v>
      </c>
      <c r="C1042" s="123" t="s">
        <v>98</v>
      </c>
      <c r="D1042" s="123" t="s">
        <v>400</v>
      </c>
      <c r="E1042" s="123" t="s">
        <v>155</v>
      </c>
      <c r="F1042" s="123">
        <v>2024</v>
      </c>
      <c r="G1042" s="123" t="s">
        <v>138</v>
      </c>
      <c r="H1042" s="123" t="s">
        <v>151</v>
      </c>
      <c r="I1042" s="123" t="s">
        <v>152</v>
      </c>
      <c r="J1042" s="251" t="s">
        <v>13</v>
      </c>
      <c r="K1042" s="181">
        <v>142000</v>
      </c>
      <c r="L1042" s="181">
        <v>113240</v>
      </c>
      <c r="M1042" s="185">
        <v>111689</v>
      </c>
      <c r="N1042" s="182" t="s">
        <v>20</v>
      </c>
      <c r="O1042" s="183" t="s">
        <v>20</v>
      </c>
    </row>
    <row r="1043" spans="1:15" customFormat="1" ht="15.5" x14ac:dyDescent="0.35">
      <c r="A1043" s="176" t="s">
        <v>2579</v>
      </c>
      <c r="B1043" s="177" t="s">
        <v>2580</v>
      </c>
      <c r="C1043" s="176" t="s">
        <v>89</v>
      </c>
      <c r="D1043" s="176" t="s">
        <v>221</v>
      </c>
      <c r="E1043" s="176" t="s">
        <v>62</v>
      </c>
      <c r="F1043" s="176">
        <v>2024</v>
      </c>
      <c r="G1043" s="176" t="s">
        <v>138</v>
      </c>
      <c r="H1043" s="176" t="s">
        <v>162</v>
      </c>
      <c r="I1043" s="176" t="s">
        <v>1018</v>
      </c>
      <c r="J1043" s="250" t="s">
        <v>13</v>
      </c>
      <c r="K1043" s="178">
        <v>789827</v>
      </c>
      <c r="L1043" s="184">
        <v>789827</v>
      </c>
      <c r="M1043" s="178">
        <v>780659</v>
      </c>
      <c r="N1043" s="179" t="s">
        <v>20</v>
      </c>
      <c r="O1043" s="180" t="s">
        <v>20</v>
      </c>
    </row>
    <row r="1044" spans="1:15" customFormat="1" ht="15.5" x14ac:dyDescent="0.35">
      <c r="A1044" s="123" t="s">
        <v>2581</v>
      </c>
      <c r="B1044" s="124" t="s">
        <v>2582</v>
      </c>
      <c r="C1044" s="123" t="s">
        <v>292</v>
      </c>
      <c r="D1044" s="123" t="s">
        <v>655</v>
      </c>
      <c r="E1044" s="123" t="s">
        <v>655</v>
      </c>
      <c r="F1044" s="123">
        <v>2024</v>
      </c>
      <c r="G1044" s="123" t="s">
        <v>138</v>
      </c>
      <c r="H1044" s="123" t="s">
        <v>151</v>
      </c>
      <c r="I1044" s="123" t="s">
        <v>152</v>
      </c>
      <c r="J1044" s="251" t="s">
        <v>13</v>
      </c>
      <c r="K1044" s="181">
        <v>8126695</v>
      </c>
      <c r="L1044" s="185">
        <v>6756000</v>
      </c>
      <c r="M1044" s="181">
        <v>6755020.477</v>
      </c>
      <c r="N1044" s="182" t="s">
        <v>20</v>
      </c>
      <c r="O1044" s="183" t="s">
        <v>20</v>
      </c>
    </row>
    <row r="1045" spans="1:15" customFormat="1" ht="15.5" x14ac:dyDescent="0.35">
      <c r="A1045" s="176" t="s">
        <v>2583</v>
      </c>
      <c r="B1045" s="177" t="s">
        <v>2584</v>
      </c>
      <c r="C1045" s="176" t="s">
        <v>88</v>
      </c>
      <c r="D1045" s="176" t="s">
        <v>396</v>
      </c>
      <c r="E1045" s="176" t="s">
        <v>396</v>
      </c>
      <c r="F1045" s="176">
        <v>2024</v>
      </c>
      <c r="G1045" s="176" t="s">
        <v>138</v>
      </c>
      <c r="H1045" s="176" t="s">
        <v>139</v>
      </c>
      <c r="I1045" s="176" t="s">
        <v>140</v>
      </c>
      <c r="J1045" s="250" t="s">
        <v>13</v>
      </c>
      <c r="K1045" s="178">
        <v>2136133</v>
      </c>
      <c r="L1045" s="178">
        <v>2136133</v>
      </c>
      <c r="M1045" s="178">
        <v>2131719.6209999998</v>
      </c>
      <c r="N1045" s="179" t="s">
        <v>20</v>
      </c>
      <c r="O1045" s="180" t="s">
        <v>20</v>
      </c>
    </row>
    <row r="1046" spans="1:15" customFormat="1" ht="15.5" x14ac:dyDescent="0.35">
      <c r="A1046" s="123" t="s">
        <v>2585</v>
      </c>
      <c r="B1046" s="124" t="s">
        <v>2586</v>
      </c>
      <c r="C1046" s="123" t="s">
        <v>100</v>
      </c>
      <c r="D1046" s="123" t="s">
        <v>73</v>
      </c>
      <c r="E1046" s="123" t="s">
        <v>1009</v>
      </c>
      <c r="F1046" s="123">
        <v>2024</v>
      </c>
      <c r="G1046" s="123" t="s">
        <v>251</v>
      </c>
      <c r="H1046" s="123" t="s">
        <v>144</v>
      </c>
      <c r="I1046" s="123" t="s">
        <v>261</v>
      </c>
      <c r="J1046" s="251" t="s">
        <v>13</v>
      </c>
      <c r="K1046" s="181">
        <v>90975</v>
      </c>
      <c r="L1046" s="181">
        <v>89964</v>
      </c>
      <c r="M1046" s="181">
        <v>89957.165999999997</v>
      </c>
      <c r="N1046" s="182" t="s">
        <v>20</v>
      </c>
      <c r="O1046" s="183" t="s">
        <v>20</v>
      </c>
    </row>
    <row r="1047" spans="1:15" customFormat="1" ht="15.5" x14ac:dyDescent="0.35">
      <c r="A1047" s="176" t="s">
        <v>2587</v>
      </c>
      <c r="B1047" s="177" t="s">
        <v>2588</v>
      </c>
      <c r="C1047" s="176" t="s">
        <v>96</v>
      </c>
      <c r="D1047" s="176" t="s">
        <v>166</v>
      </c>
      <c r="E1047" s="176" t="s">
        <v>281</v>
      </c>
      <c r="F1047" s="176">
        <v>2024</v>
      </c>
      <c r="G1047" s="176" t="s">
        <v>138</v>
      </c>
      <c r="H1047" s="176" t="s">
        <v>139</v>
      </c>
      <c r="I1047" s="176" t="s">
        <v>397</v>
      </c>
      <c r="J1047" s="250" t="s">
        <v>13</v>
      </c>
      <c r="K1047" s="178">
        <v>55112</v>
      </c>
      <c r="L1047" s="184">
        <v>55112</v>
      </c>
      <c r="M1047" s="178">
        <v>55112</v>
      </c>
      <c r="N1047" s="179" t="s">
        <v>20</v>
      </c>
      <c r="O1047" s="180" t="s">
        <v>20</v>
      </c>
    </row>
    <row r="1048" spans="1:15" customFormat="1" ht="15.5" x14ac:dyDescent="0.35">
      <c r="A1048" s="123" t="s">
        <v>2589</v>
      </c>
      <c r="B1048" s="124" t="s">
        <v>2590</v>
      </c>
      <c r="C1048" s="123" t="s">
        <v>92</v>
      </c>
      <c r="D1048" s="123" t="s">
        <v>540</v>
      </c>
      <c r="E1048" s="123" t="s">
        <v>1510</v>
      </c>
      <c r="F1048" s="123">
        <v>2024</v>
      </c>
      <c r="G1048" s="123" t="s">
        <v>138</v>
      </c>
      <c r="H1048" s="123" t="s">
        <v>182</v>
      </c>
      <c r="I1048" s="123" t="s">
        <v>1000</v>
      </c>
      <c r="J1048" s="251" t="s">
        <v>13</v>
      </c>
      <c r="K1048" s="181">
        <v>9284</v>
      </c>
      <c r="L1048" s="185">
        <v>8970</v>
      </c>
      <c r="M1048" s="185">
        <v>8970</v>
      </c>
      <c r="N1048" s="182" t="s">
        <v>20</v>
      </c>
      <c r="O1048" s="183" t="s">
        <v>20</v>
      </c>
    </row>
    <row r="1049" spans="1:15" customFormat="1" ht="15.5" x14ac:dyDescent="0.35">
      <c r="A1049" s="176" t="s">
        <v>2591</v>
      </c>
      <c r="B1049" s="177" t="s">
        <v>2592</v>
      </c>
      <c r="C1049" s="176" t="s">
        <v>98</v>
      </c>
      <c r="D1049" s="176" t="s">
        <v>365</v>
      </c>
      <c r="E1049" s="176" t="s">
        <v>155</v>
      </c>
      <c r="F1049" s="176">
        <v>2024</v>
      </c>
      <c r="G1049" s="176" t="s">
        <v>138</v>
      </c>
      <c r="H1049" s="176" t="s">
        <v>151</v>
      </c>
      <c r="I1049" s="176" t="s">
        <v>312</v>
      </c>
      <c r="J1049" s="250" t="s">
        <v>13</v>
      </c>
      <c r="K1049" s="178">
        <v>13</v>
      </c>
      <c r="L1049" s="178">
        <v>10</v>
      </c>
      <c r="M1049" s="178">
        <v>0</v>
      </c>
      <c r="N1049" s="179" t="s">
        <v>20</v>
      </c>
      <c r="O1049" s="180" t="s">
        <v>146</v>
      </c>
    </row>
    <row r="1050" spans="1:15" customFormat="1" ht="15.5" x14ac:dyDescent="0.35">
      <c r="A1050" s="123" t="s">
        <v>2593</v>
      </c>
      <c r="B1050" s="124" t="s">
        <v>2594</v>
      </c>
      <c r="C1050" s="123" t="s">
        <v>109</v>
      </c>
      <c r="D1050" s="123" t="s">
        <v>171</v>
      </c>
      <c r="E1050" s="123" t="s">
        <v>155</v>
      </c>
      <c r="F1050" s="123">
        <v>2024</v>
      </c>
      <c r="G1050" s="123" t="s">
        <v>138</v>
      </c>
      <c r="H1050" s="123" t="s">
        <v>210</v>
      </c>
      <c r="I1050" s="123" t="s">
        <v>211</v>
      </c>
      <c r="J1050" s="251" t="s">
        <v>13</v>
      </c>
      <c r="K1050" s="181">
        <v>50000</v>
      </c>
      <c r="L1050" s="181">
        <v>50000</v>
      </c>
      <c r="M1050" s="181">
        <v>47027.502999999997</v>
      </c>
      <c r="N1050" s="182" t="s">
        <v>20</v>
      </c>
      <c r="O1050" s="183" t="s">
        <v>20</v>
      </c>
    </row>
    <row r="1051" spans="1:15" customFormat="1" ht="15.5" x14ac:dyDescent="0.35">
      <c r="A1051" s="176" t="s">
        <v>2595</v>
      </c>
      <c r="B1051" s="177" t="s">
        <v>2596</v>
      </c>
      <c r="C1051" s="176" t="s">
        <v>86</v>
      </c>
      <c r="D1051" s="176" t="s">
        <v>906</v>
      </c>
      <c r="E1051" s="176" t="s">
        <v>2381</v>
      </c>
      <c r="F1051" s="176">
        <v>2024</v>
      </c>
      <c r="G1051" s="176" t="s">
        <v>138</v>
      </c>
      <c r="H1051" s="176" t="s">
        <v>151</v>
      </c>
      <c r="I1051" s="176" t="s">
        <v>152</v>
      </c>
      <c r="J1051" s="250" t="s">
        <v>13</v>
      </c>
      <c r="K1051" s="178">
        <v>1144339</v>
      </c>
      <c r="L1051" s="178">
        <v>150870</v>
      </c>
      <c r="M1051" s="178">
        <v>150865</v>
      </c>
      <c r="N1051" s="179" t="s">
        <v>20</v>
      </c>
      <c r="O1051" s="180" t="s">
        <v>20</v>
      </c>
    </row>
    <row r="1052" spans="1:15" customFormat="1" ht="15.5" x14ac:dyDescent="0.35">
      <c r="A1052" s="123" t="s">
        <v>2597</v>
      </c>
      <c r="B1052" s="124" t="s">
        <v>2598</v>
      </c>
      <c r="C1052" s="123" t="s">
        <v>90</v>
      </c>
      <c r="D1052" s="123" t="s">
        <v>205</v>
      </c>
      <c r="E1052" s="123" t="s">
        <v>205</v>
      </c>
      <c r="F1052" s="123">
        <v>2024</v>
      </c>
      <c r="G1052" s="123" t="s">
        <v>138</v>
      </c>
      <c r="H1052" s="123" t="s">
        <v>144</v>
      </c>
      <c r="I1052" s="123" t="s">
        <v>913</v>
      </c>
      <c r="J1052" s="251" t="s">
        <v>13</v>
      </c>
      <c r="K1052" s="181">
        <v>731861</v>
      </c>
      <c r="L1052" s="181">
        <v>712896</v>
      </c>
      <c r="M1052" s="181">
        <v>712892.68099999998</v>
      </c>
      <c r="N1052" s="182" t="s">
        <v>20</v>
      </c>
      <c r="O1052" s="183" t="s">
        <v>20</v>
      </c>
    </row>
    <row r="1053" spans="1:15" customFormat="1" ht="15.5" x14ac:dyDescent="0.35">
      <c r="A1053" s="176" t="s">
        <v>2599</v>
      </c>
      <c r="B1053" s="177" t="s">
        <v>2600</v>
      </c>
      <c r="C1053" s="176" t="s">
        <v>90</v>
      </c>
      <c r="D1053" s="176" t="s">
        <v>911</v>
      </c>
      <c r="E1053" s="176" t="s">
        <v>2388</v>
      </c>
      <c r="F1053" s="176">
        <v>2024</v>
      </c>
      <c r="G1053" s="176" t="s">
        <v>138</v>
      </c>
      <c r="H1053" s="176" t="s">
        <v>210</v>
      </c>
      <c r="I1053" s="176" t="s">
        <v>429</v>
      </c>
      <c r="J1053" s="250" t="s">
        <v>13</v>
      </c>
      <c r="K1053" s="178">
        <v>329319</v>
      </c>
      <c r="L1053" s="178">
        <v>115837</v>
      </c>
      <c r="M1053" s="184">
        <v>115832</v>
      </c>
      <c r="N1053" s="179" t="s">
        <v>20</v>
      </c>
      <c r="O1053" s="180" t="s">
        <v>20</v>
      </c>
    </row>
    <row r="1054" spans="1:15" customFormat="1" ht="15.5" x14ac:dyDescent="0.35">
      <c r="A1054" s="123" t="s">
        <v>2601</v>
      </c>
      <c r="B1054" s="124" t="s">
        <v>2602</v>
      </c>
      <c r="C1054" s="123" t="s">
        <v>109</v>
      </c>
      <c r="D1054" s="123" t="s">
        <v>155</v>
      </c>
      <c r="E1054" s="123" t="s">
        <v>155</v>
      </c>
      <c r="F1054" s="123">
        <v>2024</v>
      </c>
      <c r="G1054" s="123" t="s">
        <v>138</v>
      </c>
      <c r="H1054" s="123" t="s">
        <v>139</v>
      </c>
      <c r="I1054" s="123" t="s">
        <v>177</v>
      </c>
      <c r="J1054" s="251" t="s">
        <v>13</v>
      </c>
      <c r="K1054" s="181">
        <v>8947</v>
      </c>
      <c r="L1054" s="185">
        <v>8947</v>
      </c>
      <c r="M1054" s="181">
        <v>8936.4609999999993</v>
      </c>
      <c r="N1054" s="182" t="s">
        <v>20</v>
      </c>
      <c r="O1054" s="183" t="s">
        <v>20</v>
      </c>
    </row>
    <row r="1055" spans="1:15" customFormat="1" ht="15.5" x14ac:dyDescent="0.35">
      <c r="A1055" s="176" t="s">
        <v>2603</v>
      </c>
      <c r="B1055" s="177" t="s">
        <v>2604</v>
      </c>
      <c r="C1055" s="176" t="s">
        <v>96</v>
      </c>
      <c r="D1055" s="176" t="s">
        <v>136</v>
      </c>
      <c r="E1055" s="176" t="s">
        <v>143</v>
      </c>
      <c r="F1055" s="176">
        <v>2024</v>
      </c>
      <c r="G1055" s="176" t="s">
        <v>138</v>
      </c>
      <c r="H1055" s="176" t="s">
        <v>139</v>
      </c>
      <c r="I1055" s="176" t="s">
        <v>140</v>
      </c>
      <c r="J1055" s="250" t="s">
        <v>13</v>
      </c>
      <c r="K1055" s="178">
        <v>223292</v>
      </c>
      <c r="L1055" s="178">
        <v>106135</v>
      </c>
      <c r="M1055" s="178">
        <v>6135</v>
      </c>
      <c r="N1055" s="179" t="s">
        <v>20</v>
      </c>
      <c r="O1055" s="180" t="s">
        <v>20</v>
      </c>
    </row>
    <row r="1056" spans="1:15" customFormat="1" ht="15.5" x14ac:dyDescent="0.35">
      <c r="A1056" s="123" t="s">
        <v>2605</v>
      </c>
      <c r="B1056" s="124" t="s">
        <v>2606</v>
      </c>
      <c r="C1056" s="123" t="s">
        <v>98</v>
      </c>
      <c r="D1056" s="123" t="s">
        <v>158</v>
      </c>
      <c r="E1056" s="123" t="s">
        <v>798</v>
      </c>
      <c r="F1056" s="123">
        <v>2024</v>
      </c>
      <c r="G1056" s="123" t="s">
        <v>138</v>
      </c>
      <c r="H1056" s="123" t="s">
        <v>151</v>
      </c>
      <c r="I1056" s="123" t="s">
        <v>152</v>
      </c>
      <c r="J1056" s="251" t="s">
        <v>13</v>
      </c>
      <c r="K1056" s="181">
        <v>38000</v>
      </c>
      <c r="L1056" s="181">
        <v>38430</v>
      </c>
      <c r="M1056" s="181">
        <v>38430</v>
      </c>
      <c r="N1056" s="182" t="s">
        <v>20</v>
      </c>
      <c r="O1056" s="183" t="s">
        <v>20</v>
      </c>
    </row>
    <row r="1057" spans="1:15" customFormat="1" ht="15.5" x14ac:dyDescent="0.35">
      <c r="A1057" s="176" t="s">
        <v>2607</v>
      </c>
      <c r="B1057" s="177" t="s">
        <v>2608</v>
      </c>
      <c r="C1057" s="176" t="s">
        <v>109</v>
      </c>
      <c r="D1057" s="176" t="s">
        <v>288</v>
      </c>
      <c r="E1057" s="176" t="s">
        <v>1614</v>
      </c>
      <c r="F1057" s="176">
        <v>2024</v>
      </c>
      <c r="G1057" s="176" t="s">
        <v>138</v>
      </c>
      <c r="H1057" s="176" t="s">
        <v>151</v>
      </c>
      <c r="I1057" s="176" t="s">
        <v>200</v>
      </c>
      <c r="J1057" s="250" t="s">
        <v>13</v>
      </c>
      <c r="K1057" s="178">
        <v>44425</v>
      </c>
      <c r="L1057" s="178">
        <v>4</v>
      </c>
      <c r="M1057" s="178">
        <v>0</v>
      </c>
      <c r="N1057" s="179" t="s">
        <v>20</v>
      </c>
      <c r="O1057" s="180" t="s">
        <v>146</v>
      </c>
    </row>
    <row r="1058" spans="1:15" customFormat="1" ht="15.5" x14ac:dyDescent="0.35">
      <c r="A1058" s="123" t="s">
        <v>2609</v>
      </c>
      <c r="B1058" s="124" t="s">
        <v>2610</v>
      </c>
      <c r="C1058" s="123" t="s">
        <v>109</v>
      </c>
      <c r="D1058" s="123" t="s">
        <v>288</v>
      </c>
      <c r="E1058" s="123" t="s">
        <v>1614</v>
      </c>
      <c r="F1058" s="123">
        <v>2024</v>
      </c>
      <c r="G1058" s="123" t="s">
        <v>138</v>
      </c>
      <c r="H1058" s="123" t="s">
        <v>151</v>
      </c>
      <c r="I1058" s="123" t="s">
        <v>200</v>
      </c>
      <c r="J1058" s="251" t="s">
        <v>13</v>
      </c>
      <c r="K1058" s="181">
        <v>11787</v>
      </c>
      <c r="L1058" s="181">
        <v>11787</v>
      </c>
      <c r="M1058" s="181">
        <v>0</v>
      </c>
      <c r="N1058" s="182" t="s">
        <v>20</v>
      </c>
      <c r="O1058" s="183" t="s">
        <v>146</v>
      </c>
    </row>
    <row r="1059" spans="1:15" customFormat="1" ht="15.5" x14ac:dyDescent="0.35">
      <c r="A1059" s="176" t="s">
        <v>2611</v>
      </c>
      <c r="B1059" s="177" t="s">
        <v>2612</v>
      </c>
      <c r="C1059" s="176" t="s">
        <v>111</v>
      </c>
      <c r="D1059" s="176" t="s">
        <v>180</v>
      </c>
      <c r="E1059" s="176" t="s">
        <v>454</v>
      </c>
      <c r="F1059" s="176">
        <v>2024</v>
      </c>
      <c r="G1059" s="176" t="s">
        <v>138</v>
      </c>
      <c r="H1059" s="176" t="s">
        <v>151</v>
      </c>
      <c r="I1059" s="176" t="s">
        <v>200</v>
      </c>
      <c r="J1059" s="250" t="s">
        <v>13</v>
      </c>
      <c r="K1059" s="178">
        <v>10000</v>
      </c>
      <c r="L1059" s="184">
        <v>10000</v>
      </c>
      <c r="M1059" s="184">
        <v>0</v>
      </c>
      <c r="N1059" s="179" t="s">
        <v>20</v>
      </c>
      <c r="O1059" s="180" t="s">
        <v>146</v>
      </c>
    </row>
    <row r="1060" spans="1:15" customFormat="1" ht="15.5" x14ac:dyDescent="0.35">
      <c r="A1060" s="123" t="s">
        <v>2613</v>
      </c>
      <c r="B1060" s="124" t="s">
        <v>2614</v>
      </c>
      <c r="C1060" s="123" t="s">
        <v>91</v>
      </c>
      <c r="D1060" s="123" t="s">
        <v>460</v>
      </c>
      <c r="E1060" s="123" t="s">
        <v>859</v>
      </c>
      <c r="F1060" s="123">
        <v>2024</v>
      </c>
      <c r="G1060" s="123" t="s">
        <v>138</v>
      </c>
      <c r="H1060" s="123" t="s">
        <v>182</v>
      </c>
      <c r="I1060" s="123" t="s">
        <v>330</v>
      </c>
      <c r="J1060" s="251" t="s">
        <v>13</v>
      </c>
      <c r="K1060" s="181">
        <v>9127269</v>
      </c>
      <c r="L1060" s="181">
        <v>6071006</v>
      </c>
      <c r="M1060" s="181">
        <v>5874795.2609999999</v>
      </c>
      <c r="N1060" s="182" t="s">
        <v>20</v>
      </c>
      <c r="O1060" s="183" t="s">
        <v>20</v>
      </c>
    </row>
    <row r="1061" spans="1:15" customFormat="1" ht="15.5" x14ac:dyDescent="0.35">
      <c r="A1061" s="176" t="s">
        <v>2615</v>
      </c>
      <c r="B1061" s="177" t="s">
        <v>2616</v>
      </c>
      <c r="C1061" s="176" t="s">
        <v>74</v>
      </c>
      <c r="D1061" s="176" t="s">
        <v>155</v>
      </c>
      <c r="E1061" s="176" t="s">
        <v>155</v>
      </c>
      <c r="F1061" s="176">
        <v>2024</v>
      </c>
      <c r="G1061" s="176" t="s">
        <v>138</v>
      </c>
      <c r="H1061" s="176" t="s">
        <v>270</v>
      </c>
      <c r="I1061" s="176" t="s">
        <v>271</v>
      </c>
      <c r="J1061" s="250" t="s">
        <v>13</v>
      </c>
      <c r="K1061" s="178">
        <v>10775408</v>
      </c>
      <c r="L1061" s="184">
        <v>4773221</v>
      </c>
      <c r="M1061" s="184">
        <v>3878386</v>
      </c>
      <c r="N1061" s="179" t="s">
        <v>20</v>
      </c>
      <c r="O1061" s="180" t="s">
        <v>20</v>
      </c>
    </row>
    <row r="1062" spans="1:15" customFormat="1" ht="15.5" x14ac:dyDescent="0.35">
      <c r="A1062" s="123" t="s">
        <v>2617</v>
      </c>
      <c r="B1062" s="124" t="s">
        <v>2618</v>
      </c>
      <c r="C1062" s="123" t="s">
        <v>91</v>
      </c>
      <c r="D1062" s="123" t="s">
        <v>155</v>
      </c>
      <c r="E1062" s="123" t="s">
        <v>155</v>
      </c>
      <c r="F1062" s="123">
        <v>2024</v>
      </c>
      <c r="G1062" s="123" t="s">
        <v>138</v>
      </c>
      <c r="H1062" s="123" t="s">
        <v>139</v>
      </c>
      <c r="I1062" s="123" t="s">
        <v>177</v>
      </c>
      <c r="J1062" s="251" t="s">
        <v>13</v>
      </c>
      <c r="K1062" s="181">
        <v>1631554</v>
      </c>
      <c r="L1062" s="181">
        <v>1823891</v>
      </c>
      <c r="M1062" s="181">
        <v>1631554</v>
      </c>
      <c r="N1062" s="182" t="s">
        <v>20</v>
      </c>
      <c r="O1062" s="183" t="s">
        <v>20</v>
      </c>
    </row>
    <row r="1063" spans="1:15" customFormat="1" ht="15.5" x14ac:dyDescent="0.35">
      <c r="A1063" s="176" t="s">
        <v>2619</v>
      </c>
      <c r="B1063" s="177" t="s">
        <v>2620</v>
      </c>
      <c r="C1063" s="176" t="s">
        <v>109</v>
      </c>
      <c r="D1063" s="176" t="s">
        <v>368</v>
      </c>
      <c r="E1063" s="176" t="s">
        <v>368</v>
      </c>
      <c r="F1063" s="176">
        <v>2024</v>
      </c>
      <c r="G1063" s="176" t="s">
        <v>138</v>
      </c>
      <c r="H1063" s="176" t="s">
        <v>182</v>
      </c>
      <c r="I1063" s="176" t="s">
        <v>1202</v>
      </c>
      <c r="J1063" s="250" t="s">
        <v>13</v>
      </c>
      <c r="K1063" s="178">
        <v>544709</v>
      </c>
      <c r="L1063" s="178">
        <v>250000</v>
      </c>
      <c r="M1063" s="178">
        <v>249920</v>
      </c>
      <c r="N1063" s="179" t="s">
        <v>20</v>
      </c>
      <c r="O1063" s="180" t="s">
        <v>20</v>
      </c>
    </row>
    <row r="1064" spans="1:15" customFormat="1" ht="15.5" x14ac:dyDescent="0.35">
      <c r="A1064" s="123" t="s">
        <v>2621</v>
      </c>
      <c r="B1064" s="124" t="s">
        <v>2622</v>
      </c>
      <c r="C1064" s="123" t="s">
        <v>97</v>
      </c>
      <c r="D1064" s="123" t="s">
        <v>685</v>
      </c>
      <c r="E1064" s="123" t="s">
        <v>703</v>
      </c>
      <c r="F1064" s="123">
        <v>2024</v>
      </c>
      <c r="G1064" s="123" t="s">
        <v>138</v>
      </c>
      <c r="H1064" s="123" t="s">
        <v>162</v>
      </c>
      <c r="I1064" s="123" t="s">
        <v>218</v>
      </c>
      <c r="J1064" s="251" t="s">
        <v>13</v>
      </c>
      <c r="K1064" s="181">
        <v>164480</v>
      </c>
      <c r="L1064" s="181">
        <v>3</v>
      </c>
      <c r="M1064" s="181">
        <v>0</v>
      </c>
      <c r="N1064" s="182" t="s">
        <v>20</v>
      </c>
      <c r="O1064" s="183" t="s">
        <v>146</v>
      </c>
    </row>
    <row r="1065" spans="1:15" customFormat="1" ht="15.5" x14ac:dyDescent="0.35">
      <c r="A1065" s="176" t="s">
        <v>2623</v>
      </c>
      <c r="B1065" s="177" t="s">
        <v>2624</v>
      </c>
      <c r="C1065" s="176" t="s">
        <v>92</v>
      </c>
      <c r="D1065" s="176" t="s">
        <v>361</v>
      </c>
      <c r="E1065" s="176" t="s">
        <v>2625</v>
      </c>
      <c r="F1065" s="176">
        <v>2024</v>
      </c>
      <c r="G1065" s="176" t="s">
        <v>138</v>
      </c>
      <c r="H1065" s="176" t="s">
        <v>162</v>
      </c>
      <c r="I1065" s="176" t="s">
        <v>1018</v>
      </c>
      <c r="J1065" s="250" t="s">
        <v>13</v>
      </c>
      <c r="K1065" s="178">
        <v>317294</v>
      </c>
      <c r="L1065" s="178">
        <v>374402</v>
      </c>
      <c r="M1065" s="178">
        <v>367884.91200000001</v>
      </c>
      <c r="N1065" s="179" t="s">
        <v>20</v>
      </c>
      <c r="O1065" s="180" t="s">
        <v>20</v>
      </c>
    </row>
    <row r="1066" spans="1:15" customFormat="1" ht="15.5" x14ac:dyDescent="0.35">
      <c r="A1066" s="123" t="s">
        <v>2626</v>
      </c>
      <c r="B1066" s="124" t="s">
        <v>2627</v>
      </c>
      <c r="C1066" s="123" t="s">
        <v>109</v>
      </c>
      <c r="D1066" s="123" t="s">
        <v>368</v>
      </c>
      <c r="E1066" s="123" t="s">
        <v>368</v>
      </c>
      <c r="F1066" s="123">
        <v>2024</v>
      </c>
      <c r="G1066" s="123" t="s">
        <v>138</v>
      </c>
      <c r="H1066" s="123" t="s">
        <v>162</v>
      </c>
      <c r="I1066" s="123" t="s">
        <v>238</v>
      </c>
      <c r="J1066" s="251" t="s">
        <v>13</v>
      </c>
      <c r="K1066" s="181">
        <v>21946</v>
      </c>
      <c r="L1066" s="181">
        <v>11033</v>
      </c>
      <c r="M1066" s="181">
        <v>11028.475</v>
      </c>
      <c r="N1066" s="182" t="s">
        <v>20</v>
      </c>
      <c r="O1066" s="183" t="s">
        <v>20</v>
      </c>
    </row>
    <row r="1067" spans="1:15" customFormat="1" ht="15.5" x14ac:dyDescent="0.35">
      <c r="A1067" s="176" t="s">
        <v>2628</v>
      </c>
      <c r="B1067" s="177" t="s">
        <v>2629</v>
      </c>
      <c r="C1067" s="176" t="s">
        <v>98</v>
      </c>
      <c r="D1067" s="176" t="s">
        <v>365</v>
      </c>
      <c r="E1067" s="176" t="s">
        <v>155</v>
      </c>
      <c r="F1067" s="176">
        <v>2024</v>
      </c>
      <c r="G1067" s="176" t="s">
        <v>138</v>
      </c>
      <c r="H1067" s="176" t="s">
        <v>210</v>
      </c>
      <c r="I1067" s="176" t="s">
        <v>211</v>
      </c>
      <c r="J1067" s="250" t="s">
        <v>13</v>
      </c>
      <c r="K1067" s="178">
        <v>1078946</v>
      </c>
      <c r="L1067" s="178">
        <v>1364254</v>
      </c>
      <c r="M1067" s="178">
        <v>1078943.648</v>
      </c>
      <c r="N1067" s="179" t="s">
        <v>20</v>
      </c>
      <c r="O1067" s="180" t="s">
        <v>20</v>
      </c>
    </row>
    <row r="1068" spans="1:15" customFormat="1" ht="15.5" x14ac:dyDescent="0.35">
      <c r="A1068" s="123" t="s">
        <v>2630</v>
      </c>
      <c r="B1068" s="124" t="s">
        <v>2631</v>
      </c>
      <c r="C1068" s="123" t="s">
        <v>96</v>
      </c>
      <c r="D1068" s="123" t="s">
        <v>136</v>
      </c>
      <c r="E1068" s="123" t="s">
        <v>381</v>
      </c>
      <c r="F1068" s="123">
        <v>2024</v>
      </c>
      <c r="G1068" s="123" t="s">
        <v>138</v>
      </c>
      <c r="H1068" s="123" t="s">
        <v>196</v>
      </c>
      <c r="I1068" s="123" t="s">
        <v>196</v>
      </c>
      <c r="J1068" s="251" t="s">
        <v>13</v>
      </c>
      <c r="K1068" s="181">
        <v>1752868</v>
      </c>
      <c r="L1068" s="185">
        <v>1831623</v>
      </c>
      <c r="M1068" s="181">
        <v>1738538.12</v>
      </c>
      <c r="N1068" s="182" t="s">
        <v>20</v>
      </c>
      <c r="O1068" s="183" t="s">
        <v>20</v>
      </c>
    </row>
    <row r="1069" spans="1:15" customFormat="1" ht="15.5" x14ac:dyDescent="0.35">
      <c r="A1069" s="176" t="s">
        <v>2632</v>
      </c>
      <c r="B1069" s="177" t="s">
        <v>2633</v>
      </c>
      <c r="C1069" s="176" t="s">
        <v>96</v>
      </c>
      <c r="D1069" s="176" t="s">
        <v>166</v>
      </c>
      <c r="E1069" s="176" t="s">
        <v>281</v>
      </c>
      <c r="F1069" s="176">
        <v>2024</v>
      </c>
      <c r="G1069" s="176" t="s">
        <v>138</v>
      </c>
      <c r="H1069" s="176" t="s">
        <v>139</v>
      </c>
      <c r="I1069" s="176" t="s">
        <v>177</v>
      </c>
      <c r="J1069" s="250" t="s">
        <v>13</v>
      </c>
      <c r="K1069" s="178">
        <v>10</v>
      </c>
      <c r="L1069" s="184">
        <v>10</v>
      </c>
      <c r="M1069" s="184">
        <v>0</v>
      </c>
      <c r="N1069" s="179" t="s">
        <v>20</v>
      </c>
      <c r="O1069" s="180" t="s">
        <v>146</v>
      </c>
    </row>
    <row r="1070" spans="1:15" customFormat="1" ht="15.5" x14ac:dyDescent="0.35">
      <c r="A1070" s="123" t="s">
        <v>2634</v>
      </c>
      <c r="B1070" s="124" t="s">
        <v>2635</v>
      </c>
      <c r="C1070" s="123" t="s">
        <v>91</v>
      </c>
      <c r="D1070" s="123" t="s">
        <v>384</v>
      </c>
      <c r="E1070" s="123" t="s">
        <v>2636</v>
      </c>
      <c r="F1070" s="123">
        <v>2024</v>
      </c>
      <c r="G1070" s="123" t="s">
        <v>138</v>
      </c>
      <c r="H1070" s="123" t="s">
        <v>162</v>
      </c>
      <c r="I1070" s="123" t="s">
        <v>1018</v>
      </c>
      <c r="J1070" s="251" t="s">
        <v>13</v>
      </c>
      <c r="K1070" s="181">
        <v>889623</v>
      </c>
      <c r="L1070" s="185">
        <v>899122</v>
      </c>
      <c r="M1070" s="181">
        <v>758912.38100000005</v>
      </c>
      <c r="N1070" s="182" t="s">
        <v>20</v>
      </c>
      <c r="O1070" s="183" t="s">
        <v>20</v>
      </c>
    </row>
    <row r="1071" spans="1:15" customFormat="1" ht="15.5" x14ac:dyDescent="0.35">
      <c r="A1071" s="176" t="s">
        <v>2637</v>
      </c>
      <c r="B1071" s="177" t="s">
        <v>2638</v>
      </c>
      <c r="C1071" s="176" t="s">
        <v>91</v>
      </c>
      <c r="D1071" s="176" t="s">
        <v>384</v>
      </c>
      <c r="E1071" s="176" t="s">
        <v>2639</v>
      </c>
      <c r="F1071" s="176">
        <v>2024</v>
      </c>
      <c r="G1071" s="176" t="s">
        <v>138</v>
      </c>
      <c r="H1071" s="176" t="s">
        <v>162</v>
      </c>
      <c r="I1071" s="176" t="s">
        <v>1018</v>
      </c>
      <c r="J1071" s="250" t="s">
        <v>13</v>
      </c>
      <c r="K1071" s="178">
        <v>13048</v>
      </c>
      <c r="L1071" s="178">
        <v>13048</v>
      </c>
      <c r="M1071" s="184">
        <v>0</v>
      </c>
      <c r="N1071" s="179" t="s">
        <v>20</v>
      </c>
      <c r="O1071" s="180" t="s">
        <v>146</v>
      </c>
    </row>
    <row r="1072" spans="1:15" customFormat="1" ht="15.5" x14ac:dyDescent="0.35">
      <c r="A1072" s="123" t="s">
        <v>2640</v>
      </c>
      <c r="B1072" s="124" t="s">
        <v>2641</v>
      </c>
      <c r="C1072" s="123" t="s">
        <v>90</v>
      </c>
      <c r="D1072" s="123" t="s">
        <v>63</v>
      </c>
      <c r="E1072" s="123" t="s">
        <v>901</v>
      </c>
      <c r="F1072" s="123">
        <v>2024</v>
      </c>
      <c r="G1072" s="123" t="s">
        <v>138</v>
      </c>
      <c r="H1072" s="123" t="s">
        <v>196</v>
      </c>
      <c r="I1072" s="123" t="s">
        <v>196</v>
      </c>
      <c r="J1072" s="251" t="s">
        <v>13</v>
      </c>
      <c r="K1072" s="181">
        <v>15764</v>
      </c>
      <c r="L1072" s="181">
        <v>15764</v>
      </c>
      <c r="M1072" s="181">
        <v>0</v>
      </c>
      <c r="N1072" s="182" t="s">
        <v>20</v>
      </c>
      <c r="O1072" s="183" t="s">
        <v>146</v>
      </c>
    </row>
    <row r="1073" spans="1:15" customFormat="1" ht="15.5" x14ac:dyDescent="0.35">
      <c r="A1073" s="176" t="s">
        <v>2642</v>
      </c>
      <c r="B1073" s="177" t="s">
        <v>2643</v>
      </c>
      <c r="C1073" s="176" t="s">
        <v>88</v>
      </c>
      <c r="D1073" s="176" t="s">
        <v>396</v>
      </c>
      <c r="E1073" s="176" t="s">
        <v>396</v>
      </c>
      <c r="F1073" s="176">
        <v>2024</v>
      </c>
      <c r="G1073" s="176" t="s">
        <v>138</v>
      </c>
      <c r="H1073" s="176" t="s">
        <v>144</v>
      </c>
      <c r="I1073" s="176" t="s">
        <v>282</v>
      </c>
      <c r="J1073" s="250" t="s">
        <v>13</v>
      </c>
      <c r="K1073" s="178">
        <v>59636</v>
      </c>
      <c r="L1073" s="178">
        <v>20900</v>
      </c>
      <c r="M1073" s="178">
        <v>20900</v>
      </c>
      <c r="N1073" s="179" t="s">
        <v>20</v>
      </c>
      <c r="O1073" s="180" t="s">
        <v>20</v>
      </c>
    </row>
    <row r="1074" spans="1:15" customFormat="1" ht="15.5" x14ac:dyDescent="0.35">
      <c r="A1074" s="123" t="s">
        <v>2644</v>
      </c>
      <c r="B1074" s="124" t="s">
        <v>2645</v>
      </c>
      <c r="C1074" s="123" t="s">
        <v>92</v>
      </c>
      <c r="D1074" s="123" t="s">
        <v>361</v>
      </c>
      <c r="E1074" s="123" t="s">
        <v>1017</v>
      </c>
      <c r="F1074" s="123">
        <v>2024</v>
      </c>
      <c r="G1074" s="123" t="s">
        <v>138</v>
      </c>
      <c r="H1074" s="123" t="s">
        <v>162</v>
      </c>
      <c r="I1074" s="123" t="s">
        <v>1018</v>
      </c>
      <c r="J1074" s="251" t="s">
        <v>13</v>
      </c>
      <c r="K1074" s="181">
        <v>4438</v>
      </c>
      <c r="L1074" s="181">
        <v>4438</v>
      </c>
      <c r="M1074" s="181">
        <v>4437.2719999999999</v>
      </c>
      <c r="N1074" s="182" t="s">
        <v>20</v>
      </c>
      <c r="O1074" s="183" t="s">
        <v>20</v>
      </c>
    </row>
    <row r="1075" spans="1:15" customFormat="1" ht="15.5" x14ac:dyDescent="0.35">
      <c r="A1075" s="176" t="s">
        <v>2646</v>
      </c>
      <c r="B1075" s="177" t="s">
        <v>2647</v>
      </c>
      <c r="C1075" s="176" t="s">
        <v>91</v>
      </c>
      <c r="D1075" s="176" t="s">
        <v>384</v>
      </c>
      <c r="E1075" s="176" t="s">
        <v>155</v>
      </c>
      <c r="F1075" s="176">
        <v>2024</v>
      </c>
      <c r="G1075" s="176" t="s">
        <v>138</v>
      </c>
      <c r="H1075" s="176" t="s">
        <v>151</v>
      </c>
      <c r="I1075" s="176" t="s">
        <v>200</v>
      </c>
      <c r="J1075" s="250" t="s">
        <v>16</v>
      </c>
      <c r="K1075" s="178">
        <v>8724611</v>
      </c>
      <c r="L1075" s="178">
        <v>5614150</v>
      </c>
      <c r="M1075" s="178">
        <v>5613918.4469999997</v>
      </c>
      <c r="N1075" s="179" t="s">
        <v>20</v>
      </c>
      <c r="O1075" s="180" t="s">
        <v>20</v>
      </c>
    </row>
    <row r="1076" spans="1:15" customFormat="1" ht="15.5" x14ac:dyDescent="0.35">
      <c r="A1076" s="123" t="s">
        <v>2648</v>
      </c>
      <c r="B1076" s="124" t="s">
        <v>2649</v>
      </c>
      <c r="C1076" s="123" t="s">
        <v>91</v>
      </c>
      <c r="D1076" s="123" t="s">
        <v>384</v>
      </c>
      <c r="E1076" s="123" t="s">
        <v>813</v>
      </c>
      <c r="F1076" s="123">
        <v>2024</v>
      </c>
      <c r="G1076" s="123" t="s">
        <v>138</v>
      </c>
      <c r="H1076" s="123" t="s">
        <v>162</v>
      </c>
      <c r="I1076" s="123" t="s">
        <v>1018</v>
      </c>
      <c r="J1076" s="251" t="s">
        <v>13</v>
      </c>
      <c r="K1076" s="181">
        <v>14688</v>
      </c>
      <c r="L1076" s="185">
        <v>14688</v>
      </c>
      <c r="M1076" s="181">
        <v>14407.367</v>
      </c>
      <c r="N1076" s="182" t="s">
        <v>20</v>
      </c>
      <c r="O1076" s="183" t="s">
        <v>20</v>
      </c>
    </row>
    <row r="1077" spans="1:15" customFormat="1" ht="15.5" x14ac:dyDescent="0.35">
      <c r="A1077" s="176" t="s">
        <v>2650</v>
      </c>
      <c r="B1077" s="177" t="s">
        <v>2651</v>
      </c>
      <c r="C1077" s="176" t="s">
        <v>84</v>
      </c>
      <c r="D1077" s="176" t="s">
        <v>341</v>
      </c>
      <c r="E1077" s="176" t="s">
        <v>1907</v>
      </c>
      <c r="F1077" s="176">
        <v>2024</v>
      </c>
      <c r="G1077" s="176" t="s">
        <v>138</v>
      </c>
      <c r="H1077" s="176" t="s">
        <v>182</v>
      </c>
      <c r="I1077" s="176" t="s">
        <v>330</v>
      </c>
      <c r="J1077" s="250" t="s">
        <v>13</v>
      </c>
      <c r="K1077" s="178">
        <v>1010517</v>
      </c>
      <c r="L1077" s="184">
        <v>498661</v>
      </c>
      <c r="M1077" s="178">
        <v>393566.78499999997</v>
      </c>
      <c r="N1077" s="179" t="s">
        <v>20</v>
      </c>
      <c r="O1077" s="180" t="s">
        <v>20</v>
      </c>
    </row>
    <row r="1078" spans="1:15" customFormat="1" ht="15.5" x14ac:dyDescent="0.35">
      <c r="A1078" s="123" t="s">
        <v>2652</v>
      </c>
      <c r="B1078" s="124" t="s">
        <v>2653</v>
      </c>
      <c r="C1078" s="123" t="s">
        <v>109</v>
      </c>
      <c r="D1078" s="123" t="s">
        <v>288</v>
      </c>
      <c r="E1078" s="123" t="s">
        <v>616</v>
      </c>
      <c r="F1078" s="123">
        <v>2024</v>
      </c>
      <c r="G1078" s="123" t="s">
        <v>138</v>
      </c>
      <c r="H1078" s="123" t="s">
        <v>270</v>
      </c>
      <c r="I1078" s="123" t="s">
        <v>271</v>
      </c>
      <c r="J1078" s="251" t="s">
        <v>13</v>
      </c>
      <c r="K1078" s="181">
        <v>123158</v>
      </c>
      <c r="L1078" s="181">
        <v>93402</v>
      </c>
      <c r="M1078" s="185">
        <v>90802</v>
      </c>
      <c r="N1078" s="182" t="s">
        <v>20</v>
      </c>
      <c r="O1078" s="183" t="s">
        <v>20</v>
      </c>
    </row>
    <row r="1079" spans="1:15" customFormat="1" ht="15.5" x14ac:dyDescent="0.35">
      <c r="A1079" s="176" t="s">
        <v>2654</v>
      </c>
      <c r="B1079" s="177" t="s">
        <v>2655</v>
      </c>
      <c r="C1079" s="176" t="s">
        <v>109</v>
      </c>
      <c r="D1079" s="176" t="s">
        <v>288</v>
      </c>
      <c r="E1079" s="176" t="s">
        <v>616</v>
      </c>
      <c r="F1079" s="176">
        <v>2024</v>
      </c>
      <c r="G1079" s="176" t="s">
        <v>138</v>
      </c>
      <c r="H1079" s="176" t="s">
        <v>139</v>
      </c>
      <c r="I1079" s="176" t="s">
        <v>140</v>
      </c>
      <c r="J1079" s="250" t="s">
        <v>13</v>
      </c>
      <c r="K1079" s="178">
        <v>20</v>
      </c>
      <c r="L1079" s="178">
        <v>20</v>
      </c>
      <c r="M1079" s="184">
        <v>0</v>
      </c>
      <c r="N1079" s="179" t="s">
        <v>20</v>
      </c>
      <c r="O1079" s="180" t="s">
        <v>146</v>
      </c>
    </row>
    <row r="1080" spans="1:15" customFormat="1" ht="15.5" x14ac:dyDescent="0.35">
      <c r="A1080" s="123" t="s">
        <v>2656</v>
      </c>
      <c r="B1080" s="124" t="s">
        <v>2657</v>
      </c>
      <c r="C1080" s="123" t="s">
        <v>98</v>
      </c>
      <c r="D1080" s="123" t="s">
        <v>365</v>
      </c>
      <c r="E1080" s="123" t="s">
        <v>1999</v>
      </c>
      <c r="F1080" s="123">
        <v>2024</v>
      </c>
      <c r="G1080" s="123" t="s">
        <v>138</v>
      </c>
      <c r="H1080" s="123" t="s">
        <v>270</v>
      </c>
      <c r="I1080" s="123" t="s">
        <v>271</v>
      </c>
      <c r="J1080" s="251" t="s">
        <v>13</v>
      </c>
      <c r="K1080" s="181">
        <v>1408494</v>
      </c>
      <c r="L1080" s="181">
        <v>1697326</v>
      </c>
      <c r="M1080" s="181">
        <v>1694958.6950000001</v>
      </c>
      <c r="N1080" s="182" t="s">
        <v>20</v>
      </c>
      <c r="O1080" s="183" t="s">
        <v>20</v>
      </c>
    </row>
    <row r="1081" spans="1:15" customFormat="1" ht="15.5" x14ac:dyDescent="0.35">
      <c r="A1081" s="176" t="s">
        <v>2658</v>
      </c>
      <c r="B1081" s="177" t="s">
        <v>2659</v>
      </c>
      <c r="C1081" s="176" t="s">
        <v>98</v>
      </c>
      <c r="D1081" s="176" t="s">
        <v>158</v>
      </c>
      <c r="E1081" s="176" t="s">
        <v>309</v>
      </c>
      <c r="F1081" s="176">
        <v>2024</v>
      </c>
      <c r="G1081" s="176" t="s">
        <v>138</v>
      </c>
      <c r="H1081" s="176" t="s">
        <v>210</v>
      </c>
      <c r="I1081" s="176" t="s">
        <v>429</v>
      </c>
      <c r="J1081" s="250" t="s">
        <v>13</v>
      </c>
      <c r="K1081" s="178">
        <v>459782</v>
      </c>
      <c r="L1081" s="184">
        <v>459782</v>
      </c>
      <c r="M1081" s="184">
        <v>104683.61</v>
      </c>
      <c r="N1081" s="179" t="s">
        <v>20</v>
      </c>
      <c r="O1081" s="180" t="s">
        <v>20</v>
      </c>
    </row>
    <row r="1082" spans="1:15" customFormat="1" ht="15.5" x14ac:dyDescent="0.35">
      <c r="A1082" s="123" t="s">
        <v>2660</v>
      </c>
      <c r="B1082" s="124" t="s">
        <v>2661</v>
      </c>
      <c r="C1082" s="123" t="s">
        <v>100</v>
      </c>
      <c r="D1082" s="123" t="s">
        <v>73</v>
      </c>
      <c r="E1082" s="123" t="s">
        <v>2498</v>
      </c>
      <c r="F1082" s="123">
        <v>2024</v>
      </c>
      <c r="G1082" s="123" t="s">
        <v>138</v>
      </c>
      <c r="H1082" s="123" t="s">
        <v>151</v>
      </c>
      <c r="I1082" s="123" t="s">
        <v>152</v>
      </c>
      <c r="J1082" s="251" t="s">
        <v>13</v>
      </c>
      <c r="K1082" s="181">
        <v>8345625</v>
      </c>
      <c r="L1082" s="185">
        <v>7834551</v>
      </c>
      <c r="M1082" s="181">
        <v>7834551</v>
      </c>
      <c r="N1082" s="182" t="s">
        <v>20</v>
      </c>
      <c r="O1082" s="183" t="s">
        <v>20</v>
      </c>
    </row>
    <row r="1083" spans="1:15" customFormat="1" ht="15.5" x14ac:dyDescent="0.35">
      <c r="A1083" s="176" t="s">
        <v>2662</v>
      </c>
      <c r="B1083" s="177" t="s">
        <v>2663</v>
      </c>
      <c r="C1083" s="176" t="s">
        <v>89</v>
      </c>
      <c r="D1083" s="176" t="s">
        <v>186</v>
      </c>
      <c r="E1083" s="176" t="s">
        <v>187</v>
      </c>
      <c r="F1083" s="176">
        <v>2024</v>
      </c>
      <c r="G1083" s="176" t="s">
        <v>138</v>
      </c>
      <c r="H1083" s="176" t="s">
        <v>196</v>
      </c>
      <c r="I1083" s="176" t="s">
        <v>196</v>
      </c>
      <c r="J1083" s="250" t="s">
        <v>13</v>
      </c>
      <c r="K1083" s="178">
        <v>14331</v>
      </c>
      <c r="L1083" s="178">
        <v>14331</v>
      </c>
      <c r="M1083" s="178">
        <v>0</v>
      </c>
      <c r="N1083" s="179" t="s">
        <v>20</v>
      </c>
      <c r="O1083" s="180" t="s">
        <v>146</v>
      </c>
    </row>
    <row r="1084" spans="1:15" customFormat="1" ht="15.5" x14ac:dyDescent="0.35">
      <c r="A1084" s="123" t="s">
        <v>2664</v>
      </c>
      <c r="B1084" s="124" t="s">
        <v>2665</v>
      </c>
      <c r="C1084" s="123" t="s">
        <v>109</v>
      </c>
      <c r="D1084" s="123" t="s">
        <v>171</v>
      </c>
      <c r="E1084" s="123" t="s">
        <v>155</v>
      </c>
      <c r="F1084" s="123">
        <v>2024</v>
      </c>
      <c r="G1084" s="123" t="s">
        <v>251</v>
      </c>
      <c r="H1084" s="123" t="s">
        <v>144</v>
      </c>
      <c r="I1084" s="123" t="s">
        <v>144</v>
      </c>
      <c r="J1084" s="251" t="s">
        <v>13</v>
      </c>
      <c r="K1084" s="181">
        <v>2046137</v>
      </c>
      <c r="L1084" s="181">
        <v>1</v>
      </c>
      <c r="M1084" s="185">
        <v>0</v>
      </c>
      <c r="N1084" s="182" t="s">
        <v>20</v>
      </c>
      <c r="O1084" s="183" t="s">
        <v>146</v>
      </c>
    </row>
    <row r="1085" spans="1:15" customFormat="1" ht="15.5" x14ac:dyDescent="0.35">
      <c r="A1085" s="176" t="s">
        <v>2666</v>
      </c>
      <c r="B1085" s="177" t="s">
        <v>2667</v>
      </c>
      <c r="C1085" s="176" t="s">
        <v>98</v>
      </c>
      <c r="D1085" s="176" t="s">
        <v>158</v>
      </c>
      <c r="E1085" s="176" t="s">
        <v>667</v>
      </c>
      <c r="F1085" s="176">
        <v>2024</v>
      </c>
      <c r="G1085" s="176" t="s">
        <v>138</v>
      </c>
      <c r="H1085" s="176" t="s">
        <v>151</v>
      </c>
      <c r="I1085" s="176" t="s">
        <v>152</v>
      </c>
      <c r="J1085" s="250" t="s">
        <v>13</v>
      </c>
      <c r="K1085" s="178">
        <v>1010</v>
      </c>
      <c r="L1085" s="178">
        <v>1010</v>
      </c>
      <c r="M1085" s="178">
        <v>0</v>
      </c>
      <c r="N1085" s="179" t="s">
        <v>20</v>
      </c>
      <c r="O1085" s="180" t="s">
        <v>146</v>
      </c>
    </row>
    <row r="1086" spans="1:15" customFormat="1" ht="15.5" x14ac:dyDescent="0.35">
      <c r="A1086" s="123" t="s">
        <v>2668</v>
      </c>
      <c r="B1086" s="124" t="s">
        <v>2669</v>
      </c>
      <c r="C1086" s="123" t="s">
        <v>90</v>
      </c>
      <c r="D1086" s="123" t="s">
        <v>404</v>
      </c>
      <c r="E1086" s="123" t="s">
        <v>1546</v>
      </c>
      <c r="F1086" s="123">
        <v>2024</v>
      </c>
      <c r="G1086" s="123" t="s">
        <v>138</v>
      </c>
      <c r="H1086" s="123" t="s">
        <v>144</v>
      </c>
      <c r="I1086" s="123" t="s">
        <v>943</v>
      </c>
      <c r="J1086" s="251" t="s">
        <v>13</v>
      </c>
      <c r="K1086" s="181">
        <v>293918</v>
      </c>
      <c r="L1086" s="181">
        <v>54703</v>
      </c>
      <c r="M1086" s="181">
        <v>54700</v>
      </c>
      <c r="N1086" s="182" t="s">
        <v>20</v>
      </c>
      <c r="O1086" s="183" t="s">
        <v>20</v>
      </c>
    </row>
    <row r="1087" spans="1:15" customFormat="1" ht="15.5" x14ac:dyDescent="0.35">
      <c r="A1087" s="176" t="s">
        <v>2670</v>
      </c>
      <c r="B1087" s="177" t="s">
        <v>2671</v>
      </c>
      <c r="C1087" s="176" t="s">
        <v>86</v>
      </c>
      <c r="D1087" s="176" t="s">
        <v>199</v>
      </c>
      <c r="E1087" s="176" t="s">
        <v>968</v>
      </c>
      <c r="F1087" s="176">
        <v>2024</v>
      </c>
      <c r="G1087" s="176" t="s">
        <v>138</v>
      </c>
      <c r="H1087" s="176" t="s">
        <v>270</v>
      </c>
      <c r="I1087" s="176" t="s">
        <v>271</v>
      </c>
      <c r="J1087" s="250" t="s">
        <v>13</v>
      </c>
      <c r="K1087" s="178">
        <v>172695</v>
      </c>
      <c r="L1087" s="178">
        <v>146495</v>
      </c>
      <c r="M1087" s="178">
        <v>143331</v>
      </c>
      <c r="N1087" s="179" t="s">
        <v>20</v>
      </c>
      <c r="O1087" s="180" t="s">
        <v>20</v>
      </c>
    </row>
    <row r="1088" spans="1:15" customFormat="1" ht="15.5" x14ac:dyDescent="0.35">
      <c r="A1088" s="123" t="s">
        <v>2672</v>
      </c>
      <c r="B1088" s="124" t="s">
        <v>2673</v>
      </c>
      <c r="C1088" s="123" t="s">
        <v>86</v>
      </c>
      <c r="D1088" s="123" t="s">
        <v>906</v>
      </c>
      <c r="E1088" s="123" t="s">
        <v>2674</v>
      </c>
      <c r="F1088" s="123">
        <v>2024</v>
      </c>
      <c r="G1088" s="123" t="s">
        <v>138</v>
      </c>
      <c r="H1088" s="123" t="s">
        <v>210</v>
      </c>
      <c r="I1088" s="123" t="s">
        <v>429</v>
      </c>
      <c r="J1088" s="251" t="s">
        <v>13</v>
      </c>
      <c r="K1088" s="181">
        <v>45314</v>
      </c>
      <c r="L1088" s="181">
        <v>1</v>
      </c>
      <c r="M1088" s="181">
        <v>0</v>
      </c>
      <c r="N1088" s="182" t="s">
        <v>20</v>
      </c>
      <c r="O1088" s="183" t="s">
        <v>146</v>
      </c>
    </row>
    <row r="1089" spans="1:15" customFormat="1" ht="15.5" x14ac:dyDescent="0.35">
      <c r="A1089" s="176" t="s">
        <v>2675</v>
      </c>
      <c r="B1089" s="177" t="s">
        <v>2676</v>
      </c>
      <c r="C1089" s="176" t="s">
        <v>86</v>
      </c>
      <c r="D1089" s="176" t="s">
        <v>155</v>
      </c>
      <c r="E1089" s="176" t="s">
        <v>155</v>
      </c>
      <c r="F1089" s="176">
        <v>2024</v>
      </c>
      <c r="G1089" s="176" t="s">
        <v>138</v>
      </c>
      <c r="H1089" s="176" t="s">
        <v>139</v>
      </c>
      <c r="I1089" s="176" t="s">
        <v>177</v>
      </c>
      <c r="J1089" s="250" t="s">
        <v>13</v>
      </c>
      <c r="K1089" s="178">
        <v>5342705</v>
      </c>
      <c r="L1089" s="178">
        <v>5342705</v>
      </c>
      <c r="M1089" s="178">
        <v>4749434</v>
      </c>
      <c r="N1089" s="179" t="s">
        <v>20</v>
      </c>
      <c r="O1089" s="180" t="s">
        <v>20</v>
      </c>
    </row>
    <row r="1090" spans="1:15" customFormat="1" ht="15.5" x14ac:dyDescent="0.35">
      <c r="A1090" s="123" t="s">
        <v>2677</v>
      </c>
      <c r="B1090" s="124" t="s">
        <v>2678</v>
      </c>
      <c r="C1090" s="123" t="s">
        <v>92</v>
      </c>
      <c r="D1090" s="123" t="s">
        <v>540</v>
      </c>
      <c r="E1090" s="123" t="s">
        <v>2405</v>
      </c>
      <c r="F1090" s="123">
        <v>2024</v>
      </c>
      <c r="G1090" s="123" t="s">
        <v>138</v>
      </c>
      <c r="H1090" s="123" t="s">
        <v>151</v>
      </c>
      <c r="I1090" s="123" t="s">
        <v>152</v>
      </c>
      <c r="J1090" s="251" t="s">
        <v>13</v>
      </c>
      <c r="K1090" s="181">
        <v>5175</v>
      </c>
      <c r="L1090" s="181">
        <v>4500</v>
      </c>
      <c r="M1090" s="181">
        <v>4500</v>
      </c>
      <c r="N1090" s="182" t="s">
        <v>20</v>
      </c>
      <c r="O1090" s="183" t="s">
        <v>20</v>
      </c>
    </row>
    <row r="1091" spans="1:15" customFormat="1" ht="15.5" x14ac:dyDescent="0.35">
      <c r="A1091" s="176" t="s">
        <v>2679</v>
      </c>
      <c r="B1091" s="177" t="s">
        <v>2680</v>
      </c>
      <c r="C1091" s="176" t="s">
        <v>92</v>
      </c>
      <c r="D1091" s="176" t="s">
        <v>361</v>
      </c>
      <c r="E1091" s="176" t="s">
        <v>1017</v>
      </c>
      <c r="F1091" s="176">
        <v>2024</v>
      </c>
      <c r="G1091" s="176" t="s">
        <v>138</v>
      </c>
      <c r="H1091" s="176" t="s">
        <v>162</v>
      </c>
      <c r="I1091" s="176" t="s">
        <v>1018</v>
      </c>
      <c r="J1091" s="250" t="s">
        <v>13</v>
      </c>
      <c r="K1091" s="178">
        <v>8878</v>
      </c>
      <c r="L1091" s="184">
        <v>8878</v>
      </c>
      <c r="M1091" s="178">
        <v>0</v>
      </c>
      <c r="N1091" s="179" t="s">
        <v>20</v>
      </c>
      <c r="O1091" s="180" t="s">
        <v>146</v>
      </c>
    </row>
    <row r="1092" spans="1:15" customFormat="1" ht="15.5" x14ac:dyDescent="0.35">
      <c r="A1092" s="123" t="s">
        <v>2681</v>
      </c>
      <c r="B1092" s="124" t="s">
        <v>2682</v>
      </c>
      <c r="C1092" s="123" t="s">
        <v>92</v>
      </c>
      <c r="D1092" s="123" t="s">
        <v>361</v>
      </c>
      <c r="E1092" s="123" t="s">
        <v>869</v>
      </c>
      <c r="F1092" s="123">
        <v>2024</v>
      </c>
      <c r="G1092" s="123" t="s">
        <v>138</v>
      </c>
      <c r="H1092" s="123" t="s">
        <v>151</v>
      </c>
      <c r="I1092" s="123" t="s">
        <v>200</v>
      </c>
      <c r="J1092" s="251" t="s">
        <v>13</v>
      </c>
      <c r="K1092" s="181">
        <v>710276</v>
      </c>
      <c r="L1092" s="181">
        <v>747914</v>
      </c>
      <c r="M1092" s="181">
        <v>747349.14500000002</v>
      </c>
      <c r="N1092" s="182" t="s">
        <v>20</v>
      </c>
      <c r="O1092" s="183" t="s">
        <v>20</v>
      </c>
    </row>
    <row r="1093" spans="1:15" customFormat="1" ht="15.5" x14ac:dyDescent="0.35">
      <c r="A1093" s="176" t="s">
        <v>2683</v>
      </c>
      <c r="B1093" s="177" t="s">
        <v>2684</v>
      </c>
      <c r="C1093" s="176" t="s">
        <v>98</v>
      </c>
      <c r="D1093" s="176" t="s">
        <v>400</v>
      </c>
      <c r="E1093" s="176" t="s">
        <v>437</v>
      </c>
      <c r="F1093" s="176">
        <v>2024</v>
      </c>
      <c r="G1093" s="176" t="s">
        <v>138</v>
      </c>
      <c r="H1093" s="176" t="s">
        <v>162</v>
      </c>
      <c r="I1093" s="176" t="s">
        <v>218</v>
      </c>
      <c r="J1093" s="250" t="s">
        <v>13</v>
      </c>
      <c r="K1093" s="178">
        <v>76260</v>
      </c>
      <c r="L1093" s="178">
        <v>52005</v>
      </c>
      <c r="M1093" s="178">
        <v>28234</v>
      </c>
      <c r="N1093" s="179" t="s">
        <v>20</v>
      </c>
      <c r="O1093" s="180" t="s">
        <v>20</v>
      </c>
    </row>
    <row r="1094" spans="1:15" customFormat="1" ht="15.5" x14ac:dyDescent="0.35">
      <c r="A1094" s="123" t="s">
        <v>2685</v>
      </c>
      <c r="B1094" s="124" t="s">
        <v>2686</v>
      </c>
      <c r="C1094" s="123" t="s">
        <v>93</v>
      </c>
      <c r="D1094" s="123" t="s">
        <v>194</v>
      </c>
      <c r="E1094" s="123" t="s">
        <v>155</v>
      </c>
      <c r="F1094" s="123">
        <v>2024</v>
      </c>
      <c r="G1094" s="123" t="s">
        <v>251</v>
      </c>
      <c r="H1094" s="123" t="s">
        <v>151</v>
      </c>
      <c r="I1094" s="123" t="s">
        <v>200</v>
      </c>
      <c r="J1094" s="251" t="s">
        <v>13</v>
      </c>
      <c r="K1094" s="181">
        <v>115919</v>
      </c>
      <c r="L1094" s="181">
        <v>112000</v>
      </c>
      <c r="M1094" s="181">
        <v>112000</v>
      </c>
      <c r="N1094" s="182" t="s">
        <v>20</v>
      </c>
      <c r="O1094" s="183" t="s">
        <v>20</v>
      </c>
    </row>
    <row r="1095" spans="1:15" customFormat="1" ht="15.5" x14ac:dyDescent="0.35">
      <c r="A1095" s="176" t="s">
        <v>2687</v>
      </c>
      <c r="B1095" s="177" t="s">
        <v>2688</v>
      </c>
      <c r="C1095" s="176" t="s">
        <v>97</v>
      </c>
      <c r="D1095" s="176" t="s">
        <v>333</v>
      </c>
      <c r="E1095" s="176" t="s">
        <v>155</v>
      </c>
      <c r="F1095" s="176">
        <v>2024</v>
      </c>
      <c r="G1095" s="176" t="s">
        <v>138</v>
      </c>
      <c r="H1095" s="176" t="s">
        <v>270</v>
      </c>
      <c r="I1095" s="176" t="s">
        <v>271</v>
      </c>
      <c r="J1095" s="250" t="s">
        <v>13</v>
      </c>
      <c r="K1095" s="178">
        <v>248510</v>
      </c>
      <c r="L1095" s="178">
        <v>116375</v>
      </c>
      <c r="M1095" s="178">
        <v>89371</v>
      </c>
      <c r="N1095" s="179" t="s">
        <v>20</v>
      </c>
      <c r="O1095" s="180" t="s">
        <v>20</v>
      </c>
    </row>
    <row r="1096" spans="1:15" customFormat="1" ht="15.5" x14ac:dyDescent="0.35">
      <c r="A1096" s="123" t="s">
        <v>2689</v>
      </c>
      <c r="B1096" s="124" t="s">
        <v>2690</v>
      </c>
      <c r="C1096" s="123" t="s">
        <v>87</v>
      </c>
      <c r="D1096" s="123" t="s">
        <v>155</v>
      </c>
      <c r="E1096" s="123" t="s">
        <v>155</v>
      </c>
      <c r="F1096" s="123">
        <v>2024</v>
      </c>
      <c r="G1096" s="123" t="s">
        <v>138</v>
      </c>
      <c r="H1096" s="123" t="s">
        <v>270</v>
      </c>
      <c r="I1096" s="123" t="s">
        <v>271</v>
      </c>
      <c r="J1096" s="251" t="s">
        <v>13</v>
      </c>
      <c r="K1096" s="181">
        <v>153511</v>
      </c>
      <c r="L1096" s="185">
        <v>609008</v>
      </c>
      <c r="M1096" s="181">
        <v>153011</v>
      </c>
      <c r="N1096" s="182" t="s">
        <v>20</v>
      </c>
      <c r="O1096" s="183" t="s">
        <v>20</v>
      </c>
    </row>
    <row r="1097" spans="1:15" customFormat="1" ht="15.5" x14ac:dyDescent="0.35">
      <c r="A1097" s="176" t="s">
        <v>2691</v>
      </c>
      <c r="B1097" s="177" t="s">
        <v>2692</v>
      </c>
      <c r="C1097" s="176" t="s">
        <v>89</v>
      </c>
      <c r="D1097" s="176" t="s">
        <v>221</v>
      </c>
      <c r="E1097" s="176" t="s">
        <v>2693</v>
      </c>
      <c r="F1097" s="176">
        <v>2024</v>
      </c>
      <c r="G1097" s="176" t="s">
        <v>138</v>
      </c>
      <c r="H1097" s="176" t="s">
        <v>270</v>
      </c>
      <c r="I1097" s="176" t="s">
        <v>271</v>
      </c>
      <c r="J1097" s="250" t="s">
        <v>13</v>
      </c>
      <c r="K1097" s="178">
        <v>24728</v>
      </c>
      <c r="L1097" s="178">
        <v>16687</v>
      </c>
      <c r="M1097" s="178">
        <v>14487</v>
      </c>
      <c r="N1097" s="179" t="s">
        <v>20</v>
      </c>
      <c r="O1097" s="180" t="s">
        <v>20</v>
      </c>
    </row>
    <row r="1098" spans="1:15" customFormat="1" ht="15.5" x14ac:dyDescent="0.35">
      <c r="A1098" s="123" t="s">
        <v>2694</v>
      </c>
      <c r="B1098" s="124" t="s">
        <v>2695</v>
      </c>
      <c r="C1098" s="123" t="s">
        <v>90</v>
      </c>
      <c r="D1098" s="123" t="s">
        <v>742</v>
      </c>
      <c r="E1098" s="123" t="s">
        <v>2696</v>
      </c>
      <c r="F1098" s="123">
        <v>2024</v>
      </c>
      <c r="G1098" s="123" t="s">
        <v>138</v>
      </c>
      <c r="H1098" s="123" t="s">
        <v>162</v>
      </c>
      <c r="I1098" s="123" t="s">
        <v>218</v>
      </c>
      <c r="J1098" s="251" t="s">
        <v>13</v>
      </c>
      <c r="K1098" s="181">
        <v>112436</v>
      </c>
      <c r="L1098" s="185">
        <v>1</v>
      </c>
      <c r="M1098" s="181">
        <v>0</v>
      </c>
      <c r="N1098" s="182" t="s">
        <v>20</v>
      </c>
      <c r="O1098" s="183" t="s">
        <v>146</v>
      </c>
    </row>
    <row r="1099" spans="1:15" customFormat="1" ht="15.5" x14ac:dyDescent="0.35">
      <c r="A1099" s="176" t="s">
        <v>2697</v>
      </c>
      <c r="B1099" s="177" t="s">
        <v>2698</v>
      </c>
      <c r="C1099" s="176" t="s">
        <v>96</v>
      </c>
      <c r="D1099" s="176" t="s">
        <v>166</v>
      </c>
      <c r="E1099" s="176" t="s">
        <v>2478</v>
      </c>
      <c r="F1099" s="176">
        <v>2024</v>
      </c>
      <c r="G1099" s="176" t="s">
        <v>138</v>
      </c>
      <c r="H1099" s="176" t="s">
        <v>162</v>
      </c>
      <c r="I1099" s="176" t="s">
        <v>218</v>
      </c>
      <c r="J1099" s="250" t="s">
        <v>13</v>
      </c>
      <c r="K1099" s="178">
        <v>3</v>
      </c>
      <c r="L1099" s="184">
        <v>3</v>
      </c>
      <c r="M1099" s="178">
        <v>0</v>
      </c>
      <c r="N1099" s="179" t="s">
        <v>20</v>
      </c>
      <c r="O1099" s="180" t="s">
        <v>146</v>
      </c>
    </row>
    <row r="1100" spans="1:15" customFormat="1" ht="15.5" x14ac:dyDescent="0.35">
      <c r="A1100" s="123" t="s">
        <v>2699</v>
      </c>
      <c r="B1100" s="124" t="s">
        <v>2700</v>
      </c>
      <c r="C1100" s="123" t="s">
        <v>88</v>
      </c>
      <c r="D1100" s="123" t="s">
        <v>412</v>
      </c>
      <c r="E1100" s="123" t="s">
        <v>412</v>
      </c>
      <c r="F1100" s="123">
        <v>2024</v>
      </c>
      <c r="G1100" s="123" t="s">
        <v>138</v>
      </c>
      <c r="H1100" s="123" t="s">
        <v>162</v>
      </c>
      <c r="I1100" s="123" t="s">
        <v>1018</v>
      </c>
      <c r="J1100" s="251" t="s">
        <v>13</v>
      </c>
      <c r="K1100" s="181">
        <v>83994</v>
      </c>
      <c r="L1100" s="185">
        <v>83994</v>
      </c>
      <c r="M1100" s="185">
        <v>83992</v>
      </c>
      <c r="N1100" s="182" t="s">
        <v>20</v>
      </c>
      <c r="O1100" s="183" t="s">
        <v>20</v>
      </c>
    </row>
    <row r="1101" spans="1:15" customFormat="1" ht="15.5" x14ac:dyDescent="0.35">
      <c r="A1101" s="176" t="s">
        <v>2701</v>
      </c>
      <c r="B1101" s="177" t="s">
        <v>2702</v>
      </c>
      <c r="C1101" s="176" t="s">
        <v>97</v>
      </c>
      <c r="D1101" s="176" t="s">
        <v>685</v>
      </c>
      <c r="E1101" s="176" t="s">
        <v>686</v>
      </c>
      <c r="F1101" s="176">
        <v>2024</v>
      </c>
      <c r="G1101" s="176" t="s">
        <v>138</v>
      </c>
      <c r="H1101" s="176" t="s">
        <v>139</v>
      </c>
      <c r="I1101" s="176" t="s">
        <v>140</v>
      </c>
      <c r="J1101" s="250" t="s">
        <v>13</v>
      </c>
      <c r="K1101" s="178">
        <v>492664</v>
      </c>
      <c r="L1101" s="178">
        <v>395614</v>
      </c>
      <c r="M1101" s="178">
        <v>381979.80900000001</v>
      </c>
      <c r="N1101" s="179" t="s">
        <v>20</v>
      </c>
      <c r="O1101" s="180" t="s">
        <v>20</v>
      </c>
    </row>
    <row r="1102" spans="1:15" customFormat="1" ht="15.5" x14ac:dyDescent="0.35">
      <c r="A1102" s="123" t="s">
        <v>2703</v>
      </c>
      <c r="B1102" s="124" t="s">
        <v>2704</v>
      </c>
      <c r="C1102" s="123" t="s">
        <v>89</v>
      </c>
      <c r="D1102" s="123" t="s">
        <v>495</v>
      </c>
      <c r="E1102" s="123" t="s">
        <v>833</v>
      </c>
      <c r="F1102" s="123">
        <v>2024</v>
      </c>
      <c r="G1102" s="123" t="s">
        <v>138</v>
      </c>
      <c r="H1102" s="123" t="s">
        <v>151</v>
      </c>
      <c r="I1102" s="123" t="s">
        <v>152</v>
      </c>
      <c r="J1102" s="251" t="s">
        <v>13</v>
      </c>
      <c r="K1102" s="181">
        <v>592333</v>
      </c>
      <c r="L1102" s="181">
        <v>5170</v>
      </c>
      <c r="M1102" s="181">
        <v>5122.9489999999996</v>
      </c>
      <c r="N1102" s="182" t="s">
        <v>20</v>
      </c>
      <c r="O1102" s="183" t="s">
        <v>20</v>
      </c>
    </row>
    <row r="1103" spans="1:15" customFormat="1" ht="15.5" x14ac:dyDescent="0.35">
      <c r="A1103" s="176" t="s">
        <v>2705</v>
      </c>
      <c r="B1103" s="177" t="s">
        <v>2706</v>
      </c>
      <c r="C1103" s="176" t="s">
        <v>292</v>
      </c>
      <c r="D1103" s="176" t="s">
        <v>293</v>
      </c>
      <c r="E1103" s="176" t="s">
        <v>294</v>
      </c>
      <c r="F1103" s="176">
        <v>2024</v>
      </c>
      <c r="G1103" s="176" t="s">
        <v>138</v>
      </c>
      <c r="H1103" s="176" t="s">
        <v>139</v>
      </c>
      <c r="I1103" s="176" t="s">
        <v>140</v>
      </c>
      <c r="J1103" s="250" t="s">
        <v>13</v>
      </c>
      <c r="K1103" s="178">
        <v>68405</v>
      </c>
      <c r="L1103" s="184">
        <v>68405</v>
      </c>
      <c r="M1103" s="178">
        <v>44568.678999999996</v>
      </c>
      <c r="N1103" s="179" t="s">
        <v>20</v>
      </c>
      <c r="O1103" s="180" t="s">
        <v>20</v>
      </c>
    </row>
    <row r="1104" spans="1:15" customFormat="1" ht="15.5" x14ac:dyDescent="0.35">
      <c r="A1104" s="123" t="s">
        <v>2707</v>
      </c>
      <c r="B1104" s="124" t="s">
        <v>2708</v>
      </c>
      <c r="C1104" s="123" t="s">
        <v>109</v>
      </c>
      <c r="D1104" s="123" t="s">
        <v>368</v>
      </c>
      <c r="E1104" s="123" t="s">
        <v>2709</v>
      </c>
      <c r="F1104" s="123">
        <v>2024</v>
      </c>
      <c r="G1104" s="123" t="s">
        <v>138</v>
      </c>
      <c r="H1104" s="123" t="s">
        <v>162</v>
      </c>
      <c r="I1104" s="123" t="s">
        <v>218</v>
      </c>
      <c r="J1104" s="251" t="s">
        <v>13</v>
      </c>
      <c r="K1104" s="181">
        <v>5928549</v>
      </c>
      <c r="L1104" s="185">
        <v>1</v>
      </c>
      <c r="M1104" s="181">
        <v>0</v>
      </c>
      <c r="N1104" s="182" t="s">
        <v>20</v>
      </c>
      <c r="O1104" s="183" t="s">
        <v>146</v>
      </c>
    </row>
    <row r="1105" spans="1:15" customFormat="1" ht="15.5" x14ac:dyDescent="0.35">
      <c r="A1105" s="176" t="s">
        <v>2710</v>
      </c>
      <c r="B1105" s="177" t="s">
        <v>2711</v>
      </c>
      <c r="C1105" s="176" t="s">
        <v>92</v>
      </c>
      <c r="D1105" s="176" t="s">
        <v>361</v>
      </c>
      <c r="E1105" s="176" t="s">
        <v>1017</v>
      </c>
      <c r="F1105" s="176">
        <v>2024</v>
      </c>
      <c r="G1105" s="176" t="s">
        <v>138</v>
      </c>
      <c r="H1105" s="176" t="s">
        <v>162</v>
      </c>
      <c r="I1105" s="176" t="s">
        <v>1018</v>
      </c>
      <c r="J1105" s="250" t="s">
        <v>13</v>
      </c>
      <c r="K1105" s="178">
        <v>3649</v>
      </c>
      <c r="L1105" s="178">
        <v>3649</v>
      </c>
      <c r="M1105" s="178">
        <v>3648.0639999999999</v>
      </c>
      <c r="N1105" s="179" t="s">
        <v>20</v>
      </c>
      <c r="O1105" s="180" t="s">
        <v>20</v>
      </c>
    </row>
    <row r="1106" spans="1:15" customFormat="1" ht="15.5" x14ac:dyDescent="0.35">
      <c r="A1106" s="123" t="s">
        <v>2712</v>
      </c>
      <c r="B1106" s="124" t="s">
        <v>2713</v>
      </c>
      <c r="C1106" s="123" t="s">
        <v>98</v>
      </c>
      <c r="D1106" s="123" t="s">
        <v>155</v>
      </c>
      <c r="E1106" s="123" t="s">
        <v>155</v>
      </c>
      <c r="F1106" s="123">
        <v>2024</v>
      </c>
      <c r="G1106" s="123" t="s">
        <v>138</v>
      </c>
      <c r="H1106" s="123" t="s">
        <v>196</v>
      </c>
      <c r="I1106" s="123" t="s">
        <v>196</v>
      </c>
      <c r="J1106" s="251" t="s">
        <v>13</v>
      </c>
      <c r="K1106" s="181">
        <v>128227</v>
      </c>
      <c r="L1106" s="181">
        <v>128227</v>
      </c>
      <c r="M1106" s="181">
        <v>0</v>
      </c>
      <c r="N1106" s="182" t="s">
        <v>20</v>
      </c>
      <c r="O1106" s="183" t="s">
        <v>146</v>
      </c>
    </row>
    <row r="1107" spans="1:15" customFormat="1" ht="15.5" x14ac:dyDescent="0.35">
      <c r="A1107" s="176" t="s">
        <v>2714</v>
      </c>
      <c r="B1107" s="177" t="s">
        <v>2715</v>
      </c>
      <c r="C1107" s="176" t="s">
        <v>89</v>
      </c>
      <c r="D1107" s="176" t="s">
        <v>495</v>
      </c>
      <c r="E1107" s="176" t="s">
        <v>833</v>
      </c>
      <c r="F1107" s="176">
        <v>2024</v>
      </c>
      <c r="G1107" s="176" t="s">
        <v>138</v>
      </c>
      <c r="H1107" s="176" t="s">
        <v>414</v>
      </c>
      <c r="I1107" s="176" t="s">
        <v>415</v>
      </c>
      <c r="J1107" s="250" t="s">
        <v>13</v>
      </c>
      <c r="K1107" s="178">
        <v>3020941</v>
      </c>
      <c r="L1107" s="178">
        <v>1979342</v>
      </c>
      <c r="M1107" s="184">
        <v>2953584.273</v>
      </c>
      <c r="N1107" s="179" t="s">
        <v>20</v>
      </c>
      <c r="O1107" s="180" t="s">
        <v>20</v>
      </c>
    </row>
    <row r="1108" spans="1:15" customFormat="1" ht="15.5" x14ac:dyDescent="0.35">
      <c r="A1108" s="123" t="s">
        <v>2716</v>
      </c>
      <c r="B1108" s="124" t="s">
        <v>2717</v>
      </c>
      <c r="C1108" s="123" t="s">
        <v>89</v>
      </c>
      <c r="D1108" s="123" t="s">
        <v>186</v>
      </c>
      <c r="E1108" s="123" t="s">
        <v>187</v>
      </c>
      <c r="F1108" s="123">
        <v>2024</v>
      </c>
      <c r="G1108" s="123" t="s">
        <v>138</v>
      </c>
      <c r="H1108" s="123" t="s">
        <v>414</v>
      </c>
      <c r="I1108" s="123" t="s">
        <v>415</v>
      </c>
      <c r="J1108" s="251" t="s">
        <v>13</v>
      </c>
      <c r="K1108" s="181">
        <v>2025477</v>
      </c>
      <c r="L1108" s="181">
        <v>2018876</v>
      </c>
      <c r="M1108" s="181">
        <v>2017472.254</v>
      </c>
      <c r="N1108" s="182" t="s">
        <v>20</v>
      </c>
      <c r="O1108" s="183" t="s">
        <v>20</v>
      </c>
    </row>
    <row r="1109" spans="1:15" customFormat="1" ht="15.5" x14ac:dyDescent="0.35">
      <c r="A1109" s="176" t="s">
        <v>2718</v>
      </c>
      <c r="B1109" s="177" t="s">
        <v>2719</v>
      </c>
      <c r="C1109" s="176" t="s">
        <v>87</v>
      </c>
      <c r="D1109" s="176" t="s">
        <v>155</v>
      </c>
      <c r="E1109" s="176" t="s">
        <v>155</v>
      </c>
      <c r="F1109" s="176">
        <v>2024</v>
      </c>
      <c r="G1109" s="176" t="s">
        <v>138</v>
      </c>
      <c r="H1109" s="176" t="s">
        <v>151</v>
      </c>
      <c r="I1109" s="176" t="s">
        <v>152</v>
      </c>
      <c r="J1109" s="250" t="s">
        <v>13</v>
      </c>
      <c r="K1109" s="178">
        <v>50066742</v>
      </c>
      <c r="L1109" s="178">
        <v>45058840</v>
      </c>
      <c r="M1109" s="178">
        <v>41554726.283</v>
      </c>
      <c r="N1109" s="179" t="s">
        <v>20</v>
      </c>
      <c r="O1109" s="180" t="s">
        <v>20</v>
      </c>
    </row>
    <row r="1110" spans="1:15" customFormat="1" ht="15.5" x14ac:dyDescent="0.35">
      <c r="A1110" s="123" t="s">
        <v>2720</v>
      </c>
      <c r="B1110" s="124" t="s">
        <v>2721</v>
      </c>
      <c r="C1110" s="123" t="s">
        <v>89</v>
      </c>
      <c r="D1110" s="123" t="s">
        <v>221</v>
      </c>
      <c r="E1110" s="123" t="s">
        <v>62</v>
      </c>
      <c r="F1110" s="123">
        <v>2024</v>
      </c>
      <c r="G1110" s="123" t="s">
        <v>138</v>
      </c>
      <c r="H1110" s="123" t="s">
        <v>210</v>
      </c>
      <c r="I1110" s="123" t="s">
        <v>211</v>
      </c>
      <c r="J1110" s="251" t="s">
        <v>13</v>
      </c>
      <c r="K1110" s="181">
        <v>1188604</v>
      </c>
      <c r="L1110" s="181">
        <v>1188532</v>
      </c>
      <c r="M1110" s="181">
        <v>1188530.8770000001</v>
      </c>
      <c r="N1110" s="182" t="s">
        <v>20</v>
      </c>
      <c r="O1110" s="183" t="s">
        <v>20</v>
      </c>
    </row>
    <row r="1111" spans="1:15" customFormat="1" ht="15.5" x14ac:dyDescent="0.35">
      <c r="A1111" s="176" t="s">
        <v>2722</v>
      </c>
      <c r="B1111" s="177" t="s">
        <v>2723</v>
      </c>
      <c r="C1111" s="176" t="s">
        <v>97</v>
      </c>
      <c r="D1111" s="176" t="s">
        <v>333</v>
      </c>
      <c r="E1111" s="176" t="s">
        <v>390</v>
      </c>
      <c r="F1111" s="176">
        <v>2024</v>
      </c>
      <c r="G1111" s="176" t="s">
        <v>138</v>
      </c>
      <c r="H1111" s="176" t="s">
        <v>321</v>
      </c>
      <c r="I1111" s="176" t="s">
        <v>322</v>
      </c>
      <c r="J1111" s="250" t="s">
        <v>13</v>
      </c>
      <c r="K1111" s="178">
        <v>33997</v>
      </c>
      <c r="L1111" s="178">
        <v>14726</v>
      </c>
      <c r="M1111" s="184">
        <v>14726</v>
      </c>
      <c r="N1111" s="179" t="s">
        <v>20</v>
      </c>
      <c r="O1111" s="180" t="s">
        <v>20</v>
      </c>
    </row>
    <row r="1112" spans="1:15" customFormat="1" ht="15.5" x14ac:dyDescent="0.35">
      <c r="A1112" s="123" t="s">
        <v>2724</v>
      </c>
      <c r="B1112" s="124" t="s">
        <v>2725</v>
      </c>
      <c r="C1112" s="123" t="s">
        <v>97</v>
      </c>
      <c r="D1112" s="123" t="s">
        <v>333</v>
      </c>
      <c r="E1112" s="123" t="s">
        <v>390</v>
      </c>
      <c r="F1112" s="123">
        <v>2024</v>
      </c>
      <c r="G1112" s="123" t="s">
        <v>138</v>
      </c>
      <c r="H1112" s="123" t="s">
        <v>321</v>
      </c>
      <c r="I1112" s="123" t="s">
        <v>322</v>
      </c>
      <c r="J1112" s="251" t="s">
        <v>13</v>
      </c>
      <c r="K1112" s="181">
        <v>90483</v>
      </c>
      <c r="L1112" s="181">
        <v>876</v>
      </c>
      <c r="M1112" s="181">
        <v>876</v>
      </c>
      <c r="N1112" s="182" t="s">
        <v>20</v>
      </c>
      <c r="O1112" s="183" t="s">
        <v>20</v>
      </c>
    </row>
    <row r="1113" spans="1:15" customFormat="1" ht="15.5" x14ac:dyDescent="0.35">
      <c r="A1113" s="176" t="s">
        <v>2726</v>
      </c>
      <c r="B1113" s="177" t="s">
        <v>2727</v>
      </c>
      <c r="C1113" s="176" t="s">
        <v>97</v>
      </c>
      <c r="D1113" s="176" t="s">
        <v>685</v>
      </c>
      <c r="E1113" s="176" t="s">
        <v>1324</v>
      </c>
      <c r="F1113" s="176">
        <v>2024</v>
      </c>
      <c r="G1113" s="176" t="s">
        <v>138</v>
      </c>
      <c r="H1113" s="176" t="s">
        <v>162</v>
      </c>
      <c r="I1113" s="176" t="s">
        <v>238</v>
      </c>
      <c r="J1113" s="250" t="s">
        <v>13</v>
      </c>
      <c r="K1113" s="178">
        <v>54678</v>
      </c>
      <c r="L1113" s="184">
        <v>42173</v>
      </c>
      <c r="M1113" s="178">
        <v>42172.404999999999</v>
      </c>
      <c r="N1113" s="179" t="s">
        <v>20</v>
      </c>
      <c r="O1113" s="180" t="s">
        <v>20</v>
      </c>
    </row>
    <row r="1114" spans="1:15" customFormat="1" ht="15.5" x14ac:dyDescent="0.35">
      <c r="A1114" s="123" t="s">
        <v>2728</v>
      </c>
      <c r="B1114" s="124" t="s">
        <v>2729</v>
      </c>
      <c r="C1114" s="123" t="s">
        <v>90</v>
      </c>
      <c r="D1114" s="123" t="s">
        <v>911</v>
      </c>
      <c r="E1114" s="123" t="s">
        <v>2177</v>
      </c>
      <c r="F1114" s="123">
        <v>2024</v>
      </c>
      <c r="G1114" s="123" t="s">
        <v>138</v>
      </c>
      <c r="H1114" s="123" t="s">
        <v>144</v>
      </c>
      <c r="I1114" s="123" t="s">
        <v>943</v>
      </c>
      <c r="J1114" s="251" t="s">
        <v>16</v>
      </c>
      <c r="K1114" s="181">
        <v>4632</v>
      </c>
      <c r="L1114" s="181">
        <v>3088</v>
      </c>
      <c r="M1114" s="181">
        <v>3087.45</v>
      </c>
      <c r="N1114" s="182" t="s">
        <v>20</v>
      </c>
      <c r="O1114" s="183" t="s">
        <v>20</v>
      </c>
    </row>
    <row r="1115" spans="1:15" customFormat="1" ht="15.5" x14ac:dyDescent="0.35">
      <c r="A1115" s="176" t="s">
        <v>2730</v>
      </c>
      <c r="B1115" s="177" t="s">
        <v>2731</v>
      </c>
      <c r="C1115" s="176" t="s">
        <v>111</v>
      </c>
      <c r="D1115" s="176" t="s">
        <v>180</v>
      </c>
      <c r="E1115" s="176" t="s">
        <v>454</v>
      </c>
      <c r="F1115" s="176">
        <v>2024</v>
      </c>
      <c r="G1115" s="176" t="s">
        <v>251</v>
      </c>
      <c r="H1115" s="176" t="s">
        <v>151</v>
      </c>
      <c r="I1115" s="176" t="s">
        <v>200</v>
      </c>
      <c r="J1115" s="250" t="s">
        <v>13</v>
      </c>
      <c r="K1115" s="178">
        <v>98583</v>
      </c>
      <c r="L1115" s="184">
        <v>95250</v>
      </c>
      <c r="M1115" s="178">
        <v>95250</v>
      </c>
      <c r="N1115" s="179" t="s">
        <v>20</v>
      </c>
      <c r="O1115" s="180" t="s">
        <v>20</v>
      </c>
    </row>
    <row r="1116" spans="1:15" customFormat="1" ht="15.5" x14ac:dyDescent="0.35">
      <c r="A1116" s="123" t="s">
        <v>2732</v>
      </c>
      <c r="B1116" s="124" t="s">
        <v>2733</v>
      </c>
      <c r="C1116" s="123" t="s">
        <v>97</v>
      </c>
      <c r="D1116" s="123" t="s">
        <v>333</v>
      </c>
      <c r="E1116" s="123" t="s">
        <v>334</v>
      </c>
      <c r="F1116" s="123">
        <v>2024</v>
      </c>
      <c r="G1116" s="123" t="s">
        <v>138</v>
      </c>
      <c r="H1116" s="123" t="s">
        <v>196</v>
      </c>
      <c r="I1116" s="123" t="s">
        <v>196</v>
      </c>
      <c r="J1116" s="251" t="s">
        <v>13</v>
      </c>
      <c r="K1116" s="181">
        <v>308000</v>
      </c>
      <c r="L1116" s="181">
        <v>1016817</v>
      </c>
      <c r="M1116" s="181">
        <v>1016817</v>
      </c>
      <c r="N1116" s="182" t="s">
        <v>20</v>
      </c>
      <c r="O1116" s="183" t="s">
        <v>20</v>
      </c>
    </row>
    <row r="1117" spans="1:15" customFormat="1" ht="15.5" x14ac:dyDescent="0.35">
      <c r="A1117" s="176" t="s">
        <v>2734</v>
      </c>
      <c r="B1117" s="177" t="s">
        <v>2735</v>
      </c>
      <c r="C1117" s="176" t="s">
        <v>100</v>
      </c>
      <c r="D1117" s="176" t="s">
        <v>73</v>
      </c>
      <c r="E1117" s="176" t="s">
        <v>1009</v>
      </c>
      <c r="F1117" s="176">
        <v>2024</v>
      </c>
      <c r="G1117" s="176" t="s">
        <v>138</v>
      </c>
      <c r="H1117" s="176" t="s">
        <v>182</v>
      </c>
      <c r="I1117" s="176" t="s">
        <v>330</v>
      </c>
      <c r="J1117" s="250" t="s">
        <v>13</v>
      </c>
      <c r="K1117" s="178">
        <v>904010</v>
      </c>
      <c r="L1117" s="178">
        <v>831906</v>
      </c>
      <c r="M1117" s="178">
        <v>794447.255</v>
      </c>
      <c r="N1117" s="179" t="s">
        <v>20</v>
      </c>
      <c r="O1117" s="180" t="s">
        <v>20</v>
      </c>
    </row>
    <row r="1118" spans="1:15" customFormat="1" ht="15.5" x14ac:dyDescent="0.35">
      <c r="A1118" s="123" t="s">
        <v>2736</v>
      </c>
      <c r="B1118" s="124" t="s">
        <v>2737</v>
      </c>
      <c r="C1118" s="123" t="s">
        <v>98</v>
      </c>
      <c r="D1118" s="123" t="s">
        <v>365</v>
      </c>
      <c r="E1118" s="123" t="s">
        <v>365</v>
      </c>
      <c r="F1118" s="123">
        <v>2024</v>
      </c>
      <c r="G1118" s="123" t="s">
        <v>138</v>
      </c>
      <c r="H1118" s="123" t="s">
        <v>139</v>
      </c>
      <c r="I1118" s="123" t="s">
        <v>140</v>
      </c>
      <c r="J1118" s="251" t="s">
        <v>13</v>
      </c>
      <c r="K1118" s="181">
        <v>3998171</v>
      </c>
      <c r="L1118" s="181">
        <v>3998171</v>
      </c>
      <c r="M1118" s="181">
        <v>3998170</v>
      </c>
      <c r="N1118" s="182" t="s">
        <v>20</v>
      </c>
      <c r="O1118" s="183" t="s">
        <v>20</v>
      </c>
    </row>
    <row r="1119" spans="1:15" customFormat="1" ht="15.5" x14ac:dyDescent="0.35">
      <c r="A1119" s="176" t="s">
        <v>2738</v>
      </c>
      <c r="B1119" s="177" t="s">
        <v>2739</v>
      </c>
      <c r="C1119" s="176" t="s">
        <v>109</v>
      </c>
      <c r="D1119" s="176" t="s">
        <v>171</v>
      </c>
      <c r="E1119" s="176" t="s">
        <v>2740</v>
      </c>
      <c r="F1119" s="176">
        <v>2024</v>
      </c>
      <c r="G1119" s="176" t="s">
        <v>138</v>
      </c>
      <c r="H1119" s="176" t="s">
        <v>182</v>
      </c>
      <c r="I1119" s="176" t="s">
        <v>330</v>
      </c>
      <c r="J1119" s="250" t="s">
        <v>13</v>
      </c>
      <c r="K1119" s="178">
        <v>375864</v>
      </c>
      <c r="L1119" s="178">
        <v>112000</v>
      </c>
      <c r="M1119" s="178">
        <v>101500</v>
      </c>
      <c r="N1119" s="179" t="s">
        <v>20</v>
      </c>
      <c r="O1119" s="180" t="s">
        <v>20</v>
      </c>
    </row>
    <row r="1120" spans="1:15" customFormat="1" ht="15.5" x14ac:dyDescent="0.35">
      <c r="A1120" s="123" t="s">
        <v>2741</v>
      </c>
      <c r="B1120" s="124" t="s">
        <v>2742</v>
      </c>
      <c r="C1120" s="123" t="s">
        <v>90</v>
      </c>
      <c r="D1120" s="123" t="s">
        <v>911</v>
      </c>
      <c r="E1120" s="123" t="s">
        <v>2388</v>
      </c>
      <c r="F1120" s="123">
        <v>2024</v>
      </c>
      <c r="G1120" s="123" t="s">
        <v>138</v>
      </c>
      <c r="H1120" s="123" t="s">
        <v>162</v>
      </c>
      <c r="I1120" s="123" t="s">
        <v>1018</v>
      </c>
      <c r="J1120" s="251" t="s">
        <v>13</v>
      </c>
      <c r="K1120" s="181">
        <v>1</v>
      </c>
      <c r="L1120" s="185">
        <v>1</v>
      </c>
      <c r="M1120" s="181">
        <v>0</v>
      </c>
      <c r="N1120" s="182" t="s">
        <v>20</v>
      </c>
      <c r="O1120" s="183" t="s">
        <v>146</v>
      </c>
    </row>
    <row r="1121" spans="1:15" customFormat="1" ht="15.5" x14ac:dyDescent="0.35">
      <c r="A1121" s="176" t="s">
        <v>2743</v>
      </c>
      <c r="B1121" s="177" t="s">
        <v>2744</v>
      </c>
      <c r="C1121" s="176" t="s">
        <v>90</v>
      </c>
      <c r="D1121" s="176" t="s">
        <v>63</v>
      </c>
      <c r="E1121" s="176" t="s">
        <v>63</v>
      </c>
      <c r="F1121" s="176">
        <v>2024</v>
      </c>
      <c r="G1121" s="176" t="s">
        <v>138</v>
      </c>
      <c r="H1121" s="176" t="s">
        <v>139</v>
      </c>
      <c r="I1121" s="176" t="s">
        <v>140</v>
      </c>
      <c r="J1121" s="250" t="s">
        <v>13</v>
      </c>
      <c r="K1121" s="178">
        <v>25881</v>
      </c>
      <c r="L1121" s="178">
        <v>25881</v>
      </c>
      <c r="M1121" s="178">
        <v>25880</v>
      </c>
      <c r="N1121" s="179" t="s">
        <v>20</v>
      </c>
      <c r="O1121" s="180" t="s">
        <v>20</v>
      </c>
    </row>
    <row r="1122" spans="1:15" customFormat="1" ht="15.5" x14ac:dyDescent="0.35">
      <c r="A1122" s="123" t="s">
        <v>2745</v>
      </c>
      <c r="B1122" s="124" t="s">
        <v>2746</v>
      </c>
      <c r="C1122" s="123" t="s">
        <v>93</v>
      </c>
      <c r="D1122" s="123" t="s">
        <v>315</v>
      </c>
      <c r="E1122" s="123" t="s">
        <v>315</v>
      </c>
      <c r="F1122" s="123">
        <v>2024</v>
      </c>
      <c r="G1122" s="123" t="s">
        <v>138</v>
      </c>
      <c r="H1122" s="123" t="s">
        <v>139</v>
      </c>
      <c r="I1122" s="123" t="s">
        <v>140</v>
      </c>
      <c r="J1122" s="251" t="s">
        <v>13</v>
      </c>
      <c r="K1122" s="181">
        <v>6217326</v>
      </c>
      <c r="L1122" s="181">
        <v>6217326</v>
      </c>
      <c r="M1122" s="181">
        <v>6217123</v>
      </c>
      <c r="N1122" s="182" t="s">
        <v>20</v>
      </c>
      <c r="O1122" s="183" t="s">
        <v>20</v>
      </c>
    </row>
    <row r="1123" spans="1:15" customFormat="1" ht="15.5" x14ac:dyDescent="0.35">
      <c r="A1123" s="176" t="s">
        <v>2747</v>
      </c>
      <c r="B1123" s="177" t="s">
        <v>2748</v>
      </c>
      <c r="C1123" s="176" t="s">
        <v>93</v>
      </c>
      <c r="D1123" s="176" t="s">
        <v>245</v>
      </c>
      <c r="E1123" s="176" t="s">
        <v>2749</v>
      </c>
      <c r="F1123" s="176">
        <v>2024</v>
      </c>
      <c r="G1123" s="176" t="s">
        <v>138</v>
      </c>
      <c r="H1123" s="176" t="s">
        <v>139</v>
      </c>
      <c r="I1123" s="176" t="s">
        <v>140</v>
      </c>
      <c r="J1123" s="250" t="s">
        <v>13</v>
      </c>
      <c r="K1123" s="178">
        <v>452707</v>
      </c>
      <c r="L1123" s="178">
        <v>452707</v>
      </c>
      <c r="M1123" s="178">
        <v>452789.897</v>
      </c>
      <c r="N1123" s="179" t="s">
        <v>20</v>
      </c>
      <c r="O1123" s="180" t="s">
        <v>20</v>
      </c>
    </row>
    <row r="1124" spans="1:15" customFormat="1" ht="15.5" x14ac:dyDescent="0.35">
      <c r="A1124" s="123" t="s">
        <v>2750</v>
      </c>
      <c r="B1124" s="124" t="s">
        <v>2751</v>
      </c>
      <c r="C1124" s="123" t="s">
        <v>90</v>
      </c>
      <c r="D1124" s="123" t="s">
        <v>63</v>
      </c>
      <c r="E1124" s="123" t="s">
        <v>63</v>
      </c>
      <c r="F1124" s="123">
        <v>2024</v>
      </c>
      <c r="G1124" s="123" t="s">
        <v>138</v>
      </c>
      <c r="H1124" s="123" t="s">
        <v>182</v>
      </c>
      <c r="I1124" s="123" t="s">
        <v>330</v>
      </c>
      <c r="J1124" s="251" t="s">
        <v>13</v>
      </c>
      <c r="K1124" s="181">
        <v>45139</v>
      </c>
      <c r="L1124" s="181">
        <v>18001</v>
      </c>
      <c r="M1124" s="185">
        <v>0</v>
      </c>
      <c r="N1124" s="182" t="s">
        <v>20</v>
      </c>
      <c r="O1124" s="183" t="s">
        <v>146</v>
      </c>
    </row>
    <row r="1125" spans="1:15" customFormat="1" ht="15.5" x14ac:dyDescent="0.35">
      <c r="A1125" s="176" t="s">
        <v>2752</v>
      </c>
      <c r="B1125" s="177" t="s">
        <v>2753</v>
      </c>
      <c r="C1125" s="176" t="s">
        <v>96</v>
      </c>
      <c r="D1125" s="176" t="s">
        <v>136</v>
      </c>
      <c r="E1125" s="176" t="s">
        <v>371</v>
      </c>
      <c r="F1125" s="176">
        <v>2024</v>
      </c>
      <c r="G1125" s="176" t="s">
        <v>138</v>
      </c>
      <c r="H1125" s="176" t="s">
        <v>139</v>
      </c>
      <c r="I1125" s="176" t="s">
        <v>140</v>
      </c>
      <c r="J1125" s="250" t="s">
        <v>13</v>
      </c>
      <c r="K1125" s="178">
        <v>748222</v>
      </c>
      <c r="L1125" s="178">
        <v>759090</v>
      </c>
      <c r="M1125" s="178">
        <v>714457.47199999995</v>
      </c>
      <c r="N1125" s="179" t="s">
        <v>20</v>
      </c>
      <c r="O1125" s="180" t="s">
        <v>20</v>
      </c>
    </row>
    <row r="1126" spans="1:15" customFormat="1" ht="15.5" x14ac:dyDescent="0.35">
      <c r="A1126" s="123" t="s">
        <v>2754</v>
      </c>
      <c r="B1126" s="124" t="s">
        <v>2755</v>
      </c>
      <c r="C1126" s="123" t="s">
        <v>89</v>
      </c>
      <c r="D1126" s="123" t="s">
        <v>221</v>
      </c>
      <c r="E1126" s="123" t="s">
        <v>222</v>
      </c>
      <c r="F1126" s="123">
        <v>2024</v>
      </c>
      <c r="G1126" s="123" t="s">
        <v>138</v>
      </c>
      <c r="H1126" s="123" t="s">
        <v>162</v>
      </c>
      <c r="I1126" s="123" t="s">
        <v>1018</v>
      </c>
      <c r="J1126" s="251" t="s">
        <v>13</v>
      </c>
      <c r="K1126" s="181">
        <v>792298</v>
      </c>
      <c r="L1126" s="185">
        <v>838993</v>
      </c>
      <c r="M1126" s="181">
        <v>838957.63199999998</v>
      </c>
      <c r="N1126" s="182" t="s">
        <v>20</v>
      </c>
      <c r="O1126" s="183" t="s">
        <v>20</v>
      </c>
    </row>
    <row r="1127" spans="1:15" customFormat="1" ht="15.5" x14ac:dyDescent="0.35">
      <c r="A1127" s="176" t="s">
        <v>2756</v>
      </c>
      <c r="B1127" s="177" t="s">
        <v>2757</v>
      </c>
      <c r="C1127" s="176" t="s">
        <v>97</v>
      </c>
      <c r="D1127" s="176" t="s">
        <v>333</v>
      </c>
      <c r="E1127" s="176" t="s">
        <v>1319</v>
      </c>
      <c r="F1127" s="176">
        <v>2024</v>
      </c>
      <c r="G1127" s="176" t="s">
        <v>138</v>
      </c>
      <c r="H1127" s="176" t="s">
        <v>321</v>
      </c>
      <c r="I1127" s="176" t="s">
        <v>1181</v>
      </c>
      <c r="J1127" s="250" t="s">
        <v>13</v>
      </c>
      <c r="K1127" s="178">
        <v>42274</v>
      </c>
      <c r="L1127" s="184">
        <v>19511</v>
      </c>
      <c r="M1127" s="178">
        <v>19511</v>
      </c>
      <c r="N1127" s="179" t="s">
        <v>20</v>
      </c>
      <c r="O1127" s="180" t="s">
        <v>20</v>
      </c>
    </row>
    <row r="1128" spans="1:15" customFormat="1" ht="15.5" x14ac:dyDescent="0.35">
      <c r="A1128" s="123" t="s">
        <v>2758</v>
      </c>
      <c r="B1128" s="124" t="s">
        <v>2759</v>
      </c>
      <c r="C1128" s="123" t="s">
        <v>93</v>
      </c>
      <c r="D1128" s="123" t="s">
        <v>315</v>
      </c>
      <c r="E1128" s="123" t="s">
        <v>155</v>
      </c>
      <c r="F1128" s="123">
        <v>2024</v>
      </c>
      <c r="G1128" s="123" t="s">
        <v>251</v>
      </c>
      <c r="H1128" s="123" t="s">
        <v>151</v>
      </c>
      <c r="I1128" s="123" t="s">
        <v>200</v>
      </c>
      <c r="J1128" s="251" t="s">
        <v>13</v>
      </c>
      <c r="K1128" s="181">
        <v>103293</v>
      </c>
      <c r="L1128" s="181">
        <v>99800</v>
      </c>
      <c r="M1128" s="181">
        <v>99800</v>
      </c>
      <c r="N1128" s="182" t="s">
        <v>20</v>
      </c>
      <c r="O1128" s="183" t="s">
        <v>20</v>
      </c>
    </row>
    <row r="1129" spans="1:15" customFormat="1" ht="15.5" x14ac:dyDescent="0.35">
      <c r="A1129" s="176" t="s">
        <v>2760</v>
      </c>
      <c r="B1129" s="177" t="s">
        <v>2761</v>
      </c>
      <c r="C1129" s="176" t="s">
        <v>96</v>
      </c>
      <c r="D1129" s="176" t="s">
        <v>166</v>
      </c>
      <c r="E1129" s="176" t="s">
        <v>237</v>
      </c>
      <c r="F1129" s="176">
        <v>2024</v>
      </c>
      <c r="G1129" s="176" t="s">
        <v>138</v>
      </c>
      <c r="H1129" s="176" t="s">
        <v>144</v>
      </c>
      <c r="I1129" s="176" t="s">
        <v>145</v>
      </c>
      <c r="J1129" s="250" t="s">
        <v>13</v>
      </c>
      <c r="K1129" s="178">
        <v>39289</v>
      </c>
      <c r="L1129" s="178">
        <v>39289</v>
      </c>
      <c r="M1129" s="178">
        <v>39289</v>
      </c>
      <c r="N1129" s="179" t="s">
        <v>20</v>
      </c>
      <c r="O1129" s="180" t="s">
        <v>20</v>
      </c>
    </row>
    <row r="1130" spans="1:15" customFormat="1" ht="15.5" x14ac:dyDescent="0.35">
      <c r="A1130" s="123" t="s">
        <v>2762</v>
      </c>
      <c r="B1130" s="124" t="s">
        <v>2763</v>
      </c>
      <c r="C1130" s="123" t="s">
        <v>89</v>
      </c>
      <c r="D1130" s="123" t="s">
        <v>221</v>
      </c>
      <c r="E1130" s="123" t="s">
        <v>2693</v>
      </c>
      <c r="F1130" s="123">
        <v>2024</v>
      </c>
      <c r="G1130" s="123" t="s">
        <v>138</v>
      </c>
      <c r="H1130" s="123" t="s">
        <v>144</v>
      </c>
      <c r="I1130" s="123" t="s">
        <v>145</v>
      </c>
      <c r="J1130" s="251" t="s">
        <v>13</v>
      </c>
      <c r="K1130" s="181">
        <v>148693</v>
      </c>
      <c r="L1130" s="181">
        <v>146928</v>
      </c>
      <c r="M1130" s="185">
        <v>146927</v>
      </c>
      <c r="N1130" s="182" t="s">
        <v>20</v>
      </c>
      <c r="O1130" s="183" t="s">
        <v>20</v>
      </c>
    </row>
    <row r="1131" spans="1:15" customFormat="1" ht="15.5" x14ac:dyDescent="0.35">
      <c r="A1131" s="176" t="s">
        <v>2764</v>
      </c>
      <c r="B1131" s="177" t="s">
        <v>2765</v>
      </c>
      <c r="C1131" s="176" t="s">
        <v>292</v>
      </c>
      <c r="D1131" s="176" t="s">
        <v>72</v>
      </c>
      <c r="E1131" s="176" t="s">
        <v>72</v>
      </c>
      <c r="F1131" s="176">
        <v>2024</v>
      </c>
      <c r="G1131" s="176" t="s">
        <v>138</v>
      </c>
      <c r="H1131" s="176" t="s">
        <v>162</v>
      </c>
      <c r="I1131" s="176" t="s">
        <v>1207</v>
      </c>
      <c r="J1131" s="250" t="s">
        <v>13</v>
      </c>
      <c r="K1131" s="178">
        <v>1000000</v>
      </c>
      <c r="L1131" s="178">
        <v>5000</v>
      </c>
      <c r="M1131" s="178">
        <v>0</v>
      </c>
      <c r="N1131" s="179" t="s">
        <v>20</v>
      </c>
      <c r="O1131" s="180" t="s">
        <v>146</v>
      </c>
    </row>
    <row r="1132" spans="1:15" customFormat="1" ht="15.5" x14ac:dyDescent="0.35">
      <c r="A1132" s="123" t="s">
        <v>2766</v>
      </c>
      <c r="B1132" s="124" t="s">
        <v>2767</v>
      </c>
      <c r="C1132" s="123" t="s">
        <v>98</v>
      </c>
      <c r="D1132" s="123" t="s">
        <v>158</v>
      </c>
      <c r="E1132" s="123" t="s">
        <v>155</v>
      </c>
      <c r="F1132" s="123">
        <v>2024</v>
      </c>
      <c r="G1132" s="123" t="s">
        <v>138</v>
      </c>
      <c r="H1132" s="123" t="s">
        <v>151</v>
      </c>
      <c r="I1132" s="123" t="s">
        <v>200</v>
      </c>
      <c r="J1132" s="251" t="s">
        <v>13</v>
      </c>
      <c r="K1132" s="181">
        <v>417385</v>
      </c>
      <c r="L1132" s="181">
        <v>417385</v>
      </c>
      <c r="M1132" s="181">
        <v>415154.43</v>
      </c>
      <c r="N1132" s="182" t="s">
        <v>20</v>
      </c>
      <c r="O1132" s="183" t="s">
        <v>20</v>
      </c>
    </row>
    <row r="1133" spans="1:15" customFormat="1" ht="15.5" x14ac:dyDescent="0.35">
      <c r="A1133" s="176" t="s">
        <v>2768</v>
      </c>
      <c r="B1133" s="177" t="s">
        <v>2769</v>
      </c>
      <c r="C1133" s="176" t="s">
        <v>92</v>
      </c>
      <c r="D1133" s="176" t="s">
        <v>361</v>
      </c>
      <c r="E1133" s="176" t="s">
        <v>1017</v>
      </c>
      <c r="F1133" s="176">
        <v>2024</v>
      </c>
      <c r="G1133" s="176" t="s">
        <v>138</v>
      </c>
      <c r="H1133" s="176" t="s">
        <v>151</v>
      </c>
      <c r="I1133" s="176" t="s">
        <v>200</v>
      </c>
      <c r="J1133" s="250" t="s">
        <v>13</v>
      </c>
      <c r="K1133" s="178">
        <v>432167</v>
      </c>
      <c r="L1133" s="184">
        <v>414000</v>
      </c>
      <c r="M1133" s="178">
        <v>366943.23300000001</v>
      </c>
      <c r="N1133" s="179" t="s">
        <v>20</v>
      </c>
      <c r="O1133" s="180" t="s">
        <v>20</v>
      </c>
    </row>
    <row r="1134" spans="1:15" customFormat="1" ht="15.5" x14ac:dyDescent="0.35">
      <c r="A1134" s="123" t="s">
        <v>2770</v>
      </c>
      <c r="B1134" s="124" t="s">
        <v>2771</v>
      </c>
      <c r="C1134" s="123" t="s">
        <v>90</v>
      </c>
      <c r="D1134" s="123" t="s">
        <v>404</v>
      </c>
      <c r="E1134" s="123" t="s">
        <v>2772</v>
      </c>
      <c r="F1134" s="123">
        <v>2024</v>
      </c>
      <c r="G1134" s="123" t="s">
        <v>138</v>
      </c>
      <c r="H1134" s="123" t="s">
        <v>151</v>
      </c>
      <c r="I1134" s="123" t="s">
        <v>200</v>
      </c>
      <c r="J1134" s="251" t="s">
        <v>13</v>
      </c>
      <c r="K1134" s="181">
        <v>233789</v>
      </c>
      <c r="L1134" s="181">
        <v>99449</v>
      </c>
      <c r="M1134" s="181">
        <v>99446</v>
      </c>
      <c r="N1134" s="182" t="s">
        <v>20</v>
      </c>
      <c r="O1134" s="183" t="s">
        <v>20</v>
      </c>
    </row>
    <row r="1135" spans="1:15" customFormat="1" ht="15.5" x14ac:dyDescent="0.35">
      <c r="A1135" s="176" t="s">
        <v>2773</v>
      </c>
      <c r="B1135" s="177" t="s">
        <v>2774</v>
      </c>
      <c r="C1135" s="176" t="s">
        <v>96</v>
      </c>
      <c r="D1135" s="176" t="s">
        <v>166</v>
      </c>
      <c r="E1135" s="176" t="s">
        <v>378</v>
      </c>
      <c r="F1135" s="176">
        <v>2024</v>
      </c>
      <c r="G1135" s="176" t="s">
        <v>138</v>
      </c>
      <c r="H1135" s="176" t="s">
        <v>321</v>
      </c>
      <c r="I1135" s="176" t="s">
        <v>322</v>
      </c>
      <c r="J1135" s="250" t="s">
        <v>13</v>
      </c>
      <c r="K1135" s="178">
        <v>16778</v>
      </c>
      <c r="L1135" s="184">
        <v>16778</v>
      </c>
      <c r="M1135" s="178">
        <v>9028.5930000000008</v>
      </c>
      <c r="N1135" s="179" t="s">
        <v>20</v>
      </c>
      <c r="O1135" s="180" t="s">
        <v>20</v>
      </c>
    </row>
    <row r="1136" spans="1:15" customFormat="1" ht="15.5" x14ac:dyDescent="0.35">
      <c r="A1136" s="123" t="s">
        <v>2775</v>
      </c>
      <c r="B1136" s="124" t="s">
        <v>2776</v>
      </c>
      <c r="C1136" s="123" t="s">
        <v>100</v>
      </c>
      <c r="D1136" s="123" t="s">
        <v>73</v>
      </c>
      <c r="E1136" s="123" t="s">
        <v>1009</v>
      </c>
      <c r="F1136" s="123">
        <v>2024</v>
      </c>
      <c r="G1136" s="123" t="s">
        <v>138</v>
      </c>
      <c r="H1136" s="123" t="s">
        <v>151</v>
      </c>
      <c r="I1136" s="123" t="s">
        <v>200</v>
      </c>
      <c r="J1136" s="251" t="s">
        <v>13</v>
      </c>
      <c r="K1136" s="181">
        <v>100416</v>
      </c>
      <c r="L1136" s="185">
        <v>415</v>
      </c>
      <c r="M1136" s="185">
        <v>415</v>
      </c>
      <c r="N1136" s="182" t="s">
        <v>20</v>
      </c>
      <c r="O1136" s="183" t="s">
        <v>20</v>
      </c>
    </row>
    <row r="1137" spans="1:15" customFormat="1" ht="15.5" x14ac:dyDescent="0.35">
      <c r="A1137" s="176" t="s">
        <v>2777</v>
      </c>
      <c r="B1137" s="177" t="s">
        <v>2778</v>
      </c>
      <c r="C1137" s="176" t="s">
        <v>91</v>
      </c>
      <c r="D1137" s="176" t="s">
        <v>384</v>
      </c>
      <c r="E1137" s="176" t="s">
        <v>1866</v>
      </c>
      <c r="F1137" s="176">
        <v>2024</v>
      </c>
      <c r="G1137" s="176" t="s">
        <v>138</v>
      </c>
      <c r="H1137" s="176" t="s">
        <v>144</v>
      </c>
      <c r="I1137" s="176" t="s">
        <v>282</v>
      </c>
      <c r="J1137" s="250" t="s">
        <v>13</v>
      </c>
      <c r="K1137" s="178">
        <v>419325</v>
      </c>
      <c r="L1137" s="178">
        <v>386836</v>
      </c>
      <c r="M1137" s="178">
        <v>386835.25199999998</v>
      </c>
      <c r="N1137" s="179" t="s">
        <v>20</v>
      </c>
      <c r="O1137" s="180" t="s">
        <v>20</v>
      </c>
    </row>
    <row r="1138" spans="1:15" customFormat="1" ht="15.5" x14ac:dyDescent="0.35">
      <c r="A1138" s="123" t="s">
        <v>2779</v>
      </c>
      <c r="B1138" s="124" t="s">
        <v>2780</v>
      </c>
      <c r="C1138" s="123" t="s">
        <v>292</v>
      </c>
      <c r="D1138" s="123" t="s">
        <v>655</v>
      </c>
      <c r="E1138" s="123" t="s">
        <v>655</v>
      </c>
      <c r="F1138" s="123">
        <v>2024</v>
      </c>
      <c r="G1138" s="123" t="s">
        <v>138</v>
      </c>
      <c r="H1138" s="123" t="s">
        <v>419</v>
      </c>
      <c r="I1138" s="123" t="s">
        <v>1207</v>
      </c>
      <c r="J1138" s="251" t="s">
        <v>13</v>
      </c>
      <c r="K1138" s="181">
        <v>1001</v>
      </c>
      <c r="L1138" s="181">
        <v>1</v>
      </c>
      <c r="M1138" s="181">
        <v>136498.274</v>
      </c>
      <c r="N1138" s="182" t="s">
        <v>20</v>
      </c>
      <c r="O1138" s="183" t="s">
        <v>20</v>
      </c>
    </row>
    <row r="1139" spans="1:15" customFormat="1" ht="15.5" x14ac:dyDescent="0.35">
      <c r="A1139" s="176" t="s">
        <v>2781</v>
      </c>
      <c r="B1139" s="177" t="s">
        <v>2782</v>
      </c>
      <c r="C1139" s="176" t="s">
        <v>93</v>
      </c>
      <c r="D1139" s="176" t="s">
        <v>245</v>
      </c>
      <c r="E1139" s="176" t="s">
        <v>267</v>
      </c>
      <c r="F1139" s="176">
        <v>2024</v>
      </c>
      <c r="G1139" s="176" t="s">
        <v>138</v>
      </c>
      <c r="H1139" s="176" t="s">
        <v>151</v>
      </c>
      <c r="I1139" s="176" t="s">
        <v>200</v>
      </c>
      <c r="J1139" s="250" t="s">
        <v>13</v>
      </c>
      <c r="K1139" s="178">
        <v>500</v>
      </c>
      <c r="L1139" s="184">
        <v>10000</v>
      </c>
      <c r="M1139" s="178">
        <v>0</v>
      </c>
      <c r="N1139" s="179" t="s">
        <v>20</v>
      </c>
      <c r="O1139" s="180" t="s">
        <v>146</v>
      </c>
    </row>
    <row r="1140" spans="1:15" customFormat="1" ht="15.5" x14ac:dyDescent="0.35">
      <c r="A1140" s="123" t="s">
        <v>2783</v>
      </c>
      <c r="B1140" s="124" t="s">
        <v>2784</v>
      </c>
      <c r="C1140" s="123" t="s">
        <v>93</v>
      </c>
      <c r="D1140" s="123" t="s">
        <v>194</v>
      </c>
      <c r="E1140" s="123" t="s">
        <v>195</v>
      </c>
      <c r="F1140" s="123">
        <v>2024</v>
      </c>
      <c r="G1140" s="123" t="s">
        <v>138</v>
      </c>
      <c r="H1140" s="123" t="s">
        <v>151</v>
      </c>
      <c r="I1140" s="123" t="s">
        <v>200</v>
      </c>
      <c r="J1140" s="251" t="s">
        <v>13</v>
      </c>
      <c r="K1140" s="181">
        <v>500</v>
      </c>
      <c r="L1140" s="181">
        <v>7000</v>
      </c>
      <c r="M1140" s="181">
        <v>0</v>
      </c>
      <c r="N1140" s="182" t="s">
        <v>20</v>
      </c>
      <c r="O1140" s="183" t="s">
        <v>146</v>
      </c>
    </row>
    <row r="1141" spans="1:15" customFormat="1" ht="15.5" x14ac:dyDescent="0.35">
      <c r="A1141" s="176" t="s">
        <v>2785</v>
      </c>
      <c r="B1141" s="177" t="s">
        <v>2786</v>
      </c>
      <c r="C1141" s="176" t="s">
        <v>93</v>
      </c>
      <c r="D1141" s="176" t="s">
        <v>315</v>
      </c>
      <c r="E1141" s="176" t="s">
        <v>316</v>
      </c>
      <c r="F1141" s="176">
        <v>2024</v>
      </c>
      <c r="G1141" s="176" t="s">
        <v>138</v>
      </c>
      <c r="H1141" s="176" t="s">
        <v>151</v>
      </c>
      <c r="I1141" s="176" t="s">
        <v>200</v>
      </c>
      <c r="J1141" s="250" t="s">
        <v>13</v>
      </c>
      <c r="K1141" s="178">
        <v>500</v>
      </c>
      <c r="L1141" s="184">
        <v>7750</v>
      </c>
      <c r="M1141" s="178">
        <v>0</v>
      </c>
      <c r="N1141" s="179" t="s">
        <v>20</v>
      </c>
      <c r="O1141" s="180" t="s">
        <v>146</v>
      </c>
    </row>
    <row r="1142" spans="1:15" customFormat="1" ht="15.5" x14ac:dyDescent="0.35">
      <c r="A1142" s="123" t="s">
        <v>2787</v>
      </c>
      <c r="B1142" s="124" t="s">
        <v>2788</v>
      </c>
      <c r="C1142" s="123" t="s">
        <v>93</v>
      </c>
      <c r="D1142" s="123" t="s">
        <v>234</v>
      </c>
      <c r="E1142" s="123" t="s">
        <v>234</v>
      </c>
      <c r="F1142" s="123">
        <v>2024</v>
      </c>
      <c r="G1142" s="123" t="s">
        <v>138</v>
      </c>
      <c r="H1142" s="123" t="s">
        <v>151</v>
      </c>
      <c r="I1142" s="123" t="s">
        <v>200</v>
      </c>
      <c r="J1142" s="251" t="s">
        <v>13</v>
      </c>
      <c r="K1142" s="181">
        <v>500</v>
      </c>
      <c r="L1142" s="181">
        <v>8500</v>
      </c>
      <c r="M1142" s="181">
        <v>0</v>
      </c>
      <c r="N1142" s="182" t="s">
        <v>20</v>
      </c>
      <c r="O1142" s="183" t="s">
        <v>146</v>
      </c>
    </row>
    <row r="1143" spans="1:15" customFormat="1" ht="15.5" x14ac:dyDescent="0.35">
      <c r="A1143" s="176" t="s">
        <v>2789</v>
      </c>
      <c r="B1143" s="177" t="s">
        <v>2790</v>
      </c>
      <c r="C1143" s="176" t="s">
        <v>109</v>
      </c>
      <c r="D1143" s="176" t="s">
        <v>171</v>
      </c>
      <c r="E1143" s="176" t="s">
        <v>2740</v>
      </c>
      <c r="F1143" s="176">
        <v>2024</v>
      </c>
      <c r="G1143" s="176" t="s">
        <v>138</v>
      </c>
      <c r="H1143" s="176" t="s">
        <v>270</v>
      </c>
      <c r="I1143" s="176" t="s">
        <v>271</v>
      </c>
      <c r="J1143" s="250" t="s">
        <v>13</v>
      </c>
      <c r="K1143" s="178">
        <v>54748</v>
      </c>
      <c r="L1143" s="184">
        <v>4383</v>
      </c>
      <c r="M1143" s="178">
        <v>2192</v>
      </c>
      <c r="N1143" s="179" t="s">
        <v>20</v>
      </c>
      <c r="O1143" s="180" t="s">
        <v>20</v>
      </c>
    </row>
    <row r="1144" spans="1:15" customFormat="1" ht="15.5" x14ac:dyDescent="0.35">
      <c r="A1144" s="123" t="s">
        <v>2791</v>
      </c>
      <c r="B1144" s="124" t="s">
        <v>2792</v>
      </c>
      <c r="C1144" s="123" t="s">
        <v>109</v>
      </c>
      <c r="D1144" s="123" t="s">
        <v>171</v>
      </c>
      <c r="E1144" s="123" t="s">
        <v>606</v>
      </c>
      <c r="F1144" s="123">
        <v>2024</v>
      </c>
      <c r="G1144" s="123" t="s">
        <v>138</v>
      </c>
      <c r="H1144" s="123" t="s">
        <v>196</v>
      </c>
      <c r="I1144" s="123" t="s">
        <v>196</v>
      </c>
      <c r="J1144" s="251" t="s">
        <v>13</v>
      </c>
      <c r="K1144" s="181">
        <v>506520</v>
      </c>
      <c r="L1144" s="185">
        <v>506520</v>
      </c>
      <c r="M1144" s="181">
        <v>486578.429</v>
      </c>
      <c r="N1144" s="182" t="s">
        <v>20</v>
      </c>
      <c r="O1144" s="183" t="s">
        <v>20</v>
      </c>
    </row>
    <row r="1145" spans="1:15" customFormat="1" ht="15.5" x14ac:dyDescent="0.35">
      <c r="A1145" s="176" t="s">
        <v>2793</v>
      </c>
      <c r="B1145" s="177" t="s">
        <v>2794</v>
      </c>
      <c r="C1145" s="176" t="s">
        <v>90</v>
      </c>
      <c r="D1145" s="176" t="s">
        <v>742</v>
      </c>
      <c r="E1145" s="176" t="s">
        <v>1809</v>
      </c>
      <c r="F1145" s="176">
        <v>2024</v>
      </c>
      <c r="G1145" s="176" t="s">
        <v>138</v>
      </c>
      <c r="H1145" s="176" t="s">
        <v>162</v>
      </c>
      <c r="I1145" s="176" t="s">
        <v>238</v>
      </c>
      <c r="J1145" s="250" t="s">
        <v>13</v>
      </c>
      <c r="K1145" s="178">
        <v>4648682</v>
      </c>
      <c r="L1145" s="184">
        <v>470666</v>
      </c>
      <c r="M1145" s="178">
        <v>470662.39799999999</v>
      </c>
      <c r="N1145" s="179" t="s">
        <v>20</v>
      </c>
      <c r="O1145" s="180" t="s">
        <v>20</v>
      </c>
    </row>
    <row r="1146" spans="1:15" customFormat="1" ht="15.5" x14ac:dyDescent="0.35">
      <c r="A1146" s="123" t="s">
        <v>2795</v>
      </c>
      <c r="B1146" s="124" t="s">
        <v>2796</v>
      </c>
      <c r="C1146" s="123" t="s">
        <v>90</v>
      </c>
      <c r="D1146" s="123" t="s">
        <v>63</v>
      </c>
      <c r="E1146" s="123" t="s">
        <v>803</v>
      </c>
      <c r="F1146" s="123">
        <v>2024</v>
      </c>
      <c r="G1146" s="123" t="s">
        <v>251</v>
      </c>
      <c r="H1146" s="123" t="s">
        <v>182</v>
      </c>
      <c r="I1146" s="123" t="s">
        <v>330</v>
      </c>
      <c r="J1146" s="251" t="s">
        <v>13</v>
      </c>
      <c r="K1146" s="181">
        <v>161531</v>
      </c>
      <c r="L1146" s="181">
        <v>8450</v>
      </c>
      <c r="M1146" s="185">
        <v>8450</v>
      </c>
      <c r="N1146" s="182" t="s">
        <v>20</v>
      </c>
      <c r="O1146" s="183" t="s">
        <v>20</v>
      </c>
    </row>
    <row r="1147" spans="1:15" customFormat="1" ht="15.5" x14ac:dyDescent="0.35">
      <c r="A1147" s="176" t="s">
        <v>2797</v>
      </c>
      <c r="B1147" s="177" t="s">
        <v>2798</v>
      </c>
      <c r="C1147" s="176" t="s">
        <v>92</v>
      </c>
      <c r="D1147" s="176" t="s">
        <v>361</v>
      </c>
      <c r="E1147" s="176" t="s">
        <v>974</v>
      </c>
      <c r="F1147" s="176">
        <v>2024</v>
      </c>
      <c r="G1147" s="176" t="s">
        <v>138</v>
      </c>
      <c r="H1147" s="176" t="s">
        <v>162</v>
      </c>
      <c r="I1147" s="176" t="s">
        <v>218</v>
      </c>
      <c r="J1147" s="250" t="s">
        <v>13</v>
      </c>
      <c r="K1147" s="178">
        <v>80593</v>
      </c>
      <c r="L1147" s="178">
        <v>80593</v>
      </c>
      <c r="M1147" s="178">
        <v>80593</v>
      </c>
      <c r="N1147" s="179" t="s">
        <v>20</v>
      </c>
      <c r="O1147" s="180" t="s">
        <v>20</v>
      </c>
    </row>
    <row r="1148" spans="1:15" customFormat="1" ht="15.5" x14ac:dyDescent="0.35">
      <c r="A1148" s="123" t="s">
        <v>2799</v>
      </c>
      <c r="B1148" s="124" t="s">
        <v>2800</v>
      </c>
      <c r="C1148" s="123" t="s">
        <v>109</v>
      </c>
      <c r="D1148" s="123" t="s">
        <v>171</v>
      </c>
      <c r="E1148" s="123" t="s">
        <v>1662</v>
      </c>
      <c r="F1148" s="123">
        <v>2024</v>
      </c>
      <c r="G1148" s="123" t="s">
        <v>138</v>
      </c>
      <c r="H1148" s="123" t="s">
        <v>419</v>
      </c>
      <c r="I1148" s="123" t="s">
        <v>2801</v>
      </c>
      <c r="J1148" s="251" t="s">
        <v>13</v>
      </c>
      <c r="K1148" s="181">
        <v>4488695</v>
      </c>
      <c r="L1148" s="185">
        <v>4</v>
      </c>
      <c r="M1148" s="181">
        <v>0</v>
      </c>
      <c r="N1148" s="182" t="s">
        <v>20</v>
      </c>
      <c r="O1148" s="183" t="s">
        <v>146</v>
      </c>
    </row>
    <row r="1149" spans="1:15" customFormat="1" ht="15.5" x14ac:dyDescent="0.35">
      <c r="A1149" s="176" t="s">
        <v>2802</v>
      </c>
      <c r="B1149" s="177" t="s">
        <v>2803</v>
      </c>
      <c r="C1149" s="176" t="s">
        <v>88</v>
      </c>
      <c r="D1149" s="176" t="s">
        <v>396</v>
      </c>
      <c r="E1149" s="176" t="s">
        <v>396</v>
      </c>
      <c r="F1149" s="176">
        <v>2024</v>
      </c>
      <c r="G1149" s="176" t="s">
        <v>138</v>
      </c>
      <c r="H1149" s="176" t="s">
        <v>151</v>
      </c>
      <c r="I1149" s="176" t="s">
        <v>200</v>
      </c>
      <c r="J1149" s="250" t="s">
        <v>13</v>
      </c>
      <c r="K1149" s="178">
        <v>751426</v>
      </c>
      <c r="L1149" s="178">
        <v>679938</v>
      </c>
      <c r="M1149" s="178">
        <v>677404.81200000003</v>
      </c>
      <c r="N1149" s="179" t="s">
        <v>20</v>
      </c>
      <c r="O1149" s="180" t="s">
        <v>20</v>
      </c>
    </row>
    <row r="1150" spans="1:15" customFormat="1" ht="15.5" x14ac:dyDescent="0.35">
      <c r="A1150" s="123" t="s">
        <v>2804</v>
      </c>
      <c r="B1150" s="124" t="s">
        <v>2805</v>
      </c>
      <c r="C1150" s="123" t="s">
        <v>96</v>
      </c>
      <c r="D1150" s="123" t="s">
        <v>166</v>
      </c>
      <c r="E1150" s="123" t="s">
        <v>281</v>
      </c>
      <c r="F1150" s="123">
        <v>2024</v>
      </c>
      <c r="G1150" s="123" t="s">
        <v>138</v>
      </c>
      <c r="H1150" s="123" t="s">
        <v>144</v>
      </c>
      <c r="I1150" s="123" t="s">
        <v>145</v>
      </c>
      <c r="J1150" s="251" t="s">
        <v>13</v>
      </c>
      <c r="K1150" s="181">
        <v>1</v>
      </c>
      <c r="L1150" s="181">
        <v>22660</v>
      </c>
      <c r="M1150" s="181">
        <v>0</v>
      </c>
      <c r="N1150" s="182" t="s">
        <v>20</v>
      </c>
      <c r="O1150" s="183" t="s">
        <v>146</v>
      </c>
    </row>
    <row r="1151" spans="1:15" customFormat="1" ht="15.5" x14ac:dyDescent="0.35">
      <c r="A1151" s="176" t="s">
        <v>2806</v>
      </c>
      <c r="B1151" s="177" t="s">
        <v>2807</v>
      </c>
      <c r="C1151" s="176" t="s">
        <v>90</v>
      </c>
      <c r="D1151" s="176" t="s">
        <v>63</v>
      </c>
      <c r="E1151" s="176" t="s">
        <v>63</v>
      </c>
      <c r="F1151" s="176">
        <v>2024</v>
      </c>
      <c r="G1151" s="176" t="s">
        <v>138</v>
      </c>
      <c r="H1151" s="176" t="s">
        <v>162</v>
      </c>
      <c r="I1151" s="176" t="s">
        <v>238</v>
      </c>
      <c r="J1151" s="250" t="s">
        <v>13</v>
      </c>
      <c r="K1151" s="178">
        <v>630000</v>
      </c>
      <c r="L1151" s="178">
        <v>2</v>
      </c>
      <c r="M1151" s="178">
        <v>0</v>
      </c>
      <c r="N1151" s="179" t="s">
        <v>20</v>
      </c>
      <c r="O1151" s="180" t="s">
        <v>146</v>
      </c>
    </row>
    <row r="1152" spans="1:15" customFormat="1" ht="15.5" x14ac:dyDescent="0.35">
      <c r="A1152" s="123" t="s">
        <v>2808</v>
      </c>
      <c r="B1152" s="124" t="s">
        <v>2809</v>
      </c>
      <c r="C1152" s="123" t="s">
        <v>90</v>
      </c>
      <c r="D1152" s="123" t="s">
        <v>63</v>
      </c>
      <c r="E1152" s="123" t="s">
        <v>63</v>
      </c>
      <c r="F1152" s="123">
        <v>2024</v>
      </c>
      <c r="G1152" s="123" t="s">
        <v>138</v>
      </c>
      <c r="H1152" s="123" t="s">
        <v>182</v>
      </c>
      <c r="I1152" s="123" t="s">
        <v>330</v>
      </c>
      <c r="J1152" s="251" t="s">
        <v>13</v>
      </c>
      <c r="K1152" s="181">
        <v>76506</v>
      </c>
      <c r="L1152" s="181">
        <v>72002</v>
      </c>
      <c r="M1152" s="181">
        <v>72000</v>
      </c>
      <c r="N1152" s="182" t="s">
        <v>20</v>
      </c>
      <c r="O1152" s="183" t="s">
        <v>20</v>
      </c>
    </row>
    <row r="1153" spans="1:15" customFormat="1" ht="15.5" x14ac:dyDescent="0.35">
      <c r="A1153" s="176" t="s">
        <v>2810</v>
      </c>
      <c r="B1153" s="177" t="s">
        <v>2811</v>
      </c>
      <c r="C1153" s="176" t="s">
        <v>91</v>
      </c>
      <c r="D1153" s="176" t="s">
        <v>384</v>
      </c>
      <c r="E1153" s="176" t="s">
        <v>2812</v>
      </c>
      <c r="F1153" s="176">
        <v>2024</v>
      </c>
      <c r="G1153" s="176" t="s">
        <v>138</v>
      </c>
      <c r="H1153" s="176" t="s">
        <v>139</v>
      </c>
      <c r="I1153" s="176" t="s">
        <v>140</v>
      </c>
      <c r="J1153" s="250" t="s">
        <v>13</v>
      </c>
      <c r="K1153" s="178">
        <v>2786237</v>
      </c>
      <c r="L1153" s="178">
        <v>5517035</v>
      </c>
      <c r="M1153" s="178">
        <v>2768802.605</v>
      </c>
      <c r="N1153" s="179" t="s">
        <v>20</v>
      </c>
      <c r="O1153" s="180" t="s">
        <v>20</v>
      </c>
    </row>
    <row r="1154" spans="1:15" customFormat="1" ht="15.5" x14ac:dyDescent="0.35">
      <c r="A1154" s="123" t="s">
        <v>2813</v>
      </c>
      <c r="B1154" s="124" t="s">
        <v>2814</v>
      </c>
      <c r="C1154" s="123" t="s">
        <v>91</v>
      </c>
      <c r="D1154" s="123" t="s">
        <v>384</v>
      </c>
      <c r="E1154" s="123" t="s">
        <v>777</v>
      </c>
      <c r="F1154" s="123">
        <v>2024</v>
      </c>
      <c r="G1154" s="123" t="s">
        <v>138</v>
      </c>
      <c r="H1154" s="123" t="s">
        <v>139</v>
      </c>
      <c r="I1154" s="123" t="s">
        <v>140</v>
      </c>
      <c r="J1154" s="251" t="s">
        <v>13</v>
      </c>
      <c r="K1154" s="181">
        <v>1271004</v>
      </c>
      <c r="L1154" s="181">
        <v>1271004</v>
      </c>
      <c r="M1154" s="181">
        <v>1086777.162</v>
      </c>
      <c r="N1154" s="182" t="s">
        <v>20</v>
      </c>
      <c r="O1154" s="183" t="s">
        <v>20</v>
      </c>
    </row>
    <row r="1155" spans="1:15" customFormat="1" ht="15.5" x14ac:dyDescent="0.35">
      <c r="A1155" s="176" t="s">
        <v>2815</v>
      </c>
      <c r="B1155" s="177" t="s">
        <v>2816</v>
      </c>
      <c r="C1155" s="176" t="s">
        <v>91</v>
      </c>
      <c r="D1155" s="176" t="s">
        <v>384</v>
      </c>
      <c r="E1155" s="176" t="s">
        <v>1145</v>
      </c>
      <c r="F1155" s="176">
        <v>2024</v>
      </c>
      <c r="G1155" s="176" t="s">
        <v>138</v>
      </c>
      <c r="H1155" s="176" t="s">
        <v>139</v>
      </c>
      <c r="I1155" s="176" t="s">
        <v>140</v>
      </c>
      <c r="J1155" s="250" t="s">
        <v>13</v>
      </c>
      <c r="K1155" s="178">
        <v>572164</v>
      </c>
      <c r="L1155" s="178">
        <v>573247</v>
      </c>
      <c r="M1155" s="178">
        <v>558104.51199999999</v>
      </c>
      <c r="N1155" s="179" t="s">
        <v>20</v>
      </c>
      <c r="O1155" s="180" t="s">
        <v>20</v>
      </c>
    </row>
    <row r="1156" spans="1:15" customFormat="1" ht="15.5" x14ac:dyDescent="0.35">
      <c r="A1156" s="123" t="s">
        <v>2817</v>
      </c>
      <c r="B1156" s="124" t="s">
        <v>2818</v>
      </c>
      <c r="C1156" s="123" t="s">
        <v>96</v>
      </c>
      <c r="D1156" s="123" t="s">
        <v>166</v>
      </c>
      <c r="E1156" s="123" t="s">
        <v>946</v>
      </c>
      <c r="F1156" s="123">
        <v>2024</v>
      </c>
      <c r="G1156" s="123" t="s">
        <v>138</v>
      </c>
      <c r="H1156" s="123" t="s">
        <v>151</v>
      </c>
      <c r="I1156" s="123" t="s">
        <v>152</v>
      </c>
      <c r="J1156" s="251" t="s">
        <v>13</v>
      </c>
      <c r="K1156" s="181">
        <v>14729</v>
      </c>
      <c r="L1156" s="181">
        <v>2500</v>
      </c>
      <c r="M1156" s="181">
        <v>1884.0160000000001</v>
      </c>
      <c r="N1156" s="182" t="s">
        <v>20</v>
      </c>
      <c r="O1156" s="183" t="s">
        <v>20</v>
      </c>
    </row>
    <row r="1157" spans="1:15" customFormat="1" ht="15.5" x14ac:dyDescent="0.35">
      <c r="A1157" s="176" t="s">
        <v>2819</v>
      </c>
      <c r="B1157" s="177" t="s">
        <v>2820</v>
      </c>
      <c r="C1157" s="176" t="s">
        <v>88</v>
      </c>
      <c r="D1157" s="176" t="s">
        <v>396</v>
      </c>
      <c r="E1157" s="176" t="s">
        <v>396</v>
      </c>
      <c r="F1157" s="176">
        <v>2024</v>
      </c>
      <c r="G1157" s="176" t="s">
        <v>138</v>
      </c>
      <c r="H1157" s="176" t="s">
        <v>270</v>
      </c>
      <c r="I1157" s="176" t="s">
        <v>271</v>
      </c>
      <c r="J1157" s="250" t="s">
        <v>13</v>
      </c>
      <c r="K1157" s="178">
        <v>118326</v>
      </c>
      <c r="L1157" s="178">
        <v>7429</v>
      </c>
      <c r="M1157" s="178">
        <v>7429</v>
      </c>
      <c r="N1157" s="179" t="s">
        <v>20</v>
      </c>
      <c r="O1157" s="180" t="s">
        <v>20</v>
      </c>
    </row>
    <row r="1158" spans="1:15" customFormat="1" ht="15.5" x14ac:dyDescent="0.35">
      <c r="A1158" s="123" t="s">
        <v>2821</v>
      </c>
      <c r="B1158" s="124" t="s">
        <v>2822</v>
      </c>
      <c r="C1158" s="123" t="s">
        <v>109</v>
      </c>
      <c r="D1158" s="123" t="s">
        <v>171</v>
      </c>
      <c r="E1158" s="123" t="s">
        <v>1342</v>
      </c>
      <c r="F1158" s="123">
        <v>2024</v>
      </c>
      <c r="G1158" s="123" t="s">
        <v>138</v>
      </c>
      <c r="H1158" s="123" t="s">
        <v>151</v>
      </c>
      <c r="I1158" s="123" t="s">
        <v>152</v>
      </c>
      <c r="J1158" s="251" t="s">
        <v>13</v>
      </c>
      <c r="K1158" s="181">
        <v>3520210</v>
      </c>
      <c r="L1158" s="181">
        <v>3063040</v>
      </c>
      <c r="M1158" s="181">
        <v>2876175</v>
      </c>
      <c r="N1158" s="182" t="s">
        <v>20</v>
      </c>
      <c r="O1158" s="183" t="s">
        <v>20</v>
      </c>
    </row>
    <row r="1159" spans="1:15" customFormat="1" ht="15.5" x14ac:dyDescent="0.35">
      <c r="A1159" s="176" t="s">
        <v>2823</v>
      </c>
      <c r="B1159" s="177" t="s">
        <v>2824</v>
      </c>
      <c r="C1159" s="176" t="s">
        <v>91</v>
      </c>
      <c r="D1159" s="176" t="s">
        <v>384</v>
      </c>
      <c r="E1159" s="176" t="s">
        <v>2825</v>
      </c>
      <c r="F1159" s="176">
        <v>2024</v>
      </c>
      <c r="G1159" s="176" t="s">
        <v>138</v>
      </c>
      <c r="H1159" s="176" t="s">
        <v>182</v>
      </c>
      <c r="I1159" s="176" t="s">
        <v>330</v>
      </c>
      <c r="J1159" s="250" t="s">
        <v>13</v>
      </c>
      <c r="K1159" s="178">
        <v>4848057</v>
      </c>
      <c r="L1159" s="184">
        <v>309989</v>
      </c>
      <c r="M1159" s="178">
        <v>309988.946</v>
      </c>
      <c r="N1159" s="179" t="s">
        <v>20</v>
      </c>
      <c r="O1159" s="180" t="s">
        <v>20</v>
      </c>
    </row>
    <row r="1160" spans="1:15" customFormat="1" ht="15.5" x14ac:dyDescent="0.35">
      <c r="A1160" s="123" t="s">
        <v>2826</v>
      </c>
      <c r="B1160" s="124" t="s">
        <v>2827</v>
      </c>
      <c r="C1160" s="123" t="s">
        <v>97</v>
      </c>
      <c r="D1160" s="123" t="s">
        <v>155</v>
      </c>
      <c r="E1160" s="123" t="s">
        <v>155</v>
      </c>
      <c r="F1160" s="123">
        <v>2024</v>
      </c>
      <c r="G1160" s="123" t="s">
        <v>138</v>
      </c>
      <c r="H1160" s="123" t="s">
        <v>151</v>
      </c>
      <c r="I1160" s="123" t="s">
        <v>152</v>
      </c>
      <c r="J1160" s="251" t="s">
        <v>13</v>
      </c>
      <c r="K1160" s="181">
        <v>83460</v>
      </c>
      <c r="L1160" s="181">
        <v>83460</v>
      </c>
      <c r="M1160" s="181">
        <v>71446.14</v>
      </c>
      <c r="N1160" s="182" t="s">
        <v>20</v>
      </c>
      <c r="O1160" s="183" t="s">
        <v>20</v>
      </c>
    </row>
    <row r="1161" spans="1:15" customFormat="1" ht="15.5" x14ac:dyDescent="0.35">
      <c r="A1161" s="176" t="s">
        <v>2828</v>
      </c>
      <c r="B1161" s="177" t="s">
        <v>2829</v>
      </c>
      <c r="C1161" s="176" t="s">
        <v>93</v>
      </c>
      <c r="D1161" s="176" t="s">
        <v>234</v>
      </c>
      <c r="E1161" s="176" t="s">
        <v>234</v>
      </c>
      <c r="F1161" s="176">
        <v>2024</v>
      </c>
      <c r="G1161" s="176" t="s">
        <v>138</v>
      </c>
      <c r="H1161" s="176" t="s">
        <v>151</v>
      </c>
      <c r="I1161" s="176" t="s">
        <v>791</v>
      </c>
      <c r="J1161" s="250" t="s">
        <v>13</v>
      </c>
      <c r="K1161" s="178">
        <v>6528269</v>
      </c>
      <c r="L1161" s="184">
        <v>6486785</v>
      </c>
      <c r="M1161" s="178">
        <v>6462049.2010000004</v>
      </c>
      <c r="N1161" s="179" t="s">
        <v>20</v>
      </c>
      <c r="O1161" s="180" t="s">
        <v>20</v>
      </c>
    </row>
    <row r="1162" spans="1:15" customFormat="1" ht="15.5" x14ac:dyDescent="0.35">
      <c r="A1162" s="123" t="s">
        <v>2830</v>
      </c>
      <c r="B1162" s="124" t="s">
        <v>2831</v>
      </c>
      <c r="C1162" s="123" t="s">
        <v>88</v>
      </c>
      <c r="D1162" s="123" t="s">
        <v>396</v>
      </c>
      <c r="E1162" s="123" t="s">
        <v>396</v>
      </c>
      <c r="F1162" s="123">
        <v>2024</v>
      </c>
      <c r="G1162" s="123" t="s">
        <v>138</v>
      </c>
      <c r="H1162" s="123" t="s">
        <v>151</v>
      </c>
      <c r="I1162" s="123" t="s">
        <v>200</v>
      </c>
      <c r="J1162" s="251" t="s">
        <v>13</v>
      </c>
      <c r="K1162" s="181">
        <v>114000</v>
      </c>
      <c r="L1162" s="185">
        <v>114000</v>
      </c>
      <c r="M1162" s="181">
        <v>114000</v>
      </c>
      <c r="N1162" s="182" t="s">
        <v>20</v>
      </c>
      <c r="O1162" s="183" t="s">
        <v>20</v>
      </c>
    </row>
    <row r="1163" spans="1:15" customFormat="1" ht="15.5" x14ac:dyDescent="0.35">
      <c r="A1163" s="176" t="s">
        <v>2832</v>
      </c>
      <c r="B1163" s="177" t="s">
        <v>2833</v>
      </c>
      <c r="C1163" s="176" t="s">
        <v>90</v>
      </c>
      <c r="D1163" s="176" t="s">
        <v>404</v>
      </c>
      <c r="E1163" s="176" t="s">
        <v>679</v>
      </c>
      <c r="F1163" s="176">
        <v>2024</v>
      </c>
      <c r="G1163" s="176" t="s">
        <v>138</v>
      </c>
      <c r="H1163" s="176" t="s">
        <v>139</v>
      </c>
      <c r="I1163" s="176" t="s">
        <v>140</v>
      </c>
      <c r="J1163" s="250" t="s">
        <v>13</v>
      </c>
      <c r="K1163" s="178">
        <v>47287</v>
      </c>
      <c r="L1163" s="184">
        <v>17164</v>
      </c>
      <c r="M1163" s="178">
        <v>14162.41</v>
      </c>
      <c r="N1163" s="179" t="s">
        <v>20</v>
      </c>
      <c r="O1163" s="180" t="s">
        <v>20</v>
      </c>
    </row>
    <row r="1164" spans="1:15" customFormat="1" ht="15.5" x14ac:dyDescent="0.35">
      <c r="A1164" s="123" t="s">
        <v>2834</v>
      </c>
      <c r="B1164" s="124" t="s">
        <v>2835</v>
      </c>
      <c r="C1164" s="123" t="s">
        <v>89</v>
      </c>
      <c r="D1164" s="123" t="s">
        <v>186</v>
      </c>
      <c r="E1164" s="123" t="s">
        <v>589</v>
      </c>
      <c r="F1164" s="123">
        <v>2024</v>
      </c>
      <c r="G1164" s="123" t="s">
        <v>138</v>
      </c>
      <c r="H1164" s="123" t="s">
        <v>182</v>
      </c>
      <c r="I1164" s="123" t="s">
        <v>330</v>
      </c>
      <c r="J1164" s="251" t="s">
        <v>13</v>
      </c>
      <c r="K1164" s="181">
        <v>418154</v>
      </c>
      <c r="L1164" s="185">
        <v>369303</v>
      </c>
      <c r="M1164" s="181">
        <v>369302</v>
      </c>
      <c r="N1164" s="182" t="s">
        <v>20</v>
      </c>
      <c r="O1164" s="183" t="s">
        <v>20</v>
      </c>
    </row>
    <row r="1165" spans="1:15" customFormat="1" ht="15.5" x14ac:dyDescent="0.35">
      <c r="A1165" s="176" t="s">
        <v>2836</v>
      </c>
      <c r="B1165" s="177" t="s">
        <v>2837</v>
      </c>
      <c r="C1165" s="176" t="s">
        <v>109</v>
      </c>
      <c r="D1165" s="176" t="s">
        <v>288</v>
      </c>
      <c r="E1165" s="176" t="s">
        <v>1614</v>
      </c>
      <c r="F1165" s="176">
        <v>2024</v>
      </c>
      <c r="G1165" s="176" t="s">
        <v>138</v>
      </c>
      <c r="H1165" s="176" t="s">
        <v>151</v>
      </c>
      <c r="I1165" s="176" t="s">
        <v>200</v>
      </c>
      <c r="J1165" s="250" t="s">
        <v>13</v>
      </c>
      <c r="K1165" s="178">
        <v>6212</v>
      </c>
      <c r="L1165" s="178">
        <v>6212</v>
      </c>
      <c r="M1165" s="178">
        <v>0</v>
      </c>
      <c r="N1165" s="179" t="s">
        <v>20</v>
      </c>
      <c r="O1165" s="180" t="s">
        <v>146</v>
      </c>
    </row>
    <row r="1166" spans="1:15" customFormat="1" ht="15.5" x14ac:dyDescent="0.35">
      <c r="A1166" s="123" t="s">
        <v>2838</v>
      </c>
      <c r="B1166" s="124" t="s">
        <v>2839</v>
      </c>
      <c r="C1166" s="123" t="s">
        <v>91</v>
      </c>
      <c r="D1166" s="123" t="s">
        <v>596</v>
      </c>
      <c r="E1166" s="123" t="s">
        <v>1314</v>
      </c>
      <c r="F1166" s="123">
        <v>2024</v>
      </c>
      <c r="G1166" s="123" t="s">
        <v>138</v>
      </c>
      <c r="H1166" s="123" t="s">
        <v>139</v>
      </c>
      <c r="I1166" s="123" t="s">
        <v>140</v>
      </c>
      <c r="J1166" s="251" t="s">
        <v>13</v>
      </c>
      <c r="K1166" s="181">
        <v>5</v>
      </c>
      <c r="L1166" s="181">
        <v>5</v>
      </c>
      <c r="M1166" s="181">
        <v>0</v>
      </c>
      <c r="N1166" s="182" t="s">
        <v>20</v>
      </c>
      <c r="O1166" s="183" t="s">
        <v>146</v>
      </c>
    </row>
    <row r="1167" spans="1:15" customFormat="1" ht="15.5" x14ac:dyDescent="0.35">
      <c r="A1167" s="176" t="s">
        <v>2840</v>
      </c>
      <c r="B1167" s="177" t="s">
        <v>2841</v>
      </c>
      <c r="C1167" s="176" t="s">
        <v>111</v>
      </c>
      <c r="D1167" s="176" t="s">
        <v>180</v>
      </c>
      <c r="E1167" s="176" t="s">
        <v>1345</v>
      </c>
      <c r="F1167" s="176">
        <v>2024</v>
      </c>
      <c r="G1167" s="176" t="s">
        <v>251</v>
      </c>
      <c r="H1167" s="176" t="s">
        <v>182</v>
      </c>
      <c r="I1167" s="176" t="s">
        <v>330</v>
      </c>
      <c r="J1167" s="250" t="s">
        <v>13</v>
      </c>
      <c r="K1167" s="178">
        <v>14775</v>
      </c>
      <c r="L1167" s="184">
        <v>14775</v>
      </c>
      <c r="M1167" s="178">
        <v>14774.08</v>
      </c>
      <c r="N1167" s="179" t="s">
        <v>20</v>
      </c>
      <c r="O1167" s="180" t="s">
        <v>20</v>
      </c>
    </row>
    <row r="1168" spans="1:15" customFormat="1" ht="15.5" x14ac:dyDescent="0.35">
      <c r="A1168" s="123" t="s">
        <v>2842</v>
      </c>
      <c r="B1168" s="124" t="s">
        <v>2843</v>
      </c>
      <c r="C1168" s="123" t="s">
        <v>93</v>
      </c>
      <c r="D1168" s="123" t="s">
        <v>245</v>
      </c>
      <c r="E1168" s="123" t="s">
        <v>245</v>
      </c>
      <c r="F1168" s="123">
        <v>2024</v>
      </c>
      <c r="G1168" s="123" t="s">
        <v>138</v>
      </c>
      <c r="H1168" s="123" t="s">
        <v>182</v>
      </c>
      <c r="I1168" s="123" t="s">
        <v>330</v>
      </c>
      <c r="J1168" s="251" t="s">
        <v>13</v>
      </c>
      <c r="K1168" s="181">
        <v>15235</v>
      </c>
      <c r="L1168" s="181">
        <v>15235</v>
      </c>
      <c r="M1168" s="181">
        <v>15235</v>
      </c>
      <c r="N1168" s="182" t="s">
        <v>20</v>
      </c>
      <c r="O1168" s="183" t="s">
        <v>20</v>
      </c>
    </row>
    <row r="1169" spans="1:15" customFormat="1" ht="15.5" x14ac:dyDescent="0.35">
      <c r="A1169" s="176" t="s">
        <v>2844</v>
      </c>
      <c r="B1169" s="177" t="s">
        <v>2845</v>
      </c>
      <c r="C1169" s="176" t="s">
        <v>100</v>
      </c>
      <c r="D1169" s="176" t="s">
        <v>73</v>
      </c>
      <c r="E1169" s="176" t="s">
        <v>1009</v>
      </c>
      <c r="F1169" s="176">
        <v>2024</v>
      </c>
      <c r="G1169" s="176" t="s">
        <v>138</v>
      </c>
      <c r="H1169" s="176" t="s">
        <v>210</v>
      </c>
      <c r="I1169" s="176" t="s">
        <v>429</v>
      </c>
      <c r="J1169" s="250" t="s">
        <v>13</v>
      </c>
      <c r="K1169" s="178">
        <v>151840</v>
      </c>
      <c r="L1169" s="178">
        <v>13050000</v>
      </c>
      <c r="M1169" s="184">
        <v>58047</v>
      </c>
      <c r="N1169" s="179" t="s">
        <v>20</v>
      </c>
      <c r="O1169" s="180" t="s">
        <v>20</v>
      </c>
    </row>
    <row r="1170" spans="1:15" customFormat="1" ht="15.5" x14ac:dyDescent="0.35">
      <c r="A1170" s="123" t="s">
        <v>2846</v>
      </c>
      <c r="B1170" s="124" t="s">
        <v>2847</v>
      </c>
      <c r="C1170" s="123" t="s">
        <v>91</v>
      </c>
      <c r="D1170" s="123" t="s">
        <v>384</v>
      </c>
      <c r="E1170" s="123" t="s">
        <v>2848</v>
      </c>
      <c r="F1170" s="123">
        <v>2024</v>
      </c>
      <c r="G1170" s="123" t="s">
        <v>138</v>
      </c>
      <c r="H1170" s="123" t="s">
        <v>162</v>
      </c>
      <c r="I1170" s="123" t="s">
        <v>1018</v>
      </c>
      <c r="J1170" s="251" t="s">
        <v>13</v>
      </c>
      <c r="K1170" s="181">
        <v>0</v>
      </c>
      <c r="L1170" s="181">
        <v>217</v>
      </c>
      <c r="M1170" s="181">
        <v>0</v>
      </c>
      <c r="N1170" s="182" t="s">
        <v>20</v>
      </c>
      <c r="O1170" s="183" t="s">
        <v>146</v>
      </c>
    </row>
    <row r="1171" spans="1:15" customFormat="1" ht="15.5" x14ac:dyDescent="0.35">
      <c r="A1171" s="176" t="s">
        <v>2849</v>
      </c>
      <c r="B1171" s="177" t="s">
        <v>2850</v>
      </c>
      <c r="C1171" s="176" t="s">
        <v>97</v>
      </c>
      <c r="D1171" s="176" t="s">
        <v>333</v>
      </c>
      <c r="E1171" s="176" t="s">
        <v>334</v>
      </c>
      <c r="F1171" s="176">
        <v>2024</v>
      </c>
      <c r="G1171" s="176" t="s">
        <v>251</v>
      </c>
      <c r="H1171" s="176" t="s">
        <v>144</v>
      </c>
      <c r="I1171" s="176" t="s">
        <v>282</v>
      </c>
      <c r="J1171" s="250" t="s">
        <v>13</v>
      </c>
      <c r="K1171" s="178">
        <v>127981</v>
      </c>
      <c r="L1171" s="178">
        <v>84431</v>
      </c>
      <c r="M1171" s="178">
        <v>84430</v>
      </c>
      <c r="N1171" s="179" t="s">
        <v>20</v>
      </c>
      <c r="O1171" s="180" t="s">
        <v>20</v>
      </c>
    </row>
    <row r="1172" spans="1:15" customFormat="1" ht="15.5" x14ac:dyDescent="0.35">
      <c r="A1172" s="123" t="s">
        <v>2851</v>
      </c>
      <c r="B1172" s="124" t="s">
        <v>2852</v>
      </c>
      <c r="C1172" s="123" t="s">
        <v>92</v>
      </c>
      <c r="D1172" s="123" t="s">
        <v>721</v>
      </c>
      <c r="E1172" s="123" t="s">
        <v>155</v>
      </c>
      <c r="F1172" s="123">
        <v>2024</v>
      </c>
      <c r="G1172" s="123" t="s">
        <v>138</v>
      </c>
      <c r="H1172" s="123" t="s">
        <v>151</v>
      </c>
      <c r="I1172" s="123" t="s">
        <v>152</v>
      </c>
      <c r="J1172" s="251" t="s">
        <v>13</v>
      </c>
      <c r="K1172" s="181">
        <v>679067</v>
      </c>
      <c r="L1172" s="185">
        <v>76500</v>
      </c>
      <c r="M1172" s="185">
        <v>75968.487999999998</v>
      </c>
      <c r="N1172" s="182" t="s">
        <v>20</v>
      </c>
      <c r="O1172" s="183" t="s">
        <v>20</v>
      </c>
    </row>
    <row r="1173" spans="1:15" customFormat="1" ht="15.5" x14ac:dyDescent="0.35">
      <c r="A1173" s="176" t="s">
        <v>2853</v>
      </c>
      <c r="B1173" s="177" t="s">
        <v>2854</v>
      </c>
      <c r="C1173" s="176" t="s">
        <v>111</v>
      </c>
      <c r="D1173" s="176" t="s">
        <v>155</v>
      </c>
      <c r="E1173" s="176" t="s">
        <v>155</v>
      </c>
      <c r="F1173" s="176">
        <v>2024</v>
      </c>
      <c r="G1173" s="176" t="s">
        <v>138</v>
      </c>
      <c r="H1173" s="176" t="s">
        <v>151</v>
      </c>
      <c r="I1173" s="176" t="s">
        <v>152</v>
      </c>
      <c r="J1173" s="250" t="s">
        <v>13</v>
      </c>
      <c r="K1173" s="178">
        <v>600000</v>
      </c>
      <c r="L1173" s="178">
        <v>500000</v>
      </c>
      <c r="M1173" s="178">
        <v>495291.32299999997</v>
      </c>
      <c r="N1173" s="179" t="s">
        <v>20</v>
      </c>
      <c r="O1173" s="180" t="s">
        <v>20</v>
      </c>
    </row>
    <row r="1174" spans="1:15" customFormat="1" ht="15.5" x14ac:dyDescent="0.35">
      <c r="A1174" s="123" t="s">
        <v>2855</v>
      </c>
      <c r="B1174" s="124" t="s">
        <v>2856</v>
      </c>
      <c r="C1174" s="123" t="s">
        <v>111</v>
      </c>
      <c r="D1174" s="123" t="s">
        <v>319</v>
      </c>
      <c r="E1174" s="123" t="s">
        <v>940</v>
      </c>
      <c r="F1174" s="123">
        <v>2024</v>
      </c>
      <c r="G1174" s="123" t="s">
        <v>138</v>
      </c>
      <c r="H1174" s="123" t="s">
        <v>1651</v>
      </c>
      <c r="I1174" s="123" t="s">
        <v>2368</v>
      </c>
      <c r="J1174" s="251" t="s">
        <v>13</v>
      </c>
      <c r="K1174" s="181">
        <v>4309939</v>
      </c>
      <c r="L1174" s="181">
        <v>1</v>
      </c>
      <c r="M1174" s="185">
        <v>0</v>
      </c>
      <c r="N1174" s="182" t="s">
        <v>20</v>
      </c>
      <c r="O1174" s="183" t="s">
        <v>146</v>
      </c>
    </row>
    <row r="1175" spans="1:15" customFormat="1" ht="15.5" x14ac:dyDescent="0.35">
      <c r="A1175" s="176" t="s">
        <v>2857</v>
      </c>
      <c r="B1175" s="177" t="s">
        <v>2858</v>
      </c>
      <c r="C1175" s="176" t="s">
        <v>91</v>
      </c>
      <c r="D1175" s="176" t="s">
        <v>384</v>
      </c>
      <c r="E1175" s="176" t="s">
        <v>2859</v>
      </c>
      <c r="F1175" s="176">
        <v>2024</v>
      </c>
      <c r="G1175" s="176" t="s">
        <v>138</v>
      </c>
      <c r="H1175" s="176" t="s">
        <v>162</v>
      </c>
      <c r="I1175" s="176" t="s">
        <v>218</v>
      </c>
      <c r="J1175" s="250" t="s">
        <v>13</v>
      </c>
      <c r="K1175" s="178">
        <v>19900</v>
      </c>
      <c r="L1175" s="184">
        <v>19900</v>
      </c>
      <c r="M1175" s="178">
        <v>19900</v>
      </c>
      <c r="N1175" s="179" t="s">
        <v>20</v>
      </c>
      <c r="O1175" s="180" t="s">
        <v>20</v>
      </c>
    </row>
    <row r="1176" spans="1:15" customFormat="1" ht="15.5" x14ac:dyDescent="0.35">
      <c r="A1176" s="123" t="s">
        <v>2860</v>
      </c>
      <c r="B1176" s="124" t="s">
        <v>2861</v>
      </c>
      <c r="C1176" s="123" t="s">
        <v>87</v>
      </c>
      <c r="D1176" s="123" t="s">
        <v>592</v>
      </c>
      <c r="E1176" s="123" t="s">
        <v>593</v>
      </c>
      <c r="F1176" s="123">
        <v>2024</v>
      </c>
      <c r="G1176" s="123" t="s">
        <v>138</v>
      </c>
      <c r="H1176" s="123" t="s">
        <v>139</v>
      </c>
      <c r="I1176" s="123" t="s">
        <v>140</v>
      </c>
      <c r="J1176" s="251" t="s">
        <v>13</v>
      </c>
      <c r="K1176" s="181">
        <v>1</v>
      </c>
      <c r="L1176" s="181">
        <v>1</v>
      </c>
      <c r="M1176" s="181">
        <v>0</v>
      </c>
      <c r="N1176" s="182" t="s">
        <v>20</v>
      </c>
      <c r="O1176" s="183" t="s">
        <v>146</v>
      </c>
    </row>
    <row r="1177" spans="1:15" customFormat="1" ht="15.5" x14ac:dyDescent="0.35">
      <c r="A1177" s="176" t="s">
        <v>2862</v>
      </c>
      <c r="B1177" s="177" t="s">
        <v>2863</v>
      </c>
      <c r="C1177" s="176" t="s">
        <v>97</v>
      </c>
      <c r="D1177" s="176" t="s">
        <v>155</v>
      </c>
      <c r="E1177" s="176" t="s">
        <v>155</v>
      </c>
      <c r="F1177" s="176">
        <v>2024</v>
      </c>
      <c r="G1177" s="176" t="s">
        <v>138</v>
      </c>
      <c r="H1177" s="176" t="s">
        <v>151</v>
      </c>
      <c r="I1177" s="176" t="s">
        <v>791</v>
      </c>
      <c r="J1177" s="250" t="s">
        <v>13</v>
      </c>
      <c r="K1177" s="178">
        <v>34818</v>
      </c>
      <c r="L1177" s="178">
        <v>33818</v>
      </c>
      <c r="M1177" s="178">
        <v>33817.603999999999</v>
      </c>
      <c r="N1177" s="179" t="s">
        <v>20</v>
      </c>
      <c r="O1177" s="180" t="s">
        <v>20</v>
      </c>
    </row>
    <row r="1178" spans="1:15" customFormat="1" ht="15.5" x14ac:dyDescent="0.35">
      <c r="A1178" s="123" t="s">
        <v>2864</v>
      </c>
      <c r="B1178" s="124" t="s">
        <v>2865</v>
      </c>
      <c r="C1178" s="123" t="s">
        <v>90</v>
      </c>
      <c r="D1178" s="123" t="s">
        <v>155</v>
      </c>
      <c r="E1178" s="123" t="s">
        <v>155</v>
      </c>
      <c r="F1178" s="123">
        <v>2024</v>
      </c>
      <c r="G1178" s="123" t="s">
        <v>138</v>
      </c>
      <c r="H1178" s="123" t="s">
        <v>162</v>
      </c>
      <c r="I1178" s="123" t="s">
        <v>238</v>
      </c>
      <c r="J1178" s="251" t="s">
        <v>13</v>
      </c>
      <c r="K1178" s="181">
        <v>2370780</v>
      </c>
      <c r="L1178" s="181">
        <v>49110</v>
      </c>
      <c r="M1178" s="185">
        <v>40540</v>
      </c>
      <c r="N1178" s="182" t="s">
        <v>20</v>
      </c>
      <c r="O1178" s="183" t="s">
        <v>20</v>
      </c>
    </row>
    <row r="1179" spans="1:15" customFormat="1" ht="15.5" x14ac:dyDescent="0.35">
      <c r="A1179" s="176" t="s">
        <v>2866</v>
      </c>
      <c r="B1179" s="177" t="s">
        <v>2867</v>
      </c>
      <c r="C1179" s="176" t="s">
        <v>90</v>
      </c>
      <c r="D1179" s="176" t="s">
        <v>155</v>
      </c>
      <c r="E1179" s="176" t="s">
        <v>155</v>
      </c>
      <c r="F1179" s="176">
        <v>2024</v>
      </c>
      <c r="G1179" s="176" t="s">
        <v>138</v>
      </c>
      <c r="H1179" s="176" t="s">
        <v>162</v>
      </c>
      <c r="I1179" s="176" t="s">
        <v>238</v>
      </c>
      <c r="J1179" s="250" t="s">
        <v>16</v>
      </c>
      <c r="K1179" s="178">
        <v>306191</v>
      </c>
      <c r="L1179" s="178">
        <v>35330</v>
      </c>
      <c r="M1179" s="178">
        <v>19052</v>
      </c>
      <c r="N1179" s="179" t="s">
        <v>20</v>
      </c>
      <c r="O1179" s="180" t="s">
        <v>20</v>
      </c>
    </row>
    <row r="1180" spans="1:15" customFormat="1" ht="15.5" x14ac:dyDescent="0.35">
      <c r="A1180" s="123" t="s">
        <v>2868</v>
      </c>
      <c r="B1180" s="124" t="s">
        <v>2869</v>
      </c>
      <c r="C1180" s="123" t="s">
        <v>91</v>
      </c>
      <c r="D1180" s="123" t="s">
        <v>384</v>
      </c>
      <c r="E1180" s="123" t="s">
        <v>2870</v>
      </c>
      <c r="F1180" s="123">
        <v>2024</v>
      </c>
      <c r="G1180" s="123" t="s">
        <v>138</v>
      </c>
      <c r="H1180" s="123" t="s">
        <v>321</v>
      </c>
      <c r="I1180" s="123" t="s">
        <v>322</v>
      </c>
      <c r="J1180" s="251" t="s">
        <v>13</v>
      </c>
      <c r="K1180" s="181">
        <v>436907</v>
      </c>
      <c r="L1180" s="181">
        <v>13158</v>
      </c>
      <c r="M1180" s="181">
        <v>13158</v>
      </c>
      <c r="N1180" s="182" t="s">
        <v>20</v>
      </c>
      <c r="O1180" s="183" t="s">
        <v>20</v>
      </c>
    </row>
    <row r="1181" spans="1:15" customFormat="1" ht="15.5" x14ac:dyDescent="0.35">
      <c r="A1181" s="176" t="s">
        <v>2871</v>
      </c>
      <c r="B1181" s="177" t="s">
        <v>2872</v>
      </c>
      <c r="C1181" s="176" t="s">
        <v>88</v>
      </c>
      <c r="D1181" s="176" t="s">
        <v>412</v>
      </c>
      <c r="E1181" s="176" t="s">
        <v>1441</v>
      </c>
      <c r="F1181" s="176">
        <v>2024</v>
      </c>
      <c r="G1181" s="176" t="s">
        <v>138</v>
      </c>
      <c r="H1181" s="176" t="s">
        <v>151</v>
      </c>
      <c r="I1181" s="176" t="s">
        <v>152</v>
      </c>
      <c r="J1181" s="250" t="s">
        <v>13</v>
      </c>
      <c r="K1181" s="178">
        <v>1000</v>
      </c>
      <c r="L1181" s="178">
        <v>1000</v>
      </c>
      <c r="M1181" s="178">
        <v>991</v>
      </c>
      <c r="N1181" s="179" t="s">
        <v>20</v>
      </c>
      <c r="O1181" s="180" t="s">
        <v>20</v>
      </c>
    </row>
    <row r="1182" spans="1:15" customFormat="1" ht="15.5" x14ac:dyDescent="0.35">
      <c r="A1182" s="123" t="s">
        <v>2873</v>
      </c>
      <c r="B1182" s="124" t="s">
        <v>2874</v>
      </c>
      <c r="C1182" s="123" t="s">
        <v>96</v>
      </c>
      <c r="D1182" s="123" t="s">
        <v>166</v>
      </c>
      <c r="E1182" s="123" t="s">
        <v>1796</v>
      </c>
      <c r="F1182" s="123">
        <v>2024</v>
      </c>
      <c r="G1182" s="123" t="s">
        <v>138</v>
      </c>
      <c r="H1182" s="123" t="s">
        <v>139</v>
      </c>
      <c r="I1182" s="123" t="s">
        <v>140</v>
      </c>
      <c r="J1182" s="251" t="s">
        <v>13</v>
      </c>
      <c r="K1182" s="181">
        <v>9085</v>
      </c>
      <c r="L1182" s="185">
        <v>9085</v>
      </c>
      <c r="M1182" s="181">
        <v>7746</v>
      </c>
      <c r="N1182" s="182" t="s">
        <v>20</v>
      </c>
      <c r="O1182" s="183" t="s">
        <v>20</v>
      </c>
    </row>
    <row r="1183" spans="1:15" customFormat="1" ht="15.5" x14ac:dyDescent="0.35">
      <c r="A1183" s="176" t="s">
        <v>2875</v>
      </c>
      <c r="B1183" s="177" t="s">
        <v>2876</v>
      </c>
      <c r="C1183" s="176" t="s">
        <v>97</v>
      </c>
      <c r="D1183" s="176" t="s">
        <v>333</v>
      </c>
      <c r="E1183" s="176" t="s">
        <v>1319</v>
      </c>
      <c r="F1183" s="176">
        <v>2024</v>
      </c>
      <c r="G1183" s="176" t="s">
        <v>138</v>
      </c>
      <c r="H1183" s="176" t="s">
        <v>144</v>
      </c>
      <c r="I1183" s="176" t="s">
        <v>943</v>
      </c>
      <c r="J1183" s="250" t="s">
        <v>13</v>
      </c>
      <c r="K1183" s="178">
        <v>4632081</v>
      </c>
      <c r="L1183" s="184">
        <v>2</v>
      </c>
      <c r="M1183" s="178">
        <v>0</v>
      </c>
      <c r="N1183" s="179" t="s">
        <v>20</v>
      </c>
      <c r="O1183" s="180" t="s">
        <v>146</v>
      </c>
    </row>
    <row r="1184" spans="1:15" customFormat="1" ht="15.5" x14ac:dyDescent="0.35">
      <c r="A1184" s="123" t="s">
        <v>2877</v>
      </c>
      <c r="B1184" s="124" t="s">
        <v>2878</v>
      </c>
      <c r="C1184" s="123" t="s">
        <v>91</v>
      </c>
      <c r="D1184" s="123" t="s">
        <v>384</v>
      </c>
      <c r="E1184" s="123" t="s">
        <v>2279</v>
      </c>
      <c r="F1184" s="123">
        <v>2024</v>
      </c>
      <c r="G1184" s="123" t="s">
        <v>138</v>
      </c>
      <c r="H1184" s="123" t="s">
        <v>210</v>
      </c>
      <c r="I1184" s="123" t="s">
        <v>211</v>
      </c>
      <c r="J1184" s="251" t="s">
        <v>13</v>
      </c>
      <c r="K1184" s="181">
        <v>219645</v>
      </c>
      <c r="L1184" s="181">
        <v>170656</v>
      </c>
      <c r="M1184" s="181">
        <v>159527.18400000001</v>
      </c>
      <c r="N1184" s="182" t="s">
        <v>20</v>
      </c>
      <c r="O1184" s="183" t="s">
        <v>20</v>
      </c>
    </row>
    <row r="1185" spans="1:15" customFormat="1" ht="15.5" x14ac:dyDescent="0.35">
      <c r="A1185" s="176" t="s">
        <v>2879</v>
      </c>
      <c r="B1185" s="177" t="s">
        <v>2880</v>
      </c>
      <c r="C1185" s="176" t="s">
        <v>111</v>
      </c>
      <c r="D1185" s="176" t="s">
        <v>932</v>
      </c>
      <c r="E1185" s="176" t="s">
        <v>2065</v>
      </c>
      <c r="F1185" s="176">
        <v>2024</v>
      </c>
      <c r="G1185" s="176" t="s">
        <v>138</v>
      </c>
      <c r="H1185" s="176" t="s">
        <v>182</v>
      </c>
      <c r="I1185" s="176" t="s">
        <v>1000</v>
      </c>
      <c r="J1185" s="250" t="s">
        <v>13</v>
      </c>
      <c r="K1185" s="178">
        <v>1851709</v>
      </c>
      <c r="L1185" s="184">
        <v>2055747</v>
      </c>
      <c r="M1185" s="178">
        <v>2052927.953</v>
      </c>
      <c r="N1185" s="179" t="s">
        <v>20</v>
      </c>
      <c r="O1185" s="180" t="s">
        <v>20</v>
      </c>
    </row>
    <row r="1186" spans="1:15" customFormat="1" ht="15.5" x14ac:dyDescent="0.35">
      <c r="A1186" s="123" t="s">
        <v>2881</v>
      </c>
      <c r="B1186" s="124" t="s">
        <v>2882</v>
      </c>
      <c r="C1186" s="123" t="s">
        <v>88</v>
      </c>
      <c r="D1186" s="123" t="s">
        <v>396</v>
      </c>
      <c r="E1186" s="123" t="s">
        <v>155</v>
      </c>
      <c r="F1186" s="123">
        <v>2024</v>
      </c>
      <c r="G1186" s="123" t="s">
        <v>138</v>
      </c>
      <c r="H1186" s="123" t="s">
        <v>151</v>
      </c>
      <c r="I1186" s="123" t="s">
        <v>152</v>
      </c>
      <c r="J1186" s="251" t="s">
        <v>13</v>
      </c>
      <c r="K1186" s="181">
        <v>53000</v>
      </c>
      <c r="L1186" s="185">
        <v>52230</v>
      </c>
      <c r="M1186" s="181">
        <v>52059.42</v>
      </c>
      <c r="N1186" s="182" t="s">
        <v>20</v>
      </c>
      <c r="O1186" s="183" t="s">
        <v>20</v>
      </c>
    </row>
    <row r="1187" spans="1:15" customFormat="1" ht="15.5" x14ac:dyDescent="0.35">
      <c r="A1187" s="176" t="s">
        <v>2883</v>
      </c>
      <c r="B1187" s="177" t="s">
        <v>2884</v>
      </c>
      <c r="C1187" s="176" t="s">
        <v>90</v>
      </c>
      <c r="D1187" s="176" t="s">
        <v>205</v>
      </c>
      <c r="E1187" s="176" t="s">
        <v>206</v>
      </c>
      <c r="F1187" s="176">
        <v>2024</v>
      </c>
      <c r="G1187" s="176" t="s">
        <v>138</v>
      </c>
      <c r="H1187" s="176" t="s">
        <v>144</v>
      </c>
      <c r="I1187" s="176" t="s">
        <v>943</v>
      </c>
      <c r="J1187" s="250" t="s">
        <v>13</v>
      </c>
      <c r="K1187" s="178">
        <v>2618917</v>
      </c>
      <c r="L1187" s="184">
        <v>1161703</v>
      </c>
      <c r="M1187" s="186">
        <v>1161700</v>
      </c>
      <c r="N1187" s="179" t="s">
        <v>20</v>
      </c>
      <c r="O1187" s="180" t="s">
        <v>20</v>
      </c>
    </row>
    <row r="1188" spans="1:15" customFormat="1" ht="15.5" x14ac:dyDescent="0.35">
      <c r="A1188" s="123" t="s">
        <v>2885</v>
      </c>
      <c r="B1188" s="124" t="s">
        <v>2886</v>
      </c>
      <c r="C1188" s="123" t="s">
        <v>109</v>
      </c>
      <c r="D1188" s="123" t="s">
        <v>155</v>
      </c>
      <c r="E1188" s="123" t="s">
        <v>155</v>
      </c>
      <c r="F1188" s="123">
        <v>2024</v>
      </c>
      <c r="G1188" s="123" t="s">
        <v>138</v>
      </c>
      <c r="H1188" s="123" t="s">
        <v>139</v>
      </c>
      <c r="I1188" s="123" t="s">
        <v>177</v>
      </c>
      <c r="J1188" s="251" t="s">
        <v>13</v>
      </c>
      <c r="K1188" s="181">
        <v>4</v>
      </c>
      <c r="L1188" s="181">
        <v>4</v>
      </c>
      <c r="M1188" s="181">
        <v>0</v>
      </c>
      <c r="N1188" s="182" t="s">
        <v>20</v>
      </c>
      <c r="O1188" s="183" t="s">
        <v>146</v>
      </c>
    </row>
    <row r="1189" spans="1:15" customFormat="1" ht="15.5" x14ac:dyDescent="0.35">
      <c r="A1189" s="176" t="s">
        <v>2887</v>
      </c>
      <c r="B1189" s="177" t="s">
        <v>2888</v>
      </c>
      <c r="C1189" s="176" t="s">
        <v>93</v>
      </c>
      <c r="D1189" s="176" t="s">
        <v>194</v>
      </c>
      <c r="E1189" s="176" t="s">
        <v>194</v>
      </c>
      <c r="F1189" s="176">
        <v>2024</v>
      </c>
      <c r="G1189" s="176" t="s">
        <v>138</v>
      </c>
      <c r="H1189" s="176" t="s">
        <v>151</v>
      </c>
      <c r="I1189" s="176" t="s">
        <v>200</v>
      </c>
      <c r="J1189" s="250" t="s">
        <v>13</v>
      </c>
      <c r="K1189" s="178">
        <v>71622</v>
      </c>
      <c r="L1189" s="178">
        <v>112100</v>
      </c>
      <c r="M1189" s="178">
        <v>71621.213000000003</v>
      </c>
      <c r="N1189" s="179" t="s">
        <v>20</v>
      </c>
      <c r="O1189" s="180" t="s">
        <v>20</v>
      </c>
    </row>
    <row r="1190" spans="1:15" customFormat="1" ht="15.5" x14ac:dyDescent="0.35">
      <c r="A1190" s="123" t="s">
        <v>2889</v>
      </c>
      <c r="B1190" s="124" t="s">
        <v>2890</v>
      </c>
      <c r="C1190" s="123" t="s">
        <v>87</v>
      </c>
      <c r="D1190" s="123" t="s">
        <v>60</v>
      </c>
      <c r="E1190" s="123" t="s">
        <v>60</v>
      </c>
      <c r="F1190" s="123">
        <v>2024</v>
      </c>
      <c r="G1190" s="123" t="s">
        <v>138</v>
      </c>
      <c r="H1190" s="123" t="s">
        <v>144</v>
      </c>
      <c r="I1190" s="123" t="s">
        <v>145</v>
      </c>
      <c r="J1190" s="251" t="s">
        <v>13</v>
      </c>
      <c r="K1190" s="181">
        <v>583415</v>
      </c>
      <c r="L1190" s="185">
        <v>583415</v>
      </c>
      <c r="M1190" s="181">
        <v>583414.11700000009</v>
      </c>
      <c r="N1190" s="182" t="s">
        <v>20</v>
      </c>
      <c r="O1190" s="183" t="s">
        <v>20</v>
      </c>
    </row>
    <row r="1191" spans="1:15" customFormat="1" ht="15.5" x14ac:dyDescent="0.35">
      <c r="A1191" s="176" t="s">
        <v>2891</v>
      </c>
      <c r="B1191" s="177" t="s">
        <v>2892</v>
      </c>
      <c r="C1191" s="176" t="s">
        <v>91</v>
      </c>
      <c r="D1191" s="176" t="s">
        <v>344</v>
      </c>
      <c r="E1191" s="176" t="s">
        <v>155</v>
      </c>
      <c r="F1191" s="176">
        <v>2024</v>
      </c>
      <c r="G1191" s="176" t="s">
        <v>138</v>
      </c>
      <c r="H1191" s="176" t="s">
        <v>151</v>
      </c>
      <c r="I1191" s="176" t="s">
        <v>152</v>
      </c>
      <c r="J1191" s="250" t="s">
        <v>13</v>
      </c>
      <c r="K1191" s="178">
        <v>545070</v>
      </c>
      <c r="L1191" s="184">
        <v>484000</v>
      </c>
      <c r="M1191" s="178">
        <v>151230.48000000001</v>
      </c>
      <c r="N1191" s="179" t="s">
        <v>20</v>
      </c>
      <c r="O1191" s="180" t="s">
        <v>20</v>
      </c>
    </row>
    <row r="1192" spans="1:15" customFormat="1" ht="15.5" x14ac:dyDescent="0.35">
      <c r="A1192" s="123" t="s">
        <v>2893</v>
      </c>
      <c r="B1192" s="124" t="s">
        <v>2894</v>
      </c>
      <c r="C1192" s="123" t="s">
        <v>98</v>
      </c>
      <c r="D1192" s="123" t="s">
        <v>158</v>
      </c>
      <c r="E1192" s="123" t="s">
        <v>309</v>
      </c>
      <c r="F1192" s="123">
        <v>2024</v>
      </c>
      <c r="G1192" s="123" t="s">
        <v>138</v>
      </c>
      <c r="H1192" s="123" t="s">
        <v>151</v>
      </c>
      <c r="I1192" s="123" t="s">
        <v>200</v>
      </c>
      <c r="J1192" s="251" t="s">
        <v>13</v>
      </c>
      <c r="K1192" s="181">
        <v>247000</v>
      </c>
      <c r="L1192" s="181">
        <v>215800</v>
      </c>
      <c r="M1192" s="181">
        <v>215800</v>
      </c>
      <c r="N1192" s="182" t="s">
        <v>20</v>
      </c>
      <c r="O1192" s="183" t="s">
        <v>20</v>
      </c>
    </row>
    <row r="1193" spans="1:15" customFormat="1" ht="15.5" x14ac:dyDescent="0.35">
      <c r="A1193" s="176" t="s">
        <v>2895</v>
      </c>
      <c r="B1193" s="177" t="s">
        <v>2896</v>
      </c>
      <c r="C1193" s="176" t="s">
        <v>97</v>
      </c>
      <c r="D1193" s="176" t="s">
        <v>333</v>
      </c>
      <c r="E1193" s="176" t="s">
        <v>1319</v>
      </c>
      <c r="F1193" s="176">
        <v>2024</v>
      </c>
      <c r="G1193" s="176" t="s">
        <v>138</v>
      </c>
      <c r="H1193" s="176" t="s">
        <v>182</v>
      </c>
      <c r="I1193" s="176" t="s">
        <v>1000</v>
      </c>
      <c r="J1193" s="250" t="s">
        <v>13</v>
      </c>
      <c r="K1193" s="178">
        <v>1480395</v>
      </c>
      <c r="L1193" s="184">
        <v>1480395</v>
      </c>
      <c r="M1193" s="178">
        <v>1480394.62</v>
      </c>
      <c r="N1193" s="179" t="s">
        <v>20</v>
      </c>
      <c r="O1193" s="180" t="s">
        <v>20</v>
      </c>
    </row>
    <row r="1194" spans="1:15" customFormat="1" ht="15.5" x14ac:dyDescent="0.35">
      <c r="A1194" s="123" t="s">
        <v>2897</v>
      </c>
      <c r="B1194" s="124" t="s">
        <v>2898</v>
      </c>
      <c r="C1194" s="123" t="s">
        <v>86</v>
      </c>
      <c r="D1194" s="123" t="s">
        <v>155</v>
      </c>
      <c r="E1194" s="123" t="s">
        <v>155</v>
      </c>
      <c r="F1194" s="123">
        <v>2024</v>
      </c>
      <c r="G1194" s="123" t="s">
        <v>138</v>
      </c>
      <c r="H1194" s="123" t="s">
        <v>151</v>
      </c>
      <c r="I1194" s="123" t="s">
        <v>152</v>
      </c>
      <c r="J1194" s="251" t="s">
        <v>13</v>
      </c>
      <c r="K1194" s="181">
        <v>75000</v>
      </c>
      <c r="L1194" s="181">
        <v>75000</v>
      </c>
      <c r="M1194" s="181">
        <v>15613.049000000001</v>
      </c>
      <c r="N1194" s="182" t="s">
        <v>20</v>
      </c>
      <c r="O1194" s="183" t="s">
        <v>20</v>
      </c>
    </row>
    <row r="1195" spans="1:15" customFormat="1" ht="15.5" x14ac:dyDescent="0.35">
      <c r="A1195" s="176" t="s">
        <v>2899</v>
      </c>
      <c r="B1195" s="177" t="s">
        <v>2900</v>
      </c>
      <c r="C1195" s="176" t="s">
        <v>86</v>
      </c>
      <c r="D1195" s="176" t="s">
        <v>155</v>
      </c>
      <c r="E1195" s="176" t="s">
        <v>155</v>
      </c>
      <c r="F1195" s="176">
        <v>2024</v>
      </c>
      <c r="G1195" s="176" t="s">
        <v>138</v>
      </c>
      <c r="H1195" s="176" t="s">
        <v>151</v>
      </c>
      <c r="I1195" s="176" t="s">
        <v>152</v>
      </c>
      <c r="J1195" s="250" t="s">
        <v>13</v>
      </c>
      <c r="K1195" s="178">
        <v>55798</v>
      </c>
      <c r="L1195" s="184">
        <v>1897500</v>
      </c>
      <c r="M1195" s="178">
        <v>170.09</v>
      </c>
      <c r="N1195" s="179" t="s">
        <v>20</v>
      </c>
      <c r="O1195" s="180" t="s">
        <v>20</v>
      </c>
    </row>
    <row r="1196" spans="1:15" customFormat="1" ht="15.5" x14ac:dyDescent="0.35">
      <c r="A1196" s="123" t="s">
        <v>2901</v>
      </c>
      <c r="B1196" s="124" t="s">
        <v>2902</v>
      </c>
      <c r="C1196" s="123" t="s">
        <v>292</v>
      </c>
      <c r="D1196" s="123" t="s">
        <v>293</v>
      </c>
      <c r="E1196" s="123" t="s">
        <v>294</v>
      </c>
      <c r="F1196" s="123">
        <v>2024</v>
      </c>
      <c r="G1196" s="123" t="s">
        <v>138</v>
      </c>
      <c r="H1196" s="123" t="s">
        <v>687</v>
      </c>
      <c r="I1196" s="123" t="s">
        <v>2903</v>
      </c>
      <c r="J1196" s="251" t="s">
        <v>13</v>
      </c>
      <c r="K1196" s="181">
        <v>5105</v>
      </c>
      <c r="L1196" s="181">
        <v>5105</v>
      </c>
      <c r="M1196" s="181">
        <v>0</v>
      </c>
      <c r="N1196" s="182" t="s">
        <v>20</v>
      </c>
      <c r="O1196" s="183" t="s">
        <v>146</v>
      </c>
    </row>
    <row r="1197" spans="1:15" customFormat="1" ht="15.5" x14ac:dyDescent="0.35">
      <c r="A1197" s="176" t="s">
        <v>2904</v>
      </c>
      <c r="B1197" s="177" t="s">
        <v>2905</v>
      </c>
      <c r="C1197" s="176" t="s">
        <v>96</v>
      </c>
      <c r="D1197" s="176" t="s">
        <v>166</v>
      </c>
      <c r="E1197" s="176" t="s">
        <v>755</v>
      </c>
      <c r="F1197" s="176">
        <v>2024</v>
      </c>
      <c r="G1197" s="176" t="s">
        <v>138</v>
      </c>
      <c r="H1197" s="176" t="s">
        <v>151</v>
      </c>
      <c r="I1197" s="176" t="s">
        <v>152</v>
      </c>
      <c r="J1197" s="250" t="s">
        <v>13</v>
      </c>
      <c r="K1197" s="178">
        <v>43410</v>
      </c>
      <c r="L1197" s="178">
        <v>43410</v>
      </c>
      <c r="M1197" s="184">
        <v>0</v>
      </c>
      <c r="N1197" s="179" t="s">
        <v>20</v>
      </c>
      <c r="O1197" s="180" t="s">
        <v>146</v>
      </c>
    </row>
    <row r="1198" spans="1:15" customFormat="1" ht="15.5" x14ac:dyDescent="0.35">
      <c r="A1198" s="123" t="s">
        <v>2906</v>
      </c>
      <c r="B1198" s="124" t="s">
        <v>2907</v>
      </c>
      <c r="C1198" s="123" t="s">
        <v>92</v>
      </c>
      <c r="D1198" s="123" t="s">
        <v>361</v>
      </c>
      <c r="E1198" s="123" t="s">
        <v>2908</v>
      </c>
      <c r="F1198" s="123">
        <v>2024</v>
      </c>
      <c r="G1198" s="123" t="s">
        <v>138</v>
      </c>
      <c r="H1198" s="123" t="s">
        <v>144</v>
      </c>
      <c r="I1198" s="123" t="s">
        <v>145</v>
      </c>
      <c r="J1198" s="251" t="s">
        <v>13</v>
      </c>
      <c r="K1198" s="181">
        <v>14227</v>
      </c>
      <c r="L1198" s="185">
        <v>635304</v>
      </c>
      <c r="M1198" s="181">
        <v>11960</v>
      </c>
      <c r="N1198" s="182" t="s">
        <v>20</v>
      </c>
      <c r="O1198" s="183" t="s">
        <v>20</v>
      </c>
    </row>
    <row r="1199" spans="1:15" customFormat="1" ht="15.5" x14ac:dyDescent="0.35">
      <c r="A1199" s="176" t="s">
        <v>2909</v>
      </c>
      <c r="B1199" s="177" t="s">
        <v>2910</v>
      </c>
      <c r="C1199" s="176" t="s">
        <v>87</v>
      </c>
      <c r="D1199" s="176" t="s">
        <v>60</v>
      </c>
      <c r="E1199" s="176" t="s">
        <v>1829</v>
      </c>
      <c r="F1199" s="176">
        <v>2024</v>
      </c>
      <c r="G1199" s="176" t="s">
        <v>138</v>
      </c>
      <c r="H1199" s="176" t="s">
        <v>151</v>
      </c>
      <c r="I1199" s="176" t="s">
        <v>152</v>
      </c>
      <c r="J1199" s="250" t="s">
        <v>13</v>
      </c>
      <c r="K1199" s="178">
        <v>72203</v>
      </c>
      <c r="L1199" s="178">
        <v>320</v>
      </c>
      <c r="M1199" s="178">
        <v>80.042000000000002</v>
      </c>
      <c r="N1199" s="179" t="s">
        <v>20</v>
      </c>
      <c r="O1199" s="180" t="s">
        <v>20</v>
      </c>
    </row>
    <row r="1200" spans="1:15" customFormat="1" ht="15.5" x14ac:dyDescent="0.35">
      <c r="A1200" s="123" t="s">
        <v>2911</v>
      </c>
      <c r="B1200" s="124" t="s">
        <v>2912</v>
      </c>
      <c r="C1200" s="123" t="s">
        <v>111</v>
      </c>
      <c r="D1200" s="123" t="s">
        <v>155</v>
      </c>
      <c r="E1200" s="123" t="s">
        <v>155</v>
      </c>
      <c r="F1200" s="123">
        <v>2024</v>
      </c>
      <c r="G1200" s="123" t="s">
        <v>138</v>
      </c>
      <c r="H1200" s="123" t="s">
        <v>151</v>
      </c>
      <c r="I1200" s="123" t="s">
        <v>152</v>
      </c>
      <c r="J1200" s="251" t="s">
        <v>13</v>
      </c>
      <c r="K1200" s="181">
        <v>115500</v>
      </c>
      <c r="L1200" s="185">
        <v>61770</v>
      </c>
      <c r="M1200" s="181">
        <v>61412.76</v>
      </c>
      <c r="N1200" s="182" t="s">
        <v>20</v>
      </c>
      <c r="O1200" s="183" t="s">
        <v>20</v>
      </c>
    </row>
    <row r="1201" spans="1:15" customFormat="1" ht="15.5" x14ac:dyDescent="0.35">
      <c r="A1201" s="176" t="s">
        <v>2913</v>
      </c>
      <c r="B1201" s="177" t="s">
        <v>2914</v>
      </c>
      <c r="C1201" s="176" t="s">
        <v>97</v>
      </c>
      <c r="D1201" s="176" t="s">
        <v>155</v>
      </c>
      <c r="E1201" s="176" t="s">
        <v>155</v>
      </c>
      <c r="F1201" s="176">
        <v>2024</v>
      </c>
      <c r="G1201" s="176" t="s">
        <v>138</v>
      </c>
      <c r="H1201" s="176" t="s">
        <v>151</v>
      </c>
      <c r="I1201" s="176" t="s">
        <v>152</v>
      </c>
      <c r="J1201" s="250" t="s">
        <v>13</v>
      </c>
      <c r="K1201" s="178">
        <v>84240</v>
      </c>
      <c r="L1201" s="178">
        <v>84240</v>
      </c>
      <c r="M1201" s="178">
        <v>83241</v>
      </c>
      <c r="N1201" s="179" t="s">
        <v>20</v>
      </c>
      <c r="O1201" s="180" t="s">
        <v>20</v>
      </c>
    </row>
    <row r="1202" spans="1:15" customFormat="1" ht="15.5" x14ac:dyDescent="0.35">
      <c r="A1202" s="123" t="s">
        <v>2915</v>
      </c>
      <c r="B1202" s="124" t="s">
        <v>2916</v>
      </c>
      <c r="C1202" s="123" t="s">
        <v>87</v>
      </c>
      <c r="D1202" s="123" t="s">
        <v>155</v>
      </c>
      <c r="E1202" s="123" t="s">
        <v>155</v>
      </c>
      <c r="F1202" s="123">
        <v>2024</v>
      </c>
      <c r="G1202" s="123" t="s">
        <v>138</v>
      </c>
      <c r="H1202" s="123" t="s">
        <v>151</v>
      </c>
      <c r="I1202" s="123" t="s">
        <v>152</v>
      </c>
      <c r="J1202" s="251" t="s">
        <v>13</v>
      </c>
      <c r="K1202" s="181">
        <v>171036</v>
      </c>
      <c r="L1202" s="181">
        <v>2849510</v>
      </c>
      <c r="M1202" s="181">
        <v>85.045000000000002</v>
      </c>
      <c r="N1202" s="182" t="s">
        <v>20</v>
      </c>
      <c r="O1202" s="183" t="s">
        <v>20</v>
      </c>
    </row>
    <row r="1203" spans="1:15" customFormat="1" ht="15.5" x14ac:dyDescent="0.35">
      <c r="A1203" s="176" t="s">
        <v>2917</v>
      </c>
      <c r="B1203" s="177" t="s">
        <v>2918</v>
      </c>
      <c r="C1203" s="176" t="s">
        <v>97</v>
      </c>
      <c r="D1203" s="176" t="s">
        <v>155</v>
      </c>
      <c r="E1203" s="176" t="s">
        <v>155</v>
      </c>
      <c r="F1203" s="176">
        <v>2024</v>
      </c>
      <c r="G1203" s="176" t="s">
        <v>138</v>
      </c>
      <c r="H1203" s="176" t="s">
        <v>151</v>
      </c>
      <c r="I1203" s="176" t="s">
        <v>152</v>
      </c>
      <c r="J1203" s="250" t="s">
        <v>13</v>
      </c>
      <c r="K1203" s="178">
        <v>370476</v>
      </c>
      <c r="L1203" s="178">
        <v>370500</v>
      </c>
      <c r="M1203" s="178">
        <v>370327.06400000001</v>
      </c>
      <c r="N1203" s="179" t="s">
        <v>20</v>
      </c>
      <c r="O1203" s="180" t="s">
        <v>20</v>
      </c>
    </row>
    <row r="1204" spans="1:15" customFormat="1" ht="15.5" x14ac:dyDescent="0.35">
      <c r="A1204" s="123" t="s">
        <v>2919</v>
      </c>
      <c r="B1204" s="124" t="s">
        <v>2920</v>
      </c>
      <c r="C1204" s="123" t="s">
        <v>97</v>
      </c>
      <c r="D1204" s="123" t="s">
        <v>155</v>
      </c>
      <c r="E1204" s="123" t="s">
        <v>155</v>
      </c>
      <c r="F1204" s="123">
        <v>2024</v>
      </c>
      <c r="G1204" s="123" t="s">
        <v>138</v>
      </c>
      <c r="H1204" s="123" t="s">
        <v>151</v>
      </c>
      <c r="I1204" s="123" t="s">
        <v>200</v>
      </c>
      <c r="J1204" s="251" t="s">
        <v>13</v>
      </c>
      <c r="K1204" s="181">
        <v>240000</v>
      </c>
      <c r="L1204" s="181">
        <v>240000</v>
      </c>
      <c r="M1204" s="181">
        <v>240000</v>
      </c>
      <c r="N1204" s="182" t="s">
        <v>20</v>
      </c>
      <c r="O1204" s="183" t="s">
        <v>20</v>
      </c>
    </row>
    <row r="1205" spans="1:15" customFormat="1" ht="15.5" x14ac:dyDescent="0.35">
      <c r="A1205" s="176" t="s">
        <v>2921</v>
      </c>
      <c r="B1205" s="177" t="s">
        <v>2922</v>
      </c>
      <c r="C1205" s="176" t="s">
        <v>97</v>
      </c>
      <c r="D1205" s="176" t="s">
        <v>155</v>
      </c>
      <c r="E1205" s="176" t="s">
        <v>155</v>
      </c>
      <c r="F1205" s="176">
        <v>2024</v>
      </c>
      <c r="G1205" s="176" t="s">
        <v>138</v>
      </c>
      <c r="H1205" s="176" t="s">
        <v>151</v>
      </c>
      <c r="I1205" s="176" t="s">
        <v>200</v>
      </c>
      <c r="J1205" s="250" t="s">
        <v>13</v>
      </c>
      <c r="K1205" s="178">
        <v>4306268</v>
      </c>
      <c r="L1205" s="178">
        <v>470320</v>
      </c>
      <c r="M1205" s="178">
        <v>456064.41</v>
      </c>
      <c r="N1205" s="179" t="s">
        <v>20</v>
      </c>
      <c r="O1205" s="180" t="s">
        <v>20</v>
      </c>
    </row>
    <row r="1206" spans="1:15" customFormat="1" ht="15.5" x14ac:dyDescent="0.35">
      <c r="A1206" s="123" t="s">
        <v>2923</v>
      </c>
      <c r="B1206" s="124" t="s">
        <v>2924</v>
      </c>
      <c r="C1206" s="123" t="s">
        <v>90</v>
      </c>
      <c r="D1206" s="123" t="s">
        <v>404</v>
      </c>
      <c r="E1206" s="123" t="s">
        <v>528</v>
      </c>
      <c r="F1206" s="123">
        <v>2024</v>
      </c>
      <c r="G1206" s="123" t="s">
        <v>138</v>
      </c>
      <c r="H1206" s="123" t="s">
        <v>139</v>
      </c>
      <c r="I1206" s="123" t="s">
        <v>140</v>
      </c>
      <c r="J1206" s="251" t="s">
        <v>13</v>
      </c>
      <c r="K1206" s="181">
        <v>154001</v>
      </c>
      <c r="L1206" s="181">
        <v>300000</v>
      </c>
      <c r="M1206" s="185">
        <v>153912</v>
      </c>
      <c r="N1206" s="182" t="s">
        <v>20</v>
      </c>
      <c r="O1206" s="183" t="s">
        <v>20</v>
      </c>
    </row>
    <row r="1207" spans="1:15" customFormat="1" ht="15.5" x14ac:dyDescent="0.35">
      <c r="A1207" s="176" t="s">
        <v>2925</v>
      </c>
      <c r="B1207" s="177" t="s">
        <v>2926</v>
      </c>
      <c r="C1207" s="176" t="s">
        <v>98</v>
      </c>
      <c r="D1207" s="176" t="s">
        <v>155</v>
      </c>
      <c r="E1207" s="176" t="s">
        <v>155</v>
      </c>
      <c r="F1207" s="176">
        <v>2024</v>
      </c>
      <c r="G1207" s="176" t="s">
        <v>138</v>
      </c>
      <c r="H1207" s="176" t="s">
        <v>151</v>
      </c>
      <c r="I1207" s="176" t="s">
        <v>152</v>
      </c>
      <c r="J1207" s="250" t="s">
        <v>13</v>
      </c>
      <c r="K1207" s="178">
        <v>15522</v>
      </c>
      <c r="L1207" s="184">
        <v>10</v>
      </c>
      <c r="M1207" s="178">
        <v>0</v>
      </c>
      <c r="N1207" s="179" t="s">
        <v>20</v>
      </c>
      <c r="O1207" s="180" t="s">
        <v>146</v>
      </c>
    </row>
    <row r="1208" spans="1:15" customFormat="1" ht="15.5" x14ac:dyDescent="0.35">
      <c r="A1208" s="123" t="s">
        <v>2927</v>
      </c>
      <c r="B1208" s="124" t="s">
        <v>2928</v>
      </c>
      <c r="C1208" s="123" t="s">
        <v>98</v>
      </c>
      <c r="D1208" s="123" t="s">
        <v>365</v>
      </c>
      <c r="E1208" s="123" t="s">
        <v>155</v>
      </c>
      <c r="F1208" s="123">
        <v>2024</v>
      </c>
      <c r="G1208" s="123" t="s">
        <v>138</v>
      </c>
      <c r="H1208" s="123" t="s">
        <v>151</v>
      </c>
      <c r="I1208" s="123" t="s">
        <v>152</v>
      </c>
      <c r="J1208" s="251" t="s">
        <v>13</v>
      </c>
      <c r="K1208" s="181">
        <v>7104010</v>
      </c>
      <c r="L1208" s="181">
        <v>4351740</v>
      </c>
      <c r="M1208" s="181">
        <v>4348431</v>
      </c>
      <c r="N1208" s="182" t="s">
        <v>20</v>
      </c>
      <c r="O1208" s="183" t="s">
        <v>20</v>
      </c>
    </row>
    <row r="1209" spans="1:15" customFormat="1" ht="15.5" x14ac:dyDescent="0.35">
      <c r="A1209" s="176" t="s">
        <v>2929</v>
      </c>
      <c r="B1209" s="177" t="s">
        <v>2930</v>
      </c>
      <c r="C1209" s="176" t="s">
        <v>98</v>
      </c>
      <c r="D1209" s="176" t="s">
        <v>190</v>
      </c>
      <c r="E1209" s="176" t="s">
        <v>155</v>
      </c>
      <c r="F1209" s="176">
        <v>2024</v>
      </c>
      <c r="G1209" s="176" t="s">
        <v>138</v>
      </c>
      <c r="H1209" s="176" t="s">
        <v>151</v>
      </c>
      <c r="I1209" s="176" t="s">
        <v>152</v>
      </c>
      <c r="J1209" s="250" t="s">
        <v>13</v>
      </c>
      <c r="K1209" s="178">
        <v>4140</v>
      </c>
      <c r="L1209" s="178">
        <v>2000</v>
      </c>
      <c r="M1209" s="178">
        <v>343</v>
      </c>
      <c r="N1209" s="179" t="s">
        <v>20</v>
      </c>
      <c r="O1209" s="180" t="s">
        <v>20</v>
      </c>
    </row>
    <row r="1210" spans="1:15" customFormat="1" ht="15.5" x14ac:dyDescent="0.35">
      <c r="A1210" s="123" t="s">
        <v>2931</v>
      </c>
      <c r="B1210" s="124" t="s">
        <v>2932</v>
      </c>
      <c r="C1210" s="123" t="s">
        <v>109</v>
      </c>
      <c r="D1210" s="123" t="s">
        <v>288</v>
      </c>
      <c r="E1210" s="123" t="s">
        <v>2933</v>
      </c>
      <c r="F1210" s="123">
        <v>2024</v>
      </c>
      <c r="G1210" s="123" t="s">
        <v>138</v>
      </c>
      <c r="H1210" s="123" t="s">
        <v>151</v>
      </c>
      <c r="I1210" s="123" t="s">
        <v>152</v>
      </c>
      <c r="J1210" s="251" t="s">
        <v>13</v>
      </c>
      <c r="K1210" s="181">
        <v>114861</v>
      </c>
      <c r="L1210" s="185">
        <v>10000</v>
      </c>
      <c r="M1210" s="181">
        <v>4393.2030000000004</v>
      </c>
      <c r="N1210" s="182" t="s">
        <v>20</v>
      </c>
      <c r="O1210" s="183" t="s">
        <v>20</v>
      </c>
    </row>
    <row r="1211" spans="1:15" customFormat="1" ht="15.5" x14ac:dyDescent="0.35">
      <c r="A1211" s="176" t="s">
        <v>2934</v>
      </c>
      <c r="B1211" s="177" t="s">
        <v>2935</v>
      </c>
      <c r="C1211" s="176" t="s">
        <v>88</v>
      </c>
      <c r="D1211" s="176" t="s">
        <v>396</v>
      </c>
      <c r="E1211" s="176" t="s">
        <v>396</v>
      </c>
      <c r="F1211" s="176">
        <v>2024</v>
      </c>
      <c r="G1211" s="176" t="s">
        <v>138</v>
      </c>
      <c r="H1211" s="176" t="s">
        <v>151</v>
      </c>
      <c r="I1211" s="176" t="s">
        <v>152</v>
      </c>
      <c r="J1211" s="250" t="s">
        <v>13</v>
      </c>
      <c r="K1211" s="178">
        <v>101000</v>
      </c>
      <c r="L1211" s="184">
        <v>210</v>
      </c>
      <c r="M1211" s="178">
        <v>90.046000000000006</v>
      </c>
      <c r="N1211" s="179" t="s">
        <v>20</v>
      </c>
      <c r="O1211" s="180" t="s">
        <v>20</v>
      </c>
    </row>
    <row r="1212" spans="1:15" customFormat="1" ht="15.5" x14ac:dyDescent="0.35">
      <c r="A1212" s="123" t="s">
        <v>2936</v>
      </c>
      <c r="B1212" s="124" t="s">
        <v>2937</v>
      </c>
      <c r="C1212" s="123" t="s">
        <v>100</v>
      </c>
      <c r="D1212" s="123" t="s">
        <v>155</v>
      </c>
      <c r="E1212" s="123" t="s">
        <v>155</v>
      </c>
      <c r="F1212" s="123">
        <v>2024</v>
      </c>
      <c r="G1212" s="123" t="s">
        <v>138</v>
      </c>
      <c r="H1212" s="123" t="s">
        <v>151</v>
      </c>
      <c r="I1212" s="123" t="s">
        <v>152</v>
      </c>
      <c r="J1212" s="251" t="s">
        <v>13</v>
      </c>
      <c r="K1212" s="181">
        <v>5141481</v>
      </c>
      <c r="L1212" s="181">
        <v>4511840</v>
      </c>
      <c r="M1212" s="181">
        <v>4510957.7419999996</v>
      </c>
      <c r="N1212" s="182" t="s">
        <v>20</v>
      </c>
      <c r="O1212" s="183" t="s">
        <v>20</v>
      </c>
    </row>
    <row r="1213" spans="1:15" customFormat="1" ht="15.5" x14ac:dyDescent="0.35">
      <c r="A1213" s="176" t="s">
        <v>2938</v>
      </c>
      <c r="B1213" s="177" t="s">
        <v>2939</v>
      </c>
      <c r="C1213" s="176" t="s">
        <v>84</v>
      </c>
      <c r="D1213" s="176" t="s">
        <v>155</v>
      </c>
      <c r="E1213" s="176" t="s">
        <v>155</v>
      </c>
      <c r="F1213" s="176">
        <v>2024</v>
      </c>
      <c r="G1213" s="176" t="s">
        <v>138</v>
      </c>
      <c r="H1213" s="176" t="s">
        <v>151</v>
      </c>
      <c r="I1213" s="176" t="s">
        <v>152</v>
      </c>
      <c r="J1213" s="250" t="s">
        <v>13</v>
      </c>
      <c r="K1213" s="178">
        <v>81963</v>
      </c>
      <c r="L1213" s="178">
        <v>55500</v>
      </c>
      <c r="M1213" s="178">
        <v>12655</v>
      </c>
      <c r="N1213" s="179" t="s">
        <v>20</v>
      </c>
      <c r="O1213" s="180" t="s">
        <v>20</v>
      </c>
    </row>
    <row r="1214" spans="1:15" customFormat="1" ht="15.5" x14ac:dyDescent="0.35">
      <c r="A1214" s="123" t="s">
        <v>2940</v>
      </c>
      <c r="B1214" s="124" t="s">
        <v>2941</v>
      </c>
      <c r="C1214" s="123" t="s">
        <v>96</v>
      </c>
      <c r="D1214" s="123" t="s">
        <v>155</v>
      </c>
      <c r="E1214" s="123" t="s">
        <v>155</v>
      </c>
      <c r="F1214" s="123">
        <v>2024</v>
      </c>
      <c r="G1214" s="123" t="s">
        <v>138</v>
      </c>
      <c r="H1214" s="123" t="s">
        <v>151</v>
      </c>
      <c r="I1214" s="123" t="s">
        <v>152</v>
      </c>
      <c r="J1214" s="251" t="s">
        <v>13</v>
      </c>
      <c r="K1214" s="181">
        <v>54230</v>
      </c>
      <c r="L1214" s="181">
        <v>110</v>
      </c>
      <c r="M1214" s="181">
        <v>85.045000000000002</v>
      </c>
      <c r="N1214" s="182" t="s">
        <v>20</v>
      </c>
      <c r="O1214" s="183" t="s">
        <v>20</v>
      </c>
    </row>
    <row r="1215" spans="1:15" customFormat="1" ht="15.5" x14ac:dyDescent="0.35">
      <c r="A1215" s="176" t="s">
        <v>2942</v>
      </c>
      <c r="B1215" s="177" t="s">
        <v>2943</v>
      </c>
      <c r="C1215" s="176" t="s">
        <v>96</v>
      </c>
      <c r="D1215" s="176" t="s">
        <v>166</v>
      </c>
      <c r="E1215" s="176" t="s">
        <v>971</v>
      </c>
      <c r="F1215" s="176">
        <v>2024</v>
      </c>
      <c r="G1215" s="176" t="s">
        <v>138</v>
      </c>
      <c r="H1215" s="176" t="s">
        <v>151</v>
      </c>
      <c r="I1215" s="176" t="s">
        <v>152</v>
      </c>
      <c r="J1215" s="250" t="s">
        <v>13</v>
      </c>
      <c r="K1215" s="178">
        <v>89646</v>
      </c>
      <c r="L1215" s="184">
        <v>60460</v>
      </c>
      <c r="M1215" s="178">
        <v>59978.173000000003</v>
      </c>
      <c r="N1215" s="179" t="s">
        <v>20</v>
      </c>
      <c r="O1215" s="180" t="s">
        <v>20</v>
      </c>
    </row>
    <row r="1216" spans="1:15" customFormat="1" ht="15.5" x14ac:dyDescent="0.35">
      <c r="A1216" s="123" t="s">
        <v>2944</v>
      </c>
      <c r="B1216" s="124" t="s">
        <v>2945</v>
      </c>
      <c r="C1216" s="123" t="s">
        <v>97</v>
      </c>
      <c r="D1216" s="123" t="s">
        <v>155</v>
      </c>
      <c r="E1216" s="123" t="s">
        <v>155</v>
      </c>
      <c r="F1216" s="123">
        <v>2024</v>
      </c>
      <c r="G1216" s="123" t="s">
        <v>138</v>
      </c>
      <c r="H1216" s="123" t="s">
        <v>151</v>
      </c>
      <c r="I1216" s="123" t="s">
        <v>152</v>
      </c>
      <c r="J1216" s="251" t="s">
        <v>13</v>
      </c>
      <c r="K1216" s="181">
        <v>20700</v>
      </c>
      <c r="L1216" s="181">
        <v>5000</v>
      </c>
      <c r="M1216" s="181">
        <v>4310</v>
      </c>
      <c r="N1216" s="182" t="s">
        <v>20</v>
      </c>
      <c r="O1216" s="183" t="s">
        <v>20</v>
      </c>
    </row>
    <row r="1217" spans="1:15" customFormat="1" ht="15.5" x14ac:dyDescent="0.35">
      <c r="A1217" s="176" t="s">
        <v>2946</v>
      </c>
      <c r="B1217" s="177" t="s">
        <v>2947</v>
      </c>
      <c r="C1217" s="176" t="s">
        <v>86</v>
      </c>
      <c r="D1217" s="176" t="s">
        <v>199</v>
      </c>
      <c r="E1217" s="176" t="s">
        <v>968</v>
      </c>
      <c r="F1217" s="176">
        <v>2024</v>
      </c>
      <c r="G1217" s="176" t="s">
        <v>138</v>
      </c>
      <c r="H1217" s="176" t="s">
        <v>687</v>
      </c>
      <c r="I1217" s="176" t="s">
        <v>957</v>
      </c>
      <c r="J1217" s="250" t="s">
        <v>13</v>
      </c>
      <c r="K1217" s="178">
        <v>316258</v>
      </c>
      <c r="L1217" s="178">
        <v>1</v>
      </c>
      <c r="M1217" s="178">
        <v>0</v>
      </c>
      <c r="N1217" s="179" t="s">
        <v>20</v>
      </c>
      <c r="O1217" s="180" t="s">
        <v>146</v>
      </c>
    </row>
    <row r="1218" spans="1:15" customFormat="1" ht="15.5" x14ac:dyDescent="0.35">
      <c r="A1218" s="123" t="s">
        <v>2948</v>
      </c>
      <c r="B1218" s="124" t="s">
        <v>2949</v>
      </c>
      <c r="C1218" s="123" t="s">
        <v>97</v>
      </c>
      <c r="D1218" s="123" t="s">
        <v>155</v>
      </c>
      <c r="E1218" s="123" t="s">
        <v>155</v>
      </c>
      <c r="F1218" s="123">
        <v>2024</v>
      </c>
      <c r="G1218" s="123" t="s">
        <v>138</v>
      </c>
      <c r="H1218" s="123" t="s">
        <v>151</v>
      </c>
      <c r="I1218" s="123" t="s">
        <v>152</v>
      </c>
      <c r="J1218" s="251" t="s">
        <v>13</v>
      </c>
      <c r="K1218" s="181">
        <v>4604</v>
      </c>
      <c r="L1218" s="185">
        <v>1000</v>
      </c>
      <c r="M1218" s="181">
        <v>22</v>
      </c>
      <c r="N1218" s="182" t="s">
        <v>20</v>
      </c>
      <c r="O1218" s="183" t="s">
        <v>20</v>
      </c>
    </row>
    <row r="1219" spans="1:15" customFormat="1" ht="15.5" x14ac:dyDescent="0.35">
      <c r="A1219" s="176" t="s">
        <v>2950</v>
      </c>
      <c r="B1219" s="177" t="s">
        <v>2951</v>
      </c>
      <c r="C1219" s="176" t="s">
        <v>84</v>
      </c>
      <c r="D1219" s="176" t="s">
        <v>155</v>
      </c>
      <c r="E1219" s="176" t="s">
        <v>155</v>
      </c>
      <c r="F1219" s="176">
        <v>2024</v>
      </c>
      <c r="G1219" s="176" t="s">
        <v>138</v>
      </c>
      <c r="H1219" s="176" t="s">
        <v>151</v>
      </c>
      <c r="I1219" s="176" t="s">
        <v>152</v>
      </c>
      <c r="J1219" s="250" t="s">
        <v>13</v>
      </c>
      <c r="K1219" s="178">
        <v>13171070</v>
      </c>
      <c r="L1219" s="184">
        <v>12560902</v>
      </c>
      <c r="M1219" s="178">
        <v>12560902</v>
      </c>
      <c r="N1219" s="179" t="s">
        <v>20</v>
      </c>
      <c r="O1219" s="180" t="s">
        <v>20</v>
      </c>
    </row>
    <row r="1220" spans="1:15" customFormat="1" ht="15.5" x14ac:dyDescent="0.35">
      <c r="A1220" s="123" t="s">
        <v>2952</v>
      </c>
      <c r="B1220" s="124" t="s">
        <v>2953</v>
      </c>
      <c r="C1220" s="123" t="s">
        <v>292</v>
      </c>
      <c r="D1220" s="123" t="s">
        <v>155</v>
      </c>
      <c r="E1220" s="123" t="s">
        <v>155</v>
      </c>
      <c r="F1220" s="123">
        <v>2024</v>
      </c>
      <c r="G1220" s="123" t="s">
        <v>138</v>
      </c>
      <c r="H1220" s="123" t="s">
        <v>151</v>
      </c>
      <c r="I1220" s="123" t="s">
        <v>152</v>
      </c>
      <c r="J1220" s="251" t="s">
        <v>13</v>
      </c>
      <c r="K1220" s="181">
        <v>114424</v>
      </c>
      <c r="L1220" s="181">
        <v>110000</v>
      </c>
      <c r="M1220" s="185">
        <v>0</v>
      </c>
      <c r="N1220" s="182" t="s">
        <v>20</v>
      </c>
      <c r="O1220" s="183" t="s">
        <v>146</v>
      </c>
    </row>
    <row r="1221" spans="1:15" customFormat="1" ht="15.5" x14ac:dyDescent="0.35">
      <c r="A1221" s="176" t="s">
        <v>2954</v>
      </c>
      <c r="B1221" s="177" t="s">
        <v>2955</v>
      </c>
      <c r="C1221" s="176" t="s">
        <v>100</v>
      </c>
      <c r="D1221" s="176" t="s">
        <v>73</v>
      </c>
      <c r="E1221" s="176" t="s">
        <v>1009</v>
      </c>
      <c r="F1221" s="176">
        <v>2024</v>
      </c>
      <c r="G1221" s="176" t="s">
        <v>138</v>
      </c>
      <c r="H1221" s="176" t="s">
        <v>151</v>
      </c>
      <c r="I1221" s="176" t="s">
        <v>152</v>
      </c>
      <c r="J1221" s="250" t="s">
        <v>13</v>
      </c>
      <c r="K1221" s="178">
        <v>54136</v>
      </c>
      <c r="L1221" s="184">
        <v>52250</v>
      </c>
      <c r="M1221" s="184">
        <v>0</v>
      </c>
      <c r="N1221" s="179" t="s">
        <v>20</v>
      </c>
      <c r="O1221" s="180" t="s">
        <v>146</v>
      </c>
    </row>
    <row r="1222" spans="1:15" customFormat="1" ht="15.5" x14ac:dyDescent="0.35">
      <c r="A1222" s="123" t="s">
        <v>2956</v>
      </c>
      <c r="B1222" s="124" t="s">
        <v>2957</v>
      </c>
      <c r="C1222" s="123" t="s">
        <v>100</v>
      </c>
      <c r="D1222" s="123" t="s">
        <v>1373</v>
      </c>
      <c r="E1222" s="123" t="s">
        <v>155</v>
      </c>
      <c r="F1222" s="123">
        <v>2024</v>
      </c>
      <c r="G1222" s="123" t="s">
        <v>138</v>
      </c>
      <c r="H1222" s="123" t="s">
        <v>151</v>
      </c>
      <c r="I1222" s="123" t="s">
        <v>152</v>
      </c>
      <c r="J1222" s="251" t="s">
        <v>13</v>
      </c>
      <c r="K1222" s="181">
        <v>808396</v>
      </c>
      <c r="L1222" s="185">
        <v>2748000</v>
      </c>
      <c r="M1222" s="185">
        <v>1000</v>
      </c>
      <c r="N1222" s="182" t="s">
        <v>20</v>
      </c>
      <c r="O1222" s="183" t="s">
        <v>20</v>
      </c>
    </row>
    <row r="1223" spans="1:15" customFormat="1" ht="15.5" x14ac:dyDescent="0.35">
      <c r="A1223" s="176" t="s">
        <v>2958</v>
      </c>
      <c r="B1223" s="177" t="s">
        <v>2959</v>
      </c>
      <c r="C1223" s="176" t="s">
        <v>100</v>
      </c>
      <c r="D1223" s="176" t="s">
        <v>1373</v>
      </c>
      <c r="E1223" s="176" t="s">
        <v>1676</v>
      </c>
      <c r="F1223" s="176">
        <v>2024</v>
      </c>
      <c r="G1223" s="176" t="s">
        <v>138</v>
      </c>
      <c r="H1223" s="176" t="s">
        <v>162</v>
      </c>
      <c r="I1223" s="176" t="s">
        <v>1207</v>
      </c>
      <c r="J1223" s="250" t="s">
        <v>13</v>
      </c>
      <c r="K1223" s="178">
        <v>15431</v>
      </c>
      <c r="L1223" s="178">
        <v>0</v>
      </c>
      <c r="M1223" s="178">
        <v>10061.985000000001</v>
      </c>
      <c r="N1223" s="179" t="s">
        <v>146</v>
      </c>
      <c r="O1223" s="180" t="s">
        <v>20</v>
      </c>
    </row>
    <row r="1224" spans="1:15" customFormat="1" ht="15.5" x14ac:dyDescent="0.35">
      <c r="A1224" s="123" t="s">
        <v>2960</v>
      </c>
      <c r="B1224" s="124" t="s">
        <v>2961</v>
      </c>
      <c r="C1224" s="123" t="s">
        <v>109</v>
      </c>
      <c r="D1224" s="123" t="s">
        <v>368</v>
      </c>
      <c r="E1224" s="123" t="s">
        <v>2709</v>
      </c>
      <c r="F1224" s="123">
        <v>2024</v>
      </c>
      <c r="G1224" s="123" t="s">
        <v>138</v>
      </c>
      <c r="H1224" s="123" t="s">
        <v>321</v>
      </c>
      <c r="I1224" s="123" t="s">
        <v>322</v>
      </c>
      <c r="J1224" s="251" t="s">
        <v>13</v>
      </c>
      <c r="K1224" s="181">
        <v>2512589</v>
      </c>
      <c r="L1224" s="185">
        <v>3</v>
      </c>
      <c r="M1224" s="181">
        <v>0</v>
      </c>
      <c r="N1224" s="182" t="s">
        <v>20</v>
      </c>
      <c r="O1224" s="183" t="s">
        <v>146</v>
      </c>
    </row>
    <row r="1225" spans="1:15" customFormat="1" ht="15.5" x14ac:dyDescent="0.35">
      <c r="A1225" s="176" t="s">
        <v>2962</v>
      </c>
      <c r="B1225" s="177" t="s">
        <v>2963</v>
      </c>
      <c r="C1225" s="176" t="s">
        <v>91</v>
      </c>
      <c r="D1225" s="176" t="s">
        <v>384</v>
      </c>
      <c r="E1225" s="176" t="s">
        <v>384</v>
      </c>
      <c r="F1225" s="176">
        <v>2024</v>
      </c>
      <c r="G1225" s="176" t="s">
        <v>138</v>
      </c>
      <c r="H1225" s="176" t="s">
        <v>139</v>
      </c>
      <c r="I1225" s="176" t="s">
        <v>140</v>
      </c>
      <c r="J1225" s="250" t="s">
        <v>13</v>
      </c>
      <c r="K1225" s="178">
        <v>4</v>
      </c>
      <c r="L1225" s="178">
        <v>4</v>
      </c>
      <c r="M1225" s="178">
        <v>0</v>
      </c>
      <c r="N1225" s="179" t="s">
        <v>20</v>
      </c>
      <c r="O1225" s="180" t="s">
        <v>146</v>
      </c>
    </row>
    <row r="1226" spans="1:15" customFormat="1" ht="15.5" x14ac:dyDescent="0.35">
      <c r="A1226" s="123" t="s">
        <v>2964</v>
      </c>
      <c r="B1226" s="124" t="s">
        <v>2965</v>
      </c>
      <c r="C1226" s="123" t="s">
        <v>84</v>
      </c>
      <c r="D1226" s="123" t="s">
        <v>155</v>
      </c>
      <c r="E1226" s="123" t="s">
        <v>155</v>
      </c>
      <c r="F1226" s="123">
        <v>2024</v>
      </c>
      <c r="G1226" s="123" t="s">
        <v>138</v>
      </c>
      <c r="H1226" s="123" t="s">
        <v>151</v>
      </c>
      <c r="I1226" s="123" t="s">
        <v>152</v>
      </c>
      <c r="J1226" s="251" t="s">
        <v>13</v>
      </c>
      <c r="K1226" s="181">
        <v>125000</v>
      </c>
      <c r="L1226" s="181">
        <v>117350</v>
      </c>
      <c r="M1226" s="181">
        <v>117345</v>
      </c>
      <c r="N1226" s="182" t="s">
        <v>20</v>
      </c>
      <c r="O1226" s="183" t="s">
        <v>20</v>
      </c>
    </row>
    <row r="1227" spans="1:15" customFormat="1" ht="15.5" x14ac:dyDescent="0.35">
      <c r="A1227" s="176" t="s">
        <v>2966</v>
      </c>
      <c r="B1227" s="177" t="s">
        <v>2967</v>
      </c>
      <c r="C1227" s="176" t="s">
        <v>90</v>
      </c>
      <c r="D1227" s="176" t="s">
        <v>205</v>
      </c>
      <c r="E1227" s="176" t="s">
        <v>206</v>
      </c>
      <c r="F1227" s="176">
        <v>2024</v>
      </c>
      <c r="G1227" s="176" t="s">
        <v>138</v>
      </c>
      <c r="H1227" s="176" t="s">
        <v>144</v>
      </c>
      <c r="I1227" s="176" t="s">
        <v>145</v>
      </c>
      <c r="J1227" s="250" t="s">
        <v>13</v>
      </c>
      <c r="K1227" s="178">
        <v>6799</v>
      </c>
      <c r="L1227" s="184">
        <v>4427</v>
      </c>
      <c r="M1227" s="178">
        <v>4425</v>
      </c>
      <c r="N1227" s="179" t="s">
        <v>20</v>
      </c>
      <c r="O1227" s="180" t="s">
        <v>20</v>
      </c>
    </row>
    <row r="1228" spans="1:15" customFormat="1" ht="15.5" x14ac:dyDescent="0.35">
      <c r="A1228" s="123" t="s">
        <v>2968</v>
      </c>
      <c r="B1228" s="124" t="s">
        <v>2969</v>
      </c>
      <c r="C1228" s="123" t="s">
        <v>111</v>
      </c>
      <c r="D1228" s="123" t="s">
        <v>180</v>
      </c>
      <c r="E1228" s="123" t="s">
        <v>181</v>
      </c>
      <c r="F1228" s="123">
        <v>2024</v>
      </c>
      <c r="G1228" s="123" t="s">
        <v>138</v>
      </c>
      <c r="H1228" s="123" t="s">
        <v>144</v>
      </c>
      <c r="I1228" s="123" t="s">
        <v>943</v>
      </c>
      <c r="J1228" s="251" t="s">
        <v>13</v>
      </c>
      <c r="K1228" s="181">
        <v>1347311</v>
      </c>
      <c r="L1228" s="181">
        <v>1</v>
      </c>
      <c r="M1228" s="181">
        <v>0</v>
      </c>
      <c r="N1228" s="182" t="s">
        <v>20</v>
      </c>
      <c r="O1228" s="183" t="s">
        <v>146</v>
      </c>
    </row>
    <row r="1229" spans="1:15" customFormat="1" ht="15.5" x14ac:dyDescent="0.35">
      <c r="A1229" s="176" t="s">
        <v>2970</v>
      </c>
      <c r="B1229" s="177" t="s">
        <v>2971</v>
      </c>
      <c r="C1229" s="176" t="s">
        <v>92</v>
      </c>
      <c r="D1229" s="176" t="s">
        <v>155</v>
      </c>
      <c r="E1229" s="176" t="s">
        <v>155</v>
      </c>
      <c r="F1229" s="176">
        <v>2024</v>
      </c>
      <c r="G1229" s="176" t="s">
        <v>138</v>
      </c>
      <c r="H1229" s="176" t="s">
        <v>151</v>
      </c>
      <c r="I1229" s="176" t="s">
        <v>200</v>
      </c>
      <c r="J1229" s="250" t="s">
        <v>13</v>
      </c>
      <c r="K1229" s="178">
        <v>385780</v>
      </c>
      <c r="L1229" s="184">
        <v>813000</v>
      </c>
      <c r="M1229" s="184">
        <v>385780</v>
      </c>
      <c r="N1229" s="179" t="s">
        <v>20</v>
      </c>
      <c r="O1229" s="180" t="s">
        <v>20</v>
      </c>
    </row>
    <row r="1230" spans="1:15" customFormat="1" ht="15.5" x14ac:dyDescent="0.35">
      <c r="A1230" s="123" t="s">
        <v>2972</v>
      </c>
      <c r="B1230" s="124" t="s">
        <v>2973</v>
      </c>
      <c r="C1230" s="123" t="s">
        <v>90</v>
      </c>
      <c r="D1230" s="123" t="s">
        <v>63</v>
      </c>
      <c r="E1230" s="123" t="s">
        <v>63</v>
      </c>
      <c r="F1230" s="123">
        <v>2024</v>
      </c>
      <c r="G1230" s="123" t="s">
        <v>138</v>
      </c>
      <c r="H1230" s="123" t="s">
        <v>162</v>
      </c>
      <c r="I1230" s="123" t="s">
        <v>238</v>
      </c>
      <c r="J1230" s="251" t="s">
        <v>13</v>
      </c>
      <c r="K1230" s="181">
        <v>2941440</v>
      </c>
      <c r="L1230" s="181">
        <v>1684901</v>
      </c>
      <c r="M1230" s="181">
        <v>1723036.6670000001</v>
      </c>
      <c r="N1230" s="182" t="s">
        <v>20</v>
      </c>
      <c r="O1230" s="183" t="s">
        <v>20</v>
      </c>
    </row>
    <row r="1231" spans="1:15" customFormat="1" ht="15.5" x14ac:dyDescent="0.35">
      <c r="A1231" s="176" t="s">
        <v>2974</v>
      </c>
      <c r="B1231" s="177" t="s">
        <v>2975</v>
      </c>
      <c r="C1231" s="176" t="s">
        <v>90</v>
      </c>
      <c r="D1231" s="176" t="s">
        <v>489</v>
      </c>
      <c r="E1231" s="176" t="s">
        <v>490</v>
      </c>
      <c r="F1231" s="176">
        <v>2024</v>
      </c>
      <c r="G1231" s="176" t="s">
        <v>138</v>
      </c>
      <c r="H1231" s="176" t="s">
        <v>144</v>
      </c>
      <c r="I1231" s="176" t="s">
        <v>145</v>
      </c>
      <c r="J1231" s="250" t="s">
        <v>13</v>
      </c>
      <c r="K1231" s="178">
        <v>160000</v>
      </c>
      <c r="L1231" s="178">
        <v>160000</v>
      </c>
      <c r="M1231" s="178">
        <v>159986</v>
      </c>
      <c r="N1231" s="179" t="s">
        <v>20</v>
      </c>
      <c r="O1231" s="180" t="s">
        <v>20</v>
      </c>
    </row>
    <row r="1232" spans="1:15" customFormat="1" ht="15.5" x14ac:dyDescent="0.35">
      <c r="A1232" s="123" t="s">
        <v>2976</v>
      </c>
      <c r="B1232" s="124" t="s">
        <v>2977</v>
      </c>
      <c r="C1232" s="123" t="s">
        <v>90</v>
      </c>
      <c r="D1232" s="123" t="s">
        <v>205</v>
      </c>
      <c r="E1232" s="123" t="s">
        <v>205</v>
      </c>
      <c r="F1232" s="123">
        <v>2024</v>
      </c>
      <c r="G1232" s="123" t="s">
        <v>138</v>
      </c>
      <c r="H1232" s="123" t="s">
        <v>144</v>
      </c>
      <c r="I1232" s="123" t="s">
        <v>913</v>
      </c>
      <c r="J1232" s="251" t="s">
        <v>13</v>
      </c>
      <c r="K1232" s="181">
        <v>13289</v>
      </c>
      <c r="L1232" s="181">
        <v>13001</v>
      </c>
      <c r="M1232" s="181">
        <v>0</v>
      </c>
      <c r="N1232" s="182" t="s">
        <v>20</v>
      </c>
      <c r="O1232" s="183" t="s">
        <v>146</v>
      </c>
    </row>
    <row r="1233" spans="1:15" customFormat="1" ht="15.5" x14ac:dyDescent="0.35">
      <c r="A1233" s="176" t="s">
        <v>2978</v>
      </c>
      <c r="B1233" s="177" t="s">
        <v>2979</v>
      </c>
      <c r="C1233" s="176" t="s">
        <v>90</v>
      </c>
      <c r="D1233" s="176" t="s">
        <v>63</v>
      </c>
      <c r="E1233" s="176" t="s">
        <v>327</v>
      </c>
      <c r="F1233" s="176">
        <v>2024</v>
      </c>
      <c r="G1233" s="176" t="s">
        <v>138</v>
      </c>
      <c r="H1233" s="176" t="s">
        <v>162</v>
      </c>
      <c r="I1233" s="176" t="s">
        <v>238</v>
      </c>
      <c r="J1233" s="250" t="s">
        <v>13</v>
      </c>
      <c r="K1233" s="178">
        <v>914734</v>
      </c>
      <c r="L1233" s="184">
        <v>3</v>
      </c>
      <c r="M1233" s="178">
        <v>0</v>
      </c>
      <c r="N1233" s="179" t="s">
        <v>20</v>
      </c>
      <c r="O1233" s="180" t="s">
        <v>146</v>
      </c>
    </row>
    <row r="1234" spans="1:15" customFormat="1" ht="15.5" x14ac:dyDescent="0.35">
      <c r="A1234" s="123" t="s">
        <v>2980</v>
      </c>
      <c r="B1234" s="124" t="s">
        <v>2981</v>
      </c>
      <c r="C1234" s="123" t="s">
        <v>91</v>
      </c>
      <c r="D1234" s="123" t="s">
        <v>344</v>
      </c>
      <c r="E1234" s="123" t="s">
        <v>155</v>
      </c>
      <c r="F1234" s="123">
        <v>2024</v>
      </c>
      <c r="G1234" s="123" t="s">
        <v>138</v>
      </c>
      <c r="H1234" s="123" t="s">
        <v>151</v>
      </c>
      <c r="I1234" s="123" t="s">
        <v>152</v>
      </c>
      <c r="J1234" s="251" t="s">
        <v>13</v>
      </c>
      <c r="K1234" s="181">
        <v>549753</v>
      </c>
      <c r="L1234" s="181">
        <v>27500</v>
      </c>
      <c r="M1234" s="181">
        <v>26821.41</v>
      </c>
      <c r="N1234" s="182" t="s">
        <v>20</v>
      </c>
      <c r="O1234" s="183" t="s">
        <v>20</v>
      </c>
    </row>
    <row r="1235" spans="1:15" customFormat="1" ht="15.5" x14ac:dyDescent="0.35">
      <c r="A1235" s="176" t="s">
        <v>2982</v>
      </c>
      <c r="B1235" s="177" t="s">
        <v>2983</v>
      </c>
      <c r="C1235" s="176" t="s">
        <v>97</v>
      </c>
      <c r="D1235" s="176" t="s">
        <v>155</v>
      </c>
      <c r="E1235" s="176" t="s">
        <v>155</v>
      </c>
      <c r="F1235" s="176">
        <v>2024</v>
      </c>
      <c r="G1235" s="176" t="s">
        <v>138</v>
      </c>
      <c r="H1235" s="176" t="s">
        <v>151</v>
      </c>
      <c r="I1235" s="176" t="s">
        <v>152</v>
      </c>
      <c r="J1235" s="250" t="s">
        <v>13</v>
      </c>
      <c r="K1235" s="178">
        <v>14000</v>
      </c>
      <c r="L1235" s="184">
        <v>13790</v>
      </c>
      <c r="M1235" s="178">
        <v>13738</v>
      </c>
      <c r="N1235" s="179" t="s">
        <v>20</v>
      </c>
      <c r="O1235" s="180" t="s">
        <v>20</v>
      </c>
    </row>
    <row r="1236" spans="1:15" customFormat="1" ht="15.5" x14ac:dyDescent="0.35">
      <c r="A1236" s="123" t="s">
        <v>2984</v>
      </c>
      <c r="B1236" s="124" t="s">
        <v>2985</v>
      </c>
      <c r="C1236" s="123" t="s">
        <v>90</v>
      </c>
      <c r="D1236" s="123" t="s">
        <v>155</v>
      </c>
      <c r="E1236" s="123" t="s">
        <v>155</v>
      </c>
      <c r="F1236" s="123">
        <v>2024</v>
      </c>
      <c r="G1236" s="123" t="s">
        <v>138</v>
      </c>
      <c r="H1236" s="123" t="s">
        <v>144</v>
      </c>
      <c r="I1236" s="123" t="s">
        <v>226</v>
      </c>
      <c r="J1236" s="251" t="s">
        <v>13</v>
      </c>
      <c r="K1236" s="181">
        <v>593024</v>
      </c>
      <c r="L1236" s="181">
        <v>587113</v>
      </c>
      <c r="M1236" s="185">
        <v>583522</v>
      </c>
      <c r="N1236" s="182" t="s">
        <v>20</v>
      </c>
      <c r="O1236" s="183" t="s">
        <v>20</v>
      </c>
    </row>
    <row r="1237" spans="1:15" customFormat="1" ht="15.5" x14ac:dyDescent="0.35">
      <c r="A1237" s="176" t="s">
        <v>2986</v>
      </c>
      <c r="B1237" s="177" t="s">
        <v>2987</v>
      </c>
      <c r="C1237" s="176" t="s">
        <v>96</v>
      </c>
      <c r="D1237" s="176" t="s">
        <v>166</v>
      </c>
      <c r="E1237" s="176" t="s">
        <v>209</v>
      </c>
      <c r="F1237" s="176">
        <v>2024</v>
      </c>
      <c r="G1237" s="176" t="s">
        <v>138</v>
      </c>
      <c r="H1237" s="176" t="s">
        <v>151</v>
      </c>
      <c r="I1237" s="176" t="s">
        <v>152</v>
      </c>
      <c r="J1237" s="250" t="s">
        <v>13</v>
      </c>
      <c r="K1237" s="178">
        <v>93150</v>
      </c>
      <c r="L1237" s="178">
        <v>75400</v>
      </c>
      <c r="M1237" s="178">
        <v>75395.368000000002</v>
      </c>
      <c r="N1237" s="179" t="s">
        <v>20</v>
      </c>
      <c r="O1237" s="180" t="s">
        <v>20</v>
      </c>
    </row>
    <row r="1238" spans="1:15" customFormat="1" ht="15.5" x14ac:dyDescent="0.35">
      <c r="A1238" s="123" t="s">
        <v>2988</v>
      </c>
      <c r="B1238" s="124" t="s">
        <v>2989</v>
      </c>
      <c r="C1238" s="123" t="s">
        <v>96</v>
      </c>
      <c r="D1238" s="123" t="s">
        <v>166</v>
      </c>
      <c r="E1238" s="123" t="s">
        <v>167</v>
      </c>
      <c r="F1238" s="123">
        <v>2024</v>
      </c>
      <c r="G1238" s="123" t="s">
        <v>138</v>
      </c>
      <c r="H1238" s="123" t="s">
        <v>151</v>
      </c>
      <c r="I1238" s="123" t="s">
        <v>152</v>
      </c>
      <c r="J1238" s="251" t="s">
        <v>13</v>
      </c>
      <c r="K1238" s="181">
        <v>163029</v>
      </c>
      <c r="L1238" s="181">
        <v>163030</v>
      </c>
      <c r="M1238" s="181">
        <v>162875</v>
      </c>
      <c r="N1238" s="182" t="s">
        <v>20</v>
      </c>
      <c r="O1238" s="183" t="s">
        <v>20</v>
      </c>
    </row>
    <row r="1239" spans="1:15" customFormat="1" ht="15.5" x14ac:dyDescent="0.35">
      <c r="A1239" s="176" t="s">
        <v>2990</v>
      </c>
      <c r="B1239" s="177" t="s">
        <v>2991</v>
      </c>
      <c r="C1239" s="176" t="s">
        <v>96</v>
      </c>
      <c r="D1239" s="176" t="s">
        <v>166</v>
      </c>
      <c r="E1239" s="176" t="s">
        <v>281</v>
      </c>
      <c r="F1239" s="176">
        <v>2024</v>
      </c>
      <c r="G1239" s="176" t="s">
        <v>138</v>
      </c>
      <c r="H1239" s="176" t="s">
        <v>162</v>
      </c>
      <c r="I1239" s="176" t="s">
        <v>218</v>
      </c>
      <c r="J1239" s="250" t="s">
        <v>13</v>
      </c>
      <c r="K1239" s="178">
        <v>201000</v>
      </c>
      <c r="L1239" s="178">
        <v>3</v>
      </c>
      <c r="M1239" s="178">
        <v>0</v>
      </c>
      <c r="N1239" s="179" t="s">
        <v>20</v>
      </c>
      <c r="O1239" s="180" t="s">
        <v>146</v>
      </c>
    </row>
    <row r="1240" spans="1:15" customFormat="1" ht="15.5" x14ac:dyDescent="0.35">
      <c r="A1240" s="123" t="s">
        <v>2992</v>
      </c>
      <c r="B1240" s="124" t="s">
        <v>2993</v>
      </c>
      <c r="C1240" s="123" t="s">
        <v>88</v>
      </c>
      <c r="D1240" s="123" t="s">
        <v>412</v>
      </c>
      <c r="E1240" s="123" t="s">
        <v>155</v>
      </c>
      <c r="F1240" s="123">
        <v>2024</v>
      </c>
      <c r="G1240" s="123" t="s">
        <v>138</v>
      </c>
      <c r="H1240" s="123" t="s">
        <v>151</v>
      </c>
      <c r="I1240" s="123" t="s">
        <v>152</v>
      </c>
      <c r="J1240" s="251" t="s">
        <v>13</v>
      </c>
      <c r="K1240" s="181">
        <v>230749</v>
      </c>
      <c r="L1240" s="181">
        <v>230080</v>
      </c>
      <c r="M1240" s="181">
        <v>223049.4</v>
      </c>
      <c r="N1240" s="182" t="s">
        <v>20</v>
      </c>
      <c r="O1240" s="183" t="s">
        <v>20</v>
      </c>
    </row>
    <row r="1241" spans="1:15" customFormat="1" ht="15.5" x14ac:dyDescent="0.35">
      <c r="A1241" s="176" t="s">
        <v>2994</v>
      </c>
      <c r="B1241" s="177" t="s">
        <v>2995</v>
      </c>
      <c r="C1241" s="176" t="s">
        <v>92</v>
      </c>
      <c r="D1241" s="176" t="s">
        <v>721</v>
      </c>
      <c r="E1241" s="176" t="s">
        <v>2996</v>
      </c>
      <c r="F1241" s="176">
        <v>2024</v>
      </c>
      <c r="G1241" s="176" t="s">
        <v>138</v>
      </c>
      <c r="H1241" s="176" t="s">
        <v>321</v>
      </c>
      <c r="I1241" s="176" t="s">
        <v>1181</v>
      </c>
      <c r="J1241" s="250" t="s">
        <v>13</v>
      </c>
      <c r="K1241" s="178">
        <v>27746</v>
      </c>
      <c r="L1241" s="184">
        <v>21428</v>
      </c>
      <c r="M1241" s="178">
        <v>21428</v>
      </c>
      <c r="N1241" s="179" t="s">
        <v>20</v>
      </c>
      <c r="O1241" s="180" t="s">
        <v>20</v>
      </c>
    </row>
    <row r="1242" spans="1:15" customFormat="1" ht="15.5" x14ac:dyDescent="0.35">
      <c r="A1242" s="123" t="s">
        <v>2997</v>
      </c>
      <c r="B1242" s="124" t="s">
        <v>2998</v>
      </c>
      <c r="C1242" s="123" t="s">
        <v>109</v>
      </c>
      <c r="D1242" s="123" t="s">
        <v>171</v>
      </c>
      <c r="E1242" s="123" t="s">
        <v>2489</v>
      </c>
      <c r="F1242" s="123">
        <v>2024</v>
      </c>
      <c r="G1242" s="123" t="s">
        <v>138</v>
      </c>
      <c r="H1242" s="123" t="s">
        <v>210</v>
      </c>
      <c r="I1242" s="123" t="s">
        <v>429</v>
      </c>
      <c r="J1242" s="251" t="s">
        <v>13</v>
      </c>
      <c r="K1242" s="181">
        <v>2880</v>
      </c>
      <c r="L1242" s="181">
        <v>1</v>
      </c>
      <c r="M1242" s="181">
        <v>0</v>
      </c>
      <c r="N1242" s="182" t="s">
        <v>20</v>
      </c>
      <c r="O1242" s="183" t="s">
        <v>146</v>
      </c>
    </row>
    <row r="1243" spans="1:15" customFormat="1" ht="15.5" x14ac:dyDescent="0.35">
      <c r="A1243" s="176" t="s">
        <v>2999</v>
      </c>
      <c r="B1243" s="177" t="s">
        <v>3000</v>
      </c>
      <c r="C1243" s="176" t="s">
        <v>96</v>
      </c>
      <c r="D1243" s="176" t="s">
        <v>155</v>
      </c>
      <c r="E1243" s="176" t="s">
        <v>155</v>
      </c>
      <c r="F1243" s="176">
        <v>2024</v>
      </c>
      <c r="G1243" s="176" t="s">
        <v>138</v>
      </c>
      <c r="H1243" s="176" t="s">
        <v>151</v>
      </c>
      <c r="I1243" s="176" t="s">
        <v>152</v>
      </c>
      <c r="J1243" s="250" t="s">
        <v>13</v>
      </c>
      <c r="K1243" s="178">
        <v>8288252</v>
      </c>
      <c r="L1243" s="184">
        <v>20010</v>
      </c>
      <c r="M1243" s="178">
        <v>10197</v>
      </c>
      <c r="N1243" s="179" t="s">
        <v>20</v>
      </c>
      <c r="O1243" s="180" t="s">
        <v>20</v>
      </c>
    </row>
    <row r="1244" spans="1:15" customFormat="1" ht="15.5" x14ac:dyDescent="0.35">
      <c r="A1244" s="123" t="s">
        <v>3001</v>
      </c>
      <c r="B1244" s="124" t="s">
        <v>3002</v>
      </c>
      <c r="C1244" s="123" t="s">
        <v>100</v>
      </c>
      <c r="D1244" s="123" t="s">
        <v>1373</v>
      </c>
      <c r="E1244" s="123" t="s">
        <v>155</v>
      </c>
      <c r="F1244" s="123">
        <v>2024</v>
      </c>
      <c r="G1244" s="123" t="s">
        <v>138</v>
      </c>
      <c r="H1244" s="123" t="s">
        <v>151</v>
      </c>
      <c r="I1244" s="123" t="s">
        <v>152</v>
      </c>
      <c r="J1244" s="251" t="s">
        <v>13</v>
      </c>
      <c r="K1244" s="181">
        <v>871128</v>
      </c>
      <c r="L1244" s="181">
        <v>627660</v>
      </c>
      <c r="M1244" s="181">
        <v>619206.321</v>
      </c>
      <c r="N1244" s="182" t="s">
        <v>20</v>
      </c>
      <c r="O1244" s="183" t="s">
        <v>20</v>
      </c>
    </row>
    <row r="1245" spans="1:15" customFormat="1" ht="15.5" x14ac:dyDescent="0.35">
      <c r="A1245" s="176" t="s">
        <v>3003</v>
      </c>
      <c r="B1245" s="177" t="s">
        <v>3004</v>
      </c>
      <c r="C1245" s="176" t="s">
        <v>109</v>
      </c>
      <c r="D1245" s="176" t="s">
        <v>368</v>
      </c>
      <c r="E1245" s="176" t="s">
        <v>840</v>
      </c>
      <c r="F1245" s="176">
        <v>2024</v>
      </c>
      <c r="G1245" s="176" t="s">
        <v>251</v>
      </c>
      <c r="H1245" s="176" t="s">
        <v>210</v>
      </c>
      <c r="I1245" s="176" t="s">
        <v>429</v>
      </c>
      <c r="J1245" s="250" t="s">
        <v>13</v>
      </c>
      <c r="K1245" s="178">
        <v>12900</v>
      </c>
      <c r="L1245" s="178">
        <v>12900</v>
      </c>
      <c r="M1245" s="178">
        <v>12900</v>
      </c>
      <c r="N1245" s="179" t="s">
        <v>20</v>
      </c>
      <c r="O1245" s="180" t="s">
        <v>20</v>
      </c>
    </row>
    <row r="1246" spans="1:15" customFormat="1" ht="15.5" x14ac:dyDescent="0.35">
      <c r="A1246" s="123" t="s">
        <v>3005</v>
      </c>
      <c r="B1246" s="124" t="s">
        <v>3006</v>
      </c>
      <c r="C1246" s="123" t="s">
        <v>92</v>
      </c>
      <c r="D1246" s="123" t="s">
        <v>540</v>
      </c>
      <c r="E1246" s="123" t="s">
        <v>2405</v>
      </c>
      <c r="F1246" s="123">
        <v>2024</v>
      </c>
      <c r="G1246" s="123" t="s">
        <v>138</v>
      </c>
      <c r="H1246" s="123" t="s">
        <v>182</v>
      </c>
      <c r="I1246" s="123" t="s">
        <v>330</v>
      </c>
      <c r="J1246" s="251" t="s">
        <v>13</v>
      </c>
      <c r="K1246" s="181">
        <v>71842</v>
      </c>
      <c r="L1246" s="181">
        <v>1650</v>
      </c>
      <c r="M1246" s="181">
        <v>0</v>
      </c>
      <c r="N1246" s="182" t="s">
        <v>20</v>
      </c>
      <c r="O1246" s="183" t="s">
        <v>146</v>
      </c>
    </row>
    <row r="1247" spans="1:15" customFormat="1" ht="15.5" x14ac:dyDescent="0.35">
      <c r="A1247" s="176" t="s">
        <v>3007</v>
      </c>
      <c r="B1247" s="177" t="s">
        <v>3008</v>
      </c>
      <c r="C1247" s="176" t="s">
        <v>93</v>
      </c>
      <c r="D1247" s="176" t="s">
        <v>245</v>
      </c>
      <c r="E1247" s="176" t="s">
        <v>246</v>
      </c>
      <c r="F1247" s="176">
        <v>2024</v>
      </c>
      <c r="G1247" s="176" t="s">
        <v>138</v>
      </c>
      <c r="H1247" s="176" t="s">
        <v>182</v>
      </c>
      <c r="I1247" s="176" t="s">
        <v>330</v>
      </c>
      <c r="J1247" s="250" t="s">
        <v>13</v>
      </c>
      <c r="K1247" s="178">
        <v>108700</v>
      </c>
      <c r="L1247" s="184">
        <v>141771</v>
      </c>
      <c r="M1247" s="178">
        <v>0</v>
      </c>
      <c r="N1247" s="179" t="s">
        <v>20</v>
      </c>
      <c r="O1247" s="180" t="s">
        <v>146</v>
      </c>
    </row>
    <row r="1248" spans="1:15" customFormat="1" ht="15.5" x14ac:dyDescent="0.35">
      <c r="A1248" s="123" t="s">
        <v>3009</v>
      </c>
      <c r="B1248" s="124" t="s">
        <v>3010</v>
      </c>
      <c r="C1248" s="123" t="s">
        <v>92</v>
      </c>
      <c r="D1248" s="123" t="s">
        <v>721</v>
      </c>
      <c r="E1248" s="123" t="s">
        <v>722</v>
      </c>
      <c r="F1248" s="123">
        <v>2024</v>
      </c>
      <c r="G1248" s="123" t="s">
        <v>138</v>
      </c>
      <c r="H1248" s="123" t="s">
        <v>151</v>
      </c>
      <c r="I1248" s="123" t="s">
        <v>200</v>
      </c>
      <c r="J1248" s="251" t="s">
        <v>13</v>
      </c>
      <c r="K1248" s="181">
        <v>103599</v>
      </c>
      <c r="L1248" s="185">
        <v>1000</v>
      </c>
      <c r="M1248" s="185">
        <v>0</v>
      </c>
      <c r="N1248" s="182" t="s">
        <v>20</v>
      </c>
      <c r="O1248" s="183" t="s">
        <v>146</v>
      </c>
    </row>
    <row r="1249" spans="1:15" customFormat="1" ht="15.5" x14ac:dyDescent="0.35">
      <c r="A1249" s="176" t="s">
        <v>3011</v>
      </c>
      <c r="B1249" s="177" t="s">
        <v>3012</v>
      </c>
      <c r="C1249" s="176" t="s">
        <v>109</v>
      </c>
      <c r="D1249" s="176" t="s">
        <v>171</v>
      </c>
      <c r="E1249" s="176" t="s">
        <v>1047</v>
      </c>
      <c r="F1249" s="176">
        <v>2024</v>
      </c>
      <c r="G1249" s="176" t="s">
        <v>138</v>
      </c>
      <c r="H1249" s="176" t="s">
        <v>139</v>
      </c>
      <c r="I1249" s="176" t="s">
        <v>140</v>
      </c>
      <c r="J1249" s="250" t="s">
        <v>13</v>
      </c>
      <c r="K1249" s="178">
        <v>663379</v>
      </c>
      <c r="L1249" s="178">
        <v>369512</v>
      </c>
      <c r="M1249" s="178">
        <v>369508</v>
      </c>
      <c r="N1249" s="179" t="s">
        <v>20</v>
      </c>
      <c r="O1249" s="180" t="s">
        <v>20</v>
      </c>
    </row>
    <row r="1250" spans="1:15" customFormat="1" ht="15.5" x14ac:dyDescent="0.35">
      <c r="A1250" s="123" t="s">
        <v>3013</v>
      </c>
      <c r="B1250" s="124" t="s">
        <v>3014</v>
      </c>
      <c r="C1250" s="123" t="s">
        <v>91</v>
      </c>
      <c r="D1250" s="123" t="s">
        <v>155</v>
      </c>
      <c r="E1250" s="123" t="s">
        <v>155</v>
      </c>
      <c r="F1250" s="123">
        <v>2024</v>
      </c>
      <c r="G1250" s="123" t="s">
        <v>138</v>
      </c>
      <c r="H1250" s="123" t="s">
        <v>139</v>
      </c>
      <c r="I1250" s="123" t="s">
        <v>397</v>
      </c>
      <c r="J1250" s="251" t="s">
        <v>13</v>
      </c>
      <c r="K1250" s="181">
        <v>183309</v>
      </c>
      <c r="L1250" s="181">
        <v>183309</v>
      </c>
      <c r="M1250" s="181">
        <v>183309</v>
      </c>
      <c r="N1250" s="182" t="s">
        <v>20</v>
      </c>
      <c r="O1250" s="183" t="s">
        <v>20</v>
      </c>
    </row>
    <row r="1251" spans="1:15" customFormat="1" ht="15.5" x14ac:dyDescent="0.35">
      <c r="A1251" s="176" t="s">
        <v>3015</v>
      </c>
      <c r="B1251" s="177" t="s">
        <v>3016</v>
      </c>
      <c r="C1251" s="176" t="s">
        <v>109</v>
      </c>
      <c r="D1251" s="176" t="s">
        <v>368</v>
      </c>
      <c r="E1251" s="176" t="s">
        <v>2709</v>
      </c>
      <c r="F1251" s="176">
        <v>2024</v>
      </c>
      <c r="G1251" s="176" t="s">
        <v>138</v>
      </c>
      <c r="H1251" s="176" t="s">
        <v>182</v>
      </c>
      <c r="I1251" s="176" t="s">
        <v>330</v>
      </c>
      <c r="J1251" s="250" t="s">
        <v>13</v>
      </c>
      <c r="K1251" s="178">
        <v>1657593</v>
      </c>
      <c r="L1251" s="184">
        <v>1</v>
      </c>
      <c r="M1251" s="184">
        <v>0</v>
      </c>
      <c r="N1251" s="179" t="s">
        <v>20</v>
      </c>
      <c r="O1251" s="180" t="s">
        <v>146</v>
      </c>
    </row>
    <row r="1252" spans="1:15" customFormat="1" ht="15.5" x14ac:dyDescent="0.35">
      <c r="A1252" s="123" t="s">
        <v>3017</v>
      </c>
      <c r="B1252" s="124" t="s">
        <v>3018</v>
      </c>
      <c r="C1252" s="123" t="s">
        <v>109</v>
      </c>
      <c r="D1252" s="123" t="s">
        <v>288</v>
      </c>
      <c r="E1252" s="123" t="s">
        <v>1078</v>
      </c>
      <c r="F1252" s="123">
        <v>2024</v>
      </c>
      <c r="G1252" s="123" t="s">
        <v>138</v>
      </c>
      <c r="H1252" s="123" t="s">
        <v>847</v>
      </c>
      <c r="I1252" s="123" t="s">
        <v>1673</v>
      </c>
      <c r="J1252" s="251" t="s">
        <v>13</v>
      </c>
      <c r="K1252" s="181">
        <v>801742</v>
      </c>
      <c r="L1252" s="185">
        <v>2</v>
      </c>
      <c r="M1252" s="185">
        <v>0</v>
      </c>
      <c r="N1252" s="182" t="s">
        <v>20</v>
      </c>
      <c r="O1252" s="183" t="s">
        <v>146</v>
      </c>
    </row>
    <row r="1253" spans="1:15" customFormat="1" ht="15.5" x14ac:dyDescent="0.35">
      <c r="A1253" s="176" t="s">
        <v>3019</v>
      </c>
      <c r="B1253" s="177" t="s">
        <v>3020</v>
      </c>
      <c r="C1253" s="176" t="s">
        <v>111</v>
      </c>
      <c r="D1253" s="176" t="s">
        <v>180</v>
      </c>
      <c r="E1253" s="176" t="s">
        <v>2432</v>
      </c>
      <c r="F1253" s="176">
        <v>2024</v>
      </c>
      <c r="G1253" s="176" t="s">
        <v>138</v>
      </c>
      <c r="H1253" s="176" t="s">
        <v>151</v>
      </c>
      <c r="I1253" s="176" t="s">
        <v>200</v>
      </c>
      <c r="J1253" s="250" t="s">
        <v>13</v>
      </c>
      <c r="K1253" s="178">
        <v>64276</v>
      </c>
      <c r="L1253" s="184">
        <v>32188</v>
      </c>
      <c r="M1253" s="184">
        <v>0</v>
      </c>
      <c r="N1253" s="179" t="s">
        <v>20</v>
      </c>
      <c r="O1253" s="180" t="s">
        <v>146</v>
      </c>
    </row>
    <row r="1254" spans="1:15" customFormat="1" ht="15.5" x14ac:dyDescent="0.35">
      <c r="A1254" s="123" t="s">
        <v>3021</v>
      </c>
      <c r="B1254" s="124" t="s">
        <v>3022</v>
      </c>
      <c r="C1254" s="123" t="s">
        <v>84</v>
      </c>
      <c r="D1254" s="123" t="s">
        <v>440</v>
      </c>
      <c r="E1254" s="123" t="s">
        <v>440</v>
      </c>
      <c r="F1254" s="123">
        <v>2024</v>
      </c>
      <c r="G1254" s="123" t="s">
        <v>138</v>
      </c>
      <c r="H1254" s="123" t="s">
        <v>182</v>
      </c>
      <c r="I1254" s="123" t="s">
        <v>330</v>
      </c>
      <c r="J1254" s="251" t="s">
        <v>13</v>
      </c>
      <c r="K1254" s="181">
        <v>8000</v>
      </c>
      <c r="L1254" s="185">
        <v>2001</v>
      </c>
      <c r="M1254" s="185">
        <v>2000</v>
      </c>
      <c r="N1254" s="182" t="s">
        <v>20</v>
      </c>
      <c r="O1254" s="183" t="s">
        <v>20</v>
      </c>
    </row>
    <row r="1255" spans="1:15" customFormat="1" ht="15.5" x14ac:dyDescent="0.35">
      <c r="A1255" s="176" t="s">
        <v>3023</v>
      </c>
      <c r="B1255" s="177" t="s">
        <v>3024</v>
      </c>
      <c r="C1255" s="176" t="s">
        <v>84</v>
      </c>
      <c r="D1255" s="176" t="s">
        <v>440</v>
      </c>
      <c r="E1255" s="176" t="s">
        <v>440</v>
      </c>
      <c r="F1255" s="176">
        <v>2024</v>
      </c>
      <c r="G1255" s="176" t="s">
        <v>138</v>
      </c>
      <c r="H1255" s="176" t="s">
        <v>182</v>
      </c>
      <c r="I1255" s="176" t="s">
        <v>330</v>
      </c>
      <c r="J1255" s="250" t="s">
        <v>13</v>
      </c>
      <c r="K1255" s="178">
        <v>1253702</v>
      </c>
      <c r="L1255" s="178">
        <v>1036420</v>
      </c>
      <c r="M1255" s="178">
        <v>1033170</v>
      </c>
      <c r="N1255" s="179" t="s">
        <v>20</v>
      </c>
      <c r="O1255" s="180" t="s">
        <v>20</v>
      </c>
    </row>
    <row r="1256" spans="1:15" customFormat="1" ht="15.5" x14ac:dyDescent="0.35">
      <c r="A1256" s="123" t="s">
        <v>3025</v>
      </c>
      <c r="B1256" s="124" t="s">
        <v>3026</v>
      </c>
      <c r="C1256" s="123" t="s">
        <v>109</v>
      </c>
      <c r="D1256" s="123" t="s">
        <v>368</v>
      </c>
      <c r="E1256" s="123" t="s">
        <v>1070</v>
      </c>
      <c r="F1256" s="123">
        <v>2024</v>
      </c>
      <c r="G1256" s="123" t="s">
        <v>138</v>
      </c>
      <c r="H1256" s="123" t="s">
        <v>182</v>
      </c>
      <c r="I1256" s="123" t="s">
        <v>330</v>
      </c>
      <c r="J1256" s="251" t="s">
        <v>13</v>
      </c>
      <c r="K1256" s="181">
        <v>22000</v>
      </c>
      <c r="L1256" s="181">
        <v>102000</v>
      </c>
      <c r="M1256" s="181">
        <v>21718.202000000001</v>
      </c>
      <c r="N1256" s="182" t="s">
        <v>20</v>
      </c>
      <c r="O1256" s="183" t="s">
        <v>20</v>
      </c>
    </row>
    <row r="1257" spans="1:15" customFormat="1" ht="15.5" x14ac:dyDescent="0.35">
      <c r="A1257" s="176" t="s">
        <v>3027</v>
      </c>
      <c r="B1257" s="177" t="s">
        <v>3028</v>
      </c>
      <c r="C1257" s="176" t="s">
        <v>92</v>
      </c>
      <c r="D1257" s="176" t="s">
        <v>721</v>
      </c>
      <c r="E1257" s="176" t="s">
        <v>1513</v>
      </c>
      <c r="F1257" s="176">
        <v>2024</v>
      </c>
      <c r="G1257" s="176" t="s">
        <v>138</v>
      </c>
      <c r="H1257" s="176" t="s">
        <v>139</v>
      </c>
      <c r="I1257" s="176" t="s">
        <v>140</v>
      </c>
      <c r="J1257" s="250" t="s">
        <v>13</v>
      </c>
      <c r="K1257" s="178">
        <v>20037</v>
      </c>
      <c r="L1257" s="178">
        <v>20037</v>
      </c>
      <c r="M1257" s="178">
        <v>8600</v>
      </c>
      <c r="N1257" s="179" t="s">
        <v>20</v>
      </c>
      <c r="O1257" s="180" t="s">
        <v>20</v>
      </c>
    </row>
    <row r="1258" spans="1:15" customFormat="1" ht="15.5" x14ac:dyDescent="0.35">
      <c r="A1258" s="123" t="s">
        <v>3029</v>
      </c>
      <c r="B1258" s="124" t="s">
        <v>3030</v>
      </c>
      <c r="C1258" s="123" t="s">
        <v>93</v>
      </c>
      <c r="D1258" s="123" t="s">
        <v>245</v>
      </c>
      <c r="E1258" s="123" t="s">
        <v>3031</v>
      </c>
      <c r="F1258" s="123">
        <v>2024</v>
      </c>
      <c r="G1258" s="123" t="s">
        <v>138</v>
      </c>
      <c r="H1258" s="123" t="s">
        <v>139</v>
      </c>
      <c r="I1258" s="123" t="s">
        <v>140</v>
      </c>
      <c r="J1258" s="251" t="s">
        <v>13</v>
      </c>
      <c r="K1258" s="181">
        <v>4975210</v>
      </c>
      <c r="L1258" s="181">
        <v>4969712</v>
      </c>
      <c r="M1258" s="181">
        <v>4965478</v>
      </c>
      <c r="N1258" s="182" t="s">
        <v>20</v>
      </c>
      <c r="O1258" s="183" t="s">
        <v>20</v>
      </c>
    </row>
    <row r="1259" spans="1:15" customFormat="1" ht="15.5" x14ac:dyDescent="0.35">
      <c r="A1259" s="176" t="s">
        <v>3032</v>
      </c>
      <c r="B1259" s="177" t="s">
        <v>3033</v>
      </c>
      <c r="C1259" s="176" t="s">
        <v>90</v>
      </c>
      <c r="D1259" s="176" t="s">
        <v>911</v>
      </c>
      <c r="E1259" s="176" t="s">
        <v>2177</v>
      </c>
      <c r="F1259" s="176">
        <v>2024</v>
      </c>
      <c r="G1259" s="176" t="s">
        <v>138</v>
      </c>
      <c r="H1259" s="176" t="s">
        <v>139</v>
      </c>
      <c r="I1259" s="176" t="s">
        <v>140</v>
      </c>
      <c r="J1259" s="250" t="s">
        <v>13</v>
      </c>
      <c r="K1259" s="178">
        <v>4</v>
      </c>
      <c r="L1259" s="178">
        <v>4</v>
      </c>
      <c r="M1259" s="178">
        <v>0</v>
      </c>
      <c r="N1259" s="179" t="s">
        <v>20</v>
      </c>
      <c r="O1259" s="180" t="s">
        <v>146</v>
      </c>
    </row>
    <row r="1260" spans="1:15" customFormat="1" ht="15.5" x14ac:dyDescent="0.35">
      <c r="A1260" s="123" t="s">
        <v>3034</v>
      </c>
      <c r="B1260" s="124" t="s">
        <v>3035</v>
      </c>
      <c r="C1260" s="123" t="s">
        <v>90</v>
      </c>
      <c r="D1260" s="123" t="s">
        <v>63</v>
      </c>
      <c r="E1260" s="123" t="s">
        <v>901</v>
      </c>
      <c r="F1260" s="123">
        <v>2024</v>
      </c>
      <c r="G1260" s="123" t="s">
        <v>138</v>
      </c>
      <c r="H1260" s="123" t="s">
        <v>139</v>
      </c>
      <c r="I1260" s="123" t="s">
        <v>140</v>
      </c>
      <c r="J1260" s="251" t="s">
        <v>13</v>
      </c>
      <c r="K1260" s="181">
        <v>417201</v>
      </c>
      <c r="L1260" s="181">
        <v>417201</v>
      </c>
      <c r="M1260" s="181">
        <v>417200</v>
      </c>
      <c r="N1260" s="182" t="s">
        <v>20</v>
      </c>
      <c r="O1260" s="183" t="s">
        <v>20</v>
      </c>
    </row>
    <row r="1261" spans="1:15" customFormat="1" ht="15.5" x14ac:dyDescent="0.35">
      <c r="A1261" s="176" t="s">
        <v>3036</v>
      </c>
      <c r="B1261" s="177" t="s">
        <v>3037</v>
      </c>
      <c r="C1261" s="176" t="s">
        <v>109</v>
      </c>
      <c r="D1261" s="176" t="s">
        <v>171</v>
      </c>
      <c r="E1261" s="176" t="s">
        <v>1931</v>
      </c>
      <c r="F1261" s="176">
        <v>2024</v>
      </c>
      <c r="G1261" s="176" t="s">
        <v>138</v>
      </c>
      <c r="H1261" s="176" t="s">
        <v>182</v>
      </c>
      <c r="I1261" s="176" t="s">
        <v>330</v>
      </c>
      <c r="J1261" s="250" t="s">
        <v>13</v>
      </c>
      <c r="K1261" s="178">
        <v>12001</v>
      </c>
      <c r="L1261" s="178">
        <v>52000</v>
      </c>
      <c r="M1261" s="178">
        <v>11500</v>
      </c>
      <c r="N1261" s="179" t="s">
        <v>20</v>
      </c>
      <c r="O1261" s="180" t="s">
        <v>20</v>
      </c>
    </row>
    <row r="1262" spans="1:15" customFormat="1" ht="15.5" x14ac:dyDescent="0.35">
      <c r="A1262" s="123" t="s">
        <v>3038</v>
      </c>
      <c r="B1262" s="124" t="s">
        <v>3039</v>
      </c>
      <c r="C1262" s="123" t="s">
        <v>111</v>
      </c>
      <c r="D1262" s="123" t="s">
        <v>180</v>
      </c>
      <c r="E1262" s="123" t="s">
        <v>454</v>
      </c>
      <c r="F1262" s="123">
        <v>2024</v>
      </c>
      <c r="G1262" s="123" t="s">
        <v>138</v>
      </c>
      <c r="H1262" s="123" t="s">
        <v>151</v>
      </c>
      <c r="I1262" s="123" t="s">
        <v>200</v>
      </c>
      <c r="J1262" s="251" t="s">
        <v>13</v>
      </c>
      <c r="K1262" s="181">
        <v>35000</v>
      </c>
      <c r="L1262" s="181">
        <v>35000</v>
      </c>
      <c r="M1262" s="181">
        <v>34600</v>
      </c>
      <c r="N1262" s="182" t="s">
        <v>20</v>
      </c>
      <c r="O1262" s="183" t="s">
        <v>20</v>
      </c>
    </row>
    <row r="1263" spans="1:15" customFormat="1" ht="15.5" x14ac:dyDescent="0.35">
      <c r="A1263" s="176" t="s">
        <v>3040</v>
      </c>
      <c r="B1263" s="177" t="s">
        <v>3041</v>
      </c>
      <c r="C1263" s="176" t="s">
        <v>90</v>
      </c>
      <c r="D1263" s="176" t="s">
        <v>742</v>
      </c>
      <c r="E1263" s="176" t="s">
        <v>1809</v>
      </c>
      <c r="F1263" s="176">
        <v>2024</v>
      </c>
      <c r="G1263" s="176" t="s">
        <v>138</v>
      </c>
      <c r="H1263" s="176" t="s">
        <v>139</v>
      </c>
      <c r="I1263" s="176" t="s">
        <v>140</v>
      </c>
      <c r="J1263" s="250" t="s">
        <v>13</v>
      </c>
      <c r="K1263" s="178">
        <v>4</v>
      </c>
      <c r="L1263" s="178">
        <v>4</v>
      </c>
      <c r="M1263" s="178">
        <v>0</v>
      </c>
      <c r="N1263" s="179" t="s">
        <v>20</v>
      </c>
      <c r="O1263" s="180" t="s">
        <v>146</v>
      </c>
    </row>
    <row r="1264" spans="1:15" customFormat="1" ht="15.5" x14ac:dyDescent="0.35">
      <c r="A1264" s="123" t="s">
        <v>3042</v>
      </c>
      <c r="B1264" s="124" t="s">
        <v>3043</v>
      </c>
      <c r="C1264" s="123" t="s">
        <v>90</v>
      </c>
      <c r="D1264" s="123" t="s">
        <v>911</v>
      </c>
      <c r="E1264" s="123" t="s">
        <v>2388</v>
      </c>
      <c r="F1264" s="123">
        <v>2024</v>
      </c>
      <c r="G1264" s="123" t="s">
        <v>138</v>
      </c>
      <c r="H1264" s="123" t="s">
        <v>182</v>
      </c>
      <c r="I1264" s="123" t="s">
        <v>330</v>
      </c>
      <c r="J1264" s="251" t="s">
        <v>13</v>
      </c>
      <c r="K1264" s="181">
        <v>890790</v>
      </c>
      <c r="L1264" s="181">
        <v>494108</v>
      </c>
      <c r="M1264" s="185">
        <v>458665.712</v>
      </c>
      <c r="N1264" s="182" t="s">
        <v>20</v>
      </c>
      <c r="O1264" s="183" t="s">
        <v>20</v>
      </c>
    </row>
    <row r="1265" spans="1:15" customFormat="1" ht="15.5" x14ac:dyDescent="0.35">
      <c r="A1265" s="176" t="s">
        <v>3044</v>
      </c>
      <c r="B1265" s="177" t="s">
        <v>3045</v>
      </c>
      <c r="C1265" s="176" t="s">
        <v>98</v>
      </c>
      <c r="D1265" s="176" t="s">
        <v>158</v>
      </c>
      <c r="E1265" s="176" t="s">
        <v>1059</v>
      </c>
      <c r="F1265" s="176">
        <v>2024</v>
      </c>
      <c r="G1265" s="176" t="s">
        <v>138</v>
      </c>
      <c r="H1265" s="176" t="s">
        <v>182</v>
      </c>
      <c r="I1265" s="176" t="s">
        <v>330</v>
      </c>
      <c r="J1265" s="250" t="s">
        <v>13</v>
      </c>
      <c r="K1265" s="178">
        <v>1029795</v>
      </c>
      <c r="L1265" s="184">
        <v>298174</v>
      </c>
      <c r="M1265" s="184">
        <v>296017</v>
      </c>
      <c r="N1265" s="179" t="s">
        <v>20</v>
      </c>
      <c r="O1265" s="180" t="s">
        <v>20</v>
      </c>
    </row>
    <row r="1266" spans="1:15" customFormat="1" ht="15.5" x14ac:dyDescent="0.35">
      <c r="A1266" s="123" t="s">
        <v>3046</v>
      </c>
      <c r="B1266" s="124" t="s">
        <v>3047</v>
      </c>
      <c r="C1266" s="123" t="s">
        <v>97</v>
      </c>
      <c r="D1266" s="123" t="s">
        <v>333</v>
      </c>
      <c r="E1266" s="123" t="s">
        <v>333</v>
      </c>
      <c r="F1266" s="123">
        <v>2024</v>
      </c>
      <c r="G1266" s="123" t="s">
        <v>138</v>
      </c>
      <c r="H1266" s="123" t="s">
        <v>151</v>
      </c>
      <c r="I1266" s="123" t="s">
        <v>200</v>
      </c>
      <c r="J1266" s="251" t="s">
        <v>13</v>
      </c>
      <c r="K1266" s="181">
        <v>37788</v>
      </c>
      <c r="L1266" s="185">
        <v>1</v>
      </c>
      <c r="M1266" s="181">
        <v>0</v>
      </c>
      <c r="N1266" s="182" t="s">
        <v>20</v>
      </c>
      <c r="O1266" s="183" t="s">
        <v>146</v>
      </c>
    </row>
    <row r="1267" spans="1:15" customFormat="1" ht="15.5" x14ac:dyDescent="0.35">
      <c r="A1267" s="176" t="s">
        <v>3048</v>
      </c>
      <c r="B1267" s="177" t="s">
        <v>3049</v>
      </c>
      <c r="C1267" s="176" t="s">
        <v>90</v>
      </c>
      <c r="D1267" s="176" t="s">
        <v>404</v>
      </c>
      <c r="E1267" s="176" t="s">
        <v>3050</v>
      </c>
      <c r="F1267" s="176">
        <v>2024</v>
      </c>
      <c r="G1267" s="176" t="s">
        <v>138</v>
      </c>
      <c r="H1267" s="176" t="s">
        <v>182</v>
      </c>
      <c r="I1267" s="176" t="s">
        <v>330</v>
      </c>
      <c r="J1267" s="250" t="s">
        <v>13</v>
      </c>
      <c r="K1267" s="178">
        <v>850846</v>
      </c>
      <c r="L1267" s="178">
        <v>850846</v>
      </c>
      <c r="M1267" s="184">
        <v>845558.00100000005</v>
      </c>
      <c r="N1267" s="179" t="s">
        <v>20</v>
      </c>
      <c r="O1267" s="180" t="s">
        <v>20</v>
      </c>
    </row>
    <row r="1268" spans="1:15" customFormat="1" ht="15.5" x14ac:dyDescent="0.35">
      <c r="A1268" s="123" t="s">
        <v>3051</v>
      </c>
      <c r="B1268" s="124" t="s">
        <v>3052</v>
      </c>
      <c r="C1268" s="123" t="s">
        <v>90</v>
      </c>
      <c r="D1268" s="123" t="s">
        <v>63</v>
      </c>
      <c r="E1268" s="123" t="s">
        <v>901</v>
      </c>
      <c r="F1268" s="123">
        <v>2024</v>
      </c>
      <c r="G1268" s="123" t="s">
        <v>138</v>
      </c>
      <c r="H1268" s="123" t="s">
        <v>144</v>
      </c>
      <c r="I1268" s="123" t="s">
        <v>282</v>
      </c>
      <c r="J1268" s="251" t="s">
        <v>13</v>
      </c>
      <c r="K1268" s="181">
        <v>53094</v>
      </c>
      <c r="L1268" s="181">
        <v>68874</v>
      </c>
      <c r="M1268" s="185">
        <v>50531.241000000002</v>
      </c>
      <c r="N1268" s="182" t="s">
        <v>20</v>
      </c>
      <c r="O1268" s="183" t="s">
        <v>20</v>
      </c>
    </row>
    <row r="1269" spans="1:15" customFormat="1" ht="15.5" x14ac:dyDescent="0.35">
      <c r="A1269" s="176" t="s">
        <v>3053</v>
      </c>
      <c r="B1269" s="177" t="s">
        <v>3054</v>
      </c>
      <c r="C1269" s="176" t="s">
        <v>100</v>
      </c>
      <c r="D1269" s="176" t="s">
        <v>73</v>
      </c>
      <c r="E1269" s="176" t="s">
        <v>1009</v>
      </c>
      <c r="F1269" s="176">
        <v>2024</v>
      </c>
      <c r="G1269" s="176" t="s">
        <v>138</v>
      </c>
      <c r="H1269" s="176" t="s">
        <v>182</v>
      </c>
      <c r="I1269" s="176" t="s">
        <v>330</v>
      </c>
      <c r="J1269" s="250" t="s">
        <v>13</v>
      </c>
      <c r="K1269" s="178">
        <v>231000</v>
      </c>
      <c r="L1269" s="178">
        <v>231000</v>
      </c>
      <c r="M1269" s="178">
        <v>231000</v>
      </c>
      <c r="N1269" s="179" t="s">
        <v>20</v>
      </c>
      <c r="O1269" s="180" t="s">
        <v>20</v>
      </c>
    </row>
    <row r="1270" spans="1:15" customFormat="1" ht="15.5" x14ac:dyDescent="0.35">
      <c r="A1270" s="123" t="s">
        <v>3055</v>
      </c>
      <c r="B1270" s="124" t="s">
        <v>3056</v>
      </c>
      <c r="C1270" s="123" t="s">
        <v>90</v>
      </c>
      <c r="D1270" s="123" t="s">
        <v>742</v>
      </c>
      <c r="E1270" s="123" t="s">
        <v>1809</v>
      </c>
      <c r="F1270" s="123">
        <v>2024</v>
      </c>
      <c r="G1270" s="123" t="s">
        <v>138</v>
      </c>
      <c r="H1270" s="123" t="s">
        <v>182</v>
      </c>
      <c r="I1270" s="123" t="s">
        <v>330</v>
      </c>
      <c r="J1270" s="251" t="s">
        <v>13</v>
      </c>
      <c r="K1270" s="181">
        <v>15203</v>
      </c>
      <c r="L1270" s="181">
        <v>15201</v>
      </c>
      <c r="M1270" s="181">
        <v>2000</v>
      </c>
      <c r="N1270" s="182" t="s">
        <v>20</v>
      </c>
      <c r="O1270" s="183" t="s">
        <v>20</v>
      </c>
    </row>
    <row r="1271" spans="1:15" customFormat="1" ht="15.5" x14ac:dyDescent="0.35">
      <c r="A1271" s="176" t="s">
        <v>3057</v>
      </c>
      <c r="B1271" s="177" t="s">
        <v>3058</v>
      </c>
      <c r="C1271" s="176" t="s">
        <v>90</v>
      </c>
      <c r="D1271" s="176" t="s">
        <v>911</v>
      </c>
      <c r="E1271" s="176" t="s">
        <v>2388</v>
      </c>
      <c r="F1271" s="176">
        <v>2024</v>
      </c>
      <c r="G1271" s="176" t="s">
        <v>138</v>
      </c>
      <c r="H1271" s="176" t="s">
        <v>151</v>
      </c>
      <c r="I1271" s="176" t="s">
        <v>200</v>
      </c>
      <c r="J1271" s="250" t="s">
        <v>13</v>
      </c>
      <c r="K1271" s="178">
        <v>667407</v>
      </c>
      <c r="L1271" s="178">
        <v>671107</v>
      </c>
      <c r="M1271" s="178">
        <v>667407</v>
      </c>
      <c r="N1271" s="179" t="s">
        <v>20</v>
      </c>
      <c r="O1271" s="180" t="s">
        <v>20</v>
      </c>
    </row>
    <row r="1272" spans="1:15" customFormat="1" ht="15.5" x14ac:dyDescent="0.35">
      <c r="A1272" s="123" t="s">
        <v>3059</v>
      </c>
      <c r="B1272" s="124" t="s">
        <v>3060</v>
      </c>
      <c r="C1272" s="123" t="s">
        <v>86</v>
      </c>
      <c r="D1272" s="123" t="s">
        <v>199</v>
      </c>
      <c r="E1272" s="123" t="s">
        <v>968</v>
      </c>
      <c r="F1272" s="123">
        <v>2024</v>
      </c>
      <c r="G1272" s="123" t="s">
        <v>138</v>
      </c>
      <c r="H1272" s="123" t="s">
        <v>182</v>
      </c>
      <c r="I1272" s="123" t="s">
        <v>330</v>
      </c>
      <c r="J1272" s="251" t="s">
        <v>13</v>
      </c>
      <c r="K1272" s="181">
        <v>20790</v>
      </c>
      <c r="L1272" s="181">
        <v>36720</v>
      </c>
      <c r="M1272" s="181">
        <v>20790</v>
      </c>
      <c r="N1272" s="182" t="s">
        <v>20</v>
      </c>
      <c r="O1272" s="183" t="s">
        <v>20</v>
      </c>
    </row>
    <row r="1273" spans="1:15" customFormat="1" ht="15.5" x14ac:dyDescent="0.35">
      <c r="A1273" s="176" t="s">
        <v>3061</v>
      </c>
      <c r="B1273" s="177" t="s">
        <v>3062</v>
      </c>
      <c r="C1273" s="176" t="s">
        <v>86</v>
      </c>
      <c r="D1273" s="176" t="s">
        <v>906</v>
      </c>
      <c r="E1273" s="176" t="s">
        <v>2381</v>
      </c>
      <c r="F1273" s="176">
        <v>2024</v>
      </c>
      <c r="G1273" s="176" t="s">
        <v>138</v>
      </c>
      <c r="H1273" s="176" t="s">
        <v>182</v>
      </c>
      <c r="I1273" s="176" t="s">
        <v>330</v>
      </c>
      <c r="J1273" s="250" t="s">
        <v>13</v>
      </c>
      <c r="K1273" s="178">
        <v>742449</v>
      </c>
      <c r="L1273" s="184">
        <v>751919</v>
      </c>
      <c r="M1273" s="178">
        <v>685323.02399999998</v>
      </c>
      <c r="N1273" s="179" t="s">
        <v>20</v>
      </c>
      <c r="O1273" s="180" t="s">
        <v>20</v>
      </c>
    </row>
    <row r="1274" spans="1:15" customFormat="1" ht="15.5" x14ac:dyDescent="0.35">
      <c r="A1274" s="123" t="s">
        <v>3063</v>
      </c>
      <c r="B1274" s="124" t="s">
        <v>3064</v>
      </c>
      <c r="C1274" s="123" t="s">
        <v>86</v>
      </c>
      <c r="D1274" s="123" t="s">
        <v>199</v>
      </c>
      <c r="E1274" s="123" t="s">
        <v>199</v>
      </c>
      <c r="F1274" s="123">
        <v>2024</v>
      </c>
      <c r="G1274" s="123" t="s">
        <v>138</v>
      </c>
      <c r="H1274" s="123" t="s">
        <v>151</v>
      </c>
      <c r="I1274" s="123" t="s">
        <v>200</v>
      </c>
      <c r="J1274" s="251" t="s">
        <v>13</v>
      </c>
      <c r="K1274" s="181">
        <v>2650</v>
      </c>
      <c r="L1274" s="181">
        <v>21930</v>
      </c>
      <c r="M1274" s="181">
        <v>87</v>
      </c>
      <c r="N1274" s="182" t="s">
        <v>20</v>
      </c>
      <c r="O1274" s="183" t="s">
        <v>20</v>
      </c>
    </row>
    <row r="1275" spans="1:15" customFormat="1" ht="15.5" x14ac:dyDescent="0.35">
      <c r="A1275" s="176" t="s">
        <v>3065</v>
      </c>
      <c r="B1275" s="177" t="s">
        <v>3066</v>
      </c>
      <c r="C1275" s="176" t="s">
        <v>86</v>
      </c>
      <c r="D1275" s="176" t="s">
        <v>199</v>
      </c>
      <c r="E1275" s="176" t="s">
        <v>968</v>
      </c>
      <c r="F1275" s="176">
        <v>2024</v>
      </c>
      <c r="G1275" s="176" t="s">
        <v>138</v>
      </c>
      <c r="H1275" s="176" t="s">
        <v>151</v>
      </c>
      <c r="I1275" s="176" t="s">
        <v>200</v>
      </c>
      <c r="J1275" s="250" t="s">
        <v>13</v>
      </c>
      <c r="K1275" s="178">
        <v>4000</v>
      </c>
      <c r="L1275" s="184">
        <v>4000</v>
      </c>
      <c r="M1275" s="178">
        <v>0</v>
      </c>
      <c r="N1275" s="179" t="s">
        <v>20</v>
      </c>
      <c r="O1275" s="180" t="s">
        <v>146</v>
      </c>
    </row>
    <row r="1276" spans="1:15" customFormat="1" ht="15.5" x14ac:dyDescent="0.35">
      <c r="A1276" s="123" t="s">
        <v>3067</v>
      </c>
      <c r="B1276" s="124" t="s">
        <v>3068</v>
      </c>
      <c r="C1276" s="123" t="s">
        <v>86</v>
      </c>
      <c r="D1276" s="123" t="s">
        <v>199</v>
      </c>
      <c r="E1276" s="123" t="s">
        <v>199</v>
      </c>
      <c r="F1276" s="123">
        <v>2024</v>
      </c>
      <c r="G1276" s="123" t="s">
        <v>138</v>
      </c>
      <c r="H1276" s="123" t="s">
        <v>182</v>
      </c>
      <c r="I1276" s="123" t="s">
        <v>330</v>
      </c>
      <c r="J1276" s="251" t="s">
        <v>13</v>
      </c>
      <c r="K1276" s="181">
        <v>25500</v>
      </c>
      <c r="L1276" s="185">
        <v>25500</v>
      </c>
      <c r="M1276" s="181">
        <v>0</v>
      </c>
      <c r="N1276" s="182" t="s">
        <v>20</v>
      </c>
      <c r="O1276" s="183" t="s">
        <v>146</v>
      </c>
    </row>
    <row r="1277" spans="1:15" customFormat="1" ht="15.5" x14ac:dyDescent="0.35">
      <c r="A1277" s="176" t="s">
        <v>3069</v>
      </c>
      <c r="B1277" s="177" t="s">
        <v>3070</v>
      </c>
      <c r="C1277" s="176" t="s">
        <v>86</v>
      </c>
      <c r="D1277" s="176" t="s">
        <v>199</v>
      </c>
      <c r="E1277" s="176" t="s">
        <v>968</v>
      </c>
      <c r="F1277" s="176">
        <v>2024</v>
      </c>
      <c r="G1277" s="176" t="s">
        <v>138</v>
      </c>
      <c r="H1277" s="176" t="s">
        <v>182</v>
      </c>
      <c r="I1277" s="176" t="s">
        <v>330</v>
      </c>
      <c r="J1277" s="250" t="s">
        <v>13</v>
      </c>
      <c r="K1277" s="178">
        <v>176351</v>
      </c>
      <c r="L1277" s="178">
        <v>1500</v>
      </c>
      <c r="M1277" s="178">
        <v>0</v>
      </c>
      <c r="N1277" s="179" t="s">
        <v>20</v>
      </c>
      <c r="O1277" s="180" t="s">
        <v>146</v>
      </c>
    </row>
    <row r="1278" spans="1:15" customFormat="1" ht="15.5" x14ac:dyDescent="0.35">
      <c r="A1278" s="123" t="s">
        <v>3071</v>
      </c>
      <c r="B1278" s="124" t="s">
        <v>3072</v>
      </c>
      <c r="C1278" s="123" t="s">
        <v>93</v>
      </c>
      <c r="D1278" s="123" t="s">
        <v>315</v>
      </c>
      <c r="E1278" s="123" t="s">
        <v>316</v>
      </c>
      <c r="F1278" s="123">
        <v>2024</v>
      </c>
      <c r="G1278" s="123" t="s">
        <v>138</v>
      </c>
      <c r="H1278" s="123" t="s">
        <v>847</v>
      </c>
      <c r="I1278" s="123" t="s">
        <v>1673</v>
      </c>
      <c r="J1278" s="251" t="s">
        <v>13</v>
      </c>
      <c r="K1278" s="181">
        <v>2</v>
      </c>
      <c r="L1278" s="181">
        <v>2</v>
      </c>
      <c r="M1278" s="181">
        <v>0</v>
      </c>
      <c r="N1278" s="182" t="s">
        <v>20</v>
      </c>
      <c r="O1278" s="183" t="s">
        <v>146</v>
      </c>
    </row>
    <row r="1279" spans="1:15" customFormat="1" ht="15.5" x14ac:dyDescent="0.35">
      <c r="A1279" s="176" t="s">
        <v>3073</v>
      </c>
      <c r="B1279" s="177" t="s">
        <v>3074</v>
      </c>
      <c r="C1279" s="176" t="s">
        <v>109</v>
      </c>
      <c r="D1279" s="176" t="s">
        <v>368</v>
      </c>
      <c r="E1279" s="176" t="s">
        <v>368</v>
      </c>
      <c r="F1279" s="176">
        <v>2024</v>
      </c>
      <c r="G1279" s="176" t="s">
        <v>138</v>
      </c>
      <c r="H1279" s="176" t="s">
        <v>144</v>
      </c>
      <c r="I1279" s="176" t="s">
        <v>282</v>
      </c>
      <c r="J1279" s="250" t="s">
        <v>13</v>
      </c>
      <c r="K1279" s="178">
        <v>192590</v>
      </c>
      <c r="L1279" s="178">
        <v>192590</v>
      </c>
      <c r="M1279" s="178">
        <v>192589.58300000001</v>
      </c>
      <c r="N1279" s="179" t="s">
        <v>20</v>
      </c>
      <c r="O1279" s="180" t="s">
        <v>20</v>
      </c>
    </row>
    <row r="1280" spans="1:15" customFormat="1" ht="15.5" x14ac:dyDescent="0.35">
      <c r="A1280" s="123" t="s">
        <v>3075</v>
      </c>
      <c r="B1280" s="124" t="s">
        <v>3076</v>
      </c>
      <c r="C1280" s="123" t="s">
        <v>96</v>
      </c>
      <c r="D1280" s="123" t="s">
        <v>136</v>
      </c>
      <c r="E1280" s="123" t="s">
        <v>381</v>
      </c>
      <c r="F1280" s="123">
        <v>2024</v>
      </c>
      <c r="G1280" s="123" t="s">
        <v>138</v>
      </c>
      <c r="H1280" s="123" t="s">
        <v>144</v>
      </c>
      <c r="I1280" s="123" t="s">
        <v>145</v>
      </c>
      <c r="J1280" s="251" t="s">
        <v>13</v>
      </c>
      <c r="K1280" s="181">
        <v>187551</v>
      </c>
      <c r="L1280" s="185">
        <v>205771</v>
      </c>
      <c r="M1280" s="181">
        <v>205765.32399999999</v>
      </c>
      <c r="N1280" s="182" t="s">
        <v>20</v>
      </c>
      <c r="O1280" s="183" t="s">
        <v>20</v>
      </c>
    </row>
    <row r="1281" spans="1:15" customFormat="1" ht="15.5" x14ac:dyDescent="0.35">
      <c r="A1281" s="176" t="s">
        <v>3077</v>
      </c>
      <c r="B1281" s="177" t="s">
        <v>3078</v>
      </c>
      <c r="C1281" s="176" t="s">
        <v>109</v>
      </c>
      <c r="D1281" s="176" t="s">
        <v>368</v>
      </c>
      <c r="E1281" s="176" t="s">
        <v>2408</v>
      </c>
      <c r="F1281" s="176">
        <v>2024</v>
      </c>
      <c r="G1281" s="176" t="s">
        <v>138</v>
      </c>
      <c r="H1281" s="176" t="s">
        <v>144</v>
      </c>
      <c r="I1281" s="176" t="s">
        <v>282</v>
      </c>
      <c r="J1281" s="250" t="s">
        <v>13</v>
      </c>
      <c r="K1281" s="178">
        <v>7000</v>
      </c>
      <c r="L1281" s="178">
        <v>54000</v>
      </c>
      <c r="M1281" s="178">
        <v>0</v>
      </c>
      <c r="N1281" s="179" t="s">
        <v>20</v>
      </c>
      <c r="O1281" s="180" t="s">
        <v>146</v>
      </c>
    </row>
    <row r="1282" spans="1:15" customFormat="1" ht="15.5" x14ac:dyDescent="0.35">
      <c r="A1282" s="123" t="s">
        <v>3079</v>
      </c>
      <c r="B1282" s="124" t="s">
        <v>3080</v>
      </c>
      <c r="C1282" s="123" t="s">
        <v>97</v>
      </c>
      <c r="D1282" s="123" t="s">
        <v>685</v>
      </c>
      <c r="E1282" s="123" t="s">
        <v>703</v>
      </c>
      <c r="F1282" s="123">
        <v>2024</v>
      </c>
      <c r="G1282" s="123" t="s">
        <v>138</v>
      </c>
      <c r="H1282" s="123" t="s">
        <v>270</v>
      </c>
      <c r="I1282" s="123" t="s">
        <v>271</v>
      </c>
      <c r="J1282" s="251" t="s">
        <v>13</v>
      </c>
      <c r="K1282" s="181">
        <v>1944</v>
      </c>
      <c r="L1282" s="181">
        <v>1944</v>
      </c>
      <c r="M1282" s="181">
        <v>1944</v>
      </c>
      <c r="N1282" s="182" t="s">
        <v>20</v>
      </c>
      <c r="O1282" s="183" t="s">
        <v>20</v>
      </c>
    </row>
    <row r="1283" spans="1:15" customFormat="1" ht="15.5" x14ac:dyDescent="0.35">
      <c r="A1283" s="176" t="s">
        <v>3081</v>
      </c>
      <c r="B1283" s="177" t="s">
        <v>3082</v>
      </c>
      <c r="C1283" s="176" t="s">
        <v>96</v>
      </c>
      <c r="D1283" s="176" t="s">
        <v>136</v>
      </c>
      <c r="E1283" s="176" t="s">
        <v>381</v>
      </c>
      <c r="F1283" s="176">
        <v>2024</v>
      </c>
      <c r="G1283" s="176" t="s">
        <v>138</v>
      </c>
      <c r="H1283" s="176" t="s">
        <v>144</v>
      </c>
      <c r="I1283" s="176" t="s">
        <v>145</v>
      </c>
      <c r="J1283" s="250" t="s">
        <v>13</v>
      </c>
      <c r="K1283" s="178">
        <v>1331882</v>
      </c>
      <c r="L1283" s="184">
        <v>2</v>
      </c>
      <c r="M1283" s="178">
        <v>0</v>
      </c>
      <c r="N1283" s="179" t="s">
        <v>20</v>
      </c>
      <c r="O1283" s="180" t="s">
        <v>146</v>
      </c>
    </row>
    <row r="1284" spans="1:15" customFormat="1" ht="15.5" x14ac:dyDescent="0.35">
      <c r="A1284" s="123" t="s">
        <v>3083</v>
      </c>
      <c r="B1284" s="124" t="s">
        <v>3084</v>
      </c>
      <c r="C1284" s="123" t="s">
        <v>98</v>
      </c>
      <c r="D1284" s="123" t="s">
        <v>365</v>
      </c>
      <c r="E1284" s="123" t="s">
        <v>365</v>
      </c>
      <c r="F1284" s="123">
        <v>2024</v>
      </c>
      <c r="G1284" s="123" t="s">
        <v>138</v>
      </c>
      <c r="H1284" s="123" t="s">
        <v>210</v>
      </c>
      <c r="I1284" s="123" t="s">
        <v>1370</v>
      </c>
      <c r="J1284" s="251" t="s">
        <v>13</v>
      </c>
      <c r="K1284" s="181">
        <v>252301</v>
      </c>
      <c r="L1284" s="181">
        <v>249162</v>
      </c>
      <c r="M1284" s="181">
        <v>160345.55499999999</v>
      </c>
      <c r="N1284" s="182" t="s">
        <v>20</v>
      </c>
      <c r="O1284" s="183" t="s">
        <v>20</v>
      </c>
    </row>
    <row r="1285" spans="1:15" customFormat="1" ht="15.5" x14ac:dyDescent="0.35">
      <c r="A1285" s="176" t="s">
        <v>3085</v>
      </c>
      <c r="B1285" s="177" t="s">
        <v>3086</v>
      </c>
      <c r="C1285" s="176" t="s">
        <v>88</v>
      </c>
      <c r="D1285" s="176" t="s">
        <v>396</v>
      </c>
      <c r="E1285" s="176" t="s">
        <v>396</v>
      </c>
      <c r="F1285" s="176">
        <v>2024</v>
      </c>
      <c r="G1285" s="176" t="s">
        <v>138</v>
      </c>
      <c r="H1285" s="176" t="s">
        <v>182</v>
      </c>
      <c r="I1285" s="176" t="s">
        <v>330</v>
      </c>
      <c r="J1285" s="250" t="s">
        <v>13</v>
      </c>
      <c r="K1285" s="178">
        <v>586745</v>
      </c>
      <c r="L1285" s="184">
        <v>581699</v>
      </c>
      <c r="M1285" s="178">
        <v>581699</v>
      </c>
      <c r="N1285" s="179" t="s">
        <v>20</v>
      </c>
      <c r="O1285" s="180" t="s">
        <v>20</v>
      </c>
    </row>
    <row r="1286" spans="1:15" customFormat="1" ht="15.5" x14ac:dyDescent="0.35">
      <c r="A1286" s="123" t="s">
        <v>3087</v>
      </c>
      <c r="B1286" s="124" t="s">
        <v>3088</v>
      </c>
      <c r="C1286" s="123" t="s">
        <v>92</v>
      </c>
      <c r="D1286" s="123" t="s">
        <v>540</v>
      </c>
      <c r="E1286" s="123" t="s">
        <v>1713</v>
      </c>
      <c r="F1286" s="123">
        <v>2024</v>
      </c>
      <c r="G1286" s="123" t="s">
        <v>138</v>
      </c>
      <c r="H1286" s="123" t="s">
        <v>144</v>
      </c>
      <c r="I1286" s="123" t="s">
        <v>145</v>
      </c>
      <c r="J1286" s="251" t="s">
        <v>13</v>
      </c>
      <c r="K1286" s="181">
        <v>832194</v>
      </c>
      <c r="L1286" s="181">
        <v>891163</v>
      </c>
      <c r="M1286" s="181">
        <v>721622.48100000003</v>
      </c>
      <c r="N1286" s="182" t="s">
        <v>20</v>
      </c>
      <c r="O1286" s="183" t="s">
        <v>20</v>
      </c>
    </row>
    <row r="1287" spans="1:15" customFormat="1" ht="15.5" x14ac:dyDescent="0.35">
      <c r="A1287" s="176" t="s">
        <v>3089</v>
      </c>
      <c r="B1287" s="177" t="s">
        <v>3090</v>
      </c>
      <c r="C1287" s="176" t="s">
        <v>96</v>
      </c>
      <c r="D1287" s="176" t="s">
        <v>166</v>
      </c>
      <c r="E1287" s="176" t="s">
        <v>237</v>
      </c>
      <c r="F1287" s="176">
        <v>2024</v>
      </c>
      <c r="G1287" s="176" t="s">
        <v>138</v>
      </c>
      <c r="H1287" s="176" t="s">
        <v>182</v>
      </c>
      <c r="I1287" s="176" t="s">
        <v>330</v>
      </c>
      <c r="J1287" s="250" t="s">
        <v>13</v>
      </c>
      <c r="K1287" s="178">
        <v>412736</v>
      </c>
      <c r="L1287" s="184">
        <v>412688</v>
      </c>
      <c r="M1287" s="178">
        <v>407288</v>
      </c>
      <c r="N1287" s="179" t="s">
        <v>20</v>
      </c>
      <c r="O1287" s="180" t="s">
        <v>20</v>
      </c>
    </row>
    <row r="1288" spans="1:15" customFormat="1" ht="15.5" x14ac:dyDescent="0.35">
      <c r="A1288" s="123" t="s">
        <v>3091</v>
      </c>
      <c r="B1288" s="124" t="s">
        <v>3092</v>
      </c>
      <c r="C1288" s="123" t="s">
        <v>91</v>
      </c>
      <c r="D1288" s="123" t="s">
        <v>384</v>
      </c>
      <c r="E1288" s="123" t="s">
        <v>3093</v>
      </c>
      <c r="F1288" s="123">
        <v>2024</v>
      </c>
      <c r="G1288" s="123" t="s">
        <v>138</v>
      </c>
      <c r="H1288" s="123" t="s">
        <v>182</v>
      </c>
      <c r="I1288" s="123" t="s">
        <v>330</v>
      </c>
      <c r="J1288" s="251" t="s">
        <v>13</v>
      </c>
      <c r="K1288" s="181">
        <v>523399</v>
      </c>
      <c r="L1288" s="181">
        <v>177929</v>
      </c>
      <c r="M1288" s="181">
        <v>177929.85399999999</v>
      </c>
      <c r="N1288" s="182" t="s">
        <v>20</v>
      </c>
      <c r="O1288" s="183" t="s">
        <v>20</v>
      </c>
    </row>
    <row r="1289" spans="1:15" customFormat="1" ht="15.5" x14ac:dyDescent="0.35">
      <c r="A1289" s="176" t="s">
        <v>3094</v>
      </c>
      <c r="B1289" s="177" t="s">
        <v>3095</v>
      </c>
      <c r="C1289" s="176" t="s">
        <v>90</v>
      </c>
      <c r="D1289" s="176" t="s">
        <v>911</v>
      </c>
      <c r="E1289" s="176" t="s">
        <v>912</v>
      </c>
      <c r="F1289" s="176">
        <v>2024</v>
      </c>
      <c r="G1289" s="176" t="s">
        <v>138</v>
      </c>
      <c r="H1289" s="176" t="s">
        <v>182</v>
      </c>
      <c r="I1289" s="176" t="s">
        <v>183</v>
      </c>
      <c r="J1289" s="250" t="s">
        <v>13</v>
      </c>
      <c r="K1289" s="178">
        <v>20000</v>
      </c>
      <c r="L1289" s="178">
        <v>20000</v>
      </c>
      <c r="M1289" s="178">
        <v>0</v>
      </c>
      <c r="N1289" s="179" t="s">
        <v>20</v>
      </c>
      <c r="O1289" s="180" t="s">
        <v>146</v>
      </c>
    </row>
    <row r="1290" spans="1:15" customFormat="1" ht="15.5" x14ac:dyDescent="0.35">
      <c r="A1290" s="123" t="s">
        <v>3096</v>
      </c>
      <c r="B1290" s="124" t="s">
        <v>3097</v>
      </c>
      <c r="C1290" s="123" t="s">
        <v>96</v>
      </c>
      <c r="D1290" s="123" t="s">
        <v>166</v>
      </c>
      <c r="E1290" s="123" t="s">
        <v>167</v>
      </c>
      <c r="F1290" s="123">
        <v>2024</v>
      </c>
      <c r="G1290" s="123" t="s">
        <v>138</v>
      </c>
      <c r="H1290" s="123" t="s">
        <v>196</v>
      </c>
      <c r="I1290" s="123" t="s">
        <v>1944</v>
      </c>
      <c r="J1290" s="251" t="s">
        <v>13</v>
      </c>
      <c r="K1290" s="181">
        <v>1809180</v>
      </c>
      <c r="L1290" s="181">
        <v>1812027</v>
      </c>
      <c r="M1290" s="181">
        <v>1805632.4809999999</v>
      </c>
      <c r="N1290" s="182" t="s">
        <v>20</v>
      </c>
      <c r="O1290" s="183" t="s">
        <v>20</v>
      </c>
    </row>
    <row r="1291" spans="1:15" customFormat="1" ht="15.5" x14ac:dyDescent="0.35">
      <c r="A1291" s="176" t="s">
        <v>3098</v>
      </c>
      <c r="B1291" s="177" t="s">
        <v>3099</v>
      </c>
      <c r="C1291" s="176" t="s">
        <v>93</v>
      </c>
      <c r="D1291" s="176" t="s">
        <v>234</v>
      </c>
      <c r="E1291" s="176" t="s">
        <v>234</v>
      </c>
      <c r="F1291" s="176">
        <v>2024</v>
      </c>
      <c r="G1291" s="176" t="s">
        <v>138</v>
      </c>
      <c r="H1291" s="176" t="s">
        <v>162</v>
      </c>
      <c r="I1291" s="176" t="s">
        <v>163</v>
      </c>
      <c r="J1291" s="250" t="s">
        <v>13</v>
      </c>
      <c r="K1291" s="178">
        <v>244305</v>
      </c>
      <c r="L1291" s="178">
        <v>243305</v>
      </c>
      <c r="M1291" s="178">
        <v>203905.26800000001</v>
      </c>
      <c r="N1291" s="179" t="s">
        <v>20</v>
      </c>
      <c r="O1291" s="180" t="s">
        <v>20</v>
      </c>
    </row>
    <row r="1292" spans="1:15" customFormat="1" ht="15.5" x14ac:dyDescent="0.35">
      <c r="A1292" s="123" t="s">
        <v>3100</v>
      </c>
      <c r="B1292" s="124" t="s">
        <v>3101</v>
      </c>
      <c r="C1292" s="123" t="s">
        <v>90</v>
      </c>
      <c r="D1292" s="123" t="s">
        <v>63</v>
      </c>
      <c r="E1292" s="123" t="s">
        <v>63</v>
      </c>
      <c r="F1292" s="123">
        <v>2024</v>
      </c>
      <c r="G1292" s="123" t="s">
        <v>138</v>
      </c>
      <c r="H1292" s="123" t="s">
        <v>196</v>
      </c>
      <c r="I1292" s="123" t="s">
        <v>196</v>
      </c>
      <c r="J1292" s="251" t="s">
        <v>13</v>
      </c>
      <c r="K1292" s="181">
        <v>441213</v>
      </c>
      <c r="L1292" s="185">
        <v>3</v>
      </c>
      <c r="M1292" s="185">
        <v>0</v>
      </c>
      <c r="N1292" s="182" t="s">
        <v>20</v>
      </c>
      <c r="O1292" s="183" t="s">
        <v>146</v>
      </c>
    </row>
    <row r="1293" spans="1:15" customFormat="1" ht="15.5" x14ac:dyDescent="0.35">
      <c r="A1293" s="176" t="s">
        <v>3102</v>
      </c>
      <c r="B1293" s="177" t="s">
        <v>3103</v>
      </c>
      <c r="C1293" s="176" t="s">
        <v>90</v>
      </c>
      <c r="D1293" s="176" t="s">
        <v>63</v>
      </c>
      <c r="E1293" s="176" t="s">
        <v>670</v>
      </c>
      <c r="F1293" s="176">
        <v>2024</v>
      </c>
      <c r="G1293" s="176" t="s">
        <v>138</v>
      </c>
      <c r="H1293" s="176" t="s">
        <v>144</v>
      </c>
      <c r="I1293" s="176" t="s">
        <v>145</v>
      </c>
      <c r="J1293" s="250" t="s">
        <v>13</v>
      </c>
      <c r="K1293" s="178">
        <v>186115</v>
      </c>
      <c r="L1293" s="178">
        <v>83784</v>
      </c>
      <c r="M1293" s="178">
        <v>83535</v>
      </c>
      <c r="N1293" s="179" t="s">
        <v>20</v>
      </c>
      <c r="O1293" s="180" t="s">
        <v>20</v>
      </c>
    </row>
    <row r="1294" spans="1:15" customFormat="1" ht="15.5" x14ac:dyDescent="0.35">
      <c r="A1294" s="123" t="s">
        <v>3104</v>
      </c>
      <c r="B1294" s="124" t="s">
        <v>3105</v>
      </c>
      <c r="C1294" s="123" t="s">
        <v>90</v>
      </c>
      <c r="D1294" s="123" t="s">
        <v>306</v>
      </c>
      <c r="E1294" s="123" t="s">
        <v>306</v>
      </c>
      <c r="F1294" s="123">
        <v>2024</v>
      </c>
      <c r="G1294" s="123" t="s">
        <v>138</v>
      </c>
      <c r="H1294" s="123" t="s">
        <v>139</v>
      </c>
      <c r="I1294" s="123" t="s">
        <v>140</v>
      </c>
      <c r="J1294" s="251" t="s">
        <v>13</v>
      </c>
      <c r="K1294" s="181">
        <v>6</v>
      </c>
      <c r="L1294" s="185">
        <v>6</v>
      </c>
      <c r="M1294" s="181">
        <v>0</v>
      </c>
      <c r="N1294" s="182" t="s">
        <v>20</v>
      </c>
      <c r="O1294" s="183" t="s">
        <v>146</v>
      </c>
    </row>
    <row r="1295" spans="1:15" customFormat="1" ht="15.5" x14ac:dyDescent="0.35">
      <c r="A1295" s="176" t="s">
        <v>3106</v>
      </c>
      <c r="B1295" s="177" t="s">
        <v>3107</v>
      </c>
      <c r="C1295" s="176" t="s">
        <v>89</v>
      </c>
      <c r="D1295" s="176" t="s">
        <v>221</v>
      </c>
      <c r="E1295" s="176" t="s">
        <v>62</v>
      </c>
      <c r="F1295" s="176">
        <v>2024</v>
      </c>
      <c r="G1295" s="176" t="s">
        <v>138</v>
      </c>
      <c r="H1295" s="176" t="s">
        <v>182</v>
      </c>
      <c r="I1295" s="176" t="s">
        <v>330</v>
      </c>
      <c r="J1295" s="250" t="s">
        <v>16</v>
      </c>
      <c r="K1295" s="178">
        <v>661795</v>
      </c>
      <c r="L1295" s="178">
        <v>661793</v>
      </c>
      <c r="M1295" s="178">
        <v>541775.43700000003</v>
      </c>
      <c r="N1295" s="179" t="s">
        <v>20</v>
      </c>
      <c r="O1295" s="180" t="s">
        <v>20</v>
      </c>
    </row>
    <row r="1296" spans="1:15" customFormat="1" ht="15.5" x14ac:dyDescent="0.35">
      <c r="A1296" s="123" t="s">
        <v>3108</v>
      </c>
      <c r="B1296" s="124" t="s">
        <v>3109</v>
      </c>
      <c r="C1296" s="123" t="s">
        <v>90</v>
      </c>
      <c r="D1296" s="123" t="s">
        <v>911</v>
      </c>
      <c r="E1296" s="123" t="s">
        <v>2388</v>
      </c>
      <c r="F1296" s="123">
        <v>2024</v>
      </c>
      <c r="G1296" s="123" t="s">
        <v>138</v>
      </c>
      <c r="H1296" s="123" t="s">
        <v>196</v>
      </c>
      <c r="I1296" s="123" t="s">
        <v>196</v>
      </c>
      <c r="J1296" s="251" t="s">
        <v>13</v>
      </c>
      <c r="K1296" s="181">
        <v>42401</v>
      </c>
      <c r="L1296" s="181">
        <v>33344</v>
      </c>
      <c r="M1296" s="181">
        <v>26530</v>
      </c>
      <c r="N1296" s="182" t="s">
        <v>20</v>
      </c>
      <c r="O1296" s="183" t="s">
        <v>20</v>
      </c>
    </row>
    <row r="1297" spans="1:15" customFormat="1" ht="15.5" x14ac:dyDescent="0.35">
      <c r="A1297" s="176" t="s">
        <v>3110</v>
      </c>
      <c r="B1297" s="177" t="s">
        <v>3111</v>
      </c>
      <c r="C1297" s="176" t="s">
        <v>90</v>
      </c>
      <c r="D1297" s="176" t="s">
        <v>742</v>
      </c>
      <c r="E1297" s="176" t="s">
        <v>1809</v>
      </c>
      <c r="F1297" s="176">
        <v>2024</v>
      </c>
      <c r="G1297" s="176" t="s">
        <v>138</v>
      </c>
      <c r="H1297" s="176" t="s">
        <v>270</v>
      </c>
      <c r="I1297" s="176" t="s">
        <v>271</v>
      </c>
      <c r="J1297" s="250" t="s">
        <v>13</v>
      </c>
      <c r="K1297" s="178">
        <v>3096187</v>
      </c>
      <c r="L1297" s="178">
        <v>5543</v>
      </c>
      <c r="M1297" s="184">
        <v>2856.614</v>
      </c>
      <c r="N1297" s="179" t="s">
        <v>20</v>
      </c>
      <c r="O1297" s="180" t="s">
        <v>20</v>
      </c>
    </row>
    <row r="1298" spans="1:15" customFormat="1" ht="15.5" x14ac:dyDescent="0.35">
      <c r="A1298" s="123" t="s">
        <v>3112</v>
      </c>
      <c r="B1298" s="124" t="s">
        <v>3113</v>
      </c>
      <c r="C1298" s="123" t="s">
        <v>98</v>
      </c>
      <c r="D1298" s="123" t="s">
        <v>158</v>
      </c>
      <c r="E1298" s="123" t="s">
        <v>1059</v>
      </c>
      <c r="F1298" s="123">
        <v>2024</v>
      </c>
      <c r="G1298" s="123" t="s">
        <v>138</v>
      </c>
      <c r="H1298" s="123" t="s">
        <v>144</v>
      </c>
      <c r="I1298" s="123" t="s">
        <v>145</v>
      </c>
      <c r="J1298" s="251" t="s">
        <v>13</v>
      </c>
      <c r="K1298" s="181">
        <v>1237581</v>
      </c>
      <c r="L1298" s="181">
        <v>1132405</v>
      </c>
      <c r="M1298" s="181">
        <v>1107557</v>
      </c>
      <c r="N1298" s="182" t="s">
        <v>20</v>
      </c>
      <c r="O1298" s="183" t="s">
        <v>20</v>
      </c>
    </row>
    <row r="1299" spans="1:15" customFormat="1" ht="15.5" x14ac:dyDescent="0.35">
      <c r="A1299" s="176" t="s">
        <v>3114</v>
      </c>
      <c r="B1299" s="177" t="s">
        <v>3115</v>
      </c>
      <c r="C1299" s="176" t="s">
        <v>90</v>
      </c>
      <c r="D1299" s="176" t="s">
        <v>404</v>
      </c>
      <c r="E1299" s="176" t="s">
        <v>528</v>
      </c>
      <c r="F1299" s="176">
        <v>2024</v>
      </c>
      <c r="G1299" s="176" t="s">
        <v>138</v>
      </c>
      <c r="H1299" s="176" t="s">
        <v>162</v>
      </c>
      <c r="I1299" s="176" t="s">
        <v>1018</v>
      </c>
      <c r="J1299" s="250" t="s">
        <v>13</v>
      </c>
      <c r="K1299" s="178">
        <v>16159</v>
      </c>
      <c r="L1299" s="178">
        <v>11000</v>
      </c>
      <c r="M1299" s="184">
        <v>3364</v>
      </c>
      <c r="N1299" s="179" t="s">
        <v>20</v>
      </c>
      <c r="O1299" s="180" t="s">
        <v>20</v>
      </c>
    </row>
    <row r="1300" spans="1:15" customFormat="1" ht="15.5" x14ac:dyDescent="0.35">
      <c r="A1300" s="123" t="s">
        <v>3116</v>
      </c>
      <c r="B1300" s="124" t="s">
        <v>3117</v>
      </c>
      <c r="C1300" s="123" t="s">
        <v>90</v>
      </c>
      <c r="D1300" s="123" t="s">
        <v>63</v>
      </c>
      <c r="E1300" s="123" t="s">
        <v>901</v>
      </c>
      <c r="F1300" s="123">
        <v>2024</v>
      </c>
      <c r="G1300" s="123" t="s">
        <v>138</v>
      </c>
      <c r="H1300" s="123" t="s">
        <v>182</v>
      </c>
      <c r="I1300" s="123" t="s">
        <v>330</v>
      </c>
      <c r="J1300" s="251" t="s">
        <v>13</v>
      </c>
      <c r="K1300" s="181">
        <v>132375</v>
      </c>
      <c r="L1300" s="185">
        <v>3</v>
      </c>
      <c r="M1300" s="181">
        <v>0</v>
      </c>
      <c r="N1300" s="182" t="s">
        <v>20</v>
      </c>
      <c r="O1300" s="183" t="s">
        <v>146</v>
      </c>
    </row>
    <row r="1301" spans="1:15" customFormat="1" ht="15.5" x14ac:dyDescent="0.35">
      <c r="A1301" s="176" t="s">
        <v>3118</v>
      </c>
      <c r="B1301" s="177" t="s">
        <v>3119</v>
      </c>
      <c r="C1301" s="176" t="s">
        <v>97</v>
      </c>
      <c r="D1301" s="176" t="s">
        <v>333</v>
      </c>
      <c r="E1301" s="176" t="s">
        <v>333</v>
      </c>
      <c r="F1301" s="176">
        <v>2024</v>
      </c>
      <c r="G1301" s="176" t="s">
        <v>138</v>
      </c>
      <c r="H1301" s="176" t="s">
        <v>182</v>
      </c>
      <c r="I1301" s="176" t="s">
        <v>1000</v>
      </c>
      <c r="J1301" s="250" t="s">
        <v>13</v>
      </c>
      <c r="K1301" s="178">
        <v>111499</v>
      </c>
      <c r="L1301" s="178">
        <v>10</v>
      </c>
      <c r="M1301" s="184">
        <v>0</v>
      </c>
      <c r="N1301" s="179" t="s">
        <v>20</v>
      </c>
      <c r="O1301" s="180" t="s">
        <v>146</v>
      </c>
    </row>
    <row r="1302" spans="1:15" customFormat="1" ht="15.5" x14ac:dyDescent="0.35">
      <c r="A1302" s="123" t="s">
        <v>3120</v>
      </c>
      <c r="B1302" s="124" t="s">
        <v>3121</v>
      </c>
      <c r="C1302" s="123" t="s">
        <v>90</v>
      </c>
      <c r="D1302" s="123" t="s">
        <v>63</v>
      </c>
      <c r="E1302" s="123" t="s">
        <v>63</v>
      </c>
      <c r="F1302" s="123">
        <v>2024</v>
      </c>
      <c r="G1302" s="123" t="s">
        <v>138</v>
      </c>
      <c r="H1302" s="123" t="s">
        <v>151</v>
      </c>
      <c r="I1302" s="123" t="s">
        <v>200</v>
      </c>
      <c r="J1302" s="251" t="s">
        <v>13</v>
      </c>
      <c r="K1302" s="181">
        <v>202193</v>
      </c>
      <c r="L1302" s="185">
        <v>62402</v>
      </c>
      <c r="M1302" s="187">
        <v>62400</v>
      </c>
      <c r="N1302" s="182" t="s">
        <v>20</v>
      </c>
      <c r="O1302" s="183" t="s">
        <v>20</v>
      </c>
    </row>
    <row r="1303" spans="1:15" customFormat="1" ht="15.5" x14ac:dyDescent="0.35">
      <c r="A1303" s="176" t="s">
        <v>3122</v>
      </c>
      <c r="B1303" s="177" t="s">
        <v>3123</v>
      </c>
      <c r="C1303" s="176" t="s">
        <v>98</v>
      </c>
      <c r="D1303" s="176" t="s">
        <v>155</v>
      </c>
      <c r="E1303" s="176" t="s">
        <v>155</v>
      </c>
      <c r="F1303" s="176">
        <v>2024</v>
      </c>
      <c r="G1303" s="176" t="s">
        <v>138</v>
      </c>
      <c r="H1303" s="176" t="s">
        <v>151</v>
      </c>
      <c r="I1303" s="176" t="s">
        <v>791</v>
      </c>
      <c r="J1303" s="250" t="s">
        <v>13</v>
      </c>
      <c r="K1303" s="178">
        <v>1142393</v>
      </c>
      <c r="L1303" s="178">
        <v>1996911</v>
      </c>
      <c r="M1303" s="178">
        <v>3151.0859999999998</v>
      </c>
      <c r="N1303" s="179" t="s">
        <v>20</v>
      </c>
      <c r="O1303" s="180" t="s">
        <v>20</v>
      </c>
    </row>
    <row r="1304" spans="1:15" customFormat="1" ht="15.5" x14ac:dyDescent="0.35">
      <c r="A1304" s="123" t="s">
        <v>3124</v>
      </c>
      <c r="B1304" s="124" t="s">
        <v>3125</v>
      </c>
      <c r="C1304" s="123" t="s">
        <v>90</v>
      </c>
      <c r="D1304" s="123" t="s">
        <v>404</v>
      </c>
      <c r="E1304" s="123" t="s">
        <v>679</v>
      </c>
      <c r="F1304" s="123">
        <v>2024</v>
      </c>
      <c r="G1304" s="123" t="s">
        <v>138</v>
      </c>
      <c r="H1304" s="123" t="s">
        <v>162</v>
      </c>
      <c r="I1304" s="123" t="s">
        <v>238</v>
      </c>
      <c r="J1304" s="251" t="s">
        <v>13</v>
      </c>
      <c r="K1304" s="181">
        <v>32317</v>
      </c>
      <c r="L1304" s="185">
        <v>31620</v>
      </c>
      <c r="M1304" s="185">
        <v>0</v>
      </c>
      <c r="N1304" s="182" t="s">
        <v>20</v>
      </c>
      <c r="O1304" s="183" t="s">
        <v>146</v>
      </c>
    </row>
    <row r="1305" spans="1:15" customFormat="1" ht="15.5" x14ac:dyDescent="0.35">
      <c r="A1305" s="176" t="s">
        <v>3126</v>
      </c>
      <c r="B1305" s="177" t="s">
        <v>3127</v>
      </c>
      <c r="C1305" s="176" t="s">
        <v>96</v>
      </c>
      <c r="D1305" s="176" t="s">
        <v>166</v>
      </c>
      <c r="E1305" s="176" t="s">
        <v>167</v>
      </c>
      <c r="F1305" s="176">
        <v>2024</v>
      </c>
      <c r="G1305" s="176" t="s">
        <v>138</v>
      </c>
      <c r="H1305" s="176" t="s">
        <v>151</v>
      </c>
      <c r="I1305" s="176" t="s">
        <v>200</v>
      </c>
      <c r="J1305" s="250" t="s">
        <v>13</v>
      </c>
      <c r="K1305" s="178">
        <v>30620</v>
      </c>
      <c r="L1305" s="178">
        <v>49000</v>
      </c>
      <c r="M1305" s="178">
        <v>30617.46</v>
      </c>
      <c r="N1305" s="179" t="s">
        <v>20</v>
      </c>
      <c r="O1305" s="180" t="s">
        <v>20</v>
      </c>
    </row>
    <row r="1306" spans="1:15" customFormat="1" ht="15.5" x14ac:dyDescent="0.35">
      <c r="A1306" s="123" t="s">
        <v>3128</v>
      </c>
      <c r="B1306" s="124" t="s">
        <v>3129</v>
      </c>
      <c r="C1306" s="123" t="s">
        <v>90</v>
      </c>
      <c r="D1306" s="123" t="s">
        <v>306</v>
      </c>
      <c r="E1306" s="123" t="s">
        <v>3130</v>
      </c>
      <c r="F1306" s="123">
        <v>2024</v>
      </c>
      <c r="G1306" s="123" t="s">
        <v>138</v>
      </c>
      <c r="H1306" s="123" t="s">
        <v>162</v>
      </c>
      <c r="I1306" s="123" t="s">
        <v>1018</v>
      </c>
      <c r="J1306" s="251" t="s">
        <v>13</v>
      </c>
      <c r="K1306" s="181">
        <v>4</v>
      </c>
      <c r="L1306" s="181">
        <v>8000</v>
      </c>
      <c r="M1306" s="185">
        <v>5036.08</v>
      </c>
      <c r="N1306" s="182" t="s">
        <v>20</v>
      </c>
      <c r="O1306" s="183" t="s">
        <v>20</v>
      </c>
    </row>
    <row r="1307" spans="1:15" customFormat="1" ht="15.5" x14ac:dyDescent="0.35">
      <c r="A1307" s="176" t="s">
        <v>3131</v>
      </c>
      <c r="B1307" s="177" t="s">
        <v>3132</v>
      </c>
      <c r="C1307" s="176" t="s">
        <v>89</v>
      </c>
      <c r="D1307" s="176" t="s">
        <v>186</v>
      </c>
      <c r="E1307" s="176" t="s">
        <v>155</v>
      </c>
      <c r="F1307" s="176">
        <v>2024</v>
      </c>
      <c r="G1307" s="176" t="s">
        <v>138</v>
      </c>
      <c r="H1307" s="176" t="s">
        <v>151</v>
      </c>
      <c r="I1307" s="176" t="s">
        <v>152</v>
      </c>
      <c r="J1307" s="250" t="s">
        <v>13</v>
      </c>
      <c r="K1307" s="178">
        <v>1718093</v>
      </c>
      <c r="L1307" s="178">
        <v>1520000</v>
      </c>
      <c r="M1307" s="178">
        <v>1289363.585</v>
      </c>
      <c r="N1307" s="179" t="s">
        <v>20</v>
      </c>
      <c r="O1307" s="180" t="s">
        <v>20</v>
      </c>
    </row>
    <row r="1308" spans="1:15" customFormat="1" ht="15.5" x14ac:dyDescent="0.35">
      <c r="A1308" s="123" t="s">
        <v>3133</v>
      </c>
      <c r="B1308" s="124" t="s">
        <v>3134</v>
      </c>
      <c r="C1308" s="123" t="s">
        <v>84</v>
      </c>
      <c r="D1308" s="123" t="s">
        <v>440</v>
      </c>
      <c r="E1308" s="123" t="s">
        <v>440</v>
      </c>
      <c r="F1308" s="123">
        <v>2024</v>
      </c>
      <c r="G1308" s="123" t="s">
        <v>138</v>
      </c>
      <c r="H1308" s="123" t="s">
        <v>151</v>
      </c>
      <c r="I1308" s="123" t="s">
        <v>200</v>
      </c>
      <c r="J1308" s="251" t="s">
        <v>13</v>
      </c>
      <c r="K1308" s="181">
        <v>4019790</v>
      </c>
      <c r="L1308" s="181">
        <v>4210809</v>
      </c>
      <c r="M1308" s="181">
        <v>3886967</v>
      </c>
      <c r="N1308" s="182" t="s">
        <v>20</v>
      </c>
      <c r="O1308" s="183" t="s">
        <v>20</v>
      </c>
    </row>
    <row r="1309" spans="1:15" customFormat="1" ht="15.5" x14ac:dyDescent="0.35">
      <c r="A1309" s="176" t="s">
        <v>3135</v>
      </c>
      <c r="B1309" s="177" t="s">
        <v>3136</v>
      </c>
      <c r="C1309" s="176" t="s">
        <v>91</v>
      </c>
      <c r="D1309" s="176" t="s">
        <v>384</v>
      </c>
      <c r="E1309" s="176" t="s">
        <v>385</v>
      </c>
      <c r="F1309" s="176">
        <v>2024</v>
      </c>
      <c r="G1309" s="176" t="s">
        <v>138</v>
      </c>
      <c r="H1309" s="176" t="s">
        <v>162</v>
      </c>
      <c r="I1309" s="176" t="s">
        <v>1018</v>
      </c>
      <c r="J1309" s="250" t="s">
        <v>13</v>
      </c>
      <c r="K1309" s="178">
        <v>2990</v>
      </c>
      <c r="L1309" s="178">
        <v>3723</v>
      </c>
      <c r="M1309" s="178">
        <v>1904.22</v>
      </c>
      <c r="N1309" s="179" t="s">
        <v>20</v>
      </c>
      <c r="O1309" s="180" t="s">
        <v>20</v>
      </c>
    </row>
    <row r="1310" spans="1:15" customFormat="1" ht="15.5" x14ac:dyDescent="0.35">
      <c r="A1310" s="123" t="s">
        <v>3137</v>
      </c>
      <c r="B1310" s="124" t="s">
        <v>3138</v>
      </c>
      <c r="C1310" s="123" t="s">
        <v>90</v>
      </c>
      <c r="D1310" s="123" t="s">
        <v>742</v>
      </c>
      <c r="E1310" s="123" t="s">
        <v>742</v>
      </c>
      <c r="F1310" s="123">
        <v>2024</v>
      </c>
      <c r="G1310" s="123" t="s">
        <v>138</v>
      </c>
      <c r="H1310" s="123" t="s">
        <v>210</v>
      </c>
      <c r="I1310" s="123" t="s">
        <v>211</v>
      </c>
      <c r="J1310" s="251" t="s">
        <v>13</v>
      </c>
      <c r="K1310" s="181">
        <v>138927</v>
      </c>
      <c r="L1310" s="185">
        <v>69603</v>
      </c>
      <c r="M1310" s="181">
        <v>69600</v>
      </c>
      <c r="N1310" s="182" t="s">
        <v>20</v>
      </c>
      <c r="O1310" s="183" t="s">
        <v>20</v>
      </c>
    </row>
    <row r="1311" spans="1:15" customFormat="1" ht="15.5" x14ac:dyDescent="0.35">
      <c r="A1311" s="176" t="s">
        <v>3139</v>
      </c>
      <c r="B1311" s="177" t="s">
        <v>3140</v>
      </c>
      <c r="C1311" s="176" t="s">
        <v>96</v>
      </c>
      <c r="D1311" s="176" t="s">
        <v>166</v>
      </c>
      <c r="E1311" s="176" t="s">
        <v>237</v>
      </c>
      <c r="F1311" s="176">
        <v>2024</v>
      </c>
      <c r="G1311" s="176" t="s">
        <v>138</v>
      </c>
      <c r="H1311" s="176" t="s">
        <v>151</v>
      </c>
      <c r="I1311" s="176" t="s">
        <v>3141</v>
      </c>
      <c r="J1311" s="250" t="s">
        <v>13</v>
      </c>
      <c r="K1311" s="178">
        <v>310002</v>
      </c>
      <c r="L1311" s="178">
        <v>310002</v>
      </c>
      <c r="M1311" s="178">
        <v>0</v>
      </c>
      <c r="N1311" s="179" t="s">
        <v>20</v>
      </c>
      <c r="O1311" s="180" t="s">
        <v>146</v>
      </c>
    </row>
    <row r="1312" spans="1:15" customFormat="1" ht="15.5" x14ac:dyDescent="0.35">
      <c r="A1312" s="123" t="s">
        <v>3142</v>
      </c>
      <c r="B1312" s="124" t="s">
        <v>3143</v>
      </c>
      <c r="C1312" s="123" t="s">
        <v>100</v>
      </c>
      <c r="D1312" s="123" t="s">
        <v>155</v>
      </c>
      <c r="E1312" s="123" t="s">
        <v>155</v>
      </c>
      <c r="F1312" s="123">
        <v>2024</v>
      </c>
      <c r="G1312" s="123" t="s">
        <v>138</v>
      </c>
      <c r="H1312" s="123" t="s">
        <v>210</v>
      </c>
      <c r="I1312" s="123" t="s">
        <v>211</v>
      </c>
      <c r="J1312" s="251" t="s">
        <v>13</v>
      </c>
      <c r="K1312" s="181">
        <v>109876</v>
      </c>
      <c r="L1312" s="181">
        <v>194252</v>
      </c>
      <c r="M1312" s="181">
        <v>108994.901</v>
      </c>
      <c r="N1312" s="182" t="s">
        <v>20</v>
      </c>
      <c r="O1312" s="183" t="s">
        <v>20</v>
      </c>
    </row>
    <row r="1313" spans="1:15" customFormat="1" ht="15.5" x14ac:dyDescent="0.35">
      <c r="A1313" s="176" t="s">
        <v>3144</v>
      </c>
      <c r="B1313" s="177" t="s">
        <v>3145</v>
      </c>
      <c r="C1313" s="176" t="s">
        <v>96</v>
      </c>
      <c r="D1313" s="176" t="s">
        <v>166</v>
      </c>
      <c r="E1313" s="176" t="s">
        <v>274</v>
      </c>
      <c r="F1313" s="176">
        <v>2024</v>
      </c>
      <c r="G1313" s="176" t="s">
        <v>138</v>
      </c>
      <c r="H1313" s="176" t="s">
        <v>321</v>
      </c>
      <c r="I1313" s="176" t="s">
        <v>322</v>
      </c>
      <c r="J1313" s="250" t="s">
        <v>13</v>
      </c>
      <c r="K1313" s="178">
        <v>3018002</v>
      </c>
      <c r="L1313" s="178">
        <v>3507789</v>
      </c>
      <c r="M1313" s="184">
        <v>3502245.5279999999</v>
      </c>
      <c r="N1313" s="179" t="s">
        <v>20</v>
      </c>
      <c r="O1313" s="180" t="s">
        <v>20</v>
      </c>
    </row>
    <row r="1314" spans="1:15" customFormat="1" ht="15.5" x14ac:dyDescent="0.35">
      <c r="A1314" s="123" t="s">
        <v>3146</v>
      </c>
      <c r="B1314" s="124" t="s">
        <v>3147</v>
      </c>
      <c r="C1314" s="123" t="s">
        <v>90</v>
      </c>
      <c r="D1314" s="123" t="s">
        <v>911</v>
      </c>
      <c r="E1314" s="123" t="s">
        <v>2388</v>
      </c>
      <c r="F1314" s="123">
        <v>2024</v>
      </c>
      <c r="G1314" s="123" t="s">
        <v>138</v>
      </c>
      <c r="H1314" s="123" t="s">
        <v>162</v>
      </c>
      <c r="I1314" s="123" t="s">
        <v>1018</v>
      </c>
      <c r="J1314" s="251" t="s">
        <v>13</v>
      </c>
      <c r="K1314" s="181">
        <v>9435</v>
      </c>
      <c r="L1314" s="181">
        <v>30558</v>
      </c>
      <c r="M1314" s="181">
        <v>16068</v>
      </c>
      <c r="N1314" s="182" t="s">
        <v>20</v>
      </c>
      <c r="O1314" s="183" t="s">
        <v>20</v>
      </c>
    </row>
    <row r="1315" spans="1:15" customFormat="1" ht="15.5" x14ac:dyDescent="0.35">
      <c r="A1315" s="176" t="s">
        <v>3148</v>
      </c>
      <c r="B1315" s="177" t="s">
        <v>3149</v>
      </c>
      <c r="C1315" s="176" t="s">
        <v>91</v>
      </c>
      <c r="D1315" s="176" t="s">
        <v>384</v>
      </c>
      <c r="E1315" s="176" t="s">
        <v>3150</v>
      </c>
      <c r="F1315" s="176">
        <v>2024</v>
      </c>
      <c r="G1315" s="176" t="s">
        <v>138</v>
      </c>
      <c r="H1315" s="176" t="s">
        <v>162</v>
      </c>
      <c r="I1315" s="176" t="s">
        <v>1018</v>
      </c>
      <c r="J1315" s="250" t="s">
        <v>13</v>
      </c>
      <c r="K1315" s="178">
        <v>50851</v>
      </c>
      <c r="L1315" s="178">
        <v>84263</v>
      </c>
      <c r="M1315" s="178">
        <v>8774.7139999999999</v>
      </c>
      <c r="N1315" s="179" t="s">
        <v>20</v>
      </c>
      <c r="O1315" s="180" t="s">
        <v>20</v>
      </c>
    </row>
    <row r="1316" spans="1:15" customFormat="1" ht="15.5" x14ac:dyDescent="0.35">
      <c r="A1316" s="123" t="s">
        <v>3151</v>
      </c>
      <c r="B1316" s="124" t="s">
        <v>3152</v>
      </c>
      <c r="C1316" s="123" t="s">
        <v>88</v>
      </c>
      <c r="D1316" s="123" t="s">
        <v>412</v>
      </c>
      <c r="E1316" s="123" t="s">
        <v>632</v>
      </c>
      <c r="F1316" s="123">
        <v>2024</v>
      </c>
      <c r="G1316" s="123" t="s">
        <v>138</v>
      </c>
      <c r="H1316" s="123" t="s">
        <v>162</v>
      </c>
      <c r="I1316" s="123" t="s">
        <v>1018</v>
      </c>
      <c r="J1316" s="251" t="s">
        <v>13</v>
      </c>
      <c r="K1316" s="181">
        <v>5002</v>
      </c>
      <c r="L1316" s="181">
        <v>5002</v>
      </c>
      <c r="M1316" s="181">
        <v>0</v>
      </c>
      <c r="N1316" s="182" t="s">
        <v>20</v>
      </c>
      <c r="O1316" s="183" t="s">
        <v>146</v>
      </c>
    </row>
    <row r="1317" spans="1:15" customFormat="1" ht="15.5" x14ac:dyDescent="0.35">
      <c r="A1317" s="176" t="s">
        <v>3153</v>
      </c>
      <c r="B1317" s="177" t="s">
        <v>3154</v>
      </c>
      <c r="C1317" s="176" t="s">
        <v>97</v>
      </c>
      <c r="D1317" s="176" t="s">
        <v>333</v>
      </c>
      <c r="E1317" s="176" t="s">
        <v>333</v>
      </c>
      <c r="F1317" s="176">
        <v>2024</v>
      </c>
      <c r="G1317" s="176" t="s">
        <v>138</v>
      </c>
      <c r="H1317" s="176" t="s">
        <v>151</v>
      </c>
      <c r="I1317" s="176" t="s">
        <v>200</v>
      </c>
      <c r="J1317" s="250" t="s">
        <v>13</v>
      </c>
      <c r="K1317" s="178">
        <v>1340570</v>
      </c>
      <c r="L1317" s="178">
        <v>1340690</v>
      </c>
      <c r="M1317" s="178">
        <v>1340570.6569999999</v>
      </c>
      <c r="N1317" s="179" t="s">
        <v>20</v>
      </c>
      <c r="O1317" s="180" t="s">
        <v>20</v>
      </c>
    </row>
    <row r="1318" spans="1:15" customFormat="1" ht="15.5" x14ac:dyDescent="0.35">
      <c r="A1318" s="123" t="s">
        <v>3155</v>
      </c>
      <c r="B1318" s="124" t="s">
        <v>3156</v>
      </c>
      <c r="C1318" s="123" t="s">
        <v>98</v>
      </c>
      <c r="D1318" s="123" t="s">
        <v>155</v>
      </c>
      <c r="E1318" s="123" t="s">
        <v>155</v>
      </c>
      <c r="F1318" s="123">
        <v>2024</v>
      </c>
      <c r="G1318" s="123" t="s">
        <v>138</v>
      </c>
      <c r="H1318" s="123" t="s">
        <v>151</v>
      </c>
      <c r="I1318" s="123" t="s">
        <v>791</v>
      </c>
      <c r="J1318" s="251" t="s">
        <v>13</v>
      </c>
      <c r="K1318" s="181">
        <v>1131131</v>
      </c>
      <c r="L1318" s="181">
        <v>1582835</v>
      </c>
      <c r="M1318" s="181">
        <v>798564.98300000001</v>
      </c>
      <c r="N1318" s="182" t="s">
        <v>20</v>
      </c>
      <c r="O1318" s="183" t="s">
        <v>20</v>
      </c>
    </row>
    <row r="1319" spans="1:15" customFormat="1" ht="15.5" x14ac:dyDescent="0.35">
      <c r="A1319" s="176" t="s">
        <v>3157</v>
      </c>
      <c r="B1319" s="177" t="s">
        <v>3158</v>
      </c>
      <c r="C1319" s="176" t="s">
        <v>92</v>
      </c>
      <c r="D1319" s="176" t="s">
        <v>721</v>
      </c>
      <c r="E1319" s="176" t="s">
        <v>729</v>
      </c>
      <c r="F1319" s="176">
        <v>2024</v>
      </c>
      <c r="G1319" s="176" t="s">
        <v>138</v>
      </c>
      <c r="H1319" s="176" t="s">
        <v>162</v>
      </c>
      <c r="I1319" s="176" t="s">
        <v>1018</v>
      </c>
      <c r="J1319" s="250" t="s">
        <v>13</v>
      </c>
      <c r="K1319" s="178">
        <v>211186</v>
      </c>
      <c r="L1319" s="184">
        <v>211186</v>
      </c>
      <c r="M1319" s="178">
        <v>118272</v>
      </c>
      <c r="N1319" s="179" t="s">
        <v>20</v>
      </c>
      <c r="O1319" s="180" t="s">
        <v>20</v>
      </c>
    </row>
    <row r="1320" spans="1:15" customFormat="1" ht="15.5" x14ac:dyDescent="0.35">
      <c r="A1320" s="123" t="s">
        <v>3159</v>
      </c>
      <c r="B1320" s="124" t="s">
        <v>3160</v>
      </c>
      <c r="C1320" s="123" t="s">
        <v>92</v>
      </c>
      <c r="D1320" s="123" t="s">
        <v>155</v>
      </c>
      <c r="E1320" s="123" t="s">
        <v>155</v>
      </c>
      <c r="F1320" s="123">
        <v>2024</v>
      </c>
      <c r="G1320" s="123" t="s">
        <v>138</v>
      </c>
      <c r="H1320" s="123" t="s">
        <v>182</v>
      </c>
      <c r="I1320" s="123" t="s">
        <v>183</v>
      </c>
      <c r="J1320" s="251" t="s">
        <v>13</v>
      </c>
      <c r="K1320" s="181">
        <v>602712</v>
      </c>
      <c r="L1320" s="181">
        <v>105762</v>
      </c>
      <c r="M1320" s="181">
        <v>5762</v>
      </c>
      <c r="N1320" s="182" t="s">
        <v>20</v>
      </c>
      <c r="O1320" s="183" t="s">
        <v>20</v>
      </c>
    </row>
    <row r="1321" spans="1:15" customFormat="1" ht="15.5" x14ac:dyDescent="0.35">
      <c r="A1321" s="176" t="s">
        <v>3161</v>
      </c>
      <c r="B1321" s="177" t="s">
        <v>3162</v>
      </c>
      <c r="C1321" s="176" t="s">
        <v>96</v>
      </c>
      <c r="D1321" s="176" t="s">
        <v>136</v>
      </c>
      <c r="E1321" s="176" t="s">
        <v>506</v>
      </c>
      <c r="F1321" s="176">
        <v>2024</v>
      </c>
      <c r="G1321" s="176" t="s">
        <v>138</v>
      </c>
      <c r="H1321" s="176" t="s">
        <v>687</v>
      </c>
      <c r="I1321" s="176" t="s">
        <v>957</v>
      </c>
      <c r="J1321" s="250" t="s">
        <v>15</v>
      </c>
      <c r="K1321" s="178">
        <v>50000</v>
      </c>
      <c r="L1321" s="184">
        <v>50000</v>
      </c>
      <c r="M1321" s="178">
        <v>21939.599999999999</v>
      </c>
      <c r="N1321" s="179" t="s">
        <v>20</v>
      </c>
      <c r="O1321" s="180" t="s">
        <v>20</v>
      </c>
    </row>
    <row r="1322" spans="1:15" customFormat="1" ht="15.5" x14ac:dyDescent="0.35">
      <c r="A1322" s="123" t="s">
        <v>3163</v>
      </c>
      <c r="B1322" s="124" t="s">
        <v>3164</v>
      </c>
      <c r="C1322" s="123" t="s">
        <v>90</v>
      </c>
      <c r="D1322" s="123" t="s">
        <v>489</v>
      </c>
      <c r="E1322" s="123" t="s">
        <v>155</v>
      </c>
      <c r="F1322" s="123">
        <v>2024</v>
      </c>
      <c r="G1322" s="123" t="s">
        <v>138</v>
      </c>
      <c r="H1322" s="123" t="s">
        <v>151</v>
      </c>
      <c r="I1322" s="123" t="s">
        <v>152</v>
      </c>
      <c r="J1322" s="251" t="s">
        <v>13</v>
      </c>
      <c r="K1322" s="181">
        <v>350719</v>
      </c>
      <c r="L1322" s="181">
        <v>336250</v>
      </c>
      <c r="M1322" s="181">
        <v>157000</v>
      </c>
      <c r="N1322" s="182" t="s">
        <v>20</v>
      </c>
      <c r="O1322" s="183" t="s">
        <v>20</v>
      </c>
    </row>
    <row r="1323" spans="1:15" customFormat="1" ht="15.5" x14ac:dyDescent="0.35">
      <c r="A1323" s="176" t="s">
        <v>3165</v>
      </c>
      <c r="B1323" s="177" t="s">
        <v>3166</v>
      </c>
      <c r="C1323" s="176" t="s">
        <v>90</v>
      </c>
      <c r="D1323" s="176" t="s">
        <v>404</v>
      </c>
      <c r="E1323" s="176" t="s">
        <v>528</v>
      </c>
      <c r="F1323" s="176">
        <v>2024</v>
      </c>
      <c r="G1323" s="176" t="s">
        <v>138</v>
      </c>
      <c r="H1323" s="176" t="s">
        <v>321</v>
      </c>
      <c r="I1323" s="176" t="s">
        <v>1181</v>
      </c>
      <c r="J1323" s="250" t="s">
        <v>13</v>
      </c>
      <c r="K1323" s="178">
        <v>9205</v>
      </c>
      <c r="L1323" s="178">
        <v>2001</v>
      </c>
      <c r="M1323" s="178">
        <v>0</v>
      </c>
      <c r="N1323" s="179" t="s">
        <v>20</v>
      </c>
      <c r="O1323" s="180" t="s">
        <v>146</v>
      </c>
    </row>
    <row r="1324" spans="1:15" customFormat="1" ht="15.5" x14ac:dyDescent="0.35">
      <c r="A1324" s="123" t="s">
        <v>3167</v>
      </c>
      <c r="B1324" s="124" t="s">
        <v>3168</v>
      </c>
      <c r="C1324" s="123" t="s">
        <v>90</v>
      </c>
      <c r="D1324" s="123" t="s">
        <v>404</v>
      </c>
      <c r="E1324" s="123" t="s">
        <v>528</v>
      </c>
      <c r="F1324" s="123">
        <v>2024</v>
      </c>
      <c r="G1324" s="123" t="s">
        <v>138</v>
      </c>
      <c r="H1324" s="123" t="s">
        <v>162</v>
      </c>
      <c r="I1324" s="123" t="s">
        <v>1018</v>
      </c>
      <c r="J1324" s="251" t="s">
        <v>13</v>
      </c>
      <c r="K1324" s="181">
        <v>10000</v>
      </c>
      <c r="L1324" s="181">
        <v>10000</v>
      </c>
      <c r="M1324" s="181">
        <v>0</v>
      </c>
      <c r="N1324" s="182" t="s">
        <v>20</v>
      </c>
      <c r="O1324" s="183" t="s">
        <v>146</v>
      </c>
    </row>
    <row r="1325" spans="1:15" customFormat="1" ht="15.5" x14ac:dyDescent="0.35">
      <c r="A1325" s="176" t="s">
        <v>3169</v>
      </c>
      <c r="B1325" s="177" t="s">
        <v>3170</v>
      </c>
      <c r="C1325" s="176" t="s">
        <v>86</v>
      </c>
      <c r="D1325" s="176" t="s">
        <v>199</v>
      </c>
      <c r="E1325" s="176" t="s">
        <v>199</v>
      </c>
      <c r="F1325" s="176">
        <v>2024</v>
      </c>
      <c r="G1325" s="176" t="s">
        <v>138</v>
      </c>
      <c r="H1325" s="176" t="s">
        <v>182</v>
      </c>
      <c r="I1325" s="176" t="s">
        <v>1000</v>
      </c>
      <c r="J1325" s="250" t="s">
        <v>13</v>
      </c>
      <c r="K1325" s="178">
        <v>11</v>
      </c>
      <c r="L1325" s="184">
        <v>10</v>
      </c>
      <c r="M1325" s="178">
        <v>0</v>
      </c>
      <c r="N1325" s="179" t="s">
        <v>20</v>
      </c>
      <c r="O1325" s="180" t="s">
        <v>146</v>
      </c>
    </row>
    <row r="1326" spans="1:15" customFormat="1" ht="15.5" x14ac:dyDescent="0.35">
      <c r="A1326" s="123" t="s">
        <v>3171</v>
      </c>
      <c r="B1326" s="124" t="s">
        <v>3172</v>
      </c>
      <c r="C1326" s="123" t="s">
        <v>74</v>
      </c>
      <c r="D1326" s="123" t="s">
        <v>155</v>
      </c>
      <c r="E1326" s="123" t="s">
        <v>155</v>
      </c>
      <c r="F1326" s="123">
        <v>2024</v>
      </c>
      <c r="G1326" s="123" t="s">
        <v>251</v>
      </c>
      <c r="H1326" s="123" t="s">
        <v>144</v>
      </c>
      <c r="I1326" s="123" t="s">
        <v>261</v>
      </c>
      <c r="J1326" s="251" t="s">
        <v>13</v>
      </c>
      <c r="K1326" s="181">
        <v>543193</v>
      </c>
      <c r="L1326" s="181">
        <v>542724</v>
      </c>
      <c r="M1326" s="181">
        <v>542723.06700000004</v>
      </c>
      <c r="N1326" s="182" t="s">
        <v>20</v>
      </c>
      <c r="O1326" s="183" t="s">
        <v>20</v>
      </c>
    </row>
    <row r="1327" spans="1:15" customFormat="1" ht="15.5" x14ac:dyDescent="0.35">
      <c r="A1327" s="176" t="s">
        <v>3173</v>
      </c>
      <c r="B1327" s="177" t="s">
        <v>3174</v>
      </c>
      <c r="C1327" s="176" t="s">
        <v>91</v>
      </c>
      <c r="D1327" s="176" t="s">
        <v>384</v>
      </c>
      <c r="E1327" s="176" t="s">
        <v>922</v>
      </c>
      <c r="F1327" s="176">
        <v>2024</v>
      </c>
      <c r="G1327" s="176" t="s">
        <v>138</v>
      </c>
      <c r="H1327" s="176" t="s">
        <v>196</v>
      </c>
      <c r="I1327" s="176" t="s">
        <v>196</v>
      </c>
      <c r="J1327" s="250" t="s">
        <v>13</v>
      </c>
      <c r="K1327" s="178">
        <v>8189</v>
      </c>
      <c r="L1327" s="184">
        <v>8189</v>
      </c>
      <c r="M1327" s="178">
        <v>8188.5</v>
      </c>
      <c r="N1327" s="179" t="s">
        <v>20</v>
      </c>
      <c r="O1327" s="180" t="s">
        <v>20</v>
      </c>
    </row>
    <row r="1328" spans="1:15" customFormat="1" ht="15.5" x14ac:dyDescent="0.35">
      <c r="A1328" s="123" t="s">
        <v>3175</v>
      </c>
      <c r="B1328" s="124" t="s">
        <v>3176</v>
      </c>
      <c r="C1328" s="123" t="s">
        <v>96</v>
      </c>
      <c r="D1328" s="123" t="s">
        <v>166</v>
      </c>
      <c r="E1328" s="123" t="s">
        <v>1796</v>
      </c>
      <c r="F1328" s="123">
        <v>2024</v>
      </c>
      <c r="G1328" s="123" t="s">
        <v>138</v>
      </c>
      <c r="H1328" s="123" t="s">
        <v>162</v>
      </c>
      <c r="I1328" s="123" t="s">
        <v>1018</v>
      </c>
      <c r="J1328" s="251" t="s">
        <v>13</v>
      </c>
      <c r="K1328" s="181">
        <v>12256</v>
      </c>
      <c r="L1328" s="181">
        <v>12180</v>
      </c>
      <c r="M1328" s="181">
        <v>3998.221</v>
      </c>
      <c r="N1328" s="182" t="s">
        <v>20</v>
      </c>
      <c r="O1328" s="183" t="s">
        <v>20</v>
      </c>
    </row>
    <row r="1329" spans="1:15" customFormat="1" ht="15.5" x14ac:dyDescent="0.35">
      <c r="A1329" s="176" t="s">
        <v>3177</v>
      </c>
      <c r="B1329" s="177" t="s">
        <v>3178</v>
      </c>
      <c r="C1329" s="176" t="s">
        <v>90</v>
      </c>
      <c r="D1329" s="176" t="s">
        <v>489</v>
      </c>
      <c r="E1329" s="176" t="s">
        <v>1583</v>
      </c>
      <c r="F1329" s="176">
        <v>2024</v>
      </c>
      <c r="G1329" s="176" t="s">
        <v>138</v>
      </c>
      <c r="H1329" s="176" t="s">
        <v>144</v>
      </c>
      <c r="I1329" s="176" t="s">
        <v>145</v>
      </c>
      <c r="J1329" s="250" t="s">
        <v>13</v>
      </c>
      <c r="K1329" s="178">
        <v>4049</v>
      </c>
      <c r="L1329" s="178">
        <v>4049</v>
      </c>
      <c r="M1329" s="184">
        <v>4048.0459999999998</v>
      </c>
      <c r="N1329" s="179" t="s">
        <v>20</v>
      </c>
      <c r="O1329" s="180" t="s">
        <v>20</v>
      </c>
    </row>
    <row r="1330" spans="1:15" customFormat="1" ht="15.5" x14ac:dyDescent="0.35">
      <c r="A1330" s="123" t="s">
        <v>3179</v>
      </c>
      <c r="B1330" s="124" t="s">
        <v>3180</v>
      </c>
      <c r="C1330" s="123" t="s">
        <v>109</v>
      </c>
      <c r="D1330" s="123" t="s">
        <v>171</v>
      </c>
      <c r="E1330" s="123" t="s">
        <v>1662</v>
      </c>
      <c r="F1330" s="123">
        <v>2024</v>
      </c>
      <c r="G1330" s="123" t="s">
        <v>138</v>
      </c>
      <c r="H1330" s="123" t="s">
        <v>162</v>
      </c>
      <c r="I1330" s="123" t="s">
        <v>1018</v>
      </c>
      <c r="J1330" s="251" t="s">
        <v>13</v>
      </c>
      <c r="K1330" s="181">
        <v>186058</v>
      </c>
      <c r="L1330" s="185">
        <v>204266</v>
      </c>
      <c r="M1330" s="185">
        <v>0</v>
      </c>
      <c r="N1330" s="182" t="s">
        <v>20</v>
      </c>
      <c r="O1330" s="183" t="s">
        <v>146</v>
      </c>
    </row>
    <row r="1331" spans="1:15" customFormat="1" ht="15.5" x14ac:dyDescent="0.35">
      <c r="A1331" s="176" t="s">
        <v>3181</v>
      </c>
      <c r="B1331" s="177" t="s">
        <v>3182</v>
      </c>
      <c r="C1331" s="176" t="s">
        <v>96</v>
      </c>
      <c r="D1331" s="176" t="s">
        <v>136</v>
      </c>
      <c r="E1331" s="176" t="s">
        <v>506</v>
      </c>
      <c r="F1331" s="176">
        <v>2024</v>
      </c>
      <c r="G1331" s="176" t="s">
        <v>138</v>
      </c>
      <c r="H1331" s="176" t="s">
        <v>210</v>
      </c>
      <c r="I1331" s="176" t="s">
        <v>211</v>
      </c>
      <c r="J1331" s="250" t="s">
        <v>13</v>
      </c>
      <c r="K1331" s="178">
        <v>279475</v>
      </c>
      <c r="L1331" s="184">
        <v>273475</v>
      </c>
      <c r="M1331" s="184">
        <v>145.63200000000001</v>
      </c>
      <c r="N1331" s="179" t="s">
        <v>20</v>
      </c>
      <c r="O1331" s="180" t="s">
        <v>20</v>
      </c>
    </row>
    <row r="1332" spans="1:15" customFormat="1" ht="15.5" x14ac:dyDescent="0.35">
      <c r="A1332" s="123" t="s">
        <v>3183</v>
      </c>
      <c r="B1332" s="124" t="s">
        <v>3184</v>
      </c>
      <c r="C1332" s="123" t="s">
        <v>96</v>
      </c>
      <c r="D1332" s="123" t="s">
        <v>136</v>
      </c>
      <c r="E1332" s="123" t="s">
        <v>513</v>
      </c>
      <c r="F1332" s="123">
        <v>2024</v>
      </c>
      <c r="G1332" s="123" t="s">
        <v>138</v>
      </c>
      <c r="H1332" s="123" t="s">
        <v>210</v>
      </c>
      <c r="I1332" s="123" t="s">
        <v>211</v>
      </c>
      <c r="J1332" s="251" t="s">
        <v>13</v>
      </c>
      <c r="K1332" s="181">
        <v>118318</v>
      </c>
      <c r="L1332" s="185">
        <v>107586</v>
      </c>
      <c r="M1332" s="185">
        <v>1081</v>
      </c>
      <c r="N1332" s="182" t="s">
        <v>20</v>
      </c>
      <c r="O1332" s="183" t="s">
        <v>20</v>
      </c>
    </row>
    <row r="1333" spans="1:15" customFormat="1" ht="15.5" x14ac:dyDescent="0.35">
      <c r="A1333" s="176" t="s">
        <v>3185</v>
      </c>
      <c r="B1333" s="177" t="s">
        <v>3186</v>
      </c>
      <c r="C1333" s="176" t="s">
        <v>96</v>
      </c>
      <c r="D1333" s="176" t="s">
        <v>136</v>
      </c>
      <c r="E1333" s="176" t="s">
        <v>381</v>
      </c>
      <c r="F1333" s="176">
        <v>2024</v>
      </c>
      <c r="G1333" s="176" t="s">
        <v>138</v>
      </c>
      <c r="H1333" s="176" t="s">
        <v>210</v>
      </c>
      <c r="I1333" s="176" t="s">
        <v>211</v>
      </c>
      <c r="J1333" s="250" t="s">
        <v>13</v>
      </c>
      <c r="K1333" s="178">
        <v>699768</v>
      </c>
      <c r="L1333" s="184">
        <v>699768</v>
      </c>
      <c r="M1333" s="178">
        <v>545610.12399999995</v>
      </c>
      <c r="N1333" s="179" t="s">
        <v>20</v>
      </c>
      <c r="O1333" s="180" t="s">
        <v>20</v>
      </c>
    </row>
    <row r="1334" spans="1:15" customFormat="1" ht="15.5" x14ac:dyDescent="0.35">
      <c r="A1334" s="123" t="s">
        <v>3187</v>
      </c>
      <c r="B1334" s="124" t="s">
        <v>3188</v>
      </c>
      <c r="C1334" s="123" t="s">
        <v>90</v>
      </c>
      <c r="D1334" s="123" t="s">
        <v>911</v>
      </c>
      <c r="E1334" s="123" t="s">
        <v>912</v>
      </c>
      <c r="F1334" s="123">
        <v>2024</v>
      </c>
      <c r="G1334" s="123" t="s">
        <v>138</v>
      </c>
      <c r="H1334" s="123" t="s">
        <v>321</v>
      </c>
      <c r="I1334" s="123" t="s">
        <v>1181</v>
      </c>
      <c r="J1334" s="251" t="s">
        <v>13</v>
      </c>
      <c r="K1334" s="181">
        <v>1515004</v>
      </c>
      <c r="L1334" s="181">
        <v>1420114</v>
      </c>
      <c r="M1334" s="181">
        <v>1420109.473</v>
      </c>
      <c r="N1334" s="182" t="s">
        <v>20</v>
      </c>
      <c r="O1334" s="183" t="s">
        <v>20</v>
      </c>
    </row>
    <row r="1335" spans="1:15" customFormat="1" ht="15.5" x14ac:dyDescent="0.35">
      <c r="A1335" s="176" t="s">
        <v>3189</v>
      </c>
      <c r="B1335" s="177" t="s">
        <v>3190</v>
      </c>
      <c r="C1335" s="176" t="s">
        <v>90</v>
      </c>
      <c r="D1335" s="176" t="s">
        <v>404</v>
      </c>
      <c r="E1335" s="176" t="s">
        <v>2772</v>
      </c>
      <c r="F1335" s="176">
        <v>2024</v>
      </c>
      <c r="G1335" s="176" t="s">
        <v>138</v>
      </c>
      <c r="H1335" s="176" t="s">
        <v>151</v>
      </c>
      <c r="I1335" s="176" t="s">
        <v>200</v>
      </c>
      <c r="J1335" s="250" t="s">
        <v>13</v>
      </c>
      <c r="K1335" s="178">
        <v>1052111</v>
      </c>
      <c r="L1335" s="178">
        <v>680088</v>
      </c>
      <c r="M1335" s="178">
        <v>680086.23100000003</v>
      </c>
      <c r="N1335" s="179" t="s">
        <v>20</v>
      </c>
      <c r="O1335" s="180" t="s">
        <v>20</v>
      </c>
    </row>
    <row r="1336" spans="1:15" customFormat="1" ht="15.5" x14ac:dyDescent="0.35">
      <c r="A1336" s="123" t="s">
        <v>3191</v>
      </c>
      <c r="B1336" s="124" t="s">
        <v>3192</v>
      </c>
      <c r="C1336" s="123" t="s">
        <v>91</v>
      </c>
      <c r="D1336" s="123" t="s">
        <v>763</v>
      </c>
      <c r="E1336" s="123" t="s">
        <v>1337</v>
      </c>
      <c r="F1336" s="123">
        <v>2024</v>
      </c>
      <c r="G1336" s="123" t="s">
        <v>138</v>
      </c>
      <c r="H1336" s="123" t="s">
        <v>196</v>
      </c>
      <c r="I1336" s="123" t="s">
        <v>196</v>
      </c>
      <c r="J1336" s="251" t="s">
        <v>13</v>
      </c>
      <c r="K1336" s="181">
        <v>2457161</v>
      </c>
      <c r="L1336" s="181">
        <v>2457161</v>
      </c>
      <c r="M1336" s="181">
        <v>2084601</v>
      </c>
      <c r="N1336" s="182" t="s">
        <v>20</v>
      </c>
      <c r="O1336" s="183" t="s">
        <v>20</v>
      </c>
    </row>
    <row r="1337" spans="1:15" customFormat="1" ht="15.5" x14ac:dyDescent="0.35">
      <c r="A1337" s="176" t="s">
        <v>3193</v>
      </c>
      <c r="B1337" s="177" t="s">
        <v>3194</v>
      </c>
      <c r="C1337" s="176" t="s">
        <v>90</v>
      </c>
      <c r="D1337" s="176" t="s">
        <v>404</v>
      </c>
      <c r="E1337" s="176" t="s">
        <v>2772</v>
      </c>
      <c r="F1337" s="176">
        <v>2024</v>
      </c>
      <c r="G1337" s="176" t="s">
        <v>138</v>
      </c>
      <c r="H1337" s="176" t="s">
        <v>196</v>
      </c>
      <c r="I1337" s="176" t="s">
        <v>196</v>
      </c>
      <c r="J1337" s="250" t="s">
        <v>13</v>
      </c>
      <c r="K1337" s="178">
        <v>84784</v>
      </c>
      <c r="L1337" s="184">
        <v>84784</v>
      </c>
      <c r="M1337" s="184">
        <v>84782</v>
      </c>
      <c r="N1337" s="179" t="s">
        <v>20</v>
      </c>
      <c r="O1337" s="180" t="s">
        <v>20</v>
      </c>
    </row>
    <row r="1338" spans="1:15" customFormat="1" ht="15.5" x14ac:dyDescent="0.35">
      <c r="A1338" s="123" t="s">
        <v>3195</v>
      </c>
      <c r="B1338" s="124" t="s">
        <v>3196</v>
      </c>
      <c r="C1338" s="123" t="s">
        <v>292</v>
      </c>
      <c r="D1338" s="123" t="s">
        <v>72</v>
      </c>
      <c r="E1338" s="123" t="s">
        <v>72</v>
      </c>
      <c r="F1338" s="123">
        <v>2024</v>
      </c>
      <c r="G1338" s="123" t="s">
        <v>138</v>
      </c>
      <c r="H1338" s="123" t="s">
        <v>321</v>
      </c>
      <c r="I1338" s="123" t="s">
        <v>1385</v>
      </c>
      <c r="J1338" s="251" t="s">
        <v>13</v>
      </c>
      <c r="K1338" s="181">
        <v>715362</v>
      </c>
      <c r="L1338" s="185">
        <v>857662</v>
      </c>
      <c r="M1338" s="181">
        <v>832056</v>
      </c>
      <c r="N1338" s="182" t="s">
        <v>20</v>
      </c>
      <c r="O1338" s="183" t="s">
        <v>20</v>
      </c>
    </row>
    <row r="1339" spans="1:15" customFormat="1" ht="15.5" x14ac:dyDescent="0.35">
      <c r="A1339" s="176" t="s">
        <v>3197</v>
      </c>
      <c r="B1339" s="177" t="s">
        <v>3198</v>
      </c>
      <c r="C1339" s="176" t="s">
        <v>96</v>
      </c>
      <c r="D1339" s="176" t="s">
        <v>166</v>
      </c>
      <c r="E1339" s="176" t="s">
        <v>229</v>
      </c>
      <c r="F1339" s="176">
        <v>2024</v>
      </c>
      <c r="G1339" s="176" t="s">
        <v>138</v>
      </c>
      <c r="H1339" s="176" t="s">
        <v>139</v>
      </c>
      <c r="I1339" s="176" t="s">
        <v>177</v>
      </c>
      <c r="J1339" s="250" t="s">
        <v>13</v>
      </c>
      <c r="K1339" s="178">
        <v>14486</v>
      </c>
      <c r="L1339" s="178">
        <v>14486</v>
      </c>
      <c r="M1339" s="178">
        <v>14486</v>
      </c>
      <c r="N1339" s="179" t="s">
        <v>20</v>
      </c>
      <c r="O1339" s="180" t="s">
        <v>20</v>
      </c>
    </row>
    <row r="1340" spans="1:15" customFormat="1" ht="15.5" x14ac:dyDescent="0.35">
      <c r="A1340" s="123" t="s">
        <v>3199</v>
      </c>
      <c r="B1340" s="124" t="s">
        <v>3200</v>
      </c>
      <c r="C1340" s="123" t="s">
        <v>91</v>
      </c>
      <c r="D1340" s="123" t="s">
        <v>344</v>
      </c>
      <c r="E1340" s="123" t="s">
        <v>434</v>
      </c>
      <c r="F1340" s="123">
        <v>2024</v>
      </c>
      <c r="G1340" s="123" t="s">
        <v>138</v>
      </c>
      <c r="H1340" s="123" t="s">
        <v>139</v>
      </c>
      <c r="I1340" s="123" t="s">
        <v>140</v>
      </c>
      <c r="J1340" s="251" t="s">
        <v>13</v>
      </c>
      <c r="K1340" s="181">
        <v>11</v>
      </c>
      <c r="L1340" s="181">
        <v>11</v>
      </c>
      <c r="M1340" s="181">
        <v>0</v>
      </c>
      <c r="N1340" s="182" t="s">
        <v>20</v>
      </c>
      <c r="O1340" s="183" t="s">
        <v>146</v>
      </c>
    </row>
    <row r="1341" spans="1:15" customFormat="1" ht="15.5" x14ac:dyDescent="0.35">
      <c r="A1341" s="176" t="s">
        <v>3201</v>
      </c>
      <c r="B1341" s="177" t="s">
        <v>3202</v>
      </c>
      <c r="C1341" s="176" t="s">
        <v>91</v>
      </c>
      <c r="D1341" s="176" t="s">
        <v>384</v>
      </c>
      <c r="E1341" s="176" t="s">
        <v>777</v>
      </c>
      <c r="F1341" s="176">
        <v>2024</v>
      </c>
      <c r="G1341" s="176" t="s">
        <v>138</v>
      </c>
      <c r="H1341" s="176" t="s">
        <v>162</v>
      </c>
      <c r="I1341" s="176" t="s">
        <v>1018</v>
      </c>
      <c r="J1341" s="250" t="s">
        <v>13</v>
      </c>
      <c r="K1341" s="178">
        <v>69816</v>
      </c>
      <c r="L1341" s="178">
        <v>70016</v>
      </c>
      <c r="M1341" s="178">
        <v>34539.557000000001</v>
      </c>
      <c r="N1341" s="179" t="s">
        <v>20</v>
      </c>
      <c r="O1341" s="180" t="s">
        <v>20</v>
      </c>
    </row>
    <row r="1342" spans="1:15" customFormat="1" ht="15.5" x14ac:dyDescent="0.35">
      <c r="A1342" s="123" t="s">
        <v>3203</v>
      </c>
      <c r="B1342" s="124" t="s">
        <v>3204</v>
      </c>
      <c r="C1342" s="123" t="s">
        <v>91</v>
      </c>
      <c r="D1342" s="123" t="s">
        <v>384</v>
      </c>
      <c r="E1342" s="123" t="s">
        <v>521</v>
      </c>
      <c r="F1342" s="123">
        <v>2024</v>
      </c>
      <c r="G1342" s="123" t="s">
        <v>138</v>
      </c>
      <c r="H1342" s="123" t="s">
        <v>162</v>
      </c>
      <c r="I1342" s="123" t="s">
        <v>1018</v>
      </c>
      <c r="J1342" s="251" t="s">
        <v>16</v>
      </c>
      <c r="K1342" s="181">
        <v>48048</v>
      </c>
      <c r="L1342" s="181">
        <v>48048</v>
      </c>
      <c r="M1342" s="185">
        <v>43448.239000000001</v>
      </c>
      <c r="N1342" s="182" t="s">
        <v>20</v>
      </c>
      <c r="O1342" s="183" t="s">
        <v>20</v>
      </c>
    </row>
    <row r="1343" spans="1:15" customFormat="1" ht="15.5" x14ac:dyDescent="0.35">
      <c r="A1343" s="176" t="s">
        <v>3205</v>
      </c>
      <c r="B1343" s="177" t="s">
        <v>3206</v>
      </c>
      <c r="C1343" s="176" t="s">
        <v>90</v>
      </c>
      <c r="D1343" s="176" t="s">
        <v>911</v>
      </c>
      <c r="E1343" s="176" t="s">
        <v>2388</v>
      </c>
      <c r="F1343" s="176">
        <v>2024</v>
      </c>
      <c r="G1343" s="176" t="s">
        <v>138</v>
      </c>
      <c r="H1343" s="176" t="s">
        <v>162</v>
      </c>
      <c r="I1343" s="176" t="s">
        <v>1018</v>
      </c>
      <c r="J1343" s="250" t="s">
        <v>13</v>
      </c>
      <c r="K1343" s="178">
        <v>25376</v>
      </c>
      <c r="L1343" s="184">
        <v>25376</v>
      </c>
      <c r="M1343" s="178">
        <v>20605.024000000001</v>
      </c>
      <c r="N1343" s="179" t="s">
        <v>20</v>
      </c>
      <c r="O1343" s="180" t="s">
        <v>20</v>
      </c>
    </row>
    <row r="1344" spans="1:15" customFormat="1" ht="15.5" x14ac:dyDescent="0.35">
      <c r="A1344" s="123" t="s">
        <v>3207</v>
      </c>
      <c r="B1344" s="124" t="s">
        <v>3208</v>
      </c>
      <c r="C1344" s="123" t="s">
        <v>292</v>
      </c>
      <c r="D1344" s="123" t="s">
        <v>655</v>
      </c>
      <c r="E1344" s="123" t="s">
        <v>655</v>
      </c>
      <c r="F1344" s="123">
        <v>2024</v>
      </c>
      <c r="G1344" s="123" t="s">
        <v>251</v>
      </c>
      <c r="H1344" s="123" t="s">
        <v>151</v>
      </c>
      <c r="I1344" s="123" t="s">
        <v>200</v>
      </c>
      <c r="J1344" s="251" t="s">
        <v>13</v>
      </c>
      <c r="K1344" s="181">
        <v>21100</v>
      </c>
      <c r="L1344" s="185">
        <v>21100</v>
      </c>
      <c r="M1344" s="185">
        <v>0</v>
      </c>
      <c r="N1344" s="182" t="s">
        <v>20</v>
      </c>
      <c r="O1344" s="183" t="s">
        <v>146</v>
      </c>
    </row>
    <row r="1345" spans="1:15" customFormat="1" ht="15.5" x14ac:dyDescent="0.35">
      <c r="A1345" s="176" t="s">
        <v>3209</v>
      </c>
      <c r="B1345" s="177" t="s">
        <v>3210</v>
      </c>
      <c r="C1345" s="176" t="s">
        <v>98</v>
      </c>
      <c r="D1345" s="176" t="s">
        <v>190</v>
      </c>
      <c r="E1345" s="176" t="s">
        <v>1394</v>
      </c>
      <c r="F1345" s="176">
        <v>2024</v>
      </c>
      <c r="G1345" s="176" t="s">
        <v>138</v>
      </c>
      <c r="H1345" s="176" t="s">
        <v>144</v>
      </c>
      <c r="I1345" s="176" t="s">
        <v>145</v>
      </c>
      <c r="J1345" s="250" t="s">
        <v>13</v>
      </c>
      <c r="K1345" s="178">
        <v>743594</v>
      </c>
      <c r="L1345" s="184">
        <v>2</v>
      </c>
      <c r="M1345" s="178">
        <v>0</v>
      </c>
      <c r="N1345" s="179" t="s">
        <v>20</v>
      </c>
      <c r="O1345" s="180" t="s">
        <v>146</v>
      </c>
    </row>
    <row r="1346" spans="1:15" customFormat="1" ht="15.5" x14ac:dyDescent="0.35">
      <c r="A1346" s="123" t="s">
        <v>3211</v>
      </c>
      <c r="B1346" s="124" t="s">
        <v>3212</v>
      </c>
      <c r="C1346" s="123" t="s">
        <v>91</v>
      </c>
      <c r="D1346" s="123" t="s">
        <v>384</v>
      </c>
      <c r="E1346" s="123" t="s">
        <v>3213</v>
      </c>
      <c r="F1346" s="123">
        <v>2024</v>
      </c>
      <c r="G1346" s="123" t="s">
        <v>138</v>
      </c>
      <c r="H1346" s="123" t="s">
        <v>162</v>
      </c>
      <c r="I1346" s="123" t="s">
        <v>1018</v>
      </c>
      <c r="J1346" s="251" t="s">
        <v>13</v>
      </c>
      <c r="K1346" s="181">
        <v>776002</v>
      </c>
      <c r="L1346" s="181">
        <v>776002</v>
      </c>
      <c r="M1346" s="181">
        <v>738004.929</v>
      </c>
      <c r="N1346" s="182" t="s">
        <v>20</v>
      </c>
      <c r="O1346" s="183" t="s">
        <v>20</v>
      </c>
    </row>
    <row r="1347" spans="1:15" customFormat="1" ht="15.5" x14ac:dyDescent="0.35">
      <c r="A1347" s="176" t="s">
        <v>3214</v>
      </c>
      <c r="B1347" s="177" t="s">
        <v>3215</v>
      </c>
      <c r="C1347" s="176" t="s">
        <v>98</v>
      </c>
      <c r="D1347" s="176" t="s">
        <v>155</v>
      </c>
      <c r="E1347" s="176" t="s">
        <v>155</v>
      </c>
      <c r="F1347" s="176">
        <v>2024</v>
      </c>
      <c r="G1347" s="176" t="s">
        <v>138</v>
      </c>
      <c r="H1347" s="176" t="s">
        <v>151</v>
      </c>
      <c r="I1347" s="176" t="s">
        <v>791</v>
      </c>
      <c r="J1347" s="250" t="s">
        <v>13</v>
      </c>
      <c r="K1347" s="178">
        <v>352233</v>
      </c>
      <c r="L1347" s="178">
        <v>352233</v>
      </c>
      <c r="M1347" s="178">
        <v>348215</v>
      </c>
      <c r="N1347" s="179" t="s">
        <v>20</v>
      </c>
      <c r="O1347" s="180" t="s">
        <v>20</v>
      </c>
    </row>
    <row r="1348" spans="1:15" customFormat="1" ht="15.5" x14ac:dyDescent="0.35">
      <c r="A1348" s="123" t="s">
        <v>3216</v>
      </c>
      <c r="B1348" s="124" t="s">
        <v>3217</v>
      </c>
      <c r="C1348" s="123" t="s">
        <v>90</v>
      </c>
      <c r="D1348" s="123" t="s">
        <v>742</v>
      </c>
      <c r="E1348" s="123" t="s">
        <v>742</v>
      </c>
      <c r="F1348" s="123">
        <v>2024</v>
      </c>
      <c r="G1348" s="123" t="s">
        <v>138</v>
      </c>
      <c r="H1348" s="123" t="s">
        <v>144</v>
      </c>
      <c r="I1348" s="123" t="s">
        <v>145</v>
      </c>
      <c r="J1348" s="251" t="s">
        <v>13</v>
      </c>
      <c r="K1348" s="181">
        <v>1795807</v>
      </c>
      <c r="L1348" s="181">
        <v>1792874</v>
      </c>
      <c r="M1348" s="181">
        <v>1792873.3559999999</v>
      </c>
      <c r="N1348" s="182" t="s">
        <v>20</v>
      </c>
      <c r="O1348" s="183" t="s">
        <v>20</v>
      </c>
    </row>
    <row r="1349" spans="1:15" customFormat="1" ht="15.5" x14ac:dyDescent="0.35">
      <c r="A1349" s="176" t="s">
        <v>3218</v>
      </c>
      <c r="B1349" s="177" t="s">
        <v>3219</v>
      </c>
      <c r="C1349" s="176" t="s">
        <v>90</v>
      </c>
      <c r="D1349" s="176" t="s">
        <v>63</v>
      </c>
      <c r="E1349" s="176" t="s">
        <v>803</v>
      </c>
      <c r="F1349" s="176">
        <v>2024</v>
      </c>
      <c r="G1349" s="176" t="s">
        <v>251</v>
      </c>
      <c r="H1349" s="176" t="s">
        <v>144</v>
      </c>
      <c r="I1349" s="176" t="s">
        <v>1758</v>
      </c>
      <c r="J1349" s="250" t="s">
        <v>16</v>
      </c>
      <c r="K1349" s="178">
        <v>35877</v>
      </c>
      <c r="L1349" s="178">
        <v>13799</v>
      </c>
      <c r="M1349" s="178">
        <v>13799</v>
      </c>
      <c r="N1349" s="179" t="s">
        <v>20</v>
      </c>
      <c r="O1349" s="180" t="s">
        <v>20</v>
      </c>
    </row>
    <row r="1350" spans="1:15" customFormat="1" ht="15.5" x14ac:dyDescent="0.35">
      <c r="A1350" s="123" t="s">
        <v>3220</v>
      </c>
      <c r="B1350" s="124" t="s">
        <v>3221</v>
      </c>
      <c r="C1350" s="123" t="s">
        <v>90</v>
      </c>
      <c r="D1350" s="123" t="s">
        <v>489</v>
      </c>
      <c r="E1350" s="123" t="s">
        <v>706</v>
      </c>
      <c r="F1350" s="123">
        <v>2024</v>
      </c>
      <c r="G1350" s="123" t="s">
        <v>138</v>
      </c>
      <c r="H1350" s="123" t="s">
        <v>162</v>
      </c>
      <c r="I1350" s="123" t="s">
        <v>1018</v>
      </c>
      <c r="J1350" s="251" t="s">
        <v>13</v>
      </c>
      <c r="K1350" s="181">
        <v>132120</v>
      </c>
      <c r="L1350" s="185">
        <v>145125</v>
      </c>
      <c r="M1350" s="181">
        <v>125079.852</v>
      </c>
      <c r="N1350" s="182" t="s">
        <v>20</v>
      </c>
      <c r="O1350" s="183" t="s">
        <v>20</v>
      </c>
    </row>
    <row r="1351" spans="1:15" customFormat="1" ht="15.5" x14ac:dyDescent="0.35">
      <c r="A1351" s="176" t="s">
        <v>3222</v>
      </c>
      <c r="B1351" s="177" t="s">
        <v>3223</v>
      </c>
      <c r="C1351" s="176" t="s">
        <v>97</v>
      </c>
      <c r="D1351" s="176" t="s">
        <v>333</v>
      </c>
      <c r="E1351" s="176" t="s">
        <v>333</v>
      </c>
      <c r="F1351" s="176">
        <v>2024</v>
      </c>
      <c r="G1351" s="176" t="s">
        <v>138</v>
      </c>
      <c r="H1351" s="176" t="s">
        <v>210</v>
      </c>
      <c r="I1351" s="176" t="s">
        <v>289</v>
      </c>
      <c r="J1351" s="250" t="s">
        <v>13</v>
      </c>
      <c r="K1351" s="178">
        <v>90353</v>
      </c>
      <c r="L1351" s="184">
        <v>1</v>
      </c>
      <c r="M1351" s="178">
        <v>0</v>
      </c>
      <c r="N1351" s="179" t="s">
        <v>20</v>
      </c>
      <c r="O1351" s="180" t="s">
        <v>146</v>
      </c>
    </row>
    <row r="1352" spans="1:15" customFormat="1" ht="15.5" x14ac:dyDescent="0.35">
      <c r="A1352" s="123" t="s">
        <v>3224</v>
      </c>
      <c r="B1352" s="124" t="s">
        <v>3225</v>
      </c>
      <c r="C1352" s="123" t="s">
        <v>84</v>
      </c>
      <c r="D1352" s="123" t="s">
        <v>341</v>
      </c>
      <c r="E1352" s="123" t="s">
        <v>3226</v>
      </c>
      <c r="F1352" s="123">
        <v>2024</v>
      </c>
      <c r="G1352" s="123" t="s">
        <v>138</v>
      </c>
      <c r="H1352" s="123" t="s">
        <v>196</v>
      </c>
      <c r="I1352" s="123" t="s">
        <v>196</v>
      </c>
      <c r="J1352" s="251" t="s">
        <v>13</v>
      </c>
      <c r="K1352" s="181">
        <v>16497</v>
      </c>
      <c r="L1352" s="181">
        <v>16497</v>
      </c>
      <c r="M1352" s="181">
        <v>11584.5</v>
      </c>
      <c r="N1352" s="182" t="s">
        <v>20</v>
      </c>
      <c r="O1352" s="183" t="s">
        <v>20</v>
      </c>
    </row>
    <row r="1353" spans="1:15" customFormat="1" ht="15.5" x14ac:dyDescent="0.35">
      <c r="A1353" s="176" t="s">
        <v>3227</v>
      </c>
      <c r="B1353" s="177" t="s">
        <v>3228</v>
      </c>
      <c r="C1353" s="176" t="s">
        <v>90</v>
      </c>
      <c r="D1353" s="176" t="s">
        <v>205</v>
      </c>
      <c r="E1353" s="176" t="s">
        <v>264</v>
      </c>
      <c r="F1353" s="176">
        <v>2024</v>
      </c>
      <c r="G1353" s="176" t="s">
        <v>138</v>
      </c>
      <c r="H1353" s="176" t="s">
        <v>144</v>
      </c>
      <c r="I1353" s="176" t="s">
        <v>943</v>
      </c>
      <c r="J1353" s="250" t="s">
        <v>13</v>
      </c>
      <c r="K1353" s="178">
        <v>132559</v>
      </c>
      <c r="L1353" s="178">
        <v>84512</v>
      </c>
      <c r="M1353" s="178">
        <v>84510.153999999995</v>
      </c>
      <c r="N1353" s="179" t="s">
        <v>20</v>
      </c>
      <c r="O1353" s="180" t="s">
        <v>20</v>
      </c>
    </row>
    <row r="1354" spans="1:15" customFormat="1" ht="15.5" x14ac:dyDescent="0.35">
      <c r="A1354" s="123" t="s">
        <v>3229</v>
      </c>
      <c r="B1354" s="124" t="s">
        <v>3230</v>
      </c>
      <c r="C1354" s="123" t="s">
        <v>90</v>
      </c>
      <c r="D1354" s="123" t="s">
        <v>404</v>
      </c>
      <c r="E1354" s="123" t="s">
        <v>679</v>
      </c>
      <c r="F1354" s="123">
        <v>2024</v>
      </c>
      <c r="G1354" s="123" t="s">
        <v>138</v>
      </c>
      <c r="H1354" s="123" t="s">
        <v>162</v>
      </c>
      <c r="I1354" s="123" t="s">
        <v>1018</v>
      </c>
      <c r="J1354" s="251" t="s">
        <v>13</v>
      </c>
      <c r="K1354" s="181">
        <v>13500</v>
      </c>
      <c r="L1354" s="181">
        <v>10350</v>
      </c>
      <c r="M1354" s="181">
        <v>7683</v>
      </c>
      <c r="N1354" s="182" t="s">
        <v>20</v>
      </c>
      <c r="O1354" s="183" t="s">
        <v>20</v>
      </c>
    </row>
    <row r="1355" spans="1:15" customFormat="1" ht="15.5" x14ac:dyDescent="0.35">
      <c r="A1355" s="176" t="s">
        <v>3231</v>
      </c>
      <c r="B1355" s="177" t="s">
        <v>3232</v>
      </c>
      <c r="C1355" s="176" t="s">
        <v>91</v>
      </c>
      <c r="D1355" s="176" t="s">
        <v>384</v>
      </c>
      <c r="E1355" s="176" t="s">
        <v>2825</v>
      </c>
      <c r="F1355" s="176">
        <v>2024</v>
      </c>
      <c r="G1355" s="176" t="s">
        <v>138</v>
      </c>
      <c r="H1355" s="176" t="s">
        <v>162</v>
      </c>
      <c r="I1355" s="176" t="s">
        <v>1018</v>
      </c>
      <c r="J1355" s="250" t="s">
        <v>13</v>
      </c>
      <c r="K1355" s="178">
        <v>50000</v>
      </c>
      <c r="L1355" s="178">
        <v>50000</v>
      </c>
      <c r="M1355" s="184">
        <v>0</v>
      </c>
      <c r="N1355" s="179" t="s">
        <v>20</v>
      </c>
      <c r="O1355" s="180" t="s">
        <v>146</v>
      </c>
    </row>
    <row r="1356" spans="1:15" customFormat="1" ht="15.5" x14ac:dyDescent="0.35">
      <c r="A1356" s="123" t="s">
        <v>3233</v>
      </c>
      <c r="B1356" s="124" t="s">
        <v>3234</v>
      </c>
      <c r="C1356" s="123" t="s">
        <v>109</v>
      </c>
      <c r="D1356" s="123" t="s">
        <v>155</v>
      </c>
      <c r="E1356" s="123" t="s">
        <v>155</v>
      </c>
      <c r="F1356" s="123">
        <v>2024</v>
      </c>
      <c r="G1356" s="123" t="s">
        <v>138</v>
      </c>
      <c r="H1356" s="123" t="s">
        <v>270</v>
      </c>
      <c r="I1356" s="123" t="s">
        <v>271</v>
      </c>
      <c r="J1356" s="251" t="s">
        <v>13</v>
      </c>
      <c r="K1356" s="181">
        <v>253044</v>
      </c>
      <c r="L1356" s="181">
        <v>1</v>
      </c>
      <c r="M1356" s="185">
        <v>0</v>
      </c>
      <c r="N1356" s="182" t="s">
        <v>20</v>
      </c>
      <c r="O1356" s="183" t="s">
        <v>146</v>
      </c>
    </row>
    <row r="1357" spans="1:15" customFormat="1" ht="15.5" x14ac:dyDescent="0.35">
      <c r="A1357" s="176" t="s">
        <v>3235</v>
      </c>
      <c r="B1357" s="177" t="s">
        <v>3236</v>
      </c>
      <c r="C1357" s="176" t="s">
        <v>86</v>
      </c>
      <c r="D1357" s="176" t="s">
        <v>199</v>
      </c>
      <c r="E1357" s="176" t="s">
        <v>968</v>
      </c>
      <c r="F1357" s="176">
        <v>2024</v>
      </c>
      <c r="G1357" s="176" t="s">
        <v>138</v>
      </c>
      <c r="H1357" s="176" t="s">
        <v>162</v>
      </c>
      <c r="I1357" s="176" t="s">
        <v>1018</v>
      </c>
      <c r="J1357" s="250" t="s">
        <v>13</v>
      </c>
      <c r="K1357" s="178">
        <v>704069</v>
      </c>
      <c r="L1357" s="184">
        <v>704069</v>
      </c>
      <c r="M1357" s="184">
        <v>701574</v>
      </c>
      <c r="N1357" s="179" t="s">
        <v>20</v>
      </c>
      <c r="O1357" s="180" t="s">
        <v>20</v>
      </c>
    </row>
    <row r="1358" spans="1:15" customFormat="1" ht="15.5" x14ac:dyDescent="0.35">
      <c r="A1358" s="123" t="s">
        <v>3237</v>
      </c>
      <c r="B1358" s="124" t="s">
        <v>3238</v>
      </c>
      <c r="C1358" s="123" t="s">
        <v>87</v>
      </c>
      <c r="D1358" s="123" t="s">
        <v>60</v>
      </c>
      <c r="E1358" s="123" t="s">
        <v>60</v>
      </c>
      <c r="F1358" s="123">
        <v>2024</v>
      </c>
      <c r="G1358" s="123" t="s">
        <v>138</v>
      </c>
      <c r="H1358" s="123" t="s">
        <v>162</v>
      </c>
      <c r="I1358" s="123" t="s">
        <v>1018</v>
      </c>
      <c r="J1358" s="251" t="s">
        <v>13</v>
      </c>
      <c r="K1358" s="181">
        <v>28114</v>
      </c>
      <c r="L1358" s="181">
        <v>28540</v>
      </c>
      <c r="M1358" s="181">
        <v>25671</v>
      </c>
      <c r="N1358" s="182" t="s">
        <v>20</v>
      </c>
      <c r="O1358" s="183" t="s">
        <v>20</v>
      </c>
    </row>
    <row r="1359" spans="1:15" customFormat="1" ht="15.5" x14ac:dyDescent="0.35">
      <c r="A1359" s="176" t="s">
        <v>3239</v>
      </c>
      <c r="B1359" s="177" t="s">
        <v>3240</v>
      </c>
      <c r="C1359" s="176" t="s">
        <v>92</v>
      </c>
      <c r="D1359" s="176" t="s">
        <v>361</v>
      </c>
      <c r="E1359" s="176" t="s">
        <v>3241</v>
      </c>
      <c r="F1359" s="176">
        <v>2024</v>
      </c>
      <c r="G1359" s="176" t="s">
        <v>138</v>
      </c>
      <c r="H1359" s="176" t="s">
        <v>162</v>
      </c>
      <c r="I1359" s="176" t="s">
        <v>1018</v>
      </c>
      <c r="J1359" s="250" t="s">
        <v>13</v>
      </c>
      <c r="K1359" s="178">
        <v>2050</v>
      </c>
      <c r="L1359" s="178">
        <v>2050</v>
      </c>
      <c r="M1359" s="178">
        <v>2050</v>
      </c>
      <c r="N1359" s="179" t="s">
        <v>20</v>
      </c>
      <c r="O1359" s="180" t="s">
        <v>20</v>
      </c>
    </row>
    <row r="1360" spans="1:15" customFormat="1" ht="15.5" x14ac:dyDescent="0.35">
      <c r="A1360" s="123" t="s">
        <v>3242</v>
      </c>
      <c r="B1360" s="124" t="s">
        <v>3243</v>
      </c>
      <c r="C1360" s="123" t="s">
        <v>92</v>
      </c>
      <c r="D1360" s="123" t="s">
        <v>361</v>
      </c>
      <c r="E1360" s="123" t="s">
        <v>1034</v>
      </c>
      <c r="F1360" s="123">
        <v>2024</v>
      </c>
      <c r="G1360" s="123" t="s">
        <v>138</v>
      </c>
      <c r="H1360" s="123" t="s">
        <v>182</v>
      </c>
      <c r="I1360" s="123" t="s">
        <v>330</v>
      </c>
      <c r="J1360" s="251" t="s">
        <v>13</v>
      </c>
      <c r="K1360" s="181">
        <v>52500</v>
      </c>
      <c r="L1360" s="181">
        <v>52500</v>
      </c>
      <c r="M1360" s="181">
        <v>25500</v>
      </c>
      <c r="N1360" s="182" t="s">
        <v>20</v>
      </c>
      <c r="O1360" s="183" t="s">
        <v>20</v>
      </c>
    </row>
    <row r="1361" spans="1:15" customFormat="1" ht="15.5" x14ac:dyDescent="0.35">
      <c r="A1361" s="176" t="s">
        <v>3244</v>
      </c>
      <c r="B1361" s="177" t="s">
        <v>3245</v>
      </c>
      <c r="C1361" s="176" t="s">
        <v>91</v>
      </c>
      <c r="D1361" s="176" t="s">
        <v>384</v>
      </c>
      <c r="E1361" s="176" t="s">
        <v>521</v>
      </c>
      <c r="F1361" s="176">
        <v>2024</v>
      </c>
      <c r="G1361" s="176" t="s">
        <v>138</v>
      </c>
      <c r="H1361" s="176" t="s">
        <v>321</v>
      </c>
      <c r="I1361" s="176" t="s">
        <v>322</v>
      </c>
      <c r="J1361" s="250" t="s">
        <v>13</v>
      </c>
      <c r="K1361" s="178">
        <v>98516</v>
      </c>
      <c r="L1361" s="178">
        <v>98096</v>
      </c>
      <c r="M1361" s="178">
        <v>98096.214000000007</v>
      </c>
      <c r="N1361" s="179" t="s">
        <v>20</v>
      </c>
      <c r="O1361" s="180" t="s">
        <v>20</v>
      </c>
    </row>
    <row r="1362" spans="1:15" customFormat="1" ht="15.5" x14ac:dyDescent="0.35">
      <c r="A1362" s="123" t="s">
        <v>3246</v>
      </c>
      <c r="B1362" s="124" t="s">
        <v>3247</v>
      </c>
      <c r="C1362" s="123" t="s">
        <v>98</v>
      </c>
      <c r="D1362" s="123" t="s">
        <v>190</v>
      </c>
      <c r="E1362" s="123" t="s">
        <v>217</v>
      </c>
      <c r="F1362" s="123">
        <v>2024</v>
      </c>
      <c r="G1362" s="123" t="s">
        <v>138</v>
      </c>
      <c r="H1362" s="123" t="s">
        <v>139</v>
      </c>
      <c r="I1362" s="123" t="s">
        <v>140</v>
      </c>
      <c r="J1362" s="251" t="s">
        <v>13</v>
      </c>
      <c r="K1362" s="181">
        <v>106972</v>
      </c>
      <c r="L1362" s="181">
        <v>103353</v>
      </c>
      <c r="M1362" s="181">
        <v>96934</v>
      </c>
      <c r="N1362" s="182" t="s">
        <v>20</v>
      </c>
      <c r="O1362" s="183" t="s">
        <v>20</v>
      </c>
    </row>
    <row r="1363" spans="1:15" customFormat="1" ht="15.5" x14ac:dyDescent="0.35">
      <c r="A1363" s="176" t="s">
        <v>3248</v>
      </c>
      <c r="B1363" s="177" t="s">
        <v>3249</v>
      </c>
      <c r="C1363" s="176" t="s">
        <v>84</v>
      </c>
      <c r="D1363" s="176" t="s">
        <v>155</v>
      </c>
      <c r="E1363" s="176" t="s">
        <v>155</v>
      </c>
      <c r="F1363" s="176">
        <v>2024</v>
      </c>
      <c r="G1363" s="176" t="s">
        <v>138</v>
      </c>
      <c r="H1363" s="176" t="s">
        <v>162</v>
      </c>
      <c r="I1363" s="176" t="s">
        <v>238</v>
      </c>
      <c r="J1363" s="250" t="s">
        <v>13</v>
      </c>
      <c r="K1363" s="178">
        <v>2</v>
      </c>
      <c r="L1363" s="178">
        <v>2</v>
      </c>
      <c r="M1363" s="178">
        <v>0</v>
      </c>
      <c r="N1363" s="179" t="s">
        <v>20</v>
      </c>
      <c r="O1363" s="180" t="s">
        <v>146</v>
      </c>
    </row>
    <row r="1364" spans="1:15" customFormat="1" ht="15.5" x14ac:dyDescent="0.35">
      <c r="A1364" s="123" t="s">
        <v>3250</v>
      </c>
      <c r="B1364" s="124" t="s">
        <v>3251</v>
      </c>
      <c r="C1364" s="123" t="s">
        <v>84</v>
      </c>
      <c r="D1364" s="123" t="s">
        <v>341</v>
      </c>
      <c r="E1364" s="123" t="s">
        <v>1907</v>
      </c>
      <c r="F1364" s="123">
        <v>2024</v>
      </c>
      <c r="G1364" s="123" t="s">
        <v>138</v>
      </c>
      <c r="H1364" s="123" t="s">
        <v>196</v>
      </c>
      <c r="I1364" s="123" t="s">
        <v>196</v>
      </c>
      <c r="J1364" s="251" t="s">
        <v>13</v>
      </c>
      <c r="K1364" s="181">
        <v>80435</v>
      </c>
      <c r="L1364" s="181">
        <v>15346</v>
      </c>
      <c r="M1364" s="181">
        <v>13811.4</v>
      </c>
      <c r="N1364" s="182" t="s">
        <v>20</v>
      </c>
      <c r="O1364" s="183" t="s">
        <v>20</v>
      </c>
    </row>
    <row r="1365" spans="1:15" customFormat="1" ht="15.5" x14ac:dyDescent="0.35">
      <c r="A1365" s="176" t="s">
        <v>3252</v>
      </c>
      <c r="B1365" s="177" t="s">
        <v>3253</v>
      </c>
      <c r="C1365" s="176" t="s">
        <v>90</v>
      </c>
      <c r="D1365" s="176" t="s">
        <v>489</v>
      </c>
      <c r="E1365" s="176" t="s">
        <v>1583</v>
      </c>
      <c r="F1365" s="176">
        <v>2024</v>
      </c>
      <c r="G1365" s="176" t="s">
        <v>138</v>
      </c>
      <c r="H1365" s="176" t="s">
        <v>151</v>
      </c>
      <c r="I1365" s="176" t="s">
        <v>200</v>
      </c>
      <c r="J1365" s="250" t="s">
        <v>13</v>
      </c>
      <c r="K1365" s="178">
        <v>91976</v>
      </c>
      <c r="L1365" s="184">
        <v>2</v>
      </c>
      <c r="M1365" s="178">
        <v>0</v>
      </c>
      <c r="N1365" s="179" t="s">
        <v>20</v>
      </c>
      <c r="O1365" s="180" t="s">
        <v>146</v>
      </c>
    </row>
    <row r="1366" spans="1:15" customFormat="1" ht="15.5" x14ac:dyDescent="0.35">
      <c r="A1366" s="123" t="s">
        <v>3254</v>
      </c>
      <c r="B1366" s="124" t="s">
        <v>3255</v>
      </c>
      <c r="C1366" s="123" t="s">
        <v>90</v>
      </c>
      <c r="D1366" s="123" t="s">
        <v>911</v>
      </c>
      <c r="E1366" s="123" t="s">
        <v>2388</v>
      </c>
      <c r="F1366" s="123">
        <v>2024</v>
      </c>
      <c r="G1366" s="123" t="s">
        <v>138</v>
      </c>
      <c r="H1366" s="123" t="s">
        <v>151</v>
      </c>
      <c r="I1366" s="123" t="s">
        <v>200</v>
      </c>
      <c r="J1366" s="251" t="s">
        <v>13</v>
      </c>
      <c r="K1366" s="181">
        <v>68694</v>
      </c>
      <c r="L1366" s="181">
        <v>66801</v>
      </c>
      <c r="M1366" s="181">
        <v>0</v>
      </c>
      <c r="N1366" s="182" t="s">
        <v>20</v>
      </c>
      <c r="O1366" s="183" t="s">
        <v>146</v>
      </c>
    </row>
    <row r="1367" spans="1:15" customFormat="1" ht="15.5" x14ac:dyDescent="0.35">
      <c r="A1367" s="176" t="s">
        <v>3256</v>
      </c>
      <c r="B1367" s="177" t="s">
        <v>3257</v>
      </c>
      <c r="C1367" s="176" t="s">
        <v>91</v>
      </c>
      <c r="D1367" s="176" t="s">
        <v>344</v>
      </c>
      <c r="E1367" s="176" t="s">
        <v>641</v>
      </c>
      <c r="F1367" s="176">
        <v>2024</v>
      </c>
      <c r="G1367" s="176" t="s">
        <v>138</v>
      </c>
      <c r="H1367" s="176" t="s">
        <v>182</v>
      </c>
      <c r="I1367" s="176" t="s">
        <v>330</v>
      </c>
      <c r="J1367" s="250" t="s">
        <v>13</v>
      </c>
      <c r="K1367" s="178">
        <v>3385468</v>
      </c>
      <c r="L1367" s="184">
        <v>2976954</v>
      </c>
      <c r="M1367" s="184">
        <v>2976954.1979999999</v>
      </c>
      <c r="N1367" s="179" t="s">
        <v>20</v>
      </c>
      <c r="O1367" s="180" t="s">
        <v>20</v>
      </c>
    </row>
    <row r="1368" spans="1:15" customFormat="1" ht="15.5" x14ac:dyDescent="0.35">
      <c r="A1368" s="123" t="s">
        <v>3258</v>
      </c>
      <c r="B1368" s="124" t="s">
        <v>3259</v>
      </c>
      <c r="C1368" s="123" t="s">
        <v>84</v>
      </c>
      <c r="D1368" s="123" t="s">
        <v>440</v>
      </c>
      <c r="E1368" s="123" t="s">
        <v>440</v>
      </c>
      <c r="F1368" s="123">
        <v>2024</v>
      </c>
      <c r="G1368" s="123" t="s">
        <v>138</v>
      </c>
      <c r="H1368" s="123" t="s">
        <v>162</v>
      </c>
      <c r="I1368" s="123" t="s">
        <v>218</v>
      </c>
      <c r="J1368" s="251" t="s">
        <v>13</v>
      </c>
      <c r="K1368" s="181">
        <v>5856127</v>
      </c>
      <c r="L1368" s="181">
        <v>5780412</v>
      </c>
      <c r="M1368" s="181">
        <v>5684263</v>
      </c>
      <c r="N1368" s="182" t="s">
        <v>20</v>
      </c>
      <c r="O1368" s="183" t="s">
        <v>20</v>
      </c>
    </row>
    <row r="1369" spans="1:15" customFormat="1" ht="15.5" x14ac:dyDescent="0.35">
      <c r="A1369" s="176" t="s">
        <v>3260</v>
      </c>
      <c r="B1369" s="177" t="s">
        <v>3261</v>
      </c>
      <c r="C1369" s="176" t="s">
        <v>96</v>
      </c>
      <c r="D1369" s="176" t="s">
        <v>166</v>
      </c>
      <c r="E1369" s="176" t="s">
        <v>229</v>
      </c>
      <c r="F1369" s="176">
        <v>2024</v>
      </c>
      <c r="G1369" s="176" t="s">
        <v>138</v>
      </c>
      <c r="H1369" s="176" t="s">
        <v>144</v>
      </c>
      <c r="I1369" s="176" t="s">
        <v>145</v>
      </c>
      <c r="J1369" s="250" t="s">
        <v>13</v>
      </c>
      <c r="K1369" s="178">
        <v>48711</v>
      </c>
      <c r="L1369" s="184">
        <v>48711</v>
      </c>
      <c r="M1369" s="178">
        <v>25787</v>
      </c>
      <c r="N1369" s="179" t="s">
        <v>20</v>
      </c>
      <c r="O1369" s="180" t="s">
        <v>20</v>
      </c>
    </row>
    <row r="1370" spans="1:15" customFormat="1" ht="15.5" x14ac:dyDescent="0.35">
      <c r="A1370" s="123" t="s">
        <v>3262</v>
      </c>
      <c r="B1370" s="124" t="s">
        <v>3263</v>
      </c>
      <c r="C1370" s="123" t="s">
        <v>89</v>
      </c>
      <c r="D1370" s="123" t="s">
        <v>186</v>
      </c>
      <c r="E1370" s="123" t="s">
        <v>589</v>
      </c>
      <c r="F1370" s="123">
        <v>2024</v>
      </c>
      <c r="G1370" s="123" t="s">
        <v>138</v>
      </c>
      <c r="H1370" s="123" t="s">
        <v>144</v>
      </c>
      <c r="I1370" s="123" t="s">
        <v>145</v>
      </c>
      <c r="J1370" s="251" t="s">
        <v>13</v>
      </c>
      <c r="K1370" s="181">
        <v>1470213</v>
      </c>
      <c r="L1370" s="181">
        <v>6618</v>
      </c>
      <c r="M1370" s="181">
        <v>6617.174</v>
      </c>
      <c r="N1370" s="182" t="s">
        <v>20</v>
      </c>
      <c r="O1370" s="183" t="s">
        <v>20</v>
      </c>
    </row>
    <row r="1371" spans="1:15" customFormat="1" ht="15.5" x14ac:dyDescent="0.35">
      <c r="A1371" s="176" t="s">
        <v>3264</v>
      </c>
      <c r="B1371" s="177" t="s">
        <v>3265</v>
      </c>
      <c r="C1371" s="176" t="s">
        <v>89</v>
      </c>
      <c r="D1371" s="176" t="s">
        <v>221</v>
      </c>
      <c r="E1371" s="176" t="s">
        <v>222</v>
      </c>
      <c r="F1371" s="176">
        <v>2024</v>
      </c>
      <c r="G1371" s="176" t="s">
        <v>138</v>
      </c>
      <c r="H1371" s="176" t="s">
        <v>144</v>
      </c>
      <c r="I1371" s="176" t="s">
        <v>145</v>
      </c>
      <c r="J1371" s="250" t="s">
        <v>13</v>
      </c>
      <c r="K1371" s="178">
        <v>2565068</v>
      </c>
      <c r="L1371" s="178">
        <v>2565418</v>
      </c>
      <c r="M1371" s="178">
        <v>2565417.8650000002</v>
      </c>
      <c r="N1371" s="179" t="s">
        <v>20</v>
      </c>
      <c r="O1371" s="180" t="s">
        <v>20</v>
      </c>
    </row>
    <row r="1372" spans="1:15" customFormat="1" ht="15.5" x14ac:dyDescent="0.35">
      <c r="A1372" s="123" t="s">
        <v>3266</v>
      </c>
      <c r="B1372" s="124" t="s">
        <v>3267</v>
      </c>
      <c r="C1372" s="123" t="s">
        <v>90</v>
      </c>
      <c r="D1372" s="123" t="s">
        <v>155</v>
      </c>
      <c r="E1372" s="123" t="s">
        <v>155</v>
      </c>
      <c r="F1372" s="123">
        <v>2024</v>
      </c>
      <c r="G1372" s="123" t="s">
        <v>138</v>
      </c>
      <c r="H1372" s="123" t="s">
        <v>139</v>
      </c>
      <c r="I1372" s="123" t="s">
        <v>375</v>
      </c>
      <c r="J1372" s="251" t="s">
        <v>13</v>
      </c>
      <c r="K1372" s="181">
        <v>153576</v>
      </c>
      <c r="L1372" s="181">
        <v>10002</v>
      </c>
      <c r="M1372" s="181">
        <v>0</v>
      </c>
      <c r="N1372" s="182" t="s">
        <v>20</v>
      </c>
      <c r="O1372" s="183" t="s">
        <v>146</v>
      </c>
    </row>
    <row r="1373" spans="1:15" customFormat="1" ht="15.5" x14ac:dyDescent="0.35">
      <c r="A1373" s="176" t="s">
        <v>3268</v>
      </c>
      <c r="B1373" s="177" t="s">
        <v>3269</v>
      </c>
      <c r="C1373" s="176" t="s">
        <v>88</v>
      </c>
      <c r="D1373" s="176" t="s">
        <v>626</v>
      </c>
      <c r="E1373" s="176" t="s">
        <v>626</v>
      </c>
      <c r="F1373" s="176">
        <v>2024</v>
      </c>
      <c r="G1373" s="176" t="s">
        <v>138</v>
      </c>
      <c r="H1373" s="176" t="s">
        <v>182</v>
      </c>
      <c r="I1373" s="176" t="s">
        <v>330</v>
      </c>
      <c r="J1373" s="250" t="s">
        <v>13</v>
      </c>
      <c r="K1373" s="178">
        <v>10518</v>
      </c>
      <c r="L1373" s="178">
        <v>10517</v>
      </c>
      <c r="M1373" s="178">
        <v>10517</v>
      </c>
      <c r="N1373" s="179" t="s">
        <v>20</v>
      </c>
      <c r="O1373" s="180" t="s">
        <v>20</v>
      </c>
    </row>
    <row r="1374" spans="1:15" customFormat="1" ht="15.5" x14ac:dyDescent="0.35">
      <c r="A1374" s="123" t="s">
        <v>3270</v>
      </c>
      <c r="B1374" s="124" t="s">
        <v>3271</v>
      </c>
      <c r="C1374" s="123" t="s">
        <v>100</v>
      </c>
      <c r="D1374" s="123" t="s">
        <v>1373</v>
      </c>
      <c r="E1374" s="123" t="s">
        <v>1676</v>
      </c>
      <c r="F1374" s="123">
        <v>2024</v>
      </c>
      <c r="G1374" s="123" t="s">
        <v>138</v>
      </c>
      <c r="H1374" s="123" t="s">
        <v>162</v>
      </c>
      <c r="I1374" s="123" t="s">
        <v>218</v>
      </c>
      <c r="J1374" s="251" t="s">
        <v>13</v>
      </c>
      <c r="K1374" s="181">
        <v>24325</v>
      </c>
      <c r="L1374" s="185">
        <v>0</v>
      </c>
      <c r="M1374" s="185">
        <v>24319.040000000001</v>
      </c>
      <c r="N1374" s="182" t="s">
        <v>146</v>
      </c>
      <c r="O1374" s="183" t="s">
        <v>20</v>
      </c>
    </row>
    <row r="1375" spans="1:15" customFormat="1" ht="15.5" x14ac:dyDescent="0.35">
      <c r="A1375" s="176" t="s">
        <v>3272</v>
      </c>
      <c r="B1375" s="177" t="s">
        <v>3273</v>
      </c>
      <c r="C1375" s="176" t="s">
        <v>91</v>
      </c>
      <c r="D1375" s="176" t="s">
        <v>384</v>
      </c>
      <c r="E1375" s="176" t="s">
        <v>1145</v>
      </c>
      <c r="F1375" s="176">
        <v>2024</v>
      </c>
      <c r="G1375" s="176" t="s">
        <v>138</v>
      </c>
      <c r="H1375" s="176" t="s">
        <v>162</v>
      </c>
      <c r="I1375" s="176" t="s">
        <v>1018</v>
      </c>
      <c r="J1375" s="250" t="s">
        <v>13</v>
      </c>
      <c r="K1375" s="178">
        <v>311363</v>
      </c>
      <c r="L1375" s="184">
        <v>337831</v>
      </c>
      <c r="M1375" s="178">
        <v>185413.47200000001</v>
      </c>
      <c r="N1375" s="179" t="s">
        <v>20</v>
      </c>
      <c r="O1375" s="180" t="s">
        <v>20</v>
      </c>
    </row>
    <row r="1376" spans="1:15" customFormat="1" ht="15.5" x14ac:dyDescent="0.35">
      <c r="A1376" s="123" t="s">
        <v>3274</v>
      </c>
      <c r="B1376" s="124" t="s">
        <v>3275</v>
      </c>
      <c r="C1376" s="123" t="s">
        <v>98</v>
      </c>
      <c r="D1376" s="123" t="s">
        <v>158</v>
      </c>
      <c r="E1376" s="123" t="s">
        <v>161</v>
      </c>
      <c r="F1376" s="123">
        <v>2024</v>
      </c>
      <c r="G1376" s="123" t="s">
        <v>138</v>
      </c>
      <c r="H1376" s="123" t="s">
        <v>144</v>
      </c>
      <c r="I1376" s="123" t="s">
        <v>145</v>
      </c>
      <c r="J1376" s="251" t="s">
        <v>13</v>
      </c>
      <c r="K1376" s="181">
        <v>1004423</v>
      </c>
      <c r="L1376" s="181">
        <v>51760</v>
      </c>
      <c r="M1376" s="181">
        <v>51760</v>
      </c>
      <c r="N1376" s="182" t="s">
        <v>20</v>
      </c>
      <c r="O1376" s="183" t="s">
        <v>20</v>
      </c>
    </row>
    <row r="1377" spans="1:15" customFormat="1" ht="15.5" x14ac:dyDescent="0.35">
      <c r="A1377" s="176" t="s">
        <v>3276</v>
      </c>
      <c r="B1377" s="177" t="s">
        <v>3277</v>
      </c>
      <c r="C1377" s="176" t="s">
        <v>90</v>
      </c>
      <c r="D1377" s="176" t="s">
        <v>63</v>
      </c>
      <c r="E1377" s="176" t="s">
        <v>925</v>
      </c>
      <c r="F1377" s="176">
        <v>2024</v>
      </c>
      <c r="G1377" s="176" t="s">
        <v>138</v>
      </c>
      <c r="H1377" s="176" t="s">
        <v>162</v>
      </c>
      <c r="I1377" s="176" t="s">
        <v>1018</v>
      </c>
      <c r="J1377" s="250" t="s">
        <v>13</v>
      </c>
      <c r="K1377" s="178">
        <v>25777</v>
      </c>
      <c r="L1377" s="178">
        <v>26592</v>
      </c>
      <c r="M1377" s="184">
        <v>25607.513999999999</v>
      </c>
      <c r="N1377" s="179" t="s">
        <v>20</v>
      </c>
      <c r="O1377" s="180" t="s">
        <v>20</v>
      </c>
    </row>
    <row r="1378" spans="1:15" customFormat="1" ht="15.5" x14ac:dyDescent="0.35">
      <c r="A1378" s="123" t="s">
        <v>3278</v>
      </c>
      <c r="B1378" s="124" t="s">
        <v>3279</v>
      </c>
      <c r="C1378" s="123" t="s">
        <v>90</v>
      </c>
      <c r="D1378" s="123" t="s">
        <v>489</v>
      </c>
      <c r="E1378" s="123" t="s">
        <v>490</v>
      </c>
      <c r="F1378" s="123">
        <v>2024</v>
      </c>
      <c r="G1378" s="123" t="s">
        <v>138</v>
      </c>
      <c r="H1378" s="123" t="s">
        <v>162</v>
      </c>
      <c r="I1378" s="123" t="s">
        <v>1018</v>
      </c>
      <c r="J1378" s="251" t="s">
        <v>13</v>
      </c>
      <c r="K1378" s="181">
        <v>382272</v>
      </c>
      <c r="L1378" s="181">
        <v>382272</v>
      </c>
      <c r="M1378" s="181">
        <v>370313</v>
      </c>
      <c r="N1378" s="182" t="s">
        <v>20</v>
      </c>
      <c r="O1378" s="183" t="s">
        <v>20</v>
      </c>
    </row>
    <row r="1379" spans="1:15" customFormat="1" ht="15.5" x14ac:dyDescent="0.35">
      <c r="A1379" s="176" t="s">
        <v>3280</v>
      </c>
      <c r="B1379" s="177" t="s">
        <v>3281</v>
      </c>
      <c r="C1379" s="176" t="s">
        <v>93</v>
      </c>
      <c r="D1379" s="176" t="s">
        <v>315</v>
      </c>
      <c r="E1379" s="176" t="s">
        <v>155</v>
      </c>
      <c r="F1379" s="176">
        <v>2024</v>
      </c>
      <c r="G1379" s="176" t="s">
        <v>138</v>
      </c>
      <c r="H1379" s="176" t="s">
        <v>151</v>
      </c>
      <c r="I1379" s="176" t="s">
        <v>152</v>
      </c>
      <c r="J1379" s="250" t="s">
        <v>13</v>
      </c>
      <c r="K1379" s="178">
        <v>19665</v>
      </c>
      <c r="L1379" s="178">
        <v>13910</v>
      </c>
      <c r="M1379" s="178">
        <v>13428.575000000001</v>
      </c>
      <c r="N1379" s="179" t="s">
        <v>20</v>
      </c>
      <c r="O1379" s="180" t="s">
        <v>20</v>
      </c>
    </row>
    <row r="1380" spans="1:15" customFormat="1" ht="15.5" x14ac:dyDescent="0.35">
      <c r="A1380" s="123" t="s">
        <v>3282</v>
      </c>
      <c r="B1380" s="124" t="s">
        <v>3283</v>
      </c>
      <c r="C1380" s="123" t="s">
        <v>91</v>
      </c>
      <c r="D1380" s="123" t="s">
        <v>384</v>
      </c>
      <c r="E1380" s="123" t="s">
        <v>3093</v>
      </c>
      <c r="F1380" s="123">
        <v>2024</v>
      </c>
      <c r="G1380" s="123" t="s">
        <v>138</v>
      </c>
      <c r="H1380" s="123" t="s">
        <v>162</v>
      </c>
      <c r="I1380" s="123" t="s">
        <v>1018</v>
      </c>
      <c r="J1380" s="251" t="s">
        <v>13</v>
      </c>
      <c r="K1380" s="181">
        <v>3</v>
      </c>
      <c r="L1380" s="181">
        <v>50001</v>
      </c>
      <c r="M1380" s="181">
        <v>0</v>
      </c>
      <c r="N1380" s="182" t="s">
        <v>20</v>
      </c>
      <c r="O1380" s="183" t="s">
        <v>146</v>
      </c>
    </row>
    <row r="1381" spans="1:15" customFormat="1" ht="15.5" x14ac:dyDescent="0.35">
      <c r="A1381" s="176" t="s">
        <v>3284</v>
      </c>
      <c r="B1381" s="177" t="s">
        <v>3285</v>
      </c>
      <c r="C1381" s="176" t="s">
        <v>111</v>
      </c>
      <c r="D1381" s="176" t="s">
        <v>180</v>
      </c>
      <c r="E1381" s="176" t="s">
        <v>454</v>
      </c>
      <c r="F1381" s="176">
        <v>2024</v>
      </c>
      <c r="G1381" s="176" t="s">
        <v>138</v>
      </c>
      <c r="H1381" s="176" t="s">
        <v>151</v>
      </c>
      <c r="I1381" s="176" t="s">
        <v>200</v>
      </c>
      <c r="J1381" s="250" t="s">
        <v>13</v>
      </c>
      <c r="K1381" s="178">
        <v>897950</v>
      </c>
      <c r="L1381" s="184">
        <v>644936</v>
      </c>
      <c r="M1381" s="178">
        <v>640701</v>
      </c>
      <c r="N1381" s="179" t="s">
        <v>20</v>
      </c>
      <c r="O1381" s="180" t="s">
        <v>20</v>
      </c>
    </row>
    <row r="1382" spans="1:15" customFormat="1" ht="15.5" x14ac:dyDescent="0.35">
      <c r="A1382" s="123" t="s">
        <v>3286</v>
      </c>
      <c r="B1382" s="124" t="s">
        <v>3287</v>
      </c>
      <c r="C1382" s="123" t="s">
        <v>111</v>
      </c>
      <c r="D1382" s="123" t="s">
        <v>180</v>
      </c>
      <c r="E1382" s="123" t="s">
        <v>454</v>
      </c>
      <c r="F1382" s="123">
        <v>2024</v>
      </c>
      <c r="G1382" s="123" t="s">
        <v>138</v>
      </c>
      <c r="H1382" s="123" t="s">
        <v>182</v>
      </c>
      <c r="I1382" s="123" t="s">
        <v>330</v>
      </c>
      <c r="J1382" s="251" t="s">
        <v>13</v>
      </c>
      <c r="K1382" s="181">
        <v>1042</v>
      </c>
      <c r="L1382" s="181">
        <v>2000</v>
      </c>
      <c r="M1382" s="181">
        <v>1042</v>
      </c>
      <c r="N1382" s="182" t="s">
        <v>20</v>
      </c>
      <c r="O1382" s="183" t="s">
        <v>20</v>
      </c>
    </row>
    <row r="1383" spans="1:15" customFormat="1" ht="15.5" x14ac:dyDescent="0.35">
      <c r="A1383" s="176" t="s">
        <v>3288</v>
      </c>
      <c r="B1383" s="177" t="s">
        <v>3289</v>
      </c>
      <c r="C1383" s="176" t="s">
        <v>111</v>
      </c>
      <c r="D1383" s="176" t="s">
        <v>180</v>
      </c>
      <c r="E1383" s="176" t="s">
        <v>454</v>
      </c>
      <c r="F1383" s="176">
        <v>2024</v>
      </c>
      <c r="G1383" s="176" t="s">
        <v>138</v>
      </c>
      <c r="H1383" s="176" t="s">
        <v>144</v>
      </c>
      <c r="I1383" s="176" t="s">
        <v>145</v>
      </c>
      <c r="J1383" s="250" t="s">
        <v>13</v>
      </c>
      <c r="K1383" s="178">
        <v>34982</v>
      </c>
      <c r="L1383" s="178">
        <v>28830</v>
      </c>
      <c r="M1383" s="178">
        <v>28829.674999999999</v>
      </c>
      <c r="N1383" s="179" t="s">
        <v>20</v>
      </c>
      <c r="O1383" s="180" t="s">
        <v>20</v>
      </c>
    </row>
    <row r="1384" spans="1:15" customFormat="1" ht="15.5" x14ac:dyDescent="0.35">
      <c r="A1384" s="123" t="s">
        <v>3290</v>
      </c>
      <c r="B1384" s="124" t="s">
        <v>3291</v>
      </c>
      <c r="C1384" s="123" t="s">
        <v>111</v>
      </c>
      <c r="D1384" s="123" t="s">
        <v>180</v>
      </c>
      <c r="E1384" s="123" t="s">
        <v>181</v>
      </c>
      <c r="F1384" s="123">
        <v>2024</v>
      </c>
      <c r="G1384" s="123" t="s">
        <v>138</v>
      </c>
      <c r="H1384" s="123" t="s">
        <v>162</v>
      </c>
      <c r="I1384" s="123" t="s">
        <v>1018</v>
      </c>
      <c r="J1384" s="251" t="s">
        <v>13</v>
      </c>
      <c r="K1384" s="181">
        <v>3</v>
      </c>
      <c r="L1384" s="181">
        <v>238833</v>
      </c>
      <c r="M1384" s="185">
        <v>0</v>
      </c>
      <c r="N1384" s="182" t="s">
        <v>20</v>
      </c>
      <c r="O1384" s="183" t="s">
        <v>146</v>
      </c>
    </row>
    <row r="1385" spans="1:15" customFormat="1" ht="15.5" x14ac:dyDescent="0.35">
      <c r="A1385" s="176" t="s">
        <v>3292</v>
      </c>
      <c r="B1385" s="177" t="s">
        <v>3293</v>
      </c>
      <c r="C1385" s="176" t="s">
        <v>90</v>
      </c>
      <c r="D1385" s="176" t="s">
        <v>911</v>
      </c>
      <c r="E1385" s="176" t="s">
        <v>2177</v>
      </c>
      <c r="F1385" s="176">
        <v>2024</v>
      </c>
      <c r="G1385" s="176" t="s">
        <v>138</v>
      </c>
      <c r="H1385" s="176" t="s">
        <v>196</v>
      </c>
      <c r="I1385" s="176" t="s">
        <v>196</v>
      </c>
      <c r="J1385" s="250" t="s">
        <v>13</v>
      </c>
      <c r="K1385" s="178">
        <v>1085745</v>
      </c>
      <c r="L1385" s="178">
        <v>6</v>
      </c>
      <c r="M1385" s="178">
        <v>0</v>
      </c>
      <c r="N1385" s="179" t="s">
        <v>20</v>
      </c>
      <c r="O1385" s="180" t="s">
        <v>146</v>
      </c>
    </row>
    <row r="1386" spans="1:15" customFormat="1" ht="15.5" x14ac:dyDescent="0.35">
      <c r="A1386" s="123" t="s">
        <v>3294</v>
      </c>
      <c r="B1386" s="124" t="s">
        <v>3295</v>
      </c>
      <c r="C1386" s="123" t="s">
        <v>92</v>
      </c>
      <c r="D1386" s="123" t="s">
        <v>721</v>
      </c>
      <c r="E1386" s="123" t="s">
        <v>722</v>
      </c>
      <c r="F1386" s="123">
        <v>2024</v>
      </c>
      <c r="G1386" s="123" t="s">
        <v>138</v>
      </c>
      <c r="H1386" s="123" t="s">
        <v>210</v>
      </c>
      <c r="I1386" s="123" t="s">
        <v>429</v>
      </c>
      <c r="J1386" s="251" t="s">
        <v>13</v>
      </c>
      <c r="K1386" s="181">
        <v>208330</v>
      </c>
      <c r="L1386" s="181">
        <v>178844</v>
      </c>
      <c r="M1386" s="181">
        <v>178844</v>
      </c>
      <c r="N1386" s="182" t="s">
        <v>20</v>
      </c>
      <c r="O1386" s="183" t="s">
        <v>20</v>
      </c>
    </row>
    <row r="1387" spans="1:15" customFormat="1" ht="15.5" x14ac:dyDescent="0.35">
      <c r="A1387" s="176" t="s">
        <v>3296</v>
      </c>
      <c r="B1387" s="177" t="s">
        <v>3297</v>
      </c>
      <c r="C1387" s="176" t="s">
        <v>92</v>
      </c>
      <c r="D1387" s="176" t="s">
        <v>721</v>
      </c>
      <c r="E1387" s="176" t="s">
        <v>3298</v>
      </c>
      <c r="F1387" s="176">
        <v>2024</v>
      </c>
      <c r="G1387" s="176" t="s">
        <v>138</v>
      </c>
      <c r="H1387" s="176" t="s">
        <v>162</v>
      </c>
      <c r="I1387" s="176" t="s">
        <v>1018</v>
      </c>
      <c r="J1387" s="250" t="s">
        <v>13</v>
      </c>
      <c r="K1387" s="178">
        <v>383964</v>
      </c>
      <c r="L1387" s="178">
        <v>438057</v>
      </c>
      <c r="M1387" s="178">
        <v>363527.01799999998</v>
      </c>
      <c r="N1387" s="179" t="s">
        <v>20</v>
      </c>
      <c r="O1387" s="180" t="s">
        <v>20</v>
      </c>
    </row>
    <row r="1388" spans="1:15" customFormat="1" ht="15.5" x14ac:dyDescent="0.35">
      <c r="A1388" s="123" t="s">
        <v>3299</v>
      </c>
      <c r="B1388" s="124" t="s">
        <v>3300</v>
      </c>
      <c r="C1388" s="123" t="s">
        <v>90</v>
      </c>
      <c r="D1388" s="123" t="s">
        <v>155</v>
      </c>
      <c r="E1388" s="123" t="s">
        <v>155</v>
      </c>
      <c r="F1388" s="123">
        <v>2024</v>
      </c>
      <c r="G1388" s="123" t="s">
        <v>138</v>
      </c>
      <c r="H1388" s="123" t="s">
        <v>139</v>
      </c>
      <c r="I1388" s="123" t="s">
        <v>177</v>
      </c>
      <c r="J1388" s="251" t="s">
        <v>13</v>
      </c>
      <c r="K1388" s="181">
        <v>61289</v>
      </c>
      <c r="L1388" s="181">
        <v>61289</v>
      </c>
      <c r="M1388" s="181">
        <v>0</v>
      </c>
      <c r="N1388" s="182" t="s">
        <v>20</v>
      </c>
      <c r="O1388" s="183" t="s">
        <v>146</v>
      </c>
    </row>
    <row r="1389" spans="1:15" customFormat="1" ht="15.5" x14ac:dyDescent="0.35">
      <c r="A1389" s="176" t="s">
        <v>3301</v>
      </c>
      <c r="B1389" s="177" t="s">
        <v>3302</v>
      </c>
      <c r="C1389" s="176" t="s">
        <v>96</v>
      </c>
      <c r="D1389" s="176" t="s">
        <v>166</v>
      </c>
      <c r="E1389" s="176" t="s">
        <v>281</v>
      </c>
      <c r="F1389" s="176">
        <v>2024</v>
      </c>
      <c r="G1389" s="176" t="s">
        <v>138</v>
      </c>
      <c r="H1389" s="176" t="s">
        <v>162</v>
      </c>
      <c r="I1389" s="176" t="s">
        <v>1018</v>
      </c>
      <c r="J1389" s="250" t="s">
        <v>13</v>
      </c>
      <c r="K1389" s="178">
        <v>11001</v>
      </c>
      <c r="L1389" s="184">
        <v>11001</v>
      </c>
      <c r="M1389" s="178">
        <v>11002</v>
      </c>
      <c r="N1389" s="179" t="s">
        <v>20</v>
      </c>
      <c r="O1389" s="180" t="s">
        <v>20</v>
      </c>
    </row>
    <row r="1390" spans="1:15" customFormat="1" ht="15.5" x14ac:dyDescent="0.35">
      <c r="A1390" s="123" t="s">
        <v>3303</v>
      </c>
      <c r="B1390" s="124" t="s">
        <v>3304</v>
      </c>
      <c r="C1390" s="123" t="s">
        <v>89</v>
      </c>
      <c r="D1390" s="123" t="s">
        <v>495</v>
      </c>
      <c r="E1390" s="123" t="s">
        <v>496</v>
      </c>
      <c r="F1390" s="123">
        <v>2024</v>
      </c>
      <c r="G1390" s="123" t="s">
        <v>138</v>
      </c>
      <c r="H1390" s="123" t="s">
        <v>162</v>
      </c>
      <c r="I1390" s="123" t="s">
        <v>1018</v>
      </c>
      <c r="J1390" s="251" t="s">
        <v>13</v>
      </c>
      <c r="K1390" s="181">
        <v>252535</v>
      </c>
      <c r="L1390" s="185">
        <v>252535</v>
      </c>
      <c r="M1390" s="185">
        <v>249577.774</v>
      </c>
      <c r="N1390" s="182" t="s">
        <v>20</v>
      </c>
      <c r="O1390" s="183" t="s">
        <v>20</v>
      </c>
    </row>
    <row r="1391" spans="1:15" customFormat="1" ht="15.5" x14ac:dyDescent="0.35">
      <c r="A1391" s="176" t="s">
        <v>3305</v>
      </c>
      <c r="B1391" s="177" t="s">
        <v>3306</v>
      </c>
      <c r="C1391" s="176" t="s">
        <v>90</v>
      </c>
      <c r="D1391" s="176" t="s">
        <v>155</v>
      </c>
      <c r="E1391" s="176" t="s">
        <v>155</v>
      </c>
      <c r="F1391" s="176">
        <v>2024</v>
      </c>
      <c r="G1391" s="176" t="s">
        <v>138</v>
      </c>
      <c r="H1391" s="176" t="s">
        <v>151</v>
      </c>
      <c r="I1391" s="176" t="s">
        <v>200</v>
      </c>
      <c r="J1391" s="250" t="s">
        <v>13</v>
      </c>
      <c r="K1391" s="178">
        <v>263670</v>
      </c>
      <c r="L1391" s="178">
        <v>263670</v>
      </c>
      <c r="M1391" s="178">
        <v>263670</v>
      </c>
      <c r="N1391" s="179" t="s">
        <v>20</v>
      </c>
      <c r="O1391" s="180" t="s">
        <v>20</v>
      </c>
    </row>
    <row r="1392" spans="1:15" customFormat="1" ht="15.5" x14ac:dyDescent="0.35">
      <c r="A1392" s="123" t="s">
        <v>3307</v>
      </c>
      <c r="B1392" s="124" t="s">
        <v>3308</v>
      </c>
      <c r="C1392" s="123" t="s">
        <v>109</v>
      </c>
      <c r="D1392" s="123" t="s">
        <v>368</v>
      </c>
      <c r="E1392" s="123" t="s">
        <v>2709</v>
      </c>
      <c r="F1392" s="123">
        <v>2024</v>
      </c>
      <c r="G1392" s="123" t="s">
        <v>138</v>
      </c>
      <c r="H1392" s="123" t="s">
        <v>162</v>
      </c>
      <c r="I1392" s="123" t="s">
        <v>1018</v>
      </c>
      <c r="J1392" s="251" t="s">
        <v>16</v>
      </c>
      <c r="K1392" s="181">
        <v>43981</v>
      </c>
      <c r="L1392" s="181">
        <v>74783</v>
      </c>
      <c r="M1392" s="181">
        <v>58062.328000000001</v>
      </c>
      <c r="N1392" s="182" t="s">
        <v>20</v>
      </c>
      <c r="O1392" s="183" t="s">
        <v>20</v>
      </c>
    </row>
    <row r="1393" spans="1:15" customFormat="1" ht="15.5" x14ac:dyDescent="0.35">
      <c r="A1393" s="176" t="s">
        <v>3309</v>
      </c>
      <c r="B1393" s="177" t="s">
        <v>3310</v>
      </c>
      <c r="C1393" s="176" t="s">
        <v>91</v>
      </c>
      <c r="D1393" s="176" t="s">
        <v>384</v>
      </c>
      <c r="E1393" s="176" t="s">
        <v>384</v>
      </c>
      <c r="F1393" s="176">
        <v>2024</v>
      </c>
      <c r="G1393" s="176" t="s">
        <v>138</v>
      </c>
      <c r="H1393" s="176" t="s">
        <v>270</v>
      </c>
      <c r="I1393" s="176" t="s">
        <v>271</v>
      </c>
      <c r="J1393" s="250" t="s">
        <v>13</v>
      </c>
      <c r="K1393" s="178">
        <v>118450</v>
      </c>
      <c r="L1393" s="178">
        <v>114530</v>
      </c>
      <c r="M1393" s="178">
        <v>113919.459</v>
      </c>
      <c r="N1393" s="179" t="s">
        <v>20</v>
      </c>
      <c r="O1393" s="180" t="s">
        <v>20</v>
      </c>
    </row>
    <row r="1394" spans="1:15" customFormat="1" ht="15.5" x14ac:dyDescent="0.35">
      <c r="A1394" s="123" t="s">
        <v>3311</v>
      </c>
      <c r="B1394" s="124" t="s">
        <v>3312</v>
      </c>
      <c r="C1394" s="123" t="s">
        <v>109</v>
      </c>
      <c r="D1394" s="123" t="s">
        <v>288</v>
      </c>
      <c r="E1394" s="123" t="s">
        <v>616</v>
      </c>
      <c r="F1394" s="123">
        <v>2024</v>
      </c>
      <c r="G1394" s="123" t="s">
        <v>138</v>
      </c>
      <c r="H1394" s="123" t="s">
        <v>196</v>
      </c>
      <c r="I1394" s="123" t="s">
        <v>196</v>
      </c>
      <c r="J1394" s="251" t="s">
        <v>13</v>
      </c>
      <c r="K1394" s="181">
        <v>62011</v>
      </c>
      <c r="L1394" s="181">
        <v>1</v>
      </c>
      <c r="M1394" s="181">
        <v>0</v>
      </c>
      <c r="N1394" s="182" t="s">
        <v>20</v>
      </c>
      <c r="O1394" s="183" t="s">
        <v>146</v>
      </c>
    </row>
    <row r="1395" spans="1:15" customFormat="1" ht="15.5" x14ac:dyDescent="0.35">
      <c r="A1395" s="176" t="s">
        <v>3313</v>
      </c>
      <c r="B1395" s="177" t="s">
        <v>3314</v>
      </c>
      <c r="C1395" s="176" t="s">
        <v>98</v>
      </c>
      <c r="D1395" s="176" t="s">
        <v>190</v>
      </c>
      <c r="E1395" s="176" t="s">
        <v>486</v>
      </c>
      <c r="F1395" s="176">
        <v>2024</v>
      </c>
      <c r="G1395" s="176" t="s">
        <v>138</v>
      </c>
      <c r="H1395" s="176" t="s">
        <v>162</v>
      </c>
      <c r="I1395" s="176" t="s">
        <v>1018</v>
      </c>
      <c r="J1395" s="250" t="s">
        <v>13</v>
      </c>
      <c r="K1395" s="178">
        <v>28275</v>
      </c>
      <c r="L1395" s="184">
        <v>43716</v>
      </c>
      <c r="M1395" s="178">
        <v>6248</v>
      </c>
      <c r="N1395" s="179" t="s">
        <v>20</v>
      </c>
      <c r="O1395" s="180" t="s">
        <v>20</v>
      </c>
    </row>
    <row r="1396" spans="1:15" customFormat="1" ht="15.5" x14ac:dyDescent="0.35">
      <c r="A1396" s="123" t="s">
        <v>3315</v>
      </c>
      <c r="B1396" s="124" t="s">
        <v>3316</v>
      </c>
      <c r="C1396" s="123" t="s">
        <v>111</v>
      </c>
      <c r="D1396" s="123" t="s">
        <v>180</v>
      </c>
      <c r="E1396" s="123" t="s">
        <v>454</v>
      </c>
      <c r="F1396" s="123">
        <v>2024</v>
      </c>
      <c r="G1396" s="123" t="s">
        <v>138</v>
      </c>
      <c r="H1396" s="123" t="s">
        <v>151</v>
      </c>
      <c r="I1396" s="123" t="s">
        <v>200</v>
      </c>
      <c r="J1396" s="251" t="s">
        <v>13</v>
      </c>
      <c r="K1396" s="181">
        <v>709581</v>
      </c>
      <c r="L1396" s="181">
        <v>1</v>
      </c>
      <c r="M1396" s="185">
        <v>0</v>
      </c>
      <c r="N1396" s="182" t="s">
        <v>20</v>
      </c>
      <c r="O1396" s="183" t="s">
        <v>146</v>
      </c>
    </row>
    <row r="1397" spans="1:15" customFormat="1" ht="15.5" x14ac:dyDescent="0.35">
      <c r="A1397" s="176" t="s">
        <v>3317</v>
      </c>
      <c r="B1397" s="177" t="s">
        <v>3318</v>
      </c>
      <c r="C1397" s="176" t="s">
        <v>111</v>
      </c>
      <c r="D1397" s="176" t="s">
        <v>180</v>
      </c>
      <c r="E1397" s="176" t="s">
        <v>3319</v>
      </c>
      <c r="F1397" s="176">
        <v>2024</v>
      </c>
      <c r="G1397" s="176" t="s">
        <v>138</v>
      </c>
      <c r="H1397" s="176" t="s">
        <v>321</v>
      </c>
      <c r="I1397" s="176" t="s">
        <v>322</v>
      </c>
      <c r="J1397" s="250" t="s">
        <v>13</v>
      </c>
      <c r="K1397" s="178">
        <v>393284</v>
      </c>
      <c r="L1397" s="178">
        <v>226733</v>
      </c>
      <c r="M1397" s="178">
        <v>129733</v>
      </c>
      <c r="N1397" s="179" t="s">
        <v>20</v>
      </c>
      <c r="O1397" s="180" t="s">
        <v>20</v>
      </c>
    </row>
    <row r="1398" spans="1:15" customFormat="1" ht="15.5" x14ac:dyDescent="0.35">
      <c r="A1398" s="123" t="s">
        <v>3320</v>
      </c>
      <c r="B1398" s="124" t="s">
        <v>3321</v>
      </c>
      <c r="C1398" s="123" t="s">
        <v>93</v>
      </c>
      <c r="D1398" s="123" t="s">
        <v>234</v>
      </c>
      <c r="E1398" s="123" t="s">
        <v>234</v>
      </c>
      <c r="F1398" s="123">
        <v>2024</v>
      </c>
      <c r="G1398" s="123" t="s">
        <v>138</v>
      </c>
      <c r="H1398" s="123" t="s">
        <v>162</v>
      </c>
      <c r="I1398" s="123" t="s">
        <v>1018</v>
      </c>
      <c r="J1398" s="251" t="s">
        <v>13</v>
      </c>
      <c r="K1398" s="181">
        <v>5835</v>
      </c>
      <c r="L1398" s="181">
        <v>5835</v>
      </c>
      <c r="M1398" s="181">
        <v>0</v>
      </c>
      <c r="N1398" s="182" t="s">
        <v>20</v>
      </c>
      <c r="O1398" s="183" t="s">
        <v>146</v>
      </c>
    </row>
    <row r="1399" spans="1:15" customFormat="1" ht="15.5" x14ac:dyDescent="0.35">
      <c r="A1399" s="176" t="s">
        <v>3322</v>
      </c>
      <c r="B1399" s="177" t="s">
        <v>3323</v>
      </c>
      <c r="C1399" s="176" t="s">
        <v>109</v>
      </c>
      <c r="D1399" s="176" t="s">
        <v>171</v>
      </c>
      <c r="E1399" s="176" t="s">
        <v>3324</v>
      </c>
      <c r="F1399" s="176">
        <v>2024</v>
      </c>
      <c r="G1399" s="176" t="s">
        <v>251</v>
      </c>
      <c r="H1399" s="176" t="s">
        <v>182</v>
      </c>
      <c r="I1399" s="176" t="s">
        <v>330</v>
      </c>
      <c r="J1399" s="250" t="s">
        <v>13</v>
      </c>
      <c r="K1399" s="178">
        <v>103500</v>
      </c>
      <c r="L1399" s="178">
        <v>1</v>
      </c>
      <c r="M1399" s="178">
        <v>0</v>
      </c>
      <c r="N1399" s="179" t="s">
        <v>20</v>
      </c>
      <c r="O1399" s="180" t="s">
        <v>146</v>
      </c>
    </row>
    <row r="1400" spans="1:15" customFormat="1" ht="15.5" x14ac:dyDescent="0.35">
      <c r="A1400" s="123" t="s">
        <v>3325</v>
      </c>
      <c r="B1400" s="124" t="s">
        <v>3326</v>
      </c>
      <c r="C1400" s="123" t="s">
        <v>109</v>
      </c>
      <c r="D1400" s="123" t="s">
        <v>155</v>
      </c>
      <c r="E1400" s="123" t="s">
        <v>155</v>
      </c>
      <c r="F1400" s="123">
        <v>2024</v>
      </c>
      <c r="G1400" s="123" t="s">
        <v>251</v>
      </c>
      <c r="H1400" s="123" t="s">
        <v>144</v>
      </c>
      <c r="I1400" s="123" t="s">
        <v>144</v>
      </c>
      <c r="J1400" s="251" t="s">
        <v>13</v>
      </c>
      <c r="K1400" s="181">
        <v>18233</v>
      </c>
      <c r="L1400" s="185">
        <v>96896</v>
      </c>
      <c r="M1400" s="181">
        <v>13806.975</v>
      </c>
      <c r="N1400" s="182" t="s">
        <v>20</v>
      </c>
      <c r="O1400" s="183" t="s">
        <v>20</v>
      </c>
    </row>
    <row r="1401" spans="1:15" customFormat="1" ht="15.5" x14ac:dyDescent="0.35">
      <c r="A1401" s="176" t="s">
        <v>3327</v>
      </c>
      <c r="B1401" s="177" t="s">
        <v>3328</v>
      </c>
      <c r="C1401" s="176" t="s">
        <v>109</v>
      </c>
      <c r="D1401" s="176" t="s">
        <v>368</v>
      </c>
      <c r="E1401" s="176" t="s">
        <v>840</v>
      </c>
      <c r="F1401" s="176">
        <v>2024</v>
      </c>
      <c r="G1401" s="176" t="s">
        <v>138</v>
      </c>
      <c r="H1401" s="176" t="s">
        <v>321</v>
      </c>
      <c r="I1401" s="176" t="s">
        <v>322</v>
      </c>
      <c r="J1401" s="250" t="s">
        <v>13</v>
      </c>
      <c r="K1401" s="178">
        <v>983246</v>
      </c>
      <c r="L1401" s="178">
        <v>2</v>
      </c>
      <c r="M1401" s="178">
        <v>0</v>
      </c>
      <c r="N1401" s="179" t="s">
        <v>20</v>
      </c>
      <c r="O1401" s="180" t="s">
        <v>146</v>
      </c>
    </row>
    <row r="1402" spans="1:15" customFormat="1" ht="15.5" x14ac:dyDescent="0.35">
      <c r="A1402" s="123" t="s">
        <v>3329</v>
      </c>
      <c r="B1402" s="124" t="s">
        <v>3330</v>
      </c>
      <c r="C1402" s="123" t="s">
        <v>109</v>
      </c>
      <c r="D1402" s="123" t="s">
        <v>368</v>
      </c>
      <c r="E1402" s="123" t="s">
        <v>840</v>
      </c>
      <c r="F1402" s="123">
        <v>2024</v>
      </c>
      <c r="G1402" s="123" t="s">
        <v>138</v>
      </c>
      <c r="H1402" s="123" t="s">
        <v>321</v>
      </c>
      <c r="I1402" s="123" t="s">
        <v>322</v>
      </c>
      <c r="J1402" s="251" t="s">
        <v>13</v>
      </c>
      <c r="K1402" s="181">
        <v>1150317</v>
      </c>
      <c r="L1402" s="181">
        <v>383377</v>
      </c>
      <c r="M1402" s="181">
        <v>383375.16800000001</v>
      </c>
      <c r="N1402" s="182" t="s">
        <v>20</v>
      </c>
      <c r="O1402" s="183" t="s">
        <v>20</v>
      </c>
    </row>
    <row r="1403" spans="1:15" customFormat="1" ht="15.5" x14ac:dyDescent="0.35">
      <c r="A1403" s="176" t="s">
        <v>3331</v>
      </c>
      <c r="B1403" s="177" t="s">
        <v>3332</v>
      </c>
      <c r="C1403" s="176" t="s">
        <v>109</v>
      </c>
      <c r="D1403" s="176" t="s">
        <v>368</v>
      </c>
      <c r="E1403" s="176" t="s">
        <v>840</v>
      </c>
      <c r="F1403" s="176">
        <v>2024</v>
      </c>
      <c r="G1403" s="176" t="s">
        <v>138</v>
      </c>
      <c r="H1403" s="176" t="s">
        <v>182</v>
      </c>
      <c r="I1403" s="176" t="s">
        <v>330</v>
      </c>
      <c r="J1403" s="250" t="s">
        <v>13</v>
      </c>
      <c r="K1403" s="178">
        <v>71258</v>
      </c>
      <c r="L1403" s="178">
        <v>66260</v>
      </c>
      <c r="M1403" s="178">
        <v>66259.913</v>
      </c>
      <c r="N1403" s="179" t="s">
        <v>20</v>
      </c>
      <c r="O1403" s="180" t="s">
        <v>20</v>
      </c>
    </row>
    <row r="1404" spans="1:15" customFormat="1" ht="15.5" x14ac:dyDescent="0.35">
      <c r="A1404" s="123" t="s">
        <v>3333</v>
      </c>
      <c r="B1404" s="124" t="s">
        <v>3334</v>
      </c>
      <c r="C1404" s="123" t="s">
        <v>93</v>
      </c>
      <c r="D1404" s="123" t="s">
        <v>245</v>
      </c>
      <c r="E1404" s="123" t="s">
        <v>245</v>
      </c>
      <c r="F1404" s="123">
        <v>2024</v>
      </c>
      <c r="G1404" s="123" t="s">
        <v>138</v>
      </c>
      <c r="H1404" s="123" t="s">
        <v>162</v>
      </c>
      <c r="I1404" s="123" t="s">
        <v>1018</v>
      </c>
      <c r="J1404" s="251" t="s">
        <v>13</v>
      </c>
      <c r="K1404" s="181">
        <v>472307</v>
      </c>
      <c r="L1404" s="185">
        <v>472307</v>
      </c>
      <c r="M1404" s="185">
        <v>417323</v>
      </c>
      <c r="N1404" s="182" t="s">
        <v>20</v>
      </c>
      <c r="O1404" s="183" t="s">
        <v>20</v>
      </c>
    </row>
    <row r="1405" spans="1:15" customFormat="1" ht="15.5" x14ac:dyDescent="0.35">
      <c r="A1405" s="176" t="s">
        <v>3335</v>
      </c>
      <c r="B1405" s="177" t="s">
        <v>3336</v>
      </c>
      <c r="C1405" s="176" t="s">
        <v>96</v>
      </c>
      <c r="D1405" s="176" t="s">
        <v>166</v>
      </c>
      <c r="E1405" s="176" t="s">
        <v>558</v>
      </c>
      <c r="F1405" s="176">
        <v>2024</v>
      </c>
      <c r="G1405" s="176" t="s">
        <v>138</v>
      </c>
      <c r="H1405" s="176" t="s">
        <v>151</v>
      </c>
      <c r="I1405" s="176" t="s">
        <v>152</v>
      </c>
      <c r="J1405" s="250" t="s">
        <v>13</v>
      </c>
      <c r="K1405" s="178">
        <v>1486155</v>
      </c>
      <c r="L1405" s="178">
        <v>833000</v>
      </c>
      <c r="M1405" s="178">
        <v>0</v>
      </c>
      <c r="N1405" s="179" t="s">
        <v>20</v>
      </c>
      <c r="O1405" s="180" t="s">
        <v>146</v>
      </c>
    </row>
    <row r="1406" spans="1:15" customFormat="1" ht="15.5" x14ac:dyDescent="0.35">
      <c r="A1406" s="123" t="s">
        <v>3337</v>
      </c>
      <c r="B1406" s="124" t="s">
        <v>3338</v>
      </c>
      <c r="C1406" s="123" t="s">
        <v>109</v>
      </c>
      <c r="D1406" s="123" t="s">
        <v>171</v>
      </c>
      <c r="E1406" s="123" t="s">
        <v>1047</v>
      </c>
      <c r="F1406" s="123">
        <v>2024</v>
      </c>
      <c r="G1406" s="123" t="s">
        <v>138</v>
      </c>
      <c r="H1406" s="123" t="s">
        <v>151</v>
      </c>
      <c r="I1406" s="123" t="s">
        <v>200</v>
      </c>
      <c r="J1406" s="251" t="s">
        <v>13</v>
      </c>
      <c r="K1406" s="181">
        <v>44687</v>
      </c>
      <c r="L1406" s="181">
        <v>1</v>
      </c>
      <c r="M1406" s="181">
        <v>0</v>
      </c>
      <c r="N1406" s="182" t="s">
        <v>20</v>
      </c>
      <c r="O1406" s="183" t="s">
        <v>146</v>
      </c>
    </row>
    <row r="1407" spans="1:15" customFormat="1" ht="15.5" x14ac:dyDescent="0.35">
      <c r="A1407" s="176" t="s">
        <v>3339</v>
      </c>
      <c r="B1407" s="177" t="s">
        <v>3340</v>
      </c>
      <c r="C1407" s="176" t="s">
        <v>97</v>
      </c>
      <c r="D1407" s="176" t="s">
        <v>155</v>
      </c>
      <c r="E1407" s="176" t="s">
        <v>155</v>
      </c>
      <c r="F1407" s="176">
        <v>2024</v>
      </c>
      <c r="G1407" s="176" t="s">
        <v>138</v>
      </c>
      <c r="H1407" s="176" t="s">
        <v>151</v>
      </c>
      <c r="I1407" s="176" t="s">
        <v>152</v>
      </c>
      <c r="J1407" s="250" t="s">
        <v>13</v>
      </c>
      <c r="K1407" s="178">
        <v>12271120</v>
      </c>
      <c r="L1407" s="178">
        <v>546010</v>
      </c>
      <c r="M1407" s="178">
        <v>533889.15399999998</v>
      </c>
      <c r="N1407" s="179" t="s">
        <v>20</v>
      </c>
      <c r="O1407" s="180" t="s">
        <v>20</v>
      </c>
    </row>
    <row r="1408" spans="1:15" customFormat="1" ht="15.5" x14ac:dyDescent="0.35">
      <c r="A1408" s="123" t="s">
        <v>3341</v>
      </c>
      <c r="B1408" s="124" t="s">
        <v>3342</v>
      </c>
      <c r="C1408" s="123" t="s">
        <v>109</v>
      </c>
      <c r="D1408" s="123" t="s">
        <v>171</v>
      </c>
      <c r="E1408" s="123" t="s">
        <v>1047</v>
      </c>
      <c r="F1408" s="123">
        <v>2024</v>
      </c>
      <c r="G1408" s="123" t="s">
        <v>138</v>
      </c>
      <c r="H1408" s="123" t="s">
        <v>139</v>
      </c>
      <c r="I1408" s="123" t="s">
        <v>140</v>
      </c>
      <c r="J1408" s="251" t="s">
        <v>13</v>
      </c>
      <c r="K1408" s="181">
        <v>719772</v>
      </c>
      <c r="L1408" s="185">
        <v>317301</v>
      </c>
      <c r="M1408" s="181">
        <v>317297</v>
      </c>
      <c r="N1408" s="182" t="s">
        <v>20</v>
      </c>
      <c r="O1408" s="183" t="s">
        <v>20</v>
      </c>
    </row>
    <row r="1409" spans="1:15" customFormat="1" ht="15.5" x14ac:dyDescent="0.35">
      <c r="A1409" s="176" t="s">
        <v>3343</v>
      </c>
      <c r="B1409" s="177" t="s">
        <v>3344</v>
      </c>
      <c r="C1409" s="176" t="s">
        <v>97</v>
      </c>
      <c r="D1409" s="176" t="s">
        <v>155</v>
      </c>
      <c r="E1409" s="176" t="s">
        <v>155</v>
      </c>
      <c r="F1409" s="176">
        <v>2024</v>
      </c>
      <c r="G1409" s="176" t="s">
        <v>138</v>
      </c>
      <c r="H1409" s="176" t="s">
        <v>151</v>
      </c>
      <c r="I1409" s="176" t="s">
        <v>152</v>
      </c>
      <c r="J1409" s="250" t="s">
        <v>13</v>
      </c>
      <c r="K1409" s="178">
        <v>5187512</v>
      </c>
      <c r="L1409" s="178">
        <v>1684130</v>
      </c>
      <c r="M1409" s="178">
        <v>1683324</v>
      </c>
      <c r="N1409" s="179" t="s">
        <v>20</v>
      </c>
      <c r="O1409" s="180" t="s">
        <v>20</v>
      </c>
    </row>
    <row r="1410" spans="1:15" customFormat="1" ht="15.5" x14ac:dyDescent="0.35">
      <c r="A1410" s="123" t="s">
        <v>3345</v>
      </c>
      <c r="B1410" s="124" t="s">
        <v>3346</v>
      </c>
      <c r="C1410" s="123" t="s">
        <v>97</v>
      </c>
      <c r="D1410" s="123" t="s">
        <v>155</v>
      </c>
      <c r="E1410" s="123" t="s">
        <v>155</v>
      </c>
      <c r="F1410" s="123">
        <v>2024</v>
      </c>
      <c r="G1410" s="123" t="s">
        <v>138</v>
      </c>
      <c r="H1410" s="123" t="s">
        <v>151</v>
      </c>
      <c r="I1410" s="123" t="s">
        <v>152</v>
      </c>
      <c r="J1410" s="251" t="s">
        <v>13</v>
      </c>
      <c r="K1410" s="181">
        <v>58995</v>
      </c>
      <c r="L1410" s="185">
        <v>40170</v>
      </c>
      <c r="M1410" s="181">
        <v>40161.250999999997</v>
      </c>
      <c r="N1410" s="182" t="s">
        <v>20</v>
      </c>
      <c r="O1410" s="183" t="s">
        <v>20</v>
      </c>
    </row>
    <row r="1411" spans="1:15" customFormat="1" ht="15.5" x14ac:dyDescent="0.35">
      <c r="A1411" s="176" t="s">
        <v>3347</v>
      </c>
      <c r="B1411" s="177" t="s">
        <v>3348</v>
      </c>
      <c r="C1411" s="176" t="s">
        <v>97</v>
      </c>
      <c r="D1411" s="176" t="s">
        <v>155</v>
      </c>
      <c r="E1411" s="176" t="s">
        <v>155</v>
      </c>
      <c r="F1411" s="176">
        <v>2024</v>
      </c>
      <c r="G1411" s="176" t="s">
        <v>138</v>
      </c>
      <c r="H1411" s="176" t="s">
        <v>151</v>
      </c>
      <c r="I1411" s="176" t="s">
        <v>152</v>
      </c>
      <c r="J1411" s="250" t="s">
        <v>13</v>
      </c>
      <c r="K1411" s="178">
        <v>824171</v>
      </c>
      <c r="L1411" s="178">
        <v>566690</v>
      </c>
      <c r="M1411" s="178">
        <v>556990</v>
      </c>
      <c r="N1411" s="179" t="s">
        <v>20</v>
      </c>
      <c r="O1411" s="180" t="s">
        <v>20</v>
      </c>
    </row>
    <row r="1412" spans="1:15" customFormat="1" ht="15.5" x14ac:dyDescent="0.35">
      <c r="A1412" s="123" t="s">
        <v>3349</v>
      </c>
      <c r="B1412" s="124" t="s">
        <v>3350</v>
      </c>
      <c r="C1412" s="123" t="s">
        <v>97</v>
      </c>
      <c r="D1412" s="123" t="s">
        <v>155</v>
      </c>
      <c r="E1412" s="123" t="s">
        <v>155</v>
      </c>
      <c r="F1412" s="123">
        <v>2024</v>
      </c>
      <c r="G1412" s="123" t="s">
        <v>138</v>
      </c>
      <c r="H1412" s="123" t="s">
        <v>151</v>
      </c>
      <c r="I1412" s="123" t="s">
        <v>152</v>
      </c>
      <c r="J1412" s="251" t="s">
        <v>13</v>
      </c>
      <c r="K1412" s="181">
        <v>3597</v>
      </c>
      <c r="L1412" s="181">
        <v>3600</v>
      </c>
      <c r="M1412" s="181">
        <v>3597</v>
      </c>
      <c r="N1412" s="182" t="s">
        <v>20</v>
      </c>
      <c r="O1412" s="183" t="s">
        <v>20</v>
      </c>
    </row>
    <row r="1413" spans="1:15" customFormat="1" ht="15.5" x14ac:dyDescent="0.35">
      <c r="A1413" s="176" t="s">
        <v>3351</v>
      </c>
      <c r="B1413" s="177" t="s">
        <v>3352</v>
      </c>
      <c r="C1413" s="176" t="s">
        <v>98</v>
      </c>
      <c r="D1413" s="176" t="s">
        <v>365</v>
      </c>
      <c r="E1413" s="176" t="s">
        <v>365</v>
      </c>
      <c r="F1413" s="176">
        <v>2024</v>
      </c>
      <c r="G1413" s="176" t="s">
        <v>138</v>
      </c>
      <c r="H1413" s="176" t="s">
        <v>139</v>
      </c>
      <c r="I1413" s="176" t="s">
        <v>140</v>
      </c>
      <c r="J1413" s="250" t="s">
        <v>13</v>
      </c>
      <c r="K1413" s="178">
        <v>944298</v>
      </c>
      <c r="L1413" s="178">
        <v>944298</v>
      </c>
      <c r="M1413" s="178">
        <v>942635.18299999996</v>
      </c>
      <c r="N1413" s="179" t="s">
        <v>20</v>
      </c>
      <c r="O1413" s="180" t="s">
        <v>20</v>
      </c>
    </row>
    <row r="1414" spans="1:15" customFormat="1" ht="15.5" x14ac:dyDescent="0.35">
      <c r="A1414" s="123" t="s">
        <v>3353</v>
      </c>
      <c r="B1414" s="124" t="s">
        <v>3354</v>
      </c>
      <c r="C1414" s="123" t="s">
        <v>109</v>
      </c>
      <c r="D1414" s="123" t="s">
        <v>171</v>
      </c>
      <c r="E1414" s="123" t="s">
        <v>1662</v>
      </c>
      <c r="F1414" s="123">
        <v>2024</v>
      </c>
      <c r="G1414" s="123" t="s">
        <v>138</v>
      </c>
      <c r="H1414" s="123" t="s">
        <v>182</v>
      </c>
      <c r="I1414" s="123" t="s">
        <v>330</v>
      </c>
      <c r="J1414" s="251" t="s">
        <v>13</v>
      </c>
      <c r="K1414" s="181">
        <v>57493</v>
      </c>
      <c r="L1414" s="185">
        <v>57493</v>
      </c>
      <c r="M1414" s="181">
        <v>57492.19</v>
      </c>
      <c r="N1414" s="182" t="s">
        <v>20</v>
      </c>
      <c r="O1414" s="183" t="s">
        <v>20</v>
      </c>
    </row>
    <row r="1415" spans="1:15" customFormat="1" ht="15.5" x14ac:dyDescent="0.35">
      <c r="A1415" s="176" t="s">
        <v>3355</v>
      </c>
      <c r="B1415" s="177" t="s">
        <v>3356</v>
      </c>
      <c r="C1415" s="176" t="s">
        <v>90</v>
      </c>
      <c r="D1415" s="176" t="s">
        <v>205</v>
      </c>
      <c r="E1415" s="176" t="s">
        <v>206</v>
      </c>
      <c r="F1415" s="176">
        <v>2024</v>
      </c>
      <c r="G1415" s="176" t="s">
        <v>138</v>
      </c>
      <c r="H1415" s="176" t="s">
        <v>196</v>
      </c>
      <c r="I1415" s="176" t="s">
        <v>196</v>
      </c>
      <c r="J1415" s="250" t="s">
        <v>13</v>
      </c>
      <c r="K1415" s="178">
        <v>156000</v>
      </c>
      <c r="L1415" s="184">
        <v>125963</v>
      </c>
      <c r="M1415" s="178">
        <v>125961.47900000001</v>
      </c>
      <c r="N1415" s="179" t="s">
        <v>20</v>
      </c>
      <c r="O1415" s="180" t="s">
        <v>20</v>
      </c>
    </row>
    <row r="1416" spans="1:15" customFormat="1" ht="15.5" x14ac:dyDescent="0.35">
      <c r="A1416" s="123" t="s">
        <v>3357</v>
      </c>
      <c r="B1416" s="124" t="s">
        <v>3358</v>
      </c>
      <c r="C1416" s="123" t="s">
        <v>98</v>
      </c>
      <c r="D1416" s="123" t="s">
        <v>190</v>
      </c>
      <c r="E1416" s="123" t="s">
        <v>191</v>
      </c>
      <c r="F1416" s="123">
        <v>2024</v>
      </c>
      <c r="G1416" s="123" t="s">
        <v>138</v>
      </c>
      <c r="H1416" s="123" t="s">
        <v>162</v>
      </c>
      <c r="I1416" s="123" t="s">
        <v>1018</v>
      </c>
      <c r="J1416" s="251" t="s">
        <v>16</v>
      </c>
      <c r="K1416" s="181">
        <v>28275</v>
      </c>
      <c r="L1416" s="181">
        <v>28275</v>
      </c>
      <c r="M1416" s="181">
        <v>6248</v>
      </c>
      <c r="N1416" s="182" t="s">
        <v>20</v>
      </c>
      <c r="O1416" s="183" t="s">
        <v>20</v>
      </c>
    </row>
    <row r="1417" spans="1:15" customFormat="1" ht="15.5" x14ac:dyDescent="0.35">
      <c r="A1417" s="176" t="s">
        <v>3359</v>
      </c>
      <c r="B1417" s="177" t="s">
        <v>3360</v>
      </c>
      <c r="C1417" s="176" t="s">
        <v>96</v>
      </c>
      <c r="D1417" s="176" t="s">
        <v>166</v>
      </c>
      <c r="E1417" s="176" t="s">
        <v>281</v>
      </c>
      <c r="F1417" s="176">
        <v>2024</v>
      </c>
      <c r="G1417" s="176" t="s">
        <v>138</v>
      </c>
      <c r="H1417" s="176" t="s">
        <v>162</v>
      </c>
      <c r="I1417" s="176" t="s">
        <v>1018</v>
      </c>
      <c r="J1417" s="250" t="s">
        <v>13</v>
      </c>
      <c r="K1417" s="178">
        <v>5399</v>
      </c>
      <c r="L1417" s="178">
        <v>5399</v>
      </c>
      <c r="M1417" s="178">
        <v>5153.1409999999996</v>
      </c>
      <c r="N1417" s="179" t="s">
        <v>20</v>
      </c>
      <c r="O1417" s="180" t="s">
        <v>20</v>
      </c>
    </row>
    <row r="1418" spans="1:15" customFormat="1" ht="15.5" x14ac:dyDescent="0.35">
      <c r="A1418" s="123" t="s">
        <v>3361</v>
      </c>
      <c r="B1418" s="124" t="s">
        <v>3362</v>
      </c>
      <c r="C1418" s="123" t="s">
        <v>89</v>
      </c>
      <c r="D1418" s="123" t="s">
        <v>186</v>
      </c>
      <c r="E1418" s="123" t="s">
        <v>187</v>
      </c>
      <c r="F1418" s="123">
        <v>2024</v>
      </c>
      <c r="G1418" s="123" t="s">
        <v>138</v>
      </c>
      <c r="H1418" s="123" t="s">
        <v>162</v>
      </c>
      <c r="I1418" s="123" t="s">
        <v>238</v>
      </c>
      <c r="J1418" s="251" t="s">
        <v>13</v>
      </c>
      <c r="K1418" s="181">
        <v>60331</v>
      </c>
      <c r="L1418" s="181">
        <v>15282</v>
      </c>
      <c r="M1418" s="181">
        <v>3057</v>
      </c>
      <c r="N1418" s="182" t="s">
        <v>20</v>
      </c>
      <c r="O1418" s="183" t="s">
        <v>20</v>
      </c>
    </row>
    <row r="1419" spans="1:15" customFormat="1" ht="15.5" x14ac:dyDescent="0.35">
      <c r="A1419" s="176" t="s">
        <v>3363</v>
      </c>
      <c r="B1419" s="177" t="s">
        <v>3364</v>
      </c>
      <c r="C1419" s="176" t="s">
        <v>87</v>
      </c>
      <c r="D1419" s="176" t="s">
        <v>592</v>
      </c>
      <c r="E1419" s="176" t="s">
        <v>593</v>
      </c>
      <c r="F1419" s="176">
        <v>2024</v>
      </c>
      <c r="G1419" s="176" t="s">
        <v>138</v>
      </c>
      <c r="H1419" s="176" t="s">
        <v>210</v>
      </c>
      <c r="I1419" s="176" t="s">
        <v>289</v>
      </c>
      <c r="J1419" s="250" t="s">
        <v>13</v>
      </c>
      <c r="K1419" s="178">
        <v>25194</v>
      </c>
      <c r="L1419" s="178">
        <v>87044</v>
      </c>
      <c r="M1419" s="178">
        <v>1426.039</v>
      </c>
      <c r="N1419" s="179" t="s">
        <v>20</v>
      </c>
      <c r="O1419" s="180" t="s">
        <v>20</v>
      </c>
    </row>
    <row r="1420" spans="1:15" customFormat="1" ht="15.5" x14ac:dyDescent="0.35">
      <c r="A1420" s="123" t="s">
        <v>3365</v>
      </c>
      <c r="B1420" s="124" t="s">
        <v>3366</v>
      </c>
      <c r="C1420" s="123" t="s">
        <v>87</v>
      </c>
      <c r="D1420" s="123" t="s">
        <v>829</v>
      </c>
      <c r="E1420" s="123" t="s">
        <v>829</v>
      </c>
      <c r="F1420" s="123">
        <v>2024</v>
      </c>
      <c r="G1420" s="123" t="s">
        <v>251</v>
      </c>
      <c r="H1420" s="123" t="s">
        <v>210</v>
      </c>
      <c r="I1420" s="123" t="s">
        <v>211</v>
      </c>
      <c r="J1420" s="251" t="s">
        <v>13</v>
      </c>
      <c r="K1420" s="181">
        <v>162</v>
      </c>
      <c r="L1420" s="181">
        <v>180</v>
      </c>
      <c r="M1420" s="181">
        <v>162</v>
      </c>
      <c r="N1420" s="182" t="s">
        <v>20</v>
      </c>
      <c r="O1420" s="183" t="s">
        <v>20</v>
      </c>
    </row>
    <row r="1421" spans="1:15" customFormat="1" ht="15.5" x14ac:dyDescent="0.35">
      <c r="A1421" s="176" t="s">
        <v>3367</v>
      </c>
      <c r="B1421" s="177" t="s">
        <v>3368</v>
      </c>
      <c r="C1421" s="176" t="s">
        <v>90</v>
      </c>
      <c r="D1421" s="176" t="s">
        <v>911</v>
      </c>
      <c r="E1421" s="176" t="s">
        <v>2177</v>
      </c>
      <c r="F1421" s="176">
        <v>2024</v>
      </c>
      <c r="G1421" s="176" t="s">
        <v>138</v>
      </c>
      <c r="H1421" s="176" t="s">
        <v>210</v>
      </c>
      <c r="I1421" s="176" t="s">
        <v>429</v>
      </c>
      <c r="J1421" s="250" t="s">
        <v>13</v>
      </c>
      <c r="K1421" s="178">
        <v>109924</v>
      </c>
      <c r="L1421" s="178">
        <v>57142</v>
      </c>
      <c r="M1421" s="178">
        <v>57138.368999999999</v>
      </c>
      <c r="N1421" s="179" t="s">
        <v>20</v>
      </c>
      <c r="O1421" s="180" t="s">
        <v>20</v>
      </c>
    </row>
    <row r="1422" spans="1:15" customFormat="1" ht="15.5" x14ac:dyDescent="0.35">
      <c r="A1422" s="123" t="s">
        <v>3369</v>
      </c>
      <c r="B1422" s="124" t="s">
        <v>3370</v>
      </c>
      <c r="C1422" s="123" t="s">
        <v>88</v>
      </c>
      <c r="D1422" s="123" t="s">
        <v>412</v>
      </c>
      <c r="E1422" s="123" t="s">
        <v>413</v>
      </c>
      <c r="F1422" s="123">
        <v>2024</v>
      </c>
      <c r="G1422" s="123" t="s">
        <v>138</v>
      </c>
      <c r="H1422" s="123" t="s">
        <v>151</v>
      </c>
      <c r="I1422" s="123" t="s">
        <v>152</v>
      </c>
      <c r="J1422" s="251" t="s">
        <v>13</v>
      </c>
      <c r="K1422" s="181">
        <v>301035</v>
      </c>
      <c r="L1422" s="181">
        <v>270860</v>
      </c>
      <c r="M1422" s="181">
        <v>253579</v>
      </c>
      <c r="N1422" s="182" t="s">
        <v>20</v>
      </c>
      <c r="O1422" s="183" t="s">
        <v>20</v>
      </c>
    </row>
    <row r="1423" spans="1:15" customFormat="1" ht="15.5" x14ac:dyDescent="0.35">
      <c r="A1423" s="176" t="s">
        <v>3371</v>
      </c>
      <c r="B1423" s="177" t="s">
        <v>3372</v>
      </c>
      <c r="C1423" s="176" t="s">
        <v>86</v>
      </c>
      <c r="D1423" s="176" t="s">
        <v>199</v>
      </c>
      <c r="E1423" s="176" t="s">
        <v>199</v>
      </c>
      <c r="F1423" s="176">
        <v>2024</v>
      </c>
      <c r="G1423" s="176" t="s">
        <v>138</v>
      </c>
      <c r="H1423" s="176" t="s">
        <v>182</v>
      </c>
      <c r="I1423" s="176" t="s">
        <v>330</v>
      </c>
      <c r="J1423" s="250" t="s">
        <v>13</v>
      </c>
      <c r="K1423" s="178">
        <v>428313</v>
      </c>
      <c r="L1423" s="178">
        <v>428313</v>
      </c>
      <c r="M1423" s="178">
        <v>115546</v>
      </c>
      <c r="N1423" s="179" t="s">
        <v>20</v>
      </c>
      <c r="O1423" s="180" t="s">
        <v>20</v>
      </c>
    </row>
    <row r="1424" spans="1:15" customFormat="1" ht="15.5" x14ac:dyDescent="0.35">
      <c r="A1424" s="123" t="s">
        <v>3373</v>
      </c>
      <c r="B1424" s="124" t="s">
        <v>3374</v>
      </c>
      <c r="C1424" s="123" t="s">
        <v>109</v>
      </c>
      <c r="D1424" s="123" t="s">
        <v>368</v>
      </c>
      <c r="E1424" s="123" t="s">
        <v>840</v>
      </c>
      <c r="F1424" s="123">
        <v>2024</v>
      </c>
      <c r="G1424" s="123" t="s">
        <v>138</v>
      </c>
      <c r="H1424" s="123" t="s">
        <v>162</v>
      </c>
      <c r="I1424" s="123" t="s">
        <v>1018</v>
      </c>
      <c r="J1424" s="251" t="s">
        <v>13</v>
      </c>
      <c r="K1424" s="181">
        <v>80648</v>
      </c>
      <c r="L1424" s="185">
        <v>80648</v>
      </c>
      <c r="M1424" s="185">
        <v>92706</v>
      </c>
      <c r="N1424" s="182" t="s">
        <v>20</v>
      </c>
      <c r="O1424" s="183" t="s">
        <v>20</v>
      </c>
    </row>
    <row r="1425" spans="1:15" customFormat="1" ht="15.5" x14ac:dyDescent="0.35">
      <c r="A1425" s="176" t="s">
        <v>3375</v>
      </c>
      <c r="B1425" s="177" t="s">
        <v>3376</v>
      </c>
      <c r="C1425" s="176" t="s">
        <v>92</v>
      </c>
      <c r="D1425" s="176" t="s">
        <v>361</v>
      </c>
      <c r="E1425" s="176" t="s">
        <v>3377</v>
      </c>
      <c r="F1425" s="176">
        <v>2024</v>
      </c>
      <c r="G1425" s="176" t="s">
        <v>138</v>
      </c>
      <c r="H1425" s="176" t="s">
        <v>162</v>
      </c>
      <c r="I1425" s="176" t="s">
        <v>1018</v>
      </c>
      <c r="J1425" s="250" t="s">
        <v>13</v>
      </c>
      <c r="K1425" s="178">
        <v>36859</v>
      </c>
      <c r="L1425" s="178">
        <v>27245</v>
      </c>
      <c r="M1425" s="178">
        <v>0</v>
      </c>
      <c r="N1425" s="179" t="s">
        <v>20</v>
      </c>
      <c r="O1425" s="180" t="s">
        <v>146</v>
      </c>
    </row>
    <row r="1426" spans="1:15" customFormat="1" ht="15.5" x14ac:dyDescent="0.35">
      <c r="A1426" s="123" t="s">
        <v>3378</v>
      </c>
      <c r="B1426" s="124" t="s">
        <v>3379</v>
      </c>
      <c r="C1426" s="123" t="s">
        <v>91</v>
      </c>
      <c r="D1426" s="123" t="s">
        <v>384</v>
      </c>
      <c r="E1426" s="123" t="s">
        <v>2636</v>
      </c>
      <c r="F1426" s="123">
        <v>2024</v>
      </c>
      <c r="G1426" s="123" t="s">
        <v>138</v>
      </c>
      <c r="H1426" s="123" t="s">
        <v>139</v>
      </c>
      <c r="I1426" s="123" t="s">
        <v>140</v>
      </c>
      <c r="J1426" s="251" t="s">
        <v>13</v>
      </c>
      <c r="K1426" s="181">
        <v>2510</v>
      </c>
      <c r="L1426" s="185">
        <v>2510</v>
      </c>
      <c r="M1426" s="181">
        <v>2500</v>
      </c>
      <c r="N1426" s="182" t="s">
        <v>20</v>
      </c>
      <c r="O1426" s="183" t="s">
        <v>20</v>
      </c>
    </row>
    <row r="1427" spans="1:15" customFormat="1" ht="15.5" x14ac:dyDescent="0.35">
      <c r="A1427" s="176" t="s">
        <v>3380</v>
      </c>
      <c r="B1427" s="177" t="s">
        <v>3381</v>
      </c>
      <c r="C1427" s="176" t="s">
        <v>96</v>
      </c>
      <c r="D1427" s="176" t="s">
        <v>166</v>
      </c>
      <c r="E1427" s="176" t="s">
        <v>174</v>
      </c>
      <c r="F1427" s="176">
        <v>2024</v>
      </c>
      <c r="G1427" s="176" t="s">
        <v>138</v>
      </c>
      <c r="H1427" s="176" t="s">
        <v>182</v>
      </c>
      <c r="I1427" s="176" t="s">
        <v>1000</v>
      </c>
      <c r="J1427" s="250" t="s">
        <v>13</v>
      </c>
      <c r="K1427" s="178">
        <v>1005563</v>
      </c>
      <c r="L1427" s="178">
        <v>3181305</v>
      </c>
      <c r="M1427" s="178">
        <v>1000999.447</v>
      </c>
      <c r="N1427" s="179" t="s">
        <v>20</v>
      </c>
      <c r="O1427" s="180" t="s">
        <v>20</v>
      </c>
    </row>
    <row r="1428" spans="1:15" customFormat="1" ht="15.5" x14ac:dyDescent="0.35">
      <c r="A1428" s="123" t="s">
        <v>3382</v>
      </c>
      <c r="B1428" s="124" t="s">
        <v>3383</v>
      </c>
      <c r="C1428" s="123" t="s">
        <v>96</v>
      </c>
      <c r="D1428" s="123" t="s">
        <v>166</v>
      </c>
      <c r="E1428" s="123" t="s">
        <v>209</v>
      </c>
      <c r="F1428" s="123">
        <v>2024</v>
      </c>
      <c r="G1428" s="123" t="s">
        <v>138</v>
      </c>
      <c r="H1428" s="123" t="s">
        <v>182</v>
      </c>
      <c r="I1428" s="123" t="s">
        <v>1000</v>
      </c>
      <c r="J1428" s="251" t="s">
        <v>13</v>
      </c>
      <c r="K1428" s="181">
        <v>3198262</v>
      </c>
      <c r="L1428" s="181">
        <v>10685574</v>
      </c>
      <c r="M1428" s="181">
        <v>2988510.514</v>
      </c>
      <c r="N1428" s="182" t="s">
        <v>20</v>
      </c>
      <c r="O1428" s="183" t="s">
        <v>20</v>
      </c>
    </row>
    <row r="1429" spans="1:15" customFormat="1" ht="15.5" x14ac:dyDescent="0.35">
      <c r="A1429" s="176" t="s">
        <v>3384</v>
      </c>
      <c r="B1429" s="177" t="s">
        <v>3385</v>
      </c>
      <c r="C1429" s="176" t="s">
        <v>90</v>
      </c>
      <c r="D1429" s="176" t="s">
        <v>155</v>
      </c>
      <c r="E1429" s="176" t="s">
        <v>155</v>
      </c>
      <c r="F1429" s="176">
        <v>2024</v>
      </c>
      <c r="G1429" s="176" t="s">
        <v>138</v>
      </c>
      <c r="H1429" s="176" t="s">
        <v>151</v>
      </c>
      <c r="I1429" s="176" t="s">
        <v>152</v>
      </c>
      <c r="J1429" s="250" t="s">
        <v>13</v>
      </c>
      <c r="K1429" s="178">
        <v>158712</v>
      </c>
      <c r="L1429" s="178">
        <v>9926</v>
      </c>
      <c r="M1429" s="178">
        <v>145.15199999999999</v>
      </c>
      <c r="N1429" s="179" t="s">
        <v>20</v>
      </c>
      <c r="O1429" s="180" t="s">
        <v>20</v>
      </c>
    </row>
    <row r="1430" spans="1:15" customFormat="1" ht="15.5" x14ac:dyDescent="0.35">
      <c r="A1430" s="123" t="s">
        <v>3386</v>
      </c>
      <c r="B1430" s="124" t="s">
        <v>3387</v>
      </c>
      <c r="C1430" s="123" t="s">
        <v>109</v>
      </c>
      <c r="D1430" s="123" t="s">
        <v>368</v>
      </c>
      <c r="E1430" s="123" t="s">
        <v>368</v>
      </c>
      <c r="F1430" s="123">
        <v>2024</v>
      </c>
      <c r="G1430" s="123" t="s">
        <v>138</v>
      </c>
      <c r="H1430" s="123" t="s">
        <v>144</v>
      </c>
      <c r="I1430" s="123" t="s">
        <v>282</v>
      </c>
      <c r="J1430" s="251" t="s">
        <v>13</v>
      </c>
      <c r="K1430" s="181">
        <v>2714973</v>
      </c>
      <c r="L1430" s="181">
        <v>2538250</v>
      </c>
      <c r="M1430" s="181">
        <v>2514315.6579999998</v>
      </c>
      <c r="N1430" s="182" t="s">
        <v>20</v>
      </c>
      <c r="O1430" s="183" t="s">
        <v>20</v>
      </c>
    </row>
    <row r="1431" spans="1:15" customFormat="1" ht="15.5" x14ac:dyDescent="0.35">
      <c r="A1431" s="176" t="s">
        <v>3388</v>
      </c>
      <c r="B1431" s="177" t="s">
        <v>3389</v>
      </c>
      <c r="C1431" s="176" t="s">
        <v>90</v>
      </c>
      <c r="D1431" s="176" t="s">
        <v>404</v>
      </c>
      <c r="E1431" s="176" t="s">
        <v>528</v>
      </c>
      <c r="F1431" s="176">
        <v>2024</v>
      </c>
      <c r="G1431" s="176" t="s">
        <v>138</v>
      </c>
      <c r="H1431" s="176" t="s">
        <v>321</v>
      </c>
      <c r="I1431" s="176" t="s">
        <v>322</v>
      </c>
      <c r="J1431" s="250" t="s">
        <v>13</v>
      </c>
      <c r="K1431" s="178">
        <v>4937</v>
      </c>
      <c r="L1431" s="178">
        <v>3764</v>
      </c>
      <c r="M1431" s="178">
        <v>3762.57</v>
      </c>
      <c r="N1431" s="179" t="s">
        <v>20</v>
      </c>
      <c r="O1431" s="180" t="s">
        <v>20</v>
      </c>
    </row>
    <row r="1432" spans="1:15" customFormat="1" ht="15.5" x14ac:dyDescent="0.35">
      <c r="A1432" s="123" t="s">
        <v>3390</v>
      </c>
      <c r="B1432" s="124" t="s">
        <v>3391</v>
      </c>
      <c r="C1432" s="123" t="s">
        <v>109</v>
      </c>
      <c r="D1432" s="123" t="s">
        <v>368</v>
      </c>
      <c r="E1432" s="123" t="s">
        <v>2408</v>
      </c>
      <c r="F1432" s="123">
        <v>2024</v>
      </c>
      <c r="G1432" s="123" t="s">
        <v>138</v>
      </c>
      <c r="H1432" s="123" t="s">
        <v>210</v>
      </c>
      <c r="I1432" s="123" t="s">
        <v>429</v>
      </c>
      <c r="J1432" s="251" t="s">
        <v>13</v>
      </c>
      <c r="K1432" s="181">
        <v>2855243</v>
      </c>
      <c r="L1432" s="185">
        <v>3</v>
      </c>
      <c r="M1432" s="181">
        <v>0</v>
      </c>
      <c r="N1432" s="182" t="s">
        <v>20</v>
      </c>
      <c r="O1432" s="183" t="s">
        <v>146</v>
      </c>
    </row>
    <row r="1433" spans="1:15" customFormat="1" ht="15.5" x14ac:dyDescent="0.35">
      <c r="A1433" s="176" t="s">
        <v>3392</v>
      </c>
      <c r="B1433" s="177" t="s">
        <v>3393</v>
      </c>
      <c r="C1433" s="176" t="s">
        <v>86</v>
      </c>
      <c r="D1433" s="176" t="s">
        <v>906</v>
      </c>
      <c r="E1433" s="176" t="s">
        <v>1223</v>
      </c>
      <c r="F1433" s="176">
        <v>2024</v>
      </c>
      <c r="G1433" s="176" t="s">
        <v>138</v>
      </c>
      <c r="H1433" s="176" t="s">
        <v>847</v>
      </c>
      <c r="I1433" s="176" t="s">
        <v>1673</v>
      </c>
      <c r="J1433" s="250" t="s">
        <v>13</v>
      </c>
      <c r="K1433" s="178">
        <v>55632</v>
      </c>
      <c r="L1433" s="178">
        <v>53775</v>
      </c>
      <c r="M1433" s="178">
        <v>0</v>
      </c>
      <c r="N1433" s="179" t="s">
        <v>20</v>
      </c>
      <c r="O1433" s="180" t="s">
        <v>146</v>
      </c>
    </row>
    <row r="1434" spans="1:15" customFormat="1" ht="15.5" x14ac:dyDescent="0.35">
      <c r="A1434" s="123" t="s">
        <v>3394</v>
      </c>
      <c r="B1434" s="124" t="s">
        <v>3395</v>
      </c>
      <c r="C1434" s="123" t="s">
        <v>91</v>
      </c>
      <c r="D1434" s="123" t="s">
        <v>393</v>
      </c>
      <c r="E1434" s="123" t="s">
        <v>393</v>
      </c>
      <c r="F1434" s="123">
        <v>2024</v>
      </c>
      <c r="G1434" s="123" t="s">
        <v>138</v>
      </c>
      <c r="H1434" s="123" t="s">
        <v>144</v>
      </c>
      <c r="I1434" s="123" t="s">
        <v>145</v>
      </c>
      <c r="J1434" s="251" t="s">
        <v>13</v>
      </c>
      <c r="K1434" s="181">
        <v>348001</v>
      </c>
      <c r="L1434" s="185">
        <v>348001</v>
      </c>
      <c r="M1434" s="181">
        <v>346901</v>
      </c>
      <c r="N1434" s="182" t="s">
        <v>20</v>
      </c>
      <c r="O1434" s="183" t="s">
        <v>20</v>
      </c>
    </row>
    <row r="1435" spans="1:15" customFormat="1" ht="15.5" x14ac:dyDescent="0.35">
      <c r="A1435" s="176" t="s">
        <v>3396</v>
      </c>
      <c r="B1435" s="177" t="s">
        <v>3397</v>
      </c>
      <c r="C1435" s="176" t="s">
        <v>98</v>
      </c>
      <c r="D1435" s="176" t="s">
        <v>400</v>
      </c>
      <c r="E1435" s="176" t="s">
        <v>401</v>
      </c>
      <c r="F1435" s="176">
        <v>2024</v>
      </c>
      <c r="G1435" s="176" t="s">
        <v>138</v>
      </c>
      <c r="H1435" s="176" t="s">
        <v>270</v>
      </c>
      <c r="I1435" s="176" t="s">
        <v>271</v>
      </c>
      <c r="J1435" s="250" t="s">
        <v>13</v>
      </c>
      <c r="K1435" s="178">
        <v>27530</v>
      </c>
      <c r="L1435" s="178">
        <v>2047</v>
      </c>
      <c r="M1435" s="178">
        <v>2047</v>
      </c>
      <c r="N1435" s="179" t="s">
        <v>20</v>
      </c>
      <c r="O1435" s="180" t="s">
        <v>20</v>
      </c>
    </row>
    <row r="1436" spans="1:15" customFormat="1" ht="15.5" x14ac:dyDescent="0.35">
      <c r="A1436" s="123" t="s">
        <v>3398</v>
      </c>
      <c r="B1436" s="124" t="s">
        <v>3399</v>
      </c>
      <c r="C1436" s="123" t="s">
        <v>96</v>
      </c>
      <c r="D1436" s="123" t="s">
        <v>166</v>
      </c>
      <c r="E1436" s="123" t="s">
        <v>155</v>
      </c>
      <c r="F1436" s="123">
        <v>2024</v>
      </c>
      <c r="G1436" s="123" t="s">
        <v>138</v>
      </c>
      <c r="H1436" s="123" t="s">
        <v>151</v>
      </c>
      <c r="I1436" s="123" t="s">
        <v>152</v>
      </c>
      <c r="J1436" s="251" t="s">
        <v>13</v>
      </c>
      <c r="K1436" s="181">
        <v>107640</v>
      </c>
      <c r="L1436" s="181">
        <v>70240</v>
      </c>
      <c r="M1436" s="181">
        <v>35374.303999999996</v>
      </c>
      <c r="N1436" s="182" t="s">
        <v>20</v>
      </c>
      <c r="O1436" s="183" t="s">
        <v>20</v>
      </c>
    </row>
    <row r="1437" spans="1:15" customFormat="1" ht="15.5" x14ac:dyDescent="0.35">
      <c r="A1437" s="176" t="s">
        <v>3400</v>
      </c>
      <c r="B1437" s="177" t="s">
        <v>3401</v>
      </c>
      <c r="C1437" s="176" t="s">
        <v>98</v>
      </c>
      <c r="D1437" s="176" t="s">
        <v>190</v>
      </c>
      <c r="E1437" s="176" t="s">
        <v>191</v>
      </c>
      <c r="F1437" s="176">
        <v>2024</v>
      </c>
      <c r="G1437" s="176" t="s">
        <v>138</v>
      </c>
      <c r="H1437" s="176" t="s">
        <v>162</v>
      </c>
      <c r="I1437" s="176" t="s">
        <v>1018</v>
      </c>
      <c r="J1437" s="250" t="s">
        <v>16</v>
      </c>
      <c r="K1437" s="178">
        <v>2</v>
      </c>
      <c r="L1437" s="178">
        <v>2</v>
      </c>
      <c r="M1437" s="178">
        <v>0</v>
      </c>
      <c r="N1437" s="179" t="s">
        <v>20</v>
      </c>
      <c r="O1437" s="180" t="s">
        <v>146</v>
      </c>
    </row>
    <row r="1438" spans="1:15" customFormat="1" ht="15.5" x14ac:dyDescent="0.35">
      <c r="A1438" s="123" t="s">
        <v>3402</v>
      </c>
      <c r="B1438" s="124" t="s">
        <v>3403</v>
      </c>
      <c r="C1438" s="123" t="s">
        <v>84</v>
      </c>
      <c r="D1438" s="123" t="s">
        <v>155</v>
      </c>
      <c r="E1438" s="123" t="s">
        <v>155</v>
      </c>
      <c r="F1438" s="123">
        <v>2024</v>
      </c>
      <c r="G1438" s="123" t="s">
        <v>138</v>
      </c>
      <c r="H1438" s="123" t="s">
        <v>151</v>
      </c>
      <c r="I1438" s="123" t="s">
        <v>152</v>
      </c>
      <c r="J1438" s="251" t="s">
        <v>13</v>
      </c>
      <c r="K1438" s="181">
        <v>164564</v>
      </c>
      <c r="L1438" s="181">
        <v>159000</v>
      </c>
      <c r="M1438" s="181">
        <v>0</v>
      </c>
      <c r="N1438" s="182" t="s">
        <v>20</v>
      </c>
      <c r="O1438" s="183" t="s">
        <v>146</v>
      </c>
    </row>
    <row r="1439" spans="1:15" customFormat="1" ht="15.5" x14ac:dyDescent="0.35">
      <c r="A1439" s="176" t="s">
        <v>3404</v>
      </c>
      <c r="B1439" s="177" t="s">
        <v>3405</v>
      </c>
      <c r="C1439" s="176" t="s">
        <v>109</v>
      </c>
      <c r="D1439" s="176" t="s">
        <v>288</v>
      </c>
      <c r="E1439" s="176" t="s">
        <v>155</v>
      </c>
      <c r="F1439" s="176">
        <v>2024</v>
      </c>
      <c r="G1439" s="176" t="s">
        <v>138</v>
      </c>
      <c r="H1439" s="176" t="s">
        <v>139</v>
      </c>
      <c r="I1439" s="176" t="s">
        <v>140</v>
      </c>
      <c r="J1439" s="250" t="s">
        <v>13</v>
      </c>
      <c r="K1439" s="178">
        <v>806254</v>
      </c>
      <c r="L1439" s="184">
        <v>217085</v>
      </c>
      <c r="M1439" s="184">
        <v>217080.323</v>
      </c>
      <c r="N1439" s="179" t="s">
        <v>20</v>
      </c>
      <c r="O1439" s="180" t="s">
        <v>20</v>
      </c>
    </row>
    <row r="1440" spans="1:15" customFormat="1" ht="15.5" x14ac:dyDescent="0.35">
      <c r="A1440" s="123" t="s">
        <v>3406</v>
      </c>
      <c r="B1440" s="124" t="s">
        <v>3407</v>
      </c>
      <c r="C1440" s="123" t="s">
        <v>90</v>
      </c>
      <c r="D1440" s="123" t="s">
        <v>404</v>
      </c>
      <c r="E1440" s="123" t="s">
        <v>528</v>
      </c>
      <c r="F1440" s="123">
        <v>2024</v>
      </c>
      <c r="G1440" s="123" t="s">
        <v>138</v>
      </c>
      <c r="H1440" s="123" t="s">
        <v>210</v>
      </c>
      <c r="I1440" s="123" t="s">
        <v>429</v>
      </c>
      <c r="J1440" s="251" t="s">
        <v>13</v>
      </c>
      <c r="K1440" s="181">
        <v>78906</v>
      </c>
      <c r="L1440" s="181">
        <v>3</v>
      </c>
      <c r="M1440" s="181">
        <v>0</v>
      </c>
      <c r="N1440" s="182" t="s">
        <v>20</v>
      </c>
      <c r="O1440" s="183" t="s">
        <v>146</v>
      </c>
    </row>
    <row r="1441" spans="1:15" customFormat="1" ht="15.5" x14ac:dyDescent="0.35">
      <c r="A1441" s="176" t="s">
        <v>3408</v>
      </c>
      <c r="B1441" s="177" t="s">
        <v>3409</v>
      </c>
      <c r="C1441" s="176" t="s">
        <v>96</v>
      </c>
      <c r="D1441" s="176" t="s">
        <v>166</v>
      </c>
      <c r="E1441" s="176" t="s">
        <v>1012</v>
      </c>
      <c r="F1441" s="176">
        <v>2024</v>
      </c>
      <c r="G1441" s="176" t="s">
        <v>138</v>
      </c>
      <c r="H1441" s="176" t="s">
        <v>151</v>
      </c>
      <c r="I1441" s="176" t="s">
        <v>152</v>
      </c>
      <c r="J1441" s="250" t="s">
        <v>13</v>
      </c>
      <c r="K1441" s="178">
        <v>36735</v>
      </c>
      <c r="L1441" s="178">
        <v>30060</v>
      </c>
      <c r="M1441" s="178">
        <v>8224</v>
      </c>
      <c r="N1441" s="179" t="s">
        <v>20</v>
      </c>
      <c r="O1441" s="180" t="s">
        <v>20</v>
      </c>
    </row>
    <row r="1442" spans="1:15" customFormat="1" ht="15.5" x14ac:dyDescent="0.35">
      <c r="A1442" s="123" t="s">
        <v>3410</v>
      </c>
      <c r="B1442" s="124" t="s">
        <v>3411</v>
      </c>
      <c r="C1442" s="123" t="s">
        <v>98</v>
      </c>
      <c r="D1442" s="123" t="s">
        <v>400</v>
      </c>
      <c r="E1442" s="123" t="s">
        <v>400</v>
      </c>
      <c r="F1442" s="123">
        <v>2024</v>
      </c>
      <c r="G1442" s="123" t="s">
        <v>138</v>
      </c>
      <c r="H1442" s="123" t="s">
        <v>151</v>
      </c>
      <c r="I1442" s="123" t="s">
        <v>152</v>
      </c>
      <c r="J1442" s="251" t="s">
        <v>13</v>
      </c>
      <c r="K1442" s="181">
        <v>510</v>
      </c>
      <c r="L1442" s="181">
        <v>10</v>
      </c>
      <c r="M1442" s="181">
        <v>0</v>
      </c>
      <c r="N1442" s="182" t="s">
        <v>20</v>
      </c>
      <c r="O1442" s="183" t="s">
        <v>146</v>
      </c>
    </row>
    <row r="1443" spans="1:15" customFormat="1" ht="15.5" x14ac:dyDescent="0.35">
      <c r="A1443" s="176" t="s">
        <v>3412</v>
      </c>
      <c r="B1443" s="177" t="s">
        <v>3413</v>
      </c>
      <c r="C1443" s="176" t="s">
        <v>97</v>
      </c>
      <c r="D1443" s="176" t="s">
        <v>155</v>
      </c>
      <c r="E1443" s="176" t="s">
        <v>155</v>
      </c>
      <c r="F1443" s="176">
        <v>2024</v>
      </c>
      <c r="G1443" s="176" t="s">
        <v>138</v>
      </c>
      <c r="H1443" s="176" t="s">
        <v>151</v>
      </c>
      <c r="I1443" s="176" t="s">
        <v>152</v>
      </c>
      <c r="J1443" s="250" t="s">
        <v>13</v>
      </c>
      <c r="K1443" s="178">
        <v>5798612</v>
      </c>
      <c r="L1443" s="178">
        <v>12020</v>
      </c>
      <c r="M1443" s="178">
        <v>10157.074000000001</v>
      </c>
      <c r="N1443" s="179" t="s">
        <v>20</v>
      </c>
      <c r="O1443" s="180" t="s">
        <v>20</v>
      </c>
    </row>
    <row r="1444" spans="1:15" customFormat="1" ht="15.5" x14ac:dyDescent="0.35">
      <c r="A1444" s="123" t="s">
        <v>3414</v>
      </c>
      <c r="B1444" s="124" t="s">
        <v>3415</v>
      </c>
      <c r="C1444" s="123" t="s">
        <v>87</v>
      </c>
      <c r="D1444" s="123" t="s">
        <v>155</v>
      </c>
      <c r="E1444" s="123" t="s">
        <v>155</v>
      </c>
      <c r="F1444" s="123">
        <v>2024</v>
      </c>
      <c r="G1444" s="123" t="s">
        <v>138</v>
      </c>
      <c r="H1444" s="123" t="s">
        <v>151</v>
      </c>
      <c r="I1444" s="123" t="s">
        <v>152</v>
      </c>
      <c r="J1444" s="251" t="s">
        <v>13</v>
      </c>
      <c r="K1444" s="181">
        <v>73577</v>
      </c>
      <c r="L1444" s="185">
        <v>320</v>
      </c>
      <c r="M1444" s="181">
        <v>164.21299999999999</v>
      </c>
      <c r="N1444" s="182" t="s">
        <v>20</v>
      </c>
      <c r="O1444" s="183" t="s">
        <v>20</v>
      </c>
    </row>
    <row r="1445" spans="1:15" customFormat="1" ht="15.5" x14ac:dyDescent="0.35">
      <c r="A1445" s="176" t="s">
        <v>3416</v>
      </c>
      <c r="B1445" s="177" t="s">
        <v>3417</v>
      </c>
      <c r="C1445" s="176" t="s">
        <v>87</v>
      </c>
      <c r="D1445" s="176" t="s">
        <v>155</v>
      </c>
      <c r="E1445" s="176" t="s">
        <v>155</v>
      </c>
      <c r="F1445" s="176">
        <v>2024</v>
      </c>
      <c r="G1445" s="176" t="s">
        <v>138</v>
      </c>
      <c r="H1445" s="176" t="s">
        <v>151</v>
      </c>
      <c r="I1445" s="176" t="s">
        <v>152</v>
      </c>
      <c r="J1445" s="250" t="s">
        <v>13</v>
      </c>
      <c r="K1445" s="178">
        <v>1137909</v>
      </c>
      <c r="L1445" s="178">
        <v>520</v>
      </c>
      <c r="M1445" s="178">
        <v>105.054</v>
      </c>
      <c r="N1445" s="179" t="s">
        <v>20</v>
      </c>
      <c r="O1445" s="180" t="s">
        <v>20</v>
      </c>
    </row>
    <row r="1446" spans="1:15" customFormat="1" ht="15.5" x14ac:dyDescent="0.35">
      <c r="A1446" s="123" t="s">
        <v>3418</v>
      </c>
      <c r="B1446" s="124" t="s">
        <v>3419</v>
      </c>
      <c r="C1446" s="123" t="s">
        <v>96</v>
      </c>
      <c r="D1446" s="123" t="s">
        <v>136</v>
      </c>
      <c r="E1446" s="123" t="s">
        <v>506</v>
      </c>
      <c r="F1446" s="123">
        <v>2024</v>
      </c>
      <c r="G1446" s="123" t="s">
        <v>138</v>
      </c>
      <c r="H1446" s="123" t="s">
        <v>151</v>
      </c>
      <c r="I1446" s="123" t="s">
        <v>152</v>
      </c>
      <c r="J1446" s="251" t="s">
        <v>13</v>
      </c>
      <c r="K1446" s="181">
        <v>5009677</v>
      </c>
      <c r="L1446" s="181">
        <v>85320</v>
      </c>
      <c r="M1446" s="181">
        <v>84470.379000000001</v>
      </c>
      <c r="N1446" s="182" t="s">
        <v>20</v>
      </c>
      <c r="O1446" s="183" t="s">
        <v>20</v>
      </c>
    </row>
    <row r="1447" spans="1:15" customFormat="1" ht="15.5" x14ac:dyDescent="0.35">
      <c r="A1447" s="176" t="s">
        <v>3420</v>
      </c>
      <c r="B1447" s="177" t="s">
        <v>3421</v>
      </c>
      <c r="C1447" s="176" t="s">
        <v>88</v>
      </c>
      <c r="D1447" s="176" t="s">
        <v>412</v>
      </c>
      <c r="E1447" s="176" t="s">
        <v>1441</v>
      </c>
      <c r="F1447" s="176">
        <v>2024</v>
      </c>
      <c r="G1447" s="176" t="s">
        <v>138</v>
      </c>
      <c r="H1447" s="176" t="s">
        <v>151</v>
      </c>
      <c r="I1447" s="176" t="s">
        <v>152</v>
      </c>
      <c r="J1447" s="250" t="s">
        <v>13</v>
      </c>
      <c r="K1447" s="178">
        <v>100500</v>
      </c>
      <c r="L1447" s="178">
        <v>510</v>
      </c>
      <c r="M1447" s="178">
        <v>185</v>
      </c>
      <c r="N1447" s="179" t="s">
        <v>20</v>
      </c>
      <c r="O1447" s="180" t="s">
        <v>20</v>
      </c>
    </row>
    <row r="1448" spans="1:15" customFormat="1" ht="15.5" x14ac:dyDescent="0.35">
      <c r="A1448" s="123" t="s">
        <v>3422</v>
      </c>
      <c r="B1448" s="124" t="s">
        <v>3423</v>
      </c>
      <c r="C1448" s="123" t="s">
        <v>96</v>
      </c>
      <c r="D1448" s="123" t="s">
        <v>155</v>
      </c>
      <c r="E1448" s="123" t="s">
        <v>155</v>
      </c>
      <c r="F1448" s="123">
        <v>2024</v>
      </c>
      <c r="G1448" s="123" t="s">
        <v>138</v>
      </c>
      <c r="H1448" s="123" t="s">
        <v>151</v>
      </c>
      <c r="I1448" s="123" t="s">
        <v>152</v>
      </c>
      <c r="J1448" s="251" t="s">
        <v>13</v>
      </c>
      <c r="K1448" s="181">
        <v>61000</v>
      </c>
      <c r="L1448" s="185">
        <v>60030</v>
      </c>
      <c r="M1448" s="181">
        <v>29525</v>
      </c>
      <c r="N1448" s="182" t="s">
        <v>20</v>
      </c>
      <c r="O1448" s="183" t="s">
        <v>20</v>
      </c>
    </row>
    <row r="1449" spans="1:15" customFormat="1" ht="15.5" x14ac:dyDescent="0.35">
      <c r="A1449" s="176" t="s">
        <v>3424</v>
      </c>
      <c r="B1449" s="177" t="s">
        <v>3425</v>
      </c>
      <c r="C1449" s="176" t="s">
        <v>93</v>
      </c>
      <c r="D1449" s="176" t="s">
        <v>245</v>
      </c>
      <c r="E1449" s="176" t="s">
        <v>267</v>
      </c>
      <c r="F1449" s="176">
        <v>2024</v>
      </c>
      <c r="G1449" s="176" t="s">
        <v>138</v>
      </c>
      <c r="H1449" s="176" t="s">
        <v>151</v>
      </c>
      <c r="I1449" s="176" t="s">
        <v>152</v>
      </c>
      <c r="J1449" s="250" t="s">
        <v>13</v>
      </c>
      <c r="K1449" s="178">
        <v>9540</v>
      </c>
      <c r="L1449" s="184">
        <v>9540</v>
      </c>
      <c r="M1449" s="178">
        <v>0</v>
      </c>
      <c r="N1449" s="179" t="s">
        <v>20</v>
      </c>
      <c r="O1449" s="180" t="s">
        <v>146</v>
      </c>
    </row>
    <row r="1450" spans="1:15" customFormat="1" ht="15.5" x14ac:dyDescent="0.35">
      <c r="A1450" s="123" t="s">
        <v>3426</v>
      </c>
      <c r="B1450" s="124" t="s">
        <v>3427</v>
      </c>
      <c r="C1450" s="123" t="s">
        <v>90</v>
      </c>
      <c r="D1450" s="123" t="s">
        <v>155</v>
      </c>
      <c r="E1450" s="123" t="s">
        <v>155</v>
      </c>
      <c r="F1450" s="123">
        <v>2024</v>
      </c>
      <c r="G1450" s="123" t="s">
        <v>138</v>
      </c>
      <c r="H1450" s="123" t="s">
        <v>270</v>
      </c>
      <c r="I1450" s="123" t="s">
        <v>1382</v>
      </c>
      <c r="J1450" s="251" t="s">
        <v>13</v>
      </c>
      <c r="K1450" s="181">
        <v>727523</v>
      </c>
      <c r="L1450" s="185">
        <v>671461</v>
      </c>
      <c r="M1450" s="181">
        <v>671458.42099999997</v>
      </c>
      <c r="N1450" s="182" t="s">
        <v>20</v>
      </c>
      <c r="O1450" s="183" t="s">
        <v>20</v>
      </c>
    </row>
    <row r="1451" spans="1:15" customFormat="1" ht="15.5" x14ac:dyDescent="0.35">
      <c r="A1451" s="176" t="s">
        <v>3428</v>
      </c>
      <c r="B1451" s="177" t="s">
        <v>3429</v>
      </c>
      <c r="C1451" s="176" t="s">
        <v>87</v>
      </c>
      <c r="D1451" s="176" t="s">
        <v>155</v>
      </c>
      <c r="E1451" s="176" t="s">
        <v>155</v>
      </c>
      <c r="F1451" s="176">
        <v>2024</v>
      </c>
      <c r="G1451" s="176" t="s">
        <v>138</v>
      </c>
      <c r="H1451" s="176" t="s">
        <v>151</v>
      </c>
      <c r="I1451" s="176" t="s">
        <v>152</v>
      </c>
      <c r="J1451" s="250" t="s">
        <v>13</v>
      </c>
      <c r="K1451" s="178">
        <v>164550</v>
      </c>
      <c r="L1451" s="178">
        <v>163140</v>
      </c>
      <c r="M1451" s="178">
        <v>162072</v>
      </c>
      <c r="N1451" s="179" t="s">
        <v>20</v>
      </c>
      <c r="O1451" s="180" t="s">
        <v>20</v>
      </c>
    </row>
    <row r="1452" spans="1:15" customFormat="1" ht="15.5" x14ac:dyDescent="0.35">
      <c r="A1452" s="123" t="s">
        <v>3430</v>
      </c>
      <c r="B1452" s="124" t="s">
        <v>3431</v>
      </c>
      <c r="C1452" s="123" t="s">
        <v>90</v>
      </c>
      <c r="D1452" s="123" t="s">
        <v>911</v>
      </c>
      <c r="E1452" s="123" t="s">
        <v>2388</v>
      </c>
      <c r="F1452" s="123">
        <v>2024</v>
      </c>
      <c r="G1452" s="123" t="s">
        <v>138</v>
      </c>
      <c r="H1452" s="123" t="s">
        <v>151</v>
      </c>
      <c r="I1452" s="123" t="s">
        <v>200</v>
      </c>
      <c r="J1452" s="251" t="s">
        <v>13</v>
      </c>
      <c r="K1452" s="181">
        <v>55000</v>
      </c>
      <c r="L1452" s="181">
        <v>637561</v>
      </c>
      <c r="M1452" s="181">
        <v>5000</v>
      </c>
      <c r="N1452" s="182" t="s">
        <v>20</v>
      </c>
      <c r="O1452" s="183" t="s">
        <v>20</v>
      </c>
    </row>
    <row r="1453" spans="1:15" customFormat="1" ht="15.5" x14ac:dyDescent="0.35">
      <c r="A1453" s="176" t="s">
        <v>3432</v>
      </c>
      <c r="B1453" s="177" t="s">
        <v>3433</v>
      </c>
      <c r="C1453" s="176" t="s">
        <v>98</v>
      </c>
      <c r="D1453" s="176" t="s">
        <v>158</v>
      </c>
      <c r="E1453" s="176" t="s">
        <v>309</v>
      </c>
      <c r="F1453" s="176">
        <v>2024</v>
      </c>
      <c r="G1453" s="176" t="s">
        <v>138</v>
      </c>
      <c r="H1453" s="176" t="s">
        <v>162</v>
      </c>
      <c r="I1453" s="176" t="s">
        <v>1018</v>
      </c>
      <c r="J1453" s="250" t="s">
        <v>16</v>
      </c>
      <c r="K1453" s="178">
        <v>1255</v>
      </c>
      <c r="L1453" s="184">
        <v>1255</v>
      </c>
      <c r="M1453" s="178">
        <v>1254.26</v>
      </c>
      <c r="N1453" s="179" t="s">
        <v>20</v>
      </c>
      <c r="O1453" s="180" t="s">
        <v>20</v>
      </c>
    </row>
    <row r="1454" spans="1:15" customFormat="1" ht="15.5" x14ac:dyDescent="0.35">
      <c r="A1454" s="123" t="s">
        <v>3434</v>
      </c>
      <c r="B1454" s="124" t="s">
        <v>3435</v>
      </c>
      <c r="C1454" s="123" t="s">
        <v>91</v>
      </c>
      <c r="D1454" s="123" t="s">
        <v>384</v>
      </c>
      <c r="E1454" s="123" t="s">
        <v>3436</v>
      </c>
      <c r="F1454" s="123">
        <v>2024</v>
      </c>
      <c r="G1454" s="123" t="s">
        <v>138</v>
      </c>
      <c r="H1454" s="123" t="s">
        <v>182</v>
      </c>
      <c r="I1454" s="123" t="s">
        <v>330</v>
      </c>
      <c r="J1454" s="251" t="s">
        <v>13</v>
      </c>
      <c r="K1454" s="181">
        <v>81035</v>
      </c>
      <c r="L1454" s="185">
        <v>161486</v>
      </c>
      <c r="M1454" s="181">
        <v>1006.08</v>
      </c>
      <c r="N1454" s="182" t="s">
        <v>20</v>
      </c>
      <c r="O1454" s="183" t="s">
        <v>20</v>
      </c>
    </row>
    <row r="1455" spans="1:15" customFormat="1" ht="15.5" x14ac:dyDescent="0.35">
      <c r="A1455" s="176" t="s">
        <v>3437</v>
      </c>
      <c r="B1455" s="177" t="s">
        <v>3438</v>
      </c>
      <c r="C1455" s="176" t="s">
        <v>90</v>
      </c>
      <c r="D1455" s="176" t="s">
        <v>489</v>
      </c>
      <c r="E1455" s="176" t="s">
        <v>490</v>
      </c>
      <c r="F1455" s="176">
        <v>2024</v>
      </c>
      <c r="G1455" s="176" t="s">
        <v>138</v>
      </c>
      <c r="H1455" s="176" t="s">
        <v>687</v>
      </c>
      <c r="I1455" s="176" t="s">
        <v>957</v>
      </c>
      <c r="J1455" s="250" t="s">
        <v>13</v>
      </c>
      <c r="K1455" s="178">
        <v>60469</v>
      </c>
      <c r="L1455" s="178">
        <v>1</v>
      </c>
      <c r="M1455" s="178">
        <v>0</v>
      </c>
      <c r="N1455" s="179" t="s">
        <v>20</v>
      </c>
      <c r="O1455" s="180" t="s">
        <v>146</v>
      </c>
    </row>
    <row r="1456" spans="1:15" customFormat="1" ht="15.5" x14ac:dyDescent="0.35">
      <c r="A1456" s="123" t="s">
        <v>3439</v>
      </c>
      <c r="B1456" s="124" t="s">
        <v>3440</v>
      </c>
      <c r="C1456" s="123" t="s">
        <v>96</v>
      </c>
      <c r="D1456" s="123" t="s">
        <v>166</v>
      </c>
      <c r="E1456" s="123" t="s">
        <v>1737</v>
      </c>
      <c r="F1456" s="123">
        <v>2024</v>
      </c>
      <c r="G1456" s="123" t="s">
        <v>138</v>
      </c>
      <c r="H1456" s="123" t="s">
        <v>151</v>
      </c>
      <c r="I1456" s="123" t="s">
        <v>200</v>
      </c>
      <c r="J1456" s="251" t="s">
        <v>13</v>
      </c>
      <c r="K1456" s="181">
        <v>131300</v>
      </c>
      <c r="L1456" s="181">
        <v>186000</v>
      </c>
      <c r="M1456" s="181">
        <v>131298.43</v>
      </c>
      <c r="N1456" s="182" t="s">
        <v>20</v>
      </c>
      <c r="O1456" s="183" t="s">
        <v>20</v>
      </c>
    </row>
    <row r="1457" spans="1:15" customFormat="1" ht="15.5" x14ac:dyDescent="0.35">
      <c r="A1457" s="176" t="s">
        <v>3441</v>
      </c>
      <c r="B1457" s="177" t="s">
        <v>3442</v>
      </c>
      <c r="C1457" s="176" t="s">
        <v>109</v>
      </c>
      <c r="D1457" s="176" t="s">
        <v>67</v>
      </c>
      <c r="E1457" s="176" t="s">
        <v>3443</v>
      </c>
      <c r="F1457" s="176">
        <v>2024</v>
      </c>
      <c r="G1457" s="176" t="s">
        <v>138</v>
      </c>
      <c r="H1457" s="176" t="s">
        <v>196</v>
      </c>
      <c r="I1457" s="176" t="s">
        <v>196</v>
      </c>
      <c r="J1457" s="250" t="s">
        <v>13</v>
      </c>
      <c r="K1457" s="178">
        <v>69941</v>
      </c>
      <c r="L1457" s="178">
        <v>69941</v>
      </c>
      <c r="M1457" s="178">
        <v>57643.767999999996</v>
      </c>
      <c r="N1457" s="179" t="s">
        <v>20</v>
      </c>
      <c r="O1457" s="180" t="s">
        <v>20</v>
      </c>
    </row>
    <row r="1458" spans="1:15" customFormat="1" ht="15.5" x14ac:dyDescent="0.35">
      <c r="A1458" s="123" t="s">
        <v>3444</v>
      </c>
      <c r="B1458" s="124" t="s">
        <v>3445</v>
      </c>
      <c r="C1458" s="123" t="s">
        <v>91</v>
      </c>
      <c r="D1458" s="123" t="s">
        <v>155</v>
      </c>
      <c r="E1458" s="123" t="s">
        <v>155</v>
      </c>
      <c r="F1458" s="123">
        <v>2024</v>
      </c>
      <c r="G1458" s="123" t="s">
        <v>138</v>
      </c>
      <c r="H1458" s="123" t="s">
        <v>139</v>
      </c>
      <c r="I1458" s="123" t="s">
        <v>177</v>
      </c>
      <c r="J1458" s="251" t="s">
        <v>13</v>
      </c>
      <c r="K1458" s="181">
        <v>343812</v>
      </c>
      <c r="L1458" s="185">
        <v>553291</v>
      </c>
      <c r="M1458" s="181">
        <v>331756.01500000001</v>
      </c>
      <c r="N1458" s="182" t="s">
        <v>20</v>
      </c>
      <c r="O1458" s="183" t="s">
        <v>20</v>
      </c>
    </row>
    <row r="1459" spans="1:15" customFormat="1" ht="15.5" x14ac:dyDescent="0.35">
      <c r="A1459" s="176" t="s">
        <v>3446</v>
      </c>
      <c r="B1459" s="177" t="s">
        <v>3447</v>
      </c>
      <c r="C1459" s="176" t="s">
        <v>91</v>
      </c>
      <c r="D1459" s="176" t="s">
        <v>384</v>
      </c>
      <c r="E1459" s="176" t="s">
        <v>3093</v>
      </c>
      <c r="F1459" s="176">
        <v>2024</v>
      </c>
      <c r="G1459" s="176" t="s">
        <v>138</v>
      </c>
      <c r="H1459" s="176" t="s">
        <v>182</v>
      </c>
      <c r="I1459" s="176" t="s">
        <v>330</v>
      </c>
      <c r="J1459" s="250" t="s">
        <v>13</v>
      </c>
      <c r="K1459" s="178">
        <v>422604</v>
      </c>
      <c r="L1459" s="178">
        <v>131912</v>
      </c>
      <c r="M1459" s="178">
        <v>131911.60399999999</v>
      </c>
      <c r="N1459" s="179" t="s">
        <v>20</v>
      </c>
      <c r="O1459" s="180" t="s">
        <v>20</v>
      </c>
    </row>
    <row r="1460" spans="1:15" customFormat="1" ht="15.5" x14ac:dyDescent="0.35">
      <c r="A1460" s="123" t="s">
        <v>3448</v>
      </c>
      <c r="B1460" s="124" t="s">
        <v>3449</v>
      </c>
      <c r="C1460" s="123" t="s">
        <v>89</v>
      </c>
      <c r="D1460" s="123" t="s">
        <v>495</v>
      </c>
      <c r="E1460" s="123" t="s">
        <v>3450</v>
      </c>
      <c r="F1460" s="123">
        <v>2024</v>
      </c>
      <c r="G1460" s="123" t="s">
        <v>138</v>
      </c>
      <c r="H1460" s="123" t="s">
        <v>182</v>
      </c>
      <c r="I1460" s="123" t="s">
        <v>330</v>
      </c>
      <c r="J1460" s="251" t="s">
        <v>13</v>
      </c>
      <c r="K1460" s="181">
        <v>366867</v>
      </c>
      <c r="L1460" s="181">
        <v>366868</v>
      </c>
      <c r="M1460" s="181">
        <v>364888</v>
      </c>
      <c r="N1460" s="182" t="s">
        <v>20</v>
      </c>
      <c r="O1460" s="183" t="s">
        <v>20</v>
      </c>
    </row>
    <row r="1461" spans="1:15" customFormat="1" ht="15.5" x14ac:dyDescent="0.35">
      <c r="A1461" s="176" t="s">
        <v>3451</v>
      </c>
      <c r="B1461" s="177" t="s">
        <v>3452</v>
      </c>
      <c r="C1461" s="176" t="s">
        <v>90</v>
      </c>
      <c r="D1461" s="176" t="s">
        <v>404</v>
      </c>
      <c r="E1461" s="176" t="s">
        <v>528</v>
      </c>
      <c r="F1461" s="176">
        <v>2024</v>
      </c>
      <c r="G1461" s="176" t="s">
        <v>251</v>
      </c>
      <c r="H1461" s="176" t="s">
        <v>144</v>
      </c>
      <c r="I1461" s="176" t="s">
        <v>282</v>
      </c>
      <c r="J1461" s="250" t="s">
        <v>13</v>
      </c>
      <c r="K1461" s="178">
        <v>171442</v>
      </c>
      <c r="L1461" s="184">
        <v>48677</v>
      </c>
      <c r="M1461" s="178">
        <v>48676</v>
      </c>
      <c r="N1461" s="179" t="s">
        <v>20</v>
      </c>
      <c r="O1461" s="180" t="s">
        <v>20</v>
      </c>
    </row>
    <row r="1462" spans="1:15" customFormat="1" ht="15.5" x14ac:dyDescent="0.35">
      <c r="A1462" s="123" t="s">
        <v>3453</v>
      </c>
      <c r="B1462" s="124" t="s">
        <v>3454</v>
      </c>
      <c r="C1462" s="123" t="s">
        <v>96</v>
      </c>
      <c r="D1462" s="123" t="s">
        <v>155</v>
      </c>
      <c r="E1462" s="123" t="s">
        <v>155</v>
      </c>
      <c r="F1462" s="123">
        <v>2024</v>
      </c>
      <c r="G1462" s="123" t="s">
        <v>138</v>
      </c>
      <c r="H1462" s="123" t="s">
        <v>151</v>
      </c>
      <c r="I1462" s="123" t="s">
        <v>200</v>
      </c>
      <c r="J1462" s="251" t="s">
        <v>13</v>
      </c>
      <c r="K1462" s="181">
        <v>129380</v>
      </c>
      <c r="L1462" s="185">
        <v>129380</v>
      </c>
      <c r="M1462" s="181">
        <v>117380.579</v>
      </c>
      <c r="N1462" s="182" t="s">
        <v>20</v>
      </c>
      <c r="O1462" s="183" t="s">
        <v>20</v>
      </c>
    </row>
    <row r="1463" spans="1:15" customFormat="1" ht="15.5" x14ac:dyDescent="0.35">
      <c r="A1463" s="176" t="s">
        <v>3455</v>
      </c>
      <c r="B1463" s="177" t="s">
        <v>3456</v>
      </c>
      <c r="C1463" s="176" t="s">
        <v>90</v>
      </c>
      <c r="D1463" s="176" t="s">
        <v>63</v>
      </c>
      <c r="E1463" s="176" t="s">
        <v>63</v>
      </c>
      <c r="F1463" s="176">
        <v>2024</v>
      </c>
      <c r="G1463" s="176" t="s">
        <v>138</v>
      </c>
      <c r="H1463" s="176" t="s">
        <v>139</v>
      </c>
      <c r="I1463" s="176" t="s">
        <v>140</v>
      </c>
      <c r="J1463" s="250" t="s">
        <v>13</v>
      </c>
      <c r="K1463" s="178">
        <v>5</v>
      </c>
      <c r="L1463" s="178">
        <v>5</v>
      </c>
      <c r="M1463" s="178">
        <v>0</v>
      </c>
      <c r="N1463" s="179" t="s">
        <v>20</v>
      </c>
      <c r="O1463" s="180" t="s">
        <v>146</v>
      </c>
    </row>
    <row r="1464" spans="1:15" customFormat="1" ht="15.5" x14ac:dyDescent="0.35">
      <c r="A1464" s="123" t="s">
        <v>3457</v>
      </c>
      <c r="B1464" s="124" t="s">
        <v>3458</v>
      </c>
      <c r="C1464" s="123" t="s">
        <v>91</v>
      </c>
      <c r="D1464" s="123" t="s">
        <v>384</v>
      </c>
      <c r="E1464" s="123" t="s">
        <v>3093</v>
      </c>
      <c r="F1464" s="123">
        <v>2024</v>
      </c>
      <c r="G1464" s="123" t="s">
        <v>138</v>
      </c>
      <c r="H1464" s="123" t="s">
        <v>196</v>
      </c>
      <c r="I1464" s="123" t="s">
        <v>196</v>
      </c>
      <c r="J1464" s="251" t="s">
        <v>13</v>
      </c>
      <c r="K1464" s="181">
        <v>2557728</v>
      </c>
      <c r="L1464" s="181">
        <v>2557728</v>
      </c>
      <c r="M1464" s="181">
        <v>2384946.5120000001</v>
      </c>
      <c r="N1464" s="182" t="s">
        <v>20</v>
      </c>
      <c r="O1464" s="183" t="s">
        <v>20</v>
      </c>
    </row>
    <row r="1465" spans="1:15" customFormat="1" ht="15.5" x14ac:dyDescent="0.35">
      <c r="A1465" s="176" t="s">
        <v>3459</v>
      </c>
      <c r="B1465" s="177" t="s">
        <v>3460</v>
      </c>
      <c r="C1465" s="176" t="s">
        <v>90</v>
      </c>
      <c r="D1465" s="176" t="s">
        <v>155</v>
      </c>
      <c r="E1465" s="176" t="s">
        <v>155</v>
      </c>
      <c r="F1465" s="176">
        <v>2024</v>
      </c>
      <c r="G1465" s="176" t="s">
        <v>138</v>
      </c>
      <c r="H1465" s="176" t="s">
        <v>151</v>
      </c>
      <c r="I1465" s="176" t="s">
        <v>200</v>
      </c>
      <c r="J1465" s="250" t="s">
        <v>13</v>
      </c>
      <c r="K1465" s="178">
        <v>3184251</v>
      </c>
      <c r="L1465" s="178">
        <v>3613000</v>
      </c>
      <c r="M1465" s="178">
        <v>3475670.449</v>
      </c>
      <c r="N1465" s="179" t="s">
        <v>20</v>
      </c>
      <c r="O1465" s="180" t="s">
        <v>20</v>
      </c>
    </row>
    <row r="1466" spans="1:15" customFormat="1" ht="15.5" x14ac:dyDescent="0.35">
      <c r="A1466" s="123" t="s">
        <v>3461</v>
      </c>
      <c r="B1466" s="124" t="s">
        <v>3462</v>
      </c>
      <c r="C1466" s="123" t="s">
        <v>100</v>
      </c>
      <c r="D1466" s="123" t="s">
        <v>1373</v>
      </c>
      <c r="E1466" s="123" t="s">
        <v>1374</v>
      </c>
      <c r="F1466" s="123">
        <v>2024</v>
      </c>
      <c r="G1466" s="123" t="s">
        <v>251</v>
      </c>
      <c r="H1466" s="123" t="s">
        <v>182</v>
      </c>
      <c r="I1466" s="123" t="s">
        <v>330</v>
      </c>
      <c r="J1466" s="251" t="s">
        <v>13</v>
      </c>
      <c r="K1466" s="181">
        <v>8520</v>
      </c>
      <c r="L1466" s="181">
        <v>0</v>
      </c>
      <c r="M1466" s="181">
        <v>7000</v>
      </c>
      <c r="N1466" s="182" t="s">
        <v>146</v>
      </c>
      <c r="O1466" s="183" t="s">
        <v>20</v>
      </c>
    </row>
    <row r="1467" spans="1:15" customFormat="1" ht="15.5" x14ac:dyDescent="0.35">
      <c r="A1467" s="176" t="s">
        <v>3463</v>
      </c>
      <c r="B1467" s="177" t="s">
        <v>3464</v>
      </c>
      <c r="C1467" s="176" t="s">
        <v>89</v>
      </c>
      <c r="D1467" s="176" t="s">
        <v>495</v>
      </c>
      <c r="E1467" s="176" t="s">
        <v>581</v>
      </c>
      <c r="F1467" s="176">
        <v>2024</v>
      </c>
      <c r="G1467" s="176" t="s">
        <v>138</v>
      </c>
      <c r="H1467" s="176" t="s">
        <v>182</v>
      </c>
      <c r="I1467" s="176" t="s">
        <v>330</v>
      </c>
      <c r="J1467" s="250" t="s">
        <v>13</v>
      </c>
      <c r="K1467" s="178">
        <v>410394</v>
      </c>
      <c r="L1467" s="184">
        <v>292603</v>
      </c>
      <c r="M1467" s="178">
        <v>281601</v>
      </c>
      <c r="N1467" s="179" t="s">
        <v>20</v>
      </c>
      <c r="O1467" s="180" t="s">
        <v>20</v>
      </c>
    </row>
    <row r="1468" spans="1:15" customFormat="1" ht="15.5" x14ac:dyDescent="0.35">
      <c r="A1468" s="123" t="s">
        <v>3465</v>
      </c>
      <c r="B1468" s="124" t="s">
        <v>3466</v>
      </c>
      <c r="C1468" s="123" t="s">
        <v>84</v>
      </c>
      <c r="D1468" s="123" t="s">
        <v>440</v>
      </c>
      <c r="E1468" s="123" t="s">
        <v>440</v>
      </c>
      <c r="F1468" s="123">
        <v>2024</v>
      </c>
      <c r="G1468" s="123" t="s">
        <v>138</v>
      </c>
      <c r="H1468" s="123" t="s">
        <v>182</v>
      </c>
      <c r="I1468" s="123" t="s">
        <v>330</v>
      </c>
      <c r="J1468" s="251" t="s">
        <v>13</v>
      </c>
      <c r="K1468" s="181">
        <v>340276</v>
      </c>
      <c r="L1468" s="181">
        <v>340276</v>
      </c>
      <c r="M1468" s="181">
        <v>340276</v>
      </c>
      <c r="N1468" s="182" t="s">
        <v>20</v>
      </c>
      <c r="O1468" s="183" t="s">
        <v>20</v>
      </c>
    </row>
    <row r="1469" spans="1:15" customFormat="1" ht="15.5" x14ac:dyDescent="0.35">
      <c r="A1469" s="176" t="s">
        <v>3467</v>
      </c>
      <c r="B1469" s="177" t="s">
        <v>3468</v>
      </c>
      <c r="C1469" s="176" t="s">
        <v>109</v>
      </c>
      <c r="D1469" s="176" t="s">
        <v>368</v>
      </c>
      <c r="E1469" s="176" t="s">
        <v>2709</v>
      </c>
      <c r="F1469" s="176">
        <v>2024</v>
      </c>
      <c r="G1469" s="176" t="s">
        <v>138</v>
      </c>
      <c r="H1469" s="176" t="s">
        <v>162</v>
      </c>
      <c r="I1469" s="176" t="s">
        <v>1018</v>
      </c>
      <c r="J1469" s="250" t="s">
        <v>13</v>
      </c>
      <c r="K1469" s="178">
        <v>12101</v>
      </c>
      <c r="L1469" s="178">
        <v>3</v>
      </c>
      <c r="M1469" s="178">
        <v>0</v>
      </c>
      <c r="N1469" s="179" t="s">
        <v>20</v>
      </c>
      <c r="O1469" s="180" t="s">
        <v>146</v>
      </c>
    </row>
    <row r="1470" spans="1:15" customFormat="1" ht="15.5" x14ac:dyDescent="0.35">
      <c r="A1470" s="123" t="s">
        <v>3469</v>
      </c>
      <c r="B1470" s="124" t="s">
        <v>3470</v>
      </c>
      <c r="C1470" s="123" t="s">
        <v>97</v>
      </c>
      <c r="D1470" s="123" t="s">
        <v>333</v>
      </c>
      <c r="E1470" s="123" t="s">
        <v>333</v>
      </c>
      <c r="F1470" s="123">
        <v>2024</v>
      </c>
      <c r="G1470" s="123" t="s">
        <v>138</v>
      </c>
      <c r="H1470" s="123" t="s">
        <v>151</v>
      </c>
      <c r="I1470" s="123" t="s">
        <v>200</v>
      </c>
      <c r="J1470" s="251" t="s">
        <v>13</v>
      </c>
      <c r="K1470" s="181">
        <v>165850</v>
      </c>
      <c r="L1470" s="181">
        <v>165850</v>
      </c>
      <c r="M1470" s="185">
        <v>165843.78599999999</v>
      </c>
      <c r="N1470" s="182" t="s">
        <v>20</v>
      </c>
      <c r="O1470" s="183" t="s">
        <v>20</v>
      </c>
    </row>
    <row r="1471" spans="1:15" customFormat="1" ht="15.5" x14ac:dyDescent="0.35">
      <c r="A1471" s="176" t="s">
        <v>3471</v>
      </c>
      <c r="B1471" s="177" t="s">
        <v>3472</v>
      </c>
      <c r="C1471" s="176" t="s">
        <v>109</v>
      </c>
      <c r="D1471" s="176" t="s">
        <v>171</v>
      </c>
      <c r="E1471" s="176" t="s">
        <v>1342</v>
      </c>
      <c r="F1471" s="176">
        <v>2024</v>
      </c>
      <c r="G1471" s="176" t="s">
        <v>138</v>
      </c>
      <c r="H1471" s="176" t="s">
        <v>182</v>
      </c>
      <c r="I1471" s="176" t="s">
        <v>330</v>
      </c>
      <c r="J1471" s="250" t="s">
        <v>13</v>
      </c>
      <c r="K1471" s="178">
        <v>315733</v>
      </c>
      <c r="L1471" s="184">
        <v>3</v>
      </c>
      <c r="M1471" s="178">
        <v>0</v>
      </c>
      <c r="N1471" s="179" t="s">
        <v>20</v>
      </c>
      <c r="O1471" s="180" t="s">
        <v>146</v>
      </c>
    </row>
    <row r="1472" spans="1:15" customFormat="1" ht="15.5" x14ac:dyDescent="0.35">
      <c r="A1472" s="123" t="s">
        <v>3473</v>
      </c>
      <c r="B1472" s="124" t="s">
        <v>3474</v>
      </c>
      <c r="C1472" s="123" t="s">
        <v>90</v>
      </c>
      <c r="D1472" s="123" t="s">
        <v>911</v>
      </c>
      <c r="E1472" s="123" t="s">
        <v>2177</v>
      </c>
      <c r="F1472" s="123">
        <v>2024</v>
      </c>
      <c r="G1472" s="123" t="s">
        <v>138</v>
      </c>
      <c r="H1472" s="123" t="s">
        <v>321</v>
      </c>
      <c r="I1472" s="123" t="s">
        <v>1385</v>
      </c>
      <c r="J1472" s="251" t="s">
        <v>13</v>
      </c>
      <c r="K1472" s="181">
        <v>94477</v>
      </c>
      <c r="L1472" s="181">
        <v>48000</v>
      </c>
      <c r="M1472" s="181">
        <v>0</v>
      </c>
      <c r="N1472" s="182" t="s">
        <v>20</v>
      </c>
      <c r="O1472" s="183" t="s">
        <v>146</v>
      </c>
    </row>
    <row r="1473" spans="1:15" customFormat="1" ht="15.5" x14ac:dyDescent="0.35">
      <c r="A1473" s="176" t="s">
        <v>3475</v>
      </c>
      <c r="B1473" s="177" t="s">
        <v>3476</v>
      </c>
      <c r="C1473" s="176" t="s">
        <v>90</v>
      </c>
      <c r="D1473" s="176" t="s">
        <v>911</v>
      </c>
      <c r="E1473" s="176" t="s">
        <v>3477</v>
      </c>
      <c r="F1473" s="176">
        <v>2024</v>
      </c>
      <c r="G1473" s="176" t="s">
        <v>138</v>
      </c>
      <c r="H1473" s="176" t="s">
        <v>162</v>
      </c>
      <c r="I1473" s="176" t="s">
        <v>1018</v>
      </c>
      <c r="J1473" s="250" t="s">
        <v>13</v>
      </c>
      <c r="K1473" s="178">
        <v>500750</v>
      </c>
      <c r="L1473" s="178">
        <v>1</v>
      </c>
      <c r="M1473" s="178">
        <v>0</v>
      </c>
      <c r="N1473" s="179" t="s">
        <v>20</v>
      </c>
      <c r="O1473" s="180" t="s">
        <v>146</v>
      </c>
    </row>
    <row r="1474" spans="1:15" customFormat="1" ht="15.5" x14ac:dyDescent="0.35">
      <c r="A1474" s="123" t="s">
        <v>3478</v>
      </c>
      <c r="B1474" s="124" t="s">
        <v>3479</v>
      </c>
      <c r="C1474" s="123" t="s">
        <v>89</v>
      </c>
      <c r="D1474" s="123" t="s">
        <v>186</v>
      </c>
      <c r="E1474" s="123" t="s">
        <v>589</v>
      </c>
      <c r="F1474" s="123">
        <v>2024</v>
      </c>
      <c r="G1474" s="123" t="s">
        <v>138</v>
      </c>
      <c r="H1474" s="123" t="s">
        <v>139</v>
      </c>
      <c r="I1474" s="123" t="s">
        <v>140</v>
      </c>
      <c r="J1474" s="251" t="s">
        <v>13</v>
      </c>
      <c r="K1474" s="181">
        <v>30</v>
      </c>
      <c r="L1474" s="181">
        <v>30</v>
      </c>
      <c r="M1474" s="181">
        <v>0</v>
      </c>
      <c r="N1474" s="182" t="s">
        <v>20</v>
      </c>
      <c r="O1474" s="183" t="s">
        <v>146</v>
      </c>
    </row>
    <row r="1475" spans="1:15" customFormat="1" ht="15.5" x14ac:dyDescent="0.35">
      <c r="A1475" s="176" t="s">
        <v>3480</v>
      </c>
      <c r="B1475" s="177" t="s">
        <v>3481</v>
      </c>
      <c r="C1475" s="176" t="s">
        <v>89</v>
      </c>
      <c r="D1475" s="176" t="s">
        <v>186</v>
      </c>
      <c r="E1475" s="176" t="s">
        <v>589</v>
      </c>
      <c r="F1475" s="176">
        <v>2024</v>
      </c>
      <c r="G1475" s="176" t="s">
        <v>138</v>
      </c>
      <c r="H1475" s="176" t="s">
        <v>144</v>
      </c>
      <c r="I1475" s="176" t="s">
        <v>943</v>
      </c>
      <c r="J1475" s="250" t="s">
        <v>13</v>
      </c>
      <c r="K1475" s="178">
        <v>27000</v>
      </c>
      <c r="L1475" s="178">
        <v>14735</v>
      </c>
      <c r="M1475" s="178">
        <v>14735</v>
      </c>
      <c r="N1475" s="179" t="s">
        <v>20</v>
      </c>
      <c r="O1475" s="180" t="s">
        <v>20</v>
      </c>
    </row>
    <row r="1476" spans="1:15" customFormat="1" ht="15.5" x14ac:dyDescent="0.35">
      <c r="A1476" s="123" t="s">
        <v>3482</v>
      </c>
      <c r="B1476" s="124" t="s">
        <v>3483</v>
      </c>
      <c r="C1476" s="123" t="s">
        <v>89</v>
      </c>
      <c r="D1476" s="123" t="s">
        <v>221</v>
      </c>
      <c r="E1476" s="123" t="s">
        <v>62</v>
      </c>
      <c r="F1476" s="123">
        <v>2024</v>
      </c>
      <c r="G1476" s="123" t="s">
        <v>138</v>
      </c>
      <c r="H1476" s="123" t="s">
        <v>196</v>
      </c>
      <c r="I1476" s="123" t="s">
        <v>196</v>
      </c>
      <c r="J1476" s="251" t="s">
        <v>13</v>
      </c>
      <c r="K1476" s="181">
        <v>1087589</v>
      </c>
      <c r="L1476" s="181">
        <v>900097</v>
      </c>
      <c r="M1476" s="181">
        <v>900096.30799999996</v>
      </c>
      <c r="N1476" s="182" t="s">
        <v>20</v>
      </c>
      <c r="O1476" s="183" t="s">
        <v>20</v>
      </c>
    </row>
    <row r="1477" spans="1:15" customFormat="1" ht="15.5" x14ac:dyDescent="0.35">
      <c r="A1477" s="176" t="s">
        <v>3484</v>
      </c>
      <c r="B1477" s="177" t="s">
        <v>3485</v>
      </c>
      <c r="C1477" s="176" t="s">
        <v>91</v>
      </c>
      <c r="D1477" s="176" t="s">
        <v>384</v>
      </c>
      <c r="E1477" s="176" t="s">
        <v>3436</v>
      </c>
      <c r="F1477" s="176">
        <v>2024</v>
      </c>
      <c r="G1477" s="176" t="s">
        <v>138</v>
      </c>
      <c r="H1477" s="176" t="s">
        <v>196</v>
      </c>
      <c r="I1477" s="176" t="s">
        <v>196</v>
      </c>
      <c r="J1477" s="250" t="s">
        <v>13</v>
      </c>
      <c r="K1477" s="178">
        <v>7457061</v>
      </c>
      <c r="L1477" s="184">
        <v>6600010</v>
      </c>
      <c r="M1477" s="178">
        <v>7070674.2970000003</v>
      </c>
      <c r="N1477" s="179" t="s">
        <v>20</v>
      </c>
      <c r="O1477" s="180" t="s">
        <v>20</v>
      </c>
    </row>
    <row r="1478" spans="1:15" customFormat="1" ht="15.5" x14ac:dyDescent="0.35">
      <c r="A1478" s="123" t="s">
        <v>3486</v>
      </c>
      <c r="B1478" s="124" t="s">
        <v>3487</v>
      </c>
      <c r="C1478" s="123" t="s">
        <v>100</v>
      </c>
      <c r="D1478" s="123" t="s">
        <v>1373</v>
      </c>
      <c r="E1478" s="123" t="s">
        <v>1676</v>
      </c>
      <c r="F1478" s="123">
        <v>2024</v>
      </c>
      <c r="G1478" s="123" t="s">
        <v>138</v>
      </c>
      <c r="H1478" s="123" t="s">
        <v>196</v>
      </c>
      <c r="I1478" s="123" t="s">
        <v>196</v>
      </c>
      <c r="J1478" s="251" t="s">
        <v>13</v>
      </c>
      <c r="K1478" s="181">
        <v>1213961</v>
      </c>
      <c r="L1478" s="185">
        <v>9271</v>
      </c>
      <c r="M1478" s="181">
        <v>9271</v>
      </c>
      <c r="N1478" s="182" t="s">
        <v>20</v>
      </c>
      <c r="O1478" s="183" t="s">
        <v>20</v>
      </c>
    </row>
    <row r="1479" spans="1:15" customFormat="1" ht="15.5" x14ac:dyDescent="0.35">
      <c r="A1479" s="176" t="s">
        <v>3488</v>
      </c>
      <c r="B1479" s="177" t="s">
        <v>3489</v>
      </c>
      <c r="C1479" s="176" t="s">
        <v>292</v>
      </c>
      <c r="D1479" s="176" t="s">
        <v>72</v>
      </c>
      <c r="E1479" s="176" t="s">
        <v>72</v>
      </c>
      <c r="F1479" s="176">
        <v>2024</v>
      </c>
      <c r="G1479" s="176" t="s">
        <v>138</v>
      </c>
      <c r="H1479" s="176" t="s">
        <v>1651</v>
      </c>
      <c r="I1479" s="176" t="s">
        <v>2368</v>
      </c>
      <c r="J1479" s="250" t="s">
        <v>13</v>
      </c>
      <c r="K1479" s="178">
        <v>50000</v>
      </c>
      <c r="L1479" s="178">
        <v>50000</v>
      </c>
      <c r="M1479" s="178">
        <v>23016</v>
      </c>
      <c r="N1479" s="179" t="s">
        <v>20</v>
      </c>
      <c r="O1479" s="180" t="s">
        <v>20</v>
      </c>
    </row>
    <row r="1480" spans="1:15" customFormat="1" ht="15.5" x14ac:dyDescent="0.35">
      <c r="A1480" s="123" t="s">
        <v>3490</v>
      </c>
      <c r="B1480" s="124" t="s">
        <v>3491</v>
      </c>
      <c r="C1480" s="123" t="s">
        <v>100</v>
      </c>
      <c r="D1480" s="123" t="s">
        <v>1373</v>
      </c>
      <c r="E1480" s="123" t="s">
        <v>1676</v>
      </c>
      <c r="F1480" s="123">
        <v>2024</v>
      </c>
      <c r="G1480" s="123" t="s">
        <v>138</v>
      </c>
      <c r="H1480" s="123" t="s">
        <v>182</v>
      </c>
      <c r="I1480" s="123" t="s">
        <v>330</v>
      </c>
      <c r="J1480" s="251" t="s">
        <v>13</v>
      </c>
      <c r="K1480" s="181">
        <v>682758</v>
      </c>
      <c r="L1480" s="181">
        <v>560000</v>
      </c>
      <c r="M1480" s="181">
        <v>551066</v>
      </c>
      <c r="N1480" s="182" t="s">
        <v>20</v>
      </c>
      <c r="O1480" s="183" t="s">
        <v>20</v>
      </c>
    </row>
    <row r="1481" spans="1:15" customFormat="1" ht="15.5" x14ac:dyDescent="0.35">
      <c r="A1481" s="176" t="s">
        <v>3492</v>
      </c>
      <c r="B1481" s="177" t="s">
        <v>3493</v>
      </c>
      <c r="C1481" s="176" t="s">
        <v>96</v>
      </c>
      <c r="D1481" s="176" t="s">
        <v>155</v>
      </c>
      <c r="E1481" s="176" t="s">
        <v>155</v>
      </c>
      <c r="F1481" s="176">
        <v>2024</v>
      </c>
      <c r="G1481" s="176" t="s">
        <v>138</v>
      </c>
      <c r="H1481" s="176" t="s">
        <v>151</v>
      </c>
      <c r="I1481" s="176" t="s">
        <v>152</v>
      </c>
      <c r="J1481" s="250" t="s">
        <v>13</v>
      </c>
      <c r="K1481" s="178">
        <v>11867</v>
      </c>
      <c r="L1481" s="178">
        <v>10</v>
      </c>
      <c r="M1481" s="178">
        <v>0</v>
      </c>
      <c r="N1481" s="179" t="s">
        <v>20</v>
      </c>
      <c r="O1481" s="180" t="s">
        <v>146</v>
      </c>
    </row>
    <row r="1482" spans="1:15" customFormat="1" ht="15.5" x14ac:dyDescent="0.35">
      <c r="A1482" s="123" t="s">
        <v>3494</v>
      </c>
      <c r="B1482" s="124" t="s">
        <v>3495</v>
      </c>
      <c r="C1482" s="123" t="s">
        <v>97</v>
      </c>
      <c r="D1482" s="123" t="s">
        <v>155</v>
      </c>
      <c r="E1482" s="123" t="s">
        <v>155</v>
      </c>
      <c r="F1482" s="123">
        <v>2024</v>
      </c>
      <c r="G1482" s="123" t="s">
        <v>138</v>
      </c>
      <c r="H1482" s="123" t="s">
        <v>144</v>
      </c>
      <c r="I1482" s="123" t="s">
        <v>145</v>
      </c>
      <c r="J1482" s="251" t="s">
        <v>13</v>
      </c>
      <c r="K1482" s="181">
        <v>47705</v>
      </c>
      <c r="L1482" s="185">
        <v>1</v>
      </c>
      <c r="M1482" s="181">
        <v>0</v>
      </c>
      <c r="N1482" s="182" t="s">
        <v>20</v>
      </c>
      <c r="O1482" s="183" t="s">
        <v>146</v>
      </c>
    </row>
    <row r="1483" spans="1:15" customFormat="1" ht="15.5" x14ac:dyDescent="0.35">
      <c r="A1483" s="176" t="s">
        <v>3496</v>
      </c>
      <c r="B1483" s="177" t="s">
        <v>3497</v>
      </c>
      <c r="C1483" s="176" t="s">
        <v>109</v>
      </c>
      <c r="D1483" s="176" t="s">
        <v>171</v>
      </c>
      <c r="E1483" s="176" t="s">
        <v>1047</v>
      </c>
      <c r="F1483" s="176">
        <v>2024</v>
      </c>
      <c r="G1483" s="176" t="s">
        <v>138</v>
      </c>
      <c r="H1483" s="176" t="s">
        <v>151</v>
      </c>
      <c r="I1483" s="176" t="s">
        <v>200</v>
      </c>
      <c r="J1483" s="250" t="s">
        <v>13</v>
      </c>
      <c r="K1483" s="178">
        <v>14000</v>
      </c>
      <c r="L1483" s="178">
        <v>215656</v>
      </c>
      <c r="M1483" s="178">
        <v>0</v>
      </c>
      <c r="N1483" s="179" t="s">
        <v>20</v>
      </c>
      <c r="O1483" s="180" t="s">
        <v>146</v>
      </c>
    </row>
    <row r="1484" spans="1:15" customFormat="1" ht="15.5" x14ac:dyDescent="0.35">
      <c r="A1484" s="123" t="s">
        <v>3498</v>
      </c>
      <c r="B1484" s="124" t="s">
        <v>3499</v>
      </c>
      <c r="C1484" s="123" t="s">
        <v>109</v>
      </c>
      <c r="D1484" s="123" t="s">
        <v>155</v>
      </c>
      <c r="E1484" s="123" t="s">
        <v>155</v>
      </c>
      <c r="F1484" s="123">
        <v>2024</v>
      </c>
      <c r="G1484" s="123" t="s">
        <v>138</v>
      </c>
      <c r="H1484" s="123" t="s">
        <v>151</v>
      </c>
      <c r="I1484" s="123" t="s">
        <v>200</v>
      </c>
      <c r="J1484" s="251" t="s">
        <v>13</v>
      </c>
      <c r="K1484" s="181">
        <v>43470</v>
      </c>
      <c r="L1484" s="181">
        <v>42000</v>
      </c>
      <c r="M1484" s="181">
        <v>0</v>
      </c>
      <c r="N1484" s="182" t="s">
        <v>20</v>
      </c>
      <c r="O1484" s="183" t="s">
        <v>146</v>
      </c>
    </row>
    <row r="1485" spans="1:15" customFormat="1" ht="15.5" x14ac:dyDescent="0.35">
      <c r="A1485" s="176" t="s">
        <v>3500</v>
      </c>
      <c r="B1485" s="177" t="s">
        <v>3501</v>
      </c>
      <c r="C1485" s="176" t="s">
        <v>91</v>
      </c>
      <c r="D1485" s="176" t="s">
        <v>384</v>
      </c>
      <c r="E1485" s="176" t="s">
        <v>619</v>
      </c>
      <c r="F1485" s="176">
        <v>2024</v>
      </c>
      <c r="G1485" s="176" t="s">
        <v>138</v>
      </c>
      <c r="H1485" s="176" t="s">
        <v>139</v>
      </c>
      <c r="I1485" s="176" t="s">
        <v>140</v>
      </c>
      <c r="J1485" s="250" t="s">
        <v>13</v>
      </c>
      <c r="K1485" s="178">
        <v>4845</v>
      </c>
      <c r="L1485" s="178">
        <v>7500</v>
      </c>
      <c r="M1485" s="178">
        <v>4833.3329999999996</v>
      </c>
      <c r="N1485" s="179" t="s">
        <v>20</v>
      </c>
      <c r="O1485" s="180" t="s">
        <v>20</v>
      </c>
    </row>
    <row r="1486" spans="1:15" customFormat="1" ht="15.5" x14ac:dyDescent="0.35">
      <c r="A1486" s="123" t="s">
        <v>3502</v>
      </c>
      <c r="B1486" s="124" t="s">
        <v>3503</v>
      </c>
      <c r="C1486" s="123" t="s">
        <v>111</v>
      </c>
      <c r="D1486" s="123" t="s">
        <v>180</v>
      </c>
      <c r="E1486" s="123" t="s">
        <v>454</v>
      </c>
      <c r="F1486" s="123">
        <v>2024</v>
      </c>
      <c r="G1486" s="123" t="s">
        <v>138</v>
      </c>
      <c r="H1486" s="123" t="s">
        <v>151</v>
      </c>
      <c r="I1486" s="123" t="s">
        <v>200</v>
      </c>
      <c r="J1486" s="251" t="s">
        <v>13</v>
      </c>
      <c r="K1486" s="181">
        <v>82452</v>
      </c>
      <c r="L1486" s="181">
        <v>82453</v>
      </c>
      <c r="M1486" s="181">
        <v>82452.040999999997</v>
      </c>
      <c r="N1486" s="182" t="s">
        <v>20</v>
      </c>
      <c r="O1486" s="183" t="s">
        <v>20</v>
      </c>
    </row>
    <row r="1487" spans="1:15" customFormat="1" ht="15.5" x14ac:dyDescent="0.35">
      <c r="A1487" s="176" t="s">
        <v>3504</v>
      </c>
      <c r="B1487" s="177" t="s">
        <v>3505</v>
      </c>
      <c r="C1487" s="176" t="s">
        <v>109</v>
      </c>
      <c r="D1487" s="176" t="s">
        <v>368</v>
      </c>
      <c r="E1487" s="176" t="s">
        <v>535</v>
      </c>
      <c r="F1487" s="176">
        <v>2024</v>
      </c>
      <c r="G1487" s="176" t="s">
        <v>138</v>
      </c>
      <c r="H1487" s="176" t="s">
        <v>151</v>
      </c>
      <c r="I1487" s="176" t="s">
        <v>200</v>
      </c>
      <c r="J1487" s="250" t="s">
        <v>13</v>
      </c>
      <c r="K1487" s="178">
        <v>28073</v>
      </c>
      <c r="L1487" s="184">
        <v>23273</v>
      </c>
      <c r="M1487" s="178">
        <v>23273</v>
      </c>
      <c r="N1487" s="179" t="s">
        <v>20</v>
      </c>
      <c r="O1487" s="180" t="s">
        <v>20</v>
      </c>
    </row>
    <row r="1488" spans="1:15" customFormat="1" ht="15.5" x14ac:dyDescent="0.35">
      <c r="A1488" s="123" t="s">
        <v>3506</v>
      </c>
      <c r="B1488" s="124" t="s">
        <v>3507</v>
      </c>
      <c r="C1488" s="123" t="s">
        <v>92</v>
      </c>
      <c r="D1488" s="123" t="s">
        <v>721</v>
      </c>
      <c r="E1488" s="123" t="s">
        <v>3298</v>
      </c>
      <c r="F1488" s="123">
        <v>2024</v>
      </c>
      <c r="G1488" s="123" t="s">
        <v>138</v>
      </c>
      <c r="H1488" s="123" t="s">
        <v>196</v>
      </c>
      <c r="I1488" s="123" t="s">
        <v>196</v>
      </c>
      <c r="J1488" s="251" t="s">
        <v>13</v>
      </c>
      <c r="K1488" s="181">
        <v>825692</v>
      </c>
      <c r="L1488" s="181">
        <v>950417</v>
      </c>
      <c r="M1488" s="181">
        <v>738209.75399999996</v>
      </c>
      <c r="N1488" s="182" t="s">
        <v>20</v>
      </c>
      <c r="O1488" s="183" t="s">
        <v>20</v>
      </c>
    </row>
    <row r="1489" spans="1:15" customFormat="1" ht="15.5" x14ac:dyDescent="0.35">
      <c r="A1489" s="176" t="s">
        <v>3508</v>
      </c>
      <c r="B1489" s="177" t="s">
        <v>3509</v>
      </c>
      <c r="C1489" s="176" t="s">
        <v>87</v>
      </c>
      <c r="D1489" s="176" t="s">
        <v>60</v>
      </c>
      <c r="E1489" s="176" t="s">
        <v>60</v>
      </c>
      <c r="F1489" s="176">
        <v>2024</v>
      </c>
      <c r="G1489" s="176" t="s">
        <v>138</v>
      </c>
      <c r="H1489" s="176" t="s">
        <v>182</v>
      </c>
      <c r="I1489" s="176" t="s">
        <v>1000</v>
      </c>
      <c r="J1489" s="250" t="s">
        <v>13</v>
      </c>
      <c r="K1489" s="178">
        <v>2623042</v>
      </c>
      <c r="L1489" s="184">
        <v>5077404</v>
      </c>
      <c r="M1489" s="178">
        <v>2619846.8539999998</v>
      </c>
      <c r="N1489" s="179" t="s">
        <v>20</v>
      </c>
      <c r="O1489" s="180" t="s">
        <v>20</v>
      </c>
    </row>
    <row r="1490" spans="1:15" customFormat="1" ht="15.5" x14ac:dyDescent="0.35">
      <c r="A1490" s="123" t="s">
        <v>3510</v>
      </c>
      <c r="B1490" s="124" t="s">
        <v>3511</v>
      </c>
      <c r="C1490" s="123" t="s">
        <v>292</v>
      </c>
      <c r="D1490" s="123" t="s">
        <v>655</v>
      </c>
      <c r="E1490" s="123" t="s">
        <v>655</v>
      </c>
      <c r="F1490" s="123">
        <v>2024</v>
      </c>
      <c r="G1490" s="123" t="s">
        <v>138</v>
      </c>
      <c r="H1490" s="123" t="s">
        <v>182</v>
      </c>
      <c r="I1490" s="123" t="s">
        <v>330</v>
      </c>
      <c r="J1490" s="251" t="s">
        <v>13</v>
      </c>
      <c r="K1490" s="181">
        <v>551976</v>
      </c>
      <c r="L1490" s="185">
        <v>530222</v>
      </c>
      <c r="M1490" s="181">
        <v>530222</v>
      </c>
      <c r="N1490" s="182" t="s">
        <v>20</v>
      </c>
      <c r="O1490" s="183" t="s">
        <v>20</v>
      </c>
    </row>
    <row r="1491" spans="1:15" customFormat="1" ht="15.5" x14ac:dyDescent="0.35">
      <c r="A1491" s="176" t="s">
        <v>3512</v>
      </c>
      <c r="B1491" s="177" t="s">
        <v>3513</v>
      </c>
      <c r="C1491" s="176" t="s">
        <v>98</v>
      </c>
      <c r="D1491" s="176" t="s">
        <v>400</v>
      </c>
      <c r="E1491" s="176" t="s">
        <v>437</v>
      </c>
      <c r="F1491" s="176">
        <v>2024</v>
      </c>
      <c r="G1491" s="176" t="s">
        <v>138</v>
      </c>
      <c r="H1491" s="176" t="s">
        <v>182</v>
      </c>
      <c r="I1491" s="176" t="s">
        <v>330</v>
      </c>
      <c r="J1491" s="250" t="s">
        <v>13</v>
      </c>
      <c r="K1491" s="178">
        <v>20001</v>
      </c>
      <c r="L1491" s="178">
        <v>584230</v>
      </c>
      <c r="M1491" s="178">
        <v>0</v>
      </c>
      <c r="N1491" s="179" t="s">
        <v>20</v>
      </c>
      <c r="O1491" s="180" t="s">
        <v>146</v>
      </c>
    </row>
    <row r="1492" spans="1:15" customFormat="1" ht="15.5" x14ac:dyDescent="0.35">
      <c r="A1492" s="123" t="s">
        <v>3514</v>
      </c>
      <c r="B1492" s="124" t="s">
        <v>3515</v>
      </c>
      <c r="C1492" s="123" t="s">
        <v>91</v>
      </c>
      <c r="D1492" s="123" t="s">
        <v>596</v>
      </c>
      <c r="E1492" s="123" t="s">
        <v>155</v>
      </c>
      <c r="F1492" s="123">
        <v>2024</v>
      </c>
      <c r="G1492" s="123" t="s">
        <v>138</v>
      </c>
      <c r="H1492" s="123" t="s">
        <v>139</v>
      </c>
      <c r="I1492" s="123" t="s">
        <v>177</v>
      </c>
      <c r="J1492" s="251" t="s">
        <v>13</v>
      </c>
      <c r="K1492" s="181">
        <v>20448776</v>
      </c>
      <c r="L1492" s="181">
        <v>69487736</v>
      </c>
      <c r="M1492" s="181">
        <v>20620013</v>
      </c>
      <c r="N1492" s="182" t="s">
        <v>20</v>
      </c>
      <c r="O1492" s="183" t="s">
        <v>20</v>
      </c>
    </row>
    <row r="1493" spans="1:15" customFormat="1" ht="15.5" x14ac:dyDescent="0.35">
      <c r="A1493" s="176" t="s">
        <v>3516</v>
      </c>
      <c r="B1493" s="177" t="s">
        <v>3517</v>
      </c>
      <c r="C1493" s="176" t="s">
        <v>96</v>
      </c>
      <c r="D1493" s="176" t="s">
        <v>166</v>
      </c>
      <c r="E1493" s="176" t="s">
        <v>483</v>
      </c>
      <c r="F1493" s="176">
        <v>2024</v>
      </c>
      <c r="G1493" s="176" t="s">
        <v>138</v>
      </c>
      <c r="H1493" s="176" t="s">
        <v>182</v>
      </c>
      <c r="I1493" s="176" t="s">
        <v>330</v>
      </c>
      <c r="J1493" s="250" t="s">
        <v>13</v>
      </c>
      <c r="K1493" s="178">
        <v>18200</v>
      </c>
      <c r="L1493" s="184">
        <v>18200</v>
      </c>
      <c r="M1493" s="178">
        <v>17800</v>
      </c>
      <c r="N1493" s="179" t="s">
        <v>20</v>
      </c>
      <c r="O1493" s="180" t="s">
        <v>20</v>
      </c>
    </row>
    <row r="1494" spans="1:15" customFormat="1" ht="15.5" x14ac:dyDescent="0.35">
      <c r="A1494" s="123" t="s">
        <v>3518</v>
      </c>
      <c r="B1494" s="124" t="s">
        <v>3519</v>
      </c>
      <c r="C1494" s="123" t="s">
        <v>91</v>
      </c>
      <c r="D1494" s="123" t="s">
        <v>384</v>
      </c>
      <c r="E1494" s="123" t="s">
        <v>2848</v>
      </c>
      <c r="F1494" s="123">
        <v>2024</v>
      </c>
      <c r="G1494" s="123" t="s">
        <v>138</v>
      </c>
      <c r="H1494" s="123" t="s">
        <v>139</v>
      </c>
      <c r="I1494" s="123" t="s">
        <v>140</v>
      </c>
      <c r="J1494" s="251" t="s">
        <v>13</v>
      </c>
      <c r="K1494" s="181">
        <v>6001</v>
      </c>
      <c r="L1494" s="181">
        <v>6001</v>
      </c>
      <c r="M1494" s="181">
        <v>6000</v>
      </c>
      <c r="N1494" s="182" t="s">
        <v>20</v>
      </c>
      <c r="O1494" s="183" t="s">
        <v>20</v>
      </c>
    </row>
    <row r="1495" spans="1:15" customFormat="1" ht="15.5" x14ac:dyDescent="0.35">
      <c r="A1495" s="176" t="s">
        <v>3520</v>
      </c>
      <c r="B1495" s="177" t="s">
        <v>3521</v>
      </c>
      <c r="C1495" s="176" t="s">
        <v>86</v>
      </c>
      <c r="D1495" s="176" t="s">
        <v>199</v>
      </c>
      <c r="E1495" s="176" t="s">
        <v>199</v>
      </c>
      <c r="F1495" s="176">
        <v>2024</v>
      </c>
      <c r="G1495" s="176" t="s">
        <v>138</v>
      </c>
      <c r="H1495" s="176" t="s">
        <v>182</v>
      </c>
      <c r="I1495" s="176" t="s">
        <v>1202</v>
      </c>
      <c r="J1495" s="250" t="s">
        <v>13</v>
      </c>
      <c r="K1495" s="178">
        <v>533034</v>
      </c>
      <c r="L1495" s="184">
        <v>929964</v>
      </c>
      <c r="M1495" s="178">
        <v>451114</v>
      </c>
      <c r="N1495" s="179" t="s">
        <v>20</v>
      </c>
      <c r="O1495" s="180" t="s">
        <v>20</v>
      </c>
    </row>
    <row r="1496" spans="1:15" customFormat="1" ht="15.5" x14ac:dyDescent="0.35">
      <c r="A1496" s="123" t="s">
        <v>3522</v>
      </c>
      <c r="B1496" s="124" t="s">
        <v>3523</v>
      </c>
      <c r="C1496" s="123" t="s">
        <v>100</v>
      </c>
      <c r="D1496" s="123" t="s">
        <v>73</v>
      </c>
      <c r="E1496" s="123" t="s">
        <v>1009</v>
      </c>
      <c r="F1496" s="123">
        <v>2024</v>
      </c>
      <c r="G1496" s="123" t="s">
        <v>138</v>
      </c>
      <c r="H1496" s="123" t="s">
        <v>151</v>
      </c>
      <c r="I1496" s="123" t="s">
        <v>200</v>
      </c>
      <c r="J1496" s="251" t="s">
        <v>13</v>
      </c>
      <c r="K1496" s="181">
        <v>1147547</v>
      </c>
      <c r="L1496" s="181">
        <v>1147545</v>
      </c>
      <c r="M1496" s="181">
        <v>1147544.6599999999</v>
      </c>
      <c r="N1496" s="182" t="s">
        <v>20</v>
      </c>
      <c r="O1496" s="183" t="s">
        <v>20</v>
      </c>
    </row>
    <row r="1497" spans="1:15" customFormat="1" ht="15.5" x14ac:dyDescent="0.35">
      <c r="A1497" s="176" t="s">
        <v>3524</v>
      </c>
      <c r="B1497" s="177" t="s">
        <v>3525</v>
      </c>
      <c r="C1497" s="176" t="s">
        <v>100</v>
      </c>
      <c r="D1497" s="176" t="s">
        <v>73</v>
      </c>
      <c r="E1497" s="176" t="s">
        <v>1009</v>
      </c>
      <c r="F1497" s="176">
        <v>2024</v>
      </c>
      <c r="G1497" s="176" t="s">
        <v>138</v>
      </c>
      <c r="H1497" s="176" t="s">
        <v>151</v>
      </c>
      <c r="I1497" s="176" t="s">
        <v>200</v>
      </c>
      <c r="J1497" s="250" t="s">
        <v>13</v>
      </c>
      <c r="K1497" s="178">
        <v>293</v>
      </c>
      <c r="L1497" s="178">
        <v>291</v>
      </c>
      <c r="M1497" s="184">
        <v>291</v>
      </c>
      <c r="N1497" s="179" t="s">
        <v>20</v>
      </c>
      <c r="O1497" s="180" t="s">
        <v>20</v>
      </c>
    </row>
    <row r="1498" spans="1:15" customFormat="1" ht="15.5" x14ac:dyDescent="0.35">
      <c r="A1498" s="123" t="s">
        <v>3526</v>
      </c>
      <c r="B1498" s="124" t="s">
        <v>3527</v>
      </c>
      <c r="C1498" s="123" t="s">
        <v>109</v>
      </c>
      <c r="D1498" s="123" t="s">
        <v>368</v>
      </c>
      <c r="E1498" s="123" t="s">
        <v>535</v>
      </c>
      <c r="F1498" s="123">
        <v>2024</v>
      </c>
      <c r="G1498" s="123" t="s">
        <v>138</v>
      </c>
      <c r="H1498" s="123" t="s">
        <v>144</v>
      </c>
      <c r="I1498" s="123" t="s">
        <v>282</v>
      </c>
      <c r="J1498" s="251" t="s">
        <v>13</v>
      </c>
      <c r="K1498" s="181">
        <v>9000</v>
      </c>
      <c r="L1498" s="185">
        <v>145061</v>
      </c>
      <c r="M1498" s="181">
        <v>218.202</v>
      </c>
      <c r="N1498" s="182" t="s">
        <v>20</v>
      </c>
      <c r="O1498" s="183" t="s">
        <v>20</v>
      </c>
    </row>
    <row r="1499" spans="1:15" customFormat="1" ht="15.5" x14ac:dyDescent="0.35">
      <c r="A1499" s="176" t="s">
        <v>3528</v>
      </c>
      <c r="B1499" s="177" t="s">
        <v>3529</v>
      </c>
      <c r="C1499" s="176" t="s">
        <v>84</v>
      </c>
      <c r="D1499" s="176" t="s">
        <v>440</v>
      </c>
      <c r="E1499" s="176" t="s">
        <v>440</v>
      </c>
      <c r="F1499" s="176">
        <v>2024</v>
      </c>
      <c r="G1499" s="176" t="s">
        <v>138</v>
      </c>
      <c r="H1499" s="176" t="s">
        <v>182</v>
      </c>
      <c r="I1499" s="176" t="s">
        <v>330</v>
      </c>
      <c r="J1499" s="250" t="s">
        <v>13</v>
      </c>
      <c r="K1499" s="178">
        <v>2670</v>
      </c>
      <c r="L1499" s="178">
        <v>2580</v>
      </c>
      <c r="M1499" s="178">
        <v>2579</v>
      </c>
      <c r="N1499" s="179" t="s">
        <v>20</v>
      </c>
      <c r="O1499" s="180" t="s">
        <v>20</v>
      </c>
    </row>
    <row r="1500" spans="1:15" customFormat="1" ht="15.5" x14ac:dyDescent="0.35">
      <c r="A1500" s="123" t="s">
        <v>3530</v>
      </c>
      <c r="B1500" s="124" t="s">
        <v>3531</v>
      </c>
      <c r="C1500" s="123" t="s">
        <v>96</v>
      </c>
      <c r="D1500" s="123" t="s">
        <v>136</v>
      </c>
      <c r="E1500" s="123" t="s">
        <v>506</v>
      </c>
      <c r="F1500" s="123">
        <v>2024</v>
      </c>
      <c r="G1500" s="123" t="s">
        <v>138</v>
      </c>
      <c r="H1500" s="123" t="s">
        <v>162</v>
      </c>
      <c r="I1500" s="123" t="s">
        <v>252</v>
      </c>
      <c r="J1500" s="251" t="s">
        <v>13</v>
      </c>
      <c r="K1500" s="181">
        <v>117085</v>
      </c>
      <c r="L1500" s="185">
        <v>110000</v>
      </c>
      <c r="M1500" s="181">
        <v>52732</v>
      </c>
      <c r="N1500" s="182" t="s">
        <v>20</v>
      </c>
      <c r="O1500" s="183" t="s">
        <v>20</v>
      </c>
    </row>
    <row r="1501" spans="1:15" customFormat="1" ht="15.5" x14ac:dyDescent="0.35">
      <c r="A1501" s="176" t="s">
        <v>3532</v>
      </c>
      <c r="B1501" s="177" t="s">
        <v>3533</v>
      </c>
      <c r="C1501" s="176" t="s">
        <v>91</v>
      </c>
      <c r="D1501" s="176" t="s">
        <v>384</v>
      </c>
      <c r="E1501" s="176" t="s">
        <v>3150</v>
      </c>
      <c r="F1501" s="176">
        <v>2024</v>
      </c>
      <c r="G1501" s="176" t="s">
        <v>138</v>
      </c>
      <c r="H1501" s="176" t="s">
        <v>182</v>
      </c>
      <c r="I1501" s="176" t="s">
        <v>330</v>
      </c>
      <c r="J1501" s="250" t="s">
        <v>13</v>
      </c>
      <c r="K1501" s="178">
        <v>24673</v>
      </c>
      <c r="L1501" s="184">
        <v>21673</v>
      </c>
      <c r="M1501" s="178">
        <v>21730</v>
      </c>
      <c r="N1501" s="179" t="s">
        <v>20</v>
      </c>
      <c r="O1501" s="180" t="s">
        <v>20</v>
      </c>
    </row>
    <row r="1502" spans="1:15" customFormat="1" ht="15.5" x14ac:dyDescent="0.35">
      <c r="A1502" s="123" t="s">
        <v>3534</v>
      </c>
      <c r="B1502" s="124" t="s">
        <v>3535</v>
      </c>
      <c r="C1502" s="123" t="s">
        <v>90</v>
      </c>
      <c r="D1502" s="123" t="s">
        <v>63</v>
      </c>
      <c r="E1502" s="123" t="s">
        <v>63</v>
      </c>
      <c r="F1502" s="123">
        <v>2024</v>
      </c>
      <c r="G1502" s="123" t="s">
        <v>138</v>
      </c>
      <c r="H1502" s="123" t="s">
        <v>151</v>
      </c>
      <c r="I1502" s="123" t="s">
        <v>200</v>
      </c>
      <c r="J1502" s="251" t="s">
        <v>13</v>
      </c>
      <c r="K1502" s="181">
        <v>1043281</v>
      </c>
      <c r="L1502" s="185">
        <v>1043281</v>
      </c>
      <c r="M1502" s="181">
        <v>1016463.576</v>
      </c>
      <c r="N1502" s="182" t="s">
        <v>20</v>
      </c>
      <c r="O1502" s="183" t="s">
        <v>20</v>
      </c>
    </row>
    <row r="1503" spans="1:15" customFormat="1" ht="15.5" x14ac:dyDescent="0.35">
      <c r="A1503" s="176" t="s">
        <v>3536</v>
      </c>
      <c r="B1503" s="177" t="s">
        <v>3537</v>
      </c>
      <c r="C1503" s="176" t="s">
        <v>90</v>
      </c>
      <c r="D1503" s="176" t="s">
        <v>63</v>
      </c>
      <c r="E1503" s="176" t="s">
        <v>63</v>
      </c>
      <c r="F1503" s="176">
        <v>2024</v>
      </c>
      <c r="G1503" s="176" t="s">
        <v>138</v>
      </c>
      <c r="H1503" s="176" t="s">
        <v>151</v>
      </c>
      <c r="I1503" s="176" t="s">
        <v>200</v>
      </c>
      <c r="J1503" s="250" t="s">
        <v>13</v>
      </c>
      <c r="K1503" s="178">
        <v>216827</v>
      </c>
      <c r="L1503" s="178">
        <v>228000</v>
      </c>
      <c r="M1503" s="178">
        <v>216826.19099999999</v>
      </c>
      <c r="N1503" s="179" t="s">
        <v>20</v>
      </c>
      <c r="O1503" s="180" t="s">
        <v>20</v>
      </c>
    </row>
    <row r="1504" spans="1:15" customFormat="1" ht="15.5" x14ac:dyDescent="0.35">
      <c r="A1504" s="123" t="s">
        <v>3538</v>
      </c>
      <c r="B1504" s="124" t="s">
        <v>3539</v>
      </c>
      <c r="C1504" s="123" t="s">
        <v>109</v>
      </c>
      <c r="D1504" s="123" t="s">
        <v>368</v>
      </c>
      <c r="E1504" s="123" t="s">
        <v>1070</v>
      </c>
      <c r="F1504" s="123">
        <v>2024</v>
      </c>
      <c r="G1504" s="123" t="s">
        <v>138</v>
      </c>
      <c r="H1504" s="123" t="s">
        <v>162</v>
      </c>
      <c r="I1504" s="123" t="s">
        <v>1018</v>
      </c>
      <c r="J1504" s="251" t="s">
        <v>13</v>
      </c>
      <c r="K1504" s="181">
        <v>31472</v>
      </c>
      <c r="L1504" s="181">
        <v>272421</v>
      </c>
      <c r="M1504" s="181">
        <v>18783</v>
      </c>
      <c r="N1504" s="182" t="s">
        <v>20</v>
      </c>
      <c r="O1504" s="183" t="s">
        <v>20</v>
      </c>
    </row>
    <row r="1505" spans="1:15" customFormat="1" ht="15.5" x14ac:dyDescent="0.35">
      <c r="A1505" s="176" t="s">
        <v>3540</v>
      </c>
      <c r="B1505" s="177" t="s">
        <v>3541</v>
      </c>
      <c r="C1505" s="176" t="s">
        <v>86</v>
      </c>
      <c r="D1505" s="176" t="s">
        <v>906</v>
      </c>
      <c r="E1505" s="176" t="s">
        <v>907</v>
      </c>
      <c r="F1505" s="176">
        <v>2024</v>
      </c>
      <c r="G1505" s="176" t="s">
        <v>138</v>
      </c>
      <c r="H1505" s="176" t="s">
        <v>144</v>
      </c>
      <c r="I1505" s="176" t="s">
        <v>145</v>
      </c>
      <c r="J1505" s="250" t="s">
        <v>13</v>
      </c>
      <c r="K1505" s="178">
        <v>114802</v>
      </c>
      <c r="L1505" s="178">
        <v>99753</v>
      </c>
      <c r="M1505" s="178">
        <v>98907</v>
      </c>
      <c r="N1505" s="179" t="s">
        <v>20</v>
      </c>
      <c r="O1505" s="180" t="s">
        <v>20</v>
      </c>
    </row>
    <row r="1506" spans="1:15" customFormat="1" ht="15.5" x14ac:dyDescent="0.35">
      <c r="A1506" s="123" t="s">
        <v>3542</v>
      </c>
      <c r="B1506" s="124" t="s">
        <v>3543</v>
      </c>
      <c r="C1506" s="123" t="s">
        <v>97</v>
      </c>
      <c r="D1506" s="123" t="s">
        <v>685</v>
      </c>
      <c r="E1506" s="123" t="s">
        <v>686</v>
      </c>
      <c r="F1506" s="123">
        <v>2024</v>
      </c>
      <c r="G1506" s="123" t="s">
        <v>138</v>
      </c>
      <c r="H1506" s="123" t="s">
        <v>162</v>
      </c>
      <c r="I1506" s="123" t="s">
        <v>238</v>
      </c>
      <c r="J1506" s="251" t="s">
        <v>13</v>
      </c>
      <c r="K1506" s="181">
        <v>200115</v>
      </c>
      <c r="L1506" s="181">
        <v>14699</v>
      </c>
      <c r="M1506" s="181">
        <v>14698</v>
      </c>
      <c r="N1506" s="182" t="s">
        <v>20</v>
      </c>
      <c r="O1506" s="183" t="s">
        <v>20</v>
      </c>
    </row>
    <row r="1507" spans="1:15" customFormat="1" ht="15.5" x14ac:dyDescent="0.35">
      <c r="A1507" s="176" t="s">
        <v>3544</v>
      </c>
      <c r="B1507" s="177" t="s">
        <v>3545</v>
      </c>
      <c r="C1507" s="176" t="s">
        <v>96</v>
      </c>
      <c r="D1507" s="176" t="s">
        <v>136</v>
      </c>
      <c r="E1507" s="176" t="s">
        <v>916</v>
      </c>
      <c r="F1507" s="176">
        <v>2024</v>
      </c>
      <c r="G1507" s="176" t="s">
        <v>138</v>
      </c>
      <c r="H1507" s="176" t="s">
        <v>182</v>
      </c>
      <c r="I1507" s="176" t="s">
        <v>330</v>
      </c>
      <c r="J1507" s="250" t="s">
        <v>13</v>
      </c>
      <c r="K1507" s="178">
        <v>206000</v>
      </c>
      <c r="L1507" s="184">
        <v>269590</v>
      </c>
      <c r="M1507" s="178">
        <v>269589.18800000002</v>
      </c>
      <c r="N1507" s="179" t="s">
        <v>20</v>
      </c>
      <c r="O1507" s="180" t="s">
        <v>20</v>
      </c>
    </row>
    <row r="1508" spans="1:15" customFormat="1" ht="15.5" x14ac:dyDescent="0.35">
      <c r="A1508" s="123" t="s">
        <v>3546</v>
      </c>
      <c r="B1508" s="124" t="s">
        <v>3547</v>
      </c>
      <c r="C1508" s="123" t="s">
        <v>92</v>
      </c>
      <c r="D1508" s="123" t="s">
        <v>721</v>
      </c>
      <c r="E1508" s="123" t="s">
        <v>3298</v>
      </c>
      <c r="F1508" s="123">
        <v>2024</v>
      </c>
      <c r="G1508" s="123" t="s">
        <v>138</v>
      </c>
      <c r="H1508" s="123" t="s">
        <v>151</v>
      </c>
      <c r="I1508" s="123" t="s">
        <v>152</v>
      </c>
      <c r="J1508" s="251" t="s">
        <v>13</v>
      </c>
      <c r="K1508" s="181">
        <v>2058819</v>
      </c>
      <c r="L1508" s="181">
        <v>3863400</v>
      </c>
      <c r="M1508" s="181">
        <v>2044203.044</v>
      </c>
      <c r="N1508" s="182" t="s">
        <v>20</v>
      </c>
      <c r="O1508" s="183" t="s">
        <v>20</v>
      </c>
    </row>
    <row r="1509" spans="1:15" customFormat="1" ht="15.5" x14ac:dyDescent="0.35">
      <c r="A1509" s="176" t="s">
        <v>3548</v>
      </c>
      <c r="B1509" s="177" t="s">
        <v>3549</v>
      </c>
      <c r="C1509" s="176" t="s">
        <v>96</v>
      </c>
      <c r="D1509" s="176" t="s">
        <v>166</v>
      </c>
      <c r="E1509" s="176" t="s">
        <v>483</v>
      </c>
      <c r="F1509" s="176">
        <v>2024</v>
      </c>
      <c r="G1509" s="176" t="s">
        <v>138</v>
      </c>
      <c r="H1509" s="176" t="s">
        <v>144</v>
      </c>
      <c r="I1509" s="176" t="s">
        <v>145</v>
      </c>
      <c r="J1509" s="250" t="s">
        <v>13</v>
      </c>
      <c r="K1509" s="178">
        <v>1705000</v>
      </c>
      <c r="L1509" s="178">
        <v>1705000</v>
      </c>
      <c r="M1509" s="178">
        <v>1705000</v>
      </c>
      <c r="N1509" s="179" t="s">
        <v>20</v>
      </c>
      <c r="O1509" s="180" t="s">
        <v>20</v>
      </c>
    </row>
    <row r="1510" spans="1:15" customFormat="1" ht="15.5" x14ac:dyDescent="0.35">
      <c r="A1510" s="123" t="s">
        <v>3550</v>
      </c>
      <c r="B1510" s="124" t="s">
        <v>3551</v>
      </c>
      <c r="C1510" s="123" t="s">
        <v>84</v>
      </c>
      <c r="D1510" s="123" t="s">
        <v>440</v>
      </c>
      <c r="E1510" s="123" t="s">
        <v>440</v>
      </c>
      <c r="F1510" s="123">
        <v>2024</v>
      </c>
      <c r="G1510" s="123" t="s">
        <v>138</v>
      </c>
      <c r="H1510" s="123" t="s">
        <v>182</v>
      </c>
      <c r="I1510" s="123" t="s">
        <v>330</v>
      </c>
      <c r="J1510" s="251" t="s">
        <v>13</v>
      </c>
      <c r="K1510" s="181">
        <v>1913903</v>
      </c>
      <c r="L1510" s="185">
        <v>129044</v>
      </c>
      <c r="M1510" s="181">
        <v>129043</v>
      </c>
      <c r="N1510" s="182" t="s">
        <v>20</v>
      </c>
      <c r="O1510" s="183" t="s">
        <v>20</v>
      </c>
    </row>
    <row r="1511" spans="1:15" customFormat="1" ht="15.5" x14ac:dyDescent="0.35">
      <c r="A1511" s="176" t="s">
        <v>3552</v>
      </c>
      <c r="B1511" s="177" t="s">
        <v>3553</v>
      </c>
      <c r="C1511" s="176" t="s">
        <v>88</v>
      </c>
      <c r="D1511" s="176" t="s">
        <v>412</v>
      </c>
      <c r="E1511" s="176" t="s">
        <v>632</v>
      </c>
      <c r="F1511" s="176">
        <v>2024</v>
      </c>
      <c r="G1511" s="176" t="s">
        <v>138</v>
      </c>
      <c r="H1511" s="176" t="s">
        <v>151</v>
      </c>
      <c r="I1511" s="176" t="s">
        <v>200</v>
      </c>
      <c r="J1511" s="250" t="s">
        <v>13</v>
      </c>
      <c r="K1511" s="178">
        <v>189284</v>
      </c>
      <c r="L1511" s="178">
        <v>189284</v>
      </c>
      <c r="M1511" s="178">
        <v>189284</v>
      </c>
      <c r="N1511" s="179" t="s">
        <v>20</v>
      </c>
      <c r="O1511" s="180" t="s">
        <v>20</v>
      </c>
    </row>
    <row r="1512" spans="1:15" customFormat="1" ht="15.5" x14ac:dyDescent="0.35">
      <c r="A1512" s="123" t="s">
        <v>3554</v>
      </c>
      <c r="B1512" s="124" t="s">
        <v>3555</v>
      </c>
      <c r="C1512" s="123" t="s">
        <v>292</v>
      </c>
      <c r="D1512" s="123" t="s">
        <v>449</v>
      </c>
      <c r="E1512" s="123" t="s">
        <v>1273</v>
      </c>
      <c r="F1512" s="123">
        <v>2024</v>
      </c>
      <c r="G1512" s="123" t="s">
        <v>138</v>
      </c>
      <c r="H1512" s="123" t="s">
        <v>182</v>
      </c>
      <c r="I1512" s="123" t="s">
        <v>330</v>
      </c>
      <c r="J1512" s="251" t="s">
        <v>13</v>
      </c>
      <c r="K1512" s="181">
        <v>1600</v>
      </c>
      <c r="L1512" s="185">
        <v>621932</v>
      </c>
      <c r="M1512" s="181">
        <v>593</v>
      </c>
      <c r="N1512" s="182" t="s">
        <v>20</v>
      </c>
      <c r="O1512" s="183" t="s">
        <v>20</v>
      </c>
    </row>
    <row r="1513" spans="1:15" customFormat="1" ht="15.5" x14ac:dyDescent="0.35">
      <c r="A1513" s="176" t="s">
        <v>3556</v>
      </c>
      <c r="B1513" s="177" t="s">
        <v>3557</v>
      </c>
      <c r="C1513" s="176" t="s">
        <v>98</v>
      </c>
      <c r="D1513" s="176" t="s">
        <v>190</v>
      </c>
      <c r="E1513" s="176" t="s">
        <v>217</v>
      </c>
      <c r="F1513" s="176">
        <v>2024</v>
      </c>
      <c r="G1513" s="176" t="s">
        <v>138</v>
      </c>
      <c r="H1513" s="176" t="s">
        <v>321</v>
      </c>
      <c r="I1513" s="176" t="s">
        <v>322</v>
      </c>
      <c r="J1513" s="250" t="s">
        <v>13</v>
      </c>
      <c r="K1513" s="178">
        <v>1414200</v>
      </c>
      <c r="L1513" s="178">
        <v>3</v>
      </c>
      <c r="M1513" s="178">
        <v>0</v>
      </c>
      <c r="N1513" s="179" t="s">
        <v>20</v>
      </c>
      <c r="O1513" s="180" t="s">
        <v>146</v>
      </c>
    </row>
    <row r="1514" spans="1:15" customFormat="1" ht="15.5" x14ac:dyDescent="0.35">
      <c r="A1514" s="123" t="s">
        <v>3558</v>
      </c>
      <c r="B1514" s="124" t="s">
        <v>3559</v>
      </c>
      <c r="C1514" s="123" t="s">
        <v>86</v>
      </c>
      <c r="D1514" s="123" t="s">
        <v>199</v>
      </c>
      <c r="E1514" s="123" t="s">
        <v>199</v>
      </c>
      <c r="F1514" s="123">
        <v>2024</v>
      </c>
      <c r="G1514" s="123" t="s">
        <v>138</v>
      </c>
      <c r="H1514" s="123" t="s">
        <v>151</v>
      </c>
      <c r="I1514" s="123" t="s">
        <v>200</v>
      </c>
      <c r="J1514" s="251" t="s">
        <v>13</v>
      </c>
      <c r="K1514" s="181">
        <v>66155</v>
      </c>
      <c r="L1514" s="181">
        <v>51200</v>
      </c>
      <c r="M1514" s="185">
        <v>51200</v>
      </c>
      <c r="N1514" s="182" t="s">
        <v>20</v>
      </c>
      <c r="O1514" s="183" t="s">
        <v>20</v>
      </c>
    </row>
    <row r="1515" spans="1:15" customFormat="1" ht="15.5" x14ac:dyDescent="0.35">
      <c r="A1515" s="176" t="s">
        <v>3560</v>
      </c>
      <c r="B1515" s="177" t="s">
        <v>3561</v>
      </c>
      <c r="C1515" s="176" t="s">
        <v>97</v>
      </c>
      <c r="D1515" s="176" t="s">
        <v>685</v>
      </c>
      <c r="E1515" s="176" t="s">
        <v>1195</v>
      </c>
      <c r="F1515" s="176">
        <v>2024</v>
      </c>
      <c r="G1515" s="176" t="s">
        <v>138</v>
      </c>
      <c r="H1515" s="176" t="s">
        <v>182</v>
      </c>
      <c r="I1515" s="176" t="s">
        <v>1202</v>
      </c>
      <c r="J1515" s="250" t="s">
        <v>13</v>
      </c>
      <c r="K1515" s="178">
        <v>3085</v>
      </c>
      <c r="L1515" s="178">
        <v>3300</v>
      </c>
      <c r="M1515" s="178">
        <v>3300</v>
      </c>
      <c r="N1515" s="179" t="s">
        <v>20</v>
      </c>
      <c r="O1515" s="180" t="s">
        <v>20</v>
      </c>
    </row>
    <row r="1516" spans="1:15" customFormat="1" ht="15.5" x14ac:dyDescent="0.35">
      <c r="A1516" s="123" t="s">
        <v>3562</v>
      </c>
      <c r="B1516" s="124" t="s">
        <v>3563</v>
      </c>
      <c r="C1516" s="123" t="s">
        <v>100</v>
      </c>
      <c r="D1516" s="123" t="s">
        <v>1373</v>
      </c>
      <c r="E1516" s="123" t="s">
        <v>1676</v>
      </c>
      <c r="F1516" s="123">
        <v>2024</v>
      </c>
      <c r="G1516" s="123" t="s">
        <v>138</v>
      </c>
      <c r="H1516" s="123" t="s">
        <v>321</v>
      </c>
      <c r="I1516" s="123" t="s">
        <v>830</v>
      </c>
      <c r="J1516" s="251" t="s">
        <v>13</v>
      </c>
      <c r="K1516" s="181">
        <v>786210</v>
      </c>
      <c r="L1516" s="181">
        <v>786209</v>
      </c>
      <c r="M1516" s="181">
        <v>786209</v>
      </c>
      <c r="N1516" s="182" t="s">
        <v>20</v>
      </c>
      <c r="O1516" s="183" t="s">
        <v>20</v>
      </c>
    </row>
    <row r="1517" spans="1:15" customFormat="1" ht="15.5" x14ac:dyDescent="0.35">
      <c r="A1517" s="176" t="s">
        <v>3564</v>
      </c>
      <c r="B1517" s="177" t="s">
        <v>3565</v>
      </c>
      <c r="C1517" s="176" t="s">
        <v>88</v>
      </c>
      <c r="D1517" s="176" t="s">
        <v>396</v>
      </c>
      <c r="E1517" s="176" t="s">
        <v>962</v>
      </c>
      <c r="F1517" s="176">
        <v>2024</v>
      </c>
      <c r="G1517" s="176" t="s">
        <v>138</v>
      </c>
      <c r="H1517" s="176" t="s">
        <v>182</v>
      </c>
      <c r="I1517" s="176" t="s">
        <v>330</v>
      </c>
      <c r="J1517" s="250" t="s">
        <v>13</v>
      </c>
      <c r="K1517" s="178">
        <v>6560</v>
      </c>
      <c r="L1517" s="178">
        <v>6560</v>
      </c>
      <c r="M1517" s="178">
        <v>1100</v>
      </c>
      <c r="N1517" s="179" t="s">
        <v>20</v>
      </c>
      <c r="O1517" s="180" t="s">
        <v>20</v>
      </c>
    </row>
    <row r="1518" spans="1:15" customFormat="1" ht="15.5" x14ac:dyDescent="0.35">
      <c r="A1518" s="123" t="s">
        <v>3566</v>
      </c>
      <c r="B1518" s="124" t="s">
        <v>3567</v>
      </c>
      <c r="C1518" s="123" t="s">
        <v>88</v>
      </c>
      <c r="D1518" s="123" t="s">
        <v>626</v>
      </c>
      <c r="E1518" s="123" t="s">
        <v>626</v>
      </c>
      <c r="F1518" s="123">
        <v>2024</v>
      </c>
      <c r="G1518" s="123" t="s">
        <v>138</v>
      </c>
      <c r="H1518" s="123" t="s">
        <v>182</v>
      </c>
      <c r="I1518" s="123" t="s">
        <v>1000</v>
      </c>
      <c r="J1518" s="251" t="s">
        <v>13</v>
      </c>
      <c r="K1518" s="181">
        <v>23567</v>
      </c>
      <c r="L1518" s="181">
        <v>7147</v>
      </c>
      <c r="M1518" s="181">
        <v>7147</v>
      </c>
      <c r="N1518" s="182" t="s">
        <v>20</v>
      </c>
      <c r="O1518" s="183" t="s">
        <v>20</v>
      </c>
    </row>
    <row r="1519" spans="1:15" customFormat="1" ht="15.5" x14ac:dyDescent="0.35">
      <c r="A1519" s="176" t="s">
        <v>3568</v>
      </c>
      <c r="B1519" s="177" t="s">
        <v>3569</v>
      </c>
      <c r="C1519" s="176" t="s">
        <v>98</v>
      </c>
      <c r="D1519" s="176" t="s">
        <v>158</v>
      </c>
      <c r="E1519" s="176" t="s">
        <v>667</v>
      </c>
      <c r="F1519" s="176">
        <v>2024</v>
      </c>
      <c r="G1519" s="176" t="s">
        <v>138</v>
      </c>
      <c r="H1519" s="176" t="s">
        <v>144</v>
      </c>
      <c r="I1519" s="176" t="s">
        <v>145</v>
      </c>
      <c r="J1519" s="250" t="s">
        <v>13</v>
      </c>
      <c r="K1519" s="178">
        <v>932153</v>
      </c>
      <c r="L1519" s="178">
        <v>515316</v>
      </c>
      <c r="M1519" s="178">
        <v>515315.06900000002</v>
      </c>
      <c r="N1519" s="179" t="s">
        <v>20</v>
      </c>
      <c r="O1519" s="180" t="s">
        <v>20</v>
      </c>
    </row>
    <row r="1520" spans="1:15" customFormat="1" ht="15.5" x14ac:dyDescent="0.35">
      <c r="A1520" s="123" t="s">
        <v>3570</v>
      </c>
      <c r="B1520" s="124" t="s">
        <v>3571</v>
      </c>
      <c r="C1520" s="123" t="s">
        <v>100</v>
      </c>
      <c r="D1520" s="123" t="s">
        <v>73</v>
      </c>
      <c r="E1520" s="123" t="s">
        <v>1009</v>
      </c>
      <c r="F1520" s="123">
        <v>2024</v>
      </c>
      <c r="G1520" s="123" t="s">
        <v>138</v>
      </c>
      <c r="H1520" s="123" t="s">
        <v>847</v>
      </c>
      <c r="I1520" s="123" t="s">
        <v>848</v>
      </c>
      <c r="J1520" s="251" t="s">
        <v>13</v>
      </c>
      <c r="K1520" s="181">
        <v>132753</v>
      </c>
      <c r="L1520" s="181">
        <v>132585</v>
      </c>
      <c r="M1520" s="185">
        <v>77018</v>
      </c>
      <c r="N1520" s="182" t="s">
        <v>20</v>
      </c>
      <c r="O1520" s="183" t="s">
        <v>20</v>
      </c>
    </row>
    <row r="1521" spans="1:15" customFormat="1" ht="15.5" x14ac:dyDescent="0.35">
      <c r="A1521" s="176" t="s">
        <v>3572</v>
      </c>
      <c r="B1521" s="177" t="s">
        <v>3573</v>
      </c>
      <c r="C1521" s="176" t="s">
        <v>96</v>
      </c>
      <c r="D1521" s="176" t="s">
        <v>166</v>
      </c>
      <c r="E1521" s="176" t="s">
        <v>971</v>
      </c>
      <c r="F1521" s="176">
        <v>2024</v>
      </c>
      <c r="G1521" s="176" t="s">
        <v>138</v>
      </c>
      <c r="H1521" s="176" t="s">
        <v>182</v>
      </c>
      <c r="I1521" s="176" t="s">
        <v>1202</v>
      </c>
      <c r="J1521" s="250" t="s">
        <v>13</v>
      </c>
      <c r="K1521" s="178">
        <v>2244975</v>
      </c>
      <c r="L1521" s="178">
        <v>1819000</v>
      </c>
      <c r="M1521" s="178">
        <v>1815200</v>
      </c>
      <c r="N1521" s="179" t="s">
        <v>20</v>
      </c>
      <c r="O1521" s="180" t="s">
        <v>20</v>
      </c>
    </row>
    <row r="1522" spans="1:15" customFormat="1" ht="15.5" x14ac:dyDescent="0.35">
      <c r="A1522" s="123" t="s">
        <v>3574</v>
      </c>
      <c r="B1522" s="124" t="s">
        <v>3575</v>
      </c>
      <c r="C1522" s="123" t="s">
        <v>92</v>
      </c>
      <c r="D1522" s="123" t="s">
        <v>155</v>
      </c>
      <c r="E1522" s="123" t="s">
        <v>155</v>
      </c>
      <c r="F1522" s="123">
        <v>2024</v>
      </c>
      <c r="G1522" s="123" t="s">
        <v>138</v>
      </c>
      <c r="H1522" s="123" t="s">
        <v>151</v>
      </c>
      <c r="I1522" s="123" t="s">
        <v>152</v>
      </c>
      <c r="J1522" s="251" t="s">
        <v>13</v>
      </c>
      <c r="K1522" s="181">
        <v>491139</v>
      </c>
      <c r="L1522" s="185">
        <v>350000</v>
      </c>
      <c r="M1522" s="181">
        <v>0</v>
      </c>
      <c r="N1522" s="182" t="s">
        <v>20</v>
      </c>
      <c r="O1522" s="183" t="s">
        <v>146</v>
      </c>
    </row>
    <row r="1523" spans="1:15" customFormat="1" ht="15.5" x14ac:dyDescent="0.35">
      <c r="A1523" s="176" t="s">
        <v>3576</v>
      </c>
      <c r="B1523" s="177" t="s">
        <v>3577</v>
      </c>
      <c r="C1523" s="176" t="s">
        <v>96</v>
      </c>
      <c r="D1523" s="176" t="s">
        <v>166</v>
      </c>
      <c r="E1523" s="176" t="s">
        <v>378</v>
      </c>
      <c r="F1523" s="176">
        <v>2024</v>
      </c>
      <c r="G1523" s="176" t="s">
        <v>138</v>
      </c>
      <c r="H1523" s="176" t="s">
        <v>182</v>
      </c>
      <c r="I1523" s="176" t="s">
        <v>1202</v>
      </c>
      <c r="J1523" s="250" t="s">
        <v>13</v>
      </c>
      <c r="K1523" s="178">
        <v>8580</v>
      </c>
      <c r="L1523" s="178">
        <v>8580</v>
      </c>
      <c r="M1523" s="178">
        <v>8579.1229999999996</v>
      </c>
      <c r="N1523" s="179" t="s">
        <v>20</v>
      </c>
      <c r="O1523" s="180" t="s">
        <v>20</v>
      </c>
    </row>
    <row r="1524" spans="1:15" customFormat="1" ht="15.5" x14ac:dyDescent="0.35">
      <c r="A1524" s="123" t="s">
        <v>3578</v>
      </c>
      <c r="B1524" s="124" t="s">
        <v>3579</v>
      </c>
      <c r="C1524" s="123" t="s">
        <v>98</v>
      </c>
      <c r="D1524" s="123" t="s">
        <v>158</v>
      </c>
      <c r="E1524" s="123" t="s">
        <v>667</v>
      </c>
      <c r="F1524" s="123">
        <v>2024</v>
      </c>
      <c r="G1524" s="123" t="s">
        <v>138</v>
      </c>
      <c r="H1524" s="123" t="s">
        <v>144</v>
      </c>
      <c r="I1524" s="123" t="s">
        <v>145</v>
      </c>
      <c r="J1524" s="251" t="s">
        <v>13</v>
      </c>
      <c r="K1524" s="181">
        <v>144096</v>
      </c>
      <c r="L1524" s="185">
        <v>2852</v>
      </c>
      <c r="M1524" s="181">
        <v>2852</v>
      </c>
      <c r="N1524" s="182" t="s">
        <v>20</v>
      </c>
      <c r="O1524" s="183" t="s">
        <v>20</v>
      </c>
    </row>
    <row r="1525" spans="1:15" customFormat="1" ht="15.5" x14ac:dyDescent="0.35">
      <c r="A1525" s="176" t="s">
        <v>3580</v>
      </c>
      <c r="B1525" s="177" t="s">
        <v>3581</v>
      </c>
      <c r="C1525" s="176" t="s">
        <v>93</v>
      </c>
      <c r="D1525" s="176" t="s">
        <v>245</v>
      </c>
      <c r="E1525" s="176" t="s">
        <v>245</v>
      </c>
      <c r="F1525" s="176">
        <v>2024</v>
      </c>
      <c r="G1525" s="176" t="s">
        <v>138</v>
      </c>
      <c r="H1525" s="176" t="s">
        <v>321</v>
      </c>
      <c r="I1525" s="176" t="s">
        <v>1385</v>
      </c>
      <c r="J1525" s="250" t="s">
        <v>13</v>
      </c>
      <c r="K1525" s="178">
        <v>421265</v>
      </c>
      <c r="L1525" s="178">
        <v>421265</v>
      </c>
      <c r="M1525" s="178">
        <v>421264</v>
      </c>
      <c r="N1525" s="179" t="s">
        <v>20</v>
      </c>
      <c r="O1525" s="180" t="s">
        <v>20</v>
      </c>
    </row>
    <row r="1526" spans="1:15" customFormat="1" ht="15.5" x14ac:dyDescent="0.35">
      <c r="A1526" s="123" t="s">
        <v>3582</v>
      </c>
      <c r="B1526" s="124" t="s">
        <v>3583</v>
      </c>
      <c r="C1526" s="123" t="s">
        <v>98</v>
      </c>
      <c r="D1526" s="123" t="s">
        <v>158</v>
      </c>
      <c r="E1526" s="123" t="s">
        <v>667</v>
      </c>
      <c r="F1526" s="123">
        <v>2024</v>
      </c>
      <c r="G1526" s="123" t="s">
        <v>138</v>
      </c>
      <c r="H1526" s="123" t="s">
        <v>144</v>
      </c>
      <c r="I1526" s="123" t="s">
        <v>145</v>
      </c>
      <c r="J1526" s="251" t="s">
        <v>13</v>
      </c>
      <c r="K1526" s="181">
        <v>300760</v>
      </c>
      <c r="L1526" s="181">
        <v>284575</v>
      </c>
      <c r="M1526" s="181">
        <v>284574.88</v>
      </c>
      <c r="N1526" s="182" t="s">
        <v>20</v>
      </c>
      <c r="O1526" s="183" t="s">
        <v>20</v>
      </c>
    </row>
    <row r="1527" spans="1:15" customFormat="1" ht="15.5" x14ac:dyDescent="0.35">
      <c r="A1527" s="176" t="s">
        <v>3584</v>
      </c>
      <c r="B1527" s="177" t="s">
        <v>3585</v>
      </c>
      <c r="C1527" s="176" t="s">
        <v>87</v>
      </c>
      <c r="D1527" s="176" t="s">
        <v>60</v>
      </c>
      <c r="E1527" s="176" t="s">
        <v>60</v>
      </c>
      <c r="F1527" s="176">
        <v>2024</v>
      </c>
      <c r="G1527" s="176" t="s">
        <v>138</v>
      </c>
      <c r="H1527" s="176" t="s">
        <v>151</v>
      </c>
      <c r="I1527" s="176" t="s">
        <v>200</v>
      </c>
      <c r="J1527" s="250" t="s">
        <v>13</v>
      </c>
      <c r="K1527" s="178">
        <v>1195705</v>
      </c>
      <c r="L1527" s="178">
        <v>2081030</v>
      </c>
      <c r="M1527" s="178">
        <v>1195703.324</v>
      </c>
      <c r="N1527" s="179" t="s">
        <v>20</v>
      </c>
      <c r="O1527" s="180" t="s">
        <v>20</v>
      </c>
    </row>
    <row r="1528" spans="1:15" customFormat="1" ht="15.5" x14ac:dyDescent="0.35">
      <c r="A1528" s="123" t="s">
        <v>3586</v>
      </c>
      <c r="B1528" s="124" t="s">
        <v>3587</v>
      </c>
      <c r="C1528" s="123" t="s">
        <v>84</v>
      </c>
      <c r="D1528" s="123" t="s">
        <v>440</v>
      </c>
      <c r="E1528" s="123" t="s">
        <v>440</v>
      </c>
      <c r="F1528" s="123">
        <v>2024</v>
      </c>
      <c r="G1528" s="123" t="s">
        <v>138</v>
      </c>
      <c r="H1528" s="123" t="s">
        <v>182</v>
      </c>
      <c r="I1528" s="123" t="s">
        <v>330</v>
      </c>
      <c r="J1528" s="251" t="s">
        <v>13</v>
      </c>
      <c r="K1528" s="181">
        <v>1001751</v>
      </c>
      <c r="L1528" s="181">
        <v>1002088</v>
      </c>
      <c r="M1528" s="181">
        <v>1001751</v>
      </c>
      <c r="N1528" s="182" t="s">
        <v>20</v>
      </c>
      <c r="O1528" s="183" t="s">
        <v>20</v>
      </c>
    </row>
    <row r="1529" spans="1:15" customFormat="1" ht="15.5" x14ac:dyDescent="0.35">
      <c r="A1529" s="176" t="s">
        <v>3588</v>
      </c>
      <c r="B1529" s="177" t="s">
        <v>3589</v>
      </c>
      <c r="C1529" s="176" t="s">
        <v>92</v>
      </c>
      <c r="D1529" s="176" t="s">
        <v>361</v>
      </c>
      <c r="E1529" s="176" t="s">
        <v>974</v>
      </c>
      <c r="F1529" s="176">
        <v>2024</v>
      </c>
      <c r="G1529" s="176" t="s">
        <v>138</v>
      </c>
      <c r="H1529" s="176" t="s">
        <v>321</v>
      </c>
      <c r="I1529" s="176" t="s">
        <v>1181</v>
      </c>
      <c r="J1529" s="250" t="s">
        <v>13</v>
      </c>
      <c r="K1529" s="178">
        <v>51156</v>
      </c>
      <c r="L1529" s="178">
        <v>31483</v>
      </c>
      <c r="M1529" s="178">
        <v>31483</v>
      </c>
      <c r="N1529" s="179" t="s">
        <v>20</v>
      </c>
      <c r="O1529" s="180" t="s">
        <v>20</v>
      </c>
    </row>
    <row r="1530" spans="1:15" customFormat="1" ht="15.5" x14ac:dyDescent="0.35">
      <c r="A1530" s="123" t="s">
        <v>3590</v>
      </c>
      <c r="B1530" s="124" t="s">
        <v>3591</v>
      </c>
      <c r="C1530" s="123" t="s">
        <v>92</v>
      </c>
      <c r="D1530" s="123" t="s">
        <v>361</v>
      </c>
      <c r="E1530" s="123" t="s">
        <v>974</v>
      </c>
      <c r="F1530" s="123">
        <v>2024</v>
      </c>
      <c r="G1530" s="123" t="s">
        <v>138</v>
      </c>
      <c r="H1530" s="123" t="s">
        <v>196</v>
      </c>
      <c r="I1530" s="123" t="s">
        <v>196</v>
      </c>
      <c r="J1530" s="251" t="s">
        <v>13</v>
      </c>
      <c r="K1530" s="181">
        <v>139531</v>
      </c>
      <c r="L1530" s="181">
        <v>31031</v>
      </c>
      <c r="M1530" s="181">
        <v>0</v>
      </c>
      <c r="N1530" s="182" t="s">
        <v>20</v>
      </c>
      <c r="O1530" s="183" t="s">
        <v>146</v>
      </c>
    </row>
    <row r="1531" spans="1:15" customFormat="1" ht="15.5" x14ac:dyDescent="0.35">
      <c r="A1531" s="176" t="s">
        <v>3592</v>
      </c>
      <c r="B1531" s="177" t="s">
        <v>3593</v>
      </c>
      <c r="C1531" s="176" t="s">
        <v>92</v>
      </c>
      <c r="D1531" s="176" t="s">
        <v>361</v>
      </c>
      <c r="E1531" s="176" t="s">
        <v>1231</v>
      </c>
      <c r="F1531" s="176">
        <v>2024</v>
      </c>
      <c r="G1531" s="176" t="s">
        <v>138</v>
      </c>
      <c r="H1531" s="176" t="s">
        <v>151</v>
      </c>
      <c r="I1531" s="176" t="s">
        <v>200</v>
      </c>
      <c r="J1531" s="250" t="s">
        <v>13</v>
      </c>
      <c r="K1531" s="178">
        <v>2177626</v>
      </c>
      <c r="L1531" s="178">
        <v>36000</v>
      </c>
      <c r="M1531" s="178">
        <v>3600</v>
      </c>
      <c r="N1531" s="179" t="s">
        <v>20</v>
      </c>
      <c r="O1531" s="180" t="s">
        <v>20</v>
      </c>
    </row>
    <row r="1532" spans="1:15" customFormat="1" ht="15.5" x14ac:dyDescent="0.35">
      <c r="A1532" s="123" t="s">
        <v>3594</v>
      </c>
      <c r="B1532" s="124" t="s">
        <v>3595</v>
      </c>
      <c r="C1532" s="123" t="s">
        <v>92</v>
      </c>
      <c r="D1532" s="123" t="s">
        <v>361</v>
      </c>
      <c r="E1532" s="123" t="s">
        <v>869</v>
      </c>
      <c r="F1532" s="123">
        <v>2024</v>
      </c>
      <c r="G1532" s="123" t="s">
        <v>138</v>
      </c>
      <c r="H1532" s="123" t="s">
        <v>162</v>
      </c>
      <c r="I1532" s="123" t="s">
        <v>2163</v>
      </c>
      <c r="J1532" s="251" t="s">
        <v>13</v>
      </c>
      <c r="K1532" s="181">
        <v>267175</v>
      </c>
      <c r="L1532" s="181">
        <v>169205</v>
      </c>
      <c r="M1532" s="181">
        <v>169205</v>
      </c>
      <c r="N1532" s="182" t="s">
        <v>20</v>
      </c>
      <c r="O1532" s="183" t="s">
        <v>20</v>
      </c>
    </row>
    <row r="1533" spans="1:15" customFormat="1" ht="15.5" x14ac:dyDescent="0.35">
      <c r="A1533" s="176" t="s">
        <v>3596</v>
      </c>
      <c r="B1533" s="177" t="s">
        <v>3597</v>
      </c>
      <c r="C1533" s="176" t="s">
        <v>90</v>
      </c>
      <c r="D1533" s="176" t="s">
        <v>742</v>
      </c>
      <c r="E1533" s="176" t="s">
        <v>2696</v>
      </c>
      <c r="F1533" s="176">
        <v>2024</v>
      </c>
      <c r="G1533" s="176" t="s">
        <v>138</v>
      </c>
      <c r="H1533" s="176" t="s">
        <v>144</v>
      </c>
      <c r="I1533" s="176" t="s">
        <v>943</v>
      </c>
      <c r="J1533" s="250" t="s">
        <v>13</v>
      </c>
      <c r="K1533" s="178">
        <v>71703</v>
      </c>
      <c r="L1533" s="184">
        <v>58067</v>
      </c>
      <c r="M1533" s="184">
        <v>58064.368999999999</v>
      </c>
      <c r="N1533" s="179" t="s">
        <v>20</v>
      </c>
      <c r="O1533" s="180" t="s">
        <v>20</v>
      </c>
    </row>
    <row r="1534" spans="1:15" customFormat="1" ht="15.5" x14ac:dyDescent="0.35">
      <c r="A1534" s="123" t="s">
        <v>3598</v>
      </c>
      <c r="B1534" s="124" t="s">
        <v>3599</v>
      </c>
      <c r="C1534" s="123" t="s">
        <v>90</v>
      </c>
      <c r="D1534" s="123" t="s">
        <v>742</v>
      </c>
      <c r="E1534" s="123" t="s">
        <v>1809</v>
      </c>
      <c r="F1534" s="123">
        <v>2024</v>
      </c>
      <c r="G1534" s="123" t="s">
        <v>138</v>
      </c>
      <c r="H1534" s="123" t="s">
        <v>182</v>
      </c>
      <c r="I1534" s="123" t="s">
        <v>330</v>
      </c>
      <c r="J1534" s="251" t="s">
        <v>13</v>
      </c>
      <c r="K1534" s="181">
        <v>460000</v>
      </c>
      <c r="L1534" s="181">
        <v>460000</v>
      </c>
      <c r="M1534" s="181">
        <v>456292.40299999999</v>
      </c>
      <c r="N1534" s="182" t="s">
        <v>20</v>
      </c>
      <c r="O1534" s="183" t="s">
        <v>20</v>
      </c>
    </row>
    <row r="1535" spans="1:15" customFormat="1" ht="15.5" x14ac:dyDescent="0.35">
      <c r="A1535" s="176" t="s">
        <v>3600</v>
      </c>
      <c r="B1535" s="177" t="s">
        <v>3601</v>
      </c>
      <c r="C1535" s="176" t="s">
        <v>92</v>
      </c>
      <c r="D1535" s="176" t="s">
        <v>361</v>
      </c>
      <c r="E1535" s="176" t="s">
        <v>1017</v>
      </c>
      <c r="F1535" s="176">
        <v>2024</v>
      </c>
      <c r="G1535" s="176" t="s">
        <v>138</v>
      </c>
      <c r="H1535" s="176" t="s">
        <v>151</v>
      </c>
      <c r="I1535" s="176" t="s">
        <v>152</v>
      </c>
      <c r="J1535" s="250" t="s">
        <v>13</v>
      </c>
      <c r="K1535" s="178">
        <v>12420</v>
      </c>
      <c r="L1535" s="178">
        <v>750</v>
      </c>
      <c r="M1535" s="178">
        <v>743.87</v>
      </c>
      <c r="N1535" s="179" t="s">
        <v>20</v>
      </c>
      <c r="O1535" s="180" t="s">
        <v>20</v>
      </c>
    </row>
    <row r="1536" spans="1:15" customFormat="1" ht="15.5" x14ac:dyDescent="0.35">
      <c r="A1536" s="123" t="s">
        <v>3602</v>
      </c>
      <c r="B1536" s="124" t="s">
        <v>3603</v>
      </c>
      <c r="C1536" s="123" t="s">
        <v>98</v>
      </c>
      <c r="D1536" s="123" t="s">
        <v>158</v>
      </c>
      <c r="E1536" s="123" t="s">
        <v>426</v>
      </c>
      <c r="F1536" s="123">
        <v>2024</v>
      </c>
      <c r="G1536" s="123" t="s">
        <v>138</v>
      </c>
      <c r="H1536" s="123" t="s">
        <v>182</v>
      </c>
      <c r="I1536" s="123" t="s">
        <v>330</v>
      </c>
      <c r="J1536" s="251" t="s">
        <v>13</v>
      </c>
      <c r="K1536" s="181">
        <v>129422</v>
      </c>
      <c r="L1536" s="181">
        <v>52501</v>
      </c>
      <c r="M1536" s="181">
        <v>9095</v>
      </c>
      <c r="N1536" s="182" t="s">
        <v>20</v>
      </c>
      <c r="O1536" s="183" t="s">
        <v>20</v>
      </c>
    </row>
    <row r="1537" spans="1:15" customFormat="1" ht="15.5" x14ac:dyDescent="0.35">
      <c r="A1537" s="176" t="s">
        <v>3604</v>
      </c>
      <c r="B1537" s="177" t="s">
        <v>3605</v>
      </c>
      <c r="C1537" s="176" t="s">
        <v>96</v>
      </c>
      <c r="D1537" s="176" t="s">
        <v>136</v>
      </c>
      <c r="E1537" s="176" t="s">
        <v>137</v>
      </c>
      <c r="F1537" s="176">
        <v>2024</v>
      </c>
      <c r="G1537" s="176" t="s">
        <v>138</v>
      </c>
      <c r="H1537" s="176" t="s">
        <v>139</v>
      </c>
      <c r="I1537" s="176" t="s">
        <v>140</v>
      </c>
      <c r="J1537" s="250" t="s">
        <v>13</v>
      </c>
      <c r="K1537" s="178">
        <v>568061</v>
      </c>
      <c r="L1537" s="178">
        <v>19351</v>
      </c>
      <c r="M1537" s="184">
        <v>0</v>
      </c>
      <c r="N1537" s="179" t="s">
        <v>20</v>
      </c>
      <c r="O1537" s="180" t="s">
        <v>146</v>
      </c>
    </row>
    <row r="1538" spans="1:15" customFormat="1" ht="15.5" x14ac:dyDescent="0.35">
      <c r="A1538" s="123" t="s">
        <v>3606</v>
      </c>
      <c r="B1538" s="124" t="s">
        <v>3607</v>
      </c>
      <c r="C1538" s="123" t="s">
        <v>93</v>
      </c>
      <c r="D1538" s="123" t="s">
        <v>194</v>
      </c>
      <c r="E1538" s="123" t="s">
        <v>194</v>
      </c>
      <c r="F1538" s="123">
        <v>2024</v>
      </c>
      <c r="G1538" s="123" t="s">
        <v>138</v>
      </c>
      <c r="H1538" s="123" t="s">
        <v>162</v>
      </c>
      <c r="I1538" s="123" t="s">
        <v>1018</v>
      </c>
      <c r="J1538" s="251" t="s">
        <v>13</v>
      </c>
      <c r="K1538" s="181">
        <v>728</v>
      </c>
      <c r="L1538" s="181">
        <v>728</v>
      </c>
      <c r="M1538" s="181">
        <v>0</v>
      </c>
      <c r="N1538" s="182" t="s">
        <v>20</v>
      </c>
      <c r="O1538" s="183" t="s">
        <v>146</v>
      </c>
    </row>
    <row r="1539" spans="1:15" customFormat="1" ht="15.5" x14ac:dyDescent="0.35">
      <c r="A1539" s="176" t="s">
        <v>3608</v>
      </c>
      <c r="B1539" s="177" t="s">
        <v>3609</v>
      </c>
      <c r="C1539" s="176" t="s">
        <v>98</v>
      </c>
      <c r="D1539" s="176" t="s">
        <v>190</v>
      </c>
      <c r="E1539" s="176" t="s">
        <v>1394</v>
      </c>
      <c r="F1539" s="176">
        <v>2024</v>
      </c>
      <c r="G1539" s="176" t="s">
        <v>138</v>
      </c>
      <c r="H1539" s="176" t="s">
        <v>139</v>
      </c>
      <c r="I1539" s="176" t="s">
        <v>168</v>
      </c>
      <c r="J1539" s="250" t="s">
        <v>13</v>
      </c>
      <c r="K1539" s="178">
        <v>30300</v>
      </c>
      <c r="L1539" s="178">
        <v>30300</v>
      </c>
      <c r="M1539" s="178">
        <v>30300</v>
      </c>
      <c r="N1539" s="179" t="s">
        <v>20</v>
      </c>
      <c r="O1539" s="180" t="s">
        <v>20</v>
      </c>
    </row>
    <row r="1540" spans="1:15" customFormat="1" ht="15.5" x14ac:dyDescent="0.35">
      <c r="A1540" s="123" t="s">
        <v>3610</v>
      </c>
      <c r="B1540" s="124" t="s">
        <v>3611</v>
      </c>
      <c r="C1540" s="123" t="s">
        <v>100</v>
      </c>
      <c r="D1540" s="123" t="s">
        <v>1471</v>
      </c>
      <c r="E1540" s="123" t="s">
        <v>155</v>
      </c>
      <c r="F1540" s="123">
        <v>2024</v>
      </c>
      <c r="G1540" s="123" t="s">
        <v>138</v>
      </c>
      <c r="H1540" s="123" t="s">
        <v>151</v>
      </c>
      <c r="I1540" s="123" t="s">
        <v>152</v>
      </c>
      <c r="J1540" s="251" t="s">
        <v>13</v>
      </c>
      <c r="K1540" s="181">
        <v>22680867</v>
      </c>
      <c r="L1540" s="181">
        <v>25932000</v>
      </c>
      <c r="M1540" s="185">
        <v>19400655.331999999</v>
      </c>
      <c r="N1540" s="182" t="s">
        <v>20</v>
      </c>
      <c r="O1540" s="183" t="s">
        <v>20</v>
      </c>
    </row>
    <row r="1541" spans="1:15" customFormat="1" ht="15.5" x14ac:dyDescent="0.35">
      <c r="A1541" s="176" t="s">
        <v>3612</v>
      </c>
      <c r="B1541" s="177" t="s">
        <v>3613</v>
      </c>
      <c r="C1541" s="176" t="s">
        <v>100</v>
      </c>
      <c r="D1541" s="176" t="s">
        <v>1471</v>
      </c>
      <c r="E1541" s="176" t="s">
        <v>155</v>
      </c>
      <c r="F1541" s="176">
        <v>2024</v>
      </c>
      <c r="G1541" s="176" t="s">
        <v>138</v>
      </c>
      <c r="H1541" s="176" t="s">
        <v>151</v>
      </c>
      <c r="I1541" s="176" t="s">
        <v>152</v>
      </c>
      <c r="J1541" s="250" t="s">
        <v>13</v>
      </c>
      <c r="K1541" s="178">
        <v>23484481</v>
      </c>
      <c r="L1541" s="178">
        <v>19236500</v>
      </c>
      <c r="M1541" s="178">
        <v>17985712.550000001</v>
      </c>
      <c r="N1541" s="179" t="s">
        <v>20</v>
      </c>
      <c r="O1541" s="180" t="s">
        <v>20</v>
      </c>
    </row>
    <row r="1542" spans="1:15" customFormat="1" ht="15.5" x14ac:dyDescent="0.35">
      <c r="A1542" s="123" t="s">
        <v>3614</v>
      </c>
      <c r="B1542" s="124" t="s">
        <v>3615</v>
      </c>
      <c r="C1542" s="123" t="s">
        <v>86</v>
      </c>
      <c r="D1542" s="123" t="s">
        <v>199</v>
      </c>
      <c r="E1542" s="123" t="s">
        <v>968</v>
      </c>
      <c r="F1542" s="123">
        <v>2024</v>
      </c>
      <c r="G1542" s="123" t="s">
        <v>138</v>
      </c>
      <c r="H1542" s="123" t="s">
        <v>210</v>
      </c>
      <c r="I1542" s="123" t="s">
        <v>211</v>
      </c>
      <c r="J1542" s="251" t="s">
        <v>13</v>
      </c>
      <c r="K1542" s="181">
        <v>640331</v>
      </c>
      <c r="L1542" s="181">
        <v>180000</v>
      </c>
      <c r="M1542" s="181">
        <v>121657</v>
      </c>
      <c r="N1542" s="182" t="s">
        <v>20</v>
      </c>
      <c r="O1542" s="183" t="s">
        <v>20</v>
      </c>
    </row>
    <row r="1543" spans="1:15" customFormat="1" ht="15.5" x14ac:dyDescent="0.35">
      <c r="A1543" s="176" t="s">
        <v>3616</v>
      </c>
      <c r="B1543" s="177" t="s">
        <v>3617</v>
      </c>
      <c r="C1543" s="176" t="s">
        <v>90</v>
      </c>
      <c r="D1543" s="176" t="s">
        <v>911</v>
      </c>
      <c r="E1543" s="176" t="s">
        <v>2177</v>
      </c>
      <c r="F1543" s="176">
        <v>2024</v>
      </c>
      <c r="G1543" s="176" t="s">
        <v>138</v>
      </c>
      <c r="H1543" s="176" t="s">
        <v>210</v>
      </c>
      <c r="I1543" s="176" t="s">
        <v>211</v>
      </c>
      <c r="J1543" s="250" t="s">
        <v>13</v>
      </c>
      <c r="K1543" s="178">
        <v>1124273</v>
      </c>
      <c r="L1543" s="178">
        <v>975883</v>
      </c>
      <c r="M1543" s="178">
        <v>975881</v>
      </c>
      <c r="N1543" s="179" t="s">
        <v>20</v>
      </c>
      <c r="O1543" s="180" t="s">
        <v>20</v>
      </c>
    </row>
    <row r="1544" spans="1:15" customFormat="1" ht="15.5" x14ac:dyDescent="0.35">
      <c r="A1544" s="123" t="s">
        <v>3618</v>
      </c>
      <c r="B1544" s="124" t="s">
        <v>3619</v>
      </c>
      <c r="C1544" s="123" t="s">
        <v>90</v>
      </c>
      <c r="D1544" s="123" t="s">
        <v>205</v>
      </c>
      <c r="E1544" s="123" t="s">
        <v>3620</v>
      </c>
      <c r="F1544" s="123">
        <v>2024</v>
      </c>
      <c r="G1544" s="123" t="s">
        <v>138</v>
      </c>
      <c r="H1544" s="123" t="s">
        <v>210</v>
      </c>
      <c r="I1544" s="123" t="s">
        <v>429</v>
      </c>
      <c r="J1544" s="251" t="s">
        <v>13</v>
      </c>
      <c r="K1544" s="181">
        <v>3122012</v>
      </c>
      <c r="L1544" s="185">
        <v>4</v>
      </c>
      <c r="M1544" s="181">
        <v>0</v>
      </c>
      <c r="N1544" s="182" t="s">
        <v>20</v>
      </c>
      <c r="O1544" s="183" t="s">
        <v>146</v>
      </c>
    </row>
    <row r="1545" spans="1:15" customFormat="1" ht="15.5" x14ac:dyDescent="0.35">
      <c r="A1545" s="176" t="s">
        <v>3621</v>
      </c>
      <c r="B1545" s="177" t="s">
        <v>3622</v>
      </c>
      <c r="C1545" s="176" t="s">
        <v>96</v>
      </c>
      <c r="D1545" s="176" t="s">
        <v>136</v>
      </c>
      <c r="E1545" s="176" t="s">
        <v>513</v>
      </c>
      <c r="F1545" s="176">
        <v>2024</v>
      </c>
      <c r="G1545" s="176" t="s">
        <v>138</v>
      </c>
      <c r="H1545" s="176" t="s">
        <v>182</v>
      </c>
      <c r="I1545" s="176" t="s">
        <v>330</v>
      </c>
      <c r="J1545" s="250" t="s">
        <v>13</v>
      </c>
      <c r="K1545" s="178">
        <v>10080</v>
      </c>
      <c r="L1545" s="178">
        <v>10080</v>
      </c>
      <c r="M1545" s="178">
        <v>10078</v>
      </c>
      <c r="N1545" s="179" t="s">
        <v>20</v>
      </c>
      <c r="O1545" s="180" t="s">
        <v>20</v>
      </c>
    </row>
    <row r="1546" spans="1:15" customFormat="1" ht="15.5" x14ac:dyDescent="0.35">
      <c r="A1546" s="123" t="s">
        <v>3623</v>
      </c>
      <c r="B1546" s="124" t="s">
        <v>3624</v>
      </c>
      <c r="C1546" s="123" t="s">
        <v>111</v>
      </c>
      <c r="D1546" s="123" t="s">
        <v>180</v>
      </c>
      <c r="E1546" s="123" t="s">
        <v>454</v>
      </c>
      <c r="F1546" s="123">
        <v>2024</v>
      </c>
      <c r="G1546" s="123" t="s">
        <v>138</v>
      </c>
      <c r="H1546" s="123" t="s">
        <v>182</v>
      </c>
      <c r="I1546" s="123" t="s">
        <v>330</v>
      </c>
      <c r="J1546" s="251" t="s">
        <v>13</v>
      </c>
      <c r="K1546" s="181">
        <v>1986206</v>
      </c>
      <c r="L1546" s="181">
        <v>100000</v>
      </c>
      <c r="M1546" s="185">
        <v>0</v>
      </c>
      <c r="N1546" s="182" t="s">
        <v>20</v>
      </c>
      <c r="O1546" s="183" t="s">
        <v>146</v>
      </c>
    </row>
    <row r="1547" spans="1:15" customFormat="1" ht="15.5" x14ac:dyDescent="0.35">
      <c r="A1547" s="176" t="s">
        <v>3625</v>
      </c>
      <c r="B1547" s="177" t="s">
        <v>3626</v>
      </c>
      <c r="C1547" s="176" t="s">
        <v>98</v>
      </c>
      <c r="D1547" s="176" t="s">
        <v>365</v>
      </c>
      <c r="E1547" s="176" t="s">
        <v>1999</v>
      </c>
      <c r="F1547" s="176">
        <v>2024</v>
      </c>
      <c r="G1547" s="176" t="s">
        <v>138</v>
      </c>
      <c r="H1547" s="176" t="s">
        <v>182</v>
      </c>
      <c r="I1547" s="176" t="s">
        <v>330</v>
      </c>
      <c r="J1547" s="250" t="s">
        <v>13</v>
      </c>
      <c r="K1547" s="178">
        <v>23444</v>
      </c>
      <c r="L1547" s="178">
        <v>850052</v>
      </c>
      <c r="M1547" s="178">
        <v>819</v>
      </c>
      <c r="N1547" s="179" t="s">
        <v>20</v>
      </c>
      <c r="O1547" s="180" t="s">
        <v>20</v>
      </c>
    </row>
    <row r="1548" spans="1:15" customFormat="1" ht="15.5" x14ac:dyDescent="0.35">
      <c r="A1548" s="123" t="s">
        <v>3627</v>
      </c>
      <c r="B1548" s="124" t="s">
        <v>3628</v>
      </c>
      <c r="C1548" s="123" t="s">
        <v>111</v>
      </c>
      <c r="D1548" s="123" t="s">
        <v>180</v>
      </c>
      <c r="E1548" s="123" t="s">
        <v>454</v>
      </c>
      <c r="F1548" s="123">
        <v>2024</v>
      </c>
      <c r="G1548" s="123" t="s">
        <v>138</v>
      </c>
      <c r="H1548" s="123" t="s">
        <v>182</v>
      </c>
      <c r="I1548" s="123" t="s">
        <v>330</v>
      </c>
      <c r="J1548" s="251" t="s">
        <v>13</v>
      </c>
      <c r="K1548" s="181">
        <v>948024</v>
      </c>
      <c r="L1548" s="181">
        <v>940194</v>
      </c>
      <c r="M1548" s="181">
        <v>731259.38</v>
      </c>
      <c r="N1548" s="182" t="s">
        <v>20</v>
      </c>
      <c r="O1548" s="183" t="s">
        <v>20</v>
      </c>
    </row>
    <row r="1549" spans="1:15" customFormat="1" ht="15.5" x14ac:dyDescent="0.35">
      <c r="A1549" s="176" t="s">
        <v>3629</v>
      </c>
      <c r="B1549" s="177" t="s">
        <v>3630</v>
      </c>
      <c r="C1549" s="176" t="s">
        <v>109</v>
      </c>
      <c r="D1549" s="176" t="s">
        <v>155</v>
      </c>
      <c r="E1549" s="176" t="s">
        <v>155</v>
      </c>
      <c r="F1549" s="176">
        <v>2024</v>
      </c>
      <c r="G1549" s="176" t="s">
        <v>138</v>
      </c>
      <c r="H1549" s="176" t="s">
        <v>151</v>
      </c>
      <c r="I1549" s="176" t="s">
        <v>200</v>
      </c>
      <c r="J1549" s="250" t="s">
        <v>13</v>
      </c>
      <c r="K1549" s="178">
        <v>10</v>
      </c>
      <c r="L1549" s="184">
        <v>17000</v>
      </c>
      <c r="M1549" s="178">
        <v>0</v>
      </c>
      <c r="N1549" s="179" t="s">
        <v>20</v>
      </c>
      <c r="O1549" s="180" t="s">
        <v>146</v>
      </c>
    </row>
    <row r="1550" spans="1:15" customFormat="1" ht="15.5" x14ac:dyDescent="0.35">
      <c r="A1550" s="123" t="s">
        <v>3631</v>
      </c>
      <c r="B1550" s="124" t="s">
        <v>3632</v>
      </c>
      <c r="C1550" s="123" t="s">
        <v>109</v>
      </c>
      <c r="D1550" s="123" t="s">
        <v>368</v>
      </c>
      <c r="E1550" s="123" t="s">
        <v>840</v>
      </c>
      <c r="F1550" s="123">
        <v>2024</v>
      </c>
      <c r="G1550" s="123" t="s">
        <v>138</v>
      </c>
      <c r="H1550" s="123" t="s">
        <v>182</v>
      </c>
      <c r="I1550" s="123" t="s">
        <v>1000</v>
      </c>
      <c r="J1550" s="251" t="s">
        <v>13</v>
      </c>
      <c r="K1550" s="181">
        <v>1679316</v>
      </c>
      <c r="L1550" s="181">
        <v>5652737</v>
      </c>
      <c r="M1550" s="181">
        <v>1677742.196</v>
      </c>
      <c r="N1550" s="182" t="s">
        <v>20</v>
      </c>
      <c r="O1550" s="183" t="s">
        <v>20</v>
      </c>
    </row>
    <row r="1551" spans="1:15" customFormat="1" ht="15.5" x14ac:dyDescent="0.35">
      <c r="A1551" s="176" t="s">
        <v>3633</v>
      </c>
      <c r="B1551" s="177" t="s">
        <v>3634</v>
      </c>
      <c r="C1551" s="176" t="s">
        <v>109</v>
      </c>
      <c r="D1551" s="176" t="s">
        <v>368</v>
      </c>
      <c r="E1551" s="176" t="s">
        <v>953</v>
      </c>
      <c r="F1551" s="176">
        <v>2024</v>
      </c>
      <c r="G1551" s="176" t="s">
        <v>138</v>
      </c>
      <c r="H1551" s="176" t="s">
        <v>139</v>
      </c>
      <c r="I1551" s="176" t="s">
        <v>140</v>
      </c>
      <c r="J1551" s="250" t="s">
        <v>13</v>
      </c>
      <c r="K1551" s="178">
        <v>94879</v>
      </c>
      <c r="L1551" s="184">
        <v>66254</v>
      </c>
      <c r="M1551" s="178">
        <v>66241.695000000007</v>
      </c>
      <c r="N1551" s="179" t="s">
        <v>20</v>
      </c>
      <c r="O1551" s="180" t="s">
        <v>20</v>
      </c>
    </row>
    <row r="1552" spans="1:15" customFormat="1" ht="15.5" x14ac:dyDescent="0.35">
      <c r="A1552" s="123" t="s">
        <v>3635</v>
      </c>
      <c r="B1552" s="124" t="s">
        <v>3636</v>
      </c>
      <c r="C1552" s="123" t="s">
        <v>96</v>
      </c>
      <c r="D1552" s="123" t="s">
        <v>166</v>
      </c>
      <c r="E1552" s="123" t="s">
        <v>946</v>
      </c>
      <c r="F1552" s="123">
        <v>2024</v>
      </c>
      <c r="G1552" s="123" t="s">
        <v>138</v>
      </c>
      <c r="H1552" s="123" t="s">
        <v>144</v>
      </c>
      <c r="I1552" s="123" t="s">
        <v>145</v>
      </c>
      <c r="J1552" s="251" t="s">
        <v>13</v>
      </c>
      <c r="K1552" s="181">
        <v>116238</v>
      </c>
      <c r="L1552" s="181">
        <v>116241</v>
      </c>
      <c r="M1552" s="181">
        <v>116239</v>
      </c>
      <c r="N1552" s="182" t="s">
        <v>20</v>
      </c>
      <c r="O1552" s="183" t="s">
        <v>20</v>
      </c>
    </row>
    <row r="1553" spans="1:15" customFormat="1" ht="15.5" x14ac:dyDescent="0.35">
      <c r="A1553" s="176" t="s">
        <v>3637</v>
      </c>
      <c r="B1553" s="177" t="s">
        <v>3638</v>
      </c>
      <c r="C1553" s="176" t="s">
        <v>96</v>
      </c>
      <c r="D1553" s="176" t="s">
        <v>136</v>
      </c>
      <c r="E1553" s="176" t="s">
        <v>916</v>
      </c>
      <c r="F1553" s="176">
        <v>2024</v>
      </c>
      <c r="G1553" s="176" t="s">
        <v>138</v>
      </c>
      <c r="H1553" s="176" t="s">
        <v>151</v>
      </c>
      <c r="I1553" s="176" t="s">
        <v>791</v>
      </c>
      <c r="J1553" s="250" t="s">
        <v>16</v>
      </c>
      <c r="K1553" s="178">
        <v>4507582</v>
      </c>
      <c r="L1553" s="178">
        <v>2487801</v>
      </c>
      <c r="M1553" s="178">
        <v>212408.856</v>
      </c>
      <c r="N1553" s="179" t="s">
        <v>20</v>
      </c>
      <c r="O1553" s="180" t="s">
        <v>20</v>
      </c>
    </row>
    <row r="1554" spans="1:15" customFormat="1" ht="15.5" x14ac:dyDescent="0.35">
      <c r="A1554" s="123" t="s">
        <v>3639</v>
      </c>
      <c r="B1554" s="124" t="s">
        <v>3640</v>
      </c>
      <c r="C1554" s="123" t="s">
        <v>92</v>
      </c>
      <c r="D1554" s="123" t="s">
        <v>540</v>
      </c>
      <c r="E1554" s="123" t="s">
        <v>1510</v>
      </c>
      <c r="F1554" s="123">
        <v>2024</v>
      </c>
      <c r="G1554" s="123" t="s">
        <v>138</v>
      </c>
      <c r="H1554" s="123" t="s">
        <v>182</v>
      </c>
      <c r="I1554" s="123" t="s">
        <v>330</v>
      </c>
      <c r="J1554" s="251" t="s">
        <v>13</v>
      </c>
      <c r="K1554" s="181">
        <v>19122</v>
      </c>
      <c r="L1554" s="181">
        <v>19122</v>
      </c>
      <c r="M1554" s="181">
        <v>19122</v>
      </c>
      <c r="N1554" s="182" t="s">
        <v>20</v>
      </c>
      <c r="O1554" s="183" t="s">
        <v>20</v>
      </c>
    </row>
    <row r="1555" spans="1:15" customFormat="1" ht="15.5" x14ac:dyDescent="0.35">
      <c r="A1555" s="176" t="s">
        <v>3641</v>
      </c>
      <c r="B1555" s="177" t="s">
        <v>3642</v>
      </c>
      <c r="C1555" s="176" t="s">
        <v>109</v>
      </c>
      <c r="D1555" s="176" t="s">
        <v>368</v>
      </c>
      <c r="E1555" s="176" t="s">
        <v>155</v>
      </c>
      <c r="F1555" s="176">
        <v>2024</v>
      </c>
      <c r="G1555" s="176" t="s">
        <v>138</v>
      </c>
      <c r="H1555" s="176" t="s">
        <v>182</v>
      </c>
      <c r="I1555" s="176" t="s">
        <v>1000</v>
      </c>
      <c r="J1555" s="250" t="s">
        <v>13</v>
      </c>
      <c r="K1555" s="178">
        <v>10</v>
      </c>
      <c r="L1555" s="184">
        <v>10</v>
      </c>
      <c r="M1555" s="178">
        <v>0</v>
      </c>
      <c r="N1555" s="179" t="s">
        <v>20</v>
      </c>
      <c r="O1555" s="180" t="s">
        <v>146</v>
      </c>
    </row>
    <row r="1556" spans="1:15" customFormat="1" ht="15.5" x14ac:dyDescent="0.35">
      <c r="A1556" s="123" t="s">
        <v>3643</v>
      </c>
      <c r="B1556" s="124" t="s">
        <v>3644</v>
      </c>
      <c r="C1556" s="123" t="s">
        <v>109</v>
      </c>
      <c r="D1556" s="123" t="s">
        <v>368</v>
      </c>
      <c r="E1556" s="123" t="s">
        <v>609</v>
      </c>
      <c r="F1556" s="123">
        <v>2024</v>
      </c>
      <c r="G1556" s="123" t="s">
        <v>138</v>
      </c>
      <c r="H1556" s="123" t="s">
        <v>182</v>
      </c>
      <c r="I1556" s="123" t="s">
        <v>1000</v>
      </c>
      <c r="J1556" s="251" t="s">
        <v>13</v>
      </c>
      <c r="K1556" s="181">
        <v>540095</v>
      </c>
      <c r="L1556" s="181">
        <v>941766</v>
      </c>
      <c r="M1556" s="181">
        <v>941765.46600000001</v>
      </c>
      <c r="N1556" s="182" t="s">
        <v>20</v>
      </c>
      <c r="O1556" s="183" t="s">
        <v>20</v>
      </c>
    </row>
    <row r="1557" spans="1:15" customFormat="1" ht="15.5" x14ac:dyDescent="0.35">
      <c r="A1557" s="176" t="s">
        <v>3645</v>
      </c>
      <c r="B1557" s="177" t="s">
        <v>3646</v>
      </c>
      <c r="C1557" s="176" t="s">
        <v>87</v>
      </c>
      <c r="D1557" s="176" t="s">
        <v>60</v>
      </c>
      <c r="E1557" s="176" t="s">
        <v>60</v>
      </c>
      <c r="F1557" s="176">
        <v>2024</v>
      </c>
      <c r="G1557" s="176" t="s">
        <v>138</v>
      </c>
      <c r="H1557" s="176" t="s">
        <v>162</v>
      </c>
      <c r="I1557" s="176" t="s">
        <v>238</v>
      </c>
      <c r="J1557" s="250" t="s">
        <v>13</v>
      </c>
      <c r="K1557" s="178">
        <v>2797</v>
      </c>
      <c r="L1557" s="184">
        <v>2797</v>
      </c>
      <c r="M1557" s="178">
        <v>2797</v>
      </c>
      <c r="N1557" s="179" t="s">
        <v>20</v>
      </c>
      <c r="O1557" s="180" t="s">
        <v>20</v>
      </c>
    </row>
    <row r="1558" spans="1:15" customFormat="1" ht="15.5" x14ac:dyDescent="0.35">
      <c r="A1558" s="123" t="s">
        <v>3647</v>
      </c>
      <c r="B1558" s="124" t="s">
        <v>3648</v>
      </c>
      <c r="C1558" s="123" t="s">
        <v>87</v>
      </c>
      <c r="D1558" s="123" t="s">
        <v>592</v>
      </c>
      <c r="E1558" s="123" t="s">
        <v>593</v>
      </c>
      <c r="F1558" s="123">
        <v>2024</v>
      </c>
      <c r="G1558" s="123" t="s">
        <v>138</v>
      </c>
      <c r="H1558" s="123" t="s">
        <v>210</v>
      </c>
      <c r="I1558" s="123" t="s">
        <v>1370</v>
      </c>
      <c r="J1558" s="251" t="s">
        <v>13</v>
      </c>
      <c r="K1558" s="181">
        <v>275027</v>
      </c>
      <c r="L1558" s="181">
        <v>600000</v>
      </c>
      <c r="M1558" s="185">
        <v>157772.11300000001</v>
      </c>
      <c r="N1558" s="182" t="s">
        <v>20</v>
      </c>
      <c r="O1558" s="183" t="s">
        <v>20</v>
      </c>
    </row>
    <row r="1559" spans="1:15" customFormat="1" ht="15.5" x14ac:dyDescent="0.35">
      <c r="A1559" s="176" t="s">
        <v>3649</v>
      </c>
      <c r="B1559" s="177" t="s">
        <v>3650</v>
      </c>
      <c r="C1559" s="176" t="s">
        <v>97</v>
      </c>
      <c r="D1559" s="176" t="s">
        <v>155</v>
      </c>
      <c r="E1559" s="176" t="s">
        <v>155</v>
      </c>
      <c r="F1559" s="176">
        <v>2024</v>
      </c>
      <c r="G1559" s="176" t="s">
        <v>138</v>
      </c>
      <c r="H1559" s="176" t="s">
        <v>182</v>
      </c>
      <c r="I1559" s="176" t="s">
        <v>1000</v>
      </c>
      <c r="J1559" s="250" t="s">
        <v>13</v>
      </c>
      <c r="K1559" s="178">
        <v>1844609</v>
      </c>
      <c r="L1559" s="178">
        <v>1805752</v>
      </c>
      <c r="M1559" s="178">
        <v>1805751.196</v>
      </c>
      <c r="N1559" s="179" t="s">
        <v>20</v>
      </c>
      <c r="O1559" s="180" t="s">
        <v>20</v>
      </c>
    </row>
    <row r="1560" spans="1:15" customFormat="1" ht="15.5" x14ac:dyDescent="0.35">
      <c r="A1560" s="123" t="s">
        <v>3651</v>
      </c>
      <c r="B1560" s="124" t="s">
        <v>3652</v>
      </c>
      <c r="C1560" s="123" t="s">
        <v>90</v>
      </c>
      <c r="D1560" s="123" t="s">
        <v>404</v>
      </c>
      <c r="E1560" s="123" t="s">
        <v>528</v>
      </c>
      <c r="F1560" s="123">
        <v>2024</v>
      </c>
      <c r="G1560" s="123" t="s">
        <v>138</v>
      </c>
      <c r="H1560" s="123" t="s">
        <v>210</v>
      </c>
      <c r="I1560" s="123" t="s">
        <v>429</v>
      </c>
      <c r="J1560" s="251" t="s">
        <v>13</v>
      </c>
      <c r="K1560" s="181">
        <v>29385</v>
      </c>
      <c r="L1560" s="185">
        <v>25724</v>
      </c>
      <c r="M1560" s="181">
        <v>3117.2049999999999</v>
      </c>
      <c r="N1560" s="182" t="s">
        <v>20</v>
      </c>
      <c r="O1560" s="183" t="s">
        <v>20</v>
      </c>
    </row>
    <row r="1561" spans="1:15" customFormat="1" ht="15.5" x14ac:dyDescent="0.35">
      <c r="A1561" s="176" t="s">
        <v>3653</v>
      </c>
      <c r="B1561" s="177" t="s">
        <v>3654</v>
      </c>
      <c r="C1561" s="176" t="s">
        <v>100</v>
      </c>
      <c r="D1561" s="176" t="s">
        <v>1471</v>
      </c>
      <c r="E1561" s="176" t="s">
        <v>2423</v>
      </c>
      <c r="F1561" s="176">
        <v>2024</v>
      </c>
      <c r="G1561" s="176" t="s">
        <v>251</v>
      </c>
      <c r="H1561" s="176" t="s">
        <v>151</v>
      </c>
      <c r="I1561" s="176" t="s">
        <v>312</v>
      </c>
      <c r="J1561" s="250" t="s">
        <v>13</v>
      </c>
      <c r="K1561" s="178">
        <v>10</v>
      </c>
      <c r="L1561" s="178">
        <v>10</v>
      </c>
      <c r="M1561" s="178">
        <v>0</v>
      </c>
      <c r="N1561" s="179" t="s">
        <v>20</v>
      </c>
      <c r="O1561" s="180" t="s">
        <v>146</v>
      </c>
    </row>
    <row r="1562" spans="1:15" customFormat="1" ht="15.5" x14ac:dyDescent="0.35">
      <c r="A1562" s="123" t="s">
        <v>3655</v>
      </c>
      <c r="B1562" s="124" t="s">
        <v>3656</v>
      </c>
      <c r="C1562" s="123" t="s">
        <v>93</v>
      </c>
      <c r="D1562" s="123" t="s">
        <v>234</v>
      </c>
      <c r="E1562" s="123" t="s">
        <v>1981</v>
      </c>
      <c r="F1562" s="123">
        <v>2024</v>
      </c>
      <c r="G1562" s="123" t="s">
        <v>138</v>
      </c>
      <c r="H1562" s="123" t="s">
        <v>139</v>
      </c>
      <c r="I1562" s="123" t="s">
        <v>140</v>
      </c>
      <c r="J1562" s="251" t="s">
        <v>13</v>
      </c>
      <c r="K1562" s="181">
        <v>244879</v>
      </c>
      <c r="L1562" s="181">
        <v>239119</v>
      </c>
      <c r="M1562" s="181">
        <v>239104.06400000001</v>
      </c>
      <c r="N1562" s="182" t="s">
        <v>20</v>
      </c>
      <c r="O1562" s="183" t="s">
        <v>20</v>
      </c>
    </row>
    <row r="1563" spans="1:15" customFormat="1" ht="15.5" x14ac:dyDescent="0.35">
      <c r="A1563" s="176" t="s">
        <v>3657</v>
      </c>
      <c r="B1563" s="177" t="s">
        <v>3658</v>
      </c>
      <c r="C1563" s="176" t="s">
        <v>89</v>
      </c>
      <c r="D1563" s="176" t="s">
        <v>495</v>
      </c>
      <c r="E1563" s="176" t="s">
        <v>581</v>
      </c>
      <c r="F1563" s="176">
        <v>2024</v>
      </c>
      <c r="G1563" s="176" t="s">
        <v>138</v>
      </c>
      <c r="H1563" s="176" t="s">
        <v>182</v>
      </c>
      <c r="I1563" s="176" t="s">
        <v>1000</v>
      </c>
      <c r="J1563" s="250" t="s">
        <v>13</v>
      </c>
      <c r="K1563" s="178">
        <v>160</v>
      </c>
      <c r="L1563" s="184">
        <v>160</v>
      </c>
      <c r="M1563" s="178">
        <v>0</v>
      </c>
      <c r="N1563" s="179" t="s">
        <v>20</v>
      </c>
      <c r="O1563" s="180" t="s">
        <v>146</v>
      </c>
    </row>
    <row r="1564" spans="1:15" customFormat="1" ht="15.5" x14ac:dyDescent="0.35">
      <c r="A1564" s="123" t="s">
        <v>3659</v>
      </c>
      <c r="B1564" s="124" t="s">
        <v>3660</v>
      </c>
      <c r="C1564" s="123" t="s">
        <v>89</v>
      </c>
      <c r="D1564" s="123" t="s">
        <v>221</v>
      </c>
      <c r="E1564" s="123" t="s">
        <v>2693</v>
      </c>
      <c r="F1564" s="123">
        <v>2024</v>
      </c>
      <c r="G1564" s="123" t="s">
        <v>138</v>
      </c>
      <c r="H1564" s="123" t="s">
        <v>151</v>
      </c>
      <c r="I1564" s="123" t="s">
        <v>152</v>
      </c>
      <c r="J1564" s="251" t="s">
        <v>13</v>
      </c>
      <c r="K1564" s="181">
        <v>124665</v>
      </c>
      <c r="L1564" s="181">
        <v>472000</v>
      </c>
      <c r="M1564" s="181">
        <v>1257.721</v>
      </c>
      <c r="N1564" s="182" t="s">
        <v>20</v>
      </c>
      <c r="O1564" s="183" t="s">
        <v>20</v>
      </c>
    </row>
    <row r="1565" spans="1:15" customFormat="1" ht="15.5" x14ac:dyDescent="0.35">
      <c r="A1565" s="176" t="s">
        <v>3661</v>
      </c>
      <c r="B1565" s="177" t="s">
        <v>3662</v>
      </c>
      <c r="C1565" s="176" t="s">
        <v>96</v>
      </c>
      <c r="D1565" s="176" t="s">
        <v>166</v>
      </c>
      <c r="E1565" s="176" t="s">
        <v>285</v>
      </c>
      <c r="F1565" s="176">
        <v>2024</v>
      </c>
      <c r="G1565" s="176" t="s">
        <v>138</v>
      </c>
      <c r="H1565" s="176" t="s">
        <v>144</v>
      </c>
      <c r="I1565" s="176" t="s">
        <v>145</v>
      </c>
      <c r="J1565" s="250" t="s">
        <v>13</v>
      </c>
      <c r="K1565" s="178">
        <v>1</v>
      </c>
      <c r="L1565" s="184">
        <v>1</v>
      </c>
      <c r="M1565" s="178">
        <v>0</v>
      </c>
      <c r="N1565" s="179" t="s">
        <v>20</v>
      </c>
      <c r="O1565" s="180" t="s">
        <v>146</v>
      </c>
    </row>
    <row r="1566" spans="1:15" customFormat="1" ht="15.5" x14ac:dyDescent="0.35">
      <c r="A1566" s="123" t="s">
        <v>3663</v>
      </c>
      <c r="B1566" s="124" t="s">
        <v>3664</v>
      </c>
      <c r="C1566" s="123" t="s">
        <v>86</v>
      </c>
      <c r="D1566" s="123" t="s">
        <v>199</v>
      </c>
      <c r="E1566" s="123" t="s">
        <v>968</v>
      </c>
      <c r="F1566" s="123">
        <v>2024</v>
      </c>
      <c r="G1566" s="123" t="s">
        <v>138</v>
      </c>
      <c r="H1566" s="123" t="s">
        <v>151</v>
      </c>
      <c r="I1566" s="123" t="s">
        <v>200</v>
      </c>
      <c r="J1566" s="251" t="s">
        <v>13</v>
      </c>
      <c r="K1566" s="181">
        <v>3000</v>
      </c>
      <c r="L1566" s="181">
        <v>12350</v>
      </c>
      <c r="M1566" s="181">
        <v>238</v>
      </c>
      <c r="N1566" s="182" t="s">
        <v>20</v>
      </c>
      <c r="O1566" s="183" t="s">
        <v>20</v>
      </c>
    </row>
    <row r="1567" spans="1:15" customFormat="1" ht="15.5" x14ac:dyDescent="0.35">
      <c r="A1567" s="176" t="s">
        <v>3665</v>
      </c>
      <c r="B1567" s="177" t="s">
        <v>3666</v>
      </c>
      <c r="C1567" s="176" t="s">
        <v>89</v>
      </c>
      <c r="D1567" s="176" t="s">
        <v>495</v>
      </c>
      <c r="E1567" s="176" t="s">
        <v>3450</v>
      </c>
      <c r="F1567" s="176">
        <v>2024</v>
      </c>
      <c r="G1567" s="176" t="s">
        <v>138</v>
      </c>
      <c r="H1567" s="176" t="s">
        <v>196</v>
      </c>
      <c r="I1567" s="176" t="s">
        <v>196</v>
      </c>
      <c r="J1567" s="250" t="s">
        <v>13</v>
      </c>
      <c r="K1567" s="178">
        <v>353383</v>
      </c>
      <c r="L1567" s="184">
        <v>151336</v>
      </c>
      <c r="M1567" s="178">
        <v>151336</v>
      </c>
      <c r="N1567" s="179" t="s">
        <v>20</v>
      </c>
      <c r="O1567" s="180" t="s">
        <v>20</v>
      </c>
    </row>
    <row r="1568" spans="1:15" customFormat="1" ht="15.5" x14ac:dyDescent="0.35">
      <c r="A1568" s="123" t="s">
        <v>3667</v>
      </c>
      <c r="B1568" s="124" t="s">
        <v>3668</v>
      </c>
      <c r="C1568" s="123" t="s">
        <v>96</v>
      </c>
      <c r="D1568" s="123" t="s">
        <v>155</v>
      </c>
      <c r="E1568" s="123" t="s">
        <v>155</v>
      </c>
      <c r="F1568" s="123">
        <v>2024</v>
      </c>
      <c r="G1568" s="123" t="s">
        <v>138</v>
      </c>
      <c r="H1568" s="123" t="s">
        <v>687</v>
      </c>
      <c r="I1568" s="123" t="s">
        <v>957</v>
      </c>
      <c r="J1568" s="251" t="s">
        <v>13</v>
      </c>
      <c r="K1568" s="181">
        <v>121003</v>
      </c>
      <c r="L1568" s="185">
        <v>9413</v>
      </c>
      <c r="M1568" s="185">
        <v>9412.1710000000003</v>
      </c>
      <c r="N1568" s="182" t="s">
        <v>20</v>
      </c>
      <c r="O1568" s="183" t="s">
        <v>20</v>
      </c>
    </row>
    <row r="1569" spans="1:15" customFormat="1" ht="15.5" x14ac:dyDescent="0.35">
      <c r="A1569" s="176" t="s">
        <v>3669</v>
      </c>
      <c r="B1569" s="177" t="s">
        <v>3670</v>
      </c>
      <c r="C1569" s="176" t="s">
        <v>91</v>
      </c>
      <c r="D1569" s="176" t="s">
        <v>384</v>
      </c>
      <c r="E1569" s="176" t="s">
        <v>518</v>
      </c>
      <c r="F1569" s="176">
        <v>2024</v>
      </c>
      <c r="G1569" s="176" t="s">
        <v>138</v>
      </c>
      <c r="H1569" s="176" t="s">
        <v>210</v>
      </c>
      <c r="I1569" s="176" t="s">
        <v>211</v>
      </c>
      <c r="J1569" s="250" t="s">
        <v>13</v>
      </c>
      <c r="K1569" s="178">
        <v>370000</v>
      </c>
      <c r="L1569" s="178">
        <v>370000</v>
      </c>
      <c r="M1569" s="178">
        <v>361894</v>
      </c>
      <c r="N1569" s="179" t="s">
        <v>20</v>
      </c>
      <c r="O1569" s="180" t="s">
        <v>20</v>
      </c>
    </row>
    <row r="1570" spans="1:15" customFormat="1" ht="15.5" x14ac:dyDescent="0.35">
      <c r="A1570" s="123" t="s">
        <v>3671</v>
      </c>
      <c r="B1570" s="124" t="s">
        <v>3672</v>
      </c>
      <c r="C1570" s="123" t="s">
        <v>97</v>
      </c>
      <c r="D1570" s="123" t="s">
        <v>685</v>
      </c>
      <c r="E1570" s="123" t="s">
        <v>703</v>
      </c>
      <c r="F1570" s="123">
        <v>2024</v>
      </c>
      <c r="G1570" s="123" t="s">
        <v>138</v>
      </c>
      <c r="H1570" s="123" t="s">
        <v>321</v>
      </c>
      <c r="I1570" s="123" t="s">
        <v>322</v>
      </c>
      <c r="J1570" s="251" t="s">
        <v>13</v>
      </c>
      <c r="K1570" s="181">
        <v>485929</v>
      </c>
      <c r="L1570" s="181">
        <v>436014</v>
      </c>
      <c r="M1570" s="181">
        <v>436012</v>
      </c>
      <c r="N1570" s="182" t="s">
        <v>20</v>
      </c>
      <c r="O1570" s="183" t="s">
        <v>20</v>
      </c>
    </row>
    <row r="1571" spans="1:15" customFormat="1" ht="15.5" x14ac:dyDescent="0.35">
      <c r="A1571" s="176" t="s">
        <v>3673</v>
      </c>
      <c r="B1571" s="177" t="s">
        <v>3674</v>
      </c>
      <c r="C1571" s="176" t="s">
        <v>91</v>
      </c>
      <c r="D1571" s="176" t="s">
        <v>384</v>
      </c>
      <c r="E1571" s="176" t="s">
        <v>922</v>
      </c>
      <c r="F1571" s="176">
        <v>2024</v>
      </c>
      <c r="G1571" s="176" t="s">
        <v>138</v>
      </c>
      <c r="H1571" s="176" t="s">
        <v>321</v>
      </c>
      <c r="I1571" s="176" t="s">
        <v>3675</v>
      </c>
      <c r="J1571" s="250" t="s">
        <v>13</v>
      </c>
      <c r="K1571" s="178">
        <v>94148</v>
      </c>
      <c r="L1571" s="178">
        <v>94148</v>
      </c>
      <c r="M1571" s="178">
        <v>94148</v>
      </c>
      <c r="N1571" s="179" t="s">
        <v>20</v>
      </c>
      <c r="O1571" s="180" t="s">
        <v>20</v>
      </c>
    </row>
    <row r="1572" spans="1:15" customFormat="1" ht="15.5" x14ac:dyDescent="0.35">
      <c r="A1572" s="123" t="s">
        <v>3676</v>
      </c>
      <c r="B1572" s="124" t="s">
        <v>3677</v>
      </c>
      <c r="C1572" s="123" t="s">
        <v>98</v>
      </c>
      <c r="D1572" s="123" t="s">
        <v>155</v>
      </c>
      <c r="E1572" s="123" t="s">
        <v>155</v>
      </c>
      <c r="F1572" s="123">
        <v>2024</v>
      </c>
      <c r="G1572" s="123" t="s">
        <v>138</v>
      </c>
      <c r="H1572" s="123" t="s">
        <v>270</v>
      </c>
      <c r="I1572" s="123" t="s">
        <v>271</v>
      </c>
      <c r="J1572" s="251" t="s">
        <v>13</v>
      </c>
      <c r="K1572" s="181">
        <v>9145</v>
      </c>
      <c r="L1572" s="181">
        <v>9145</v>
      </c>
      <c r="M1572" s="181">
        <v>8145</v>
      </c>
      <c r="N1572" s="182" t="s">
        <v>20</v>
      </c>
      <c r="O1572" s="183" t="s">
        <v>20</v>
      </c>
    </row>
    <row r="1573" spans="1:15" customFormat="1" ht="15.5" x14ac:dyDescent="0.35">
      <c r="A1573" s="176" t="s">
        <v>3678</v>
      </c>
      <c r="B1573" s="177" t="s">
        <v>3679</v>
      </c>
      <c r="C1573" s="176" t="s">
        <v>96</v>
      </c>
      <c r="D1573" s="176" t="s">
        <v>166</v>
      </c>
      <c r="E1573" s="176" t="s">
        <v>281</v>
      </c>
      <c r="F1573" s="176">
        <v>2024</v>
      </c>
      <c r="G1573" s="176" t="s">
        <v>138</v>
      </c>
      <c r="H1573" s="176" t="s">
        <v>162</v>
      </c>
      <c r="I1573" s="176" t="s">
        <v>1018</v>
      </c>
      <c r="J1573" s="250" t="s">
        <v>13</v>
      </c>
      <c r="K1573" s="178">
        <v>60250</v>
      </c>
      <c r="L1573" s="178">
        <v>60250</v>
      </c>
      <c r="M1573" s="178">
        <v>55015</v>
      </c>
      <c r="N1573" s="179" t="s">
        <v>20</v>
      </c>
      <c r="O1573" s="180" t="s">
        <v>20</v>
      </c>
    </row>
    <row r="1574" spans="1:15" customFormat="1" ht="15.5" x14ac:dyDescent="0.35">
      <c r="A1574" s="123" t="s">
        <v>3680</v>
      </c>
      <c r="B1574" s="124" t="s">
        <v>3681</v>
      </c>
      <c r="C1574" s="123" t="s">
        <v>90</v>
      </c>
      <c r="D1574" s="123" t="s">
        <v>306</v>
      </c>
      <c r="E1574" s="123" t="s">
        <v>306</v>
      </c>
      <c r="F1574" s="123">
        <v>2024</v>
      </c>
      <c r="G1574" s="123" t="s">
        <v>138</v>
      </c>
      <c r="H1574" s="123" t="s">
        <v>182</v>
      </c>
      <c r="I1574" s="123" t="s">
        <v>330</v>
      </c>
      <c r="J1574" s="251" t="s">
        <v>13</v>
      </c>
      <c r="K1574" s="181">
        <v>1318405</v>
      </c>
      <c r="L1574" s="185">
        <v>3</v>
      </c>
      <c r="M1574" s="181">
        <v>0</v>
      </c>
      <c r="N1574" s="182" t="s">
        <v>20</v>
      </c>
      <c r="O1574" s="183" t="s">
        <v>146</v>
      </c>
    </row>
    <row r="1575" spans="1:15" customFormat="1" ht="15.5" x14ac:dyDescent="0.35">
      <c r="A1575" s="176" t="s">
        <v>3682</v>
      </c>
      <c r="B1575" s="177" t="s">
        <v>3683</v>
      </c>
      <c r="C1575" s="176" t="s">
        <v>91</v>
      </c>
      <c r="D1575" s="176" t="s">
        <v>384</v>
      </c>
      <c r="E1575" s="176" t="s">
        <v>521</v>
      </c>
      <c r="F1575" s="176">
        <v>2024</v>
      </c>
      <c r="G1575" s="176" t="s">
        <v>138</v>
      </c>
      <c r="H1575" s="176" t="s">
        <v>162</v>
      </c>
      <c r="I1575" s="176" t="s">
        <v>1018</v>
      </c>
      <c r="J1575" s="250" t="s">
        <v>13</v>
      </c>
      <c r="K1575" s="178">
        <v>552</v>
      </c>
      <c r="L1575" s="178">
        <v>552</v>
      </c>
      <c r="M1575" s="178">
        <v>0</v>
      </c>
      <c r="N1575" s="179" t="s">
        <v>20</v>
      </c>
      <c r="O1575" s="180" t="s">
        <v>146</v>
      </c>
    </row>
    <row r="1576" spans="1:15" customFormat="1" ht="15.5" x14ac:dyDescent="0.35">
      <c r="A1576" s="123" t="s">
        <v>3684</v>
      </c>
      <c r="B1576" s="124" t="s">
        <v>3685</v>
      </c>
      <c r="C1576" s="123" t="s">
        <v>97</v>
      </c>
      <c r="D1576" s="123" t="s">
        <v>333</v>
      </c>
      <c r="E1576" s="123" t="s">
        <v>333</v>
      </c>
      <c r="F1576" s="123">
        <v>2024</v>
      </c>
      <c r="G1576" s="123" t="s">
        <v>138</v>
      </c>
      <c r="H1576" s="123" t="s">
        <v>321</v>
      </c>
      <c r="I1576" s="123" t="s">
        <v>1181</v>
      </c>
      <c r="J1576" s="251" t="s">
        <v>13</v>
      </c>
      <c r="K1576" s="181">
        <v>205000</v>
      </c>
      <c r="L1576" s="181">
        <v>2</v>
      </c>
      <c r="M1576" s="185">
        <v>0</v>
      </c>
      <c r="N1576" s="182" t="s">
        <v>20</v>
      </c>
      <c r="O1576" s="183" t="s">
        <v>146</v>
      </c>
    </row>
    <row r="1577" spans="1:15" customFormat="1" ht="15.5" x14ac:dyDescent="0.35">
      <c r="A1577" s="176" t="s">
        <v>3686</v>
      </c>
      <c r="B1577" s="177" t="s">
        <v>3687</v>
      </c>
      <c r="C1577" s="176" t="s">
        <v>97</v>
      </c>
      <c r="D1577" s="176" t="s">
        <v>333</v>
      </c>
      <c r="E1577" s="176" t="s">
        <v>334</v>
      </c>
      <c r="F1577" s="176">
        <v>2024</v>
      </c>
      <c r="G1577" s="176" t="s">
        <v>138</v>
      </c>
      <c r="H1577" s="176" t="s">
        <v>139</v>
      </c>
      <c r="I1577" s="176" t="s">
        <v>140</v>
      </c>
      <c r="J1577" s="250" t="s">
        <v>13</v>
      </c>
      <c r="K1577" s="178">
        <v>27005</v>
      </c>
      <c r="L1577" s="184">
        <v>1</v>
      </c>
      <c r="M1577" s="178">
        <v>0</v>
      </c>
      <c r="N1577" s="179" t="s">
        <v>20</v>
      </c>
      <c r="O1577" s="180" t="s">
        <v>146</v>
      </c>
    </row>
    <row r="1578" spans="1:15" customFormat="1" ht="15.5" x14ac:dyDescent="0.35">
      <c r="A1578" s="123" t="s">
        <v>3688</v>
      </c>
      <c r="B1578" s="124" t="s">
        <v>3689</v>
      </c>
      <c r="C1578" s="123" t="s">
        <v>91</v>
      </c>
      <c r="D1578" s="123" t="s">
        <v>384</v>
      </c>
      <c r="E1578" s="123" t="s">
        <v>521</v>
      </c>
      <c r="F1578" s="123">
        <v>2024</v>
      </c>
      <c r="G1578" s="123" t="s">
        <v>138</v>
      </c>
      <c r="H1578" s="123" t="s">
        <v>162</v>
      </c>
      <c r="I1578" s="123" t="s">
        <v>1018</v>
      </c>
      <c r="J1578" s="251" t="s">
        <v>13</v>
      </c>
      <c r="K1578" s="181">
        <v>546934</v>
      </c>
      <c r="L1578" s="181">
        <v>546934</v>
      </c>
      <c r="M1578" s="181">
        <v>546933</v>
      </c>
      <c r="N1578" s="182" t="s">
        <v>20</v>
      </c>
      <c r="O1578" s="183" t="s">
        <v>20</v>
      </c>
    </row>
    <row r="1579" spans="1:15" customFormat="1" ht="15.5" x14ac:dyDescent="0.35">
      <c r="A1579" s="176" t="s">
        <v>3690</v>
      </c>
      <c r="B1579" s="177" t="s">
        <v>3691</v>
      </c>
      <c r="C1579" s="176" t="s">
        <v>97</v>
      </c>
      <c r="D1579" s="176" t="s">
        <v>333</v>
      </c>
      <c r="E1579" s="176" t="s">
        <v>1319</v>
      </c>
      <c r="F1579" s="176">
        <v>2024</v>
      </c>
      <c r="G1579" s="176" t="s">
        <v>138</v>
      </c>
      <c r="H1579" s="176" t="s">
        <v>196</v>
      </c>
      <c r="I1579" s="176" t="s">
        <v>196</v>
      </c>
      <c r="J1579" s="250" t="s">
        <v>13</v>
      </c>
      <c r="K1579" s="178">
        <v>170001</v>
      </c>
      <c r="L1579" s="178">
        <v>167722</v>
      </c>
      <c r="M1579" s="178">
        <v>167721</v>
      </c>
      <c r="N1579" s="179" t="s">
        <v>20</v>
      </c>
      <c r="O1579" s="180" t="s">
        <v>20</v>
      </c>
    </row>
    <row r="1580" spans="1:15" customFormat="1" ht="15.5" x14ac:dyDescent="0.35">
      <c r="A1580" s="123" t="s">
        <v>3692</v>
      </c>
      <c r="B1580" s="124" t="s">
        <v>3693</v>
      </c>
      <c r="C1580" s="123" t="s">
        <v>97</v>
      </c>
      <c r="D1580" s="123" t="s">
        <v>685</v>
      </c>
      <c r="E1580" s="123" t="s">
        <v>1195</v>
      </c>
      <c r="F1580" s="123">
        <v>2024</v>
      </c>
      <c r="G1580" s="123" t="s">
        <v>138</v>
      </c>
      <c r="H1580" s="123" t="s">
        <v>321</v>
      </c>
      <c r="I1580" s="123" t="s">
        <v>322</v>
      </c>
      <c r="J1580" s="251" t="s">
        <v>13</v>
      </c>
      <c r="K1580" s="181">
        <v>85034</v>
      </c>
      <c r="L1580" s="181">
        <v>39001</v>
      </c>
      <c r="M1580" s="181">
        <v>39000</v>
      </c>
      <c r="N1580" s="182" t="s">
        <v>20</v>
      </c>
      <c r="O1580" s="183" t="s">
        <v>20</v>
      </c>
    </row>
    <row r="1581" spans="1:15" customFormat="1" ht="15.5" x14ac:dyDescent="0.35">
      <c r="A1581" s="176" t="s">
        <v>3694</v>
      </c>
      <c r="B1581" s="177" t="s">
        <v>3695</v>
      </c>
      <c r="C1581" s="176" t="s">
        <v>97</v>
      </c>
      <c r="D1581" s="176" t="s">
        <v>685</v>
      </c>
      <c r="E1581" s="176" t="s">
        <v>1195</v>
      </c>
      <c r="F1581" s="176">
        <v>2024</v>
      </c>
      <c r="G1581" s="176" t="s">
        <v>138</v>
      </c>
      <c r="H1581" s="176" t="s">
        <v>151</v>
      </c>
      <c r="I1581" s="176" t="s">
        <v>200</v>
      </c>
      <c r="J1581" s="250" t="s">
        <v>13</v>
      </c>
      <c r="K1581" s="178">
        <v>19000</v>
      </c>
      <c r="L1581" s="184">
        <v>1</v>
      </c>
      <c r="M1581" s="178">
        <v>0</v>
      </c>
      <c r="N1581" s="179" t="s">
        <v>20</v>
      </c>
      <c r="O1581" s="180" t="s">
        <v>146</v>
      </c>
    </row>
    <row r="1582" spans="1:15" customFormat="1" ht="15.5" x14ac:dyDescent="0.35">
      <c r="A1582" s="123" t="s">
        <v>3696</v>
      </c>
      <c r="B1582" s="124" t="s">
        <v>3697</v>
      </c>
      <c r="C1582" s="123" t="s">
        <v>90</v>
      </c>
      <c r="D1582" s="123" t="s">
        <v>404</v>
      </c>
      <c r="E1582" s="123" t="s">
        <v>3050</v>
      </c>
      <c r="F1582" s="123">
        <v>2024</v>
      </c>
      <c r="G1582" s="123" t="s">
        <v>138</v>
      </c>
      <c r="H1582" s="123" t="s">
        <v>321</v>
      </c>
      <c r="I1582" s="123" t="s">
        <v>322</v>
      </c>
      <c r="J1582" s="251" t="s">
        <v>13</v>
      </c>
      <c r="K1582" s="181">
        <v>914392</v>
      </c>
      <c r="L1582" s="181">
        <v>480029</v>
      </c>
      <c r="M1582" s="181">
        <v>480026.04599999997</v>
      </c>
      <c r="N1582" s="182" t="s">
        <v>20</v>
      </c>
      <c r="O1582" s="183" t="s">
        <v>20</v>
      </c>
    </row>
    <row r="1583" spans="1:15" customFormat="1" ht="15.5" x14ac:dyDescent="0.35">
      <c r="A1583" s="176" t="s">
        <v>3698</v>
      </c>
      <c r="B1583" s="177" t="s">
        <v>3699</v>
      </c>
      <c r="C1583" s="176" t="s">
        <v>109</v>
      </c>
      <c r="D1583" s="176" t="s">
        <v>171</v>
      </c>
      <c r="E1583" s="176" t="s">
        <v>3700</v>
      </c>
      <c r="F1583" s="176">
        <v>2024</v>
      </c>
      <c r="G1583" s="176" t="s">
        <v>138</v>
      </c>
      <c r="H1583" s="176" t="s">
        <v>196</v>
      </c>
      <c r="I1583" s="176" t="s">
        <v>196</v>
      </c>
      <c r="J1583" s="250" t="s">
        <v>13</v>
      </c>
      <c r="K1583" s="178">
        <v>138564</v>
      </c>
      <c r="L1583" s="178">
        <v>61669</v>
      </c>
      <c r="M1583" s="178">
        <v>61668.311000000002</v>
      </c>
      <c r="N1583" s="179" t="s">
        <v>20</v>
      </c>
      <c r="O1583" s="180" t="s">
        <v>20</v>
      </c>
    </row>
    <row r="1584" spans="1:15" customFormat="1" ht="15.5" x14ac:dyDescent="0.35">
      <c r="A1584" s="123" t="s">
        <v>3701</v>
      </c>
      <c r="B1584" s="124" t="s">
        <v>3702</v>
      </c>
      <c r="C1584" s="123" t="s">
        <v>97</v>
      </c>
      <c r="D1584" s="123" t="s">
        <v>333</v>
      </c>
      <c r="E1584" s="123" t="s">
        <v>995</v>
      </c>
      <c r="F1584" s="123">
        <v>2024</v>
      </c>
      <c r="G1584" s="123" t="s">
        <v>138</v>
      </c>
      <c r="H1584" s="123" t="s">
        <v>162</v>
      </c>
      <c r="I1584" s="123" t="s">
        <v>252</v>
      </c>
      <c r="J1584" s="251" t="s">
        <v>13</v>
      </c>
      <c r="K1584" s="181">
        <v>333105</v>
      </c>
      <c r="L1584" s="181">
        <v>2</v>
      </c>
      <c r="M1584" s="181">
        <v>0</v>
      </c>
      <c r="N1584" s="182" t="s">
        <v>20</v>
      </c>
      <c r="O1584" s="183" t="s">
        <v>146</v>
      </c>
    </row>
    <row r="1585" spans="1:15" customFormat="1" ht="15.5" x14ac:dyDescent="0.35">
      <c r="A1585" s="176" t="s">
        <v>3703</v>
      </c>
      <c r="B1585" s="177" t="s">
        <v>3704</v>
      </c>
      <c r="C1585" s="176" t="s">
        <v>97</v>
      </c>
      <c r="D1585" s="176" t="s">
        <v>333</v>
      </c>
      <c r="E1585" s="176" t="s">
        <v>995</v>
      </c>
      <c r="F1585" s="176">
        <v>2024</v>
      </c>
      <c r="G1585" s="176" t="s">
        <v>138</v>
      </c>
      <c r="H1585" s="176" t="s">
        <v>210</v>
      </c>
      <c r="I1585" s="176" t="s">
        <v>429</v>
      </c>
      <c r="J1585" s="250" t="s">
        <v>13</v>
      </c>
      <c r="K1585" s="178">
        <v>572451</v>
      </c>
      <c r="L1585" s="178">
        <v>539907</v>
      </c>
      <c r="M1585" s="178">
        <v>539905</v>
      </c>
      <c r="N1585" s="179" t="s">
        <v>20</v>
      </c>
      <c r="O1585" s="180" t="s">
        <v>20</v>
      </c>
    </row>
    <row r="1586" spans="1:15" customFormat="1" ht="15.5" x14ac:dyDescent="0.35">
      <c r="A1586" s="123" t="s">
        <v>3705</v>
      </c>
      <c r="B1586" s="124" t="s">
        <v>3706</v>
      </c>
      <c r="C1586" s="123" t="s">
        <v>97</v>
      </c>
      <c r="D1586" s="123" t="s">
        <v>333</v>
      </c>
      <c r="E1586" s="123" t="s">
        <v>333</v>
      </c>
      <c r="F1586" s="123">
        <v>2024</v>
      </c>
      <c r="G1586" s="123" t="s">
        <v>138</v>
      </c>
      <c r="H1586" s="123" t="s">
        <v>182</v>
      </c>
      <c r="I1586" s="123" t="s">
        <v>330</v>
      </c>
      <c r="J1586" s="251" t="s">
        <v>13</v>
      </c>
      <c r="K1586" s="181">
        <v>613923</v>
      </c>
      <c r="L1586" s="181">
        <v>491438</v>
      </c>
      <c r="M1586" s="185">
        <v>480525.78499999997</v>
      </c>
      <c r="N1586" s="182" t="s">
        <v>20</v>
      </c>
      <c r="O1586" s="183" t="s">
        <v>20</v>
      </c>
    </row>
    <row r="1587" spans="1:15" customFormat="1" ht="15.5" x14ac:dyDescent="0.35">
      <c r="A1587" s="176" t="s">
        <v>3707</v>
      </c>
      <c r="B1587" s="177" t="s">
        <v>3708</v>
      </c>
      <c r="C1587" s="176" t="s">
        <v>88</v>
      </c>
      <c r="D1587" s="176" t="s">
        <v>626</v>
      </c>
      <c r="E1587" s="176" t="s">
        <v>155</v>
      </c>
      <c r="F1587" s="176">
        <v>2024</v>
      </c>
      <c r="G1587" s="176" t="s">
        <v>138</v>
      </c>
      <c r="H1587" s="176" t="s">
        <v>151</v>
      </c>
      <c r="I1587" s="176" t="s">
        <v>152</v>
      </c>
      <c r="J1587" s="250" t="s">
        <v>13</v>
      </c>
      <c r="K1587" s="178">
        <v>6144226</v>
      </c>
      <c r="L1587" s="178">
        <v>110</v>
      </c>
      <c r="M1587" s="178">
        <v>83.043000000000006</v>
      </c>
      <c r="N1587" s="179" t="s">
        <v>20</v>
      </c>
      <c r="O1587" s="180" t="s">
        <v>20</v>
      </c>
    </row>
    <row r="1588" spans="1:15" customFormat="1" ht="15.5" x14ac:dyDescent="0.35">
      <c r="A1588" s="123" t="s">
        <v>3709</v>
      </c>
      <c r="B1588" s="124" t="s">
        <v>3710</v>
      </c>
      <c r="C1588" s="123" t="s">
        <v>87</v>
      </c>
      <c r="D1588" s="123" t="s">
        <v>155</v>
      </c>
      <c r="E1588" s="123" t="s">
        <v>155</v>
      </c>
      <c r="F1588" s="123">
        <v>2024</v>
      </c>
      <c r="G1588" s="123" t="s">
        <v>138</v>
      </c>
      <c r="H1588" s="123" t="s">
        <v>196</v>
      </c>
      <c r="I1588" s="123" t="s">
        <v>196</v>
      </c>
      <c r="J1588" s="251" t="s">
        <v>13</v>
      </c>
      <c r="K1588" s="181">
        <v>1</v>
      </c>
      <c r="L1588" s="185">
        <v>1</v>
      </c>
      <c r="M1588" s="181">
        <v>0</v>
      </c>
      <c r="N1588" s="182" t="s">
        <v>20</v>
      </c>
      <c r="O1588" s="183" t="s">
        <v>146</v>
      </c>
    </row>
    <row r="1589" spans="1:15" customFormat="1" ht="15.5" x14ac:dyDescent="0.35">
      <c r="A1589" s="176" t="s">
        <v>3711</v>
      </c>
      <c r="B1589" s="177" t="s">
        <v>3712</v>
      </c>
      <c r="C1589" s="176" t="s">
        <v>93</v>
      </c>
      <c r="D1589" s="176" t="s">
        <v>245</v>
      </c>
      <c r="E1589" s="176" t="s">
        <v>245</v>
      </c>
      <c r="F1589" s="176">
        <v>2024</v>
      </c>
      <c r="G1589" s="176" t="s">
        <v>138</v>
      </c>
      <c r="H1589" s="176" t="s">
        <v>196</v>
      </c>
      <c r="I1589" s="176" t="s">
        <v>196</v>
      </c>
      <c r="J1589" s="250" t="s">
        <v>13</v>
      </c>
      <c r="K1589" s="178">
        <v>22251</v>
      </c>
      <c r="L1589" s="184">
        <v>22250</v>
      </c>
      <c r="M1589" s="178">
        <v>0</v>
      </c>
      <c r="N1589" s="179" t="s">
        <v>20</v>
      </c>
      <c r="O1589" s="180" t="s">
        <v>146</v>
      </c>
    </row>
    <row r="1590" spans="1:15" customFormat="1" ht="15.5" x14ac:dyDescent="0.35">
      <c r="A1590" s="123" t="s">
        <v>3713</v>
      </c>
      <c r="B1590" s="124" t="s">
        <v>3714</v>
      </c>
      <c r="C1590" s="123" t="s">
        <v>97</v>
      </c>
      <c r="D1590" s="123" t="s">
        <v>333</v>
      </c>
      <c r="E1590" s="123" t="s">
        <v>155</v>
      </c>
      <c r="F1590" s="123">
        <v>2024</v>
      </c>
      <c r="G1590" s="123" t="s">
        <v>138</v>
      </c>
      <c r="H1590" s="123" t="s">
        <v>139</v>
      </c>
      <c r="I1590" s="123" t="s">
        <v>177</v>
      </c>
      <c r="J1590" s="251" t="s">
        <v>13</v>
      </c>
      <c r="K1590" s="181">
        <v>2103</v>
      </c>
      <c r="L1590" s="185">
        <v>2103</v>
      </c>
      <c r="M1590" s="181">
        <v>0</v>
      </c>
      <c r="N1590" s="182" t="s">
        <v>20</v>
      </c>
      <c r="O1590" s="183" t="s">
        <v>146</v>
      </c>
    </row>
    <row r="1591" spans="1:15" customFormat="1" ht="15.5" x14ac:dyDescent="0.35">
      <c r="A1591" s="176" t="s">
        <v>3715</v>
      </c>
      <c r="B1591" s="177" t="s">
        <v>3716</v>
      </c>
      <c r="C1591" s="176" t="s">
        <v>292</v>
      </c>
      <c r="D1591" s="176" t="s">
        <v>72</v>
      </c>
      <c r="E1591" s="176" t="s">
        <v>72</v>
      </c>
      <c r="F1591" s="176">
        <v>2024</v>
      </c>
      <c r="G1591" s="176" t="s">
        <v>138</v>
      </c>
      <c r="H1591" s="176" t="s">
        <v>139</v>
      </c>
      <c r="I1591" s="176" t="s">
        <v>375</v>
      </c>
      <c r="J1591" s="250" t="s">
        <v>13</v>
      </c>
      <c r="K1591" s="178">
        <v>3</v>
      </c>
      <c r="L1591" s="178">
        <v>10000</v>
      </c>
      <c r="M1591" s="178">
        <v>0</v>
      </c>
      <c r="N1591" s="179" t="s">
        <v>20</v>
      </c>
      <c r="O1591" s="180" t="s">
        <v>146</v>
      </c>
    </row>
    <row r="1592" spans="1:15" customFormat="1" ht="15.5" x14ac:dyDescent="0.35">
      <c r="A1592" s="123" t="s">
        <v>3717</v>
      </c>
      <c r="B1592" s="124" t="s">
        <v>3718</v>
      </c>
      <c r="C1592" s="123" t="s">
        <v>91</v>
      </c>
      <c r="D1592" s="123" t="s">
        <v>596</v>
      </c>
      <c r="E1592" s="123" t="s">
        <v>1314</v>
      </c>
      <c r="F1592" s="123">
        <v>2024</v>
      </c>
      <c r="G1592" s="123" t="s">
        <v>138</v>
      </c>
      <c r="H1592" s="123" t="s">
        <v>162</v>
      </c>
      <c r="I1592" s="123" t="s">
        <v>1018</v>
      </c>
      <c r="J1592" s="251" t="s">
        <v>13</v>
      </c>
      <c r="K1592" s="181">
        <v>790575</v>
      </c>
      <c r="L1592" s="181">
        <v>790575</v>
      </c>
      <c r="M1592" s="181">
        <v>680716</v>
      </c>
      <c r="N1592" s="182" t="s">
        <v>20</v>
      </c>
      <c r="O1592" s="183" t="s">
        <v>20</v>
      </c>
    </row>
    <row r="1593" spans="1:15" customFormat="1" ht="15.5" x14ac:dyDescent="0.35">
      <c r="A1593" s="176" t="s">
        <v>3719</v>
      </c>
      <c r="B1593" s="177" t="s">
        <v>3720</v>
      </c>
      <c r="C1593" s="176" t="s">
        <v>98</v>
      </c>
      <c r="D1593" s="176" t="s">
        <v>158</v>
      </c>
      <c r="E1593" s="176" t="s">
        <v>660</v>
      </c>
      <c r="F1593" s="176">
        <v>2024</v>
      </c>
      <c r="G1593" s="176" t="s">
        <v>138</v>
      </c>
      <c r="H1593" s="176" t="s">
        <v>139</v>
      </c>
      <c r="I1593" s="176" t="s">
        <v>140</v>
      </c>
      <c r="J1593" s="250" t="s">
        <v>13</v>
      </c>
      <c r="K1593" s="178">
        <v>621553</v>
      </c>
      <c r="L1593" s="178">
        <v>621553</v>
      </c>
      <c r="M1593" s="178">
        <v>621532.17500000005</v>
      </c>
      <c r="N1593" s="179" t="s">
        <v>20</v>
      </c>
      <c r="O1593" s="180" t="s">
        <v>20</v>
      </c>
    </row>
    <row r="1594" spans="1:15" customFormat="1" ht="15.5" x14ac:dyDescent="0.35">
      <c r="A1594" s="123" t="s">
        <v>3721</v>
      </c>
      <c r="B1594" s="124" t="s">
        <v>3722</v>
      </c>
      <c r="C1594" s="123" t="s">
        <v>92</v>
      </c>
      <c r="D1594" s="123" t="s">
        <v>361</v>
      </c>
      <c r="E1594" s="123" t="s">
        <v>1017</v>
      </c>
      <c r="F1594" s="123">
        <v>2024</v>
      </c>
      <c r="G1594" s="123" t="s">
        <v>138</v>
      </c>
      <c r="H1594" s="123" t="s">
        <v>270</v>
      </c>
      <c r="I1594" s="123" t="s">
        <v>271</v>
      </c>
      <c r="J1594" s="251" t="s">
        <v>13</v>
      </c>
      <c r="K1594" s="181">
        <v>8607219</v>
      </c>
      <c r="L1594" s="185">
        <v>8608112</v>
      </c>
      <c r="M1594" s="181">
        <v>10287633.344000001</v>
      </c>
      <c r="N1594" s="182" t="s">
        <v>20</v>
      </c>
      <c r="O1594" s="183" t="s">
        <v>20</v>
      </c>
    </row>
    <row r="1595" spans="1:15" customFormat="1" ht="15.5" x14ac:dyDescent="0.35">
      <c r="A1595" s="176" t="s">
        <v>3723</v>
      </c>
      <c r="B1595" s="177" t="s">
        <v>3724</v>
      </c>
      <c r="C1595" s="176" t="s">
        <v>98</v>
      </c>
      <c r="D1595" s="176" t="s">
        <v>190</v>
      </c>
      <c r="E1595" s="176" t="s">
        <v>486</v>
      </c>
      <c r="F1595" s="176">
        <v>2024</v>
      </c>
      <c r="G1595" s="176" t="s">
        <v>138</v>
      </c>
      <c r="H1595" s="176" t="s">
        <v>144</v>
      </c>
      <c r="I1595" s="176" t="s">
        <v>145</v>
      </c>
      <c r="J1595" s="250" t="s">
        <v>13</v>
      </c>
      <c r="K1595" s="178">
        <v>23060</v>
      </c>
      <c r="L1595" s="184">
        <v>23060</v>
      </c>
      <c r="M1595" s="178">
        <v>0</v>
      </c>
      <c r="N1595" s="179" t="s">
        <v>20</v>
      </c>
      <c r="O1595" s="180" t="s">
        <v>146</v>
      </c>
    </row>
    <row r="1596" spans="1:15" customFormat="1" ht="15.5" x14ac:dyDescent="0.35">
      <c r="A1596" s="123" t="s">
        <v>3725</v>
      </c>
      <c r="B1596" s="124" t="s">
        <v>3726</v>
      </c>
      <c r="C1596" s="123" t="s">
        <v>90</v>
      </c>
      <c r="D1596" s="123" t="s">
        <v>63</v>
      </c>
      <c r="E1596" s="123" t="s">
        <v>803</v>
      </c>
      <c r="F1596" s="123">
        <v>2024</v>
      </c>
      <c r="G1596" s="123" t="s">
        <v>138</v>
      </c>
      <c r="H1596" s="123" t="s">
        <v>144</v>
      </c>
      <c r="I1596" s="123" t="s">
        <v>1758</v>
      </c>
      <c r="J1596" s="251" t="s">
        <v>13</v>
      </c>
      <c r="K1596" s="181">
        <v>6217424</v>
      </c>
      <c r="L1596" s="181">
        <v>5899137</v>
      </c>
      <c r="M1596" s="181">
        <v>5899135</v>
      </c>
      <c r="N1596" s="182" t="s">
        <v>20</v>
      </c>
      <c r="O1596" s="183" t="s">
        <v>20</v>
      </c>
    </row>
    <row r="1597" spans="1:15" customFormat="1" ht="15.5" x14ac:dyDescent="0.35">
      <c r="A1597" s="176" t="s">
        <v>3727</v>
      </c>
      <c r="B1597" s="177" t="s">
        <v>3728</v>
      </c>
      <c r="C1597" s="176" t="s">
        <v>86</v>
      </c>
      <c r="D1597" s="176" t="s">
        <v>199</v>
      </c>
      <c r="E1597" s="176" t="s">
        <v>199</v>
      </c>
      <c r="F1597" s="176">
        <v>2024</v>
      </c>
      <c r="G1597" s="176" t="s">
        <v>138</v>
      </c>
      <c r="H1597" s="176" t="s">
        <v>162</v>
      </c>
      <c r="I1597" s="176" t="s">
        <v>238</v>
      </c>
      <c r="J1597" s="250" t="s">
        <v>13</v>
      </c>
      <c r="K1597" s="178">
        <v>446000</v>
      </c>
      <c r="L1597" s="178">
        <v>50000</v>
      </c>
      <c r="M1597" s="178">
        <v>0</v>
      </c>
      <c r="N1597" s="179" t="s">
        <v>20</v>
      </c>
      <c r="O1597" s="180" t="s">
        <v>146</v>
      </c>
    </row>
    <row r="1598" spans="1:15" customFormat="1" ht="15.5" x14ac:dyDescent="0.35">
      <c r="A1598" s="123" t="s">
        <v>3729</v>
      </c>
      <c r="B1598" s="124" t="s">
        <v>3730</v>
      </c>
      <c r="C1598" s="123" t="s">
        <v>111</v>
      </c>
      <c r="D1598" s="123" t="s">
        <v>932</v>
      </c>
      <c r="E1598" s="123" t="s">
        <v>2065</v>
      </c>
      <c r="F1598" s="123">
        <v>2024</v>
      </c>
      <c r="G1598" s="123" t="s">
        <v>251</v>
      </c>
      <c r="H1598" s="123" t="s">
        <v>144</v>
      </c>
      <c r="I1598" s="123" t="s">
        <v>144</v>
      </c>
      <c r="J1598" s="251" t="s">
        <v>13</v>
      </c>
      <c r="K1598" s="181">
        <v>9187</v>
      </c>
      <c r="L1598" s="185">
        <v>501</v>
      </c>
      <c r="M1598" s="181">
        <v>0</v>
      </c>
      <c r="N1598" s="182" t="s">
        <v>20</v>
      </c>
      <c r="O1598" s="183" t="s">
        <v>146</v>
      </c>
    </row>
    <row r="1599" spans="1:15" customFormat="1" ht="15.5" x14ac:dyDescent="0.35">
      <c r="A1599" s="176" t="s">
        <v>3731</v>
      </c>
      <c r="B1599" s="177" t="s">
        <v>3732</v>
      </c>
      <c r="C1599" s="176" t="s">
        <v>91</v>
      </c>
      <c r="D1599" s="176" t="s">
        <v>596</v>
      </c>
      <c r="E1599" s="176" t="s">
        <v>1314</v>
      </c>
      <c r="F1599" s="176">
        <v>2024</v>
      </c>
      <c r="G1599" s="176" t="s">
        <v>138</v>
      </c>
      <c r="H1599" s="176" t="s">
        <v>162</v>
      </c>
      <c r="I1599" s="176" t="s">
        <v>1018</v>
      </c>
      <c r="J1599" s="250" t="s">
        <v>13</v>
      </c>
      <c r="K1599" s="178">
        <v>476138</v>
      </c>
      <c r="L1599" s="184">
        <v>476138</v>
      </c>
      <c r="M1599" s="178">
        <v>476081</v>
      </c>
      <c r="N1599" s="179" t="s">
        <v>20</v>
      </c>
      <c r="O1599" s="180" t="s">
        <v>20</v>
      </c>
    </row>
    <row r="1600" spans="1:15" customFormat="1" ht="15.5" x14ac:dyDescent="0.35">
      <c r="A1600" s="123" t="s">
        <v>3733</v>
      </c>
      <c r="B1600" s="124" t="s">
        <v>3734</v>
      </c>
      <c r="C1600" s="123" t="s">
        <v>90</v>
      </c>
      <c r="D1600" s="123" t="s">
        <v>404</v>
      </c>
      <c r="E1600" s="123" t="s">
        <v>528</v>
      </c>
      <c r="F1600" s="123">
        <v>2024</v>
      </c>
      <c r="G1600" s="123" t="s">
        <v>138</v>
      </c>
      <c r="H1600" s="123" t="s">
        <v>151</v>
      </c>
      <c r="I1600" s="123" t="s">
        <v>200</v>
      </c>
      <c r="J1600" s="251" t="s">
        <v>13</v>
      </c>
      <c r="K1600" s="181">
        <v>1204</v>
      </c>
      <c r="L1600" s="185">
        <v>5</v>
      </c>
      <c r="M1600" s="181">
        <v>378267.13500000001</v>
      </c>
      <c r="N1600" s="182" t="s">
        <v>20</v>
      </c>
      <c r="O1600" s="183" t="s">
        <v>20</v>
      </c>
    </row>
    <row r="1601" spans="1:15" customFormat="1" ht="15.5" x14ac:dyDescent="0.35">
      <c r="A1601" s="176" t="s">
        <v>3735</v>
      </c>
      <c r="B1601" s="177" t="s">
        <v>3736</v>
      </c>
      <c r="C1601" s="176" t="s">
        <v>90</v>
      </c>
      <c r="D1601" s="176" t="s">
        <v>63</v>
      </c>
      <c r="E1601" s="176" t="s">
        <v>901</v>
      </c>
      <c r="F1601" s="176">
        <v>2024</v>
      </c>
      <c r="G1601" s="176" t="s">
        <v>138</v>
      </c>
      <c r="H1601" s="176" t="s">
        <v>196</v>
      </c>
      <c r="I1601" s="176" t="s">
        <v>196</v>
      </c>
      <c r="J1601" s="250" t="s">
        <v>13</v>
      </c>
      <c r="K1601" s="178">
        <v>3180</v>
      </c>
      <c r="L1601" s="178">
        <v>3180</v>
      </c>
      <c r="M1601" s="178">
        <v>3179</v>
      </c>
      <c r="N1601" s="179" t="s">
        <v>20</v>
      </c>
      <c r="O1601" s="180" t="s">
        <v>20</v>
      </c>
    </row>
    <row r="1602" spans="1:15" customFormat="1" ht="15.5" x14ac:dyDescent="0.35">
      <c r="A1602" s="123" t="s">
        <v>3737</v>
      </c>
      <c r="B1602" s="124" t="s">
        <v>3738</v>
      </c>
      <c r="C1602" s="123" t="s">
        <v>96</v>
      </c>
      <c r="D1602" s="123" t="s">
        <v>166</v>
      </c>
      <c r="E1602" s="123" t="s">
        <v>167</v>
      </c>
      <c r="F1602" s="123">
        <v>2024</v>
      </c>
      <c r="G1602" s="123" t="s">
        <v>138</v>
      </c>
      <c r="H1602" s="123" t="s">
        <v>144</v>
      </c>
      <c r="I1602" s="123" t="s">
        <v>145</v>
      </c>
      <c r="J1602" s="251" t="s">
        <v>13</v>
      </c>
      <c r="K1602" s="181">
        <v>21244</v>
      </c>
      <c r="L1602" s="181">
        <v>21244</v>
      </c>
      <c r="M1602" s="181">
        <v>21244</v>
      </c>
      <c r="N1602" s="182" t="s">
        <v>20</v>
      </c>
      <c r="O1602" s="183" t="s">
        <v>20</v>
      </c>
    </row>
    <row r="1603" spans="1:15" customFormat="1" ht="15.5" x14ac:dyDescent="0.35">
      <c r="A1603" s="176" t="s">
        <v>3739</v>
      </c>
      <c r="B1603" s="177" t="s">
        <v>3740</v>
      </c>
      <c r="C1603" s="176" t="s">
        <v>96</v>
      </c>
      <c r="D1603" s="176" t="s">
        <v>136</v>
      </c>
      <c r="E1603" s="176" t="s">
        <v>381</v>
      </c>
      <c r="F1603" s="176">
        <v>2024</v>
      </c>
      <c r="G1603" s="176" t="s">
        <v>138</v>
      </c>
      <c r="H1603" s="176" t="s">
        <v>151</v>
      </c>
      <c r="I1603" s="176" t="s">
        <v>152</v>
      </c>
      <c r="J1603" s="250" t="s">
        <v>13</v>
      </c>
      <c r="K1603" s="178">
        <v>112264</v>
      </c>
      <c r="L1603" s="178">
        <v>15764</v>
      </c>
      <c r="M1603" s="178">
        <v>4350</v>
      </c>
      <c r="N1603" s="179" t="s">
        <v>20</v>
      </c>
      <c r="O1603" s="180" t="s">
        <v>20</v>
      </c>
    </row>
    <row r="1604" spans="1:15" customFormat="1" ht="15.5" x14ac:dyDescent="0.35">
      <c r="A1604" s="123" t="s">
        <v>3741</v>
      </c>
      <c r="B1604" s="124" t="s">
        <v>3742</v>
      </c>
      <c r="C1604" s="123" t="s">
        <v>90</v>
      </c>
      <c r="D1604" s="123" t="s">
        <v>155</v>
      </c>
      <c r="E1604" s="123" t="s">
        <v>155</v>
      </c>
      <c r="F1604" s="123">
        <v>2024</v>
      </c>
      <c r="G1604" s="123" t="s">
        <v>251</v>
      </c>
      <c r="H1604" s="123" t="s">
        <v>144</v>
      </c>
      <c r="I1604" s="123" t="s">
        <v>261</v>
      </c>
      <c r="J1604" s="251" t="s">
        <v>13</v>
      </c>
      <c r="K1604" s="181">
        <v>61427</v>
      </c>
      <c r="L1604" s="181">
        <v>49389</v>
      </c>
      <c r="M1604" s="181">
        <v>49388.34</v>
      </c>
      <c r="N1604" s="182" t="s">
        <v>20</v>
      </c>
      <c r="O1604" s="183" t="s">
        <v>20</v>
      </c>
    </row>
    <row r="1605" spans="1:15" customFormat="1" ht="15.5" x14ac:dyDescent="0.35">
      <c r="A1605" s="176" t="s">
        <v>3743</v>
      </c>
      <c r="B1605" s="177" t="s">
        <v>3744</v>
      </c>
      <c r="C1605" s="176" t="s">
        <v>91</v>
      </c>
      <c r="D1605" s="176" t="s">
        <v>384</v>
      </c>
      <c r="E1605" s="176" t="s">
        <v>3150</v>
      </c>
      <c r="F1605" s="176">
        <v>2024</v>
      </c>
      <c r="G1605" s="176" t="s">
        <v>138</v>
      </c>
      <c r="H1605" s="176" t="s">
        <v>139</v>
      </c>
      <c r="I1605" s="176" t="s">
        <v>140</v>
      </c>
      <c r="J1605" s="250" t="s">
        <v>13</v>
      </c>
      <c r="K1605" s="178">
        <v>7731715</v>
      </c>
      <c r="L1605" s="178">
        <v>6305309</v>
      </c>
      <c r="M1605" s="178">
        <v>6305308.3300000001</v>
      </c>
      <c r="N1605" s="179" t="s">
        <v>20</v>
      </c>
      <c r="O1605" s="180" t="s">
        <v>20</v>
      </c>
    </row>
    <row r="1606" spans="1:15" customFormat="1" ht="15.5" x14ac:dyDescent="0.35">
      <c r="A1606" s="123" t="s">
        <v>3745</v>
      </c>
      <c r="B1606" s="124" t="s">
        <v>3746</v>
      </c>
      <c r="C1606" s="123" t="s">
        <v>98</v>
      </c>
      <c r="D1606" s="123" t="s">
        <v>190</v>
      </c>
      <c r="E1606" s="123" t="s">
        <v>486</v>
      </c>
      <c r="F1606" s="123">
        <v>2024</v>
      </c>
      <c r="G1606" s="123" t="s">
        <v>138</v>
      </c>
      <c r="H1606" s="123" t="s">
        <v>144</v>
      </c>
      <c r="I1606" s="123" t="s">
        <v>145</v>
      </c>
      <c r="J1606" s="251" t="s">
        <v>13</v>
      </c>
      <c r="K1606" s="181">
        <v>11000</v>
      </c>
      <c r="L1606" s="181">
        <v>9000</v>
      </c>
      <c r="M1606" s="181">
        <v>0</v>
      </c>
      <c r="N1606" s="182" t="s">
        <v>20</v>
      </c>
      <c r="O1606" s="183" t="s">
        <v>146</v>
      </c>
    </row>
    <row r="1607" spans="1:15" customFormat="1" ht="15.5" x14ac:dyDescent="0.35">
      <c r="A1607" s="176" t="s">
        <v>3747</v>
      </c>
      <c r="B1607" s="177" t="s">
        <v>3748</v>
      </c>
      <c r="C1607" s="176" t="s">
        <v>91</v>
      </c>
      <c r="D1607" s="176" t="s">
        <v>384</v>
      </c>
      <c r="E1607" s="176" t="s">
        <v>384</v>
      </c>
      <c r="F1607" s="176">
        <v>2024</v>
      </c>
      <c r="G1607" s="176" t="s">
        <v>138</v>
      </c>
      <c r="H1607" s="176" t="s">
        <v>270</v>
      </c>
      <c r="I1607" s="176" t="s">
        <v>271</v>
      </c>
      <c r="J1607" s="250" t="s">
        <v>13</v>
      </c>
      <c r="K1607" s="178">
        <v>101237</v>
      </c>
      <c r="L1607" s="184">
        <v>98125</v>
      </c>
      <c r="M1607" s="178">
        <v>98125</v>
      </c>
      <c r="N1607" s="179" t="s">
        <v>20</v>
      </c>
      <c r="O1607" s="180" t="s">
        <v>20</v>
      </c>
    </row>
    <row r="1608" spans="1:15" customFormat="1" ht="15.5" x14ac:dyDescent="0.35">
      <c r="A1608" s="123" t="s">
        <v>3749</v>
      </c>
      <c r="B1608" s="124" t="s">
        <v>3750</v>
      </c>
      <c r="C1608" s="123" t="s">
        <v>91</v>
      </c>
      <c r="D1608" s="123" t="s">
        <v>384</v>
      </c>
      <c r="E1608" s="123" t="s">
        <v>1537</v>
      </c>
      <c r="F1608" s="123">
        <v>2024</v>
      </c>
      <c r="G1608" s="123" t="s">
        <v>138</v>
      </c>
      <c r="H1608" s="123" t="s">
        <v>162</v>
      </c>
      <c r="I1608" s="123" t="s">
        <v>1018</v>
      </c>
      <c r="J1608" s="251" t="s">
        <v>13</v>
      </c>
      <c r="K1608" s="181">
        <v>50000</v>
      </c>
      <c r="L1608" s="185">
        <v>50000</v>
      </c>
      <c r="M1608" s="181">
        <v>0</v>
      </c>
      <c r="N1608" s="182" t="s">
        <v>20</v>
      </c>
      <c r="O1608" s="183" t="s">
        <v>146</v>
      </c>
    </row>
    <row r="1609" spans="1:15" customFormat="1" ht="15.5" x14ac:dyDescent="0.35">
      <c r="A1609" s="176" t="s">
        <v>3751</v>
      </c>
      <c r="B1609" s="177" t="s">
        <v>3752</v>
      </c>
      <c r="C1609" s="176" t="s">
        <v>91</v>
      </c>
      <c r="D1609" s="176" t="s">
        <v>384</v>
      </c>
      <c r="E1609" s="176" t="s">
        <v>1537</v>
      </c>
      <c r="F1609" s="176">
        <v>2024</v>
      </c>
      <c r="G1609" s="176" t="s">
        <v>138</v>
      </c>
      <c r="H1609" s="176" t="s">
        <v>162</v>
      </c>
      <c r="I1609" s="176" t="s">
        <v>1018</v>
      </c>
      <c r="J1609" s="250" t="s">
        <v>13</v>
      </c>
      <c r="K1609" s="178">
        <v>396424</v>
      </c>
      <c r="L1609" s="178">
        <v>396424</v>
      </c>
      <c r="M1609" s="178">
        <v>378414</v>
      </c>
      <c r="N1609" s="179" t="s">
        <v>20</v>
      </c>
      <c r="O1609" s="180" t="s">
        <v>20</v>
      </c>
    </row>
    <row r="1610" spans="1:15" customFormat="1" ht="15.5" x14ac:dyDescent="0.35">
      <c r="A1610" s="123" t="s">
        <v>3753</v>
      </c>
      <c r="B1610" s="124" t="s">
        <v>3754</v>
      </c>
      <c r="C1610" s="123" t="s">
        <v>91</v>
      </c>
      <c r="D1610" s="123" t="s">
        <v>384</v>
      </c>
      <c r="E1610" s="123" t="s">
        <v>1537</v>
      </c>
      <c r="F1610" s="123">
        <v>2024</v>
      </c>
      <c r="G1610" s="123" t="s">
        <v>138</v>
      </c>
      <c r="H1610" s="123" t="s">
        <v>162</v>
      </c>
      <c r="I1610" s="123" t="s">
        <v>1018</v>
      </c>
      <c r="J1610" s="251" t="s">
        <v>13</v>
      </c>
      <c r="K1610" s="181">
        <v>366829</v>
      </c>
      <c r="L1610" s="181">
        <v>366829</v>
      </c>
      <c r="M1610" s="181">
        <v>365825</v>
      </c>
      <c r="N1610" s="182" t="s">
        <v>20</v>
      </c>
      <c r="O1610" s="183" t="s">
        <v>20</v>
      </c>
    </row>
    <row r="1611" spans="1:15" customFormat="1" ht="15.5" x14ac:dyDescent="0.35">
      <c r="A1611" s="176" t="s">
        <v>3755</v>
      </c>
      <c r="B1611" s="177" t="s">
        <v>3756</v>
      </c>
      <c r="C1611" s="176" t="s">
        <v>111</v>
      </c>
      <c r="D1611" s="176" t="s">
        <v>319</v>
      </c>
      <c r="E1611" s="176" t="s">
        <v>1861</v>
      </c>
      <c r="F1611" s="176">
        <v>2024</v>
      </c>
      <c r="G1611" s="176" t="s">
        <v>251</v>
      </c>
      <c r="H1611" s="176" t="s">
        <v>182</v>
      </c>
      <c r="I1611" s="176" t="s">
        <v>330</v>
      </c>
      <c r="J1611" s="250" t="s">
        <v>13</v>
      </c>
      <c r="K1611" s="178">
        <v>152824</v>
      </c>
      <c r="L1611" s="178">
        <v>1</v>
      </c>
      <c r="M1611" s="178">
        <v>0</v>
      </c>
      <c r="N1611" s="179" t="s">
        <v>20</v>
      </c>
      <c r="O1611" s="180" t="s">
        <v>146</v>
      </c>
    </row>
    <row r="1612" spans="1:15" customFormat="1" ht="15.5" x14ac:dyDescent="0.35">
      <c r="A1612" s="123" t="s">
        <v>3757</v>
      </c>
      <c r="B1612" s="124" t="s">
        <v>3758</v>
      </c>
      <c r="C1612" s="123" t="s">
        <v>90</v>
      </c>
      <c r="D1612" s="123" t="s">
        <v>306</v>
      </c>
      <c r="E1612" s="123" t="s">
        <v>3759</v>
      </c>
      <c r="F1612" s="123">
        <v>2024</v>
      </c>
      <c r="G1612" s="123" t="s">
        <v>138</v>
      </c>
      <c r="H1612" s="123" t="s">
        <v>210</v>
      </c>
      <c r="I1612" s="123" t="s">
        <v>429</v>
      </c>
      <c r="J1612" s="251" t="s">
        <v>13</v>
      </c>
      <c r="K1612" s="181">
        <v>7820</v>
      </c>
      <c r="L1612" s="181">
        <v>4717</v>
      </c>
      <c r="M1612" s="181">
        <v>0</v>
      </c>
      <c r="N1612" s="182" t="s">
        <v>20</v>
      </c>
      <c r="O1612" s="183" t="s">
        <v>146</v>
      </c>
    </row>
    <row r="1613" spans="1:15" customFormat="1" ht="15.5" x14ac:dyDescent="0.35">
      <c r="A1613" s="176" t="s">
        <v>3760</v>
      </c>
      <c r="B1613" s="177" t="s">
        <v>3761</v>
      </c>
      <c r="C1613" s="176" t="s">
        <v>292</v>
      </c>
      <c r="D1613" s="176" t="s">
        <v>293</v>
      </c>
      <c r="E1613" s="176" t="s">
        <v>358</v>
      </c>
      <c r="F1613" s="176">
        <v>2024</v>
      </c>
      <c r="G1613" s="176" t="s">
        <v>138</v>
      </c>
      <c r="H1613" s="176" t="s">
        <v>321</v>
      </c>
      <c r="I1613" s="176" t="s">
        <v>1385</v>
      </c>
      <c r="J1613" s="250" t="s">
        <v>13</v>
      </c>
      <c r="K1613" s="178">
        <v>137281</v>
      </c>
      <c r="L1613" s="178">
        <v>159321</v>
      </c>
      <c r="M1613" s="178">
        <v>5547.5259999999998</v>
      </c>
      <c r="N1613" s="179" t="s">
        <v>20</v>
      </c>
      <c r="O1613" s="180" t="s">
        <v>20</v>
      </c>
    </row>
    <row r="1614" spans="1:15" customFormat="1" ht="15.5" x14ac:dyDescent="0.35">
      <c r="A1614" s="123" t="s">
        <v>3762</v>
      </c>
      <c r="B1614" s="124" t="s">
        <v>3763</v>
      </c>
      <c r="C1614" s="123" t="s">
        <v>91</v>
      </c>
      <c r="D1614" s="123" t="s">
        <v>384</v>
      </c>
      <c r="E1614" s="123" t="s">
        <v>2812</v>
      </c>
      <c r="F1614" s="123">
        <v>2024</v>
      </c>
      <c r="G1614" s="123" t="s">
        <v>2052</v>
      </c>
      <c r="H1614" s="123" t="s">
        <v>687</v>
      </c>
      <c r="I1614" s="123" t="s">
        <v>957</v>
      </c>
      <c r="J1614" s="251" t="s">
        <v>13</v>
      </c>
      <c r="K1614" s="181">
        <v>1629833</v>
      </c>
      <c r="L1614" s="181">
        <v>1282336</v>
      </c>
      <c r="M1614" s="181">
        <v>1282338.2949999999</v>
      </c>
      <c r="N1614" s="182" t="s">
        <v>20</v>
      </c>
      <c r="O1614" s="183" t="s">
        <v>20</v>
      </c>
    </row>
    <row r="1615" spans="1:15" customFormat="1" ht="15.5" x14ac:dyDescent="0.35">
      <c r="A1615" s="176" t="s">
        <v>3764</v>
      </c>
      <c r="B1615" s="177" t="s">
        <v>3765</v>
      </c>
      <c r="C1615" s="176" t="s">
        <v>88</v>
      </c>
      <c r="D1615" s="176" t="s">
        <v>412</v>
      </c>
      <c r="E1615" s="176" t="s">
        <v>632</v>
      </c>
      <c r="F1615" s="176">
        <v>2024</v>
      </c>
      <c r="G1615" s="176" t="s">
        <v>138</v>
      </c>
      <c r="H1615" s="176" t="s">
        <v>196</v>
      </c>
      <c r="I1615" s="176" t="s">
        <v>196</v>
      </c>
      <c r="J1615" s="250" t="s">
        <v>13</v>
      </c>
      <c r="K1615" s="178">
        <v>412050</v>
      </c>
      <c r="L1615" s="178">
        <v>7402</v>
      </c>
      <c r="M1615" s="184">
        <v>7400</v>
      </c>
      <c r="N1615" s="179" t="s">
        <v>20</v>
      </c>
      <c r="O1615" s="180" t="s">
        <v>20</v>
      </c>
    </row>
    <row r="1616" spans="1:15" customFormat="1" ht="15.5" x14ac:dyDescent="0.35">
      <c r="A1616" s="123" t="s">
        <v>3766</v>
      </c>
      <c r="B1616" s="124" t="s">
        <v>3767</v>
      </c>
      <c r="C1616" s="123" t="s">
        <v>97</v>
      </c>
      <c r="D1616" s="123" t="s">
        <v>333</v>
      </c>
      <c r="E1616" s="123" t="s">
        <v>822</v>
      </c>
      <c r="F1616" s="123">
        <v>2024</v>
      </c>
      <c r="G1616" s="123" t="s">
        <v>138</v>
      </c>
      <c r="H1616" s="123" t="s">
        <v>151</v>
      </c>
      <c r="I1616" s="123" t="s">
        <v>200</v>
      </c>
      <c r="J1616" s="251" t="s">
        <v>13</v>
      </c>
      <c r="K1616" s="181">
        <v>42582</v>
      </c>
      <c r="L1616" s="181">
        <v>18089</v>
      </c>
      <c r="M1616" s="181">
        <v>18088</v>
      </c>
      <c r="N1616" s="182" t="s">
        <v>20</v>
      </c>
      <c r="O1616" s="183" t="s">
        <v>20</v>
      </c>
    </row>
    <row r="1617" spans="1:15" customFormat="1" ht="15.5" x14ac:dyDescent="0.35">
      <c r="A1617" s="176" t="s">
        <v>3768</v>
      </c>
      <c r="B1617" s="177" t="s">
        <v>3769</v>
      </c>
      <c r="C1617" s="176" t="s">
        <v>89</v>
      </c>
      <c r="D1617" s="176" t="s">
        <v>155</v>
      </c>
      <c r="E1617" s="176" t="s">
        <v>155</v>
      </c>
      <c r="F1617" s="176">
        <v>2024</v>
      </c>
      <c r="G1617" s="176" t="s">
        <v>251</v>
      </c>
      <c r="H1617" s="176" t="s">
        <v>151</v>
      </c>
      <c r="I1617" s="176" t="s">
        <v>200</v>
      </c>
      <c r="J1617" s="250" t="s">
        <v>13</v>
      </c>
      <c r="K1617" s="178">
        <v>163735</v>
      </c>
      <c r="L1617" s="178">
        <v>133965</v>
      </c>
      <c r="M1617" s="178">
        <v>133965</v>
      </c>
      <c r="N1617" s="179" t="s">
        <v>20</v>
      </c>
      <c r="O1617" s="180" t="s">
        <v>20</v>
      </c>
    </row>
    <row r="1618" spans="1:15" customFormat="1" ht="15.5" x14ac:dyDescent="0.35">
      <c r="A1618" s="123" t="s">
        <v>3770</v>
      </c>
      <c r="B1618" s="124" t="s">
        <v>3771</v>
      </c>
      <c r="C1618" s="123" t="s">
        <v>90</v>
      </c>
      <c r="D1618" s="123" t="s">
        <v>404</v>
      </c>
      <c r="E1618" s="123" t="s">
        <v>1546</v>
      </c>
      <c r="F1618" s="123">
        <v>2024</v>
      </c>
      <c r="G1618" s="123" t="s">
        <v>138</v>
      </c>
      <c r="H1618" s="123" t="s">
        <v>321</v>
      </c>
      <c r="I1618" s="123" t="s">
        <v>322</v>
      </c>
      <c r="J1618" s="251" t="s">
        <v>13</v>
      </c>
      <c r="K1618" s="181">
        <v>38467</v>
      </c>
      <c r="L1618" s="181">
        <v>30001</v>
      </c>
      <c r="M1618" s="181">
        <v>0</v>
      </c>
      <c r="N1618" s="182" t="s">
        <v>20</v>
      </c>
      <c r="O1618" s="183" t="s">
        <v>146</v>
      </c>
    </row>
    <row r="1619" spans="1:15" customFormat="1" ht="15.5" x14ac:dyDescent="0.35">
      <c r="A1619" s="176" t="s">
        <v>3772</v>
      </c>
      <c r="B1619" s="177" t="s">
        <v>3773</v>
      </c>
      <c r="C1619" s="176" t="s">
        <v>88</v>
      </c>
      <c r="D1619" s="176" t="s">
        <v>396</v>
      </c>
      <c r="E1619" s="176" t="s">
        <v>396</v>
      </c>
      <c r="F1619" s="176">
        <v>2024</v>
      </c>
      <c r="G1619" s="176" t="s">
        <v>138</v>
      </c>
      <c r="H1619" s="176" t="s">
        <v>414</v>
      </c>
      <c r="I1619" s="176" t="s">
        <v>415</v>
      </c>
      <c r="J1619" s="250" t="s">
        <v>13</v>
      </c>
      <c r="K1619" s="178">
        <v>320</v>
      </c>
      <c r="L1619" s="178">
        <v>320</v>
      </c>
      <c r="M1619" s="184">
        <v>0</v>
      </c>
      <c r="N1619" s="179" t="s">
        <v>20</v>
      </c>
      <c r="O1619" s="180" t="s">
        <v>146</v>
      </c>
    </row>
    <row r="1620" spans="1:15" customFormat="1" ht="15.5" x14ac:dyDescent="0.35">
      <c r="A1620" s="123" t="s">
        <v>3774</v>
      </c>
      <c r="B1620" s="124" t="s">
        <v>3775</v>
      </c>
      <c r="C1620" s="123" t="s">
        <v>97</v>
      </c>
      <c r="D1620" s="123" t="s">
        <v>685</v>
      </c>
      <c r="E1620" s="123" t="s">
        <v>703</v>
      </c>
      <c r="F1620" s="123">
        <v>2024</v>
      </c>
      <c r="G1620" s="123" t="s">
        <v>138</v>
      </c>
      <c r="H1620" s="123" t="s">
        <v>151</v>
      </c>
      <c r="I1620" s="123" t="s">
        <v>200</v>
      </c>
      <c r="J1620" s="251" t="s">
        <v>13</v>
      </c>
      <c r="K1620" s="181">
        <v>824868</v>
      </c>
      <c r="L1620" s="181">
        <v>812918</v>
      </c>
      <c r="M1620" s="181">
        <v>812917.11600000004</v>
      </c>
      <c r="N1620" s="182" t="s">
        <v>20</v>
      </c>
      <c r="O1620" s="183" t="s">
        <v>20</v>
      </c>
    </row>
    <row r="1621" spans="1:15" customFormat="1" ht="15.5" x14ac:dyDescent="0.35">
      <c r="A1621" s="176" t="s">
        <v>3776</v>
      </c>
      <c r="B1621" s="177" t="s">
        <v>3777</v>
      </c>
      <c r="C1621" s="176" t="s">
        <v>91</v>
      </c>
      <c r="D1621" s="176" t="s">
        <v>384</v>
      </c>
      <c r="E1621" s="176" t="s">
        <v>2812</v>
      </c>
      <c r="F1621" s="176">
        <v>2024</v>
      </c>
      <c r="G1621" s="176" t="s">
        <v>138</v>
      </c>
      <c r="H1621" s="176" t="s">
        <v>162</v>
      </c>
      <c r="I1621" s="176" t="s">
        <v>1018</v>
      </c>
      <c r="J1621" s="250" t="s">
        <v>13</v>
      </c>
      <c r="K1621" s="178">
        <v>18555</v>
      </c>
      <c r="L1621" s="184">
        <v>18555</v>
      </c>
      <c r="M1621" s="178">
        <v>9847</v>
      </c>
      <c r="N1621" s="179" t="s">
        <v>20</v>
      </c>
      <c r="O1621" s="180" t="s">
        <v>20</v>
      </c>
    </row>
    <row r="1622" spans="1:15" customFormat="1" ht="15.5" x14ac:dyDescent="0.35">
      <c r="A1622" s="123" t="s">
        <v>3778</v>
      </c>
      <c r="B1622" s="124" t="s">
        <v>3779</v>
      </c>
      <c r="C1622" s="123" t="s">
        <v>89</v>
      </c>
      <c r="D1622" s="123" t="s">
        <v>221</v>
      </c>
      <c r="E1622" s="123" t="s">
        <v>222</v>
      </c>
      <c r="F1622" s="123">
        <v>2024</v>
      </c>
      <c r="G1622" s="123" t="s">
        <v>138</v>
      </c>
      <c r="H1622" s="123" t="s">
        <v>144</v>
      </c>
      <c r="I1622" s="123" t="s">
        <v>943</v>
      </c>
      <c r="J1622" s="251" t="s">
        <v>13</v>
      </c>
      <c r="K1622" s="181">
        <v>168000</v>
      </c>
      <c r="L1622" s="181">
        <v>98261</v>
      </c>
      <c r="M1622" s="181">
        <v>98261</v>
      </c>
      <c r="N1622" s="182" t="s">
        <v>20</v>
      </c>
      <c r="O1622" s="183" t="s">
        <v>20</v>
      </c>
    </row>
    <row r="1623" spans="1:15" customFormat="1" ht="15.5" x14ac:dyDescent="0.35">
      <c r="A1623" s="176" t="s">
        <v>3780</v>
      </c>
      <c r="B1623" s="177" t="s">
        <v>3781</v>
      </c>
      <c r="C1623" s="176" t="s">
        <v>97</v>
      </c>
      <c r="D1623" s="176" t="s">
        <v>685</v>
      </c>
      <c r="E1623" s="176" t="s">
        <v>1195</v>
      </c>
      <c r="F1623" s="176">
        <v>2024</v>
      </c>
      <c r="G1623" s="176" t="s">
        <v>138</v>
      </c>
      <c r="H1623" s="176" t="s">
        <v>139</v>
      </c>
      <c r="I1623" s="176" t="s">
        <v>886</v>
      </c>
      <c r="J1623" s="250" t="s">
        <v>13</v>
      </c>
      <c r="K1623" s="178">
        <v>577483</v>
      </c>
      <c r="L1623" s="178">
        <v>335468</v>
      </c>
      <c r="M1623" s="178">
        <v>335466</v>
      </c>
      <c r="N1623" s="179" t="s">
        <v>20</v>
      </c>
      <c r="O1623" s="180" t="s">
        <v>20</v>
      </c>
    </row>
    <row r="1624" spans="1:15" customFormat="1" ht="15.5" x14ac:dyDescent="0.35">
      <c r="A1624" s="123" t="s">
        <v>3782</v>
      </c>
      <c r="B1624" s="124" t="s">
        <v>3783</v>
      </c>
      <c r="C1624" s="123" t="s">
        <v>89</v>
      </c>
      <c r="D1624" s="123" t="s">
        <v>221</v>
      </c>
      <c r="E1624" s="123" t="s">
        <v>62</v>
      </c>
      <c r="F1624" s="123">
        <v>2024</v>
      </c>
      <c r="G1624" s="123" t="s">
        <v>138</v>
      </c>
      <c r="H1624" s="123" t="s">
        <v>151</v>
      </c>
      <c r="I1624" s="123" t="s">
        <v>200</v>
      </c>
      <c r="J1624" s="251" t="s">
        <v>13</v>
      </c>
      <c r="K1624" s="181">
        <v>5370413</v>
      </c>
      <c r="L1624" s="185">
        <v>5370413</v>
      </c>
      <c r="M1624" s="181">
        <v>6674373.0489999996</v>
      </c>
      <c r="N1624" s="182" t="s">
        <v>20</v>
      </c>
      <c r="O1624" s="183" t="s">
        <v>20</v>
      </c>
    </row>
    <row r="1625" spans="1:15" customFormat="1" ht="15.5" x14ac:dyDescent="0.35">
      <c r="A1625" s="176" t="s">
        <v>3784</v>
      </c>
      <c r="B1625" s="177" t="s">
        <v>3785</v>
      </c>
      <c r="C1625" s="176" t="s">
        <v>90</v>
      </c>
      <c r="D1625" s="176" t="s">
        <v>911</v>
      </c>
      <c r="E1625" s="176" t="s">
        <v>912</v>
      </c>
      <c r="F1625" s="176">
        <v>2024</v>
      </c>
      <c r="G1625" s="176" t="s">
        <v>138</v>
      </c>
      <c r="H1625" s="176" t="s">
        <v>196</v>
      </c>
      <c r="I1625" s="176" t="s">
        <v>196</v>
      </c>
      <c r="J1625" s="250" t="s">
        <v>13</v>
      </c>
      <c r="K1625" s="178">
        <v>1285795</v>
      </c>
      <c r="L1625" s="178">
        <v>1285795</v>
      </c>
      <c r="M1625" s="184">
        <v>1285188</v>
      </c>
      <c r="N1625" s="179" t="s">
        <v>20</v>
      </c>
      <c r="O1625" s="180" t="s">
        <v>20</v>
      </c>
    </row>
    <row r="1626" spans="1:15" customFormat="1" ht="15.5" x14ac:dyDescent="0.35">
      <c r="A1626" s="123" t="s">
        <v>3786</v>
      </c>
      <c r="B1626" s="124" t="s">
        <v>3787</v>
      </c>
      <c r="C1626" s="123" t="s">
        <v>92</v>
      </c>
      <c r="D1626" s="123" t="s">
        <v>361</v>
      </c>
      <c r="E1626" s="123" t="s">
        <v>1231</v>
      </c>
      <c r="F1626" s="123">
        <v>2024</v>
      </c>
      <c r="G1626" s="123" t="s">
        <v>138</v>
      </c>
      <c r="H1626" s="123" t="s">
        <v>162</v>
      </c>
      <c r="I1626" s="123" t="s">
        <v>218</v>
      </c>
      <c r="J1626" s="251" t="s">
        <v>13</v>
      </c>
      <c r="K1626" s="181">
        <v>6000</v>
      </c>
      <c r="L1626" s="185">
        <v>2634</v>
      </c>
      <c r="M1626" s="181">
        <v>0</v>
      </c>
      <c r="N1626" s="182" t="s">
        <v>20</v>
      </c>
      <c r="O1626" s="183" t="s">
        <v>146</v>
      </c>
    </row>
    <row r="1627" spans="1:15" customFormat="1" ht="15.5" x14ac:dyDescent="0.35">
      <c r="A1627" s="176" t="s">
        <v>3788</v>
      </c>
      <c r="B1627" s="177" t="s">
        <v>3789</v>
      </c>
      <c r="C1627" s="176" t="s">
        <v>91</v>
      </c>
      <c r="D1627" s="176" t="s">
        <v>384</v>
      </c>
      <c r="E1627" s="176" t="s">
        <v>2085</v>
      </c>
      <c r="F1627" s="176">
        <v>2024</v>
      </c>
      <c r="G1627" s="176" t="s">
        <v>138</v>
      </c>
      <c r="H1627" s="176" t="s">
        <v>162</v>
      </c>
      <c r="I1627" s="176" t="s">
        <v>1018</v>
      </c>
      <c r="J1627" s="250" t="s">
        <v>13</v>
      </c>
      <c r="K1627" s="178">
        <v>1000</v>
      </c>
      <c r="L1627" s="178">
        <v>1000</v>
      </c>
      <c r="M1627" s="178">
        <v>0</v>
      </c>
      <c r="N1627" s="179" t="s">
        <v>20</v>
      </c>
      <c r="O1627" s="180" t="s">
        <v>146</v>
      </c>
    </row>
    <row r="1628" spans="1:15" customFormat="1" ht="15.5" x14ac:dyDescent="0.35">
      <c r="A1628" s="123" t="s">
        <v>3790</v>
      </c>
      <c r="B1628" s="124" t="s">
        <v>3791</v>
      </c>
      <c r="C1628" s="123" t="s">
        <v>96</v>
      </c>
      <c r="D1628" s="123" t="s">
        <v>166</v>
      </c>
      <c r="E1628" s="123" t="s">
        <v>971</v>
      </c>
      <c r="F1628" s="123">
        <v>2024</v>
      </c>
      <c r="G1628" s="123" t="s">
        <v>138</v>
      </c>
      <c r="H1628" s="123" t="s">
        <v>196</v>
      </c>
      <c r="I1628" s="123" t="s">
        <v>196</v>
      </c>
      <c r="J1628" s="251" t="s">
        <v>13</v>
      </c>
      <c r="K1628" s="181">
        <v>58782</v>
      </c>
      <c r="L1628" s="185">
        <v>58782</v>
      </c>
      <c r="M1628" s="185">
        <v>53145.332999999999</v>
      </c>
      <c r="N1628" s="182" t="s">
        <v>20</v>
      </c>
      <c r="O1628" s="183" t="s">
        <v>20</v>
      </c>
    </row>
    <row r="1629" spans="1:15" customFormat="1" ht="15.5" x14ac:dyDescent="0.35">
      <c r="A1629" s="176" t="s">
        <v>3792</v>
      </c>
      <c r="B1629" s="177" t="s">
        <v>3793</v>
      </c>
      <c r="C1629" s="176" t="s">
        <v>86</v>
      </c>
      <c r="D1629" s="176" t="s">
        <v>199</v>
      </c>
      <c r="E1629" s="176" t="s">
        <v>968</v>
      </c>
      <c r="F1629" s="176">
        <v>2024</v>
      </c>
      <c r="G1629" s="176" t="s">
        <v>138</v>
      </c>
      <c r="H1629" s="176" t="s">
        <v>196</v>
      </c>
      <c r="I1629" s="176" t="s">
        <v>196</v>
      </c>
      <c r="J1629" s="250" t="s">
        <v>13</v>
      </c>
      <c r="K1629" s="178">
        <v>149950</v>
      </c>
      <c r="L1629" s="184">
        <v>89689</v>
      </c>
      <c r="M1629" s="184">
        <v>86749.425000000003</v>
      </c>
      <c r="N1629" s="179" t="s">
        <v>20</v>
      </c>
      <c r="O1629" s="180" t="s">
        <v>20</v>
      </c>
    </row>
    <row r="1630" spans="1:15" customFormat="1" ht="15.5" x14ac:dyDescent="0.35">
      <c r="A1630" s="123" t="s">
        <v>3794</v>
      </c>
      <c r="B1630" s="124" t="s">
        <v>3795</v>
      </c>
      <c r="C1630" s="123" t="s">
        <v>84</v>
      </c>
      <c r="D1630" s="123" t="s">
        <v>155</v>
      </c>
      <c r="E1630" s="123" t="s">
        <v>155</v>
      </c>
      <c r="F1630" s="123">
        <v>2024</v>
      </c>
      <c r="G1630" s="123" t="s">
        <v>138</v>
      </c>
      <c r="H1630" s="123" t="s">
        <v>210</v>
      </c>
      <c r="I1630" s="123" t="s">
        <v>1370</v>
      </c>
      <c r="J1630" s="251" t="s">
        <v>13</v>
      </c>
      <c r="K1630" s="181">
        <v>118000</v>
      </c>
      <c r="L1630" s="181">
        <v>94753</v>
      </c>
      <c r="M1630" s="181">
        <v>77100</v>
      </c>
      <c r="N1630" s="182" t="s">
        <v>20</v>
      </c>
      <c r="O1630" s="183" t="s">
        <v>20</v>
      </c>
    </row>
    <row r="1631" spans="1:15" customFormat="1" ht="15.5" x14ac:dyDescent="0.35">
      <c r="A1631" s="176" t="s">
        <v>3796</v>
      </c>
      <c r="B1631" s="177" t="s">
        <v>3797</v>
      </c>
      <c r="C1631" s="176" t="s">
        <v>88</v>
      </c>
      <c r="D1631" s="176" t="s">
        <v>626</v>
      </c>
      <c r="E1631" s="176" t="s">
        <v>627</v>
      </c>
      <c r="F1631" s="176">
        <v>2024</v>
      </c>
      <c r="G1631" s="176" t="s">
        <v>138</v>
      </c>
      <c r="H1631" s="176" t="s">
        <v>847</v>
      </c>
      <c r="I1631" s="176" t="s">
        <v>1673</v>
      </c>
      <c r="J1631" s="250" t="s">
        <v>13</v>
      </c>
      <c r="K1631" s="178">
        <v>171351</v>
      </c>
      <c r="L1631" s="184">
        <v>167630</v>
      </c>
      <c r="M1631" s="178">
        <v>167629.45499999999</v>
      </c>
      <c r="N1631" s="179" t="s">
        <v>20</v>
      </c>
      <c r="O1631" s="180" t="s">
        <v>20</v>
      </c>
    </row>
    <row r="1632" spans="1:15" customFormat="1" ht="15.5" x14ac:dyDescent="0.35">
      <c r="A1632" s="123" t="s">
        <v>3798</v>
      </c>
      <c r="B1632" s="124" t="s">
        <v>3799</v>
      </c>
      <c r="C1632" s="123" t="s">
        <v>92</v>
      </c>
      <c r="D1632" s="123" t="s">
        <v>361</v>
      </c>
      <c r="E1632" s="123" t="s">
        <v>155</v>
      </c>
      <c r="F1632" s="123">
        <v>2024</v>
      </c>
      <c r="G1632" s="123" t="s">
        <v>138</v>
      </c>
      <c r="H1632" s="123" t="s">
        <v>151</v>
      </c>
      <c r="I1632" s="123" t="s">
        <v>200</v>
      </c>
      <c r="J1632" s="251" t="s">
        <v>13</v>
      </c>
      <c r="K1632" s="181">
        <v>38961</v>
      </c>
      <c r="L1632" s="181">
        <v>138961</v>
      </c>
      <c r="M1632" s="185">
        <v>0</v>
      </c>
      <c r="N1632" s="182" t="s">
        <v>20</v>
      </c>
      <c r="O1632" s="183" t="s">
        <v>146</v>
      </c>
    </row>
    <row r="1633" spans="1:15" customFormat="1" ht="15.5" x14ac:dyDescent="0.35">
      <c r="A1633" s="176" t="s">
        <v>3800</v>
      </c>
      <c r="B1633" s="177" t="s">
        <v>3801</v>
      </c>
      <c r="C1633" s="176" t="s">
        <v>109</v>
      </c>
      <c r="D1633" s="176" t="s">
        <v>171</v>
      </c>
      <c r="E1633" s="176" t="s">
        <v>1047</v>
      </c>
      <c r="F1633" s="176">
        <v>2024</v>
      </c>
      <c r="G1633" s="176" t="s">
        <v>138</v>
      </c>
      <c r="H1633" s="176" t="s">
        <v>151</v>
      </c>
      <c r="I1633" s="176" t="s">
        <v>200</v>
      </c>
      <c r="J1633" s="250" t="s">
        <v>13</v>
      </c>
      <c r="K1633" s="178">
        <v>191984</v>
      </c>
      <c r="L1633" s="178">
        <v>650000</v>
      </c>
      <c r="M1633" s="178">
        <v>191984</v>
      </c>
      <c r="N1633" s="179" t="s">
        <v>20</v>
      </c>
      <c r="O1633" s="180" t="s">
        <v>20</v>
      </c>
    </row>
    <row r="1634" spans="1:15" customFormat="1" ht="15.5" x14ac:dyDescent="0.35">
      <c r="A1634" s="123" t="s">
        <v>3802</v>
      </c>
      <c r="B1634" s="124" t="s">
        <v>3803</v>
      </c>
      <c r="C1634" s="123" t="s">
        <v>86</v>
      </c>
      <c r="D1634" s="123" t="s">
        <v>199</v>
      </c>
      <c r="E1634" s="123" t="s">
        <v>199</v>
      </c>
      <c r="F1634" s="123">
        <v>2024</v>
      </c>
      <c r="G1634" s="123" t="s">
        <v>138</v>
      </c>
      <c r="H1634" s="123" t="s">
        <v>162</v>
      </c>
      <c r="I1634" s="123" t="s">
        <v>252</v>
      </c>
      <c r="J1634" s="251" t="s">
        <v>13</v>
      </c>
      <c r="K1634" s="181">
        <v>115860</v>
      </c>
      <c r="L1634" s="181">
        <v>115860</v>
      </c>
      <c r="M1634" s="181">
        <v>37786</v>
      </c>
      <c r="N1634" s="182" t="s">
        <v>20</v>
      </c>
      <c r="O1634" s="183" t="s">
        <v>20</v>
      </c>
    </row>
    <row r="1635" spans="1:15" customFormat="1" ht="15.5" x14ac:dyDescent="0.35">
      <c r="A1635" s="176" t="s">
        <v>3804</v>
      </c>
      <c r="B1635" s="177" t="s">
        <v>3805</v>
      </c>
      <c r="C1635" s="176" t="s">
        <v>93</v>
      </c>
      <c r="D1635" s="176" t="s">
        <v>315</v>
      </c>
      <c r="E1635" s="176" t="s">
        <v>315</v>
      </c>
      <c r="F1635" s="176">
        <v>2024</v>
      </c>
      <c r="G1635" s="176" t="s">
        <v>138</v>
      </c>
      <c r="H1635" s="176" t="s">
        <v>162</v>
      </c>
      <c r="I1635" s="176" t="s">
        <v>252</v>
      </c>
      <c r="J1635" s="250" t="s">
        <v>13</v>
      </c>
      <c r="K1635" s="178">
        <v>2001</v>
      </c>
      <c r="L1635" s="184">
        <v>2001</v>
      </c>
      <c r="M1635" s="178">
        <v>2000</v>
      </c>
      <c r="N1635" s="179" t="s">
        <v>20</v>
      </c>
      <c r="O1635" s="180" t="s">
        <v>20</v>
      </c>
    </row>
    <row r="1636" spans="1:15" customFormat="1" ht="15.5" x14ac:dyDescent="0.35">
      <c r="A1636" s="123" t="s">
        <v>3806</v>
      </c>
      <c r="B1636" s="124" t="s">
        <v>3807</v>
      </c>
      <c r="C1636" s="123" t="s">
        <v>100</v>
      </c>
      <c r="D1636" s="123" t="s">
        <v>155</v>
      </c>
      <c r="E1636" s="123" t="s">
        <v>155</v>
      </c>
      <c r="F1636" s="123">
        <v>2024</v>
      </c>
      <c r="G1636" s="123" t="s">
        <v>138</v>
      </c>
      <c r="H1636" s="123" t="s">
        <v>144</v>
      </c>
      <c r="I1636" s="123" t="s">
        <v>145</v>
      </c>
      <c r="J1636" s="251" t="s">
        <v>13</v>
      </c>
      <c r="K1636" s="181">
        <v>122811</v>
      </c>
      <c r="L1636" s="185">
        <v>122811</v>
      </c>
      <c r="M1636" s="185">
        <v>122811</v>
      </c>
      <c r="N1636" s="182" t="s">
        <v>20</v>
      </c>
      <c r="O1636" s="183" t="s">
        <v>20</v>
      </c>
    </row>
    <row r="1637" spans="1:15" customFormat="1" ht="15.5" x14ac:dyDescent="0.35">
      <c r="A1637" s="176" t="s">
        <v>3808</v>
      </c>
      <c r="B1637" s="177" t="s">
        <v>3809</v>
      </c>
      <c r="C1637" s="176" t="s">
        <v>86</v>
      </c>
      <c r="D1637" s="176" t="s">
        <v>155</v>
      </c>
      <c r="E1637" s="176" t="s">
        <v>155</v>
      </c>
      <c r="F1637" s="176">
        <v>2024</v>
      </c>
      <c r="G1637" s="176" t="s">
        <v>138</v>
      </c>
      <c r="H1637" s="176" t="s">
        <v>139</v>
      </c>
      <c r="I1637" s="176" t="s">
        <v>177</v>
      </c>
      <c r="J1637" s="250" t="s">
        <v>13</v>
      </c>
      <c r="K1637" s="178">
        <v>1048014</v>
      </c>
      <c r="L1637" s="178">
        <v>1385920</v>
      </c>
      <c r="M1637" s="178">
        <v>1046242.333</v>
      </c>
      <c r="N1637" s="179" t="s">
        <v>20</v>
      </c>
      <c r="O1637" s="180" t="s">
        <v>20</v>
      </c>
    </row>
    <row r="1638" spans="1:15" customFormat="1" ht="15.5" x14ac:dyDescent="0.35">
      <c r="A1638" s="123" t="s">
        <v>3810</v>
      </c>
      <c r="B1638" s="124" t="s">
        <v>3811</v>
      </c>
      <c r="C1638" s="123" t="s">
        <v>86</v>
      </c>
      <c r="D1638" s="123" t="s">
        <v>199</v>
      </c>
      <c r="E1638" s="123" t="s">
        <v>199</v>
      </c>
      <c r="F1638" s="123">
        <v>2024</v>
      </c>
      <c r="G1638" s="123" t="s">
        <v>138</v>
      </c>
      <c r="H1638" s="123" t="s">
        <v>139</v>
      </c>
      <c r="I1638" s="123" t="s">
        <v>177</v>
      </c>
      <c r="J1638" s="251" t="s">
        <v>13</v>
      </c>
      <c r="K1638" s="181">
        <v>61537</v>
      </c>
      <c r="L1638" s="185">
        <v>53574</v>
      </c>
      <c r="M1638" s="181">
        <v>38120.074000000001</v>
      </c>
      <c r="N1638" s="182" t="s">
        <v>20</v>
      </c>
      <c r="O1638" s="183" t="s">
        <v>20</v>
      </c>
    </row>
    <row r="1639" spans="1:15" customFormat="1" ht="15.5" x14ac:dyDescent="0.35">
      <c r="A1639" s="176" t="s">
        <v>3812</v>
      </c>
      <c r="B1639" s="177" t="s">
        <v>3813</v>
      </c>
      <c r="C1639" s="176" t="s">
        <v>86</v>
      </c>
      <c r="D1639" s="176" t="s">
        <v>906</v>
      </c>
      <c r="E1639" s="176" t="s">
        <v>2674</v>
      </c>
      <c r="F1639" s="176">
        <v>2024</v>
      </c>
      <c r="G1639" s="176" t="s">
        <v>138</v>
      </c>
      <c r="H1639" s="176" t="s">
        <v>139</v>
      </c>
      <c r="I1639" s="176" t="s">
        <v>140</v>
      </c>
      <c r="J1639" s="250" t="s">
        <v>13</v>
      </c>
      <c r="K1639" s="178">
        <v>52686</v>
      </c>
      <c r="L1639" s="178">
        <v>52688</v>
      </c>
      <c r="M1639" s="178">
        <v>15495</v>
      </c>
      <c r="N1639" s="179" t="s">
        <v>20</v>
      </c>
      <c r="O1639" s="180" t="s">
        <v>20</v>
      </c>
    </row>
    <row r="1640" spans="1:15" customFormat="1" ht="15.5" x14ac:dyDescent="0.35">
      <c r="A1640" s="123" t="s">
        <v>3814</v>
      </c>
      <c r="B1640" s="124" t="s">
        <v>3815</v>
      </c>
      <c r="C1640" s="123" t="s">
        <v>90</v>
      </c>
      <c r="D1640" s="123" t="s">
        <v>404</v>
      </c>
      <c r="E1640" s="123" t="s">
        <v>679</v>
      </c>
      <c r="F1640" s="123">
        <v>2024</v>
      </c>
      <c r="G1640" s="123" t="s">
        <v>138</v>
      </c>
      <c r="H1640" s="123" t="s">
        <v>162</v>
      </c>
      <c r="I1640" s="123" t="s">
        <v>2166</v>
      </c>
      <c r="J1640" s="251" t="s">
        <v>13</v>
      </c>
      <c r="K1640" s="181">
        <v>23696</v>
      </c>
      <c r="L1640" s="181">
        <v>11849</v>
      </c>
      <c r="M1640" s="181">
        <v>11848</v>
      </c>
      <c r="N1640" s="182" t="s">
        <v>20</v>
      </c>
      <c r="O1640" s="183" t="s">
        <v>20</v>
      </c>
    </row>
    <row r="1641" spans="1:15" customFormat="1" ht="15.5" x14ac:dyDescent="0.35">
      <c r="A1641" s="176" t="s">
        <v>3816</v>
      </c>
      <c r="B1641" s="177" t="s">
        <v>3817</v>
      </c>
      <c r="C1641" s="176" t="s">
        <v>90</v>
      </c>
      <c r="D1641" s="176" t="s">
        <v>404</v>
      </c>
      <c r="E1641" s="176" t="s">
        <v>3050</v>
      </c>
      <c r="F1641" s="176">
        <v>2024</v>
      </c>
      <c r="G1641" s="176" t="s">
        <v>138</v>
      </c>
      <c r="H1641" s="176" t="s">
        <v>144</v>
      </c>
      <c r="I1641" s="176" t="s">
        <v>943</v>
      </c>
      <c r="J1641" s="250" t="s">
        <v>13</v>
      </c>
      <c r="K1641" s="178">
        <v>126492</v>
      </c>
      <c r="L1641" s="178">
        <v>305726</v>
      </c>
      <c r="M1641" s="178">
        <v>113725</v>
      </c>
      <c r="N1641" s="179" t="s">
        <v>20</v>
      </c>
      <c r="O1641" s="180" t="s">
        <v>20</v>
      </c>
    </row>
    <row r="1642" spans="1:15" customFormat="1" ht="15.5" x14ac:dyDescent="0.35">
      <c r="A1642" s="123" t="s">
        <v>3818</v>
      </c>
      <c r="B1642" s="124" t="s">
        <v>3819</v>
      </c>
      <c r="C1642" s="123" t="s">
        <v>97</v>
      </c>
      <c r="D1642" s="123" t="s">
        <v>333</v>
      </c>
      <c r="E1642" s="123" t="s">
        <v>333</v>
      </c>
      <c r="F1642" s="123">
        <v>2024</v>
      </c>
      <c r="G1642" s="123" t="s">
        <v>138</v>
      </c>
      <c r="H1642" s="123" t="s">
        <v>139</v>
      </c>
      <c r="I1642" s="123" t="s">
        <v>140</v>
      </c>
      <c r="J1642" s="251" t="s">
        <v>13</v>
      </c>
      <c r="K1642" s="181">
        <v>453081</v>
      </c>
      <c r="L1642" s="185">
        <v>4</v>
      </c>
      <c r="M1642" s="181">
        <v>0</v>
      </c>
      <c r="N1642" s="182" t="s">
        <v>20</v>
      </c>
      <c r="O1642" s="183" t="s">
        <v>146</v>
      </c>
    </row>
    <row r="1643" spans="1:15" customFormat="1" ht="15.5" x14ac:dyDescent="0.35">
      <c r="A1643" s="176" t="s">
        <v>3820</v>
      </c>
      <c r="B1643" s="177" t="s">
        <v>3821</v>
      </c>
      <c r="C1643" s="176" t="s">
        <v>100</v>
      </c>
      <c r="D1643" s="176" t="s">
        <v>1373</v>
      </c>
      <c r="E1643" s="176" t="s">
        <v>1374</v>
      </c>
      <c r="F1643" s="176">
        <v>2024</v>
      </c>
      <c r="G1643" s="176" t="s">
        <v>138</v>
      </c>
      <c r="H1643" s="176" t="s">
        <v>687</v>
      </c>
      <c r="I1643" s="176" t="s">
        <v>688</v>
      </c>
      <c r="J1643" s="250" t="s">
        <v>13</v>
      </c>
      <c r="K1643" s="178">
        <v>325245</v>
      </c>
      <c r="L1643" s="184">
        <v>290731</v>
      </c>
      <c r="M1643" s="178">
        <v>290731.23499999999</v>
      </c>
      <c r="N1643" s="179" t="s">
        <v>20</v>
      </c>
      <c r="O1643" s="180" t="s">
        <v>20</v>
      </c>
    </row>
    <row r="1644" spans="1:15" customFormat="1" ht="15.5" x14ac:dyDescent="0.35">
      <c r="A1644" s="123" t="s">
        <v>3822</v>
      </c>
      <c r="B1644" s="124" t="s">
        <v>3823</v>
      </c>
      <c r="C1644" s="123" t="s">
        <v>91</v>
      </c>
      <c r="D1644" s="123" t="s">
        <v>384</v>
      </c>
      <c r="E1644" s="123" t="s">
        <v>2859</v>
      </c>
      <c r="F1644" s="123">
        <v>2024</v>
      </c>
      <c r="G1644" s="123" t="s">
        <v>138</v>
      </c>
      <c r="H1644" s="123" t="s">
        <v>162</v>
      </c>
      <c r="I1644" s="123" t="s">
        <v>1018</v>
      </c>
      <c r="J1644" s="251" t="s">
        <v>13</v>
      </c>
      <c r="K1644" s="181">
        <v>50000</v>
      </c>
      <c r="L1644" s="181">
        <v>50000</v>
      </c>
      <c r="M1644" s="181">
        <v>0</v>
      </c>
      <c r="N1644" s="182" t="s">
        <v>20</v>
      </c>
      <c r="O1644" s="183" t="s">
        <v>146</v>
      </c>
    </row>
    <row r="1645" spans="1:15" customFormat="1" ht="15.5" x14ac:dyDescent="0.35">
      <c r="A1645" s="176" t="s">
        <v>3824</v>
      </c>
      <c r="B1645" s="177" t="s">
        <v>3825</v>
      </c>
      <c r="C1645" s="176" t="s">
        <v>111</v>
      </c>
      <c r="D1645" s="176" t="s">
        <v>319</v>
      </c>
      <c r="E1645" s="176" t="s">
        <v>3826</v>
      </c>
      <c r="F1645" s="176">
        <v>2024</v>
      </c>
      <c r="G1645" s="176" t="s">
        <v>138</v>
      </c>
      <c r="H1645" s="176" t="s">
        <v>139</v>
      </c>
      <c r="I1645" s="176" t="s">
        <v>140</v>
      </c>
      <c r="J1645" s="250" t="s">
        <v>13</v>
      </c>
      <c r="K1645" s="178">
        <v>53655</v>
      </c>
      <c r="L1645" s="184">
        <v>36963</v>
      </c>
      <c r="M1645" s="178">
        <v>36962.449999999997</v>
      </c>
      <c r="N1645" s="179" t="s">
        <v>20</v>
      </c>
      <c r="O1645" s="180" t="s">
        <v>20</v>
      </c>
    </row>
    <row r="1646" spans="1:15" customFormat="1" ht="15.5" x14ac:dyDescent="0.35">
      <c r="A1646" s="123" t="s">
        <v>3827</v>
      </c>
      <c r="B1646" s="124" t="s">
        <v>3828</v>
      </c>
      <c r="C1646" s="123" t="s">
        <v>100</v>
      </c>
      <c r="D1646" s="123" t="s">
        <v>155</v>
      </c>
      <c r="E1646" s="123" t="s">
        <v>155</v>
      </c>
      <c r="F1646" s="123">
        <v>2024</v>
      </c>
      <c r="G1646" s="123" t="s">
        <v>138</v>
      </c>
      <c r="H1646" s="123" t="s">
        <v>321</v>
      </c>
      <c r="I1646" s="123" t="s">
        <v>1181</v>
      </c>
      <c r="J1646" s="251" t="s">
        <v>13</v>
      </c>
      <c r="K1646" s="181">
        <v>150003</v>
      </c>
      <c r="L1646" s="181">
        <v>137916</v>
      </c>
      <c r="M1646" s="181">
        <v>131365</v>
      </c>
      <c r="N1646" s="182" t="s">
        <v>20</v>
      </c>
      <c r="O1646" s="183" t="s">
        <v>20</v>
      </c>
    </row>
    <row r="1647" spans="1:15" customFormat="1" ht="15.5" x14ac:dyDescent="0.35">
      <c r="A1647" s="176" t="s">
        <v>3829</v>
      </c>
      <c r="B1647" s="177" t="s">
        <v>3830</v>
      </c>
      <c r="C1647" s="176" t="s">
        <v>97</v>
      </c>
      <c r="D1647" s="176" t="s">
        <v>333</v>
      </c>
      <c r="E1647" s="176" t="s">
        <v>333</v>
      </c>
      <c r="F1647" s="176">
        <v>2024</v>
      </c>
      <c r="G1647" s="176" t="s">
        <v>138</v>
      </c>
      <c r="H1647" s="176" t="s">
        <v>139</v>
      </c>
      <c r="I1647" s="176" t="s">
        <v>140</v>
      </c>
      <c r="J1647" s="250" t="s">
        <v>13</v>
      </c>
      <c r="K1647" s="178">
        <v>482073</v>
      </c>
      <c r="L1647" s="178">
        <v>2</v>
      </c>
      <c r="M1647" s="178">
        <v>0</v>
      </c>
      <c r="N1647" s="179" t="s">
        <v>20</v>
      </c>
      <c r="O1647" s="180" t="s">
        <v>146</v>
      </c>
    </row>
    <row r="1648" spans="1:15" customFormat="1" ht="15.5" x14ac:dyDescent="0.35">
      <c r="A1648" s="123" t="s">
        <v>3831</v>
      </c>
      <c r="B1648" s="124" t="s">
        <v>3832</v>
      </c>
      <c r="C1648" s="123" t="s">
        <v>88</v>
      </c>
      <c r="D1648" s="123" t="s">
        <v>396</v>
      </c>
      <c r="E1648" s="123" t="s">
        <v>396</v>
      </c>
      <c r="F1648" s="123">
        <v>2024</v>
      </c>
      <c r="G1648" s="123" t="s">
        <v>138</v>
      </c>
      <c r="H1648" s="123" t="s">
        <v>182</v>
      </c>
      <c r="I1648" s="123" t="s">
        <v>584</v>
      </c>
      <c r="J1648" s="251" t="s">
        <v>13</v>
      </c>
      <c r="K1648" s="181">
        <v>15000</v>
      </c>
      <c r="L1648" s="181">
        <v>15000</v>
      </c>
      <c r="M1648" s="181">
        <v>1319.26</v>
      </c>
      <c r="N1648" s="182" t="s">
        <v>20</v>
      </c>
      <c r="O1648" s="183" t="s">
        <v>20</v>
      </c>
    </row>
    <row r="1649" spans="1:15" customFormat="1" ht="15.5" x14ac:dyDescent="0.35">
      <c r="A1649" s="176" t="s">
        <v>3833</v>
      </c>
      <c r="B1649" s="177" t="s">
        <v>3834</v>
      </c>
      <c r="C1649" s="176" t="s">
        <v>96</v>
      </c>
      <c r="D1649" s="176" t="s">
        <v>136</v>
      </c>
      <c r="E1649" s="176" t="s">
        <v>137</v>
      </c>
      <c r="F1649" s="176">
        <v>2024</v>
      </c>
      <c r="G1649" s="176" t="s">
        <v>138</v>
      </c>
      <c r="H1649" s="176" t="s">
        <v>151</v>
      </c>
      <c r="I1649" s="176" t="s">
        <v>200</v>
      </c>
      <c r="J1649" s="250" t="s">
        <v>13</v>
      </c>
      <c r="K1649" s="178">
        <v>179</v>
      </c>
      <c r="L1649" s="184">
        <v>179</v>
      </c>
      <c r="M1649" s="178">
        <v>0</v>
      </c>
      <c r="N1649" s="179" t="s">
        <v>20</v>
      </c>
      <c r="O1649" s="180" t="s">
        <v>146</v>
      </c>
    </row>
    <row r="1650" spans="1:15" customFormat="1" ht="15.5" x14ac:dyDescent="0.35">
      <c r="A1650" s="123" t="s">
        <v>3835</v>
      </c>
      <c r="B1650" s="124" t="s">
        <v>3836</v>
      </c>
      <c r="C1650" s="123" t="s">
        <v>93</v>
      </c>
      <c r="D1650" s="123" t="s">
        <v>194</v>
      </c>
      <c r="E1650" s="123" t="s">
        <v>155</v>
      </c>
      <c r="F1650" s="123">
        <v>2024</v>
      </c>
      <c r="G1650" s="123" t="s">
        <v>138</v>
      </c>
      <c r="H1650" s="123" t="s">
        <v>151</v>
      </c>
      <c r="I1650" s="123" t="s">
        <v>200</v>
      </c>
      <c r="J1650" s="251" t="s">
        <v>13</v>
      </c>
      <c r="K1650" s="181">
        <v>394277</v>
      </c>
      <c r="L1650" s="181">
        <v>394276</v>
      </c>
      <c r="M1650" s="181">
        <v>394276</v>
      </c>
      <c r="N1650" s="182" t="s">
        <v>20</v>
      </c>
      <c r="O1650" s="183" t="s">
        <v>20</v>
      </c>
    </row>
    <row r="1651" spans="1:15" customFormat="1" ht="15.5" x14ac:dyDescent="0.35">
      <c r="A1651" s="176" t="s">
        <v>3837</v>
      </c>
      <c r="B1651" s="177" t="s">
        <v>3838</v>
      </c>
      <c r="C1651" s="176" t="s">
        <v>92</v>
      </c>
      <c r="D1651" s="176" t="s">
        <v>361</v>
      </c>
      <c r="E1651" s="176" t="s">
        <v>3377</v>
      </c>
      <c r="F1651" s="176">
        <v>2024</v>
      </c>
      <c r="G1651" s="176" t="s">
        <v>138</v>
      </c>
      <c r="H1651" s="176" t="s">
        <v>162</v>
      </c>
      <c r="I1651" s="176" t="s">
        <v>252</v>
      </c>
      <c r="J1651" s="250" t="s">
        <v>13</v>
      </c>
      <c r="K1651" s="178">
        <v>52066</v>
      </c>
      <c r="L1651" s="178">
        <v>54360</v>
      </c>
      <c r="M1651" s="178">
        <v>54358.391000000003</v>
      </c>
      <c r="N1651" s="179" t="s">
        <v>20</v>
      </c>
      <c r="O1651" s="180" t="s">
        <v>20</v>
      </c>
    </row>
    <row r="1652" spans="1:15" customFormat="1" ht="15.5" x14ac:dyDescent="0.35">
      <c r="A1652" s="123" t="s">
        <v>3839</v>
      </c>
      <c r="B1652" s="124" t="s">
        <v>3840</v>
      </c>
      <c r="C1652" s="123" t="s">
        <v>90</v>
      </c>
      <c r="D1652" s="123" t="s">
        <v>404</v>
      </c>
      <c r="E1652" s="123" t="s">
        <v>1546</v>
      </c>
      <c r="F1652" s="123">
        <v>2024</v>
      </c>
      <c r="G1652" s="123" t="s">
        <v>138</v>
      </c>
      <c r="H1652" s="123" t="s">
        <v>196</v>
      </c>
      <c r="I1652" s="123" t="s">
        <v>196</v>
      </c>
      <c r="J1652" s="251" t="s">
        <v>13</v>
      </c>
      <c r="K1652" s="181">
        <v>600000</v>
      </c>
      <c r="L1652" s="185">
        <v>544726</v>
      </c>
      <c r="M1652" s="181">
        <v>544724.45799999998</v>
      </c>
      <c r="N1652" s="182" t="s">
        <v>20</v>
      </c>
      <c r="O1652" s="183" t="s">
        <v>20</v>
      </c>
    </row>
    <row r="1653" spans="1:15" customFormat="1" ht="15.5" x14ac:dyDescent="0.35">
      <c r="A1653" s="176" t="s">
        <v>3841</v>
      </c>
      <c r="B1653" s="177" t="s">
        <v>3842</v>
      </c>
      <c r="C1653" s="176" t="s">
        <v>86</v>
      </c>
      <c r="D1653" s="176" t="s">
        <v>199</v>
      </c>
      <c r="E1653" s="176" t="s">
        <v>968</v>
      </c>
      <c r="F1653" s="176">
        <v>2024</v>
      </c>
      <c r="G1653" s="176" t="s">
        <v>138</v>
      </c>
      <c r="H1653" s="176" t="s">
        <v>210</v>
      </c>
      <c r="I1653" s="176" t="s">
        <v>429</v>
      </c>
      <c r="J1653" s="250" t="s">
        <v>13</v>
      </c>
      <c r="K1653" s="178">
        <v>153235</v>
      </c>
      <c r="L1653" s="178">
        <v>152952</v>
      </c>
      <c r="M1653" s="178">
        <v>152926.06</v>
      </c>
      <c r="N1653" s="179" t="s">
        <v>20</v>
      </c>
      <c r="O1653" s="180" t="s">
        <v>20</v>
      </c>
    </row>
    <row r="1654" spans="1:15" customFormat="1" ht="15.5" x14ac:dyDescent="0.35">
      <c r="A1654" s="123" t="s">
        <v>3843</v>
      </c>
      <c r="B1654" s="124" t="s">
        <v>3844</v>
      </c>
      <c r="C1654" s="123" t="s">
        <v>111</v>
      </c>
      <c r="D1654" s="123" t="s">
        <v>932</v>
      </c>
      <c r="E1654" s="123" t="s">
        <v>3845</v>
      </c>
      <c r="F1654" s="123">
        <v>2024</v>
      </c>
      <c r="G1654" s="123" t="s">
        <v>251</v>
      </c>
      <c r="H1654" s="123" t="s">
        <v>210</v>
      </c>
      <c r="I1654" s="123" t="s">
        <v>429</v>
      </c>
      <c r="J1654" s="251" t="s">
        <v>13</v>
      </c>
      <c r="K1654" s="181">
        <v>68753</v>
      </c>
      <c r="L1654" s="181">
        <v>7107</v>
      </c>
      <c r="M1654" s="181">
        <v>0</v>
      </c>
      <c r="N1654" s="182" t="s">
        <v>20</v>
      </c>
      <c r="O1654" s="183" t="s">
        <v>146</v>
      </c>
    </row>
    <row r="1655" spans="1:15" customFormat="1" ht="15.5" x14ac:dyDescent="0.35">
      <c r="A1655" s="176" t="s">
        <v>3846</v>
      </c>
      <c r="B1655" s="177" t="s">
        <v>3847</v>
      </c>
      <c r="C1655" s="176" t="s">
        <v>109</v>
      </c>
      <c r="D1655" s="176" t="s">
        <v>368</v>
      </c>
      <c r="E1655" s="176" t="s">
        <v>1180</v>
      </c>
      <c r="F1655" s="176">
        <v>2024</v>
      </c>
      <c r="G1655" s="176" t="s">
        <v>138</v>
      </c>
      <c r="H1655" s="176" t="s">
        <v>162</v>
      </c>
      <c r="I1655" s="176" t="s">
        <v>1497</v>
      </c>
      <c r="J1655" s="250" t="s">
        <v>13</v>
      </c>
      <c r="K1655" s="178">
        <v>748053</v>
      </c>
      <c r="L1655" s="184">
        <v>4</v>
      </c>
      <c r="M1655" s="178">
        <v>0</v>
      </c>
      <c r="N1655" s="179" t="s">
        <v>20</v>
      </c>
      <c r="O1655" s="180" t="s">
        <v>146</v>
      </c>
    </row>
    <row r="1656" spans="1:15" customFormat="1" ht="15.5" x14ac:dyDescent="0.35">
      <c r="A1656" s="123" t="s">
        <v>3848</v>
      </c>
      <c r="B1656" s="124" t="s">
        <v>3849</v>
      </c>
      <c r="C1656" s="123" t="s">
        <v>90</v>
      </c>
      <c r="D1656" s="123" t="s">
        <v>489</v>
      </c>
      <c r="E1656" s="123" t="s">
        <v>155</v>
      </c>
      <c r="F1656" s="123">
        <v>2024</v>
      </c>
      <c r="G1656" s="123" t="s">
        <v>138</v>
      </c>
      <c r="H1656" s="123" t="s">
        <v>139</v>
      </c>
      <c r="I1656" s="123" t="s">
        <v>168</v>
      </c>
      <c r="J1656" s="251" t="s">
        <v>13</v>
      </c>
      <c r="K1656" s="181">
        <v>1033447</v>
      </c>
      <c r="L1656" s="181">
        <v>1033447</v>
      </c>
      <c r="M1656" s="181">
        <v>1032747</v>
      </c>
      <c r="N1656" s="182" t="s">
        <v>20</v>
      </c>
      <c r="O1656" s="183" t="s">
        <v>20</v>
      </c>
    </row>
    <row r="1657" spans="1:15" customFormat="1" ht="15.5" x14ac:dyDescent="0.35">
      <c r="A1657" s="176" t="s">
        <v>3850</v>
      </c>
      <c r="B1657" s="177" t="s">
        <v>3851</v>
      </c>
      <c r="C1657" s="176" t="s">
        <v>109</v>
      </c>
      <c r="D1657" s="176" t="s">
        <v>288</v>
      </c>
      <c r="E1657" s="176" t="s">
        <v>3852</v>
      </c>
      <c r="F1657" s="176">
        <v>2024</v>
      </c>
      <c r="G1657" s="176" t="s">
        <v>138</v>
      </c>
      <c r="H1657" s="176" t="s">
        <v>182</v>
      </c>
      <c r="I1657" s="176" t="s">
        <v>330</v>
      </c>
      <c r="J1657" s="250" t="s">
        <v>13</v>
      </c>
      <c r="K1657" s="178">
        <v>1055755</v>
      </c>
      <c r="L1657" s="178">
        <v>1055755</v>
      </c>
      <c r="M1657" s="178">
        <v>1055754.1359999999</v>
      </c>
      <c r="N1657" s="179" t="s">
        <v>20</v>
      </c>
      <c r="O1657" s="180" t="s">
        <v>20</v>
      </c>
    </row>
    <row r="1658" spans="1:15" customFormat="1" ht="15.5" x14ac:dyDescent="0.35">
      <c r="A1658" s="123" t="s">
        <v>3853</v>
      </c>
      <c r="B1658" s="124" t="s">
        <v>3854</v>
      </c>
      <c r="C1658" s="123" t="s">
        <v>109</v>
      </c>
      <c r="D1658" s="123" t="s">
        <v>171</v>
      </c>
      <c r="E1658" s="123" t="s">
        <v>1662</v>
      </c>
      <c r="F1658" s="123">
        <v>2024</v>
      </c>
      <c r="G1658" s="123" t="s">
        <v>138</v>
      </c>
      <c r="H1658" s="123" t="s">
        <v>182</v>
      </c>
      <c r="I1658" s="123" t="s">
        <v>330</v>
      </c>
      <c r="J1658" s="251" t="s">
        <v>13</v>
      </c>
      <c r="K1658" s="181">
        <v>1968710</v>
      </c>
      <c r="L1658" s="185">
        <v>2</v>
      </c>
      <c r="M1658" s="185">
        <v>0</v>
      </c>
      <c r="N1658" s="182" t="s">
        <v>20</v>
      </c>
      <c r="O1658" s="183" t="s">
        <v>146</v>
      </c>
    </row>
    <row r="1659" spans="1:15" customFormat="1" ht="15.5" x14ac:dyDescent="0.35">
      <c r="A1659" s="176" t="s">
        <v>3855</v>
      </c>
      <c r="B1659" s="177" t="s">
        <v>3856</v>
      </c>
      <c r="C1659" s="176" t="s">
        <v>100</v>
      </c>
      <c r="D1659" s="176" t="s">
        <v>73</v>
      </c>
      <c r="E1659" s="176" t="s">
        <v>1009</v>
      </c>
      <c r="F1659" s="176">
        <v>2024</v>
      </c>
      <c r="G1659" s="176" t="s">
        <v>138</v>
      </c>
      <c r="H1659" s="176" t="s">
        <v>182</v>
      </c>
      <c r="I1659" s="176" t="s">
        <v>330</v>
      </c>
      <c r="J1659" s="250" t="s">
        <v>13</v>
      </c>
      <c r="K1659" s="178">
        <v>310602</v>
      </c>
      <c r="L1659" s="184">
        <v>0</v>
      </c>
      <c r="M1659" s="178">
        <v>30046.94</v>
      </c>
      <c r="N1659" s="179" t="s">
        <v>146</v>
      </c>
      <c r="O1659" s="180" t="s">
        <v>20</v>
      </c>
    </row>
    <row r="1660" spans="1:15" customFormat="1" ht="15.5" x14ac:dyDescent="0.35">
      <c r="A1660" s="123" t="s">
        <v>3857</v>
      </c>
      <c r="B1660" s="124" t="s">
        <v>3858</v>
      </c>
      <c r="C1660" s="123" t="s">
        <v>109</v>
      </c>
      <c r="D1660" s="123" t="s">
        <v>171</v>
      </c>
      <c r="E1660" s="123" t="s">
        <v>1047</v>
      </c>
      <c r="F1660" s="123">
        <v>2024</v>
      </c>
      <c r="G1660" s="123" t="s">
        <v>138</v>
      </c>
      <c r="H1660" s="123" t="s">
        <v>151</v>
      </c>
      <c r="I1660" s="123" t="s">
        <v>200</v>
      </c>
      <c r="J1660" s="251" t="s">
        <v>13</v>
      </c>
      <c r="K1660" s="181">
        <v>310498</v>
      </c>
      <c r="L1660" s="185">
        <v>1</v>
      </c>
      <c r="M1660" s="181">
        <v>0</v>
      </c>
      <c r="N1660" s="182" t="s">
        <v>20</v>
      </c>
      <c r="O1660" s="183" t="s">
        <v>146</v>
      </c>
    </row>
    <row r="1661" spans="1:15" customFormat="1" ht="15.5" x14ac:dyDescent="0.35">
      <c r="A1661" s="176" t="s">
        <v>3859</v>
      </c>
      <c r="B1661" s="177" t="s">
        <v>3860</v>
      </c>
      <c r="C1661" s="176" t="s">
        <v>109</v>
      </c>
      <c r="D1661" s="176" t="s">
        <v>171</v>
      </c>
      <c r="E1661" s="176" t="s">
        <v>1646</v>
      </c>
      <c r="F1661" s="176">
        <v>2024</v>
      </c>
      <c r="G1661" s="176" t="s">
        <v>251</v>
      </c>
      <c r="H1661" s="176" t="s">
        <v>182</v>
      </c>
      <c r="I1661" s="176" t="s">
        <v>330</v>
      </c>
      <c r="J1661" s="250" t="s">
        <v>13</v>
      </c>
      <c r="K1661" s="178">
        <v>84807</v>
      </c>
      <c r="L1661" s="178">
        <v>14400</v>
      </c>
      <c r="M1661" s="178">
        <v>14400</v>
      </c>
      <c r="N1661" s="179" t="s">
        <v>20</v>
      </c>
      <c r="O1661" s="180" t="s">
        <v>20</v>
      </c>
    </row>
    <row r="1662" spans="1:15" customFormat="1" ht="15.5" x14ac:dyDescent="0.35">
      <c r="A1662" s="123" t="s">
        <v>3861</v>
      </c>
      <c r="B1662" s="124" t="s">
        <v>3862</v>
      </c>
      <c r="C1662" s="123" t="s">
        <v>109</v>
      </c>
      <c r="D1662" s="123" t="s">
        <v>368</v>
      </c>
      <c r="E1662" s="123" t="s">
        <v>1280</v>
      </c>
      <c r="F1662" s="123">
        <v>2024</v>
      </c>
      <c r="G1662" s="123" t="s">
        <v>138</v>
      </c>
      <c r="H1662" s="123" t="s">
        <v>151</v>
      </c>
      <c r="I1662" s="123" t="s">
        <v>200</v>
      </c>
      <c r="J1662" s="251" t="s">
        <v>13</v>
      </c>
      <c r="K1662" s="181">
        <v>855800</v>
      </c>
      <c r="L1662" s="181">
        <v>1</v>
      </c>
      <c r="M1662" s="181">
        <v>0</v>
      </c>
      <c r="N1662" s="182" t="s">
        <v>20</v>
      </c>
      <c r="O1662" s="183" t="s">
        <v>146</v>
      </c>
    </row>
    <row r="1663" spans="1:15" customFormat="1" ht="15.5" x14ac:dyDescent="0.35">
      <c r="A1663" s="176" t="s">
        <v>3863</v>
      </c>
      <c r="B1663" s="177" t="s">
        <v>3864</v>
      </c>
      <c r="C1663" s="176" t="s">
        <v>90</v>
      </c>
      <c r="D1663" s="176" t="s">
        <v>63</v>
      </c>
      <c r="E1663" s="176" t="s">
        <v>901</v>
      </c>
      <c r="F1663" s="176">
        <v>2024</v>
      </c>
      <c r="G1663" s="176" t="s">
        <v>138</v>
      </c>
      <c r="H1663" s="176" t="s">
        <v>196</v>
      </c>
      <c r="I1663" s="176" t="s">
        <v>196</v>
      </c>
      <c r="J1663" s="250" t="s">
        <v>13</v>
      </c>
      <c r="K1663" s="178">
        <v>656865</v>
      </c>
      <c r="L1663" s="178">
        <v>388912</v>
      </c>
      <c r="M1663" s="178">
        <v>388909.37</v>
      </c>
      <c r="N1663" s="179" t="s">
        <v>20</v>
      </c>
      <c r="O1663" s="180" t="s">
        <v>20</v>
      </c>
    </row>
    <row r="1664" spans="1:15" customFormat="1" ht="15.5" x14ac:dyDescent="0.35">
      <c r="A1664" s="123" t="s">
        <v>3865</v>
      </c>
      <c r="B1664" s="124" t="s">
        <v>3866</v>
      </c>
      <c r="C1664" s="123" t="s">
        <v>109</v>
      </c>
      <c r="D1664" s="123" t="s">
        <v>368</v>
      </c>
      <c r="E1664" s="123" t="s">
        <v>1180</v>
      </c>
      <c r="F1664" s="123">
        <v>2024</v>
      </c>
      <c r="G1664" s="123" t="s">
        <v>138</v>
      </c>
      <c r="H1664" s="123" t="s">
        <v>151</v>
      </c>
      <c r="I1664" s="123" t="s">
        <v>866</v>
      </c>
      <c r="J1664" s="251" t="s">
        <v>13</v>
      </c>
      <c r="K1664" s="181">
        <v>1960000</v>
      </c>
      <c r="L1664" s="181">
        <v>1843277</v>
      </c>
      <c r="M1664" s="181">
        <v>1843275.152</v>
      </c>
      <c r="N1664" s="182" t="s">
        <v>20</v>
      </c>
      <c r="O1664" s="183" t="s">
        <v>20</v>
      </c>
    </row>
    <row r="1665" spans="1:15" customFormat="1" ht="15.5" x14ac:dyDescent="0.35">
      <c r="A1665" s="176" t="s">
        <v>3867</v>
      </c>
      <c r="B1665" s="177" t="s">
        <v>3868</v>
      </c>
      <c r="C1665" s="176" t="s">
        <v>109</v>
      </c>
      <c r="D1665" s="176" t="s">
        <v>171</v>
      </c>
      <c r="E1665" s="176" t="s">
        <v>1342</v>
      </c>
      <c r="F1665" s="176">
        <v>2024</v>
      </c>
      <c r="G1665" s="176" t="s">
        <v>138</v>
      </c>
      <c r="H1665" s="176" t="s">
        <v>162</v>
      </c>
      <c r="I1665" s="176" t="s">
        <v>218</v>
      </c>
      <c r="J1665" s="250" t="s">
        <v>13</v>
      </c>
      <c r="K1665" s="178">
        <v>96940</v>
      </c>
      <c r="L1665" s="178">
        <v>1</v>
      </c>
      <c r="M1665" s="178">
        <v>0</v>
      </c>
      <c r="N1665" s="179" t="s">
        <v>20</v>
      </c>
      <c r="O1665" s="180" t="s">
        <v>146</v>
      </c>
    </row>
    <row r="1666" spans="1:15" customFormat="1" ht="15.5" x14ac:dyDescent="0.35">
      <c r="A1666" s="123" t="s">
        <v>3869</v>
      </c>
      <c r="B1666" s="124" t="s">
        <v>3870</v>
      </c>
      <c r="C1666" s="123" t="s">
        <v>109</v>
      </c>
      <c r="D1666" s="123" t="s">
        <v>368</v>
      </c>
      <c r="E1666" s="123" t="s">
        <v>1280</v>
      </c>
      <c r="F1666" s="123">
        <v>2024</v>
      </c>
      <c r="G1666" s="123" t="s">
        <v>138</v>
      </c>
      <c r="H1666" s="123" t="s">
        <v>210</v>
      </c>
      <c r="I1666" s="123" t="s">
        <v>429</v>
      </c>
      <c r="J1666" s="251" t="s">
        <v>13</v>
      </c>
      <c r="K1666" s="181">
        <v>29626</v>
      </c>
      <c r="L1666" s="185">
        <v>1</v>
      </c>
      <c r="M1666" s="181">
        <v>0</v>
      </c>
      <c r="N1666" s="182" t="s">
        <v>20</v>
      </c>
      <c r="O1666" s="183" t="s">
        <v>146</v>
      </c>
    </row>
    <row r="1667" spans="1:15" customFormat="1" ht="15.5" x14ac:dyDescent="0.35">
      <c r="A1667" s="176" t="s">
        <v>3871</v>
      </c>
      <c r="B1667" s="177" t="s">
        <v>3872</v>
      </c>
      <c r="C1667" s="176" t="s">
        <v>109</v>
      </c>
      <c r="D1667" s="176" t="s">
        <v>171</v>
      </c>
      <c r="E1667" s="176" t="s">
        <v>1342</v>
      </c>
      <c r="F1667" s="176">
        <v>2024</v>
      </c>
      <c r="G1667" s="176" t="s">
        <v>138</v>
      </c>
      <c r="H1667" s="176" t="s">
        <v>162</v>
      </c>
      <c r="I1667" s="176" t="s">
        <v>163</v>
      </c>
      <c r="J1667" s="250" t="s">
        <v>13</v>
      </c>
      <c r="K1667" s="178">
        <v>59874</v>
      </c>
      <c r="L1667" s="178">
        <v>59874</v>
      </c>
      <c r="M1667" s="178">
        <v>59873.184000000001</v>
      </c>
      <c r="N1667" s="179" t="s">
        <v>20</v>
      </c>
      <c r="O1667" s="180" t="s">
        <v>20</v>
      </c>
    </row>
    <row r="1668" spans="1:15" customFormat="1" ht="15.5" x14ac:dyDescent="0.35">
      <c r="A1668" s="123" t="s">
        <v>3873</v>
      </c>
      <c r="B1668" s="124" t="s">
        <v>3874</v>
      </c>
      <c r="C1668" s="123" t="s">
        <v>96</v>
      </c>
      <c r="D1668" s="123" t="s">
        <v>166</v>
      </c>
      <c r="E1668" s="123" t="s">
        <v>281</v>
      </c>
      <c r="F1668" s="123">
        <v>2024</v>
      </c>
      <c r="G1668" s="123" t="s">
        <v>138</v>
      </c>
      <c r="H1668" s="123" t="s">
        <v>151</v>
      </c>
      <c r="I1668" s="123" t="s">
        <v>200</v>
      </c>
      <c r="J1668" s="251" t="s">
        <v>13</v>
      </c>
      <c r="K1668" s="181">
        <v>99596</v>
      </c>
      <c r="L1668" s="185">
        <v>99596</v>
      </c>
      <c r="M1668" s="181">
        <v>58622.017999999996</v>
      </c>
      <c r="N1668" s="182" t="s">
        <v>20</v>
      </c>
      <c r="O1668" s="183" t="s">
        <v>20</v>
      </c>
    </row>
    <row r="1669" spans="1:15" customFormat="1" ht="15.5" x14ac:dyDescent="0.35">
      <c r="A1669" s="176" t="s">
        <v>3875</v>
      </c>
      <c r="B1669" s="177" t="s">
        <v>3876</v>
      </c>
      <c r="C1669" s="176" t="s">
        <v>109</v>
      </c>
      <c r="D1669" s="176" t="s">
        <v>368</v>
      </c>
      <c r="E1669" s="176" t="s">
        <v>840</v>
      </c>
      <c r="F1669" s="176">
        <v>2024</v>
      </c>
      <c r="G1669" s="176" t="s">
        <v>138</v>
      </c>
      <c r="H1669" s="176" t="s">
        <v>182</v>
      </c>
      <c r="I1669" s="176" t="s">
        <v>330</v>
      </c>
      <c r="J1669" s="250" t="s">
        <v>13</v>
      </c>
      <c r="K1669" s="178">
        <v>955257</v>
      </c>
      <c r="L1669" s="184">
        <v>2</v>
      </c>
      <c r="M1669" s="184">
        <v>0</v>
      </c>
      <c r="N1669" s="179" t="s">
        <v>20</v>
      </c>
      <c r="O1669" s="180" t="s">
        <v>146</v>
      </c>
    </row>
    <row r="1670" spans="1:15" customFormat="1" ht="15.5" x14ac:dyDescent="0.35">
      <c r="A1670" s="123" t="s">
        <v>3877</v>
      </c>
      <c r="B1670" s="124" t="s">
        <v>3878</v>
      </c>
      <c r="C1670" s="123" t="s">
        <v>111</v>
      </c>
      <c r="D1670" s="123" t="s">
        <v>180</v>
      </c>
      <c r="E1670" s="123" t="s">
        <v>2432</v>
      </c>
      <c r="F1670" s="123">
        <v>2024</v>
      </c>
      <c r="G1670" s="123" t="s">
        <v>138</v>
      </c>
      <c r="H1670" s="123" t="s">
        <v>144</v>
      </c>
      <c r="I1670" s="123" t="s">
        <v>943</v>
      </c>
      <c r="J1670" s="251" t="s">
        <v>13</v>
      </c>
      <c r="K1670" s="181">
        <v>528340</v>
      </c>
      <c r="L1670" s="185">
        <v>1</v>
      </c>
      <c r="M1670" s="181">
        <v>0</v>
      </c>
      <c r="N1670" s="182" t="s">
        <v>20</v>
      </c>
      <c r="O1670" s="183" t="s">
        <v>146</v>
      </c>
    </row>
    <row r="1671" spans="1:15" customFormat="1" ht="15.5" x14ac:dyDescent="0.35">
      <c r="A1671" s="176" t="s">
        <v>3879</v>
      </c>
      <c r="B1671" s="177" t="s">
        <v>3880</v>
      </c>
      <c r="C1671" s="176" t="s">
        <v>98</v>
      </c>
      <c r="D1671" s="176" t="s">
        <v>190</v>
      </c>
      <c r="E1671" s="176" t="s">
        <v>546</v>
      </c>
      <c r="F1671" s="176">
        <v>2024</v>
      </c>
      <c r="G1671" s="176" t="s">
        <v>138</v>
      </c>
      <c r="H1671" s="176" t="s">
        <v>321</v>
      </c>
      <c r="I1671" s="176" t="s">
        <v>830</v>
      </c>
      <c r="J1671" s="250" t="s">
        <v>13</v>
      </c>
      <c r="K1671" s="178">
        <v>28549</v>
      </c>
      <c r="L1671" s="178">
        <v>53002</v>
      </c>
      <c r="M1671" s="184">
        <v>0</v>
      </c>
      <c r="N1671" s="179" t="s">
        <v>20</v>
      </c>
      <c r="O1671" s="180" t="s">
        <v>146</v>
      </c>
    </row>
    <row r="1672" spans="1:15" customFormat="1" ht="15.5" x14ac:dyDescent="0.35">
      <c r="A1672" s="123" t="s">
        <v>3881</v>
      </c>
      <c r="B1672" s="124" t="s">
        <v>3882</v>
      </c>
      <c r="C1672" s="123" t="s">
        <v>92</v>
      </c>
      <c r="D1672" s="123" t="s">
        <v>155</v>
      </c>
      <c r="E1672" s="123" t="s">
        <v>155</v>
      </c>
      <c r="F1672" s="123">
        <v>2024</v>
      </c>
      <c r="G1672" s="123" t="s">
        <v>138</v>
      </c>
      <c r="H1672" s="123" t="s">
        <v>270</v>
      </c>
      <c r="I1672" s="123" t="s">
        <v>271</v>
      </c>
      <c r="J1672" s="251" t="s">
        <v>13</v>
      </c>
      <c r="K1672" s="181">
        <v>1162511</v>
      </c>
      <c r="L1672" s="181">
        <v>54148</v>
      </c>
      <c r="M1672" s="181">
        <v>50896</v>
      </c>
      <c r="N1672" s="182" t="s">
        <v>20</v>
      </c>
      <c r="O1672" s="183" t="s">
        <v>20</v>
      </c>
    </row>
    <row r="1673" spans="1:15" customFormat="1" ht="15.5" x14ac:dyDescent="0.35">
      <c r="A1673" s="176" t="s">
        <v>3883</v>
      </c>
      <c r="B1673" s="177" t="s">
        <v>3884</v>
      </c>
      <c r="C1673" s="176" t="s">
        <v>92</v>
      </c>
      <c r="D1673" s="176" t="s">
        <v>155</v>
      </c>
      <c r="E1673" s="176" t="s">
        <v>155</v>
      </c>
      <c r="F1673" s="176">
        <v>2024</v>
      </c>
      <c r="G1673" s="176" t="s">
        <v>138</v>
      </c>
      <c r="H1673" s="176" t="s">
        <v>182</v>
      </c>
      <c r="I1673" s="176" t="s">
        <v>183</v>
      </c>
      <c r="J1673" s="250" t="s">
        <v>13</v>
      </c>
      <c r="K1673" s="178">
        <v>1100</v>
      </c>
      <c r="L1673" s="178">
        <v>403917</v>
      </c>
      <c r="M1673" s="184">
        <v>100.075</v>
      </c>
      <c r="N1673" s="179" t="s">
        <v>20</v>
      </c>
      <c r="O1673" s="180" t="s">
        <v>20</v>
      </c>
    </row>
    <row r="1674" spans="1:15" customFormat="1" ht="15.5" x14ac:dyDescent="0.35">
      <c r="A1674" s="123" t="s">
        <v>3885</v>
      </c>
      <c r="B1674" s="124" t="s">
        <v>3886</v>
      </c>
      <c r="C1674" s="123" t="s">
        <v>92</v>
      </c>
      <c r="D1674" s="123" t="s">
        <v>155</v>
      </c>
      <c r="E1674" s="123" t="s">
        <v>155</v>
      </c>
      <c r="F1674" s="123">
        <v>2024</v>
      </c>
      <c r="G1674" s="123" t="s">
        <v>138</v>
      </c>
      <c r="H1674" s="123" t="s">
        <v>182</v>
      </c>
      <c r="I1674" s="123" t="s">
        <v>183</v>
      </c>
      <c r="J1674" s="251" t="s">
        <v>13</v>
      </c>
      <c r="K1674" s="181">
        <v>1100</v>
      </c>
      <c r="L1674" s="181">
        <v>384437</v>
      </c>
      <c r="M1674" s="181">
        <v>100</v>
      </c>
      <c r="N1674" s="182" t="s">
        <v>20</v>
      </c>
      <c r="O1674" s="183" t="s">
        <v>20</v>
      </c>
    </row>
    <row r="1675" spans="1:15" customFormat="1" ht="15.5" x14ac:dyDescent="0.35">
      <c r="A1675" s="176" t="s">
        <v>3887</v>
      </c>
      <c r="B1675" s="177" t="s">
        <v>3888</v>
      </c>
      <c r="C1675" s="176" t="s">
        <v>90</v>
      </c>
      <c r="D1675" s="176" t="s">
        <v>205</v>
      </c>
      <c r="E1675" s="176" t="s">
        <v>264</v>
      </c>
      <c r="F1675" s="176">
        <v>2024</v>
      </c>
      <c r="G1675" s="176" t="s">
        <v>138</v>
      </c>
      <c r="H1675" s="176" t="s">
        <v>151</v>
      </c>
      <c r="I1675" s="176" t="s">
        <v>200</v>
      </c>
      <c r="J1675" s="250" t="s">
        <v>13</v>
      </c>
      <c r="K1675" s="178">
        <v>404348</v>
      </c>
      <c r="L1675" s="178">
        <v>2</v>
      </c>
      <c r="M1675" s="178">
        <v>0</v>
      </c>
      <c r="N1675" s="179" t="s">
        <v>20</v>
      </c>
      <c r="O1675" s="180" t="s">
        <v>146</v>
      </c>
    </row>
    <row r="1676" spans="1:15" customFormat="1" ht="15.5" x14ac:dyDescent="0.35">
      <c r="A1676" s="123" t="s">
        <v>3889</v>
      </c>
      <c r="B1676" s="124" t="s">
        <v>3890</v>
      </c>
      <c r="C1676" s="123" t="s">
        <v>109</v>
      </c>
      <c r="D1676" s="123" t="s">
        <v>368</v>
      </c>
      <c r="E1676" s="123" t="s">
        <v>1070</v>
      </c>
      <c r="F1676" s="123">
        <v>2024</v>
      </c>
      <c r="G1676" s="123" t="s">
        <v>138</v>
      </c>
      <c r="H1676" s="123" t="s">
        <v>182</v>
      </c>
      <c r="I1676" s="123" t="s">
        <v>1202</v>
      </c>
      <c r="J1676" s="251" t="s">
        <v>13</v>
      </c>
      <c r="K1676" s="181">
        <v>139395</v>
      </c>
      <c r="L1676" s="181">
        <v>190370</v>
      </c>
      <c r="M1676" s="181">
        <v>140370</v>
      </c>
      <c r="N1676" s="182" t="s">
        <v>20</v>
      </c>
      <c r="O1676" s="183" t="s">
        <v>20</v>
      </c>
    </row>
    <row r="1677" spans="1:15" customFormat="1" ht="15.5" x14ac:dyDescent="0.35">
      <c r="A1677" s="176" t="s">
        <v>3891</v>
      </c>
      <c r="B1677" s="177" t="s">
        <v>3892</v>
      </c>
      <c r="C1677" s="176" t="s">
        <v>91</v>
      </c>
      <c r="D1677" s="176" t="s">
        <v>155</v>
      </c>
      <c r="E1677" s="176" t="s">
        <v>155</v>
      </c>
      <c r="F1677" s="176">
        <v>2024</v>
      </c>
      <c r="G1677" s="176" t="s">
        <v>138</v>
      </c>
      <c r="H1677" s="176" t="s">
        <v>139</v>
      </c>
      <c r="I1677" s="176" t="s">
        <v>177</v>
      </c>
      <c r="J1677" s="250" t="s">
        <v>13</v>
      </c>
      <c r="K1677" s="178">
        <v>10000</v>
      </c>
      <c r="L1677" s="184">
        <v>10000</v>
      </c>
      <c r="M1677" s="178">
        <v>10000</v>
      </c>
      <c r="N1677" s="179" t="s">
        <v>20</v>
      </c>
      <c r="O1677" s="180" t="s">
        <v>20</v>
      </c>
    </row>
    <row r="1678" spans="1:15" customFormat="1" ht="15.5" x14ac:dyDescent="0.35">
      <c r="A1678" s="123" t="s">
        <v>3893</v>
      </c>
      <c r="B1678" s="124" t="s">
        <v>3894</v>
      </c>
      <c r="C1678" s="123" t="s">
        <v>100</v>
      </c>
      <c r="D1678" s="123" t="s">
        <v>73</v>
      </c>
      <c r="E1678" s="123" t="s">
        <v>1009</v>
      </c>
      <c r="F1678" s="123">
        <v>2024</v>
      </c>
      <c r="G1678" s="123" t="s">
        <v>251</v>
      </c>
      <c r="H1678" s="123" t="s">
        <v>144</v>
      </c>
      <c r="I1678" s="123" t="s">
        <v>261</v>
      </c>
      <c r="J1678" s="251" t="s">
        <v>13</v>
      </c>
      <c r="K1678" s="181">
        <v>93241</v>
      </c>
      <c r="L1678" s="185">
        <v>92904</v>
      </c>
      <c r="M1678" s="181">
        <v>92903.051000000007</v>
      </c>
      <c r="N1678" s="182" t="s">
        <v>20</v>
      </c>
      <c r="O1678" s="183" t="s">
        <v>20</v>
      </c>
    </row>
    <row r="1679" spans="1:15" customFormat="1" ht="15.5" x14ac:dyDescent="0.35">
      <c r="A1679" s="176" t="s">
        <v>3895</v>
      </c>
      <c r="B1679" s="177" t="s">
        <v>3896</v>
      </c>
      <c r="C1679" s="176" t="s">
        <v>97</v>
      </c>
      <c r="D1679" s="176" t="s">
        <v>155</v>
      </c>
      <c r="E1679" s="176" t="s">
        <v>155</v>
      </c>
      <c r="F1679" s="176">
        <v>2024</v>
      </c>
      <c r="G1679" s="176" t="s">
        <v>138</v>
      </c>
      <c r="H1679" s="176" t="s">
        <v>151</v>
      </c>
      <c r="I1679" s="176" t="s">
        <v>152</v>
      </c>
      <c r="J1679" s="250" t="s">
        <v>13</v>
      </c>
      <c r="K1679" s="178">
        <v>587503</v>
      </c>
      <c r="L1679" s="178">
        <v>559750</v>
      </c>
      <c r="M1679" s="178">
        <v>559734.01399999997</v>
      </c>
      <c r="N1679" s="179" t="s">
        <v>20</v>
      </c>
      <c r="O1679" s="180" t="s">
        <v>20</v>
      </c>
    </row>
    <row r="1680" spans="1:15" customFormat="1" ht="15.5" x14ac:dyDescent="0.35">
      <c r="A1680" s="123" t="s">
        <v>3897</v>
      </c>
      <c r="B1680" s="124" t="s">
        <v>3898</v>
      </c>
      <c r="C1680" s="123" t="s">
        <v>97</v>
      </c>
      <c r="D1680" s="123" t="s">
        <v>155</v>
      </c>
      <c r="E1680" s="123" t="s">
        <v>155</v>
      </c>
      <c r="F1680" s="123">
        <v>2024</v>
      </c>
      <c r="G1680" s="123" t="s">
        <v>138</v>
      </c>
      <c r="H1680" s="123" t="s">
        <v>151</v>
      </c>
      <c r="I1680" s="123" t="s">
        <v>152</v>
      </c>
      <c r="J1680" s="251" t="s">
        <v>13</v>
      </c>
      <c r="K1680" s="181">
        <v>1420081</v>
      </c>
      <c r="L1680" s="181">
        <v>1408480</v>
      </c>
      <c r="M1680" s="181">
        <v>1408474.0460000001</v>
      </c>
      <c r="N1680" s="182" t="s">
        <v>20</v>
      </c>
      <c r="O1680" s="183" t="s">
        <v>20</v>
      </c>
    </row>
    <row r="1681" spans="1:15" customFormat="1" ht="15.5" x14ac:dyDescent="0.35">
      <c r="A1681" s="176" t="s">
        <v>3899</v>
      </c>
      <c r="B1681" s="177" t="s">
        <v>3900</v>
      </c>
      <c r="C1681" s="176" t="s">
        <v>90</v>
      </c>
      <c r="D1681" s="176" t="s">
        <v>911</v>
      </c>
      <c r="E1681" s="176" t="s">
        <v>2177</v>
      </c>
      <c r="F1681" s="176">
        <v>2024</v>
      </c>
      <c r="G1681" s="176" t="s">
        <v>138</v>
      </c>
      <c r="H1681" s="176" t="s">
        <v>151</v>
      </c>
      <c r="I1681" s="176" t="s">
        <v>200</v>
      </c>
      <c r="J1681" s="250" t="s">
        <v>13</v>
      </c>
      <c r="K1681" s="178">
        <v>380918</v>
      </c>
      <c r="L1681" s="178">
        <v>139218</v>
      </c>
      <c r="M1681" s="178">
        <v>139215.48199999999</v>
      </c>
      <c r="N1681" s="179" t="s">
        <v>20</v>
      </c>
      <c r="O1681" s="180" t="s">
        <v>20</v>
      </c>
    </row>
    <row r="1682" spans="1:15" customFormat="1" ht="15.5" x14ac:dyDescent="0.35">
      <c r="A1682" s="123" t="s">
        <v>3901</v>
      </c>
      <c r="B1682" s="124" t="s">
        <v>3902</v>
      </c>
      <c r="C1682" s="123" t="s">
        <v>90</v>
      </c>
      <c r="D1682" s="123" t="s">
        <v>404</v>
      </c>
      <c r="E1682" s="123" t="s">
        <v>1546</v>
      </c>
      <c r="F1682" s="123">
        <v>2024</v>
      </c>
      <c r="G1682" s="123" t="s">
        <v>138</v>
      </c>
      <c r="H1682" s="123" t="s">
        <v>144</v>
      </c>
      <c r="I1682" s="123" t="s">
        <v>145</v>
      </c>
      <c r="J1682" s="251" t="s">
        <v>13</v>
      </c>
      <c r="K1682" s="181">
        <v>13832</v>
      </c>
      <c r="L1682" s="181">
        <v>12591</v>
      </c>
      <c r="M1682" s="181">
        <v>7195</v>
      </c>
      <c r="N1682" s="182" t="s">
        <v>20</v>
      </c>
      <c r="O1682" s="183" t="s">
        <v>20</v>
      </c>
    </row>
    <row r="1683" spans="1:15" customFormat="1" ht="15.5" x14ac:dyDescent="0.35">
      <c r="A1683" s="176" t="s">
        <v>3903</v>
      </c>
      <c r="B1683" s="177" t="s">
        <v>3904</v>
      </c>
      <c r="C1683" s="176" t="s">
        <v>86</v>
      </c>
      <c r="D1683" s="176" t="s">
        <v>199</v>
      </c>
      <c r="E1683" s="176" t="s">
        <v>199</v>
      </c>
      <c r="F1683" s="176">
        <v>2024</v>
      </c>
      <c r="G1683" s="176" t="s">
        <v>138</v>
      </c>
      <c r="H1683" s="176" t="s">
        <v>210</v>
      </c>
      <c r="I1683" s="176" t="s">
        <v>429</v>
      </c>
      <c r="J1683" s="250" t="s">
        <v>16</v>
      </c>
      <c r="K1683" s="178">
        <v>543668</v>
      </c>
      <c r="L1683" s="184">
        <v>543668</v>
      </c>
      <c r="M1683" s="184">
        <v>543668</v>
      </c>
      <c r="N1683" s="179" t="s">
        <v>20</v>
      </c>
      <c r="O1683" s="180" t="s">
        <v>20</v>
      </c>
    </row>
    <row r="1684" spans="1:15" customFormat="1" ht="15.5" x14ac:dyDescent="0.35">
      <c r="A1684" s="123" t="s">
        <v>3905</v>
      </c>
      <c r="B1684" s="124" t="s">
        <v>3906</v>
      </c>
      <c r="C1684" s="123" t="s">
        <v>292</v>
      </c>
      <c r="D1684" s="123" t="s">
        <v>449</v>
      </c>
      <c r="E1684" s="123" t="s">
        <v>3907</v>
      </c>
      <c r="F1684" s="123">
        <v>2024</v>
      </c>
      <c r="G1684" s="123" t="s">
        <v>138</v>
      </c>
      <c r="H1684" s="123" t="s">
        <v>151</v>
      </c>
      <c r="I1684" s="123" t="s">
        <v>312</v>
      </c>
      <c r="J1684" s="251" t="s">
        <v>13</v>
      </c>
      <c r="K1684" s="181">
        <v>130126</v>
      </c>
      <c r="L1684" s="181">
        <v>355034</v>
      </c>
      <c r="M1684" s="181">
        <v>128321</v>
      </c>
      <c r="N1684" s="182" t="s">
        <v>20</v>
      </c>
      <c r="O1684" s="183" t="s">
        <v>20</v>
      </c>
    </row>
    <row r="1685" spans="1:15" customFormat="1" ht="15.5" x14ac:dyDescent="0.35">
      <c r="A1685" s="176" t="s">
        <v>3908</v>
      </c>
      <c r="B1685" s="177" t="s">
        <v>3909</v>
      </c>
      <c r="C1685" s="176" t="s">
        <v>96</v>
      </c>
      <c r="D1685" s="176" t="s">
        <v>166</v>
      </c>
      <c r="E1685" s="176" t="s">
        <v>281</v>
      </c>
      <c r="F1685" s="176">
        <v>2024</v>
      </c>
      <c r="G1685" s="176" t="s">
        <v>251</v>
      </c>
      <c r="H1685" s="176" t="s">
        <v>182</v>
      </c>
      <c r="I1685" s="176" t="s">
        <v>330</v>
      </c>
      <c r="J1685" s="250" t="s">
        <v>13</v>
      </c>
      <c r="K1685" s="178">
        <v>2373</v>
      </c>
      <c r="L1685" s="178">
        <v>13692</v>
      </c>
      <c r="M1685" s="178">
        <v>2373</v>
      </c>
      <c r="N1685" s="179" t="s">
        <v>20</v>
      </c>
      <c r="O1685" s="180" t="s">
        <v>20</v>
      </c>
    </row>
    <row r="1686" spans="1:15" customFormat="1" ht="15.5" x14ac:dyDescent="0.35">
      <c r="A1686" s="123" t="s">
        <v>3910</v>
      </c>
      <c r="B1686" s="124" t="s">
        <v>3911</v>
      </c>
      <c r="C1686" s="123" t="s">
        <v>92</v>
      </c>
      <c r="D1686" s="123" t="s">
        <v>721</v>
      </c>
      <c r="E1686" s="123" t="s">
        <v>1403</v>
      </c>
      <c r="F1686" s="123">
        <v>2024</v>
      </c>
      <c r="G1686" s="123" t="s">
        <v>138</v>
      </c>
      <c r="H1686" s="123" t="s">
        <v>144</v>
      </c>
      <c r="I1686" s="123" t="s">
        <v>145</v>
      </c>
      <c r="J1686" s="251" t="s">
        <v>13</v>
      </c>
      <c r="K1686" s="181">
        <v>3229</v>
      </c>
      <c r="L1686" s="181">
        <v>3229</v>
      </c>
      <c r="M1686" s="181">
        <v>3229</v>
      </c>
      <c r="N1686" s="182" t="s">
        <v>20</v>
      </c>
      <c r="O1686" s="183" t="s">
        <v>20</v>
      </c>
    </row>
    <row r="1687" spans="1:15" customFormat="1" ht="15.5" x14ac:dyDescent="0.35">
      <c r="A1687" s="176" t="s">
        <v>3912</v>
      </c>
      <c r="B1687" s="177" t="s">
        <v>3913</v>
      </c>
      <c r="C1687" s="176" t="s">
        <v>91</v>
      </c>
      <c r="D1687" s="176" t="s">
        <v>393</v>
      </c>
      <c r="E1687" s="176" t="s">
        <v>3914</v>
      </c>
      <c r="F1687" s="176">
        <v>2024</v>
      </c>
      <c r="G1687" s="176" t="s">
        <v>138</v>
      </c>
      <c r="H1687" s="176" t="s">
        <v>321</v>
      </c>
      <c r="I1687" s="176" t="s">
        <v>322</v>
      </c>
      <c r="J1687" s="250" t="s">
        <v>13</v>
      </c>
      <c r="K1687" s="178">
        <v>2474941</v>
      </c>
      <c r="L1687" s="178">
        <v>41043</v>
      </c>
      <c r="M1687" s="178">
        <v>41042.481</v>
      </c>
      <c r="N1687" s="179" t="s">
        <v>20</v>
      </c>
      <c r="O1687" s="180" t="s">
        <v>20</v>
      </c>
    </row>
    <row r="1688" spans="1:15" customFormat="1" ht="15.5" x14ac:dyDescent="0.35">
      <c r="A1688" s="123" t="s">
        <v>3915</v>
      </c>
      <c r="B1688" s="124" t="s">
        <v>3916</v>
      </c>
      <c r="C1688" s="123" t="s">
        <v>98</v>
      </c>
      <c r="D1688" s="123" t="s">
        <v>190</v>
      </c>
      <c r="E1688" s="123" t="s">
        <v>486</v>
      </c>
      <c r="F1688" s="123">
        <v>2024</v>
      </c>
      <c r="G1688" s="123" t="s">
        <v>138</v>
      </c>
      <c r="H1688" s="123" t="s">
        <v>414</v>
      </c>
      <c r="I1688" s="123" t="s">
        <v>415</v>
      </c>
      <c r="J1688" s="251" t="s">
        <v>13</v>
      </c>
      <c r="K1688" s="181">
        <v>7461955</v>
      </c>
      <c r="L1688" s="185">
        <v>6617692</v>
      </c>
      <c r="M1688" s="181">
        <v>6617563.4500000002</v>
      </c>
      <c r="N1688" s="182" t="s">
        <v>20</v>
      </c>
      <c r="O1688" s="183" t="s">
        <v>20</v>
      </c>
    </row>
    <row r="1689" spans="1:15" customFormat="1" ht="15.5" x14ac:dyDescent="0.35">
      <c r="A1689" s="176" t="s">
        <v>3917</v>
      </c>
      <c r="B1689" s="177" t="s">
        <v>3918</v>
      </c>
      <c r="C1689" s="176" t="s">
        <v>92</v>
      </c>
      <c r="D1689" s="176" t="s">
        <v>721</v>
      </c>
      <c r="E1689" s="176" t="s">
        <v>760</v>
      </c>
      <c r="F1689" s="176">
        <v>2024</v>
      </c>
      <c r="G1689" s="176" t="s">
        <v>138</v>
      </c>
      <c r="H1689" s="176" t="s">
        <v>144</v>
      </c>
      <c r="I1689" s="176" t="s">
        <v>145</v>
      </c>
      <c r="J1689" s="250" t="s">
        <v>13</v>
      </c>
      <c r="K1689" s="178">
        <v>1031145</v>
      </c>
      <c r="L1689" s="178">
        <v>1103662</v>
      </c>
      <c r="M1689" s="178">
        <v>1102515.493</v>
      </c>
      <c r="N1689" s="179" t="s">
        <v>20</v>
      </c>
      <c r="O1689" s="180" t="s">
        <v>20</v>
      </c>
    </row>
    <row r="1690" spans="1:15" customFormat="1" ht="15.5" x14ac:dyDescent="0.35">
      <c r="A1690" s="123" t="s">
        <v>3919</v>
      </c>
      <c r="B1690" s="124" t="s">
        <v>3920</v>
      </c>
      <c r="C1690" s="123" t="s">
        <v>96</v>
      </c>
      <c r="D1690" s="123" t="s">
        <v>166</v>
      </c>
      <c r="E1690" s="123" t="s">
        <v>237</v>
      </c>
      <c r="F1690" s="123">
        <v>2024</v>
      </c>
      <c r="G1690" s="123" t="s">
        <v>138</v>
      </c>
      <c r="H1690" s="123" t="s">
        <v>321</v>
      </c>
      <c r="I1690" s="123" t="s">
        <v>3675</v>
      </c>
      <c r="J1690" s="251" t="s">
        <v>13</v>
      </c>
      <c r="K1690" s="181">
        <v>23367</v>
      </c>
      <c r="L1690" s="185">
        <v>23367</v>
      </c>
      <c r="M1690" s="181">
        <v>0</v>
      </c>
      <c r="N1690" s="182" t="s">
        <v>20</v>
      </c>
      <c r="O1690" s="183" t="s">
        <v>146</v>
      </c>
    </row>
    <row r="1691" spans="1:15" customFormat="1" ht="15.5" x14ac:dyDescent="0.35">
      <c r="A1691" s="176" t="s">
        <v>3921</v>
      </c>
      <c r="B1691" s="177" t="s">
        <v>3922</v>
      </c>
      <c r="C1691" s="176" t="s">
        <v>91</v>
      </c>
      <c r="D1691" s="176" t="s">
        <v>155</v>
      </c>
      <c r="E1691" s="176" t="s">
        <v>155</v>
      </c>
      <c r="F1691" s="176">
        <v>2024</v>
      </c>
      <c r="G1691" s="176" t="s">
        <v>138</v>
      </c>
      <c r="H1691" s="176" t="s">
        <v>139</v>
      </c>
      <c r="I1691" s="176" t="s">
        <v>177</v>
      </c>
      <c r="J1691" s="250" t="s">
        <v>13</v>
      </c>
      <c r="K1691" s="178">
        <v>10</v>
      </c>
      <c r="L1691" s="178">
        <v>10</v>
      </c>
      <c r="M1691" s="178">
        <v>0</v>
      </c>
      <c r="N1691" s="179" t="s">
        <v>20</v>
      </c>
      <c r="O1691" s="180" t="s">
        <v>146</v>
      </c>
    </row>
    <row r="1692" spans="1:15" customFormat="1" ht="15.5" x14ac:dyDescent="0.35">
      <c r="A1692" s="123" t="s">
        <v>3923</v>
      </c>
      <c r="B1692" s="124" t="s">
        <v>3924</v>
      </c>
      <c r="C1692" s="123" t="s">
        <v>90</v>
      </c>
      <c r="D1692" s="123" t="s">
        <v>306</v>
      </c>
      <c r="E1692" s="123" t="s">
        <v>3759</v>
      </c>
      <c r="F1692" s="123">
        <v>2024</v>
      </c>
      <c r="G1692" s="123" t="s">
        <v>138</v>
      </c>
      <c r="H1692" s="123" t="s">
        <v>151</v>
      </c>
      <c r="I1692" s="123" t="s">
        <v>200</v>
      </c>
      <c r="J1692" s="251" t="s">
        <v>13</v>
      </c>
      <c r="K1692" s="181">
        <v>7954</v>
      </c>
      <c r="L1692" s="181">
        <v>2304</v>
      </c>
      <c r="M1692" s="181">
        <v>0</v>
      </c>
      <c r="N1692" s="182" t="s">
        <v>20</v>
      </c>
      <c r="O1692" s="183" t="s">
        <v>146</v>
      </c>
    </row>
    <row r="1693" spans="1:15" customFormat="1" ht="15.5" x14ac:dyDescent="0.35">
      <c r="A1693" s="176" t="s">
        <v>3925</v>
      </c>
      <c r="B1693" s="177" t="s">
        <v>3926</v>
      </c>
      <c r="C1693" s="176" t="s">
        <v>91</v>
      </c>
      <c r="D1693" s="176" t="s">
        <v>384</v>
      </c>
      <c r="E1693" s="176" t="s">
        <v>385</v>
      </c>
      <c r="F1693" s="176">
        <v>2024</v>
      </c>
      <c r="G1693" s="176" t="s">
        <v>138</v>
      </c>
      <c r="H1693" s="176" t="s">
        <v>151</v>
      </c>
      <c r="I1693" s="176" t="s">
        <v>200</v>
      </c>
      <c r="J1693" s="250" t="s">
        <v>13</v>
      </c>
      <c r="K1693" s="178">
        <v>248645</v>
      </c>
      <c r="L1693" s="184">
        <v>248645</v>
      </c>
      <c r="M1693" s="184">
        <v>248644.698</v>
      </c>
      <c r="N1693" s="179" t="s">
        <v>20</v>
      </c>
      <c r="O1693" s="180" t="s">
        <v>20</v>
      </c>
    </row>
    <row r="1694" spans="1:15" customFormat="1" ht="15.5" x14ac:dyDescent="0.35">
      <c r="A1694" s="123" t="s">
        <v>3927</v>
      </c>
      <c r="B1694" s="124" t="s">
        <v>3928</v>
      </c>
      <c r="C1694" s="123" t="s">
        <v>90</v>
      </c>
      <c r="D1694" s="123" t="s">
        <v>404</v>
      </c>
      <c r="E1694" s="123" t="s">
        <v>1546</v>
      </c>
      <c r="F1694" s="123">
        <v>2024</v>
      </c>
      <c r="G1694" s="123" t="s">
        <v>138</v>
      </c>
      <c r="H1694" s="123" t="s">
        <v>144</v>
      </c>
      <c r="I1694" s="123" t="s">
        <v>145</v>
      </c>
      <c r="J1694" s="251" t="s">
        <v>13</v>
      </c>
      <c r="K1694" s="181">
        <v>48042</v>
      </c>
      <c r="L1694" s="181">
        <v>44940</v>
      </c>
      <c r="M1694" s="185">
        <v>25680</v>
      </c>
      <c r="N1694" s="182" t="s">
        <v>20</v>
      </c>
      <c r="O1694" s="183" t="s">
        <v>20</v>
      </c>
    </row>
    <row r="1695" spans="1:15" customFormat="1" ht="15.5" x14ac:dyDescent="0.35">
      <c r="A1695" s="176" t="s">
        <v>3929</v>
      </c>
      <c r="B1695" s="177" t="s">
        <v>3930</v>
      </c>
      <c r="C1695" s="176" t="s">
        <v>90</v>
      </c>
      <c r="D1695" s="176" t="s">
        <v>205</v>
      </c>
      <c r="E1695" s="176" t="s">
        <v>205</v>
      </c>
      <c r="F1695" s="176">
        <v>2024</v>
      </c>
      <c r="G1695" s="176" t="s">
        <v>138</v>
      </c>
      <c r="H1695" s="176" t="s">
        <v>210</v>
      </c>
      <c r="I1695" s="176" t="s">
        <v>289</v>
      </c>
      <c r="J1695" s="250" t="s">
        <v>16</v>
      </c>
      <c r="K1695" s="178">
        <v>25048</v>
      </c>
      <c r="L1695" s="178">
        <v>21327</v>
      </c>
      <c r="M1695" s="178">
        <v>0</v>
      </c>
      <c r="N1695" s="179" t="s">
        <v>20</v>
      </c>
      <c r="O1695" s="180" t="s">
        <v>146</v>
      </c>
    </row>
    <row r="1696" spans="1:15" customFormat="1" ht="15.5" x14ac:dyDescent="0.35">
      <c r="A1696" s="123" t="s">
        <v>3931</v>
      </c>
      <c r="B1696" s="124" t="s">
        <v>3932</v>
      </c>
      <c r="C1696" s="123" t="s">
        <v>109</v>
      </c>
      <c r="D1696" s="123" t="s">
        <v>368</v>
      </c>
      <c r="E1696" s="123" t="s">
        <v>1280</v>
      </c>
      <c r="F1696" s="123">
        <v>2024</v>
      </c>
      <c r="G1696" s="123" t="s">
        <v>138</v>
      </c>
      <c r="H1696" s="123" t="s">
        <v>196</v>
      </c>
      <c r="I1696" s="123" t="s">
        <v>196</v>
      </c>
      <c r="J1696" s="251" t="s">
        <v>13</v>
      </c>
      <c r="K1696" s="181">
        <v>51750</v>
      </c>
      <c r="L1696" s="185">
        <v>1</v>
      </c>
      <c r="M1696" s="181">
        <v>0</v>
      </c>
      <c r="N1696" s="182" t="s">
        <v>20</v>
      </c>
      <c r="O1696" s="183" t="s">
        <v>146</v>
      </c>
    </row>
    <row r="1697" spans="1:15" customFormat="1" ht="15.5" x14ac:dyDescent="0.35">
      <c r="A1697" s="176" t="s">
        <v>3933</v>
      </c>
      <c r="B1697" s="177" t="s">
        <v>3934</v>
      </c>
      <c r="C1697" s="176" t="s">
        <v>292</v>
      </c>
      <c r="D1697" s="176" t="s">
        <v>449</v>
      </c>
      <c r="E1697" s="176" t="s">
        <v>1273</v>
      </c>
      <c r="F1697" s="176">
        <v>2024</v>
      </c>
      <c r="G1697" s="176" t="s">
        <v>138</v>
      </c>
      <c r="H1697" s="176" t="s">
        <v>151</v>
      </c>
      <c r="I1697" s="176" t="s">
        <v>152</v>
      </c>
      <c r="J1697" s="250" t="s">
        <v>13</v>
      </c>
      <c r="K1697" s="178">
        <v>4787013</v>
      </c>
      <c r="L1697" s="178">
        <v>5848002</v>
      </c>
      <c r="M1697" s="178">
        <v>4011283</v>
      </c>
      <c r="N1697" s="179" t="s">
        <v>20</v>
      </c>
      <c r="O1697" s="180" t="s">
        <v>20</v>
      </c>
    </row>
    <row r="1698" spans="1:15" customFormat="1" ht="15.5" x14ac:dyDescent="0.35">
      <c r="A1698" s="123" t="s">
        <v>3935</v>
      </c>
      <c r="B1698" s="124" t="s">
        <v>3936</v>
      </c>
      <c r="C1698" s="123" t="s">
        <v>90</v>
      </c>
      <c r="D1698" s="123" t="s">
        <v>911</v>
      </c>
      <c r="E1698" s="123" t="s">
        <v>2388</v>
      </c>
      <c r="F1698" s="123">
        <v>2024</v>
      </c>
      <c r="G1698" s="123" t="s">
        <v>138</v>
      </c>
      <c r="H1698" s="123" t="s">
        <v>151</v>
      </c>
      <c r="I1698" s="123" t="s">
        <v>200</v>
      </c>
      <c r="J1698" s="251" t="s">
        <v>13</v>
      </c>
      <c r="K1698" s="181">
        <v>135001</v>
      </c>
      <c r="L1698" s="185">
        <v>126738</v>
      </c>
      <c r="M1698" s="181">
        <v>126736</v>
      </c>
      <c r="N1698" s="182" t="s">
        <v>20</v>
      </c>
      <c r="O1698" s="183" t="s">
        <v>20</v>
      </c>
    </row>
    <row r="1699" spans="1:15" customFormat="1" ht="15.5" x14ac:dyDescent="0.35">
      <c r="A1699" s="176" t="s">
        <v>3937</v>
      </c>
      <c r="B1699" s="177" t="s">
        <v>3938</v>
      </c>
      <c r="C1699" s="176" t="s">
        <v>92</v>
      </c>
      <c r="D1699" s="176" t="s">
        <v>721</v>
      </c>
      <c r="E1699" s="176" t="s">
        <v>760</v>
      </c>
      <c r="F1699" s="176">
        <v>2024</v>
      </c>
      <c r="G1699" s="176" t="s">
        <v>138</v>
      </c>
      <c r="H1699" s="176" t="s">
        <v>151</v>
      </c>
      <c r="I1699" s="176" t="s">
        <v>152</v>
      </c>
      <c r="J1699" s="250" t="s">
        <v>13</v>
      </c>
      <c r="K1699" s="178">
        <v>47686</v>
      </c>
      <c r="L1699" s="178">
        <v>32320</v>
      </c>
      <c r="M1699" s="178">
        <v>8500</v>
      </c>
      <c r="N1699" s="179" t="s">
        <v>20</v>
      </c>
      <c r="O1699" s="180" t="s">
        <v>20</v>
      </c>
    </row>
    <row r="1700" spans="1:15" customFormat="1" ht="15.5" x14ac:dyDescent="0.35">
      <c r="A1700" s="123" t="s">
        <v>3939</v>
      </c>
      <c r="B1700" s="124" t="s">
        <v>3940</v>
      </c>
      <c r="C1700" s="123" t="s">
        <v>100</v>
      </c>
      <c r="D1700" s="123" t="s">
        <v>73</v>
      </c>
      <c r="E1700" s="123" t="s">
        <v>1009</v>
      </c>
      <c r="F1700" s="123">
        <v>2024</v>
      </c>
      <c r="G1700" s="123" t="s">
        <v>138</v>
      </c>
      <c r="H1700" s="123" t="s">
        <v>151</v>
      </c>
      <c r="I1700" s="123" t="s">
        <v>200</v>
      </c>
      <c r="J1700" s="251" t="s">
        <v>13</v>
      </c>
      <c r="K1700" s="181">
        <v>1138821</v>
      </c>
      <c r="L1700" s="185">
        <v>1138821</v>
      </c>
      <c r="M1700" s="185">
        <v>1134888</v>
      </c>
      <c r="N1700" s="182" t="s">
        <v>20</v>
      </c>
      <c r="O1700" s="183" t="s">
        <v>20</v>
      </c>
    </row>
    <row r="1701" spans="1:15" customFormat="1" ht="15.5" x14ac:dyDescent="0.35">
      <c r="A1701" s="176" t="s">
        <v>3941</v>
      </c>
      <c r="B1701" s="177" t="s">
        <v>3942</v>
      </c>
      <c r="C1701" s="176" t="s">
        <v>97</v>
      </c>
      <c r="D1701" s="176" t="s">
        <v>333</v>
      </c>
      <c r="E1701" s="176" t="s">
        <v>333</v>
      </c>
      <c r="F1701" s="176">
        <v>2024</v>
      </c>
      <c r="G1701" s="176" t="s">
        <v>138</v>
      </c>
      <c r="H1701" s="176" t="s">
        <v>144</v>
      </c>
      <c r="I1701" s="176" t="s">
        <v>943</v>
      </c>
      <c r="J1701" s="250" t="s">
        <v>13</v>
      </c>
      <c r="K1701" s="178">
        <v>27971</v>
      </c>
      <c r="L1701" s="178">
        <v>1</v>
      </c>
      <c r="M1701" s="178">
        <v>0</v>
      </c>
      <c r="N1701" s="179" t="s">
        <v>20</v>
      </c>
      <c r="O1701" s="180" t="s">
        <v>146</v>
      </c>
    </row>
    <row r="1702" spans="1:15" customFormat="1" ht="15.5" x14ac:dyDescent="0.35">
      <c r="A1702" s="123" t="s">
        <v>3943</v>
      </c>
      <c r="B1702" s="124" t="s">
        <v>3944</v>
      </c>
      <c r="C1702" s="123" t="s">
        <v>90</v>
      </c>
      <c r="D1702" s="123" t="s">
        <v>404</v>
      </c>
      <c r="E1702" s="123" t="s">
        <v>679</v>
      </c>
      <c r="F1702" s="123">
        <v>2024</v>
      </c>
      <c r="G1702" s="123" t="s">
        <v>138</v>
      </c>
      <c r="H1702" s="123" t="s">
        <v>151</v>
      </c>
      <c r="I1702" s="123" t="s">
        <v>200</v>
      </c>
      <c r="J1702" s="251" t="s">
        <v>13</v>
      </c>
      <c r="K1702" s="181">
        <v>100766</v>
      </c>
      <c r="L1702" s="181">
        <v>52001</v>
      </c>
      <c r="M1702" s="181">
        <v>0</v>
      </c>
      <c r="N1702" s="182" t="s">
        <v>20</v>
      </c>
      <c r="O1702" s="183" t="s">
        <v>146</v>
      </c>
    </row>
    <row r="1703" spans="1:15" customFormat="1" ht="15.5" x14ac:dyDescent="0.35">
      <c r="A1703" s="176" t="s">
        <v>3945</v>
      </c>
      <c r="B1703" s="177" t="s">
        <v>3946</v>
      </c>
      <c r="C1703" s="176" t="s">
        <v>90</v>
      </c>
      <c r="D1703" s="176" t="s">
        <v>63</v>
      </c>
      <c r="E1703" s="176" t="s">
        <v>925</v>
      </c>
      <c r="F1703" s="176">
        <v>2024</v>
      </c>
      <c r="G1703" s="176" t="s">
        <v>138</v>
      </c>
      <c r="H1703" s="176" t="s">
        <v>196</v>
      </c>
      <c r="I1703" s="176" t="s">
        <v>196</v>
      </c>
      <c r="J1703" s="250" t="s">
        <v>13</v>
      </c>
      <c r="K1703" s="178">
        <v>206382</v>
      </c>
      <c r="L1703" s="178">
        <v>190949</v>
      </c>
      <c r="M1703" s="178">
        <v>190947.76199999999</v>
      </c>
      <c r="N1703" s="179" t="s">
        <v>20</v>
      </c>
      <c r="O1703" s="180" t="s">
        <v>20</v>
      </c>
    </row>
    <row r="1704" spans="1:15" customFormat="1" ht="15.5" x14ac:dyDescent="0.35">
      <c r="A1704" s="123" t="s">
        <v>3947</v>
      </c>
      <c r="B1704" s="124" t="s">
        <v>3948</v>
      </c>
      <c r="C1704" s="123" t="s">
        <v>90</v>
      </c>
      <c r="D1704" s="123" t="s">
        <v>63</v>
      </c>
      <c r="E1704" s="123" t="s">
        <v>901</v>
      </c>
      <c r="F1704" s="123">
        <v>2024</v>
      </c>
      <c r="G1704" s="123" t="s">
        <v>138</v>
      </c>
      <c r="H1704" s="123" t="s">
        <v>151</v>
      </c>
      <c r="I1704" s="123" t="s">
        <v>200</v>
      </c>
      <c r="J1704" s="251" t="s">
        <v>13</v>
      </c>
      <c r="K1704" s="181">
        <v>6935</v>
      </c>
      <c r="L1704" s="185">
        <v>246463</v>
      </c>
      <c r="M1704" s="185">
        <v>6936</v>
      </c>
      <c r="N1704" s="182" t="s">
        <v>20</v>
      </c>
      <c r="O1704" s="183" t="s">
        <v>20</v>
      </c>
    </row>
    <row r="1705" spans="1:15" customFormat="1" ht="15.5" x14ac:dyDescent="0.35">
      <c r="A1705" s="176" t="s">
        <v>3949</v>
      </c>
      <c r="B1705" s="177" t="s">
        <v>3950</v>
      </c>
      <c r="C1705" s="176" t="s">
        <v>93</v>
      </c>
      <c r="D1705" s="176" t="s">
        <v>315</v>
      </c>
      <c r="E1705" s="176" t="s">
        <v>2576</v>
      </c>
      <c r="F1705" s="176">
        <v>2024</v>
      </c>
      <c r="G1705" s="176" t="s">
        <v>138</v>
      </c>
      <c r="H1705" s="176" t="s">
        <v>151</v>
      </c>
      <c r="I1705" s="176" t="s">
        <v>200</v>
      </c>
      <c r="J1705" s="250" t="s">
        <v>13</v>
      </c>
      <c r="K1705" s="178">
        <v>12801</v>
      </c>
      <c r="L1705" s="184">
        <v>12801</v>
      </c>
      <c r="M1705" s="178">
        <v>12800</v>
      </c>
      <c r="N1705" s="179" t="s">
        <v>20</v>
      </c>
      <c r="O1705" s="180" t="s">
        <v>20</v>
      </c>
    </row>
    <row r="1706" spans="1:15" customFormat="1" ht="15.5" x14ac:dyDescent="0.35">
      <c r="A1706" s="123" t="s">
        <v>3951</v>
      </c>
      <c r="B1706" s="124" t="s">
        <v>3952</v>
      </c>
      <c r="C1706" s="123" t="s">
        <v>109</v>
      </c>
      <c r="D1706" s="123" t="s">
        <v>368</v>
      </c>
      <c r="E1706" s="123" t="s">
        <v>155</v>
      </c>
      <c r="F1706" s="123">
        <v>2024</v>
      </c>
      <c r="G1706" s="123" t="s">
        <v>138</v>
      </c>
      <c r="H1706" s="123" t="s">
        <v>151</v>
      </c>
      <c r="I1706" s="123" t="s">
        <v>200</v>
      </c>
      <c r="J1706" s="251" t="s">
        <v>13</v>
      </c>
      <c r="K1706" s="181">
        <v>1069620</v>
      </c>
      <c r="L1706" s="181">
        <v>1069620</v>
      </c>
      <c r="M1706" s="185">
        <v>981788.55700000003</v>
      </c>
      <c r="N1706" s="182" t="s">
        <v>20</v>
      </c>
      <c r="O1706" s="183" t="s">
        <v>20</v>
      </c>
    </row>
    <row r="1707" spans="1:15" customFormat="1" ht="15.5" x14ac:dyDescent="0.35">
      <c r="A1707" s="176" t="s">
        <v>3953</v>
      </c>
      <c r="B1707" s="177" t="s">
        <v>3954</v>
      </c>
      <c r="C1707" s="176" t="s">
        <v>96</v>
      </c>
      <c r="D1707" s="176" t="s">
        <v>166</v>
      </c>
      <c r="E1707" s="176" t="s">
        <v>977</v>
      </c>
      <c r="F1707" s="176">
        <v>2024</v>
      </c>
      <c r="G1707" s="176" t="s">
        <v>138</v>
      </c>
      <c r="H1707" s="176" t="s">
        <v>162</v>
      </c>
      <c r="I1707" s="176" t="s">
        <v>218</v>
      </c>
      <c r="J1707" s="250" t="s">
        <v>13</v>
      </c>
      <c r="K1707" s="178">
        <v>1</v>
      </c>
      <c r="L1707" s="178">
        <v>1</v>
      </c>
      <c r="M1707" s="178">
        <v>0</v>
      </c>
      <c r="N1707" s="179" t="s">
        <v>20</v>
      </c>
      <c r="O1707" s="180" t="s">
        <v>146</v>
      </c>
    </row>
    <row r="1708" spans="1:15" customFormat="1" ht="15.5" x14ac:dyDescent="0.35">
      <c r="A1708" s="123" t="s">
        <v>3955</v>
      </c>
      <c r="B1708" s="124" t="s">
        <v>3956</v>
      </c>
      <c r="C1708" s="123" t="s">
        <v>86</v>
      </c>
      <c r="D1708" s="123" t="s">
        <v>155</v>
      </c>
      <c r="E1708" s="123" t="s">
        <v>155</v>
      </c>
      <c r="F1708" s="123">
        <v>2024</v>
      </c>
      <c r="G1708" s="123" t="s">
        <v>138</v>
      </c>
      <c r="H1708" s="123" t="s">
        <v>162</v>
      </c>
      <c r="I1708" s="123" t="s">
        <v>252</v>
      </c>
      <c r="J1708" s="251" t="s">
        <v>13</v>
      </c>
      <c r="K1708" s="181">
        <v>556452</v>
      </c>
      <c r="L1708" s="185">
        <v>161036</v>
      </c>
      <c r="M1708" s="181">
        <v>23618.999</v>
      </c>
      <c r="N1708" s="182" t="s">
        <v>20</v>
      </c>
      <c r="O1708" s="183" t="s">
        <v>20</v>
      </c>
    </row>
    <row r="1709" spans="1:15" customFormat="1" ht="15.5" x14ac:dyDescent="0.35">
      <c r="A1709" s="176" t="s">
        <v>3957</v>
      </c>
      <c r="B1709" s="177" t="s">
        <v>3958</v>
      </c>
      <c r="C1709" s="176" t="s">
        <v>84</v>
      </c>
      <c r="D1709" s="176" t="s">
        <v>341</v>
      </c>
      <c r="E1709" s="176" t="s">
        <v>1907</v>
      </c>
      <c r="F1709" s="176">
        <v>2024</v>
      </c>
      <c r="G1709" s="176" t="s">
        <v>138</v>
      </c>
      <c r="H1709" s="176" t="s">
        <v>321</v>
      </c>
      <c r="I1709" s="176" t="s">
        <v>322</v>
      </c>
      <c r="J1709" s="250" t="s">
        <v>13</v>
      </c>
      <c r="K1709" s="178">
        <v>1060001</v>
      </c>
      <c r="L1709" s="178">
        <v>28569</v>
      </c>
      <c r="M1709" s="178">
        <v>0</v>
      </c>
      <c r="N1709" s="179" t="s">
        <v>20</v>
      </c>
      <c r="O1709" s="180" t="s">
        <v>146</v>
      </c>
    </row>
    <row r="1710" spans="1:15" customFormat="1" ht="15.5" x14ac:dyDescent="0.35">
      <c r="A1710" s="123" t="s">
        <v>3959</v>
      </c>
      <c r="B1710" s="124" t="s">
        <v>3960</v>
      </c>
      <c r="C1710" s="123" t="s">
        <v>90</v>
      </c>
      <c r="D1710" s="123" t="s">
        <v>404</v>
      </c>
      <c r="E1710" s="123" t="s">
        <v>1546</v>
      </c>
      <c r="F1710" s="123">
        <v>2024</v>
      </c>
      <c r="G1710" s="123" t="s">
        <v>138</v>
      </c>
      <c r="H1710" s="123" t="s">
        <v>144</v>
      </c>
      <c r="I1710" s="123" t="s">
        <v>145</v>
      </c>
      <c r="J1710" s="251" t="s">
        <v>13</v>
      </c>
      <c r="K1710" s="181">
        <v>1241</v>
      </c>
      <c r="L1710" s="181">
        <v>1</v>
      </c>
      <c r="M1710" s="181">
        <v>0</v>
      </c>
      <c r="N1710" s="182" t="s">
        <v>20</v>
      </c>
      <c r="O1710" s="183" t="s">
        <v>146</v>
      </c>
    </row>
    <row r="1711" spans="1:15" customFormat="1" ht="15.5" x14ac:dyDescent="0.35">
      <c r="A1711" s="176" t="s">
        <v>3961</v>
      </c>
      <c r="B1711" s="177" t="s">
        <v>3962</v>
      </c>
      <c r="C1711" s="176" t="s">
        <v>86</v>
      </c>
      <c r="D1711" s="176" t="s">
        <v>155</v>
      </c>
      <c r="E1711" s="176" t="s">
        <v>155</v>
      </c>
      <c r="F1711" s="176">
        <v>2024</v>
      </c>
      <c r="G1711" s="176" t="s">
        <v>138</v>
      </c>
      <c r="H1711" s="176" t="s">
        <v>162</v>
      </c>
      <c r="I1711" s="176" t="s">
        <v>252</v>
      </c>
      <c r="J1711" s="250" t="s">
        <v>13</v>
      </c>
      <c r="K1711" s="178">
        <v>16501</v>
      </c>
      <c r="L1711" s="178">
        <v>15079</v>
      </c>
      <c r="M1711" s="178">
        <v>5239</v>
      </c>
      <c r="N1711" s="179" t="s">
        <v>20</v>
      </c>
      <c r="O1711" s="180" t="s">
        <v>20</v>
      </c>
    </row>
    <row r="1712" spans="1:15" customFormat="1" ht="15.5" x14ac:dyDescent="0.35">
      <c r="A1712" s="123" t="s">
        <v>3963</v>
      </c>
      <c r="B1712" s="124" t="s">
        <v>3964</v>
      </c>
      <c r="C1712" s="123" t="s">
        <v>109</v>
      </c>
      <c r="D1712" s="123" t="s">
        <v>368</v>
      </c>
      <c r="E1712" s="123" t="s">
        <v>155</v>
      </c>
      <c r="F1712" s="123">
        <v>2024</v>
      </c>
      <c r="G1712" s="123" t="s">
        <v>138</v>
      </c>
      <c r="H1712" s="123" t="s">
        <v>151</v>
      </c>
      <c r="I1712" s="123" t="s">
        <v>200</v>
      </c>
      <c r="J1712" s="251" t="s">
        <v>13</v>
      </c>
      <c r="K1712" s="181">
        <v>1528210</v>
      </c>
      <c r="L1712" s="181">
        <v>1528210</v>
      </c>
      <c r="M1712" s="181">
        <v>1527717.0989999999</v>
      </c>
      <c r="N1712" s="182" t="s">
        <v>20</v>
      </c>
      <c r="O1712" s="183" t="s">
        <v>20</v>
      </c>
    </row>
    <row r="1713" spans="1:15" customFormat="1" ht="15.5" x14ac:dyDescent="0.35">
      <c r="A1713" s="176" t="s">
        <v>3965</v>
      </c>
      <c r="B1713" s="177" t="s">
        <v>3966</v>
      </c>
      <c r="C1713" s="176" t="s">
        <v>111</v>
      </c>
      <c r="D1713" s="176" t="s">
        <v>319</v>
      </c>
      <c r="E1713" s="176" t="s">
        <v>940</v>
      </c>
      <c r="F1713" s="176">
        <v>2024</v>
      </c>
      <c r="G1713" s="176" t="s">
        <v>138</v>
      </c>
      <c r="H1713" s="176" t="s">
        <v>144</v>
      </c>
      <c r="I1713" s="176" t="s">
        <v>145</v>
      </c>
      <c r="J1713" s="250" t="s">
        <v>13</v>
      </c>
      <c r="K1713" s="178">
        <v>718521</v>
      </c>
      <c r="L1713" s="184">
        <v>620731</v>
      </c>
      <c r="M1713" s="178">
        <v>617040.35499999998</v>
      </c>
      <c r="N1713" s="179" t="s">
        <v>20</v>
      </c>
      <c r="O1713" s="180" t="s">
        <v>20</v>
      </c>
    </row>
    <row r="1714" spans="1:15" customFormat="1" ht="15.5" x14ac:dyDescent="0.35">
      <c r="A1714" s="123" t="s">
        <v>3967</v>
      </c>
      <c r="B1714" s="124" t="s">
        <v>3968</v>
      </c>
      <c r="C1714" s="123" t="s">
        <v>88</v>
      </c>
      <c r="D1714" s="123" t="s">
        <v>412</v>
      </c>
      <c r="E1714" s="123" t="s">
        <v>632</v>
      </c>
      <c r="F1714" s="123">
        <v>2024</v>
      </c>
      <c r="G1714" s="123" t="s">
        <v>138</v>
      </c>
      <c r="H1714" s="123" t="s">
        <v>210</v>
      </c>
      <c r="I1714" s="123" t="s">
        <v>211</v>
      </c>
      <c r="J1714" s="251" t="s">
        <v>13</v>
      </c>
      <c r="K1714" s="181">
        <v>1028972</v>
      </c>
      <c r="L1714" s="181">
        <v>1592429</v>
      </c>
      <c r="M1714" s="181">
        <v>1425094.25</v>
      </c>
      <c r="N1714" s="182" t="s">
        <v>20</v>
      </c>
      <c r="O1714" s="183" t="s">
        <v>20</v>
      </c>
    </row>
    <row r="1715" spans="1:15" customFormat="1" ht="15.5" x14ac:dyDescent="0.35">
      <c r="A1715" s="176" t="s">
        <v>3969</v>
      </c>
      <c r="B1715" s="177" t="s">
        <v>3970</v>
      </c>
      <c r="C1715" s="176" t="s">
        <v>74</v>
      </c>
      <c r="D1715" s="176" t="s">
        <v>155</v>
      </c>
      <c r="E1715" s="176" t="s">
        <v>155</v>
      </c>
      <c r="F1715" s="176">
        <v>2024</v>
      </c>
      <c r="G1715" s="176" t="s">
        <v>138</v>
      </c>
      <c r="H1715" s="176" t="s">
        <v>270</v>
      </c>
      <c r="I1715" s="176" t="s">
        <v>271</v>
      </c>
      <c r="J1715" s="250" t="s">
        <v>13</v>
      </c>
      <c r="K1715" s="178">
        <v>4968440</v>
      </c>
      <c r="L1715" s="178">
        <v>1815</v>
      </c>
      <c r="M1715" s="178">
        <v>1815</v>
      </c>
      <c r="N1715" s="179" t="s">
        <v>20</v>
      </c>
      <c r="O1715" s="180" t="s">
        <v>20</v>
      </c>
    </row>
    <row r="1716" spans="1:15" customFormat="1" ht="15.5" x14ac:dyDescent="0.35">
      <c r="A1716" s="123" t="s">
        <v>3971</v>
      </c>
      <c r="B1716" s="124" t="s">
        <v>3972</v>
      </c>
      <c r="C1716" s="123" t="s">
        <v>98</v>
      </c>
      <c r="D1716" s="123" t="s">
        <v>190</v>
      </c>
      <c r="E1716" s="123" t="s">
        <v>191</v>
      </c>
      <c r="F1716" s="123">
        <v>2024</v>
      </c>
      <c r="G1716" s="123" t="s">
        <v>138</v>
      </c>
      <c r="H1716" s="123" t="s">
        <v>139</v>
      </c>
      <c r="I1716" s="123" t="s">
        <v>397</v>
      </c>
      <c r="J1716" s="251" t="s">
        <v>13</v>
      </c>
      <c r="K1716" s="181">
        <v>4854</v>
      </c>
      <c r="L1716" s="181">
        <v>469884</v>
      </c>
      <c r="M1716" s="181">
        <v>0</v>
      </c>
      <c r="N1716" s="182" t="s">
        <v>20</v>
      </c>
      <c r="O1716" s="183" t="s">
        <v>146</v>
      </c>
    </row>
    <row r="1717" spans="1:15" customFormat="1" ht="15.5" x14ac:dyDescent="0.35">
      <c r="A1717" s="176" t="s">
        <v>3973</v>
      </c>
      <c r="B1717" s="177" t="s">
        <v>3974</v>
      </c>
      <c r="C1717" s="176" t="s">
        <v>98</v>
      </c>
      <c r="D1717" s="176" t="s">
        <v>400</v>
      </c>
      <c r="E1717" s="176" t="s">
        <v>400</v>
      </c>
      <c r="F1717" s="176">
        <v>2024</v>
      </c>
      <c r="G1717" s="176" t="s">
        <v>138</v>
      </c>
      <c r="H1717" s="176" t="s">
        <v>151</v>
      </c>
      <c r="I1717" s="176" t="s">
        <v>152</v>
      </c>
      <c r="J1717" s="250" t="s">
        <v>13</v>
      </c>
      <c r="K1717" s="178">
        <v>1797192</v>
      </c>
      <c r="L1717" s="178">
        <v>5000</v>
      </c>
      <c r="M1717" s="178">
        <v>2068.0239999999999</v>
      </c>
      <c r="N1717" s="179" t="s">
        <v>20</v>
      </c>
      <c r="O1717" s="180" t="s">
        <v>20</v>
      </c>
    </row>
    <row r="1718" spans="1:15" customFormat="1" ht="15.5" x14ac:dyDescent="0.35">
      <c r="A1718" s="123" t="s">
        <v>3975</v>
      </c>
      <c r="B1718" s="124" t="s">
        <v>3976</v>
      </c>
      <c r="C1718" s="123" t="s">
        <v>98</v>
      </c>
      <c r="D1718" s="123" t="s">
        <v>155</v>
      </c>
      <c r="E1718" s="123" t="s">
        <v>155</v>
      </c>
      <c r="F1718" s="123">
        <v>2024</v>
      </c>
      <c r="G1718" s="123" t="s">
        <v>138</v>
      </c>
      <c r="H1718" s="123" t="s">
        <v>151</v>
      </c>
      <c r="I1718" s="123" t="s">
        <v>152</v>
      </c>
      <c r="J1718" s="251" t="s">
        <v>13</v>
      </c>
      <c r="K1718" s="181">
        <v>766888</v>
      </c>
      <c r="L1718" s="181">
        <v>702890</v>
      </c>
      <c r="M1718" s="181">
        <v>684870.46900000004</v>
      </c>
      <c r="N1718" s="182" t="s">
        <v>20</v>
      </c>
      <c r="O1718" s="183" t="s">
        <v>20</v>
      </c>
    </row>
    <row r="1719" spans="1:15" customFormat="1" ht="15.5" x14ac:dyDescent="0.35">
      <c r="A1719" s="176" t="s">
        <v>3977</v>
      </c>
      <c r="B1719" s="177" t="s">
        <v>3978</v>
      </c>
      <c r="C1719" s="176" t="s">
        <v>109</v>
      </c>
      <c r="D1719" s="176" t="s">
        <v>155</v>
      </c>
      <c r="E1719" s="176" t="s">
        <v>155</v>
      </c>
      <c r="F1719" s="176">
        <v>2024</v>
      </c>
      <c r="G1719" s="176" t="s">
        <v>138</v>
      </c>
      <c r="H1719" s="176" t="s">
        <v>151</v>
      </c>
      <c r="I1719" s="176" t="s">
        <v>152</v>
      </c>
      <c r="J1719" s="250" t="s">
        <v>13</v>
      </c>
      <c r="K1719" s="178">
        <v>412409</v>
      </c>
      <c r="L1719" s="178">
        <v>213750</v>
      </c>
      <c r="M1719" s="178">
        <v>213750</v>
      </c>
      <c r="N1719" s="179" t="s">
        <v>20</v>
      </c>
      <c r="O1719" s="180" t="s">
        <v>20</v>
      </c>
    </row>
    <row r="1720" spans="1:15" customFormat="1" ht="15.5" x14ac:dyDescent="0.35">
      <c r="A1720" s="123" t="s">
        <v>3979</v>
      </c>
      <c r="B1720" s="124" t="s">
        <v>3980</v>
      </c>
      <c r="C1720" s="123" t="s">
        <v>97</v>
      </c>
      <c r="D1720" s="123" t="s">
        <v>155</v>
      </c>
      <c r="E1720" s="123" t="s">
        <v>155</v>
      </c>
      <c r="F1720" s="123">
        <v>2024</v>
      </c>
      <c r="G1720" s="123" t="s">
        <v>138</v>
      </c>
      <c r="H1720" s="123" t="s">
        <v>151</v>
      </c>
      <c r="I1720" s="123" t="s">
        <v>152</v>
      </c>
      <c r="J1720" s="251" t="s">
        <v>13</v>
      </c>
      <c r="K1720" s="181">
        <v>157223</v>
      </c>
      <c r="L1720" s="181">
        <v>110</v>
      </c>
      <c r="M1720" s="181">
        <v>85.045000000000002</v>
      </c>
      <c r="N1720" s="182" t="s">
        <v>20</v>
      </c>
      <c r="O1720" s="183" t="s">
        <v>20</v>
      </c>
    </row>
    <row r="1721" spans="1:15" customFormat="1" ht="15.5" x14ac:dyDescent="0.35">
      <c r="A1721" s="176" t="s">
        <v>3981</v>
      </c>
      <c r="B1721" s="177" t="s">
        <v>3982</v>
      </c>
      <c r="C1721" s="176" t="s">
        <v>98</v>
      </c>
      <c r="D1721" s="176" t="s">
        <v>190</v>
      </c>
      <c r="E1721" s="176" t="s">
        <v>217</v>
      </c>
      <c r="F1721" s="176">
        <v>2024</v>
      </c>
      <c r="G1721" s="176" t="s">
        <v>138</v>
      </c>
      <c r="H1721" s="176" t="s">
        <v>151</v>
      </c>
      <c r="I1721" s="176" t="s">
        <v>152</v>
      </c>
      <c r="J1721" s="250" t="s">
        <v>13</v>
      </c>
      <c r="K1721" s="178">
        <v>166000</v>
      </c>
      <c r="L1721" s="178">
        <v>165410</v>
      </c>
      <c r="M1721" s="178">
        <v>162393.345</v>
      </c>
      <c r="N1721" s="179" t="s">
        <v>20</v>
      </c>
      <c r="O1721" s="180" t="s">
        <v>20</v>
      </c>
    </row>
    <row r="1722" spans="1:15" customFormat="1" ht="15.5" x14ac:dyDescent="0.35">
      <c r="A1722" s="123" t="s">
        <v>3983</v>
      </c>
      <c r="B1722" s="124" t="s">
        <v>3984</v>
      </c>
      <c r="C1722" s="123" t="s">
        <v>292</v>
      </c>
      <c r="D1722" s="123" t="s">
        <v>655</v>
      </c>
      <c r="E1722" s="123" t="s">
        <v>655</v>
      </c>
      <c r="F1722" s="123">
        <v>2024</v>
      </c>
      <c r="G1722" s="123" t="s">
        <v>138</v>
      </c>
      <c r="H1722" s="123" t="s">
        <v>144</v>
      </c>
      <c r="I1722" s="123" t="s">
        <v>145</v>
      </c>
      <c r="J1722" s="251" t="s">
        <v>13</v>
      </c>
      <c r="K1722" s="181">
        <v>545269</v>
      </c>
      <c r="L1722" s="181">
        <v>543905</v>
      </c>
      <c r="M1722" s="181">
        <v>543904.01500000001</v>
      </c>
      <c r="N1722" s="182" t="s">
        <v>20</v>
      </c>
      <c r="O1722" s="183" t="s">
        <v>20</v>
      </c>
    </row>
    <row r="1723" spans="1:15" customFormat="1" ht="15.5" x14ac:dyDescent="0.35">
      <c r="A1723" s="176" t="s">
        <v>3985</v>
      </c>
      <c r="B1723" s="177" t="s">
        <v>3986</v>
      </c>
      <c r="C1723" s="176" t="s">
        <v>87</v>
      </c>
      <c r="D1723" s="176" t="s">
        <v>155</v>
      </c>
      <c r="E1723" s="176" t="s">
        <v>155</v>
      </c>
      <c r="F1723" s="176">
        <v>2024</v>
      </c>
      <c r="G1723" s="176" t="s">
        <v>138</v>
      </c>
      <c r="H1723" s="176" t="s">
        <v>151</v>
      </c>
      <c r="I1723" s="176" t="s">
        <v>152</v>
      </c>
      <c r="J1723" s="250" t="s">
        <v>13</v>
      </c>
      <c r="K1723" s="178">
        <v>86008</v>
      </c>
      <c r="L1723" s="178">
        <v>89270</v>
      </c>
      <c r="M1723" s="178">
        <v>89266</v>
      </c>
      <c r="N1723" s="179" t="s">
        <v>20</v>
      </c>
      <c r="O1723" s="180" t="s">
        <v>20</v>
      </c>
    </row>
    <row r="1724" spans="1:15" customFormat="1" ht="15.5" x14ac:dyDescent="0.35">
      <c r="A1724" s="123" t="s">
        <v>3987</v>
      </c>
      <c r="B1724" s="124" t="s">
        <v>3988</v>
      </c>
      <c r="C1724" s="123" t="s">
        <v>89</v>
      </c>
      <c r="D1724" s="123" t="s">
        <v>186</v>
      </c>
      <c r="E1724" s="123" t="s">
        <v>3989</v>
      </c>
      <c r="F1724" s="123">
        <v>2024</v>
      </c>
      <c r="G1724" s="123" t="s">
        <v>138</v>
      </c>
      <c r="H1724" s="123" t="s">
        <v>151</v>
      </c>
      <c r="I1724" s="123" t="s">
        <v>152</v>
      </c>
      <c r="J1724" s="251" t="s">
        <v>13</v>
      </c>
      <c r="K1724" s="181">
        <v>238599</v>
      </c>
      <c r="L1724" s="185">
        <v>72620</v>
      </c>
      <c r="M1724" s="181">
        <v>72436</v>
      </c>
      <c r="N1724" s="182" t="s">
        <v>20</v>
      </c>
      <c r="O1724" s="183" t="s">
        <v>20</v>
      </c>
    </row>
    <row r="1725" spans="1:15" customFormat="1" ht="15.5" x14ac:dyDescent="0.35">
      <c r="A1725" s="176" t="s">
        <v>3990</v>
      </c>
      <c r="B1725" s="177" t="s">
        <v>3991</v>
      </c>
      <c r="C1725" s="176" t="s">
        <v>98</v>
      </c>
      <c r="D1725" s="176" t="s">
        <v>155</v>
      </c>
      <c r="E1725" s="176" t="s">
        <v>155</v>
      </c>
      <c r="F1725" s="176">
        <v>2024</v>
      </c>
      <c r="G1725" s="176" t="s">
        <v>138</v>
      </c>
      <c r="H1725" s="176" t="s">
        <v>151</v>
      </c>
      <c r="I1725" s="176" t="s">
        <v>152</v>
      </c>
      <c r="J1725" s="250" t="s">
        <v>13</v>
      </c>
      <c r="K1725" s="178">
        <v>19478360</v>
      </c>
      <c r="L1725" s="178">
        <v>19467010</v>
      </c>
      <c r="M1725" s="178">
        <v>17165644.054000001</v>
      </c>
      <c r="N1725" s="179" t="s">
        <v>20</v>
      </c>
      <c r="O1725" s="180" t="s">
        <v>20</v>
      </c>
    </row>
    <row r="1726" spans="1:15" customFormat="1" ht="15.5" x14ac:dyDescent="0.35">
      <c r="A1726" s="123" t="s">
        <v>3992</v>
      </c>
      <c r="B1726" s="124" t="s">
        <v>3993</v>
      </c>
      <c r="C1726" s="123" t="s">
        <v>88</v>
      </c>
      <c r="D1726" s="123" t="s">
        <v>396</v>
      </c>
      <c r="E1726" s="123" t="s">
        <v>464</v>
      </c>
      <c r="F1726" s="123">
        <v>2024</v>
      </c>
      <c r="G1726" s="123" t="s">
        <v>138</v>
      </c>
      <c r="H1726" s="123" t="s">
        <v>196</v>
      </c>
      <c r="I1726" s="123" t="s">
        <v>196</v>
      </c>
      <c r="J1726" s="251" t="s">
        <v>13</v>
      </c>
      <c r="K1726" s="181">
        <v>25215</v>
      </c>
      <c r="L1726" s="185">
        <v>22000</v>
      </c>
      <c r="M1726" s="181">
        <v>15315.3</v>
      </c>
      <c r="N1726" s="182" t="s">
        <v>20</v>
      </c>
      <c r="O1726" s="183" t="s">
        <v>20</v>
      </c>
    </row>
    <row r="1727" spans="1:15" customFormat="1" ht="15.5" x14ac:dyDescent="0.35">
      <c r="A1727" s="176" t="s">
        <v>3994</v>
      </c>
      <c r="B1727" s="177" t="s">
        <v>3995</v>
      </c>
      <c r="C1727" s="176" t="s">
        <v>97</v>
      </c>
      <c r="D1727" s="176" t="s">
        <v>685</v>
      </c>
      <c r="E1727" s="176" t="s">
        <v>1195</v>
      </c>
      <c r="F1727" s="176">
        <v>2024</v>
      </c>
      <c r="G1727" s="176" t="s">
        <v>138</v>
      </c>
      <c r="H1727" s="176" t="s">
        <v>151</v>
      </c>
      <c r="I1727" s="176" t="s">
        <v>200</v>
      </c>
      <c r="J1727" s="250" t="s">
        <v>13</v>
      </c>
      <c r="K1727" s="178">
        <v>312051</v>
      </c>
      <c r="L1727" s="178">
        <v>158000</v>
      </c>
      <c r="M1727" s="184">
        <v>120670.25900000001</v>
      </c>
      <c r="N1727" s="179" t="s">
        <v>20</v>
      </c>
      <c r="O1727" s="180" t="s">
        <v>20</v>
      </c>
    </row>
    <row r="1728" spans="1:15" customFormat="1" ht="15.5" x14ac:dyDescent="0.35">
      <c r="A1728" s="123" t="s">
        <v>3996</v>
      </c>
      <c r="B1728" s="124" t="s">
        <v>3997</v>
      </c>
      <c r="C1728" s="123" t="s">
        <v>91</v>
      </c>
      <c r="D1728" s="123" t="s">
        <v>384</v>
      </c>
      <c r="E1728" s="123" t="s">
        <v>2279</v>
      </c>
      <c r="F1728" s="123">
        <v>2024</v>
      </c>
      <c r="G1728" s="123" t="s">
        <v>138</v>
      </c>
      <c r="H1728" s="123" t="s">
        <v>162</v>
      </c>
      <c r="I1728" s="123" t="s">
        <v>1018</v>
      </c>
      <c r="J1728" s="251" t="s">
        <v>13</v>
      </c>
      <c r="K1728" s="181">
        <v>1340433</v>
      </c>
      <c r="L1728" s="181">
        <v>1340433</v>
      </c>
      <c r="M1728" s="181">
        <v>1207710.7339999999</v>
      </c>
      <c r="N1728" s="182" t="s">
        <v>20</v>
      </c>
      <c r="O1728" s="183" t="s">
        <v>20</v>
      </c>
    </row>
    <row r="1729" spans="1:15" customFormat="1" ht="15.5" x14ac:dyDescent="0.35">
      <c r="A1729" s="176" t="s">
        <v>3998</v>
      </c>
      <c r="B1729" s="177" t="s">
        <v>3999</v>
      </c>
      <c r="C1729" s="176" t="s">
        <v>96</v>
      </c>
      <c r="D1729" s="176" t="s">
        <v>155</v>
      </c>
      <c r="E1729" s="176" t="s">
        <v>155</v>
      </c>
      <c r="F1729" s="176">
        <v>2024</v>
      </c>
      <c r="G1729" s="176" t="s">
        <v>138</v>
      </c>
      <c r="H1729" s="176" t="s">
        <v>151</v>
      </c>
      <c r="I1729" s="176" t="s">
        <v>200</v>
      </c>
      <c r="J1729" s="250" t="s">
        <v>13</v>
      </c>
      <c r="K1729" s="178">
        <v>195750</v>
      </c>
      <c r="L1729" s="184">
        <v>195750</v>
      </c>
      <c r="M1729" s="178">
        <v>195750</v>
      </c>
      <c r="N1729" s="179" t="s">
        <v>20</v>
      </c>
      <c r="O1729" s="180" t="s">
        <v>20</v>
      </c>
    </row>
    <row r="1730" spans="1:15" customFormat="1" ht="15.5" x14ac:dyDescent="0.35">
      <c r="A1730" s="123" t="s">
        <v>4000</v>
      </c>
      <c r="B1730" s="124" t="s">
        <v>4001</v>
      </c>
      <c r="C1730" s="123" t="s">
        <v>92</v>
      </c>
      <c r="D1730" s="123" t="s">
        <v>361</v>
      </c>
      <c r="E1730" s="123" t="s">
        <v>1065</v>
      </c>
      <c r="F1730" s="123">
        <v>2024</v>
      </c>
      <c r="G1730" s="123" t="s">
        <v>138</v>
      </c>
      <c r="H1730" s="123" t="s">
        <v>196</v>
      </c>
      <c r="I1730" s="123" t="s">
        <v>196</v>
      </c>
      <c r="J1730" s="251" t="s">
        <v>13</v>
      </c>
      <c r="K1730" s="181">
        <v>1102861</v>
      </c>
      <c r="L1730" s="181">
        <v>2587</v>
      </c>
      <c r="M1730" s="181">
        <v>2500</v>
      </c>
      <c r="N1730" s="182" t="s">
        <v>20</v>
      </c>
      <c r="O1730" s="183" t="s">
        <v>20</v>
      </c>
    </row>
    <row r="1731" spans="1:15" customFormat="1" ht="15.5" x14ac:dyDescent="0.35">
      <c r="A1731" s="176" t="s">
        <v>4002</v>
      </c>
      <c r="B1731" s="177" t="s">
        <v>4003</v>
      </c>
      <c r="C1731" s="176" t="s">
        <v>292</v>
      </c>
      <c r="D1731" s="176" t="s">
        <v>655</v>
      </c>
      <c r="E1731" s="176" t="s">
        <v>896</v>
      </c>
      <c r="F1731" s="176">
        <v>2024</v>
      </c>
      <c r="G1731" s="176" t="s">
        <v>138</v>
      </c>
      <c r="H1731" s="176" t="s">
        <v>162</v>
      </c>
      <c r="I1731" s="176" t="s">
        <v>252</v>
      </c>
      <c r="J1731" s="250" t="s">
        <v>13</v>
      </c>
      <c r="K1731" s="178">
        <v>57276</v>
      </c>
      <c r="L1731" s="178">
        <v>57276</v>
      </c>
      <c r="M1731" s="178">
        <v>28637.25</v>
      </c>
      <c r="N1731" s="179" t="s">
        <v>20</v>
      </c>
      <c r="O1731" s="180" t="s">
        <v>20</v>
      </c>
    </row>
    <row r="1732" spans="1:15" customFormat="1" ht="15.5" x14ac:dyDescent="0.35">
      <c r="A1732" s="123" t="s">
        <v>4004</v>
      </c>
      <c r="B1732" s="124" t="s">
        <v>4005</v>
      </c>
      <c r="C1732" s="123" t="s">
        <v>91</v>
      </c>
      <c r="D1732" s="123" t="s">
        <v>384</v>
      </c>
      <c r="E1732" s="123" t="s">
        <v>2279</v>
      </c>
      <c r="F1732" s="123">
        <v>2024</v>
      </c>
      <c r="G1732" s="123" t="s">
        <v>138</v>
      </c>
      <c r="H1732" s="123" t="s">
        <v>162</v>
      </c>
      <c r="I1732" s="123" t="s">
        <v>1018</v>
      </c>
      <c r="J1732" s="251" t="s">
        <v>13</v>
      </c>
      <c r="K1732" s="181">
        <v>37604</v>
      </c>
      <c r="L1732" s="185">
        <v>38633</v>
      </c>
      <c r="M1732" s="185">
        <v>17455</v>
      </c>
      <c r="N1732" s="182" t="s">
        <v>20</v>
      </c>
      <c r="O1732" s="183" t="s">
        <v>20</v>
      </c>
    </row>
    <row r="1733" spans="1:15" customFormat="1" ht="15.5" x14ac:dyDescent="0.35">
      <c r="A1733" s="176" t="s">
        <v>4006</v>
      </c>
      <c r="B1733" s="177" t="s">
        <v>4007</v>
      </c>
      <c r="C1733" s="176" t="s">
        <v>96</v>
      </c>
      <c r="D1733" s="176" t="s">
        <v>166</v>
      </c>
      <c r="E1733" s="176" t="s">
        <v>155</v>
      </c>
      <c r="F1733" s="176">
        <v>2024</v>
      </c>
      <c r="G1733" s="176" t="s">
        <v>138</v>
      </c>
      <c r="H1733" s="176" t="s">
        <v>151</v>
      </c>
      <c r="I1733" s="176" t="s">
        <v>152</v>
      </c>
      <c r="J1733" s="250" t="s">
        <v>13</v>
      </c>
      <c r="K1733" s="178">
        <v>300000</v>
      </c>
      <c r="L1733" s="184">
        <v>300000</v>
      </c>
      <c r="M1733" s="178">
        <v>295901</v>
      </c>
      <c r="N1733" s="179" t="s">
        <v>20</v>
      </c>
      <c r="O1733" s="180" t="s">
        <v>20</v>
      </c>
    </row>
    <row r="1734" spans="1:15" customFormat="1" ht="15.5" x14ac:dyDescent="0.35">
      <c r="A1734" s="123" t="s">
        <v>4008</v>
      </c>
      <c r="B1734" s="124" t="s">
        <v>4009</v>
      </c>
      <c r="C1734" s="123" t="s">
        <v>91</v>
      </c>
      <c r="D1734" s="123" t="s">
        <v>596</v>
      </c>
      <c r="E1734" s="123" t="s">
        <v>4010</v>
      </c>
      <c r="F1734" s="123">
        <v>2024</v>
      </c>
      <c r="G1734" s="123" t="s">
        <v>138</v>
      </c>
      <c r="H1734" s="123" t="s">
        <v>182</v>
      </c>
      <c r="I1734" s="123" t="s">
        <v>330</v>
      </c>
      <c r="J1734" s="251" t="s">
        <v>13</v>
      </c>
      <c r="K1734" s="181">
        <v>1458</v>
      </c>
      <c r="L1734" s="181">
        <v>102425</v>
      </c>
      <c r="M1734" s="181">
        <v>457.30900000000003</v>
      </c>
      <c r="N1734" s="182" t="s">
        <v>20</v>
      </c>
      <c r="O1734" s="183" t="s">
        <v>20</v>
      </c>
    </row>
    <row r="1735" spans="1:15" customFormat="1" ht="15.5" x14ac:dyDescent="0.35">
      <c r="A1735" s="176" t="s">
        <v>4011</v>
      </c>
      <c r="B1735" s="177" t="s">
        <v>4012</v>
      </c>
      <c r="C1735" s="176" t="s">
        <v>91</v>
      </c>
      <c r="D1735" s="176" t="s">
        <v>155</v>
      </c>
      <c r="E1735" s="176" t="s">
        <v>155</v>
      </c>
      <c r="F1735" s="176">
        <v>2024</v>
      </c>
      <c r="G1735" s="176" t="s">
        <v>138</v>
      </c>
      <c r="H1735" s="176" t="s">
        <v>151</v>
      </c>
      <c r="I1735" s="176" t="s">
        <v>200</v>
      </c>
      <c r="J1735" s="250" t="s">
        <v>13</v>
      </c>
      <c r="K1735" s="178">
        <v>450590</v>
      </c>
      <c r="L1735" s="178">
        <v>544000</v>
      </c>
      <c r="M1735" s="178">
        <v>450590</v>
      </c>
      <c r="N1735" s="179" t="s">
        <v>20</v>
      </c>
      <c r="O1735" s="180" t="s">
        <v>20</v>
      </c>
    </row>
    <row r="1736" spans="1:15" customFormat="1" ht="15.5" x14ac:dyDescent="0.35">
      <c r="A1736" s="123" t="s">
        <v>4013</v>
      </c>
      <c r="B1736" s="124" t="s">
        <v>4014</v>
      </c>
      <c r="C1736" s="123" t="s">
        <v>91</v>
      </c>
      <c r="D1736" s="123" t="s">
        <v>763</v>
      </c>
      <c r="E1736" s="123" t="s">
        <v>763</v>
      </c>
      <c r="F1736" s="123">
        <v>2024</v>
      </c>
      <c r="G1736" s="123" t="s">
        <v>138</v>
      </c>
      <c r="H1736" s="123" t="s">
        <v>144</v>
      </c>
      <c r="I1736" s="123" t="s">
        <v>913</v>
      </c>
      <c r="J1736" s="251" t="s">
        <v>13</v>
      </c>
      <c r="K1736" s="181">
        <v>1926645</v>
      </c>
      <c r="L1736" s="185">
        <v>922623</v>
      </c>
      <c r="M1736" s="181">
        <v>785442.47499999998</v>
      </c>
      <c r="N1736" s="182" t="s">
        <v>20</v>
      </c>
      <c r="O1736" s="183" t="s">
        <v>20</v>
      </c>
    </row>
    <row r="1737" spans="1:15" customFormat="1" ht="15.5" x14ac:dyDescent="0.35">
      <c r="A1737" s="176" t="s">
        <v>4015</v>
      </c>
      <c r="B1737" s="177" t="s">
        <v>4016</v>
      </c>
      <c r="C1737" s="176" t="s">
        <v>93</v>
      </c>
      <c r="D1737" s="176" t="s">
        <v>315</v>
      </c>
      <c r="E1737" s="176" t="s">
        <v>2576</v>
      </c>
      <c r="F1737" s="176">
        <v>2024</v>
      </c>
      <c r="G1737" s="176" t="s">
        <v>138</v>
      </c>
      <c r="H1737" s="176" t="s">
        <v>182</v>
      </c>
      <c r="I1737" s="176" t="s">
        <v>330</v>
      </c>
      <c r="J1737" s="250" t="s">
        <v>13</v>
      </c>
      <c r="K1737" s="178">
        <v>531</v>
      </c>
      <c r="L1737" s="184">
        <v>530</v>
      </c>
      <c r="M1737" s="178">
        <v>530</v>
      </c>
      <c r="N1737" s="179" t="s">
        <v>20</v>
      </c>
      <c r="O1737" s="180" t="s">
        <v>20</v>
      </c>
    </row>
    <row r="1738" spans="1:15" customFormat="1" ht="15.5" x14ac:dyDescent="0.35">
      <c r="A1738" s="123" t="s">
        <v>4017</v>
      </c>
      <c r="B1738" s="124" t="s">
        <v>4018</v>
      </c>
      <c r="C1738" s="123" t="s">
        <v>87</v>
      </c>
      <c r="D1738" s="123" t="s">
        <v>829</v>
      </c>
      <c r="E1738" s="123" t="s">
        <v>829</v>
      </c>
      <c r="F1738" s="123">
        <v>2024</v>
      </c>
      <c r="G1738" s="123" t="s">
        <v>138</v>
      </c>
      <c r="H1738" s="123" t="s">
        <v>196</v>
      </c>
      <c r="I1738" s="123" t="s">
        <v>196</v>
      </c>
      <c r="J1738" s="251" t="s">
        <v>13</v>
      </c>
      <c r="K1738" s="181">
        <v>270000</v>
      </c>
      <c r="L1738" s="181">
        <v>270000</v>
      </c>
      <c r="M1738" s="181">
        <v>267544.14500000002</v>
      </c>
      <c r="N1738" s="182" t="s">
        <v>20</v>
      </c>
      <c r="O1738" s="183" t="s">
        <v>20</v>
      </c>
    </row>
    <row r="1739" spans="1:15" customFormat="1" ht="15.5" x14ac:dyDescent="0.35">
      <c r="A1739" s="176" t="s">
        <v>4019</v>
      </c>
      <c r="B1739" s="177" t="s">
        <v>4020</v>
      </c>
      <c r="C1739" s="176" t="s">
        <v>92</v>
      </c>
      <c r="D1739" s="176" t="s">
        <v>540</v>
      </c>
      <c r="E1739" s="176" t="s">
        <v>1713</v>
      </c>
      <c r="F1739" s="176">
        <v>2024</v>
      </c>
      <c r="G1739" s="176" t="s">
        <v>138</v>
      </c>
      <c r="H1739" s="176" t="s">
        <v>182</v>
      </c>
      <c r="I1739" s="176" t="s">
        <v>330</v>
      </c>
      <c r="J1739" s="250" t="s">
        <v>13</v>
      </c>
      <c r="K1739" s="178">
        <v>150400</v>
      </c>
      <c r="L1739" s="178">
        <v>150400</v>
      </c>
      <c r="M1739" s="178">
        <v>150400</v>
      </c>
      <c r="N1739" s="179" t="s">
        <v>20</v>
      </c>
      <c r="O1739" s="180" t="s">
        <v>20</v>
      </c>
    </row>
    <row r="1740" spans="1:15" customFormat="1" ht="15.5" x14ac:dyDescent="0.35">
      <c r="A1740" s="123" t="s">
        <v>4021</v>
      </c>
      <c r="B1740" s="124" t="s">
        <v>4022</v>
      </c>
      <c r="C1740" s="123" t="s">
        <v>86</v>
      </c>
      <c r="D1740" s="123" t="s">
        <v>155</v>
      </c>
      <c r="E1740" s="123" t="s">
        <v>155</v>
      </c>
      <c r="F1740" s="123">
        <v>2024</v>
      </c>
      <c r="G1740" s="123" t="s">
        <v>138</v>
      </c>
      <c r="H1740" s="123" t="s">
        <v>162</v>
      </c>
      <c r="I1740" s="123" t="s">
        <v>1018</v>
      </c>
      <c r="J1740" s="251" t="s">
        <v>13</v>
      </c>
      <c r="K1740" s="181">
        <v>1143979</v>
      </c>
      <c r="L1740" s="181">
        <v>579415</v>
      </c>
      <c r="M1740" s="181">
        <v>0</v>
      </c>
      <c r="N1740" s="182" t="s">
        <v>20</v>
      </c>
      <c r="O1740" s="183" t="s">
        <v>146</v>
      </c>
    </row>
    <row r="1741" spans="1:15" customFormat="1" ht="15.5" x14ac:dyDescent="0.35">
      <c r="A1741" s="176" t="s">
        <v>4023</v>
      </c>
      <c r="B1741" s="177" t="s">
        <v>4024</v>
      </c>
      <c r="C1741" s="176" t="s">
        <v>88</v>
      </c>
      <c r="D1741" s="176" t="s">
        <v>412</v>
      </c>
      <c r="E1741" s="176" t="s">
        <v>1441</v>
      </c>
      <c r="F1741" s="176">
        <v>2024</v>
      </c>
      <c r="G1741" s="176" t="s">
        <v>138</v>
      </c>
      <c r="H1741" s="176" t="s">
        <v>210</v>
      </c>
      <c r="I1741" s="176" t="s">
        <v>211</v>
      </c>
      <c r="J1741" s="250" t="s">
        <v>13</v>
      </c>
      <c r="K1741" s="178">
        <v>19700</v>
      </c>
      <c r="L1741" s="178">
        <v>19604</v>
      </c>
      <c r="M1741" s="184">
        <v>19603.657999999999</v>
      </c>
      <c r="N1741" s="179" t="s">
        <v>20</v>
      </c>
      <c r="O1741" s="180" t="s">
        <v>20</v>
      </c>
    </row>
    <row r="1742" spans="1:15" customFormat="1" ht="15.5" x14ac:dyDescent="0.35">
      <c r="A1742" s="123" t="s">
        <v>4025</v>
      </c>
      <c r="B1742" s="124" t="s">
        <v>4026</v>
      </c>
      <c r="C1742" s="123" t="s">
        <v>90</v>
      </c>
      <c r="D1742" s="123" t="s">
        <v>404</v>
      </c>
      <c r="E1742" s="123" t="s">
        <v>1546</v>
      </c>
      <c r="F1742" s="123">
        <v>2024</v>
      </c>
      <c r="G1742" s="123" t="s">
        <v>138</v>
      </c>
      <c r="H1742" s="123" t="s">
        <v>144</v>
      </c>
      <c r="I1742" s="123" t="s">
        <v>145</v>
      </c>
      <c r="J1742" s="251" t="s">
        <v>13</v>
      </c>
      <c r="K1742" s="181">
        <v>7803</v>
      </c>
      <c r="L1742" s="185">
        <v>5943</v>
      </c>
      <c r="M1742" s="181">
        <v>5942</v>
      </c>
      <c r="N1742" s="182" t="s">
        <v>20</v>
      </c>
      <c r="O1742" s="183" t="s">
        <v>20</v>
      </c>
    </row>
    <row r="1743" spans="1:15" customFormat="1" ht="15.5" x14ac:dyDescent="0.35">
      <c r="A1743" s="176" t="s">
        <v>4027</v>
      </c>
      <c r="B1743" s="177" t="s">
        <v>4028</v>
      </c>
      <c r="C1743" s="176" t="s">
        <v>86</v>
      </c>
      <c r="D1743" s="176" t="s">
        <v>155</v>
      </c>
      <c r="E1743" s="176" t="s">
        <v>155</v>
      </c>
      <c r="F1743" s="176">
        <v>2024</v>
      </c>
      <c r="G1743" s="176" t="s">
        <v>138</v>
      </c>
      <c r="H1743" s="176" t="s">
        <v>151</v>
      </c>
      <c r="I1743" s="176" t="s">
        <v>152</v>
      </c>
      <c r="J1743" s="250" t="s">
        <v>13</v>
      </c>
      <c r="K1743" s="178">
        <v>100443</v>
      </c>
      <c r="L1743" s="184">
        <v>100000</v>
      </c>
      <c r="M1743" s="178">
        <v>100000</v>
      </c>
      <c r="N1743" s="179" t="s">
        <v>20</v>
      </c>
      <c r="O1743" s="180" t="s">
        <v>20</v>
      </c>
    </row>
    <row r="1744" spans="1:15" customFormat="1" ht="15.5" x14ac:dyDescent="0.35">
      <c r="A1744" s="123" t="s">
        <v>4029</v>
      </c>
      <c r="B1744" s="124" t="s">
        <v>4030</v>
      </c>
      <c r="C1744" s="123" t="s">
        <v>93</v>
      </c>
      <c r="D1744" s="123" t="s">
        <v>194</v>
      </c>
      <c r="E1744" s="123" t="s">
        <v>1081</v>
      </c>
      <c r="F1744" s="123">
        <v>2024</v>
      </c>
      <c r="G1744" s="123" t="s">
        <v>138</v>
      </c>
      <c r="H1744" s="123" t="s">
        <v>182</v>
      </c>
      <c r="I1744" s="123" t="s">
        <v>330</v>
      </c>
      <c r="J1744" s="251" t="s">
        <v>13</v>
      </c>
      <c r="K1744" s="181">
        <v>3</v>
      </c>
      <c r="L1744" s="181">
        <v>3</v>
      </c>
      <c r="M1744" s="181">
        <v>0</v>
      </c>
      <c r="N1744" s="182" t="s">
        <v>20</v>
      </c>
      <c r="O1744" s="183" t="s">
        <v>146</v>
      </c>
    </row>
    <row r="1745" spans="1:15" customFormat="1" ht="15.5" x14ac:dyDescent="0.35">
      <c r="A1745" s="176" t="s">
        <v>4031</v>
      </c>
      <c r="B1745" s="177" t="s">
        <v>4032</v>
      </c>
      <c r="C1745" s="176" t="s">
        <v>96</v>
      </c>
      <c r="D1745" s="176" t="s">
        <v>155</v>
      </c>
      <c r="E1745" s="176" t="s">
        <v>155</v>
      </c>
      <c r="F1745" s="176">
        <v>2024</v>
      </c>
      <c r="G1745" s="176" t="s">
        <v>138</v>
      </c>
      <c r="H1745" s="176" t="s">
        <v>270</v>
      </c>
      <c r="I1745" s="176" t="s">
        <v>271</v>
      </c>
      <c r="J1745" s="250" t="s">
        <v>16</v>
      </c>
      <c r="K1745" s="178">
        <v>4587484</v>
      </c>
      <c r="L1745" s="178">
        <v>4835204</v>
      </c>
      <c r="M1745" s="184">
        <v>4533431.9029999999</v>
      </c>
      <c r="N1745" s="179" t="s">
        <v>20</v>
      </c>
      <c r="O1745" s="180" t="s">
        <v>20</v>
      </c>
    </row>
    <row r="1746" spans="1:15" customFormat="1" ht="15.5" x14ac:dyDescent="0.35">
      <c r="A1746" s="123" t="s">
        <v>4033</v>
      </c>
      <c r="B1746" s="124" t="s">
        <v>4034</v>
      </c>
      <c r="C1746" s="123" t="s">
        <v>93</v>
      </c>
      <c r="D1746" s="123" t="s">
        <v>194</v>
      </c>
      <c r="E1746" s="123" t="s">
        <v>194</v>
      </c>
      <c r="F1746" s="123">
        <v>2024</v>
      </c>
      <c r="G1746" s="123" t="s">
        <v>138</v>
      </c>
      <c r="H1746" s="123" t="s">
        <v>162</v>
      </c>
      <c r="I1746" s="123" t="s">
        <v>1018</v>
      </c>
      <c r="J1746" s="251" t="s">
        <v>13</v>
      </c>
      <c r="K1746" s="181">
        <v>3</v>
      </c>
      <c r="L1746" s="185">
        <v>3</v>
      </c>
      <c r="M1746" s="181">
        <v>0</v>
      </c>
      <c r="N1746" s="182" t="s">
        <v>20</v>
      </c>
      <c r="O1746" s="183" t="s">
        <v>146</v>
      </c>
    </row>
    <row r="1747" spans="1:15" customFormat="1" ht="15.5" x14ac:dyDescent="0.35">
      <c r="A1747" s="176" t="s">
        <v>4035</v>
      </c>
      <c r="B1747" s="177" t="s">
        <v>4036</v>
      </c>
      <c r="C1747" s="176" t="s">
        <v>92</v>
      </c>
      <c r="D1747" s="176" t="s">
        <v>540</v>
      </c>
      <c r="E1747" s="176" t="s">
        <v>1377</v>
      </c>
      <c r="F1747" s="176">
        <v>2024</v>
      </c>
      <c r="G1747" s="176" t="s">
        <v>138</v>
      </c>
      <c r="H1747" s="176" t="s">
        <v>182</v>
      </c>
      <c r="I1747" s="176" t="s">
        <v>330</v>
      </c>
      <c r="J1747" s="250" t="s">
        <v>13</v>
      </c>
      <c r="K1747" s="178">
        <v>914628</v>
      </c>
      <c r="L1747" s="178">
        <v>1035</v>
      </c>
      <c r="M1747" s="178">
        <v>0</v>
      </c>
      <c r="N1747" s="179" t="s">
        <v>20</v>
      </c>
      <c r="O1747" s="180" t="s">
        <v>146</v>
      </c>
    </row>
    <row r="1748" spans="1:15" customFormat="1" ht="15.5" x14ac:dyDescent="0.35">
      <c r="A1748" s="123" t="s">
        <v>4037</v>
      </c>
      <c r="B1748" s="124" t="s">
        <v>4038</v>
      </c>
      <c r="C1748" s="123" t="s">
        <v>88</v>
      </c>
      <c r="D1748" s="123" t="s">
        <v>626</v>
      </c>
      <c r="E1748" s="123" t="s">
        <v>626</v>
      </c>
      <c r="F1748" s="123">
        <v>2024</v>
      </c>
      <c r="G1748" s="123" t="s">
        <v>138</v>
      </c>
      <c r="H1748" s="123" t="s">
        <v>210</v>
      </c>
      <c r="I1748" s="123" t="s">
        <v>429</v>
      </c>
      <c r="J1748" s="251" t="s">
        <v>13</v>
      </c>
      <c r="K1748" s="181">
        <v>187945</v>
      </c>
      <c r="L1748" s="181">
        <v>132121</v>
      </c>
      <c r="M1748" s="181">
        <v>132121</v>
      </c>
      <c r="N1748" s="182" t="s">
        <v>20</v>
      </c>
      <c r="O1748" s="183" t="s">
        <v>20</v>
      </c>
    </row>
    <row r="1749" spans="1:15" customFormat="1" ht="15.5" x14ac:dyDescent="0.35">
      <c r="A1749" s="176" t="s">
        <v>4039</v>
      </c>
      <c r="B1749" s="177" t="s">
        <v>4040</v>
      </c>
      <c r="C1749" s="176" t="s">
        <v>90</v>
      </c>
      <c r="D1749" s="176" t="s">
        <v>63</v>
      </c>
      <c r="E1749" s="176" t="s">
        <v>925</v>
      </c>
      <c r="F1749" s="176">
        <v>2024</v>
      </c>
      <c r="G1749" s="176" t="s">
        <v>138</v>
      </c>
      <c r="H1749" s="176" t="s">
        <v>182</v>
      </c>
      <c r="I1749" s="176" t="s">
        <v>330</v>
      </c>
      <c r="J1749" s="250" t="s">
        <v>13</v>
      </c>
      <c r="K1749" s="178">
        <v>10298</v>
      </c>
      <c r="L1749" s="184">
        <v>9950</v>
      </c>
      <c r="M1749" s="178">
        <v>9950</v>
      </c>
      <c r="N1749" s="179" t="s">
        <v>20</v>
      </c>
      <c r="O1749" s="180" t="s">
        <v>20</v>
      </c>
    </row>
    <row r="1750" spans="1:15" customFormat="1" ht="15.5" x14ac:dyDescent="0.35">
      <c r="A1750" s="123" t="s">
        <v>4041</v>
      </c>
      <c r="B1750" s="124" t="s">
        <v>4042</v>
      </c>
      <c r="C1750" s="123" t="s">
        <v>87</v>
      </c>
      <c r="D1750" s="123" t="s">
        <v>60</v>
      </c>
      <c r="E1750" s="123" t="s">
        <v>418</v>
      </c>
      <c r="F1750" s="123">
        <v>2024</v>
      </c>
      <c r="G1750" s="123" t="s">
        <v>138</v>
      </c>
      <c r="H1750" s="123" t="s">
        <v>151</v>
      </c>
      <c r="I1750" s="123" t="s">
        <v>152</v>
      </c>
      <c r="J1750" s="251" t="s">
        <v>13</v>
      </c>
      <c r="K1750" s="181">
        <v>210000</v>
      </c>
      <c r="L1750" s="181">
        <v>209470</v>
      </c>
      <c r="M1750" s="181">
        <v>209462</v>
      </c>
      <c r="N1750" s="182" t="s">
        <v>20</v>
      </c>
      <c r="O1750" s="183" t="s">
        <v>20</v>
      </c>
    </row>
    <row r="1751" spans="1:15" customFormat="1" ht="15.5" x14ac:dyDescent="0.35">
      <c r="A1751" s="176" t="s">
        <v>4043</v>
      </c>
      <c r="B1751" s="177" t="s">
        <v>4044</v>
      </c>
      <c r="C1751" s="176" t="s">
        <v>89</v>
      </c>
      <c r="D1751" s="176" t="s">
        <v>221</v>
      </c>
      <c r="E1751" s="176" t="s">
        <v>62</v>
      </c>
      <c r="F1751" s="176">
        <v>2024</v>
      </c>
      <c r="G1751" s="176" t="s">
        <v>138</v>
      </c>
      <c r="H1751" s="176" t="s">
        <v>182</v>
      </c>
      <c r="I1751" s="176" t="s">
        <v>330</v>
      </c>
      <c r="J1751" s="250" t="s">
        <v>13</v>
      </c>
      <c r="K1751" s="178">
        <v>409102</v>
      </c>
      <c r="L1751" s="178">
        <v>409102</v>
      </c>
      <c r="M1751" s="178">
        <v>409066.413</v>
      </c>
      <c r="N1751" s="179" t="s">
        <v>20</v>
      </c>
      <c r="O1751" s="180" t="s">
        <v>20</v>
      </c>
    </row>
    <row r="1752" spans="1:15" customFormat="1" ht="15.5" x14ac:dyDescent="0.35">
      <c r="A1752" s="123" t="s">
        <v>4045</v>
      </c>
      <c r="B1752" s="124" t="s">
        <v>4046</v>
      </c>
      <c r="C1752" s="123" t="s">
        <v>90</v>
      </c>
      <c r="D1752" s="123" t="s">
        <v>489</v>
      </c>
      <c r="E1752" s="123" t="s">
        <v>490</v>
      </c>
      <c r="F1752" s="123">
        <v>2024</v>
      </c>
      <c r="G1752" s="123" t="s">
        <v>138</v>
      </c>
      <c r="H1752" s="123" t="s">
        <v>182</v>
      </c>
      <c r="I1752" s="123" t="s">
        <v>330</v>
      </c>
      <c r="J1752" s="251" t="s">
        <v>16</v>
      </c>
      <c r="K1752" s="181">
        <v>45023</v>
      </c>
      <c r="L1752" s="181">
        <v>2</v>
      </c>
      <c r="M1752" s="181">
        <v>0</v>
      </c>
      <c r="N1752" s="182" t="s">
        <v>20</v>
      </c>
      <c r="O1752" s="183" t="s">
        <v>146</v>
      </c>
    </row>
    <row r="1753" spans="1:15" customFormat="1" ht="15.5" x14ac:dyDescent="0.35">
      <c r="A1753" s="176" t="s">
        <v>4047</v>
      </c>
      <c r="B1753" s="177" t="s">
        <v>4048</v>
      </c>
      <c r="C1753" s="176" t="s">
        <v>109</v>
      </c>
      <c r="D1753" s="176" t="s">
        <v>368</v>
      </c>
      <c r="E1753" s="176" t="s">
        <v>1280</v>
      </c>
      <c r="F1753" s="176">
        <v>2024</v>
      </c>
      <c r="G1753" s="176" t="s">
        <v>138</v>
      </c>
      <c r="H1753" s="176" t="s">
        <v>151</v>
      </c>
      <c r="I1753" s="176" t="s">
        <v>200</v>
      </c>
      <c r="J1753" s="250" t="s">
        <v>13</v>
      </c>
      <c r="K1753" s="178">
        <v>347758</v>
      </c>
      <c r="L1753" s="178">
        <v>336000</v>
      </c>
      <c r="M1753" s="178">
        <v>336000</v>
      </c>
      <c r="N1753" s="179" t="s">
        <v>20</v>
      </c>
      <c r="O1753" s="180" t="s">
        <v>20</v>
      </c>
    </row>
    <row r="1754" spans="1:15" customFormat="1" ht="15.5" x14ac:dyDescent="0.35">
      <c r="A1754" s="123" t="s">
        <v>4049</v>
      </c>
      <c r="B1754" s="124" t="s">
        <v>4050</v>
      </c>
      <c r="C1754" s="123" t="s">
        <v>93</v>
      </c>
      <c r="D1754" s="123" t="s">
        <v>194</v>
      </c>
      <c r="E1754" s="123" t="s">
        <v>155</v>
      </c>
      <c r="F1754" s="123">
        <v>2024</v>
      </c>
      <c r="G1754" s="123" t="s">
        <v>138</v>
      </c>
      <c r="H1754" s="123" t="s">
        <v>151</v>
      </c>
      <c r="I1754" s="123" t="s">
        <v>152</v>
      </c>
      <c r="J1754" s="251" t="s">
        <v>13</v>
      </c>
      <c r="K1754" s="181">
        <v>279450</v>
      </c>
      <c r="L1754" s="185">
        <v>266520</v>
      </c>
      <c r="M1754" s="181">
        <v>266165</v>
      </c>
      <c r="N1754" s="182" t="s">
        <v>20</v>
      </c>
      <c r="O1754" s="183" t="s">
        <v>20</v>
      </c>
    </row>
    <row r="1755" spans="1:15" customFormat="1" ht="15.5" x14ac:dyDescent="0.35">
      <c r="A1755" s="176" t="s">
        <v>4051</v>
      </c>
      <c r="B1755" s="177" t="s">
        <v>4052</v>
      </c>
      <c r="C1755" s="176" t="s">
        <v>87</v>
      </c>
      <c r="D1755" s="176" t="s">
        <v>155</v>
      </c>
      <c r="E1755" s="176" t="s">
        <v>155</v>
      </c>
      <c r="F1755" s="176">
        <v>2024</v>
      </c>
      <c r="G1755" s="176" t="s">
        <v>138</v>
      </c>
      <c r="H1755" s="176" t="s">
        <v>151</v>
      </c>
      <c r="I1755" s="176" t="s">
        <v>152</v>
      </c>
      <c r="J1755" s="250" t="s">
        <v>13</v>
      </c>
      <c r="K1755" s="178">
        <v>128000</v>
      </c>
      <c r="L1755" s="184">
        <v>127160</v>
      </c>
      <c r="M1755" s="178">
        <v>126080</v>
      </c>
      <c r="N1755" s="179" t="s">
        <v>20</v>
      </c>
      <c r="O1755" s="180" t="s">
        <v>20</v>
      </c>
    </row>
    <row r="1756" spans="1:15" customFormat="1" ht="15.5" x14ac:dyDescent="0.35">
      <c r="A1756" s="123" t="s">
        <v>4053</v>
      </c>
      <c r="B1756" s="124" t="s">
        <v>4054</v>
      </c>
      <c r="C1756" s="123" t="s">
        <v>111</v>
      </c>
      <c r="D1756" s="123" t="s">
        <v>319</v>
      </c>
      <c r="E1756" s="123" t="s">
        <v>940</v>
      </c>
      <c r="F1756" s="123">
        <v>2024</v>
      </c>
      <c r="G1756" s="123" t="s">
        <v>138</v>
      </c>
      <c r="H1756" s="123" t="s">
        <v>151</v>
      </c>
      <c r="I1756" s="123" t="s">
        <v>152</v>
      </c>
      <c r="J1756" s="251" t="s">
        <v>13</v>
      </c>
      <c r="K1756" s="181">
        <v>43000</v>
      </c>
      <c r="L1756" s="185">
        <v>40840</v>
      </c>
      <c r="M1756" s="181">
        <v>40825.057000000001</v>
      </c>
      <c r="N1756" s="182" t="s">
        <v>20</v>
      </c>
      <c r="O1756" s="183" t="s">
        <v>20</v>
      </c>
    </row>
    <row r="1757" spans="1:15" customFormat="1" ht="15.5" x14ac:dyDescent="0.35">
      <c r="A1757" s="176" t="s">
        <v>4055</v>
      </c>
      <c r="B1757" s="177" t="s">
        <v>4056</v>
      </c>
      <c r="C1757" s="176" t="s">
        <v>87</v>
      </c>
      <c r="D1757" s="176" t="s">
        <v>829</v>
      </c>
      <c r="E1757" s="176" t="s">
        <v>829</v>
      </c>
      <c r="F1757" s="176">
        <v>2024</v>
      </c>
      <c r="G1757" s="176" t="s">
        <v>138</v>
      </c>
      <c r="H1757" s="176" t="s">
        <v>151</v>
      </c>
      <c r="I1757" s="176" t="s">
        <v>152</v>
      </c>
      <c r="J1757" s="250" t="s">
        <v>13</v>
      </c>
      <c r="K1757" s="178">
        <v>11000</v>
      </c>
      <c r="L1757" s="184">
        <v>30</v>
      </c>
      <c r="M1757" s="178">
        <v>0</v>
      </c>
      <c r="N1757" s="179" t="s">
        <v>20</v>
      </c>
      <c r="O1757" s="180" t="s">
        <v>146</v>
      </c>
    </row>
    <row r="1758" spans="1:15" customFormat="1" ht="15.5" x14ac:dyDescent="0.35">
      <c r="A1758" s="123" t="s">
        <v>4057</v>
      </c>
      <c r="B1758" s="124" t="s">
        <v>4058</v>
      </c>
      <c r="C1758" s="123" t="s">
        <v>89</v>
      </c>
      <c r="D1758" s="123" t="s">
        <v>186</v>
      </c>
      <c r="E1758" s="123" t="s">
        <v>187</v>
      </c>
      <c r="F1758" s="123">
        <v>2024</v>
      </c>
      <c r="G1758" s="123" t="s">
        <v>138</v>
      </c>
      <c r="H1758" s="123" t="s">
        <v>162</v>
      </c>
      <c r="I1758" s="123" t="s">
        <v>218</v>
      </c>
      <c r="J1758" s="251" t="s">
        <v>16</v>
      </c>
      <c r="K1758" s="181">
        <v>925328</v>
      </c>
      <c r="L1758" s="181">
        <v>816211</v>
      </c>
      <c r="M1758" s="181">
        <v>816211</v>
      </c>
      <c r="N1758" s="182" t="s">
        <v>20</v>
      </c>
      <c r="O1758" s="183" t="s">
        <v>20</v>
      </c>
    </row>
    <row r="1759" spans="1:15" customFormat="1" ht="15.5" x14ac:dyDescent="0.35">
      <c r="A1759" s="176" t="s">
        <v>4059</v>
      </c>
      <c r="B1759" s="177" t="s">
        <v>4060</v>
      </c>
      <c r="C1759" s="176" t="s">
        <v>90</v>
      </c>
      <c r="D1759" s="176" t="s">
        <v>489</v>
      </c>
      <c r="E1759" s="176" t="s">
        <v>489</v>
      </c>
      <c r="F1759" s="176">
        <v>2024</v>
      </c>
      <c r="G1759" s="176" t="s">
        <v>138</v>
      </c>
      <c r="H1759" s="176" t="s">
        <v>182</v>
      </c>
      <c r="I1759" s="176" t="s">
        <v>330</v>
      </c>
      <c r="J1759" s="250" t="s">
        <v>13</v>
      </c>
      <c r="K1759" s="178">
        <v>2791</v>
      </c>
      <c r="L1759" s="178">
        <v>2791</v>
      </c>
      <c r="M1759" s="178">
        <v>0</v>
      </c>
      <c r="N1759" s="179" t="s">
        <v>20</v>
      </c>
      <c r="O1759" s="180" t="s">
        <v>146</v>
      </c>
    </row>
    <row r="1760" spans="1:15" customFormat="1" ht="15.5" x14ac:dyDescent="0.35">
      <c r="A1760" s="123" t="s">
        <v>4061</v>
      </c>
      <c r="B1760" s="124" t="s">
        <v>4062</v>
      </c>
      <c r="C1760" s="123" t="s">
        <v>87</v>
      </c>
      <c r="D1760" s="123" t="s">
        <v>155</v>
      </c>
      <c r="E1760" s="123" t="s">
        <v>155</v>
      </c>
      <c r="F1760" s="123">
        <v>2024</v>
      </c>
      <c r="G1760" s="123" t="s">
        <v>138</v>
      </c>
      <c r="H1760" s="123" t="s">
        <v>151</v>
      </c>
      <c r="I1760" s="123" t="s">
        <v>152</v>
      </c>
      <c r="J1760" s="251" t="s">
        <v>13</v>
      </c>
      <c r="K1760" s="181">
        <v>310499</v>
      </c>
      <c r="L1760" s="185">
        <v>134530</v>
      </c>
      <c r="M1760" s="187">
        <v>134524.06</v>
      </c>
      <c r="N1760" s="182" t="s">
        <v>20</v>
      </c>
      <c r="O1760" s="183" t="s">
        <v>20</v>
      </c>
    </row>
    <row r="1761" spans="1:15" customFormat="1" ht="15.5" x14ac:dyDescent="0.35">
      <c r="A1761" s="176" t="s">
        <v>4063</v>
      </c>
      <c r="B1761" s="177" t="s">
        <v>4064</v>
      </c>
      <c r="C1761" s="176" t="s">
        <v>84</v>
      </c>
      <c r="D1761" s="176" t="s">
        <v>440</v>
      </c>
      <c r="E1761" s="176" t="s">
        <v>440</v>
      </c>
      <c r="F1761" s="176">
        <v>2024</v>
      </c>
      <c r="G1761" s="176" t="s">
        <v>138</v>
      </c>
      <c r="H1761" s="176" t="s">
        <v>182</v>
      </c>
      <c r="I1761" s="176" t="s">
        <v>330</v>
      </c>
      <c r="J1761" s="250" t="s">
        <v>13</v>
      </c>
      <c r="K1761" s="178">
        <v>24866</v>
      </c>
      <c r="L1761" s="178">
        <v>41392</v>
      </c>
      <c r="M1761" s="178">
        <v>24810</v>
      </c>
      <c r="N1761" s="179" t="s">
        <v>20</v>
      </c>
      <c r="O1761" s="180" t="s">
        <v>20</v>
      </c>
    </row>
    <row r="1762" spans="1:15" customFormat="1" ht="15.5" x14ac:dyDescent="0.35">
      <c r="A1762" s="123" t="s">
        <v>4065</v>
      </c>
      <c r="B1762" s="124" t="s">
        <v>4066</v>
      </c>
      <c r="C1762" s="123" t="s">
        <v>90</v>
      </c>
      <c r="D1762" s="123" t="s">
        <v>404</v>
      </c>
      <c r="E1762" s="123" t="s">
        <v>1546</v>
      </c>
      <c r="F1762" s="123">
        <v>2024</v>
      </c>
      <c r="G1762" s="123" t="s">
        <v>138</v>
      </c>
      <c r="H1762" s="123" t="s">
        <v>144</v>
      </c>
      <c r="I1762" s="123" t="s">
        <v>145</v>
      </c>
      <c r="J1762" s="251" t="s">
        <v>13</v>
      </c>
      <c r="K1762" s="181">
        <v>16678</v>
      </c>
      <c r="L1762" s="185">
        <v>15687</v>
      </c>
      <c r="M1762" s="181">
        <v>0</v>
      </c>
      <c r="N1762" s="182" t="s">
        <v>20</v>
      </c>
      <c r="O1762" s="183" t="s">
        <v>146</v>
      </c>
    </row>
    <row r="1763" spans="1:15" customFormat="1" ht="15.5" x14ac:dyDescent="0.35">
      <c r="A1763" s="176" t="s">
        <v>4067</v>
      </c>
      <c r="B1763" s="177" t="s">
        <v>4068</v>
      </c>
      <c r="C1763" s="176" t="s">
        <v>111</v>
      </c>
      <c r="D1763" s="176" t="s">
        <v>155</v>
      </c>
      <c r="E1763" s="176" t="s">
        <v>155</v>
      </c>
      <c r="F1763" s="176">
        <v>2024</v>
      </c>
      <c r="G1763" s="176" t="s">
        <v>138</v>
      </c>
      <c r="H1763" s="176" t="s">
        <v>151</v>
      </c>
      <c r="I1763" s="176" t="s">
        <v>152</v>
      </c>
      <c r="J1763" s="250" t="s">
        <v>13</v>
      </c>
      <c r="K1763" s="178">
        <v>217000</v>
      </c>
      <c r="L1763" s="184">
        <v>233300</v>
      </c>
      <c r="M1763" s="178">
        <v>211356.035</v>
      </c>
      <c r="N1763" s="179" t="s">
        <v>20</v>
      </c>
      <c r="O1763" s="180" t="s">
        <v>20</v>
      </c>
    </row>
    <row r="1764" spans="1:15" customFormat="1" ht="15.5" x14ac:dyDescent="0.35">
      <c r="A1764" s="123" t="s">
        <v>4069</v>
      </c>
      <c r="B1764" s="124" t="s">
        <v>4070</v>
      </c>
      <c r="C1764" s="123" t="s">
        <v>86</v>
      </c>
      <c r="D1764" s="123" t="s">
        <v>906</v>
      </c>
      <c r="E1764" s="123" t="s">
        <v>2381</v>
      </c>
      <c r="F1764" s="123">
        <v>2024</v>
      </c>
      <c r="G1764" s="123" t="s">
        <v>138</v>
      </c>
      <c r="H1764" s="123" t="s">
        <v>196</v>
      </c>
      <c r="I1764" s="123" t="s">
        <v>196</v>
      </c>
      <c r="J1764" s="251" t="s">
        <v>13</v>
      </c>
      <c r="K1764" s="181">
        <v>3706541</v>
      </c>
      <c r="L1764" s="181">
        <v>2258892</v>
      </c>
      <c r="M1764" s="181">
        <v>193825.25</v>
      </c>
      <c r="N1764" s="182" t="s">
        <v>20</v>
      </c>
      <c r="O1764" s="183" t="s">
        <v>20</v>
      </c>
    </row>
    <row r="1765" spans="1:15" customFormat="1" ht="15.5" x14ac:dyDescent="0.35">
      <c r="A1765" s="176" t="s">
        <v>4071</v>
      </c>
      <c r="B1765" s="177" t="s">
        <v>4072</v>
      </c>
      <c r="C1765" s="176" t="s">
        <v>89</v>
      </c>
      <c r="D1765" s="176" t="s">
        <v>186</v>
      </c>
      <c r="E1765" s="176" t="s">
        <v>303</v>
      </c>
      <c r="F1765" s="176">
        <v>2024</v>
      </c>
      <c r="G1765" s="176" t="s">
        <v>138</v>
      </c>
      <c r="H1765" s="176" t="s">
        <v>182</v>
      </c>
      <c r="I1765" s="176" t="s">
        <v>330</v>
      </c>
      <c r="J1765" s="250" t="s">
        <v>16</v>
      </c>
      <c r="K1765" s="178">
        <v>26323</v>
      </c>
      <c r="L1765" s="184">
        <v>26321</v>
      </c>
      <c r="M1765" s="178">
        <v>450</v>
      </c>
      <c r="N1765" s="179" t="s">
        <v>20</v>
      </c>
      <c r="O1765" s="180" t="s">
        <v>20</v>
      </c>
    </row>
    <row r="1766" spans="1:15" customFormat="1" ht="15.5" x14ac:dyDescent="0.35">
      <c r="A1766" s="123" t="s">
        <v>4073</v>
      </c>
      <c r="B1766" s="124" t="s">
        <v>4074</v>
      </c>
      <c r="C1766" s="123" t="s">
        <v>87</v>
      </c>
      <c r="D1766" s="123" t="s">
        <v>155</v>
      </c>
      <c r="E1766" s="123" t="s">
        <v>155</v>
      </c>
      <c r="F1766" s="123">
        <v>2024</v>
      </c>
      <c r="G1766" s="123" t="s">
        <v>138</v>
      </c>
      <c r="H1766" s="123" t="s">
        <v>151</v>
      </c>
      <c r="I1766" s="123" t="s">
        <v>152</v>
      </c>
      <c r="J1766" s="251" t="s">
        <v>13</v>
      </c>
      <c r="K1766" s="181">
        <v>767835</v>
      </c>
      <c r="L1766" s="181">
        <v>750080</v>
      </c>
      <c r="M1766" s="181">
        <v>737879.43200000003</v>
      </c>
      <c r="N1766" s="182" t="s">
        <v>20</v>
      </c>
      <c r="O1766" s="183" t="s">
        <v>20</v>
      </c>
    </row>
    <row r="1767" spans="1:15" customFormat="1" ht="15.5" x14ac:dyDescent="0.35">
      <c r="A1767" s="176" t="s">
        <v>4075</v>
      </c>
      <c r="B1767" s="177" t="s">
        <v>4076</v>
      </c>
      <c r="C1767" s="176" t="s">
        <v>89</v>
      </c>
      <c r="D1767" s="176" t="s">
        <v>221</v>
      </c>
      <c r="E1767" s="176" t="s">
        <v>2693</v>
      </c>
      <c r="F1767" s="176">
        <v>2024</v>
      </c>
      <c r="G1767" s="176" t="s">
        <v>138</v>
      </c>
      <c r="H1767" s="176" t="s">
        <v>151</v>
      </c>
      <c r="I1767" s="176" t="s">
        <v>152</v>
      </c>
      <c r="J1767" s="250" t="s">
        <v>13</v>
      </c>
      <c r="K1767" s="178">
        <v>421525</v>
      </c>
      <c r="L1767" s="184">
        <v>181820</v>
      </c>
      <c r="M1767" s="178">
        <v>181263</v>
      </c>
      <c r="N1767" s="179" t="s">
        <v>20</v>
      </c>
      <c r="O1767" s="180" t="s">
        <v>20</v>
      </c>
    </row>
    <row r="1768" spans="1:15" customFormat="1" ht="15.5" x14ac:dyDescent="0.35">
      <c r="A1768" s="123" t="s">
        <v>4077</v>
      </c>
      <c r="B1768" s="124" t="s">
        <v>4078</v>
      </c>
      <c r="C1768" s="123" t="s">
        <v>98</v>
      </c>
      <c r="D1768" s="123" t="s">
        <v>365</v>
      </c>
      <c r="E1768" s="123" t="s">
        <v>501</v>
      </c>
      <c r="F1768" s="123">
        <v>2024</v>
      </c>
      <c r="G1768" s="123" t="s">
        <v>138</v>
      </c>
      <c r="H1768" s="123" t="s">
        <v>182</v>
      </c>
      <c r="I1768" s="123" t="s">
        <v>1000</v>
      </c>
      <c r="J1768" s="251" t="s">
        <v>13</v>
      </c>
      <c r="K1768" s="181">
        <v>5747943</v>
      </c>
      <c r="L1768" s="181">
        <v>83401</v>
      </c>
      <c r="M1768" s="185">
        <v>0</v>
      </c>
      <c r="N1768" s="182" t="s">
        <v>20</v>
      </c>
      <c r="O1768" s="183" t="s">
        <v>146</v>
      </c>
    </row>
    <row r="1769" spans="1:15" customFormat="1" ht="15.5" x14ac:dyDescent="0.35">
      <c r="A1769" s="176" t="s">
        <v>4079</v>
      </c>
      <c r="B1769" s="177" t="s">
        <v>4080</v>
      </c>
      <c r="C1769" s="176" t="s">
        <v>93</v>
      </c>
      <c r="D1769" s="176" t="s">
        <v>194</v>
      </c>
      <c r="E1769" s="176" t="s">
        <v>2467</v>
      </c>
      <c r="F1769" s="176">
        <v>2024</v>
      </c>
      <c r="G1769" s="176" t="s">
        <v>138</v>
      </c>
      <c r="H1769" s="176" t="s">
        <v>182</v>
      </c>
      <c r="I1769" s="176" t="s">
        <v>330</v>
      </c>
      <c r="J1769" s="250" t="s">
        <v>13</v>
      </c>
      <c r="K1769" s="178">
        <v>53200</v>
      </c>
      <c r="L1769" s="178">
        <v>53200</v>
      </c>
      <c r="M1769" s="178">
        <v>9</v>
      </c>
      <c r="N1769" s="179" t="s">
        <v>20</v>
      </c>
      <c r="O1769" s="180" t="s">
        <v>20</v>
      </c>
    </row>
    <row r="1770" spans="1:15" customFormat="1" ht="15.5" x14ac:dyDescent="0.35">
      <c r="A1770" s="123" t="s">
        <v>4081</v>
      </c>
      <c r="B1770" s="124" t="s">
        <v>4082</v>
      </c>
      <c r="C1770" s="123" t="s">
        <v>89</v>
      </c>
      <c r="D1770" s="123" t="s">
        <v>186</v>
      </c>
      <c r="E1770" s="123" t="s">
        <v>187</v>
      </c>
      <c r="F1770" s="123">
        <v>2024</v>
      </c>
      <c r="G1770" s="123" t="s">
        <v>138</v>
      </c>
      <c r="H1770" s="123" t="s">
        <v>162</v>
      </c>
      <c r="I1770" s="123" t="s">
        <v>218</v>
      </c>
      <c r="J1770" s="251" t="s">
        <v>13</v>
      </c>
      <c r="K1770" s="181">
        <v>906567</v>
      </c>
      <c r="L1770" s="181">
        <v>74616</v>
      </c>
      <c r="M1770" s="185">
        <v>1160</v>
      </c>
      <c r="N1770" s="182" t="s">
        <v>20</v>
      </c>
      <c r="O1770" s="183" t="s">
        <v>20</v>
      </c>
    </row>
    <row r="1771" spans="1:15" customFormat="1" ht="15.5" x14ac:dyDescent="0.35">
      <c r="A1771" s="176" t="s">
        <v>4083</v>
      </c>
      <c r="B1771" s="177" t="s">
        <v>4084</v>
      </c>
      <c r="C1771" s="176" t="s">
        <v>90</v>
      </c>
      <c r="D1771" s="176" t="s">
        <v>911</v>
      </c>
      <c r="E1771" s="176" t="s">
        <v>3477</v>
      </c>
      <c r="F1771" s="176">
        <v>2024</v>
      </c>
      <c r="G1771" s="176" t="s">
        <v>138</v>
      </c>
      <c r="H1771" s="176" t="s">
        <v>151</v>
      </c>
      <c r="I1771" s="176" t="s">
        <v>200</v>
      </c>
      <c r="J1771" s="250" t="s">
        <v>13</v>
      </c>
      <c r="K1771" s="178">
        <v>2124487</v>
      </c>
      <c r="L1771" s="184">
        <v>2086726</v>
      </c>
      <c r="M1771" s="178">
        <v>2086723.4240000001</v>
      </c>
      <c r="N1771" s="179" t="s">
        <v>20</v>
      </c>
      <c r="O1771" s="180" t="s">
        <v>20</v>
      </c>
    </row>
    <row r="1772" spans="1:15" customFormat="1" ht="15.5" x14ac:dyDescent="0.35">
      <c r="A1772" s="123" t="s">
        <v>4085</v>
      </c>
      <c r="B1772" s="124" t="s">
        <v>4086</v>
      </c>
      <c r="C1772" s="123" t="s">
        <v>109</v>
      </c>
      <c r="D1772" s="123" t="s">
        <v>171</v>
      </c>
      <c r="E1772" s="123" t="s">
        <v>606</v>
      </c>
      <c r="F1772" s="123">
        <v>2024</v>
      </c>
      <c r="G1772" s="123" t="s">
        <v>138</v>
      </c>
      <c r="H1772" s="123" t="s">
        <v>182</v>
      </c>
      <c r="I1772" s="123" t="s">
        <v>330</v>
      </c>
      <c r="J1772" s="251" t="s">
        <v>13</v>
      </c>
      <c r="K1772" s="181">
        <v>2000</v>
      </c>
      <c r="L1772" s="181">
        <v>11000</v>
      </c>
      <c r="M1772" s="181">
        <v>1000</v>
      </c>
      <c r="N1772" s="182" t="s">
        <v>20</v>
      </c>
      <c r="O1772" s="183" t="s">
        <v>20</v>
      </c>
    </row>
    <row r="1773" spans="1:15" customFormat="1" ht="15.5" x14ac:dyDescent="0.35">
      <c r="A1773" s="176" t="s">
        <v>4087</v>
      </c>
      <c r="B1773" s="177" t="s">
        <v>4088</v>
      </c>
      <c r="C1773" s="176" t="s">
        <v>88</v>
      </c>
      <c r="D1773" s="176" t="s">
        <v>412</v>
      </c>
      <c r="E1773" s="176" t="s">
        <v>413</v>
      </c>
      <c r="F1773" s="176">
        <v>2024</v>
      </c>
      <c r="G1773" s="176" t="s">
        <v>138</v>
      </c>
      <c r="H1773" s="176" t="s">
        <v>151</v>
      </c>
      <c r="I1773" s="176" t="s">
        <v>152</v>
      </c>
      <c r="J1773" s="250" t="s">
        <v>13</v>
      </c>
      <c r="K1773" s="178">
        <v>10</v>
      </c>
      <c r="L1773" s="178">
        <v>10</v>
      </c>
      <c r="M1773" s="178">
        <v>0</v>
      </c>
      <c r="N1773" s="179" t="s">
        <v>20</v>
      </c>
      <c r="O1773" s="180" t="s">
        <v>146</v>
      </c>
    </row>
    <row r="1774" spans="1:15" customFormat="1" ht="15.5" x14ac:dyDescent="0.35">
      <c r="A1774" s="123" t="s">
        <v>4089</v>
      </c>
      <c r="B1774" s="124" t="s">
        <v>4090</v>
      </c>
      <c r="C1774" s="123" t="s">
        <v>89</v>
      </c>
      <c r="D1774" s="123" t="s">
        <v>186</v>
      </c>
      <c r="E1774" s="123" t="s">
        <v>589</v>
      </c>
      <c r="F1774" s="123">
        <v>2024</v>
      </c>
      <c r="G1774" s="123" t="s">
        <v>138</v>
      </c>
      <c r="H1774" s="123" t="s">
        <v>151</v>
      </c>
      <c r="I1774" s="123" t="s">
        <v>152</v>
      </c>
      <c r="J1774" s="251" t="s">
        <v>13</v>
      </c>
      <c r="K1774" s="181">
        <v>900</v>
      </c>
      <c r="L1774" s="185">
        <v>710</v>
      </c>
      <c r="M1774" s="181">
        <v>701.20899999999995</v>
      </c>
      <c r="N1774" s="182" t="s">
        <v>20</v>
      </c>
      <c r="O1774" s="183" t="s">
        <v>20</v>
      </c>
    </row>
    <row r="1775" spans="1:15" customFormat="1" ht="15.5" x14ac:dyDescent="0.35">
      <c r="A1775" s="176" t="s">
        <v>4091</v>
      </c>
      <c r="B1775" s="177" t="s">
        <v>4092</v>
      </c>
      <c r="C1775" s="176" t="s">
        <v>98</v>
      </c>
      <c r="D1775" s="176" t="s">
        <v>155</v>
      </c>
      <c r="E1775" s="176" t="s">
        <v>155</v>
      </c>
      <c r="F1775" s="176">
        <v>2024</v>
      </c>
      <c r="G1775" s="176" t="s">
        <v>138</v>
      </c>
      <c r="H1775" s="176" t="s">
        <v>151</v>
      </c>
      <c r="I1775" s="176" t="s">
        <v>152</v>
      </c>
      <c r="J1775" s="250" t="s">
        <v>13</v>
      </c>
      <c r="K1775" s="178">
        <v>183988</v>
      </c>
      <c r="L1775" s="178">
        <v>1020</v>
      </c>
      <c r="M1775" s="178">
        <v>32</v>
      </c>
      <c r="N1775" s="179" t="s">
        <v>20</v>
      </c>
      <c r="O1775" s="180" t="s">
        <v>20</v>
      </c>
    </row>
    <row r="1776" spans="1:15" customFormat="1" ht="15.5" x14ac:dyDescent="0.35">
      <c r="A1776" s="123" t="s">
        <v>4093</v>
      </c>
      <c r="B1776" s="124" t="s">
        <v>4094</v>
      </c>
      <c r="C1776" s="123" t="s">
        <v>109</v>
      </c>
      <c r="D1776" s="123" t="s">
        <v>171</v>
      </c>
      <c r="E1776" s="123" t="s">
        <v>1931</v>
      </c>
      <c r="F1776" s="123">
        <v>2024</v>
      </c>
      <c r="G1776" s="123" t="s">
        <v>138</v>
      </c>
      <c r="H1776" s="123" t="s">
        <v>182</v>
      </c>
      <c r="I1776" s="123" t="s">
        <v>330</v>
      </c>
      <c r="J1776" s="251" t="s">
        <v>13</v>
      </c>
      <c r="K1776" s="181">
        <v>1229819</v>
      </c>
      <c r="L1776" s="185">
        <v>1167262</v>
      </c>
      <c r="M1776" s="185">
        <v>1167260</v>
      </c>
      <c r="N1776" s="182" t="s">
        <v>20</v>
      </c>
      <c r="O1776" s="183" t="s">
        <v>20</v>
      </c>
    </row>
    <row r="1777" spans="1:15" customFormat="1" ht="15.5" x14ac:dyDescent="0.35">
      <c r="A1777" s="176" t="s">
        <v>4095</v>
      </c>
      <c r="B1777" s="177" t="s">
        <v>4096</v>
      </c>
      <c r="C1777" s="176" t="s">
        <v>91</v>
      </c>
      <c r="D1777" s="176" t="s">
        <v>393</v>
      </c>
      <c r="E1777" s="176" t="s">
        <v>393</v>
      </c>
      <c r="F1777" s="176">
        <v>2024</v>
      </c>
      <c r="G1777" s="176" t="s">
        <v>138</v>
      </c>
      <c r="H1777" s="176" t="s">
        <v>196</v>
      </c>
      <c r="I1777" s="176" t="s">
        <v>196</v>
      </c>
      <c r="J1777" s="250" t="s">
        <v>13</v>
      </c>
      <c r="K1777" s="178">
        <v>803372</v>
      </c>
      <c r="L1777" s="178">
        <v>594498</v>
      </c>
      <c r="M1777" s="178">
        <v>594496.66200000001</v>
      </c>
      <c r="N1777" s="179" t="s">
        <v>20</v>
      </c>
      <c r="O1777" s="180" t="s">
        <v>20</v>
      </c>
    </row>
    <row r="1778" spans="1:15" customFormat="1" ht="15.5" x14ac:dyDescent="0.35">
      <c r="A1778" s="123" t="s">
        <v>4097</v>
      </c>
      <c r="B1778" s="124" t="s">
        <v>4098</v>
      </c>
      <c r="C1778" s="123" t="s">
        <v>98</v>
      </c>
      <c r="D1778" s="123" t="s">
        <v>158</v>
      </c>
      <c r="E1778" s="123" t="s">
        <v>1059</v>
      </c>
      <c r="F1778" s="123">
        <v>2024</v>
      </c>
      <c r="G1778" s="123" t="s">
        <v>138</v>
      </c>
      <c r="H1778" s="123" t="s">
        <v>162</v>
      </c>
      <c r="I1778" s="123" t="s">
        <v>2166</v>
      </c>
      <c r="J1778" s="251" t="s">
        <v>13</v>
      </c>
      <c r="K1778" s="181">
        <v>34155</v>
      </c>
      <c r="L1778" s="185">
        <v>3001</v>
      </c>
      <c r="M1778" s="181">
        <v>0</v>
      </c>
      <c r="N1778" s="182" t="s">
        <v>20</v>
      </c>
      <c r="O1778" s="183" t="s">
        <v>146</v>
      </c>
    </row>
    <row r="1779" spans="1:15" customFormat="1" ht="15.5" x14ac:dyDescent="0.35">
      <c r="A1779" s="176" t="s">
        <v>4099</v>
      </c>
      <c r="B1779" s="177" t="s">
        <v>4100</v>
      </c>
      <c r="C1779" s="176" t="s">
        <v>292</v>
      </c>
      <c r="D1779" s="176" t="s">
        <v>72</v>
      </c>
      <c r="E1779" s="176" t="s">
        <v>72</v>
      </c>
      <c r="F1779" s="176">
        <v>2024</v>
      </c>
      <c r="G1779" s="176" t="s">
        <v>251</v>
      </c>
      <c r="H1779" s="176" t="s">
        <v>151</v>
      </c>
      <c r="I1779" s="176" t="s">
        <v>200</v>
      </c>
      <c r="J1779" s="250" t="s">
        <v>13</v>
      </c>
      <c r="K1779" s="178">
        <v>49240</v>
      </c>
      <c r="L1779" s="184">
        <v>49240</v>
      </c>
      <c r="M1779" s="184">
        <v>49060</v>
      </c>
      <c r="N1779" s="179" t="s">
        <v>20</v>
      </c>
      <c r="O1779" s="180" t="s">
        <v>20</v>
      </c>
    </row>
    <row r="1780" spans="1:15" customFormat="1" ht="15.5" x14ac:dyDescent="0.35">
      <c r="A1780" s="123" t="s">
        <v>4101</v>
      </c>
      <c r="B1780" s="124" t="s">
        <v>4102</v>
      </c>
      <c r="C1780" s="123" t="s">
        <v>90</v>
      </c>
      <c r="D1780" s="123" t="s">
        <v>63</v>
      </c>
      <c r="E1780" s="123" t="s">
        <v>63</v>
      </c>
      <c r="F1780" s="123">
        <v>2024</v>
      </c>
      <c r="G1780" s="123" t="s">
        <v>138</v>
      </c>
      <c r="H1780" s="123" t="s">
        <v>182</v>
      </c>
      <c r="I1780" s="123" t="s">
        <v>330</v>
      </c>
      <c r="J1780" s="251" t="s">
        <v>13</v>
      </c>
      <c r="K1780" s="181">
        <v>5279</v>
      </c>
      <c r="L1780" s="181">
        <v>5278</v>
      </c>
      <c r="M1780" s="181">
        <v>5278</v>
      </c>
      <c r="N1780" s="182" t="s">
        <v>20</v>
      </c>
      <c r="O1780" s="183" t="s">
        <v>20</v>
      </c>
    </row>
    <row r="1781" spans="1:15" customFormat="1" ht="15.5" x14ac:dyDescent="0.35">
      <c r="A1781" s="176" t="s">
        <v>4103</v>
      </c>
      <c r="B1781" s="177" t="s">
        <v>4104</v>
      </c>
      <c r="C1781" s="176" t="s">
        <v>109</v>
      </c>
      <c r="D1781" s="176" t="s">
        <v>171</v>
      </c>
      <c r="E1781" s="176" t="s">
        <v>3700</v>
      </c>
      <c r="F1781" s="176">
        <v>2024</v>
      </c>
      <c r="G1781" s="176" t="s">
        <v>138</v>
      </c>
      <c r="H1781" s="176" t="s">
        <v>182</v>
      </c>
      <c r="I1781" s="176" t="s">
        <v>330</v>
      </c>
      <c r="J1781" s="250" t="s">
        <v>13</v>
      </c>
      <c r="K1781" s="178">
        <v>188192</v>
      </c>
      <c r="L1781" s="178">
        <v>3</v>
      </c>
      <c r="M1781" s="178">
        <v>0</v>
      </c>
      <c r="N1781" s="179" t="s">
        <v>20</v>
      </c>
      <c r="O1781" s="180" t="s">
        <v>146</v>
      </c>
    </row>
    <row r="1782" spans="1:15" customFormat="1" ht="15.5" x14ac:dyDescent="0.35">
      <c r="A1782" s="123" t="s">
        <v>4105</v>
      </c>
      <c r="B1782" s="124" t="s">
        <v>4106</v>
      </c>
      <c r="C1782" s="123" t="s">
        <v>90</v>
      </c>
      <c r="D1782" s="123" t="s">
        <v>63</v>
      </c>
      <c r="E1782" s="123" t="s">
        <v>63</v>
      </c>
      <c r="F1782" s="123">
        <v>2024</v>
      </c>
      <c r="G1782" s="123" t="s">
        <v>138</v>
      </c>
      <c r="H1782" s="123" t="s">
        <v>182</v>
      </c>
      <c r="I1782" s="123" t="s">
        <v>330</v>
      </c>
      <c r="J1782" s="251" t="s">
        <v>13</v>
      </c>
      <c r="K1782" s="181">
        <v>19510</v>
      </c>
      <c r="L1782" s="185">
        <v>15001</v>
      </c>
      <c r="M1782" s="181">
        <v>0</v>
      </c>
      <c r="N1782" s="182" t="s">
        <v>20</v>
      </c>
      <c r="O1782" s="183" t="s">
        <v>146</v>
      </c>
    </row>
    <row r="1783" spans="1:15" customFormat="1" ht="15.5" x14ac:dyDescent="0.35">
      <c r="A1783" s="176" t="s">
        <v>4107</v>
      </c>
      <c r="B1783" s="177" t="s">
        <v>4108</v>
      </c>
      <c r="C1783" s="176" t="s">
        <v>90</v>
      </c>
      <c r="D1783" s="176" t="s">
        <v>911</v>
      </c>
      <c r="E1783" s="176" t="s">
        <v>2177</v>
      </c>
      <c r="F1783" s="176">
        <v>2024</v>
      </c>
      <c r="G1783" s="176" t="s">
        <v>138</v>
      </c>
      <c r="H1783" s="176" t="s">
        <v>182</v>
      </c>
      <c r="I1783" s="176" t="s">
        <v>330</v>
      </c>
      <c r="J1783" s="250" t="s">
        <v>13</v>
      </c>
      <c r="K1783" s="178">
        <v>3791</v>
      </c>
      <c r="L1783" s="178">
        <v>3791</v>
      </c>
      <c r="M1783" s="184">
        <v>2791</v>
      </c>
      <c r="N1783" s="179" t="s">
        <v>20</v>
      </c>
      <c r="O1783" s="180" t="s">
        <v>20</v>
      </c>
    </row>
    <row r="1784" spans="1:15" customFormat="1" ht="15.5" x14ac:dyDescent="0.35">
      <c r="A1784" s="123" t="s">
        <v>4109</v>
      </c>
      <c r="B1784" s="124" t="s">
        <v>4110</v>
      </c>
      <c r="C1784" s="123" t="s">
        <v>90</v>
      </c>
      <c r="D1784" s="123" t="s">
        <v>404</v>
      </c>
      <c r="E1784" s="123" t="s">
        <v>1546</v>
      </c>
      <c r="F1784" s="123">
        <v>2024</v>
      </c>
      <c r="G1784" s="123" t="s">
        <v>138</v>
      </c>
      <c r="H1784" s="123" t="s">
        <v>144</v>
      </c>
      <c r="I1784" s="123" t="s">
        <v>145</v>
      </c>
      <c r="J1784" s="251" t="s">
        <v>13</v>
      </c>
      <c r="K1784" s="181">
        <v>20159</v>
      </c>
      <c r="L1784" s="181">
        <v>19168</v>
      </c>
      <c r="M1784" s="181">
        <v>0</v>
      </c>
      <c r="N1784" s="182" t="s">
        <v>20</v>
      </c>
      <c r="O1784" s="183" t="s">
        <v>146</v>
      </c>
    </row>
    <row r="1785" spans="1:15" customFormat="1" ht="15.5" x14ac:dyDescent="0.35">
      <c r="A1785" s="176" t="s">
        <v>4111</v>
      </c>
      <c r="B1785" s="177" t="s">
        <v>4112</v>
      </c>
      <c r="C1785" s="176" t="s">
        <v>88</v>
      </c>
      <c r="D1785" s="176" t="s">
        <v>412</v>
      </c>
      <c r="E1785" s="176" t="s">
        <v>413</v>
      </c>
      <c r="F1785" s="176">
        <v>2024</v>
      </c>
      <c r="G1785" s="176" t="s">
        <v>138</v>
      </c>
      <c r="H1785" s="176" t="s">
        <v>182</v>
      </c>
      <c r="I1785" s="176" t="s">
        <v>330</v>
      </c>
      <c r="J1785" s="250" t="s">
        <v>13</v>
      </c>
      <c r="K1785" s="178">
        <v>976606</v>
      </c>
      <c r="L1785" s="178">
        <v>743117</v>
      </c>
      <c r="M1785" s="178">
        <v>743115.62600000005</v>
      </c>
      <c r="N1785" s="179" t="s">
        <v>20</v>
      </c>
      <c r="O1785" s="180" t="s">
        <v>20</v>
      </c>
    </row>
    <row r="1786" spans="1:15" customFormat="1" ht="15.5" x14ac:dyDescent="0.35">
      <c r="A1786" s="123" t="s">
        <v>4113</v>
      </c>
      <c r="B1786" s="124" t="s">
        <v>4114</v>
      </c>
      <c r="C1786" s="123" t="s">
        <v>111</v>
      </c>
      <c r="D1786" s="123" t="s">
        <v>180</v>
      </c>
      <c r="E1786" s="123" t="s">
        <v>2432</v>
      </c>
      <c r="F1786" s="123">
        <v>2024</v>
      </c>
      <c r="G1786" s="123" t="s">
        <v>138</v>
      </c>
      <c r="H1786" s="123" t="s">
        <v>182</v>
      </c>
      <c r="I1786" s="123" t="s">
        <v>330</v>
      </c>
      <c r="J1786" s="251" t="s">
        <v>13</v>
      </c>
      <c r="K1786" s="181">
        <v>1052081</v>
      </c>
      <c r="L1786" s="181">
        <v>1251000</v>
      </c>
      <c r="M1786" s="185">
        <v>1051080</v>
      </c>
      <c r="N1786" s="182" t="s">
        <v>20</v>
      </c>
      <c r="O1786" s="183" t="s">
        <v>20</v>
      </c>
    </row>
    <row r="1787" spans="1:15" customFormat="1" ht="15.5" x14ac:dyDescent="0.35">
      <c r="A1787" s="176" t="s">
        <v>4115</v>
      </c>
      <c r="B1787" s="177" t="s">
        <v>4116</v>
      </c>
      <c r="C1787" s="176" t="s">
        <v>98</v>
      </c>
      <c r="D1787" s="176" t="s">
        <v>365</v>
      </c>
      <c r="E1787" s="176" t="s">
        <v>365</v>
      </c>
      <c r="F1787" s="176">
        <v>2024</v>
      </c>
      <c r="G1787" s="176" t="s">
        <v>138</v>
      </c>
      <c r="H1787" s="176" t="s">
        <v>321</v>
      </c>
      <c r="I1787" s="176" t="s">
        <v>830</v>
      </c>
      <c r="J1787" s="250" t="s">
        <v>13</v>
      </c>
      <c r="K1787" s="178">
        <v>226622</v>
      </c>
      <c r="L1787" s="184">
        <v>124904</v>
      </c>
      <c r="M1787" s="178">
        <v>96198.021999999997</v>
      </c>
      <c r="N1787" s="179" t="s">
        <v>20</v>
      </c>
      <c r="O1787" s="180" t="s">
        <v>20</v>
      </c>
    </row>
    <row r="1788" spans="1:15" customFormat="1" ht="15.5" x14ac:dyDescent="0.35">
      <c r="A1788" s="123" t="s">
        <v>4117</v>
      </c>
      <c r="B1788" s="124" t="s">
        <v>4118</v>
      </c>
      <c r="C1788" s="123" t="s">
        <v>90</v>
      </c>
      <c r="D1788" s="123" t="s">
        <v>155</v>
      </c>
      <c r="E1788" s="123" t="s">
        <v>155</v>
      </c>
      <c r="F1788" s="123">
        <v>2024</v>
      </c>
      <c r="G1788" s="123" t="s">
        <v>138</v>
      </c>
      <c r="H1788" s="123" t="s">
        <v>270</v>
      </c>
      <c r="I1788" s="123" t="s">
        <v>271</v>
      </c>
      <c r="J1788" s="251" t="s">
        <v>13</v>
      </c>
      <c r="K1788" s="181">
        <v>85628</v>
      </c>
      <c r="L1788" s="181">
        <v>19127</v>
      </c>
      <c r="M1788" s="181">
        <v>19125</v>
      </c>
      <c r="N1788" s="182" t="s">
        <v>20</v>
      </c>
      <c r="O1788" s="183" t="s">
        <v>20</v>
      </c>
    </row>
    <row r="1789" spans="1:15" customFormat="1" ht="15.5" x14ac:dyDescent="0.35">
      <c r="A1789" s="176" t="s">
        <v>4119</v>
      </c>
      <c r="B1789" s="177" t="s">
        <v>4120</v>
      </c>
      <c r="C1789" s="176" t="s">
        <v>90</v>
      </c>
      <c r="D1789" s="176" t="s">
        <v>911</v>
      </c>
      <c r="E1789" s="176" t="s">
        <v>2177</v>
      </c>
      <c r="F1789" s="176">
        <v>2024</v>
      </c>
      <c r="G1789" s="176" t="s">
        <v>138</v>
      </c>
      <c r="H1789" s="176" t="s">
        <v>182</v>
      </c>
      <c r="I1789" s="176" t="s">
        <v>330</v>
      </c>
      <c r="J1789" s="250" t="s">
        <v>13</v>
      </c>
      <c r="K1789" s="178">
        <v>31638</v>
      </c>
      <c r="L1789" s="178">
        <v>65516</v>
      </c>
      <c r="M1789" s="178">
        <v>6638</v>
      </c>
      <c r="N1789" s="179" t="s">
        <v>20</v>
      </c>
      <c r="O1789" s="180" t="s">
        <v>20</v>
      </c>
    </row>
    <row r="1790" spans="1:15" customFormat="1" ht="15.5" x14ac:dyDescent="0.35">
      <c r="A1790" s="123" t="s">
        <v>4121</v>
      </c>
      <c r="B1790" s="124" t="s">
        <v>4122</v>
      </c>
      <c r="C1790" s="123" t="s">
        <v>100</v>
      </c>
      <c r="D1790" s="123" t="s">
        <v>149</v>
      </c>
      <c r="E1790" s="123" t="s">
        <v>150</v>
      </c>
      <c r="F1790" s="123">
        <v>2024</v>
      </c>
      <c r="G1790" s="123" t="s">
        <v>138</v>
      </c>
      <c r="H1790" s="123" t="s">
        <v>182</v>
      </c>
      <c r="I1790" s="123" t="s">
        <v>330</v>
      </c>
      <c r="J1790" s="251" t="s">
        <v>13</v>
      </c>
      <c r="K1790" s="181">
        <v>1001</v>
      </c>
      <c r="L1790" s="185">
        <v>1000</v>
      </c>
      <c r="M1790" s="181">
        <v>1000</v>
      </c>
      <c r="N1790" s="182" t="s">
        <v>20</v>
      </c>
      <c r="O1790" s="183" t="s">
        <v>20</v>
      </c>
    </row>
    <row r="1791" spans="1:15" customFormat="1" ht="15.5" x14ac:dyDescent="0.35">
      <c r="A1791" s="176" t="s">
        <v>4123</v>
      </c>
      <c r="B1791" s="177" t="s">
        <v>4124</v>
      </c>
      <c r="C1791" s="176" t="s">
        <v>88</v>
      </c>
      <c r="D1791" s="176" t="s">
        <v>396</v>
      </c>
      <c r="E1791" s="176" t="s">
        <v>396</v>
      </c>
      <c r="F1791" s="176">
        <v>2024</v>
      </c>
      <c r="G1791" s="176" t="s">
        <v>138</v>
      </c>
      <c r="H1791" s="176" t="s">
        <v>182</v>
      </c>
      <c r="I1791" s="176" t="s">
        <v>330</v>
      </c>
      <c r="J1791" s="250" t="s">
        <v>13</v>
      </c>
      <c r="K1791" s="178">
        <v>437140</v>
      </c>
      <c r="L1791" s="184">
        <v>405638</v>
      </c>
      <c r="M1791" s="178">
        <v>405638</v>
      </c>
      <c r="N1791" s="179" t="s">
        <v>20</v>
      </c>
      <c r="O1791" s="180" t="s">
        <v>20</v>
      </c>
    </row>
    <row r="1792" spans="1:15" customFormat="1" ht="15.5" x14ac:dyDescent="0.35">
      <c r="A1792" s="123" t="s">
        <v>4125</v>
      </c>
      <c r="B1792" s="124" t="s">
        <v>4126</v>
      </c>
      <c r="C1792" s="123" t="s">
        <v>100</v>
      </c>
      <c r="D1792" s="123" t="s">
        <v>1471</v>
      </c>
      <c r="E1792" s="123" t="s">
        <v>2423</v>
      </c>
      <c r="F1792" s="123">
        <v>2024</v>
      </c>
      <c r="G1792" s="123" t="s">
        <v>251</v>
      </c>
      <c r="H1792" s="123" t="s">
        <v>182</v>
      </c>
      <c r="I1792" s="123" t="s">
        <v>330</v>
      </c>
      <c r="J1792" s="251" t="s">
        <v>13</v>
      </c>
      <c r="K1792" s="181">
        <v>35416</v>
      </c>
      <c r="L1792" s="181">
        <v>0</v>
      </c>
      <c r="M1792" s="181">
        <v>32850.699999999997</v>
      </c>
      <c r="N1792" s="182" t="s">
        <v>146</v>
      </c>
      <c r="O1792" s="183" t="s">
        <v>20</v>
      </c>
    </row>
    <row r="1793" spans="1:15" customFormat="1" ht="15.5" x14ac:dyDescent="0.35">
      <c r="A1793" s="176" t="s">
        <v>4127</v>
      </c>
      <c r="B1793" s="177" t="s">
        <v>4128</v>
      </c>
      <c r="C1793" s="176" t="s">
        <v>90</v>
      </c>
      <c r="D1793" s="176" t="s">
        <v>63</v>
      </c>
      <c r="E1793" s="176" t="s">
        <v>327</v>
      </c>
      <c r="F1793" s="176">
        <v>2024</v>
      </c>
      <c r="G1793" s="176" t="s">
        <v>138</v>
      </c>
      <c r="H1793" s="176" t="s">
        <v>151</v>
      </c>
      <c r="I1793" s="176" t="s">
        <v>200</v>
      </c>
      <c r="J1793" s="250" t="s">
        <v>13</v>
      </c>
      <c r="K1793" s="178">
        <v>401863</v>
      </c>
      <c r="L1793" s="178">
        <v>358036</v>
      </c>
      <c r="M1793" s="178">
        <v>358035</v>
      </c>
      <c r="N1793" s="179" t="s">
        <v>20</v>
      </c>
      <c r="O1793" s="180" t="s">
        <v>20</v>
      </c>
    </row>
    <row r="1794" spans="1:15" customFormat="1" ht="15.5" x14ac:dyDescent="0.35">
      <c r="A1794" s="123" t="s">
        <v>4129</v>
      </c>
      <c r="B1794" s="124" t="s">
        <v>4130</v>
      </c>
      <c r="C1794" s="123" t="s">
        <v>90</v>
      </c>
      <c r="D1794" s="123" t="s">
        <v>404</v>
      </c>
      <c r="E1794" s="123" t="s">
        <v>528</v>
      </c>
      <c r="F1794" s="123">
        <v>2024</v>
      </c>
      <c r="G1794" s="123" t="s">
        <v>138</v>
      </c>
      <c r="H1794" s="123" t="s">
        <v>182</v>
      </c>
      <c r="I1794" s="123" t="s">
        <v>330</v>
      </c>
      <c r="J1794" s="251" t="s">
        <v>13</v>
      </c>
      <c r="K1794" s="181">
        <v>27862</v>
      </c>
      <c r="L1794" s="181">
        <v>24339</v>
      </c>
      <c r="M1794" s="181">
        <v>9756.0959999999995</v>
      </c>
      <c r="N1794" s="182" t="s">
        <v>20</v>
      </c>
      <c r="O1794" s="183" t="s">
        <v>20</v>
      </c>
    </row>
    <row r="1795" spans="1:15" customFormat="1" ht="15.5" x14ac:dyDescent="0.35">
      <c r="A1795" s="176" t="s">
        <v>4131</v>
      </c>
      <c r="B1795" s="177" t="s">
        <v>4132</v>
      </c>
      <c r="C1795" s="176" t="s">
        <v>97</v>
      </c>
      <c r="D1795" s="176" t="s">
        <v>685</v>
      </c>
      <c r="E1795" s="176" t="s">
        <v>1195</v>
      </c>
      <c r="F1795" s="176">
        <v>2024</v>
      </c>
      <c r="G1795" s="176" t="s">
        <v>138</v>
      </c>
      <c r="H1795" s="176" t="s">
        <v>182</v>
      </c>
      <c r="I1795" s="176" t="s">
        <v>330</v>
      </c>
      <c r="J1795" s="250" t="s">
        <v>13</v>
      </c>
      <c r="K1795" s="178">
        <v>28000</v>
      </c>
      <c r="L1795" s="184">
        <v>28000</v>
      </c>
      <c r="M1795" s="178">
        <v>2930.2919999999999</v>
      </c>
      <c r="N1795" s="179" t="s">
        <v>20</v>
      </c>
      <c r="O1795" s="180" t="s">
        <v>20</v>
      </c>
    </row>
    <row r="1796" spans="1:15" customFormat="1" ht="15.5" x14ac:dyDescent="0.35">
      <c r="A1796" s="123" t="s">
        <v>4133</v>
      </c>
      <c r="B1796" s="124" t="s">
        <v>4134</v>
      </c>
      <c r="C1796" s="123" t="s">
        <v>97</v>
      </c>
      <c r="D1796" s="123" t="s">
        <v>333</v>
      </c>
      <c r="E1796" s="123" t="s">
        <v>390</v>
      </c>
      <c r="F1796" s="123">
        <v>2024</v>
      </c>
      <c r="G1796" s="123" t="s">
        <v>138</v>
      </c>
      <c r="H1796" s="123" t="s">
        <v>182</v>
      </c>
      <c r="I1796" s="123" t="s">
        <v>330</v>
      </c>
      <c r="J1796" s="251" t="s">
        <v>13</v>
      </c>
      <c r="K1796" s="181">
        <v>779669</v>
      </c>
      <c r="L1796" s="185">
        <v>875000</v>
      </c>
      <c r="M1796" s="181">
        <v>836802.88100000005</v>
      </c>
      <c r="N1796" s="182" t="s">
        <v>20</v>
      </c>
      <c r="O1796" s="183" t="s">
        <v>20</v>
      </c>
    </row>
    <row r="1797" spans="1:15" customFormat="1" ht="15.5" x14ac:dyDescent="0.35">
      <c r="A1797" s="176" t="s">
        <v>4135</v>
      </c>
      <c r="B1797" s="177" t="s">
        <v>4136</v>
      </c>
      <c r="C1797" s="176" t="s">
        <v>97</v>
      </c>
      <c r="D1797" s="176" t="s">
        <v>333</v>
      </c>
      <c r="E1797" s="176" t="s">
        <v>334</v>
      </c>
      <c r="F1797" s="176">
        <v>2024</v>
      </c>
      <c r="G1797" s="176" t="s">
        <v>138</v>
      </c>
      <c r="H1797" s="176" t="s">
        <v>182</v>
      </c>
      <c r="I1797" s="176" t="s">
        <v>330</v>
      </c>
      <c r="J1797" s="250" t="s">
        <v>13</v>
      </c>
      <c r="K1797" s="178">
        <v>249174</v>
      </c>
      <c r="L1797" s="178">
        <v>3000</v>
      </c>
      <c r="M1797" s="178">
        <v>0</v>
      </c>
      <c r="N1797" s="179" t="s">
        <v>20</v>
      </c>
      <c r="O1797" s="180" t="s">
        <v>146</v>
      </c>
    </row>
    <row r="1798" spans="1:15" customFormat="1" ht="15.5" x14ac:dyDescent="0.35">
      <c r="A1798" s="123" t="s">
        <v>4137</v>
      </c>
      <c r="B1798" s="124" t="s">
        <v>4138</v>
      </c>
      <c r="C1798" s="123" t="s">
        <v>88</v>
      </c>
      <c r="D1798" s="123" t="s">
        <v>626</v>
      </c>
      <c r="E1798" s="123" t="s">
        <v>627</v>
      </c>
      <c r="F1798" s="123">
        <v>2024</v>
      </c>
      <c r="G1798" s="123" t="s">
        <v>138</v>
      </c>
      <c r="H1798" s="123" t="s">
        <v>210</v>
      </c>
      <c r="I1798" s="123" t="s">
        <v>429</v>
      </c>
      <c r="J1798" s="251" t="s">
        <v>13</v>
      </c>
      <c r="K1798" s="181">
        <v>7792</v>
      </c>
      <c r="L1798" s="185">
        <v>6953</v>
      </c>
      <c r="M1798" s="181">
        <v>6953</v>
      </c>
      <c r="N1798" s="182" t="s">
        <v>20</v>
      </c>
      <c r="O1798" s="183" t="s">
        <v>20</v>
      </c>
    </row>
    <row r="1799" spans="1:15" customFormat="1" ht="15.5" x14ac:dyDescent="0.35">
      <c r="A1799" s="176" t="s">
        <v>4139</v>
      </c>
      <c r="B1799" s="177" t="s">
        <v>4140</v>
      </c>
      <c r="C1799" s="176" t="s">
        <v>96</v>
      </c>
      <c r="D1799" s="176" t="s">
        <v>136</v>
      </c>
      <c r="E1799" s="176" t="s">
        <v>381</v>
      </c>
      <c r="F1799" s="176">
        <v>2024</v>
      </c>
      <c r="G1799" s="176" t="s">
        <v>138</v>
      </c>
      <c r="H1799" s="176" t="s">
        <v>162</v>
      </c>
      <c r="I1799" s="176" t="s">
        <v>218</v>
      </c>
      <c r="J1799" s="250" t="s">
        <v>13</v>
      </c>
      <c r="K1799" s="178">
        <v>100001</v>
      </c>
      <c r="L1799" s="184">
        <v>100000</v>
      </c>
      <c r="M1799" s="178">
        <v>0</v>
      </c>
      <c r="N1799" s="179" t="s">
        <v>20</v>
      </c>
      <c r="O1799" s="180" t="s">
        <v>146</v>
      </c>
    </row>
    <row r="1800" spans="1:15" customFormat="1" ht="15.5" x14ac:dyDescent="0.35">
      <c r="A1800" s="123" t="s">
        <v>4141</v>
      </c>
      <c r="B1800" s="124" t="s">
        <v>4142</v>
      </c>
      <c r="C1800" s="123" t="s">
        <v>88</v>
      </c>
      <c r="D1800" s="123" t="s">
        <v>626</v>
      </c>
      <c r="E1800" s="123" t="s">
        <v>627</v>
      </c>
      <c r="F1800" s="123">
        <v>2024</v>
      </c>
      <c r="G1800" s="123" t="s">
        <v>138</v>
      </c>
      <c r="H1800" s="123" t="s">
        <v>210</v>
      </c>
      <c r="I1800" s="123" t="s">
        <v>429</v>
      </c>
      <c r="J1800" s="251" t="s">
        <v>13</v>
      </c>
      <c r="K1800" s="181">
        <v>5052</v>
      </c>
      <c r="L1800" s="181">
        <v>1442</v>
      </c>
      <c r="M1800" s="181">
        <v>1442</v>
      </c>
      <c r="N1800" s="182" t="s">
        <v>20</v>
      </c>
      <c r="O1800" s="183" t="s">
        <v>20</v>
      </c>
    </row>
    <row r="1801" spans="1:15" customFormat="1" ht="15.5" x14ac:dyDescent="0.35">
      <c r="A1801" s="176" t="s">
        <v>4143</v>
      </c>
      <c r="B1801" s="177" t="s">
        <v>4144</v>
      </c>
      <c r="C1801" s="176" t="s">
        <v>96</v>
      </c>
      <c r="D1801" s="176" t="s">
        <v>136</v>
      </c>
      <c r="E1801" s="176" t="s">
        <v>916</v>
      </c>
      <c r="F1801" s="176">
        <v>2024</v>
      </c>
      <c r="G1801" s="176" t="s">
        <v>138</v>
      </c>
      <c r="H1801" s="176" t="s">
        <v>151</v>
      </c>
      <c r="I1801" s="176" t="s">
        <v>200</v>
      </c>
      <c r="J1801" s="250" t="s">
        <v>13</v>
      </c>
      <c r="K1801" s="178">
        <v>313157</v>
      </c>
      <c r="L1801" s="178">
        <v>313157</v>
      </c>
      <c r="M1801" s="178">
        <v>240990.25399999999</v>
      </c>
      <c r="N1801" s="179" t="s">
        <v>20</v>
      </c>
      <c r="O1801" s="180" t="s">
        <v>20</v>
      </c>
    </row>
    <row r="1802" spans="1:15" customFormat="1" ht="15.5" x14ac:dyDescent="0.35">
      <c r="A1802" s="123" t="s">
        <v>4145</v>
      </c>
      <c r="B1802" s="124" t="s">
        <v>4146</v>
      </c>
      <c r="C1802" s="123" t="s">
        <v>97</v>
      </c>
      <c r="D1802" s="123" t="s">
        <v>333</v>
      </c>
      <c r="E1802" s="123" t="s">
        <v>1319</v>
      </c>
      <c r="F1802" s="123">
        <v>2024</v>
      </c>
      <c r="G1802" s="123" t="s">
        <v>138</v>
      </c>
      <c r="H1802" s="123" t="s">
        <v>210</v>
      </c>
      <c r="I1802" s="123" t="s">
        <v>289</v>
      </c>
      <c r="J1802" s="251" t="s">
        <v>13</v>
      </c>
      <c r="K1802" s="181">
        <v>1613057</v>
      </c>
      <c r="L1802" s="181">
        <v>4</v>
      </c>
      <c r="M1802" s="181">
        <v>0</v>
      </c>
      <c r="N1802" s="182" t="s">
        <v>20</v>
      </c>
      <c r="O1802" s="183" t="s">
        <v>146</v>
      </c>
    </row>
    <row r="1803" spans="1:15" customFormat="1" ht="15.5" x14ac:dyDescent="0.35">
      <c r="A1803" s="176" t="s">
        <v>4147</v>
      </c>
      <c r="B1803" s="177" t="s">
        <v>4148</v>
      </c>
      <c r="C1803" s="176" t="s">
        <v>97</v>
      </c>
      <c r="D1803" s="176" t="s">
        <v>685</v>
      </c>
      <c r="E1803" s="176" t="s">
        <v>1195</v>
      </c>
      <c r="F1803" s="176">
        <v>2024</v>
      </c>
      <c r="G1803" s="176" t="s">
        <v>138</v>
      </c>
      <c r="H1803" s="176" t="s">
        <v>144</v>
      </c>
      <c r="I1803" s="176" t="s">
        <v>145</v>
      </c>
      <c r="J1803" s="250" t="s">
        <v>13</v>
      </c>
      <c r="K1803" s="178">
        <v>1009831</v>
      </c>
      <c r="L1803" s="178">
        <v>633150</v>
      </c>
      <c r="M1803" s="178">
        <v>622532</v>
      </c>
      <c r="N1803" s="179" t="s">
        <v>20</v>
      </c>
      <c r="O1803" s="180" t="s">
        <v>20</v>
      </c>
    </row>
    <row r="1804" spans="1:15" customFormat="1" ht="15.5" x14ac:dyDescent="0.35">
      <c r="A1804" s="123" t="s">
        <v>4149</v>
      </c>
      <c r="B1804" s="124" t="s">
        <v>4150</v>
      </c>
      <c r="C1804" s="123" t="s">
        <v>97</v>
      </c>
      <c r="D1804" s="123" t="s">
        <v>685</v>
      </c>
      <c r="E1804" s="123" t="s">
        <v>1195</v>
      </c>
      <c r="F1804" s="123">
        <v>2024</v>
      </c>
      <c r="G1804" s="123" t="s">
        <v>138</v>
      </c>
      <c r="H1804" s="123" t="s">
        <v>196</v>
      </c>
      <c r="I1804" s="123" t="s">
        <v>196</v>
      </c>
      <c r="J1804" s="251" t="s">
        <v>13</v>
      </c>
      <c r="K1804" s="181">
        <v>55000</v>
      </c>
      <c r="L1804" s="185">
        <v>2</v>
      </c>
      <c r="M1804" s="185">
        <v>0</v>
      </c>
      <c r="N1804" s="182" t="s">
        <v>20</v>
      </c>
      <c r="O1804" s="183" t="s">
        <v>146</v>
      </c>
    </row>
    <row r="1805" spans="1:15" customFormat="1" ht="15.5" x14ac:dyDescent="0.35">
      <c r="A1805" s="176" t="s">
        <v>4151</v>
      </c>
      <c r="B1805" s="177" t="s">
        <v>4152</v>
      </c>
      <c r="C1805" s="176" t="s">
        <v>109</v>
      </c>
      <c r="D1805" s="176" t="s">
        <v>368</v>
      </c>
      <c r="E1805" s="176" t="s">
        <v>1180</v>
      </c>
      <c r="F1805" s="176">
        <v>2024</v>
      </c>
      <c r="G1805" s="176" t="s">
        <v>138</v>
      </c>
      <c r="H1805" s="176" t="s">
        <v>151</v>
      </c>
      <c r="I1805" s="176" t="s">
        <v>4153</v>
      </c>
      <c r="J1805" s="250" t="s">
        <v>13</v>
      </c>
      <c r="K1805" s="178">
        <v>3676050</v>
      </c>
      <c r="L1805" s="184">
        <v>2339961</v>
      </c>
      <c r="M1805" s="178">
        <v>2296099</v>
      </c>
      <c r="N1805" s="179" t="s">
        <v>20</v>
      </c>
      <c r="O1805" s="180" t="s">
        <v>20</v>
      </c>
    </row>
    <row r="1806" spans="1:15" customFormat="1" ht="15.5" x14ac:dyDescent="0.35">
      <c r="A1806" s="123" t="s">
        <v>4154</v>
      </c>
      <c r="B1806" s="124" t="s">
        <v>4155</v>
      </c>
      <c r="C1806" s="123" t="s">
        <v>100</v>
      </c>
      <c r="D1806" s="123" t="s">
        <v>149</v>
      </c>
      <c r="E1806" s="123" t="s">
        <v>150</v>
      </c>
      <c r="F1806" s="123">
        <v>2024</v>
      </c>
      <c r="G1806" s="123" t="s">
        <v>138</v>
      </c>
      <c r="H1806" s="123" t="s">
        <v>182</v>
      </c>
      <c r="I1806" s="123" t="s">
        <v>4156</v>
      </c>
      <c r="J1806" s="251" t="s">
        <v>13</v>
      </c>
      <c r="K1806" s="181">
        <v>57613</v>
      </c>
      <c r="L1806" s="181">
        <v>42000</v>
      </c>
      <c r="M1806" s="181">
        <v>42000</v>
      </c>
      <c r="N1806" s="182" t="s">
        <v>20</v>
      </c>
      <c r="O1806" s="183" t="s">
        <v>20</v>
      </c>
    </row>
    <row r="1807" spans="1:15" customFormat="1" ht="15.5" x14ac:dyDescent="0.35">
      <c r="A1807" s="176" t="s">
        <v>4157</v>
      </c>
      <c r="B1807" s="177" t="s">
        <v>4158</v>
      </c>
      <c r="C1807" s="176" t="s">
        <v>98</v>
      </c>
      <c r="D1807" s="176" t="s">
        <v>365</v>
      </c>
      <c r="E1807" s="176" t="s">
        <v>365</v>
      </c>
      <c r="F1807" s="176">
        <v>2024</v>
      </c>
      <c r="G1807" s="176" t="s">
        <v>138</v>
      </c>
      <c r="H1807" s="176" t="s">
        <v>139</v>
      </c>
      <c r="I1807" s="176" t="s">
        <v>177</v>
      </c>
      <c r="J1807" s="250" t="s">
        <v>13</v>
      </c>
      <c r="K1807" s="178">
        <v>162958</v>
      </c>
      <c r="L1807" s="184">
        <v>162958</v>
      </c>
      <c r="M1807" s="178">
        <v>160908.69899999999</v>
      </c>
      <c r="N1807" s="179" t="s">
        <v>20</v>
      </c>
      <c r="O1807" s="180" t="s">
        <v>20</v>
      </c>
    </row>
    <row r="1808" spans="1:15" customFormat="1" ht="15.5" x14ac:dyDescent="0.35">
      <c r="A1808" s="123" t="s">
        <v>4159</v>
      </c>
      <c r="B1808" s="124" t="s">
        <v>4160</v>
      </c>
      <c r="C1808" s="123" t="s">
        <v>96</v>
      </c>
      <c r="D1808" s="123" t="s">
        <v>166</v>
      </c>
      <c r="E1808" s="123" t="s">
        <v>274</v>
      </c>
      <c r="F1808" s="123">
        <v>2024</v>
      </c>
      <c r="G1808" s="123" t="s">
        <v>138</v>
      </c>
      <c r="H1808" s="123" t="s">
        <v>144</v>
      </c>
      <c r="I1808" s="123" t="s">
        <v>145</v>
      </c>
      <c r="J1808" s="251" t="s">
        <v>13</v>
      </c>
      <c r="K1808" s="181">
        <v>1</v>
      </c>
      <c r="L1808" s="185">
        <v>22234</v>
      </c>
      <c r="M1808" s="181">
        <v>0</v>
      </c>
      <c r="N1808" s="182" t="s">
        <v>20</v>
      </c>
      <c r="O1808" s="183" t="s">
        <v>146</v>
      </c>
    </row>
    <row r="1809" spans="1:15" customFormat="1" ht="15.5" x14ac:dyDescent="0.35">
      <c r="A1809" s="176" t="s">
        <v>4161</v>
      </c>
      <c r="B1809" s="177" t="s">
        <v>4162</v>
      </c>
      <c r="C1809" s="176" t="s">
        <v>84</v>
      </c>
      <c r="D1809" s="176" t="s">
        <v>440</v>
      </c>
      <c r="E1809" s="176" t="s">
        <v>440</v>
      </c>
      <c r="F1809" s="176">
        <v>2024</v>
      </c>
      <c r="G1809" s="176" t="s">
        <v>138</v>
      </c>
      <c r="H1809" s="176" t="s">
        <v>182</v>
      </c>
      <c r="I1809" s="176" t="s">
        <v>330</v>
      </c>
      <c r="J1809" s="250" t="s">
        <v>13</v>
      </c>
      <c r="K1809" s="178">
        <v>5175</v>
      </c>
      <c r="L1809" s="178">
        <v>5000</v>
      </c>
      <c r="M1809" s="178">
        <v>5000</v>
      </c>
      <c r="N1809" s="179" t="s">
        <v>20</v>
      </c>
      <c r="O1809" s="180" t="s">
        <v>20</v>
      </c>
    </row>
    <row r="1810" spans="1:15" customFormat="1" ht="15.5" x14ac:dyDescent="0.35">
      <c r="A1810" s="123" t="s">
        <v>4163</v>
      </c>
      <c r="B1810" s="124" t="s">
        <v>4164</v>
      </c>
      <c r="C1810" s="123" t="s">
        <v>84</v>
      </c>
      <c r="D1810" s="123" t="s">
        <v>440</v>
      </c>
      <c r="E1810" s="123" t="s">
        <v>440</v>
      </c>
      <c r="F1810" s="123">
        <v>2024</v>
      </c>
      <c r="G1810" s="123" t="s">
        <v>138</v>
      </c>
      <c r="H1810" s="123" t="s">
        <v>151</v>
      </c>
      <c r="I1810" s="123" t="s">
        <v>200</v>
      </c>
      <c r="J1810" s="251" t="s">
        <v>13</v>
      </c>
      <c r="K1810" s="181">
        <v>17726</v>
      </c>
      <c r="L1810" s="181">
        <v>56703</v>
      </c>
      <c r="M1810" s="181">
        <v>16102</v>
      </c>
      <c r="N1810" s="182" t="s">
        <v>20</v>
      </c>
      <c r="O1810" s="183" t="s">
        <v>20</v>
      </c>
    </row>
    <row r="1811" spans="1:15" customFormat="1" ht="15.5" x14ac:dyDescent="0.35">
      <c r="A1811" s="176" t="s">
        <v>4165</v>
      </c>
      <c r="B1811" s="177" t="s">
        <v>4166</v>
      </c>
      <c r="C1811" s="176" t="s">
        <v>100</v>
      </c>
      <c r="D1811" s="176" t="s">
        <v>73</v>
      </c>
      <c r="E1811" s="176" t="s">
        <v>1009</v>
      </c>
      <c r="F1811" s="176">
        <v>2024</v>
      </c>
      <c r="G1811" s="176" t="s">
        <v>138</v>
      </c>
      <c r="H1811" s="176" t="s">
        <v>210</v>
      </c>
      <c r="I1811" s="176" t="s">
        <v>429</v>
      </c>
      <c r="J1811" s="250" t="s">
        <v>13</v>
      </c>
      <c r="K1811" s="178">
        <v>19134</v>
      </c>
      <c r="L1811" s="178">
        <v>0</v>
      </c>
      <c r="M1811" s="178">
        <v>18179.471000000001</v>
      </c>
      <c r="N1811" s="179" t="s">
        <v>146</v>
      </c>
      <c r="O1811" s="180" t="s">
        <v>20</v>
      </c>
    </row>
    <row r="1812" spans="1:15" customFormat="1" ht="15.5" x14ac:dyDescent="0.35">
      <c r="A1812" s="123" t="s">
        <v>4167</v>
      </c>
      <c r="B1812" s="124" t="s">
        <v>4168</v>
      </c>
      <c r="C1812" s="123" t="s">
        <v>97</v>
      </c>
      <c r="D1812" s="123" t="s">
        <v>685</v>
      </c>
      <c r="E1812" s="123" t="s">
        <v>1324</v>
      </c>
      <c r="F1812" s="123">
        <v>2024</v>
      </c>
      <c r="G1812" s="123" t="s">
        <v>138</v>
      </c>
      <c r="H1812" s="123" t="s">
        <v>139</v>
      </c>
      <c r="I1812" s="123" t="s">
        <v>140</v>
      </c>
      <c r="J1812" s="251" t="s">
        <v>13</v>
      </c>
      <c r="K1812" s="181">
        <v>521325</v>
      </c>
      <c r="L1812" s="185">
        <v>2982</v>
      </c>
      <c r="M1812" s="181">
        <v>2980</v>
      </c>
      <c r="N1812" s="182" t="s">
        <v>20</v>
      </c>
      <c r="O1812" s="183" t="s">
        <v>20</v>
      </c>
    </row>
    <row r="1813" spans="1:15" customFormat="1" ht="15.5" x14ac:dyDescent="0.35">
      <c r="A1813" s="176" t="s">
        <v>4169</v>
      </c>
      <c r="B1813" s="177" t="s">
        <v>4170</v>
      </c>
      <c r="C1813" s="176" t="s">
        <v>98</v>
      </c>
      <c r="D1813" s="176" t="s">
        <v>190</v>
      </c>
      <c r="E1813" s="176" t="s">
        <v>217</v>
      </c>
      <c r="F1813" s="176">
        <v>2024</v>
      </c>
      <c r="G1813" s="176" t="s">
        <v>138</v>
      </c>
      <c r="H1813" s="176" t="s">
        <v>182</v>
      </c>
      <c r="I1813" s="176" t="s">
        <v>330</v>
      </c>
      <c r="J1813" s="250" t="s">
        <v>13</v>
      </c>
      <c r="K1813" s="178">
        <v>11000</v>
      </c>
      <c r="L1813" s="178">
        <v>11000</v>
      </c>
      <c r="M1813" s="178">
        <v>0</v>
      </c>
      <c r="N1813" s="179" t="s">
        <v>20</v>
      </c>
      <c r="O1813" s="180" t="s">
        <v>146</v>
      </c>
    </row>
    <row r="1814" spans="1:15" customFormat="1" ht="15.5" x14ac:dyDescent="0.35">
      <c r="A1814" s="123" t="s">
        <v>4171</v>
      </c>
      <c r="B1814" s="124" t="s">
        <v>4172</v>
      </c>
      <c r="C1814" s="123" t="s">
        <v>98</v>
      </c>
      <c r="D1814" s="123" t="s">
        <v>158</v>
      </c>
      <c r="E1814" s="123" t="s">
        <v>158</v>
      </c>
      <c r="F1814" s="123">
        <v>2024</v>
      </c>
      <c r="G1814" s="123" t="s">
        <v>138</v>
      </c>
      <c r="H1814" s="123" t="s">
        <v>182</v>
      </c>
      <c r="I1814" s="123" t="s">
        <v>330</v>
      </c>
      <c r="J1814" s="251" t="s">
        <v>13</v>
      </c>
      <c r="K1814" s="181">
        <v>19930</v>
      </c>
      <c r="L1814" s="181">
        <v>17520</v>
      </c>
      <c r="M1814" s="181">
        <v>17520</v>
      </c>
      <c r="N1814" s="182" t="s">
        <v>20</v>
      </c>
      <c r="O1814" s="183" t="s">
        <v>20</v>
      </c>
    </row>
    <row r="1815" spans="1:15" customFormat="1" ht="15.5" x14ac:dyDescent="0.35">
      <c r="A1815" s="176" t="s">
        <v>4173</v>
      </c>
      <c r="B1815" s="177" t="s">
        <v>4174</v>
      </c>
      <c r="C1815" s="176" t="s">
        <v>292</v>
      </c>
      <c r="D1815" s="176" t="s">
        <v>655</v>
      </c>
      <c r="E1815" s="176" t="s">
        <v>655</v>
      </c>
      <c r="F1815" s="176">
        <v>2024</v>
      </c>
      <c r="G1815" s="176" t="s">
        <v>138</v>
      </c>
      <c r="H1815" s="176" t="s">
        <v>151</v>
      </c>
      <c r="I1815" s="176" t="s">
        <v>200</v>
      </c>
      <c r="J1815" s="250" t="s">
        <v>13</v>
      </c>
      <c r="K1815" s="178">
        <v>654499</v>
      </c>
      <c r="L1815" s="184">
        <v>654499</v>
      </c>
      <c r="M1815" s="178">
        <v>637699</v>
      </c>
      <c r="N1815" s="179" t="s">
        <v>20</v>
      </c>
      <c r="O1815" s="180" t="s">
        <v>20</v>
      </c>
    </row>
    <row r="1816" spans="1:15" customFormat="1" ht="15.5" x14ac:dyDescent="0.35">
      <c r="A1816" s="123" t="s">
        <v>4175</v>
      </c>
      <c r="B1816" s="124" t="s">
        <v>4176</v>
      </c>
      <c r="C1816" s="123" t="s">
        <v>87</v>
      </c>
      <c r="D1816" s="123" t="s">
        <v>60</v>
      </c>
      <c r="E1816" s="123" t="s">
        <v>60</v>
      </c>
      <c r="F1816" s="123">
        <v>2024</v>
      </c>
      <c r="G1816" s="123" t="s">
        <v>138</v>
      </c>
      <c r="H1816" s="123" t="s">
        <v>182</v>
      </c>
      <c r="I1816" s="123" t="s">
        <v>330</v>
      </c>
      <c r="J1816" s="251" t="s">
        <v>13</v>
      </c>
      <c r="K1816" s="181">
        <v>58344</v>
      </c>
      <c r="L1816" s="181">
        <v>59439</v>
      </c>
      <c r="M1816" s="181">
        <v>58728</v>
      </c>
      <c r="N1816" s="182" t="s">
        <v>20</v>
      </c>
      <c r="O1816" s="183" t="s">
        <v>20</v>
      </c>
    </row>
    <row r="1817" spans="1:15" customFormat="1" ht="15.5" x14ac:dyDescent="0.35">
      <c r="A1817" s="176" t="s">
        <v>4177</v>
      </c>
      <c r="B1817" s="177" t="s">
        <v>4178</v>
      </c>
      <c r="C1817" s="176" t="s">
        <v>87</v>
      </c>
      <c r="D1817" s="176" t="s">
        <v>829</v>
      </c>
      <c r="E1817" s="176" t="s">
        <v>829</v>
      </c>
      <c r="F1817" s="176">
        <v>2024</v>
      </c>
      <c r="G1817" s="176" t="s">
        <v>138</v>
      </c>
      <c r="H1817" s="176" t="s">
        <v>182</v>
      </c>
      <c r="I1817" s="176" t="s">
        <v>330</v>
      </c>
      <c r="J1817" s="250" t="s">
        <v>13</v>
      </c>
      <c r="K1817" s="178">
        <v>523652</v>
      </c>
      <c r="L1817" s="184">
        <v>2</v>
      </c>
      <c r="M1817" s="178">
        <v>0</v>
      </c>
      <c r="N1817" s="179" t="s">
        <v>20</v>
      </c>
      <c r="O1817" s="180" t="s">
        <v>146</v>
      </c>
    </row>
    <row r="1818" spans="1:15" customFormat="1" ht="15.5" x14ac:dyDescent="0.35">
      <c r="A1818" s="123" t="s">
        <v>4179</v>
      </c>
      <c r="B1818" s="124" t="s">
        <v>4180</v>
      </c>
      <c r="C1818" s="123" t="s">
        <v>96</v>
      </c>
      <c r="D1818" s="123" t="s">
        <v>166</v>
      </c>
      <c r="E1818" s="123" t="s">
        <v>155</v>
      </c>
      <c r="F1818" s="123">
        <v>2024</v>
      </c>
      <c r="G1818" s="123" t="s">
        <v>138</v>
      </c>
      <c r="H1818" s="123" t="s">
        <v>139</v>
      </c>
      <c r="I1818" s="123" t="s">
        <v>140</v>
      </c>
      <c r="J1818" s="251" t="s">
        <v>13</v>
      </c>
      <c r="K1818" s="181">
        <v>99722</v>
      </c>
      <c r="L1818" s="181">
        <v>99722</v>
      </c>
      <c r="M1818" s="181">
        <v>99661.051999999996</v>
      </c>
      <c r="N1818" s="182" t="s">
        <v>20</v>
      </c>
      <c r="O1818" s="183" t="s">
        <v>20</v>
      </c>
    </row>
    <row r="1819" spans="1:15" customFormat="1" ht="15.5" x14ac:dyDescent="0.35">
      <c r="A1819" s="176" t="s">
        <v>4181</v>
      </c>
      <c r="B1819" s="177" t="s">
        <v>4182</v>
      </c>
      <c r="C1819" s="176" t="s">
        <v>98</v>
      </c>
      <c r="D1819" s="176" t="s">
        <v>190</v>
      </c>
      <c r="E1819" s="176" t="s">
        <v>1552</v>
      </c>
      <c r="F1819" s="176">
        <v>2024</v>
      </c>
      <c r="G1819" s="176" t="s">
        <v>138</v>
      </c>
      <c r="H1819" s="176" t="s">
        <v>139</v>
      </c>
      <c r="I1819" s="176" t="s">
        <v>886</v>
      </c>
      <c r="J1819" s="250" t="s">
        <v>13</v>
      </c>
      <c r="K1819" s="178">
        <v>81705</v>
      </c>
      <c r="L1819" s="184">
        <v>59791</v>
      </c>
      <c r="M1819" s="178">
        <v>59791</v>
      </c>
      <c r="N1819" s="179" t="s">
        <v>20</v>
      </c>
      <c r="O1819" s="180" t="s">
        <v>20</v>
      </c>
    </row>
    <row r="1820" spans="1:15" customFormat="1" ht="15.5" x14ac:dyDescent="0.35">
      <c r="A1820" s="123" t="s">
        <v>4183</v>
      </c>
      <c r="B1820" s="124" t="s">
        <v>4184</v>
      </c>
      <c r="C1820" s="123" t="s">
        <v>109</v>
      </c>
      <c r="D1820" s="123" t="s">
        <v>288</v>
      </c>
      <c r="E1820" s="123" t="s">
        <v>1078</v>
      </c>
      <c r="F1820" s="123">
        <v>2024</v>
      </c>
      <c r="G1820" s="123" t="s">
        <v>138</v>
      </c>
      <c r="H1820" s="123" t="s">
        <v>151</v>
      </c>
      <c r="I1820" s="123" t="s">
        <v>200</v>
      </c>
      <c r="J1820" s="251" t="s">
        <v>13</v>
      </c>
      <c r="K1820" s="181">
        <v>43625</v>
      </c>
      <c r="L1820" s="181">
        <v>43625</v>
      </c>
      <c r="M1820" s="181">
        <v>43625</v>
      </c>
      <c r="N1820" s="182" t="s">
        <v>20</v>
      </c>
      <c r="O1820" s="183" t="s">
        <v>20</v>
      </c>
    </row>
    <row r="1821" spans="1:15" customFormat="1" ht="15.5" x14ac:dyDescent="0.35">
      <c r="A1821" s="176" t="s">
        <v>4185</v>
      </c>
      <c r="B1821" s="177" t="s">
        <v>4186</v>
      </c>
      <c r="C1821" s="176" t="s">
        <v>109</v>
      </c>
      <c r="D1821" s="176" t="s">
        <v>171</v>
      </c>
      <c r="E1821" s="176" t="s">
        <v>1047</v>
      </c>
      <c r="F1821" s="176">
        <v>2024</v>
      </c>
      <c r="G1821" s="176" t="s">
        <v>138</v>
      </c>
      <c r="H1821" s="176" t="s">
        <v>151</v>
      </c>
      <c r="I1821" s="176" t="s">
        <v>200</v>
      </c>
      <c r="J1821" s="250" t="s">
        <v>13</v>
      </c>
      <c r="K1821" s="178">
        <v>32250</v>
      </c>
      <c r="L1821" s="178">
        <v>58050</v>
      </c>
      <c r="M1821" s="178">
        <v>32250</v>
      </c>
      <c r="N1821" s="179" t="s">
        <v>20</v>
      </c>
      <c r="O1821" s="180" t="s">
        <v>20</v>
      </c>
    </row>
    <row r="1822" spans="1:15" customFormat="1" ht="15.5" x14ac:dyDescent="0.35">
      <c r="A1822" s="123" t="s">
        <v>4187</v>
      </c>
      <c r="B1822" s="124" t="s">
        <v>4188</v>
      </c>
      <c r="C1822" s="123" t="s">
        <v>98</v>
      </c>
      <c r="D1822" s="123" t="s">
        <v>400</v>
      </c>
      <c r="E1822" s="123" t="s">
        <v>401</v>
      </c>
      <c r="F1822" s="123">
        <v>2024</v>
      </c>
      <c r="G1822" s="123" t="s">
        <v>138</v>
      </c>
      <c r="H1822" s="123" t="s">
        <v>144</v>
      </c>
      <c r="I1822" s="123" t="s">
        <v>913</v>
      </c>
      <c r="J1822" s="251" t="s">
        <v>13</v>
      </c>
      <c r="K1822" s="181">
        <v>201820</v>
      </c>
      <c r="L1822" s="181">
        <v>201820</v>
      </c>
      <c r="M1822" s="181">
        <v>201629.228</v>
      </c>
      <c r="N1822" s="182" t="s">
        <v>20</v>
      </c>
      <c r="O1822" s="183" t="s">
        <v>20</v>
      </c>
    </row>
    <row r="1823" spans="1:15" customFormat="1" ht="15.5" x14ac:dyDescent="0.35">
      <c r="A1823" s="176" t="s">
        <v>4189</v>
      </c>
      <c r="B1823" s="177" t="s">
        <v>4190</v>
      </c>
      <c r="C1823" s="176" t="s">
        <v>292</v>
      </c>
      <c r="D1823" s="176" t="s">
        <v>655</v>
      </c>
      <c r="E1823" s="176" t="s">
        <v>896</v>
      </c>
      <c r="F1823" s="176">
        <v>2024</v>
      </c>
      <c r="G1823" s="176" t="s">
        <v>138</v>
      </c>
      <c r="H1823" s="176" t="s">
        <v>162</v>
      </c>
      <c r="I1823" s="176" t="s">
        <v>218</v>
      </c>
      <c r="J1823" s="250" t="s">
        <v>13</v>
      </c>
      <c r="K1823" s="178">
        <v>0</v>
      </c>
      <c r="L1823" s="178">
        <v>4999</v>
      </c>
      <c r="M1823" s="178">
        <v>0</v>
      </c>
      <c r="N1823" s="179" t="s">
        <v>20</v>
      </c>
      <c r="O1823" s="180" t="s">
        <v>146</v>
      </c>
    </row>
    <row r="1824" spans="1:15" customFormat="1" ht="15.5" x14ac:dyDescent="0.35">
      <c r="A1824" s="123" t="s">
        <v>4191</v>
      </c>
      <c r="B1824" s="124" t="s">
        <v>4192</v>
      </c>
      <c r="C1824" s="123" t="s">
        <v>88</v>
      </c>
      <c r="D1824" s="123" t="s">
        <v>396</v>
      </c>
      <c r="E1824" s="123" t="s">
        <v>396</v>
      </c>
      <c r="F1824" s="123">
        <v>2024</v>
      </c>
      <c r="G1824" s="123" t="s">
        <v>138</v>
      </c>
      <c r="H1824" s="123" t="s">
        <v>182</v>
      </c>
      <c r="I1824" s="123" t="s">
        <v>330</v>
      </c>
      <c r="J1824" s="251" t="s">
        <v>13</v>
      </c>
      <c r="K1824" s="181">
        <v>4315303</v>
      </c>
      <c r="L1824" s="181">
        <v>3920280</v>
      </c>
      <c r="M1824" s="181">
        <v>3843379.9550000001</v>
      </c>
      <c r="N1824" s="182" t="s">
        <v>20</v>
      </c>
      <c r="O1824" s="183" t="s">
        <v>20</v>
      </c>
    </row>
    <row r="1825" spans="1:15" customFormat="1" ht="15.5" x14ac:dyDescent="0.35">
      <c r="A1825" s="176" t="s">
        <v>4193</v>
      </c>
      <c r="B1825" s="177" t="s">
        <v>4194</v>
      </c>
      <c r="C1825" s="176" t="s">
        <v>90</v>
      </c>
      <c r="D1825" s="176" t="s">
        <v>911</v>
      </c>
      <c r="E1825" s="176" t="s">
        <v>2177</v>
      </c>
      <c r="F1825" s="176">
        <v>2024</v>
      </c>
      <c r="G1825" s="176" t="s">
        <v>138</v>
      </c>
      <c r="H1825" s="176" t="s">
        <v>196</v>
      </c>
      <c r="I1825" s="176" t="s">
        <v>196</v>
      </c>
      <c r="J1825" s="250" t="s">
        <v>13</v>
      </c>
      <c r="K1825" s="178">
        <v>949741</v>
      </c>
      <c r="L1825" s="178">
        <v>104377</v>
      </c>
      <c r="M1825" s="178">
        <v>103377</v>
      </c>
      <c r="N1825" s="179" t="s">
        <v>20</v>
      </c>
      <c r="O1825" s="180" t="s">
        <v>20</v>
      </c>
    </row>
    <row r="1826" spans="1:15" customFormat="1" ht="15.5" x14ac:dyDescent="0.35">
      <c r="A1826" s="123" t="s">
        <v>4195</v>
      </c>
      <c r="B1826" s="124" t="s">
        <v>4196</v>
      </c>
      <c r="C1826" s="123" t="s">
        <v>88</v>
      </c>
      <c r="D1826" s="123" t="s">
        <v>396</v>
      </c>
      <c r="E1826" s="123" t="s">
        <v>396</v>
      </c>
      <c r="F1826" s="123">
        <v>2024</v>
      </c>
      <c r="G1826" s="123" t="s">
        <v>138</v>
      </c>
      <c r="H1826" s="123" t="s">
        <v>151</v>
      </c>
      <c r="I1826" s="123" t="s">
        <v>200</v>
      </c>
      <c r="J1826" s="251" t="s">
        <v>13</v>
      </c>
      <c r="K1826" s="181">
        <v>101035</v>
      </c>
      <c r="L1826" s="185">
        <v>101035</v>
      </c>
      <c r="M1826" s="181">
        <v>91035</v>
      </c>
      <c r="N1826" s="182" t="s">
        <v>20</v>
      </c>
      <c r="O1826" s="183" t="s">
        <v>20</v>
      </c>
    </row>
    <row r="1827" spans="1:15" customFormat="1" ht="15.5" x14ac:dyDescent="0.35">
      <c r="A1827" s="176" t="s">
        <v>4197</v>
      </c>
      <c r="B1827" s="177" t="s">
        <v>4198</v>
      </c>
      <c r="C1827" s="176" t="s">
        <v>96</v>
      </c>
      <c r="D1827" s="176" t="s">
        <v>166</v>
      </c>
      <c r="E1827" s="176" t="s">
        <v>755</v>
      </c>
      <c r="F1827" s="176">
        <v>2024</v>
      </c>
      <c r="G1827" s="176" t="s">
        <v>138</v>
      </c>
      <c r="H1827" s="176" t="s">
        <v>182</v>
      </c>
      <c r="I1827" s="176" t="s">
        <v>330</v>
      </c>
      <c r="J1827" s="250" t="s">
        <v>13</v>
      </c>
      <c r="K1827" s="178">
        <v>15715</v>
      </c>
      <c r="L1827" s="184">
        <v>15715</v>
      </c>
      <c r="M1827" s="178">
        <v>15715.141</v>
      </c>
      <c r="N1827" s="179" t="s">
        <v>20</v>
      </c>
      <c r="O1827" s="180" t="s">
        <v>20</v>
      </c>
    </row>
    <row r="1828" spans="1:15" customFormat="1" ht="15.5" x14ac:dyDescent="0.35">
      <c r="A1828" s="123" t="s">
        <v>4199</v>
      </c>
      <c r="B1828" s="124" t="s">
        <v>4200</v>
      </c>
      <c r="C1828" s="123" t="s">
        <v>92</v>
      </c>
      <c r="D1828" s="123" t="s">
        <v>361</v>
      </c>
      <c r="E1828" s="123" t="s">
        <v>1017</v>
      </c>
      <c r="F1828" s="123">
        <v>2024</v>
      </c>
      <c r="G1828" s="123" t="s">
        <v>138</v>
      </c>
      <c r="H1828" s="123" t="s">
        <v>182</v>
      </c>
      <c r="I1828" s="123" t="s">
        <v>330</v>
      </c>
      <c r="J1828" s="251" t="s">
        <v>13</v>
      </c>
      <c r="K1828" s="181">
        <v>17400</v>
      </c>
      <c r="L1828" s="181">
        <v>17400</v>
      </c>
      <c r="M1828" s="181">
        <v>9900</v>
      </c>
      <c r="N1828" s="182" t="s">
        <v>20</v>
      </c>
      <c r="O1828" s="183" t="s">
        <v>20</v>
      </c>
    </row>
    <row r="1829" spans="1:15" customFormat="1" ht="15.5" x14ac:dyDescent="0.35">
      <c r="A1829" s="176" t="s">
        <v>4201</v>
      </c>
      <c r="B1829" s="177" t="s">
        <v>4202</v>
      </c>
      <c r="C1829" s="176" t="s">
        <v>92</v>
      </c>
      <c r="D1829" s="176" t="s">
        <v>361</v>
      </c>
      <c r="E1829" s="176" t="s">
        <v>1017</v>
      </c>
      <c r="F1829" s="176">
        <v>2024</v>
      </c>
      <c r="G1829" s="176" t="s">
        <v>138</v>
      </c>
      <c r="H1829" s="176" t="s">
        <v>151</v>
      </c>
      <c r="I1829" s="176" t="s">
        <v>200</v>
      </c>
      <c r="J1829" s="250" t="s">
        <v>13</v>
      </c>
      <c r="K1829" s="178">
        <v>35000</v>
      </c>
      <c r="L1829" s="178">
        <v>430531</v>
      </c>
      <c r="M1829" s="178">
        <v>33220</v>
      </c>
      <c r="N1829" s="179" t="s">
        <v>20</v>
      </c>
      <c r="O1829" s="180" t="s">
        <v>20</v>
      </c>
    </row>
    <row r="1830" spans="1:15" customFormat="1" ht="15.5" x14ac:dyDescent="0.35">
      <c r="A1830" s="123" t="s">
        <v>4203</v>
      </c>
      <c r="B1830" s="124" t="s">
        <v>4204</v>
      </c>
      <c r="C1830" s="123" t="s">
        <v>92</v>
      </c>
      <c r="D1830" s="123" t="s">
        <v>721</v>
      </c>
      <c r="E1830" s="123" t="s">
        <v>729</v>
      </c>
      <c r="F1830" s="123">
        <v>2024</v>
      </c>
      <c r="G1830" s="123" t="s">
        <v>138</v>
      </c>
      <c r="H1830" s="123" t="s">
        <v>139</v>
      </c>
      <c r="I1830" s="123" t="s">
        <v>140</v>
      </c>
      <c r="J1830" s="251" t="s">
        <v>13</v>
      </c>
      <c r="K1830" s="181">
        <v>7000</v>
      </c>
      <c r="L1830" s="181">
        <v>7000</v>
      </c>
      <c r="M1830" s="181">
        <v>0</v>
      </c>
      <c r="N1830" s="182" t="s">
        <v>20</v>
      </c>
      <c r="O1830" s="183" t="s">
        <v>146</v>
      </c>
    </row>
    <row r="1831" spans="1:15" customFormat="1" ht="15.5" x14ac:dyDescent="0.35">
      <c r="A1831" s="176" t="s">
        <v>4205</v>
      </c>
      <c r="B1831" s="177" t="s">
        <v>4206</v>
      </c>
      <c r="C1831" s="176" t="s">
        <v>93</v>
      </c>
      <c r="D1831" s="176" t="s">
        <v>194</v>
      </c>
      <c r="E1831" s="176" t="s">
        <v>195</v>
      </c>
      <c r="F1831" s="176">
        <v>2024</v>
      </c>
      <c r="G1831" s="176" t="s">
        <v>138</v>
      </c>
      <c r="H1831" s="176" t="s">
        <v>151</v>
      </c>
      <c r="I1831" s="176" t="s">
        <v>200</v>
      </c>
      <c r="J1831" s="250" t="s">
        <v>13</v>
      </c>
      <c r="K1831" s="178">
        <v>2</v>
      </c>
      <c r="L1831" s="178">
        <v>2</v>
      </c>
      <c r="M1831" s="178">
        <v>0</v>
      </c>
      <c r="N1831" s="179" t="s">
        <v>20</v>
      </c>
      <c r="O1831" s="180" t="s">
        <v>146</v>
      </c>
    </row>
    <row r="1832" spans="1:15" customFormat="1" ht="15.5" x14ac:dyDescent="0.35">
      <c r="A1832" s="123" t="s">
        <v>4207</v>
      </c>
      <c r="B1832" s="124" t="s">
        <v>4208</v>
      </c>
      <c r="C1832" s="123" t="s">
        <v>90</v>
      </c>
      <c r="D1832" s="123" t="s">
        <v>404</v>
      </c>
      <c r="E1832" s="123" t="s">
        <v>528</v>
      </c>
      <c r="F1832" s="123">
        <v>2024</v>
      </c>
      <c r="G1832" s="123" t="s">
        <v>138</v>
      </c>
      <c r="H1832" s="123" t="s">
        <v>210</v>
      </c>
      <c r="I1832" s="123" t="s">
        <v>429</v>
      </c>
      <c r="J1832" s="251" t="s">
        <v>13</v>
      </c>
      <c r="K1832" s="181">
        <v>171111</v>
      </c>
      <c r="L1832" s="181">
        <v>3</v>
      </c>
      <c r="M1832" s="181">
        <v>0</v>
      </c>
      <c r="N1832" s="182" t="s">
        <v>20</v>
      </c>
      <c r="O1832" s="183" t="s">
        <v>146</v>
      </c>
    </row>
    <row r="1833" spans="1:15" customFormat="1" ht="15.5" x14ac:dyDescent="0.35">
      <c r="A1833" s="176" t="s">
        <v>4209</v>
      </c>
      <c r="B1833" s="177" t="s">
        <v>4210</v>
      </c>
      <c r="C1833" s="176" t="s">
        <v>92</v>
      </c>
      <c r="D1833" s="176" t="s">
        <v>540</v>
      </c>
      <c r="E1833" s="176" t="s">
        <v>4211</v>
      </c>
      <c r="F1833" s="176">
        <v>2024</v>
      </c>
      <c r="G1833" s="176" t="s">
        <v>138</v>
      </c>
      <c r="H1833" s="176" t="s">
        <v>196</v>
      </c>
      <c r="I1833" s="176" t="s">
        <v>196</v>
      </c>
      <c r="J1833" s="250" t="s">
        <v>13</v>
      </c>
      <c r="K1833" s="178">
        <v>823022</v>
      </c>
      <c r="L1833" s="184">
        <v>793565</v>
      </c>
      <c r="M1833" s="184">
        <v>793565</v>
      </c>
      <c r="N1833" s="179" t="s">
        <v>20</v>
      </c>
      <c r="O1833" s="180" t="s">
        <v>20</v>
      </c>
    </row>
    <row r="1834" spans="1:15" customFormat="1" ht="15.5" x14ac:dyDescent="0.35">
      <c r="A1834" s="123" t="s">
        <v>4212</v>
      </c>
      <c r="B1834" s="124" t="s">
        <v>4213</v>
      </c>
      <c r="C1834" s="123" t="s">
        <v>92</v>
      </c>
      <c r="D1834" s="123" t="s">
        <v>361</v>
      </c>
      <c r="E1834" s="123" t="s">
        <v>1228</v>
      </c>
      <c r="F1834" s="123">
        <v>2024</v>
      </c>
      <c r="G1834" s="123" t="s">
        <v>138</v>
      </c>
      <c r="H1834" s="123" t="s">
        <v>151</v>
      </c>
      <c r="I1834" s="123" t="s">
        <v>200</v>
      </c>
      <c r="J1834" s="251" t="s">
        <v>13</v>
      </c>
      <c r="K1834" s="181">
        <v>98774</v>
      </c>
      <c r="L1834" s="181">
        <v>64025</v>
      </c>
      <c r="M1834" s="185">
        <v>64025</v>
      </c>
      <c r="N1834" s="182" t="s">
        <v>20</v>
      </c>
      <c r="O1834" s="183" t="s">
        <v>20</v>
      </c>
    </row>
    <row r="1835" spans="1:15" customFormat="1" ht="15.5" x14ac:dyDescent="0.35">
      <c r="A1835" s="176" t="s">
        <v>4214</v>
      </c>
      <c r="B1835" s="177" t="s">
        <v>4215</v>
      </c>
      <c r="C1835" s="176" t="s">
        <v>96</v>
      </c>
      <c r="D1835" s="176" t="s">
        <v>166</v>
      </c>
      <c r="E1835" s="176" t="s">
        <v>229</v>
      </c>
      <c r="F1835" s="176">
        <v>2024</v>
      </c>
      <c r="G1835" s="176" t="s">
        <v>138</v>
      </c>
      <c r="H1835" s="176" t="s">
        <v>321</v>
      </c>
      <c r="I1835" s="176" t="s">
        <v>322</v>
      </c>
      <c r="J1835" s="250" t="s">
        <v>13</v>
      </c>
      <c r="K1835" s="178">
        <v>4</v>
      </c>
      <c r="L1835" s="184">
        <v>4</v>
      </c>
      <c r="M1835" s="178">
        <v>0</v>
      </c>
      <c r="N1835" s="179" t="s">
        <v>20</v>
      </c>
      <c r="O1835" s="180" t="s">
        <v>146</v>
      </c>
    </row>
    <row r="1836" spans="1:15" customFormat="1" ht="15.5" x14ac:dyDescent="0.35">
      <c r="A1836" s="123" t="s">
        <v>4216</v>
      </c>
      <c r="B1836" s="124" t="s">
        <v>4217</v>
      </c>
      <c r="C1836" s="123" t="s">
        <v>91</v>
      </c>
      <c r="D1836" s="123" t="s">
        <v>155</v>
      </c>
      <c r="E1836" s="123" t="s">
        <v>155</v>
      </c>
      <c r="F1836" s="123">
        <v>2024</v>
      </c>
      <c r="G1836" s="123" t="s">
        <v>2052</v>
      </c>
      <c r="H1836" s="123" t="s">
        <v>182</v>
      </c>
      <c r="I1836" s="123" t="s">
        <v>330</v>
      </c>
      <c r="J1836" s="251" t="s">
        <v>13</v>
      </c>
      <c r="K1836" s="181">
        <v>27134</v>
      </c>
      <c r="L1836" s="185">
        <v>27134</v>
      </c>
      <c r="M1836" s="185">
        <v>27132</v>
      </c>
      <c r="N1836" s="182" t="s">
        <v>20</v>
      </c>
      <c r="O1836" s="183" t="s">
        <v>20</v>
      </c>
    </row>
    <row r="1837" spans="1:15" customFormat="1" ht="15.5" x14ac:dyDescent="0.35">
      <c r="A1837" s="176" t="s">
        <v>4218</v>
      </c>
      <c r="B1837" s="177" t="s">
        <v>4219</v>
      </c>
      <c r="C1837" s="176" t="s">
        <v>96</v>
      </c>
      <c r="D1837" s="176" t="s">
        <v>166</v>
      </c>
      <c r="E1837" s="176" t="s">
        <v>281</v>
      </c>
      <c r="F1837" s="176">
        <v>2024</v>
      </c>
      <c r="G1837" s="176" t="s">
        <v>138</v>
      </c>
      <c r="H1837" s="176" t="s">
        <v>151</v>
      </c>
      <c r="I1837" s="176" t="s">
        <v>200</v>
      </c>
      <c r="J1837" s="250" t="s">
        <v>13</v>
      </c>
      <c r="K1837" s="178">
        <v>5362095</v>
      </c>
      <c r="L1837" s="178">
        <v>6192994</v>
      </c>
      <c r="M1837" s="178">
        <v>6190050</v>
      </c>
      <c r="N1837" s="179" t="s">
        <v>20</v>
      </c>
      <c r="O1837" s="180" t="s">
        <v>20</v>
      </c>
    </row>
    <row r="1838" spans="1:15" customFormat="1" ht="15.5" x14ac:dyDescent="0.35">
      <c r="A1838" s="123" t="s">
        <v>4220</v>
      </c>
      <c r="B1838" s="124" t="s">
        <v>4221</v>
      </c>
      <c r="C1838" s="123" t="s">
        <v>96</v>
      </c>
      <c r="D1838" s="123" t="s">
        <v>166</v>
      </c>
      <c r="E1838" s="123" t="s">
        <v>378</v>
      </c>
      <c r="F1838" s="123">
        <v>2024</v>
      </c>
      <c r="G1838" s="123" t="s">
        <v>138</v>
      </c>
      <c r="H1838" s="123" t="s">
        <v>182</v>
      </c>
      <c r="I1838" s="123" t="s">
        <v>330</v>
      </c>
      <c r="J1838" s="251" t="s">
        <v>13</v>
      </c>
      <c r="K1838" s="181">
        <v>15000</v>
      </c>
      <c r="L1838" s="181">
        <v>15000</v>
      </c>
      <c r="M1838" s="181">
        <v>13100</v>
      </c>
      <c r="N1838" s="182" t="s">
        <v>20</v>
      </c>
      <c r="O1838" s="183" t="s">
        <v>20</v>
      </c>
    </row>
    <row r="1839" spans="1:15" customFormat="1" ht="15.5" x14ac:dyDescent="0.35">
      <c r="A1839" s="176" t="s">
        <v>4222</v>
      </c>
      <c r="B1839" s="177" t="s">
        <v>4223</v>
      </c>
      <c r="C1839" s="176" t="s">
        <v>90</v>
      </c>
      <c r="D1839" s="176" t="s">
        <v>63</v>
      </c>
      <c r="E1839" s="176" t="s">
        <v>63</v>
      </c>
      <c r="F1839" s="176">
        <v>2024</v>
      </c>
      <c r="G1839" s="176" t="s">
        <v>138</v>
      </c>
      <c r="H1839" s="176" t="s">
        <v>144</v>
      </c>
      <c r="I1839" s="176" t="s">
        <v>282</v>
      </c>
      <c r="J1839" s="250" t="s">
        <v>13</v>
      </c>
      <c r="K1839" s="178">
        <v>26331</v>
      </c>
      <c r="L1839" s="178">
        <v>26331</v>
      </c>
      <c r="M1839" s="178">
        <v>26331.102999999999</v>
      </c>
      <c r="N1839" s="179" t="s">
        <v>20</v>
      </c>
      <c r="O1839" s="180" t="s">
        <v>20</v>
      </c>
    </row>
    <row r="1840" spans="1:15" customFormat="1" ht="15.5" x14ac:dyDescent="0.35">
      <c r="A1840" s="123" t="s">
        <v>4224</v>
      </c>
      <c r="B1840" s="124" t="s">
        <v>4225</v>
      </c>
      <c r="C1840" s="123" t="s">
        <v>96</v>
      </c>
      <c r="D1840" s="123" t="s">
        <v>136</v>
      </c>
      <c r="E1840" s="123" t="s">
        <v>513</v>
      </c>
      <c r="F1840" s="123">
        <v>2024</v>
      </c>
      <c r="G1840" s="123" t="s">
        <v>138</v>
      </c>
      <c r="H1840" s="123" t="s">
        <v>162</v>
      </c>
      <c r="I1840" s="123" t="s">
        <v>218</v>
      </c>
      <c r="J1840" s="251" t="s">
        <v>13</v>
      </c>
      <c r="K1840" s="181">
        <v>12860</v>
      </c>
      <c r="L1840" s="181">
        <v>12859</v>
      </c>
      <c r="M1840" s="181">
        <v>11138</v>
      </c>
      <c r="N1840" s="182" t="s">
        <v>20</v>
      </c>
      <c r="O1840" s="183" t="s">
        <v>20</v>
      </c>
    </row>
    <row r="1841" spans="1:15" customFormat="1" ht="15.5" x14ac:dyDescent="0.35">
      <c r="A1841" s="176" t="s">
        <v>4226</v>
      </c>
      <c r="B1841" s="177" t="s">
        <v>4227</v>
      </c>
      <c r="C1841" s="176" t="s">
        <v>96</v>
      </c>
      <c r="D1841" s="176" t="s">
        <v>166</v>
      </c>
      <c r="E1841" s="176" t="s">
        <v>281</v>
      </c>
      <c r="F1841" s="176">
        <v>2024</v>
      </c>
      <c r="G1841" s="176" t="s">
        <v>138</v>
      </c>
      <c r="H1841" s="176" t="s">
        <v>151</v>
      </c>
      <c r="I1841" s="176" t="s">
        <v>200</v>
      </c>
      <c r="J1841" s="250" t="s">
        <v>13</v>
      </c>
      <c r="K1841" s="178">
        <v>129340</v>
      </c>
      <c r="L1841" s="184">
        <v>129340</v>
      </c>
      <c r="M1841" s="184">
        <v>129340</v>
      </c>
      <c r="N1841" s="179" t="s">
        <v>20</v>
      </c>
      <c r="O1841" s="180" t="s">
        <v>20</v>
      </c>
    </row>
    <row r="1842" spans="1:15" customFormat="1" ht="15.5" x14ac:dyDescent="0.35">
      <c r="A1842" s="123" t="s">
        <v>4228</v>
      </c>
      <c r="B1842" s="124" t="s">
        <v>4229</v>
      </c>
      <c r="C1842" s="123" t="s">
        <v>98</v>
      </c>
      <c r="D1842" s="123" t="s">
        <v>158</v>
      </c>
      <c r="E1842" s="123" t="s">
        <v>660</v>
      </c>
      <c r="F1842" s="123">
        <v>2024</v>
      </c>
      <c r="G1842" s="123" t="s">
        <v>138</v>
      </c>
      <c r="H1842" s="123" t="s">
        <v>139</v>
      </c>
      <c r="I1842" s="123" t="s">
        <v>140</v>
      </c>
      <c r="J1842" s="251" t="s">
        <v>13</v>
      </c>
      <c r="K1842" s="181">
        <v>123263</v>
      </c>
      <c r="L1842" s="181">
        <v>3</v>
      </c>
      <c r="M1842" s="181">
        <v>0</v>
      </c>
      <c r="N1842" s="182" t="s">
        <v>20</v>
      </c>
      <c r="O1842" s="183" t="s">
        <v>146</v>
      </c>
    </row>
    <row r="1843" spans="1:15" customFormat="1" ht="15.5" x14ac:dyDescent="0.35">
      <c r="A1843" s="176" t="s">
        <v>4230</v>
      </c>
      <c r="B1843" s="177" t="s">
        <v>4231</v>
      </c>
      <c r="C1843" s="176" t="s">
        <v>96</v>
      </c>
      <c r="D1843" s="176" t="s">
        <v>136</v>
      </c>
      <c r="E1843" s="176" t="s">
        <v>506</v>
      </c>
      <c r="F1843" s="176">
        <v>2024</v>
      </c>
      <c r="G1843" s="176" t="s">
        <v>138</v>
      </c>
      <c r="H1843" s="176" t="s">
        <v>151</v>
      </c>
      <c r="I1843" s="176" t="s">
        <v>200</v>
      </c>
      <c r="J1843" s="250" t="s">
        <v>13</v>
      </c>
      <c r="K1843" s="178">
        <v>131255</v>
      </c>
      <c r="L1843" s="178">
        <v>129824</v>
      </c>
      <c r="M1843" s="178">
        <v>90859.043999999994</v>
      </c>
      <c r="N1843" s="179" t="s">
        <v>20</v>
      </c>
      <c r="O1843" s="180" t="s">
        <v>20</v>
      </c>
    </row>
    <row r="1844" spans="1:15" customFormat="1" ht="15.5" x14ac:dyDescent="0.35">
      <c r="A1844" s="123" t="s">
        <v>4232</v>
      </c>
      <c r="B1844" s="124" t="s">
        <v>4233</v>
      </c>
      <c r="C1844" s="123" t="s">
        <v>86</v>
      </c>
      <c r="D1844" s="123" t="s">
        <v>906</v>
      </c>
      <c r="E1844" s="123" t="s">
        <v>4234</v>
      </c>
      <c r="F1844" s="123">
        <v>2024</v>
      </c>
      <c r="G1844" s="123" t="s">
        <v>138</v>
      </c>
      <c r="H1844" s="123" t="s">
        <v>182</v>
      </c>
      <c r="I1844" s="123" t="s">
        <v>330</v>
      </c>
      <c r="J1844" s="251" t="s">
        <v>13</v>
      </c>
      <c r="K1844" s="181">
        <v>971346</v>
      </c>
      <c r="L1844" s="185">
        <v>161236</v>
      </c>
      <c r="M1844" s="181">
        <v>0</v>
      </c>
      <c r="N1844" s="182" t="s">
        <v>20</v>
      </c>
      <c r="O1844" s="183" t="s">
        <v>146</v>
      </c>
    </row>
    <row r="1845" spans="1:15" customFormat="1" ht="15.5" x14ac:dyDescent="0.35">
      <c r="A1845" s="176" t="s">
        <v>4235</v>
      </c>
      <c r="B1845" s="177" t="s">
        <v>4236</v>
      </c>
      <c r="C1845" s="176" t="s">
        <v>98</v>
      </c>
      <c r="D1845" s="176" t="s">
        <v>365</v>
      </c>
      <c r="E1845" s="176" t="s">
        <v>1821</v>
      </c>
      <c r="F1845" s="176">
        <v>2024</v>
      </c>
      <c r="G1845" s="176" t="s">
        <v>138</v>
      </c>
      <c r="H1845" s="176" t="s">
        <v>139</v>
      </c>
      <c r="I1845" s="176" t="s">
        <v>140</v>
      </c>
      <c r="J1845" s="250" t="s">
        <v>13</v>
      </c>
      <c r="K1845" s="178">
        <v>83358</v>
      </c>
      <c r="L1845" s="178">
        <v>84821</v>
      </c>
      <c r="M1845" s="178">
        <v>84820.913</v>
      </c>
      <c r="N1845" s="179" t="s">
        <v>20</v>
      </c>
      <c r="O1845" s="180" t="s">
        <v>20</v>
      </c>
    </row>
    <row r="1846" spans="1:15" customFormat="1" ht="15.5" x14ac:dyDescent="0.35">
      <c r="A1846" s="123" t="s">
        <v>4237</v>
      </c>
      <c r="B1846" s="124" t="s">
        <v>4238</v>
      </c>
      <c r="C1846" s="123" t="s">
        <v>89</v>
      </c>
      <c r="D1846" s="123" t="s">
        <v>221</v>
      </c>
      <c r="E1846" s="123" t="s">
        <v>222</v>
      </c>
      <c r="F1846" s="123">
        <v>2024</v>
      </c>
      <c r="G1846" s="123" t="s">
        <v>138</v>
      </c>
      <c r="H1846" s="123" t="s">
        <v>151</v>
      </c>
      <c r="I1846" s="123" t="s">
        <v>200</v>
      </c>
      <c r="J1846" s="251" t="s">
        <v>13</v>
      </c>
      <c r="K1846" s="181">
        <v>22744</v>
      </c>
      <c r="L1846" s="185">
        <v>22744</v>
      </c>
      <c r="M1846" s="181">
        <v>22744</v>
      </c>
      <c r="N1846" s="182" t="s">
        <v>20</v>
      </c>
      <c r="O1846" s="183" t="s">
        <v>20</v>
      </c>
    </row>
    <row r="1847" spans="1:15" customFormat="1" ht="15.5" x14ac:dyDescent="0.35">
      <c r="A1847" s="176" t="s">
        <v>4239</v>
      </c>
      <c r="B1847" s="177" t="s">
        <v>4240</v>
      </c>
      <c r="C1847" s="176" t="s">
        <v>98</v>
      </c>
      <c r="D1847" s="176" t="s">
        <v>158</v>
      </c>
      <c r="E1847" s="176" t="s">
        <v>309</v>
      </c>
      <c r="F1847" s="176">
        <v>2024</v>
      </c>
      <c r="G1847" s="176" t="s">
        <v>138</v>
      </c>
      <c r="H1847" s="176" t="s">
        <v>182</v>
      </c>
      <c r="I1847" s="176" t="s">
        <v>183</v>
      </c>
      <c r="J1847" s="250" t="s">
        <v>13</v>
      </c>
      <c r="K1847" s="178">
        <v>8603</v>
      </c>
      <c r="L1847" s="178">
        <v>3326</v>
      </c>
      <c r="M1847" s="178">
        <v>3326</v>
      </c>
      <c r="N1847" s="179" t="s">
        <v>20</v>
      </c>
      <c r="O1847" s="180" t="s">
        <v>20</v>
      </c>
    </row>
    <row r="1848" spans="1:15" customFormat="1" ht="15.5" x14ac:dyDescent="0.35">
      <c r="A1848" s="123" t="s">
        <v>4241</v>
      </c>
      <c r="B1848" s="124" t="s">
        <v>4242</v>
      </c>
      <c r="C1848" s="123" t="s">
        <v>100</v>
      </c>
      <c r="D1848" s="123" t="s">
        <v>73</v>
      </c>
      <c r="E1848" s="123" t="s">
        <v>1009</v>
      </c>
      <c r="F1848" s="123">
        <v>2024</v>
      </c>
      <c r="G1848" s="123" t="s">
        <v>138</v>
      </c>
      <c r="H1848" s="123" t="s">
        <v>151</v>
      </c>
      <c r="I1848" s="123" t="s">
        <v>200</v>
      </c>
      <c r="J1848" s="251" t="s">
        <v>13</v>
      </c>
      <c r="K1848" s="181">
        <v>424644</v>
      </c>
      <c r="L1848" s="181">
        <v>20</v>
      </c>
      <c r="M1848" s="181">
        <v>49025.582999999999</v>
      </c>
      <c r="N1848" s="182" t="s">
        <v>20</v>
      </c>
      <c r="O1848" s="183" t="s">
        <v>20</v>
      </c>
    </row>
    <row r="1849" spans="1:15" customFormat="1" ht="15.5" x14ac:dyDescent="0.35">
      <c r="A1849" s="176" t="s">
        <v>4243</v>
      </c>
      <c r="B1849" s="177" t="s">
        <v>4244</v>
      </c>
      <c r="C1849" s="176" t="s">
        <v>100</v>
      </c>
      <c r="D1849" s="176" t="s">
        <v>73</v>
      </c>
      <c r="E1849" s="176" t="s">
        <v>1009</v>
      </c>
      <c r="F1849" s="176">
        <v>2024</v>
      </c>
      <c r="G1849" s="176" t="s">
        <v>138</v>
      </c>
      <c r="H1849" s="176" t="s">
        <v>151</v>
      </c>
      <c r="I1849" s="176" t="s">
        <v>200</v>
      </c>
      <c r="J1849" s="250" t="s">
        <v>13</v>
      </c>
      <c r="K1849" s="178">
        <v>40000</v>
      </c>
      <c r="L1849" s="178">
        <v>40000</v>
      </c>
      <c r="M1849" s="178">
        <v>0</v>
      </c>
      <c r="N1849" s="179" t="s">
        <v>20</v>
      </c>
      <c r="O1849" s="180" t="s">
        <v>146</v>
      </c>
    </row>
    <row r="1850" spans="1:15" customFormat="1" ht="15.5" x14ac:dyDescent="0.35">
      <c r="A1850" s="123" t="s">
        <v>4245</v>
      </c>
      <c r="B1850" s="124" t="s">
        <v>4246</v>
      </c>
      <c r="C1850" s="123" t="s">
        <v>100</v>
      </c>
      <c r="D1850" s="123" t="s">
        <v>73</v>
      </c>
      <c r="E1850" s="123" t="s">
        <v>1009</v>
      </c>
      <c r="F1850" s="123">
        <v>2024</v>
      </c>
      <c r="G1850" s="123" t="s">
        <v>138</v>
      </c>
      <c r="H1850" s="123" t="s">
        <v>182</v>
      </c>
      <c r="I1850" s="123" t="s">
        <v>183</v>
      </c>
      <c r="J1850" s="251" t="s">
        <v>13</v>
      </c>
      <c r="K1850" s="181">
        <v>1663813</v>
      </c>
      <c r="L1850" s="185">
        <v>1663813</v>
      </c>
      <c r="M1850" s="181">
        <v>1663811.9350000001</v>
      </c>
      <c r="N1850" s="182" t="s">
        <v>20</v>
      </c>
      <c r="O1850" s="183" t="s">
        <v>20</v>
      </c>
    </row>
    <row r="1851" spans="1:15" customFormat="1" ht="15.5" x14ac:dyDescent="0.35">
      <c r="A1851" s="176" t="s">
        <v>4247</v>
      </c>
      <c r="B1851" s="177" t="s">
        <v>4248</v>
      </c>
      <c r="C1851" s="176" t="s">
        <v>98</v>
      </c>
      <c r="D1851" s="176" t="s">
        <v>190</v>
      </c>
      <c r="E1851" s="176" t="s">
        <v>191</v>
      </c>
      <c r="F1851" s="176">
        <v>2024</v>
      </c>
      <c r="G1851" s="176" t="s">
        <v>138</v>
      </c>
      <c r="H1851" s="176" t="s">
        <v>162</v>
      </c>
      <c r="I1851" s="176" t="s">
        <v>238</v>
      </c>
      <c r="J1851" s="250" t="s">
        <v>13</v>
      </c>
      <c r="K1851" s="178">
        <v>10239</v>
      </c>
      <c r="L1851" s="178">
        <v>10239</v>
      </c>
      <c r="M1851" s="178">
        <v>0</v>
      </c>
      <c r="N1851" s="179" t="s">
        <v>20</v>
      </c>
      <c r="O1851" s="180" t="s">
        <v>146</v>
      </c>
    </row>
    <row r="1852" spans="1:15" customFormat="1" ht="15.5" x14ac:dyDescent="0.35">
      <c r="A1852" s="123" t="s">
        <v>4249</v>
      </c>
      <c r="B1852" s="124" t="s">
        <v>4250</v>
      </c>
      <c r="C1852" s="123" t="s">
        <v>90</v>
      </c>
      <c r="D1852" s="123" t="s">
        <v>63</v>
      </c>
      <c r="E1852" s="123" t="s">
        <v>925</v>
      </c>
      <c r="F1852" s="123">
        <v>2024</v>
      </c>
      <c r="G1852" s="123" t="s">
        <v>138</v>
      </c>
      <c r="H1852" s="123" t="s">
        <v>151</v>
      </c>
      <c r="I1852" s="123" t="s">
        <v>200</v>
      </c>
      <c r="J1852" s="251" t="s">
        <v>13</v>
      </c>
      <c r="K1852" s="181">
        <v>3052</v>
      </c>
      <c r="L1852" s="185">
        <v>1849</v>
      </c>
      <c r="M1852" s="181">
        <v>1847</v>
      </c>
      <c r="N1852" s="182" t="s">
        <v>20</v>
      </c>
      <c r="O1852" s="183" t="s">
        <v>20</v>
      </c>
    </row>
    <row r="1853" spans="1:15" customFormat="1" ht="15.5" x14ac:dyDescent="0.35">
      <c r="A1853" s="176" t="s">
        <v>4251</v>
      </c>
      <c r="B1853" s="177" t="s">
        <v>4252</v>
      </c>
      <c r="C1853" s="176" t="s">
        <v>96</v>
      </c>
      <c r="D1853" s="176" t="s">
        <v>155</v>
      </c>
      <c r="E1853" s="176" t="s">
        <v>155</v>
      </c>
      <c r="F1853" s="176">
        <v>2024</v>
      </c>
      <c r="G1853" s="176" t="s">
        <v>138</v>
      </c>
      <c r="H1853" s="176" t="s">
        <v>139</v>
      </c>
      <c r="I1853" s="176" t="s">
        <v>177</v>
      </c>
      <c r="J1853" s="250" t="s">
        <v>13</v>
      </c>
      <c r="K1853" s="178">
        <v>132502</v>
      </c>
      <c r="L1853" s="178">
        <v>132502</v>
      </c>
      <c r="M1853" s="178">
        <v>65649</v>
      </c>
      <c r="N1853" s="179" t="s">
        <v>20</v>
      </c>
      <c r="O1853" s="180" t="s">
        <v>20</v>
      </c>
    </row>
    <row r="1854" spans="1:15" customFormat="1" ht="15.5" x14ac:dyDescent="0.35">
      <c r="A1854" s="123" t="s">
        <v>4253</v>
      </c>
      <c r="B1854" s="124" t="s">
        <v>4254</v>
      </c>
      <c r="C1854" s="123" t="s">
        <v>86</v>
      </c>
      <c r="D1854" s="123" t="s">
        <v>906</v>
      </c>
      <c r="E1854" s="123" t="s">
        <v>907</v>
      </c>
      <c r="F1854" s="123">
        <v>2024</v>
      </c>
      <c r="G1854" s="123" t="s">
        <v>138</v>
      </c>
      <c r="H1854" s="123" t="s">
        <v>182</v>
      </c>
      <c r="I1854" s="123" t="s">
        <v>330</v>
      </c>
      <c r="J1854" s="251" t="s">
        <v>13</v>
      </c>
      <c r="K1854" s="181">
        <v>15600</v>
      </c>
      <c r="L1854" s="181">
        <v>23400</v>
      </c>
      <c r="M1854" s="181">
        <v>15600</v>
      </c>
      <c r="N1854" s="182" t="s">
        <v>20</v>
      </c>
      <c r="O1854" s="183" t="s">
        <v>20</v>
      </c>
    </row>
    <row r="1855" spans="1:15" customFormat="1" ht="15.5" x14ac:dyDescent="0.35">
      <c r="A1855" s="176" t="s">
        <v>4255</v>
      </c>
      <c r="B1855" s="177" t="s">
        <v>4256</v>
      </c>
      <c r="C1855" s="176" t="s">
        <v>91</v>
      </c>
      <c r="D1855" s="176" t="s">
        <v>155</v>
      </c>
      <c r="E1855" s="176" t="s">
        <v>155</v>
      </c>
      <c r="F1855" s="176">
        <v>2024</v>
      </c>
      <c r="G1855" s="176" t="s">
        <v>138</v>
      </c>
      <c r="H1855" s="176" t="s">
        <v>139</v>
      </c>
      <c r="I1855" s="176" t="s">
        <v>177</v>
      </c>
      <c r="J1855" s="250" t="s">
        <v>13</v>
      </c>
      <c r="K1855" s="178">
        <v>3</v>
      </c>
      <c r="L1855" s="178">
        <v>3</v>
      </c>
      <c r="M1855" s="184">
        <v>0</v>
      </c>
      <c r="N1855" s="179" t="s">
        <v>20</v>
      </c>
      <c r="O1855" s="180" t="s">
        <v>146</v>
      </c>
    </row>
    <row r="1856" spans="1:15" customFormat="1" ht="15.5" x14ac:dyDescent="0.35">
      <c r="A1856" s="123" t="s">
        <v>4257</v>
      </c>
      <c r="B1856" s="124" t="s">
        <v>4258</v>
      </c>
      <c r="C1856" s="123" t="s">
        <v>86</v>
      </c>
      <c r="D1856" s="123" t="s">
        <v>906</v>
      </c>
      <c r="E1856" s="123" t="s">
        <v>2381</v>
      </c>
      <c r="F1856" s="123">
        <v>2024</v>
      </c>
      <c r="G1856" s="123" t="s">
        <v>138</v>
      </c>
      <c r="H1856" s="123" t="s">
        <v>182</v>
      </c>
      <c r="I1856" s="123" t="s">
        <v>330</v>
      </c>
      <c r="J1856" s="251" t="s">
        <v>13</v>
      </c>
      <c r="K1856" s="181">
        <v>11054</v>
      </c>
      <c r="L1856" s="185">
        <v>10680</v>
      </c>
      <c r="M1856" s="181">
        <v>10680</v>
      </c>
      <c r="N1856" s="182" t="s">
        <v>20</v>
      </c>
      <c r="O1856" s="183" t="s">
        <v>20</v>
      </c>
    </row>
    <row r="1857" spans="1:15" customFormat="1" ht="15.5" x14ac:dyDescent="0.35">
      <c r="A1857" s="176" t="s">
        <v>4259</v>
      </c>
      <c r="B1857" s="177" t="s">
        <v>4260</v>
      </c>
      <c r="C1857" s="176" t="s">
        <v>111</v>
      </c>
      <c r="D1857" s="176" t="s">
        <v>180</v>
      </c>
      <c r="E1857" s="176" t="s">
        <v>4261</v>
      </c>
      <c r="F1857" s="176">
        <v>2024</v>
      </c>
      <c r="G1857" s="176" t="s">
        <v>138</v>
      </c>
      <c r="H1857" s="176" t="s">
        <v>151</v>
      </c>
      <c r="I1857" s="176" t="s">
        <v>152</v>
      </c>
      <c r="J1857" s="250" t="s">
        <v>13</v>
      </c>
      <c r="K1857" s="178">
        <v>80515</v>
      </c>
      <c r="L1857" s="178">
        <v>110</v>
      </c>
      <c r="M1857" s="178">
        <v>90.046000000000006</v>
      </c>
      <c r="N1857" s="179" t="s">
        <v>20</v>
      </c>
      <c r="O1857" s="180" t="s">
        <v>20</v>
      </c>
    </row>
    <row r="1858" spans="1:15" customFormat="1" ht="15.5" x14ac:dyDescent="0.35">
      <c r="A1858" s="123" t="s">
        <v>4262</v>
      </c>
      <c r="B1858" s="124" t="s">
        <v>4263</v>
      </c>
      <c r="C1858" s="123" t="s">
        <v>90</v>
      </c>
      <c r="D1858" s="123" t="s">
        <v>911</v>
      </c>
      <c r="E1858" s="123" t="s">
        <v>2177</v>
      </c>
      <c r="F1858" s="123">
        <v>2024</v>
      </c>
      <c r="G1858" s="123" t="s">
        <v>138</v>
      </c>
      <c r="H1858" s="123" t="s">
        <v>144</v>
      </c>
      <c r="I1858" s="123" t="s">
        <v>913</v>
      </c>
      <c r="J1858" s="251" t="s">
        <v>16</v>
      </c>
      <c r="K1858" s="181">
        <v>13454</v>
      </c>
      <c r="L1858" s="185">
        <v>2</v>
      </c>
      <c r="M1858" s="181">
        <v>0</v>
      </c>
      <c r="N1858" s="182" t="s">
        <v>20</v>
      </c>
      <c r="O1858" s="183" t="s">
        <v>146</v>
      </c>
    </row>
    <row r="1859" spans="1:15" customFormat="1" ht="15.5" x14ac:dyDescent="0.35">
      <c r="A1859" s="176" t="s">
        <v>4264</v>
      </c>
      <c r="B1859" s="177" t="s">
        <v>4265</v>
      </c>
      <c r="C1859" s="176" t="s">
        <v>100</v>
      </c>
      <c r="D1859" s="176" t="s">
        <v>155</v>
      </c>
      <c r="E1859" s="176" t="s">
        <v>155</v>
      </c>
      <c r="F1859" s="176">
        <v>2024</v>
      </c>
      <c r="G1859" s="176" t="s">
        <v>138</v>
      </c>
      <c r="H1859" s="176" t="s">
        <v>270</v>
      </c>
      <c r="I1859" s="176" t="s">
        <v>4266</v>
      </c>
      <c r="J1859" s="250" t="s">
        <v>13</v>
      </c>
      <c r="K1859" s="178">
        <v>123748</v>
      </c>
      <c r="L1859" s="178">
        <v>97700</v>
      </c>
      <c r="M1859" s="178">
        <v>97700</v>
      </c>
      <c r="N1859" s="179" t="s">
        <v>20</v>
      </c>
      <c r="O1859" s="180" t="s">
        <v>20</v>
      </c>
    </row>
    <row r="1860" spans="1:15" customFormat="1" ht="15.5" x14ac:dyDescent="0.35">
      <c r="A1860" s="123" t="s">
        <v>4267</v>
      </c>
      <c r="B1860" s="124" t="s">
        <v>4268</v>
      </c>
      <c r="C1860" s="123" t="s">
        <v>100</v>
      </c>
      <c r="D1860" s="123" t="s">
        <v>73</v>
      </c>
      <c r="E1860" s="123" t="s">
        <v>1009</v>
      </c>
      <c r="F1860" s="123">
        <v>2024</v>
      </c>
      <c r="G1860" s="123" t="s">
        <v>138</v>
      </c>
      <c r="H1860" s="123" t="s">
        <v>182</v>
      </c>
      <c r="I1860" s="123" t="s">
        <v>330</v>
      </c>
      <c r="J1860" s="251" t="s">
        <v>13</v>
      </c>
      <c r="K1860" s="181">
        <v>210776</v>
      </c>
      <c r="L1860" s="181">
        <v>866574</v>
      </c>
      <c r="M1860" s="181">
        <v>67797</v>
      </c>
      <c r="N1860" s="182" t="s">
        <v>20</v>
      </c>
      <c r="O1860" s="183" t="s">
        <v>20</v>
      </c>
    </row>
    <row r="1861" spans="1:15" customFormat="1" ht="15.5" x14ac:dyDescent="0.35">
      <c r="A1861" s="176" t="s">
        <v>4269</v>
      </c>
      <c r="B1861" s="177" t="s">
        <v>4270</v>
      </c>
      <c r="C1861" s="176" t="s">
        <v>96</v>
      </c>
      <c r="D1861" s="176" t="s">
        <v>166</v>
      </c>
      <c r="E1861" s="176" t="s">
        <v>167</v>
      </c>
      <c r="F1861" s="176">
        <v>2024</v>
      </c>
      <c r="G1861" s="176" t="s">
        <v>138</v>
      </c>
      <c r="H1861" s="176" t="s">
        <v>144</v>
      </c>
      <c r="I1861" s="176" t="s">
        <v>145</v>
      </c>
      <c r="J1861" s="250" t="s">
        <v>13</v>
      </c>
      <c r="K1861" s="178">
        <v>1853678</v>
      </c>
      <c r="L1861" s="178">
        <v>1853678</v>
      </c>
      <c r="M1861" s="178">
        <v>1853677.9990000001</v>
      </c>
      <c r="N1861" s="179" t="s">
        <v>20</v>
      </c>
      <c r="O1861" s="180" t="s">
        <v>20</v>
      </c>
    </row>
    <row r="1862" spans="1:15" customFormat="1" ht="15.5" x14ac:dyDescent="0.35">
      <c r="A1862" s="123" t="s">
        <v>4271</v>
      </c>
      <c r="B1862" s="124" t="s">
        <v>4272</v>
      </c>
      <c r="C1862" s="123" t="s">
        <v>89</v>
      </c>
      <c r="D1862" s="123" t="s">
        <v>186</v>
      </c>
      <c r="E1862" s="123" t="s">
        <v>589</v>
      </c>
      <c r="F1862" s="123">
        <v>2024</v>
      </c>
      <c r="G1862" s="123" t="s">
        <v>138</v>
      </c>
      <c r="H1862" s="123" t="s">
        <v>210</v>
      </c>
      <c r="I1862" s="123" t="s">
        <v>1370</v>
      </c>
      <c r="J1862" s="251" t="s">
        <v>13</v>
      </c>
      <c r="K1862" s="181">
        <v>565478</v>
      </c>
      <c r="L1862" s="185">
        <v>299604</v>
      </c>
      <c r="M1862" s="181">
        <v>299604</v>
      </c>
      <c r="N1862" s="182" t="s">
        <v>20</v>
      </c>
      <c r="O1862" s="183" t="s">
        <v>20</v>
      </c>
    </row>
    <row r="1863" spans="1:15" customFormat="1" ht="15.5" x14ac:dyDescent="0.35">
      <c r="A1863" s="176" t="s">
        <v>4273</v>
      </c>
      <c r="B1863" s="177" t="s">
        <v>4274</v>
      </c>
      <c r="C1863" s="176" t="s">
        <v>90</v>
      </c>
      <c r="D1863" s="176" t="s">
        <v>911</v>
      </c>
      <c r="E1863" s="176" t="s">
        <v>2388</v>
      </c>
      <c r="F1863" s="176">
        <v>2024</v>
      </c>
      <c r="G1863" s="176" t="s">
        <v>138</v>
      </c>
      <c r="H1863" s="176" t="s">
        <v>182</v>
      </c>
      <c r="I1863" s="176" t="s">
        <v>330</v>
      </c>
      <c r="J1863" s="250" t="s">
        <v>13</v>
      </c>
      <c r="K1863" s="178">
        <v>63525</v>
      </c>
      <c r="L1863" s="184">
        <v>63525</v>
      </c>
      <c r="M1863" s="178">
        <v>27225</v>
      </c>
      <c r="N1863" s="179" t="s">
        <v>20</v>
      </c>
      <c r="O1863" s="180" t="s">
        <v>20</v>
      </c>
    </row>
    <row r="1864" spans="1:15" customFormat="1" ht="15.5" x14ac:dyDescent="0.35">
      <c r="A1864" s="123" t="s">
        <v>4275</v>
      </c>
      <c r="B1864" s="124" t="s">
        <v>4276</v>
      </c>
      <c r="C1864" s="123" t="s">
        <v>91</v>
      </c>
      <c r="D1864" s="123" t="s">
        <v>460</v>
      </c>
      <c r="E1864" s="123" t="s">
        <v>859</v>
      </c>
      <c r="F1864" s="123">
        <v>2024</v>
      </c>
      <c r="G1864" s="123" t="s">
        <v>138</v>
      </c>
      <c r="H1864" s="123" t="s">
        <v>151</v>
      </c>
      <c r="I1864" s="123" t="s">
        <v>200</v>
      </c>
      <c r="J1864" s="251" t="s">
        <v>13</v>
      </c>
      <c r="K1864" s="181">
        <v>1512077</v>
      </c>
      <c r="L1864" s="181">
        <v>1354686</v>
      </c>
      <c r="M1864" s="181">
        <v>1354685.78</v>
      </c>
      <c r="N1864" s="182" t="s">
        <v>20</v>
      </c>
      <c r="O1864" s="183" t="s">
        <v>20</v>
      </c>
    </row>
    <row r="1865" spans="1:15" customFormat="1" ht="15.5" x14ac:dyDescent="0.35">
      <c r="A1865" s="176" t="s">
        <v>4277</v>
      </c>
      <c r="B1865" s="177" t="s">
        <v>4278</v>
      </c>
      <c r="C1865" s="176" t="s">
        <v>90</v>
      </c>
      <c r="D1865" s="176" t="s">
        <v>306</v>
      </c>
      <c r="E1865" s="176" t="s">
        <v>155</v>
      </c>
      <c r="F1865" s="176">
        <v>2024</v>
      </c>
      <c r="G1865" s="176" t="s">
        <v>138</v>
      </c>
      <c r="H1865" s="176" t="s">
        <v>270</v>
      </c>
      <c r="I1865" s="176" t="s">
        <v>271</v>
      </c>
      <c r="J1865" s="250" t="s">
        <v>13</v>
      </c>
      <c r="K1865" s="178">
        <v>3283</v>
      </c>
      <c r="L1865" s="184">
        <v>2489</v>
      </c>
      <c r="M1865" s="178">
        <v>2489</v>
      </c>
      <c r="N1865" s="179" t="s">
        <v>20</v>
      </c>
      <c r="O1865" s="180" t="s">
        <v>20</v>
      </c>
    </row>
    <row r="1866" spans="1:15" customFormat="1" ht="15.5" x14ac:dyDescent="0.35">
      <c r="A1866" s="123" t="s">
        <v>4279</v>
      </c>
      <c r="B1866" s="124" t="s">
        <v>4280</v>
      </c>
      <c r="C1866" s="123" t="s">
        <v>93</v>
      </c>
      <c r="D1866" s="123" t="s">
        <v>194</v>
      </c>
      <c r="E1866" s="123" t="s">
        <v>1729</v>
      </c>
      <c r="F1866" s="123">
        <v>2024</v>
      </c>
      <c r="G1866" s="123" t="s">
        <v>138</v>
      </c>
      <c r="H1866" s="123" t="s">
        <v>144</v>
      </c>
      <c r="I1866" s="123" t="s">
        <v>145</v>
      </c>
      <c r="J1866" s="251" t="s">
        <v>13</v>
      </c>
      <c r="K1866" s="181">
        <v>2</v>
      </c>
      <c r="L1866" s="181">
        <v>2</v>
      </c>
      <c r="M1866" s="181">
        <v>0</v>
      </c>
      <c r="N1866" s="182" t="s">
        <v>20</v>
      </c>
      <c r="O1866" s="183" t="s">
        <v>146</v>
      </c>
    </row>
    <row r="1867" spans="1:15" customFormat="1" ht="15.5" x14ac:dyDescent="0.35">
      <c r="A1867" s="176" t="s">
        <v>4281</v>
      </c>
      <c r="B1867" s="177" t="s">
        <v>4282</v>
      </c>
      <c r="C1867" s="176" t="s">
        <v>90</v>
      </c>
      <c r="D1867" s="176" t="s">
        <v>155</v>
      </c>
      <c r="E1867" s="176" t="s">
        <v>155</v>
      </c>
      <c r="F1867" s="176">
        <v>2024</v>
      </c>
      <c r="G1867" s="176" t="s">
        <v>138</v>
      </c>
      <c r="H1867" s="176" t="s">
        <v>139</v>
      </c>
      <c r="I1867" s="176" t="s">
        <v>177</v>
      </c>
      <c r="J1867" s="250" t="s">
        <v>13</v>
      </c>
      <c r="K1867" s="178">
        <v>12265</v>
      </c>
      <c r="L1867" s="184">
        <v>12265</v>
      </c>
      <c r="M1867" s="178">
        <v>12265</v>
      </c>
      <c r="N1867" s="179" t="s">
        <v>20</v>
      </c>
      <c r="O1867" s="180" t="s">
        <v>20</v>
      </c>
    </row>
    <row r="1868" spans="1:15" customFormat="1" ht="15.5" x14ac:dyDescent="0.35">
      <c r="A1868" s="123" t="s">
        <v>4283</v>
      </c>
      <c r="B1868" s="124" t="s">
        <v>4284</v>
      </c>
      <c r="C1868" s="123" t="s">
        <v>90</v>
      </c>
      <c r="D1868" s="123" t="s">
        <v>404</v>
      </c>
      <c r="E1868" s="123" t="s">
        <v>2772</v>
      </c>
      <c r="F1868" s="123">
        <v>2024</v>
      </c>
      <c r="G1868" s="123" t="s">
        <v>138</v>
      </c>
      <c r="H1868" s="123" t="s">
        <v>162</v>
      </c>
      <c r="I1868" s="123" t="s">
        <v>218</v>
      </c>
      <c r="J1868" s="251" t="s">
        <v>13</v>
      </c>
      <c r="K1868" s="181">
        <v>51940</v>
      </c>
      <c r="L1868" s="185">
        <v>65288</v>
      </c>
      <c r="M1868" s="181">
        <v>51662</v>
      </c>
      <c r="N1868" s="182" t="s">
        <v>20</v>
      </c>
      <c r="O1868" s="183" t="s">
        <v>20</v>
      </c>
    </row>
    <row r="1869" spans="1:15" customFormat="1" ht="15.5" x14ac:dyDescent="0.35">
      <c r="A1869" s="176" t="s">
        <v>4285</v>
      </c>
      <c r="B1869" s="177" t="s">
        <v>4286</v>
      </c>
      <c r="C1869" s="176" t="s">
        <v>91</v>
      </c>
      <c r="D1869" s="176" t="s">
        <v>155</v>
      </c>
      <c r="E1869" s="176" t="s">
        <v>155</v>
      </c>
      <c r="F1869" s="176">
        <v>2024</v>
      </c>
      <c r="G1869" s="176" t="s">
        <v>138</v>
      </c>
      <c r="H1869" s="176" t="s">
        <v>139</v>
      </c>
      <c r="I1869" s="176" t="s">
        <v>177</v>
      </c>
      <c r="J1869" s="250" t="s">
        <v>13</v>
      </c>
      <c r="K1869" s="178">
        <v>20001</v>
      </c>
      <c r="L1869" s="178">
        <v>73627</v>
      </c>
      <c r="M1869" s="178">
        <v>0</v>
      </c>
      <c r="N1869" s="179" t="s">
        <v>20</v>
      </c>
      <c r="O1869" s="180" t="s">
        <v>146</v>
      </c>
    </row>
    <row r="1870" spans="1:15" customFormat="1" ht="15.5" x14ac:dyDescent="0.35">
      <c r="A1870" s="123" t="s">
        <v>4287</v>
      </c>
      <c r="B1870" s="124" t="s">
        <v>4288</v>
      </c>
      <c r="C1870" s="123" t="s">
        <v>292</v>
      </c>
      <c r="D1870" s="123" t="s">
        <v>655</v>
      </c>
      <c r="E1870" s="123" t="s">
        <v>896</v>
      </c>
      <c r="F1870" s="123">
        <v>2024</v>
      </c>
      <c r="G1870" s="123" t="s">
        <v>138</v>
      </c>
      <c r="H1870" s="123" t="s">
        <v>144</v>
      </c>
      <c r="I1870" s="123" t="s">
        <v>943</v>
      </c>
      <c r="J1870" s="251" t="s">
        <v>13</v>
      </c>
      <c r="K1870" s="181">
        <v>11915</v>
      </c>
      <c r="L1870" s="181">
        <v>11915</v>
      </c>
      <c r="M1870" s="181">
        <v>9850</v>
      </c>
      <c r="N1870" s="182" t="s">
        <v>20</v>
      </c>
      <c r="O1870" s="183" t="s">
        <v>20</v>
      </c>
    </row>
    <row r="1871" spans="1:15" customFormat="1" ht="15.5" x14ac:dyDescent="0.35">
      <c r="A1871" s="176" t="s">
        <v>4289</v>
      </c>
      <c r="B1871" s="177" t="s">
        <v>4290</v>
      </c>
      <c r="C1871" s="176" t="s">
        <v>109</v>
      </c>
      <c r="D1871" s="176" t="s">
        <v>155</v>
      </c>
      <c r="E1871" s="176" t="s">
        <v>155</v>
      </c>
      <c r="F1871" s="176">
        <v>2024</v>
      </c>
      <c r="G1871" s="176" t="s">
        <v>138</v>
      </c>
      <c r="H1871" s="176" t="s">
        <v>139</v>
      </c>
      <c r="I1871" s="176" t="s">
        <v>177</v>
      </c>
      <c r="J1871" s="250" t="s">
        <v>13</v>
      </c>
      <c r="K1871" s="178">
        <v>532155</v>
      </c>
      <c r="L1871" s="178">
        <v>532155</v>
      </c>
      <c r="M1871" s="178">
        <v>529058</v>
      </c>
      <c r="N1871" s="179" t="s">
        <v>20</v>
      </c>
      <c r="O1871" s="180" t="s">
        <v>20</v>
      </c>
    </row>
    <row r="1872" spans="1:15" customFormat="1" ht="15.5" x14ac:dyDescent="0.35">
      <c r="A1872" s="123" t="s">
        <v>4291</v>
      </c>
      <c r="B1872" s="124" t="s">
        <v>4292</v>
      </c>
      <c r="C1872" s="123" t="s">
        <v>87</v>
      </c>
      <c r="D1872" s="123" t="s">
        <v>592</v>
      </c>
      <c r="E1872" s="123" t="s">
        <v>593</v>
      </c>
      <c r="F1872" s="123">
        <v>2024</v>
      </c>
      <c r="G1872" s="123" t="s">
        <v>138</v>
      </c>
      <c r="H1872" s="123" t="s">
        <v>182</v>
      </c>
      <c r="I1872" s="123" t="s">
        <v>330</v>
      </c>
      <c r="J1872" s="251" t="s">
        <v>13</v>
      </c>
      <c r="K1872" s="181">
        <v>1653420</v>
      </c>
      <c r="L1872" s="185">
        <v>1653420</v>
      </c>
      <c r="M1872" s="181">
        <v>1653419.0249999999</v>
      </c>
      <c r="N1872" s="182" t="s">
        <v>20</v>
      </c>
      <c r="O1872" s="183" t="s">
        <v>20</v>
      </c>
    </row>
    <row r="1873" spans="1:15" customFormat="1" ht="15.5" x14ac:dyDescent="0.35">
      <c r="A1873" s="176" t="s">
        <v>4293</v>
      </c>
      <c r="B1873" s="177" t="s">
        <v>4294</v>
      </c>
      <c r="C1873" s="176" t="s">
        <v>88</v>
      </c>
      <c r="D1873" s="176" t="s">
        <v>396</v>
      </c>
      <c r="E1873" s="176" t="s">
        <v>464</v>
      </c>
      <c r="F1873" s="176">
        <v>2024</v>
      </c>
      <c r="G1873" s="176" t="s">
        <v>138</v>
      </c>
      <c r="H1873" s="176" t="s">
        <v>151</v>
      </c>
      <c r="I1873" s="176" t="s">
        <v>791</v>
      </c>
      <c r="J1873" s="250" t="s">
        <v>13</v>
      </c>
      <c r="K1873" s="178">
        <v>21787</v>
      </c>
      <c r="L1873" s="178">
        <v>22528</v>
      </c>
      <c r="M1873" s="178">
        <v>21786.736000000001</v>
      </c>
      <c r="N1873" s="179" t="s">
        <v>20</v>
      </c>
      <c r="O1873" s="180" t="s">
        <v>20</v>
      </c>
    </row>
    <row r="1874" spans="1:15" customFormat="1" ht="15.5" x14ac:dyDescent="0.35">
      <c r="A1874" s="123" t="s">
        <v>4295</v>
      </c>
      <c r="B1874" s="124" t="s">
        <v>4296</v>
      </c>
      <c r="C1874" s="123" t="s">
        <v>98</v>
      </c>
      <c r="D1874" s="123" t="s">
        <v>158</v>
      </c>
      <c r="E1874" s="123" t="s">
        <v>798</v>
      </c>
      <c r="F1874" s="123">
        <v>2024</v>
      </c>
      <c r="G1874" s="123" t="s">
        <v>138</v>
      </c>
      <c r="H1874" s="123" t="s">
        <v>162</v>
      </c>
      <c r="I1874" s="123" t="s">
        <v>218</v>
      </c>
      <c r="J1874" s="251" t="s">
        <v>13</v>
      </c>
      <c r="K1874" s="181">
        <v>52627</v>
      </c>
      <c r="L1874" s="181">
        <v>45515</v>
      </c>
      <c r="M1874" s="185">
        <v>0</v>
      </c>
      <c r="N1874" s="182" t="s">
        <v>20</v>
      </c>
      <c r="O1874" s="183" t="s">
        <v>146</v>
      </c>
    </row>
    <row r="1875" spans="1:15" customFormat="1" ht="15.5" x14ac:dyDescent="0.35">
      <c r="A1875" s="176" t="s">
        <v>4297</v>
      </c>
      <c r="B1875" s="177" t="s">
        <v>4298</v>
      </c>
      <c r="C1875" s="176" t="s">
        <v>98</v>
      </c>
      <c r="D1875" s="176" t="s">
        <v>190</v>
      </c>
      <c r="E1875" s="176" t="s">
        <v>2210</v>
      </c>
      <c r="F1875" s="176">
        <v>2024</v>
      </c>
      <c r="G1875" s="176" t="s">
        <v>138</v>
      </c>
      <c r="H1875" s="176" t="s">
        <v>139</v>
      </c>
      <c r="I1875" s="176" t="s">
        <v>140</v>
      </c>
      <c r="J1875" s="250" t="s">
        <v>13</v>
      </c>
      <c r="K1875" s="178">
        <v>251089</v>
      </c>
      <c r="L1875" s="184">
        <v>255089</v>
      </c>
      <c r="M1875" s="178">
        <v>247430</v>
      </c>
      <c r="N1875" s="179" t="s">
        <v>20</v>
      </c>
      <c r="O1875" s="180" t="s">
        <v>20</v>
      </c>
    </row>
    <row r="1876" spans="1:15" customFormat="1" ht="15.5" x14ac:dyDescent="0.35">
      <c r="A1876" s="123" t="s">
        <v>4299</v>
      </c>
      <c r="B1876" s="124" t="s">
        <v>4300</v>
      </c>
      <c r="C1876" s="123" t="s">
        <v>91</v>
      </c>
      <c r="D1876" s="123" t="s">
        <v>344</v>
      </c>
      <c r="E1876" s="123" t="s">
        <v>434</v>
      </c>
      <c r="F1876" s="123">
        <v>2024</v>
      </c>
      <c r="G1876" s="123" t="s">
        <v>138</v>
      </c>
      <c r="H1876" s="123" t="s">
        <v>144</v>
      </c>
      <c r="I1876" s="123" t="s">
        <v>145</v>
      </c>
      <c r="J1876" s="251" t="s">
        <v>13</v>
      </c>
      <c r="K1876" s="181">
        <v>1186190</v>
      </c>
      <c r="L1876" s="181">
        <v>972086</v>
      </c>
      <c r="M1876" s="181">
        <v>972059</v>
      </c>
      <c r="N1876" s="182" t="s">
        <v>20</v>
      </c>
      <c r="O1876" s="183" t="s">
        <v>20</v>
      </c>
    </row>
    <row r="1877" spans="1:15" customFormat="1" ht="15.5" x14ac:dyDescent="0.35">
      <c r="A1877" s="176" t="s">
        <v>4301</v>
      </c>
      <c r="B1877" s="177" t="s">
        <v>4302</v>
      </c>
      <c r="C1877" s="176" t="s">
        <v>98</v>
      </c>
      <c r="D1877" s="176" t="s">
        <v>365</v>
      </c>
      <c r="E1877" s="176" t="s">
        <v>501</v>
      </c>
      <c r="F1877" s="176">
        <v>2024</v>
      </c>
      <c r="G1877" s="176" t="s">
        <v>138</v>
      </c>
      <c r="H1877" s="176" t="s">
        <v>139</v>
      </c>
      <c r="I1877" s="176" t="s">
        <v>140</v>
      </c>
      <c r="J1877" s="250" t="s">
        <v>13</v>
      </c>
      <c r="K1877" s="178">
        <v>174722</v>
      </c>
      <c r="L1877" s="178">
        <v>174722</v>
      </c>
      <c r="M1877" s="178">
        <v>174103</v>
      </c>
      <c r="N1877" s="179" t="s">
        <v>20</v>
      </c>
      <c r="O1877" s="180" t="s">
        <v>20</v>
      </c>
    </row>
    <row r="1878" spans="1:15" customFormat="1" ht="15.5" x14ac:dyDescent="0.35">
      <c r="A1878" s="123" t="s">
        <v>4303</v>
      </c>
      <c r="B1878" s="124" t="s">
        <v>4304</v>
      </c>
      <c r="C1878" s="123" t="s">
        <v>90</v>
      </c>
      <c r="D1878" s="123" t="s">
        <v>742</v>
      </c>
      <c r="E1878" s="123" t="s">
        <v>155</v>
      </c>
      <c r="F1878" s="123">
        <v>2024</v>
      </c>
      <c r="G1878" s="123" t="s">
        <v>138</v>
      </c>
      <c r="H1878" s="123" t="s">
        <v>151</v>
      </c>
      <c r="I1878" s="123" t="s">
        <v>152</v>
      </c>
      <c r="J1878" s="251" t="s">
        <v>13</v>
      </c>
      <c r="K1878" s="181">
        <v>123750</v>
      </c>
      <c r="L1878" s="181">
        <v>123100</v>
      </c>
      <c r="M1878" s="181">
        <v>39000</v>
      </c>
      <c r="N1878" s="182" t="s">
        <v>20</v>
      </c>
      <c r="O1878" s="183" t="s">
        <v>20</v>
      </c>
    </row>
    <row r="1879" spans="1:15" customFormat="1" ht="15.5" x14ac:dyDescent="0.35">
      <c r="A1879" s="176" t="s">
        <v>4305</v>
      </c>
      <c r="B1879" s="177" t="s">
        <v>4306</v>
      </c>
      <c r="C1879" s="176" t="s">
        <v>96</v>
      </c>
      <c r="D1879" s="176" t="s">
        <v>166</v>
      </c>
      <c r="E1879" s="176" t="s">
        <v>755</v>
      </c>
      <c r="F1879" s="176">
        <v>2024</v>
      </c>
      <c r="G1879" s="176" t="s">
        <v>138</v>
      </c>
      <c r="H1879" s="176" t="s">
        <v>144</v>
      </c>
      <c r="I1879" s="176" t="s">
        <v>145</v>
      </c>
      <c r="J1879" s="250" t="s">
        <v>13</v>
      </c>
      <c r="K1879" s="178">
        <v>62087</v>
      </c>
      <c r="L1879" s="178">
        <v>61926</v>
      </c>
      <c r="M1879" s="178">
        <v>57311.048000000003</v>
      </c>
      <c r="N1879" s="179" t="s">
        <v>20</v>
      </c>
      <c r="O1879" s="180" t="s">
        <v>20</v>
      </c>
    </row>
    <row r="1880" spans="1:15" customFormat="1" ht="15.5" x14ac:dyDescent="0.35">
      <c r="A1880" s="123" t="s">
        <v>4307</v>
      </c>
      <c r="B1880" s="124" t="s">
        <v>4308</v>
      </c>
      <c r="C1880" s="123" t="s">
        <v>74</v>
      </c>
      <c r="D1880" s="123" t="s">
        <v>155</v>
      </c>
      <c r="E1880" s="123" t="s">
        <v>155</v>
      </c>
      <c r="F1880" s="123">
        <v>2024</v>
      </c>
      <c r="G1880" s="123" t="s">
        <v>138</v>
      </c>
      <c r="H1880" s="123" t="s">
        <v>144</v>
      </c>
      <c r="I1880" s="123" t="s">
        <v>144</v>
      </c>
      <c r="J1880" s="251" t="s">
        <v>13</v>
      </c>
      <c r="K1880" s="181">
        <v>6412801</v>
      </c>
      <c r="L1880" s="181">
        <v>5448791</v>
      </c>
      <c r="M1880" s="181">
        <v>5441299.8490000004</v>
      </c>
      <c r="N1880" s="182" t="s">
        <v>20</v>
      </c>
      <c r="O1880" s="183" t="s">
        <v>20</v>
      </c>
    </row>
    <row r="1881" spans="1:15" customFormat="1" ht="15.5" x14ac:dyDescent="0.35">
      <c r="A1881" s="176" t="s">
        <v>4309</v>
      </c>
      <c r="B1881" s="177" t="s">
        <v>4310</v>
      </c>
      <c r="C1881" s="176" t="s">
        <v>86</v>
      </c>
      <c r="D1881" s="176" t="s">
        <v>199</v>
      </c>
      <c r="E1881" s="176" t="s">
        <v>968</v>
      </c>
      <c r="F1881" s="176">
        <v>2024</v>
      </c>
      <c r="G1881" s="176" t="s">
        <v>138</v>
      </c>
      <c r="H1881" s="176" t="s">
        <v>144</v>
      </c>
      <c r="I1881" s="176" t="s">
        <v>913</v>
      </c>
      <c r="J1881" s="250" t="s">
        <v>13</v>
      </c>
      <c r="K1881" s="178">
        <v>47116</v>
      </c>
      <c r="L1881" s="178">
        <v>2554810</v>
      </c>
      <c r="M1881" s="178">
        <v>40457.413</v>
      </c>
      <c r="N1881" s="179" t="s">
        <v>20</v>
      </c>
      <c r="O1881" s="180" t="s">
        <v>20</v>
      </c>
    </row>
    <row r="1882" spans="1:15" customFormat="1" ht="15.5" x14ac:dyDescent="0.35">
      <c r="A1882" s="123" t="s">
        <v>4311</v>
      </c>
      <c r="B1882" s="124" t="s">
        <v>4312</v>
      </c>
      <c r="C1882" s="123" t="s">
        <v>86</v>
      </c>
      <c r="D1882" s="123" t="s">
        <v>155</v>
      </c>
      <c r="E1882" s="123" t="s">
        <v>155</v>
      </c>
      <c r="F1882" s="123">
        <v>2024</v>
      </c>
      <c r="G1882" s="123" t="s">
        <v>138</v>
      </c>
      <c r="H1882" s="123" t="s">
        <v>162</v>
      </c>
      <c r="I1882" s="123" t="s">
        <v>252</v>
      </c>
      <c r="J1882" s="251" t="s">
        <v>13</v>
      </c>
      <c r="K1882" s="181">
        <v>141061</v>
      </c>
      <c r="L1882" s="185">
        <v>70000</v>
      </c>
      <c r="M1882" s="181">
        <v>32983.404999999999</v>
      </c>
      <c r="N1882" s="182" t="s">
        <v>20</v>
      </c>
      <c r="O1882" s="183" t="s">
        <v>20</v>
      </c>
    </row>
    <row r="1883" spans="1:15" customFormat="1" ht="15.5" x14ac:dyDescent="0.35">
      <c r="A1883" s="176" t="s">
        <v>4313</v>
      </c>
      <c r="B1883" s="177" t="s">
        <v>4314</v>
      </c>
      <c r="C1883" s="176" t="s">
        <v>84</v>
      </c>
      <c r="D1883" s="176" t="s">
        <v>341</v>
      </c>
      <c r="E1883" s="176" t="s">
        <v>1907</v>
      </c>
      <c r="F1883" s="176">
        <v>2024</v>
      </c>
      <c r="G1883" s="176" t="s">
        <v>138</v>
      </c>
      <c r="H1883" s="176" t="s">
        <v>144</v>
      </c>
      <c r="I1883" s="176" t="s">
        <v>145</v>
      </c>
      <c r="J1883" s="250" t="s">
        <v>13</v>
      </c>
      <c r="K1883" s="178">
        <v>168588</v>
      </c>
      <c r="L1883" s="178">
        <v>168588</v>
      </c>
      <c r="M1883" s="184">
        <v>168587.34099999999</v>
      </c>
      <c r="N1883" s="179" t="s">
        <v>20</v>
      </c>
      <c r="O1883" s="180" t="s">
        <v>20</v>
      </c>
    </row>
    <row r="1884" spans="1:15" customFormat="1" ht="15.5" x14ac:dyDescent="0.35">
      <c r="A1884" s="123" t="s">
        <v>4315</v>
      </c>
      <c r="B1884" s="124" t="s">
        <v>4316</v>
      </c>
      <c r="C1884" s="123" t="s">
        <v>89</v>
      </c>
      <c r="D1884" s="123" t="s">
        <v>221</v>
      </c>
      <c r="E1884" s="123" t="s">
        <v>808</v>
      </c>
      <c r="F1884" s="123">
        <v>2024</v>
      </c>
      <c r="G1884" s="123" t="s">
        <v>138</v>
      </c>
      <c r="H1884" s="123" t="s">
        <v>151</v>
      </c>
      <c r="I1884" s="123" t="s">
        <v>152</v>
      </c>
      <c r="J1884" s="251" t="s">
        <v>13</v>
      </c>
      <c r="K1884" s="181">
        <v>3167653</v>
      </c>
      <c r="L1884" s="181">
        <v>132500</v>
      </c>
      <c r="M1884" s="181">
        <v>121180.303</v>
      </c>
      <c r="N1884" s="182" t="s">
        <v>20</v>
      </c>
      <c r="O1884" s="183" t="s">
        <v>20</v>
      </c>
    </row>
    <row r="1885" spans="1:15" customFormat="1" ht="15.5" x14ac:dyDescent="0.35">
      <c r="A1885" s="176" t="s">
        <v>4317</v>
      </c>
      <c r="B1885" s="177" t="s">
        <v>4318</v>
      </c>
      <c r="C1885" s="176" t="s">
        <v>90</v>
      </c>
      <c r="D1885" s="176" t="s">
        <v>742</v>
      </c>
      <c r="E1885" s="176" t="s">
        <v>2696</v>
      </c>
      <c r="F1885" s="176">
        <v>2024</v>
      </c>
      <c r="G1885" s="176" t="s">
        <v>138</v>
      </c>
      <c r="H1885" s="176" t="s">
        <v>144</v>
      </c>
      <c r="I1885" s="176" t="s">
        <v>913</v>
      </c>
      <c r="J1885" s="250" t="s">
        <v>13</v>
      </c>
      <c r="K1885" s="178">
        <v>3532366</v>
      </c>
      <c r="L1885" s="178">
        <v>145938</v>
      </c>
      <c r="M1885" s="178">
        <v>145936.364</v>
      </c>
      <c r="N1885" s="179" t="s">
        <v>20</v>
      </c>
      <c r="O1885" s="180" t="s">
        <v>20</v>
      </c>
    </row>
    <row r="1886" spans="1:15" customFormat="1" ht="15.5" x14ac:dyDescent="0.35">
      <c r="A1886" s="123" t="s">
        <v>4319</v>
      </c>
      <c r="B1886" s="124" t="s">
        <v>4320</v>
      </c>
      <c r="C1886" s="123" t="s">
        <v>90</v>
      </c>
      <c r="D1886" s="123" t="s">
        <v>155</v>
      </c>
      <c r="E1886" s="123" t="s">
        <v>155</v>
      </c>
      <c r="F1886" s="123">
        <v>2024</v>
      </c>
      <c r="G1886" s="123" t="s">
        <v>138</v>
      </c>
      <c r="H1886" s="123" t="s">
        <v>151</v>
      </c>
      <c r="I1886" s="123" t="s">
        <v>791</v>
      </c>
      <c r="J1886" s="251" t="s">
        <v>13</v>
      </c>
      <c r="K1886" s="181">
        <v>354210</v>
      </c>
      <c r="L1886" s="181">
        <v>208229</v>
      </c>
      <c r="M1886" s="181">
        <v>207686.66399999999</v>
      </c>
      <c r="N1886" s="182" t="s">
        <v>20</v>
      </c>
      <c r="O1886" s="183" t="s">
        <v>20</v>
      </c>
    </row>
    <row r="1887" spans="1:15" customFormat="1" ht="15.5" x14ac:dyDescent="0.35">
      <c r="A1887" s="176" t="s">
        <v>4321</v>
      </c>
      <c r="B1887" s="177" t="s">
        <v>4322</v>
      </c>
      <c r="C1887" s="176" t="s">
        <v>98</v>
      </c>
      <c r="D1887" s="176" t="s">
        <v>365</v>
      </c>
      <c r="E1887" s="176" t="s">
        <v>155</v>
      </c>
      <c r="F1887" s="176">
        <v>2024</v>
      </c>
      <c r="G1887" s="176" t="s">
        <v>138</v>
      </c>
      <c r="H1887" s="176" t="s">
        <v>151</v>
      </c>
      <c r="I1887" s="176" t="s">
        <v>152</v>
      </c>
      <c r="J1887" s="250" t="s">
        <v>13</v>
      </c>
      <c r="K1887" s="178">
        <v>6662368</v>
      </c>
      <c r="L1887" s="178">
        <v>3816000</v>
      </c>
      <c r="M1887" s="178">
        <v>3806878</v>
      </c>
      <c r="N1887" s="179" t="s">
        <v>20</v>
      </c>
      <c r="O1887" s="180" t="s">
        <v>20</v>
      </c>
    </row>
    <row r="1888" spans="1:15" customFormat="1" ht="15.5" x14ac:dyDescent="0.35">
      <c r="A1888" s="123" t="s">
        <v>4323</v>
      </c>
      <c r="B1888" s="124" t="s">
        <v>4324</v>
      </c>
      <c r="C1888" s="123" t="s">
        <v>90</v>
      </c>
      <c r="D1888" s="123" t="s">
        <v>306</v>
      </c>
      <c r="E1888" s="123" t="s">
        <v>155</v>
      </c>
      <c r="F1888" s="123">
        <v>2024</v>
      </c>
      <c r="G1888" s="123" t="s">
        <v>138</v>
      </c>
      <c r="H1888" s="123" t="s">
        <v>151</v>
      </c>
      <c r="I1888" s="123" t="s">
        <v>200</v>
      </c>
      <c r="J1888" s="251" t="s">
        <v>13</v>
      </c>
      <c r="K1888" s="181">
        <v>1262412</v>
      </c>
      <c r="L1888" s="181">
        <v>666028</v>
      </c>
      <c r="M1888" s="185">
        <v>666025</v>
      </c>
      <c r="N1888" s="182" t="s">
        <v>20</v>
      </c>
      <c r="O1888" s="183" t="s">
        <v>20</v>
      </c>
    </row>
    <row r="1889" spans="1:15" customFormat="1" ht="15.5" x14ac:dyDescent="0.35">
      <c r="A1889" s="176" t="s">
        <v>4325</v>
      </c>
      <c r="B1889" s="177" t="s">
        <v>4326</v>
      </c>
      <c r="C1889" s="176" t="s">
        <v>91</v>
      </c>
      <c r="D1889" s="176" t="s">
        <v>384</v>
      </c>
      <c r="E1889" s="176" t="s">
        <v>3213</v>
      </c>
      <c r="F1889" s="176">
        <v>2024</v>
      </c>
      <c r="G1889" s="176" t="s">
        <v>138</v>
      </c>
      <c r="H1889" s="176" t="s">
        <v>196</v>
      </c>
      <c r="I1889" s="176" t="s">
        <v>196</v>
      </c>
      <c r="J1889" s="250" t="s">
        <v>13</v>
      </c>
      <c r="K1889" s="178">
        <v>4970978</v>
      </c>
      <c r="L1889" s="184">
        <v>5076610</v>
      </c>
      <c r="M1889" s="178">
        <v>4970318.51</v>
      </c>
      <c r="N1889" s="179" t="s">
        <v>20</v>
      </c>
      <c r="O1889" s="180" t="s">
        <v>20</v>
      </c>
    </row>
    <row r="1890" spans="1:15" customFormat="1" ht="15.5" x14ac:dyDescent="0.35">
      <c r="A1890" s="123" t="s">
        <v>4327</v>
      </c>
      <c r="B1890" s="124" t="s">
        <v>4328</v>
      </c>
      <c r="C1890" s="123" t="s">
        <v>292</v>
      </c>
      <c r="D1890" s="123" t="s">
        <v>449</v>
      </c>
      <c r="E1890" s="123" t="s">
        <v>3907</v>
      </c>
      <c r="F1890" s="123">
        <v>2024</v>
      </c>
      <c r="G1890" s="123" t="s">
        <v>138</v>
      </c>
      <c r="H1890" s="123" t="s">
        <v>162</v>
      </c>
      <c r="I1890" s="123" t="s">
        <v>1018</v>
      </c>
      <c r="J1890" s="251" t="s">
        <v>13</v>
      </c>
      <c r="K1890" s="181">
        <v>1</v>
      </c>
      <c r="L1890" s="181">
        <v>1</v>
      </c>
      <c r="M1890" s="181">
        <v>0</v>
      </c>
      <c r="N1890" s="182" t="s">
        <v>20</v>
      </c>
      <c r="O1890" s="183" t="s">
        <v>146</v>
      </c>
    </row>
    <row r="1891" spans="1:15" customFormat="1" ht="15.5" x14ac:dyDescent="0.35">
      <c r="A1891" s="176" t="s">
        <v>4329</v>
      </c>
      <c r="B1891" s="177" t="s">
        <v>4330</v>
      </c>
      <c r="C1891" s="176" t="s">
        <v>90</v>
      </c>
      <c r="D1891" s="176" t="s">
        <v>63</v>
      </c>
      <c r="E1891" s="176" t="s">
        <v>327</v>
      </c>
      <c r="F1891" s="176">
        <v>2024</v>
      </c>
      <c r="G1891" s="176" t="s">
        <v>138</v>
      </c>
      <c r="H1891" s="176" t="s">
        <v>151</v>
      </c>
      <c r="I1891" s="176" t="s">
        <v>200</v>
      </c>
      <c r="J1891" s="250" t="s">
        <v>13</v>
      </c>
      <c r="K1891" s="178">
        <v>193997</v>
      </c>
      <c r="L1891" s="178">
        <v>2</v>
      </c>
      <c r="M1891" s="178">
        <v>0</v>
      </c>
      <c r="N1891" s="179" t="s">
        <v>20</v>
      </c>
      <c r="O1891" s="180" t="s">
        <v>146</v>
      </c>
    </row>
    <row r="1892" spans="1:15" customFormat="1" ht="15.5" x14ac:dyDescent="0.35">
      <c r="A1892" s="123" t="s">
        <v>4331</v>
      </c>
      <c r="B1892" s="124" t="s">
        <v>4332</v>
      </c>
      <c r="C1892" s="123" t="s">
        <v>111</v>
      </c>
      <c r="D1892" s="123" t="s">
        <v>180</v>
      </c>
      <c r="E1892" s="123" t="s">
        <v>4261</v>
      </c>
      <c r="F1892" s="123">
        <v>2024</v>
      </c>
      <c r="G1892" s="123" t="s">
        <v>138</v>
      </c>
      <c r="H1892" s="123" t="s">
        <v>321</v>
      </c>
      <c r="I1892" s="123" t="s">
        <v>1181</v>
      </c>
      <c r="J1892" s="251" t="s">
        <v>13</v>
      </c>
      <c r="K1892" s="181">
        <v>92558</v>
      </c>
      <c r="L1892" s="181">
        <v>70690</v>
      </c>
      <c r="M1892" s="185">
        <v>70689</v>
      </c>
      <c r="N1892" s="182" t="s">
        <v>20</v>
      </c>
      <c r="O1892" s="183" t="s">
        <v>20</v>
      </c>
    </row>
    <row r="1893" spans="1:15" customFormat="1" ht="15.5" x14ac:dyDescent="0.35">
      <c r="A1893" s="176" t="s">
        <v>4333</v>
      </c>
      <c r="B1893" s="177" t="s">
        <v>4334</v>
      </c>
      <c r="C1893" s="176" t="s">
        <v>100</v>
      </c>
      <c r="D1893" s="176" t="s">
        <v>1471</v>
      </c>
      <c r="E1893" s="176" t="s">
        <v>2423</v>
      </c>
      <c r="F1893" s="176">
        <v>2024</v>
      </c>
      <c r="G1893" s="176" t="s">
        <v>138</v>
      </c>
      <c r="H1893" s="176" t="s">
        <v>321</v>
      </c>
      <c r="I1893" s="176" t="s">
        <v>322</v>
      </c>
      <c r="J1893" s="250" t="s">
        <v>13</v>
      </c>
      <c r="K1893" s="178">
        <v>5728408</v>
      </c>
      <c r="L1893" s="178">
        <v>9597141</v>
      </c>
      <c r="M1893" s="178">
        <v>5500501</v>
      </c>
      <c r="N1893" s="179" t="s">
        <v>20</v>
      </c>
      <c r="O1893" s="180" t="s">
        <v>20</v>
      </c>
    </row>
    <row r="1894" spans="1:15" customFormat="1" ht="15.5" x14ac:dyDescent="0.35">
      <c r="A1894" s="123" t="s">
        <v>4335</v>
      </c>
      <c r="B1894" s="124" t="s">
        <v>4336</v>
      </c>
      <c r="C1894" s="123" t="s">
        <v>98</v>
      </c>
      <c r="D1894" s="123" t="s">
        <v>190</v>
      </c>
      <c r="E1894" s="123" t="s">
        <v>486</v>
      </c>
      <c r="F1894" s="123">
        <v>2024</v>
      </c>
      <c r="G1894" s="123" t="s">
        <v>138</v>
      </c>
      <c r="H1894" s="123" t="s">
        <v>162</v>
      </c>
      <c r="I1894" s="123" t="s">
        <v>4337</v>
      </c>
      <c r="J1894" s="251" t="s">
        <v>13</v>
      </c>
      <c r="K1894" s="181">
        <v>103499</v>
      </c>
      <c r="L1894" s="181">
        <v>35125</v>
      </c>
      <c r="M1894" s="181">
        <v>23416.2</v>
      </c>
      <c r="N1894" s="182" t="s">
        <v>20</v>
      </c>
      <c r="O1894" s="183" t="s">
        <v>20</v>
      </c>
    </row>
    <row r="1895" spans="1:15" customFormat="1" ht="15.5" x14ac:dyDescent="0.35">
      <c r="A1895" s="176" t="s">
        <v>4338</v>
      </c>
      <c r="B1895" s="177" t="s">
        <v>4339</v>
      </c>
      <c r="C1895" s="176" t="s">
        <v>87</v>
      </c>
      <c r="D1895" s="176" t="s">
        <v>592</v>
      </c>
      <c r="E1895" s="176" t="s">
        <v>593</v>
      </c>
      <c r="F1895" s="176">
        <v>2024</v>
      </c>
      <c r="G1895" s="176" t="s">
        <v>138</v>
      </c>
      <c r="H1895" s="176" t="s">
        <v>196</v>
      </c>
      <c r="I1895" s="176" t="s">
        <v>196</v>
      </c>
      <c r="J1895" s="250" t="s">
        <v>13</v>
      </c>
      <c r="K1895" s="178">
        <v>22576</v>
      </c>
      <c r="L1895" s="178">
        <v>22576</v>
      </c>
      <c r="M1895" s="178">
        <v>22576</v>
      </c>
      <c r="N1895" s="179" t="s">
        <v>20</v>
      </c>
      <c r="O1895" s="180" t="s">
        <v>20</v>
      </c>
    </row>
    <row r="1896" spans="1:15" customFormat="1" ht="15.5" x14ac:dyDescent="0.35">
      <c r="A1896" s="123" t="s">
        <v>4340</v>
      </c>
      <c r="B1896" s="124" t="s">
        <v>4341</v>
      </c>
      <c r="C1896" s="123" t="s">
        <v>109</v>
      </c>
      <c r="D1896" s="123" t="s">
        <v>368</v>
      </c>
      <c r="E1896" s="123" t="s">
        <v>1280</v>
      </c>
      <c r="F1896" s="123">
        <v>2024</v>
      </c>
      <c r="G1896" s="123" t="s">
        <v>138</v>
      </c>
      <c r="H1896" s="123" t="s">
        <v>139</v>
      </c>
      <c r="I1896" s="123" t="s">
        <v>177</v>
      </c>
      <c r="J1896" s="251" t="s">
        <v>13</v>
      </c>
      <c r="K1896" s="181">
        <v>2662276</v>
      </c>
      <c r="L1896" s="181">
        <v>2662276</v>
      </c>
      <c r="M1896" s="181">
        <v>2661773</v>
      </c>
      <c r="N1896" s="182" t="s">
        <v>20</v>
      </c>
      <c r="O1896" s="183" t="s">
        <v>20</v>
      </c>
    </row>
    <row r="1897" spans="1:15" customFormat="1" ht="15.5" x14ac:dyDescent="0.35">
      <c r="A1897" s="176" t="s">
        <v>4342</v>
      </c>
      <c r="B1897" s="177" t="s">
        <v>4343</v>
      </c>
      <c r="C1897" s="176" t="s">
        <v>91</v>
      </c>
      <c r="D1897" s="176" t="s">
        <v>384</v>
      </c>
      <c r="E1897" s="176" t="s">
        <v>2812</v>
      </c>
      <c r="F1897" s="176">
        <v>2024</v>
      </c>
      <c r="G1897" s="176" t="s">
        <v>138</v>
      </c>
      <c r="H1897" s="176" t="s">
        <v>139</v>
      </c>
      <c r="I1897" s="176" t="s">
        <v>140</v>
      </c>
      <c r="J1897" s="250" t="s">
        <v>13</v>
      </c>
      <c r="K1897" s="178">
        <v>1</v>
      </c>
      <c r="L1897" s="178">
        <v>1</v>
      </c>
      <c r="M1897" s="178">
        <v>0</v>
      </c>
      <c r="N1897" s="179" t="s">
        <v>20</v>
      </c>
      <c r="O1897" s="180" t="s">
        <v>146</v>
      </c>
    </row>
    <row r="1898" spans="1:15" customFormat="1" ht="15.5" x14ac:dyDescent="0.35">
      <c r="A1898" s="123" t="s">
        <v>4344</v>
      </c>
      <c r="B1898" s="124" t="s">
        <v>4345</v>
      </c>
      <c r="C1898" s="123" t="s">
        <v>92</v>
      </c>
      <c r="D1898" s="123" t="s">
        <v>721</v>
      </c>
      <c r="E1898" s="123" t="s">
        <v>760</v>
      </c>
      <c r="F1898" s="123">
        <v>2024</v>
      </c>
      <c r="G1898" s="123" t="s">
        <v>138</v>
      </c>
      <c r="H1898" s="123" t="s">
        <v>182</v>
      </c>
      <c r="I1898" s="123" t="s">
        <v>330</v>
      </c>
      <c r="J1898" s="251" t="s">
        <v>13</v>
      </c>
      <c r="K1898" s="181">
        <v>510439</v>
      </c>
      <c r="L1898" s="185">
        <v>736258</v>
      </c>
      <c r="M1898" s="181">
        <v>736234.01399999997</v>
      </c>
      <c r="N1898" s="182" t="s">
        <v>20</v>
      </c>
      <c r="O1898" s="183" t="s">
        <v>20</v>
      </c>
    </row>
    <row r="1899" spans="1:15" customFormat="1" ht="15.5" x14ac:dyDescent="0.35">
      <c r="A1899" s="176" t="s">
        <v>4346</v>
      </c>
      <c r="B1899" s="177" t="s">
        <v>4347</v>
      </c>
      <c r="C1899" s="176" t="s">
        <v>89</v>
      </c>
      <c r="D1899" s="176" t="s">
        <v>221</v>
      </c>
      <c r="E1899" s="176" t="s">
        <v>808</v>
      </c>
      <c r="F1899" s="176">
        <v>2024</v>
      </c>
      <c r="G1899" s="176" t="s">
        <v>138</v>
      </c>
      <c r="H1899" s="176" t="s">
        <v>182</v>
      </c>
      <c r="I1899" s="176" t="s">
        <v>330</v>
      </c>
      <c r="J1899" s="250" t="s">
        <v>13</v>
      </c>
      <c r="K1899" s="178">
        <v>45000</v>
      </c>
      <c r="L1899" s="178">
        <v>28248</v>
      </c>
      <c r="M1899" s="178">
        <v>28248</v>
      </c>
      <c r="N1899" s="179" t="s">
        <v>20</v>
      </c>
      <c r="O1899" s="180" t="s">
        <v>20</v>
      </c>
    </row>
    <row r="1900" spans="1:15" customFormat="1" ht="15.5" x14ac:dyDescent="0.35">
      <c r="A1900" s="123" t="s">
        <v>4348</v>
      </c>
      <c r="B1900" s="124" t="s">
        <v>4349</v>
      </c>
      <c r="C1900" s="123" t="s">
        <v>90</v>
      </c>
      <c r="D1900" s="123" t="s">
        <v>489</v>
      </c>
      <c r="E1900" s="123" t="s">
        <v>489</v>
      </c>
      <c r="F1900" s="123">
        <v>2024</v>
      </c>
      <c r="G1900" s="123" t="s">
        <v>138</v>
      </c>
      <c r="H1900" s="123" t="s">
        <v>144</v>
      </c>
      <c r="I1900" s="123" t="s">
        <v>943</v>
      </c>
      <c r="J1900" s="251" t="s">
        <v>13</v>
      </c>
      <c r="K1900" s="181">
        <v>78272</v>
      </c>
      <c r="L1900" s="185">
        <v>10000</v>
      </c>
      <c r="M1900" s="185">
        <v>0</v>
      </c>
      <c r="N1900" s="182" t="s">
        <v>20</v>
      </c>
      <c r="O1900" s="183" t="s">
        <v>146</v>
      </c>
    </row>
    <row r="1901" spans="1:15" customFormat="1" ht="15.5" x14ac:dyDescent="0.35">
      <c r="A1901" s="176" t="s">
        <v>4350</v>
      </c>
      <c r="B1901" s="177" t="s">
        <v>4351</v>
      </c>
      <c r="C1901" s="176" t="s">
        <v>91</v>
      </c>
      <c r="D1901" s="176" t="s">
        <v>384</v>
      </c>
      <c r="E1901" s="176" t="s">
        <v>155</v>
      </c>
      <c r="F1901" s="176">
        <v>2024</v>
      </c>
      <c r="G1901" s="176" t="s">
        <v>138</v>
      </c>
      <c r="H1901" s="176" t="s">
        <v>182</v>
      </c>
      <c r="I1901" s="176" t="s">
        <v>330</v>
      </c>
      <c r="J1901" s="250" t="s">
        <v>13</v>
      </c>
      <c r="K1901" s="178">
        <v>1498957</v>
      </c>
      <c r="L1901" s="184">
        <v>2879</v>
      </c>
      <c r="M1901" s="178">
        <v>2879.1210000000001</v>
      </c>
      <c r="N1901" s="179" t="s">
        <v>20</v>
      </c>
      <c r="O1901" s="180" t="s">
        <v>20</v>
      </c>
    </row>
    <row r="1902" spans="1:15" customFormat="1" ht="15.5" x14ac:dyDescent="0.35">
      <c r="A1902" s="123" t="s">
        <v>4352</v>
      </c>
      <c r="B1902" s="124" t="s">
        <v>4353</v>
      </c>
      <c r="C1902" s="123" t="s">
        <v>84</v>
      </c>
      <c r="D1902" s="123" t="s">
        <v>440</v>
      </c>
      <c r="E1902" s="123" t="s">
        <v>440</v>
      </c>
      <c r="F1902" s="123">
        <v>2024</v>
      </c>
      <c r="G1902" s="123" t="s">
        <v>138</v>
      </c>
      <c r="H1902" s="123" t="s">
        <v>182</v>
      </c>
      <c r="I1902" s="123" t="s">
        <v>1000</v>
      </c>
      <c r="J1902" s="251" t="s">
        <v>13</v>
      </c>
      <c r="K1902" s="181">
        <v>5308288</v>
      </c>
      <c r="L1902" s="181">
        <v>5331481</v>
      </c>
      <c r="M1902" s="181">
        <v>5260398.5290000001</v>
      </c>
      <c r="N1902" s="182" t="s">
        <v>20</v>
      </c>
      <c r="O1902" s="183" t="s">
        <v>20</v>
      </c>
    </row>
    <row r="1903" spans="1:15" customFormat="1" ht="15.5" x14ac:dyDescent="0.35">
      <c r="A1903" s="176" t="s">
        <v>4354</v>
      </c>
      <c r="B1903" s="177" t="s">
        <v>4355</v>
      </c>
      <c r="C1903" s="176" t="s">
        <v>84</v>
      </c>
      <c r="D1903" s="176" t="s">
        <v>440</v>
      </c>
      <c r="E1903" s="176" t="s">
        <v>440</v>
      </c>
      <c r="F1903" s="176">
        <v>2024</v>
      </c>
      <c r="G1903" s="176" t="s">
        <v>138</v>
      </c>
      <c r="H1903" s="176" t="s">
        <v>182</v>
      </c>
      <c r="I1903" s="176" t="s">
        <v>330</v>
      </c>
      <c r="J1903" s="250" t="s">
        <v>13</v>
      </c>
      <c r="K1903" s="178">
        <v>598370</v>
      </c>
      <c r="L1903" s="178">
        <v>598807</v>
      </c>
      <c r="M1903" s="184">
        <v>598807</v>
      </c>
      <c r="N1903" s="179" t="s">
        <v>20</v>
      </c>
      <c r="O1903" s="180" t="s">
        <v>20</v>
      </c>
    </row>
    <row r="1904" spans="1:15" customFormat="1" ht="15.5" x14ac:dyDescent="0.35">
      <c r="A1904" s="123" t="s">
        <v>4356</v>
      </c>
      <c r="B1904" s="124" t="s">
        <v>4357</v>
      </c>
      <c r="C1904" s="123" t="s">
        <v>90</v>
      </c>
      <c r="D1904" s="123" t="s">
        <v>911</v>
      </c>
      <c r="E1904" s="123" t="s">
        <v>3477</v>
      </c>
      <c r="F1904" s="123">
        <v>2024</v>
      </c>
      <c r="G1904" s="123" t="s">
        <v>138</v>
      </c>
      <c r="H1904" s="123" t="s">
        <v>144</v>
      </c>
      <c r="I1904" s="123" t="s">
        <v>943</v>
      </c>
      <c r="J1904" s="251" t="s">
        <v>13</v>
      </c>
      <c r="K1904" s="181">
        <v>98851</v>
      </c>
      <c r="L1904" s="185">
        <v>3</v>
      </c>
      <c r="M1904" s="181">
        <v>0</v>
      </c>
      <c r="N1904" s="182" t="s">
        <v>20</v>
      </c>
      <c r="O1904" s="183" t="s">
        <v>146</v>
      </c>
    </row>
    <row r="1905" spans="1:15" customFormat="1" ht="15.5" x14ac:dyDescent="0.35">
      <c r="A1905" s="176" t="s">
        <v>4358</v>
      </c>
      <c r="B1905" s="177" t="s">
        <v>4359</v>
      </c>
      <c r="C1905" s="176" t="s">
        <v>100</v>
      </c>
      <c r="D1905" s="176" t="s">
        <v>73</v>
      </c>
      <c r="E1905" s="176" t="s">
        <v>1009</v>
      </c>
      <c r="F1905" s="176">
        <v>2024</v>
      </c>
      <c r="G1905" s="176" t="s">
        <v>138</v>
      </c>
      <c r="H1905" s="176" t="s">
        <v>182</v>
      </c>
      <c r="I1905" s="176" t="s">
        <v>330</v>
      </c>
      <c r="J1905" s="250" t="s">
        <v>13</v>
      </c>
      <c r="K1905" s="178">
        <v>187154</v>
      </c>
      <c r="L1905" s="178">
        <v>0</v>
      </c>
      <c r="M1905" s="178">
        <v>178577.46799999999</v>
      </c>
      <c r="N1905" s="179" t="s">
        <v>146</v>
      </c>
      <c r="O1905" s="180" t="s">
        <v>20</v>
      </c>
    </row>
    <row r="1906" spans="1:15" customFormat="1" ht="15.5" x14ac:dyDescent="0.35">
      <c r="A1906" s="123" t="s">
        <v>4360</v>
      </c>
      <c r="B1906" s="124" t="s">
        <v>4361</v>
      </c>
      <c r="C1906" s="123" t="s">
        <v>86</v>
      </c>
      <c r="D1906" s="123" t="s">
        <v>199</v>
      </c>
      <c r="E1906" s="123" t="s">
        <v>199</v>
      </c>
      <c r="F1906" s="123">
        <v>2024</v>
      </c>
      <c r="G1906" s="123" t="s">
        <v>138</v>
      </c>
      <c r="H1906" s="123" t="s">
        <v>144</v>
      </c>
      <c r="I1906" s="123" t="s">
        <v>145</v>
      </c>
      <c r="J1906" s="251" t="s">
        <v>13</v>
      </c>
      <c r="K1906" s="181">
        <v>6000</v>
      </c>
      <c r="L1906" s="181">
        <v>4460</v>
      </c>
      <c r="M1906" s="181">
        <v>4454</v>
      </c>
      <c r="N1906" s="182" t="s">
        <v>20</v>
      </c>
      <c r="O1906" s="183" t="s">
        <v>20</v>
      </c>
    </row>
    <row r="1907" spans="1:15" customFormat="1" ht="15.5" x14ac:dyDescent="0.35">
      <c r="A1907" s="176" t="s">
        <v>4362</v>
      </c>
      <c r="B1907" s="177" t="s">
        <v>4363</v>
      </c>
      <c r="C1907" s="176" t="s">
        <v>91</v>
      </c>
      <c r="D1907" s="176" t="s">
        <v>155</v>
      </c>
      <c r="E1907" s="176" t="s">
        <v>155</v>
      </c>
      <c r="F1907" s="176">
        <v>2024</v>
      </c>
      <c r="G1907" s="176" t="s">
        <v>138</v>
      </c>
      <c r="H1907" s="176" t="s">
        <v>321</v>
      </c>
      <c r="I1907" s="176" t="s">
        <v>322</v>
      </c>
      <c r="J1907" s="250" t="s">
        <v>13</v>
      </c>
      <c r="K1907" s="178">
        <v>719968</v>
      </c>
      <c r="L1907" s="178">
        <v>385820</v>
      </c>
      <c r="M1907" s="178">
        <v>385819.79399999999</v>
      </c>
      <c r="N1907" s="179" t="s">
        <v>20</v>
      </c>
      <c r="O1907" s="180" t="s">
        <v>20</v>
      </c>
    </row>
    <row r="1908" spans="1:15" customFormat="1" ht="15.5" x14ac:dyDescent="0.35">
      <c r="A1908" s="123" t="s">
        <v>4364</v>
      </c>
      <c r="B1908" s="124" t="s">
        <v>4365</v>
      </c>
      <c r="C1908" s="123" t="s">
        <v>90</v>
      </c>
      <c r="D1908" s="123" t="s">
        <v>404</v>
      </c>
      <c r="E1908" s="123" t="s">
        <v>528</v>
      </c>
      <c r="F1908" s="123">
        <v>2024</v>
      </c>
      <c r="G1908" s="123" t="s">
        <v>251</v>
      </c>
      <c r="H1908" s="123" t="s">
        <v>210</v>
      </c>
      <c r="I1908" s="123" t="s">
        <v>211</v>
      </c>
      <c r="J1908" s="251" t="s">
        <v>13</v>
      </c>
      <c r="K1908" s="181">
        <v>37347</v>
      </c>
      <c r="L1908" s="185">
        <v>37346</v>
      </c>
      <c r="M1908" s="181">
        <v>37346.400000000001</v>
      </c>
      <c r="N1908" s="182" t="s">
        <v>20</v>
      </c>
      <c r="O1908" s="183" t="s">
        <v>20</v>
      </c>
    </row>
    <row r="1909" spans="1:15" customFormat="1" ht="15.5" x14ac:dyDescent="0.35">
      <c r="A1909" s="176" t="s">
        <v>4366</v>
      </c>
      <c r="B1909" s="177" t="s">
        <v>4367</v>
      </c>
      <c r="C1909" s="176" t="s">
        <v>98</v>
      </c>
      <c r="D1909" s="176" t="s">
        <v>365</v>
      </c>
      <c r="E1909" s="176" t="s">
        <v>365</v>
      </c>
      <c r="F1909" s="176">
        <v>2024</v>
      </c>
      <c r="G1909" s="176" t="s">
        <v>138</v>
      </c>
      <c r="H1909" s="176" t="s">
        <v>196</v>
      </c>
      <c r="I1909" s="176" t="s">
        <v>196</v>
      </c>
      <c r="J1909" s="250" t="s">
        <v>13</v>
      </c>
      <c r="K1909" s="178">
        <v>221408</v>
      </c>
      <c r="L1909" s="178">
        <v>221410</v>
      </c>
      <c r="M1909" s="178">
        <v>164757.08799999999</v>
      </c>
      <c r="N1909" s="179" t="s">
        <v>20</v>
      </c>
      <c r="O1909" s="180" t="s">
        <v>20</v>
      </c>
    </row>
    <row r="1910" spans="1:15" customFormat="1" ht="15.5" x14ac:dyDescent="0.35">
      <c r="A1910" s="123" t="s">
        <v>4368</v>
      </c>
      <c r="B1910" s="124" t="s">
        <v>4369</v>
      </c>
      <c r="C1910" s="123" t="s">
        <v>90</v>
      </c>
      <c r="D1910" s="123" t="s">
        <v>911</v>
      </c>
      <c r="E1910" s="123" t="s">
        <v>3477</v>
      </c>
      <c r="F1910" s="123">
        <v>2024</v>
      </c>
      <c r="G1910" s="123" t="s">
        <v>138</v>
      </c>
      <c r="H1910" s="123" t="s">
        <v>139</v>
      </c>
      <c r="I1910" s="123" t="s">
        <v>140</v>
      </c>
      <c r="J1910" s="251" t="s">
        <v>13</v>
      </c>
      <c r="K1910" s="181">
        <v>13002</v>
      </c>
      <c r="L1910" s="181">
        <v>1109633</v>
      </c>
      <c r="M1910" s="181">
        <v>11614</v>
      </c>
      <c r="N1910" s="182" t="s">
        <v>20</v>
      </c>
      <c r="O1910" s="183" t="s">
        <v>20</v>
      </c>
    </row>
    <row r="1911" spans="1:15" customFormat="1" ht="15.5" x14ac:dyDescent="0.35">
      <c r="A1911" s="176" t="s">
        <v>4370</v>
      </c>
      <c r="B1911" s="177" t="s">
        <v>4371</v>
      </c>
      <c r="C1911" s="176" t="s">
        <v>109</v>
      </c>
      <c r="D1911" s="176" t="s">
        <v>171</v>
      </c>
      <c r="E1911" s="176" t="s">
        <v>1047</v>
      </c>
      <c r="F1911" s="176">
        <v>2024</v>
      </c>
      <c r="G1911" s="176" t="s">
        <v>138</v>
      </c>
      <c r="H1911" s="176" t="s">
        <v>210</v>
      </c>
      <c r="I1911" s="176" t="s">
        <v>429</v>
      </c>
      <c r="J1911" s="250" t="s">
        <v>13</v>
      </c>
      <c r="K1911" s="178">
        <v>57504</v>
      </c>
      <c r="L1911" s="178">
        <v>18000</v>
      </c>
      <c r="M1911" s="178">
        <v>18000</v>
      </c>
      <c r="N1911" s="179" t="s">
        <v>20</v>
      </c>
      <c r="O1911" s="180" t="s">
        <v>20</v>
      </c>
    </row>
    <row r="1912" spans="1:15" customFormat="1" ht="15.5" x14ac:dyDescent="0.35">
      <c r="A1912" s="123" t="s">
        <v>4372</v>
      </c>
      <c r="B1912" s="124" t="s">
        <v>4373</v>
      </c>
      <c r="C1912" s="123" t="s">
        <v>98</v>
      </c>
      <c r="D1912" s="123" t="s">
        <v>190</v>
      </c>
      <c r="E1912" s="123" t="s">
        <v>1394</v>
      </c>
      <c r="F1912" s="123">
        <v>2024</v>
      </c>
      <c r="G1912" s="123" t="s">
        <v>138</v>
      </c>
      <c r="H1912" s="123" t="s">
        <v>196</v>
      </c>
      <c r="I1912" s="123" t="s">
        <v>196</v>
      </c>
      <c r="J1912" s="251" t="s">
        <v>13</v>
      </c>
      <c r="K1912" s="181">
        <v>405385</v>
      </c>
      <c r="L1912" s="181">
        <v>130652</v>
      </c>
      <c r="M1912" s="181">
        <v>96278.062000000005</v>
      </c>
      <c r="N1912" s="182" t="s">
        <v>20</v>
      </c>
      <c r="O1912" s="183" t="s">
        <v>20</v>
      </c>
    </row>
    <row r="1913" spans="1:15" customFormat="1" ht="15.5" x14ac:dyDescent="0.35">
      <c r="A1913" s="176" t="s">
        <v>4374</v>
      </c>
      <c r="B1913" s="177" t="s">
        <v>4375</v>
      </c>
      <c r="C1913" s="176" t="s">
        <v>91</v>
      </c>
      <c r="D1913" s="176" t="s">
        <v>384</v>
      </c>
      <c r="E1913" s="176" t="s">
        <v>384</v>
      </c>
      <c r="F1913" s="176">
        <v>2024</v>
      </c>
      <c r="G1913" s="176" t="s">
        <v>138</v>
      </c>
      <c r="H1913" s="176" t="s">
        <v>908</v>
      </c>
      <c r="I1913" s="176" t="s">
        <v>252</v>
      </c>
      <c r="J1913" s="250" t="s">
        <v>13</v>
      </c>
      <c r="K1913" s="178">
        <v>31680</v>
      </c>
      <c r="L1913" s="178">
        <v>31680</v>
      </c>
      <c r="M1913" s="178">
        <v>31680</v>
      </c>
      <c r="N1913" s="179" t="s">
        <v>20</v>
      </c>
      <c r="O1913" s="180" t="s">
        <v>20</v>
      </c>
    </row>
    <row r="1914" spans="1:15" customFormat="1" ht="15.5" x14ac:dyDescent="0.35">
      <c r="A1914" s="123" t="s">
        <v>4376</v>
      </c>
      <c r="B1914" s="124" t="s">
        <v>4377</v>
      </c>
      <c r="C1914" s="123" t="s">
        <v>98</v>
      </c>
      <c r="D1914" s="123" t="s">
        <v>365</v>
      </c>
      <c r="E1914" s="123" t="s">
        <v>1999</v>
      </c>
      <c r="F1914" s="123">
        <v>2024</v>
      </c>
      <c r="G1914" s="123" t="s">
        <v>138</v>
      </c>
      <c r="H1914" s="123" t="s">
        <v>139</v>
      </c>
      <c r="I1914" s="123" t="s">
        <v>140</v>
      </c>
      <c r="J1914" s="251" t="s">
        <v>13</v>
      </c>
      <c r="K1914" s="181">
        <v>829751</v>
      </c>
      <c r="L1914" s="181">
        <v>451198</v>
      </c>
      <c r="M1914" s="181">
        <v>397203.348</v>
      </c>
      <c r="N1914" s="182" t="s">
        <v>20</v>
      </c>
      <c r="O1914" s="183" t="s">
        <v>20</v>
      </c>
    </row>
    <row r="1915" spans="1:15" customFormat="1" ht="15.5" x14ac:dyDescent="0.35">
      <c r="A1915" s="176" t="s">
        <v>4378</v>
      </c>
      <c r="B1915" s="177" t="s">
        <v>4379</v>
      </c>
      <c r="C1915" s="176" t="s">
        <v>91</v>
      </c>
      <c r="D1915" s="176" t="s">
        <v>384</v>
      </c>
      <c r="E1915" s="176" t="s">
        <v>478</v>
      </c>
      <c r="F1915" s="176">
        <v>2024</v>
      </c>
      <c r="G1915" s="176" t="s">
        <v>138</v>
      </c>
      <c r="H1915" s="176" t="s">
        <v>182</v>
      </c>
      <c r="I1915" s="176" t="s">
        <v>330</v>
      </c>
      <c r="J1915" s="250" t="s">
        <v>16</v>
      </c>
      <c r="K1915" s="178">
        <v>154856</v>
      </c>
      <c r="L1915" s="178">
        <v>70377</v>
      </c>
      <c r="M1915" s="178">
        <v>70377</v>
      </c>
      <c r="N1915" s="179" t="s">
        <v>20</v>
      </c>
      <c r="O1915" s="180" t="s">
        <v>20</v>
      </c>
    </row>
    <row r="1916" spans="1:15" customFormat="1" ht="15.5" x14ac:dyDescent="0.35">
      <c r="A1916" s="123" t="s">
        <v>4380</v>
      </c>
      <c r="B1916" s="124" t="s">
        <v>4381</v>
      </c>
      <c r="C1916" s="123" t="s">
        <v>91</v>
      </c>
      <c r="D1916" s="123" t="s">
        <v>460</v>
      </c>
      <c r="E1916" s="123" t="s">
        <v>919</v>
      </c>
      <c r="F1916" s="123">
        <v>2024</v>
      </c>
      <c r="G1916" s="123" t="s">
        <v>138</v>
      </c>
      <c r="H1916" s="123" t="s">
        <v>182</v>
      </c>
      <c r="I1916" s="123" t="s">
        <v>330</v>
      </c>
      <c r="J1916" s="251" t="s">
        <v>13</v>
      </c>
      <c r="K1916" s="181">
        <v>105000</v>
      </c>
      <c r="L1916" s="181">
        <v>45000</v>
      </c>
      <c r="M1916" s="181">
        <v>45000</v>
      </c>
      <c r="N1916" s="182" t="s">
        <v>20</v>
      </c>
      <c r="O1916" s="183" t="s">
        <v>20</v>
      </c>
    </row>
    <row r="1917" spans="1:15" customFormat="1" ht="15.5" x14ac:dyDescent="0.35">
      <c r="A1917" s="176" t="s">
        <v>4382</v>
      </c>
      <c r="B1917" s="177" t="s">
        <v>4383</v>
      </c>
      <c r="C1917" s="176" t="s">
        <v>100</v>
      </c>
      <c r="D1917" s="176" t="s">
        <v>73</v>
      </c>
      <c r="E1917" s="176" t="s">
        <v>1009</v>
      </c>
      <c r="F1917" s="176">
        <v>2024</v>
      </c>
      <c r="G1917" s="176" t="s">
        <v>138</v>
      </c>
      <c r="H1917" s="176" t="s">
        <v>210</v>
      </c>
      <c r="I1917" s="176" t="s">
        <v>429</v>
      </c>
      <c r="J1917" s="250" t="s">
        <v>13</v>
      </c>
      <c r="K1917" s="178">
        <v>139401</v>
      </c>
      <c r="L1917" s="178">
        <v>0</v>
      </c>
      <c r="M1917" s="184">
        <v>136664.80600000001</v>
      </c>
      <c r="N1917" s="179" t="s">
        <v>146</v>
      </c>
      <c r="O1917" s="180" t="s">
        <v>20</v>
      </c>
    </row>
    <row r="1918" spans="1:15" customFormat="1" ht="15.5" x14ac:dyDescent="0.35">
      <c r="A1918" s="123" t="s">
        <v>4384</v>
      </c>
      <c r="B1918" s="124" t="s">
        <v>4385</v>
      </c>
      <c r="C1918" s="123" t="s">
        <v>96</v>
      </c>
      <c r="D1918" s="123" t="s">
        <v>136</v>
      </c>
      <c r="E1918" s="123" t="s">
        <v>381</v>
      </c>
      <c r="F1918" s="123">
        <v>2024</v>
      </c>
      <c r="G1918" s="123" t="s">
        <v>138</v>
      </c>
      <c r="H1918" s="123" t="s">
        <v>144</v>
      </c>
      <c r="I1918" s="123" t="s">
        <v>145</v>
      </c>
      <c r="J1918" s="251" t="s">
        <v>13</v>
      </c>
      <c r="K1918" s="181">
        <v>401884</v>
      </c>
      <c r="L1918" s="181">
        <v>399912</v>
      </c>
      <c r="M1918" s="185">
        <v>399585</v>
      </c>
      <c r="N1918" s="182" t="s">
        <v>20</v>
      </c>
      <c r="O1918" s="183" t="s">
        <v>20</v>
      </c>
    </row>
    <row r="1919" spans="1:15" customFormat="1" ht="15.5" x14ac:dyDescent="0.35">
      <c r="A1919" s="176" t="s">
        <v>4386</v>
      </c>
      <c r="B1919" s="177" t="s">
        <v>4387</v>
      </c>
      <c r="C1919" s="176" t="s">
        <v>90</v>
      </c>
      <c r="D1919" s="176" t="s">
        <v>489</v>
      </c>
      <c r="E1919" s="176" t="s">
        <v>706</v>
      </c>
      <c r="F1919" s="176">
        <v>2024</v>
      </c>
      <c r="G1919" s="176" t="s">
        <v>138</v>
      </c>
      <c r="H1919" s="176" t="s">
        <v>847</v>
      </c>
      <c r="I1919" s="176" t="s">
        <v>1673</v>
      </c>
      <c r="J1919" s="250" t="s">
        <v>13</v>
      </c>
      <c r="K1919" s="178">
        <v>361813</v>
      </c>
      <c r="L1919" s="184">
        <v>3</v>
      </c>
      <c r="M1919" s="178">
        <v>0</v>
      </c>
      <c r="N1919" s="179" t="s">
        <v>20</v>
      </c>
      <c r="O1919" s="180" t="s">
        <v>146</v>
      </c>
    </row>
    <row r="1920" spans="1:15" customFormat="1" ht="15.5" x14ac:dyDescent="0.35">
      <c r="A1920" s="123" t="s">
        <v>4388</v>
      </c>
      <c r="B1920" s="124" t="s">
        <v>4389</v>
      </c>
      <c r="C1920" s="123" t="s">
        <v>86</v>
      </c>
      <c r="D1920" s="123" t="s">
        <v>155</v>
      </c>
      <c r="E1920" s="123" t="s">
        <v>155</v>
      </c>
      <c r="F1920" s="123">
        <v>2024</v>
      </c>
      <c r="G1920" s="123" t="s">
        <v>251</v>
      </c>
      <c r="H1920" s="123" t="s">
        <v>687</v>
      </c>
      <c r="I1920" s="123" t="s">
        <v>957</v>
      </c>
      <c r="J1920" s="251" t="s">
        <v>13</v>
      </c>
      <c r="K1920" s="181">
        <v>469852</v>
      </c>
      <c r="L1920" s="181">
        <v>193762</v>
      </c>
      <c r="M1920" s="181">
        <v>3762</v>
      </c>
      <c r="N1920" s="182" t="s">
        <v>20</v>
      </c>
      <c r="O1920" s="183" t="s">
        <v>20</v>
      </c>
    </row>
    <row r="1921" spans="1:15" customFormat="1" ht="15.5" x14ac:dyDescent="0.35">
      <c r="A1921" s="176" t="s">
        <v>4390</v>
      </c>
      <c r="B1921" s="177" t="s">
        <v>4391</v>
      </c>
      <c r="C1921" s="176" t="s">
        <v>292</v>
      </c>
      <c r="D1921" s="176" t="s">
        <v>655</v>
      </c>
      <c r="E1921" s="176" t="s">
        <v>655</v>
      </c>
      <c r="F1921" s="176">
        <v>2024</v>
      </c>
      <c r="G1921" s="176" t="s">
        <v>138</v>
      </c>
      <c r="H1921" s="176" t="s">
        <v>182</v>
      </c>
      <c r="I1921" s="176" t="s">
        <v>330</v>
      </c>
      <c r="J1921" s="250" t="s">
        <v>13</v>
      </c>
      <c r="K1921" s="178">
        <v>1004</v>
      </c>
      <c r="L1921" s="178">
        <v>460000</v>
      </c>
      <c r="M1921" s="184">
        <v>0</v>
      </c>
      <c r="N1921" s="179" t="s">
        <v>20</v>
      </c>
      <c r="O1921" s="180" t="s">
        <v>146</v>
      </c>
    </row>
    <row r="1922" spans="1:15" customFormat="1" ht="15.5" x14ac:dyDescent="0.35">
      <c r="A1922" s="123" t="s">
        <v>4392</v>
      </c>
      <c r="B1922" s="124" t="s">
        <v>4393</v>
      </c>
      <c r="C1922" s="123" t="s">
        <v>90</v>
      </c>
      <c r="D1922" s="123" t="s">
        <v>489</v>
      </c>
      <c r="E1922" s="123" t="s">
        <v>706</v>
      </c>
      <c r="F1922" s="123">
        <v>2024</v>
      </c>
      <c r="G1922" s="123" t="s">
        <v>138</v>
      </c>
      <c r="H1922" s="123" t="s">
        <v>847</v>
      </c>
      <c r="I1922" s="123" t="s">
        <v>1673</v>
      </c>
      <c r="J1922" s="251" t="s">
        <v>13</v>
      </c>
      <c r="K1922" s="181">
        <v>363617</v>
      </c>
      <c r="L1922" s="185">
        <v>240677</v>
      </c>
      <c r="M1922" s="185">
        <v>240674.1</v>
      </c>
      <c r="N1922" s="182" t="s">
        <v>20</v>
      </c>
      <c r="O1922" s="183" t="s">
        <v>20</v>
      </c>
    </row>
    <row r="1923" spans="1:15" customFormat="1" ht="15.5" x14ac:dyDescent="0.35">
      <c r="A1923" s="176" t="s">
        <v>4394</v>
      </c>
      <c r="B1923" s="177" t="s">
        <v>4395</v>
      </c>
      <c r="C1923" s="176" t="s">
        <v>109</v>
      </c>
      <c r="D1923" s="176" t="s">
        <v>368</v>
      </c>
      <c r="E1923" s="176" t="s">
        <v>1280</v>
      </c>
      <c r="F1923" s="176">
        <v>2024</v>
      </c>
      <c r="G1923" s="176" t="s">
        <v>138</v>
      </c>
      <c r="H1923" s="176" t="s">
        <v>196</v>
      </c>
      <c r="I1923" s="176" t="s">
        <v>196</v>
      </c>
      <c r="J1923" s="250" t="s">
        <v>13</v>
      </c>
      <c r="K1923" s="178">
        <v>322985</v>
      </c>
      <c r="L1923" s="178">
        <v>3</v>
      </c>
      <c r="M1923" s="178">
        <v>0</v>
      </c>
      <c r="N1923" s="179" t="s">
        <v>20</v>
      </c>
      <c r="O1923" s="180" t="s">
        <v>146</v>
      </c>
    </row>
    <row r="1924" spans="1:15" customFormat="1" ht="15.5" x14ac:dyDescent="0.35">
      <c r="A1924" s="123" t="s">
        <v>4396</v>
      </c>
      <c r="B1924" s="124" t="s">
        <v>4397</v>
      </c>
      <c r="C1924" s="123" t="s">
        <v>100</v>
      </c>
      <c r="D1924" s="123" t="s">
        <v>73</v>
      </c>
      <c r="E1924" s="123" t="s">
        <v>1009</v>
      </c>
      <c r="F1924" s="123">
        <v>2024</v>
      </c>
      <c r="G1924" s="123" t="s">
        <v>138</v>
      </c>
      <c r="H1924" s="123" t="s">
        <v>151</v>
      </c>
      <c r="I1924" s="123" t="s">
        <v>200</v>
      </c>
      <c r="J1924" s="251" t="s">
        <v>13</v>
      </c>
      <c r="K1924" s="181">
        <v>3419494</v>
      </c>
      <c r="L1924" s="181">
        <v>3422371</v>
      </c>
      <c r="M1924" s="181">
        <v>3419493.105</v>
      </c>
      <c r="N1924" s="182" t="s">
        <v>20</v>
      </c>
      <c r="O1924" s="183" t="s">
        <v>20</v>
      </c>
    </row>
    <row r="1925" spans="1:15" customFormat="1" ht="15.5" x14ac:dyDescent="0.35">
      <c r="A1925" s="176" t="s">
        <v>4398</v>
      </c>
      <c r="B1925" s="177" t="s">
        <v>4399</v>
      </c>
      <c r="C1925" s="176" t="s">
        <v>109</v>
      </c>
      <c r="D1925" s="176" t="s">
        <v>368</v>
      </c>
      <c r="E1925" s="176" t="s">
        <v>155</v>
      </c>
      <c r="F1925" s="176">
        <v>2024</v>
      </c>
      <c r="G1925" s="176" t="s">
        <v>138</v>
      </c>
      <c r="H1925" s="176" t="s">
        <v>182</v>
      </c>
      <c r="I1925" s="176" t="s">
        <v>330</v>
      </c>
      <c r="J1925" s="250" t="s">
        <v>13</v>
      </c>
      <c r="K1925" s="178">
        <v>243304</v>
      </c>
      <c r="L1925" s="178">
        <v>243304</v>
      </c>
      <c r="M1925" s="178">
        <v>237304</v>
      </c>
      <c r="N1925" s="179" t="s">
        <v>20</v>
      </c>
      <c r="O1925" s="180" t="s">
        <v>20</v>
      </c>
    </row>
    <row r="1926" spans="1:15" customFormat="1" ht="15.5" x14ac:dyDescent="0.35">
      <c r="A1926" s="123" t="s">
        <v>4400</v>
      </c>
      <c r="B1926" s="124" t="s">
        <v>4401</v>
      </c>
      <c r="C1926" s="123" t="s">
        <v>90</v>
      </c>
      <c r="D1926" s="123" t="s">
        <v>63</v>
      </c>
      <c r="E1926" s="123" t="s">
        <v>925</v>
      </c>
      <c r="F1926" s="123">
        <v>2024</v>
      </c>
      <c r="G1926" s="123" t="s">
        <v>138</v>
      </c>
      <c r="H1926" s="123" t="s">
        <v>139</v>
      </c>
      <c r="I1926" s="123" t="s">
        <v>140</v>
      </c>
      <c r="J1926" s="251" t="s">
        <v>13</v>
      </c>
      <c r="K1926" s="181">
        <v>12338</v>
      </c>
      <c r="L1926" s="181">
        <v>22192</v>
      </c>
      <c r="M1926" s="185">
        <v>9138</v>
      </c>
      <c r="N1926" s="182" t="s">
        <v>20</v>
      </c>
      <c r="O1926" s="183" t="s">
        <v>20</v>
      </c>
    </row>
    <row r="1927" spans="1:15" customFormat="1" ht="15.5" x14ac:dyDescent="0.35">
      <c r="A1927" s="176" t="s">
        <v>4402</v>
      </c>
      <c r="B1927" s="177" t="s">
        <v>4403</v>
      </c>
      <c r="C1927" s="176" t="s">
        <v>91</v>
      </c>
      <c r="D1927" s="176" t="s">
        <v>384</v>
      </c>
      <c r="E1927" s="176" t="s">
        <v>518</v>
      </c>
      <c r="F1927" s="176">
        <v>2024</v>
      </c>
      <c r="G1927" s="176" t="s">
        <v>138</v>
      </c>
      <c r="H1927" s="176" t="s">
        <v>139</v>
      </c>
      <c r="I1927" s="176" t="s">
        <v>140</v>
      </c>
      <c r="J1927" s="250" t="s">
        <v>13</v>
      </c>
      <c r="K1927" s="178">
        <v>58035</v>
      </c>
      <c r="L1927" s="178">
        <v>58035</v>
      </c>
      <c r="M1927" s="178">
        <v>58034.188999999998</v>
      </c>
      <c r="N1927" s="179" t="s">
        <v>20</v>
      </c>
      <c r="O1927" s="180" t="s">
        <v>20</v>
      </c>
    </row>
    <row r="1928" spans="1:15" customFormat="1" ht="15.5" x14ac:dyDescent="0.35">
      <c r="A1928" s="123" t="s">
        <v>4404</v>
      </c>
      <c r="B1928" s="124" t="s">
        <v>4405</v>
      </c>
      <c r="C1928" s="123" t="s">
        <v>91</v>
      </c>
      <c r="D1928" s="123" t="s">
        <v>155</v>
      </c>
      <c r="E1928" s="123" t="s">
        <v>155</v>
      </c>
      <c r="F1928" s="123">
        <v>2024</v>
      </c>
      <c r="G1928" s="123" t="s">
        <v>138</v>
      </c>
      <c r="H1928" s="123" t="s">
        <v>1651</v>
      </c>
      <c r="I1928" s="123" t="s">
        <v>2368</v>
      </c>
      <c r="J1928" s="251" t="s">
        <v>13</v>
      </c>
      <c r="K1928" s="181">
        <v>43927</v>
      </c>
      <c r="L1928" s="181">
        <v>43927</v>
      </c>
      <c r="M1928" s="181">
        <v>43927.464999999997</v>
      </c>
      <c r="N1928" s="182" t="s">
        <v>20</v>
      </c>
      <c r="O1928" s="183" t="s">
        <v>20</v>
      </c>
    </row>
    <row r="1929" spans="1:15" customFormat="1" ht="15.5" x14ac:dyDescent="0.35">
      <c r="A1929" s="176" t="s">
        <v>4406</v>
      </c>
      <c r="B1929" s="177" t="s">
        <v>4407</v>
      </c>
      <c r="C1929" s="176" t="s">
        <v>98</v>
      </c>
      <c r="D1929" s="176" t="s">
        <v>155</v>
      </c>
      <c r="E1929" s="176" t="s">
        <v>155</v>
      </c>
      <c r="F1929" s="176">
        <v>2024</v>
      </c>
      <c r="G1929" s="176" t="s">
        <v>138</v>
      </c>
      <c r="H1929" s="176" t="s">
        <v>151</v>
      </c>
      <c r="I1929" s="176" t="s">
        <v>152</v>
      </c>
      <c r="J1929" s="250" t="s">
        <v>13</v>
      </c>
      <c r="K1929" s="178">
        <v>11</v>
      </c>
      <c r="L1929" s="178">
        <v>10</v>
      </c>
      <c r="M1929" s="178">
        <v>0</v>
      </c>
      <c r="N1929" s="179" t="s">
        <v>20</v>
      </c>
      <c r="O1929" s="180" t="s">
        <v>146</v>
      </c>
    </row>
    <row r="1930" spans="1:15" customFormat="1" ht="15.5" x14ac:dyDescent="0.35">
      <c r="A1930" s="123" t="s">
        <v>4408</v>
      </c>
      <c r="B1930" s="124" t="s">
        <v>4409</v>
      </c>
      <c r="C1930" s="123" t="s">
        <v>92</v>
      </c>
      <c r="D1930" s="123" t="s">
        <v>540</v>
      </c>
      <c r="E1930" s="123" t="s">
        <v>2519</v>
      </c>
      <c r="F1930" s="123">
        <v>2024</v>
      </c>
      <c r="G1930" s="123" t="s">
        <v>138</v>
      </c>
      <c r="H1930" s="123" t="s">
        <v>151</v>
      </c>
      <c r="I1930" s="123" t="s">
        <v>152</v>
      </c>
      <c r="J1930" s="251" t="s">
        <v>13</v>
      </c>
      <c r="K1930" s="181">
        <v>18630</v>
      </c>
      <c r="L1930" s="181">
        <v>18000</v>
      </c>
      <c r="M1930" s="185">
        <v>13186</v>
      </c>
      <c r="N1930" s="182" t="s">
        <v>20</v>
      </c>
      <c r="O1930" s="183" t="s">
        <v>20</v>
      </c>
    </row>
    <row r="1931" spans="1:15" customFormat="1" ht="15.5" x14ac:dyDescent="0.35">
      <c r="A1931" s="176" t="s">
        <v>4410</v>
      </c>
      <c r="B1931" s="177" t="s">
        <v>4411</v>
      </c>
      <c r="C1931" s="176" t="s">
        <v>90</v>
      </c>
      <c r="D1931" s="176" t="s">
        <v>489</v>
      </c>
      <c r="E1931" s="176" t="s">
        <v>490</v>
      </c>
      <c r="F1931" s="176">
        <v>2024</v>
      </c>
      <c r="G1931" s="176" t="s">
        <v>138</v>
      </c>
      <c r="H1931" s="176" t="s">
        <v>151</v>
      </c>
      <c r="I1931" s="176" t="s">
        <v>152</v>
      </c>
      <c r="J1931" s="250" t="s">
        <v>13</v>
      </c>
      <c r="K1931" s="178">
        <v>297638</v>
      </c>
      <c r="L1931" s="178">
        <v>4</v>
      </c>
      <c r="M1931" s="178">
        <v>0</v>
      </c>
      <c r="N1931" s="179" t="s">
        <v>20</v>
      </c>
      <c r="O1931" s="180" t="s">
        <v>146</v>
      </c>
    </row>
    <row r="1932" spans="1:15" customFormat="1" ht="15.5" x14ac:dyDescent="0.35">
      <c r="A1932" s="123" t="s">
        <v>4412</v>
      </c>
      <c r="B1932" s="124" t="s">
        <v>4413</v>
      </c>
      <c r="C1932" s="123" t="s">
        <v>90</v>
      </c>
      <c r="D1932" s="123" t="s">
        <v>911</v>
      </c>
      <c r="E1932" s="123" t="s">
        <v>2177</v>
      </c>
      <c r="F1932" s="123">
        <v>2024</v>
      </c>
      <c r="G1932" s="123" t="s">
        <v>138</v>
      </c>
      <c r="H1932" s="123" t="s">
        <v>196</v>
      </c>
      <c r="I1932" s="123" t="s">
        <v>196</v>
      </c>
      <c r="J1932" s="251" t="s">
        <v>13</v>
      </c>
      <c r="K1932" s="181">
        <v>100378</v>
      </c>
      <c r="L1932" s="185">
        <v>41736</v>
      </c>
      <c r="M1932" s="181">
        <v>41732.595999999998</v>
      </c>
      <c r="N1932" s="182" t="s">
        <v>20</v>
      </c>
      <c r="O1932" s="183" t="s">
        <v>20</v>
      </c>
    </row>
    <row r="1933" spans="1:15" customFormat="1" ht="15.5" x14ac:dyDescent="0.35">
      <c r="A1933" s="176" t="s">
        <v>4414</v>
      </c>
      <c r="B1933" s="177" t="s">
        <v>4415</v>
      </c>
      <c r="C1933" s="176" t="s">
        <v>100</v>
      </c>
      <c r="D1933" s="176" t="s">
        <v>149</v>
      </c>
      <c r="E1933" s="176" t="s">
        <v>150</v>
      </c>
      <c r="F1933" s="176">
        <v>2024</v>
      </c>
      <c r="G1933" s="176" t="s">
        <v>138</v>
      </c>
      <c r="H1933" s="176" t="s">
        <v>151</v>
      </c>
      <c r="I1933" s="176" t="s">
        <v>791</v>
      </c>
      <c r="J1933" s="250" t="s">
        <v>13</v>
      </c>
      <c r="K1933" s="178">
        <v>105621</v>
      </c>
      <c r="L1933" s="178">
        <v>472931</v>
      </c>
      <c r="M1933" s="178">
        <v>472898.32799999998</v>
      </c>
      <c r="N1933" s="179" t="s">
        <v>20</v>
      </c>
      <c r="O1933" s="180" t="s">
        <v>20</v>
      </c>
    </row>
    <row r="1934" spans="1:15" customFormat="1" ht="15.5" x14ac:dyDescent="0.35">
      <c r="A1934" s="123" t="s">
        <v>4416</v>
      </c>
      <c r="B1934" s="124" t="s">
        <v>4417</v>
      </c>
      <c r="C1934" s="123" t="s">
        <v>90</v>
      </c>
      <c r="D1934" s="123" t="s">
        <v>63</v>
      </c>
      <c r="E1934" s="123" t="s">
        <v>925</v>
      </c>
      <c r="F1934" s="123">
        <v>2024</v>
      </c>
      <c r="G1934" s="123" t="s">
        <v>138</v>
      </c>
      <c r="H1934" s="123" t="s">
        <v>139</v>
      </c>
      <c r="I1934" s="123" t="s">
        <v>168</v>
      </c>
      <c r="J1934" s="251" t="s">
        <v>13</v>
      </c>
      <c r="K1934" s="181">
        <v>620353</v>
      </c>
      <c r="L1934" s="185">
        <v>620353</v>
      </c>
      <c r="M1934" s="181">
        <v>545185</v>
      </c>
      <c r="N1934" s="182" t="s">
        <v>20</v>
      </c>
      <c r="O1934" s="183" t="s">
        <v>20</v>
      </c>
    </row>
    <row r="1935" spans="1:15" customFormat="1" ht="15.5" x14ac:dyDescent="0.35">
      <c r="A1935" s="176" t="s">
        <v>4418</v>
      </c>
      <c r="B1935" s="177" t="s">
        <v>4419</v>
      </c>
      <c r="C1935" s="176" t="s">
        <v>97</v>
      </c>
      <c r="D1935" s="176" t="s">
        <v>155</v>
      </c>
      <c r="E1935" s="176" t="s">
        <v>155</v>
      </c>
      <c r="F1935" s="176">
        <v>2024</v>
      </c>
      <c r="G1935" s="176" t="s">
        <v>138</v>
      </c>
      <c r="H1935" s="176" t="s">
        <v>151</v>
      </c>
      <c r="I1935" s="176" t="s">
        <v>791</v>
      </c>
      <c r="J1935" s="250" t="s">
        <v>13</v>
      </c>
      <c r="K1935" s="178">
        <v>179010</v>
      </c>
      <c r="L1935" s="178">
        <v>59282</v>
      </c>
      <c r="M1935" s="178">
        <v>59262</v>
      </c>
      <c r="N1935" s="179" t="s">
        <v>20</v>
      </c>
      <c r="O1935" s="180" t="s">
        <v>20</v>
      </c>
    </row>
    <row r="1936" spans="1:15" customFormat="1" ht="15.5" x14ac:dyDescent="0.35">
      <c r="A1936" s="123" t="s">
        <v>4420</v>
      </c>
      <c r="B1936" s="124" t="s">
        <v>4421</v>
      </c>
      <c r="C1936" s="123" t="s">
        <v>90</v>
      </c>
      <c r="D1936" s="123" t="s">
        <v>911</v>
      </c>
      <c r="E1936" s="123" t="s">
        <v>2177</v>
      </c>
      <c r="F1936" s="123">
        <v>2024</v>
      </c>
      <c r="G1936" s="123" t="s">
        <v>138</v>
      </c>
      <c r="H1936" s="123" t="s">
        <v>151</v>
      </c>
      <c r="I1936" s="123" t="s">
        <v>200</v>
      </c>
      <c r="J1936" s="251" t="s">
        <v>13</v>
      </c>
      <c r="K1936" s="181">
        <v>20768</v>
      </c>
      <c r="L1936" s="181">
        <v>18001</v>
      </c>
      <c r="M1936" s="181">
        <v>0</v>
      </c>
      <c r="N1936" s="182" t="s">
        <v>20</v>
      </c>
      <c r="O1936" s="183" t="s">
        <v>146</v>
      </c>
    </row>
    <row r="1937" spans="1:15" customFormat="1" ht="15.5" x14ac:dyDescent="0.35">
      <c r="A1937" s="176" t="s">
        <v>4422</v>
      </c>
      <c r="B1937" s="177" t="s">
        <v>4423</v>
      </c>
      <c r="C1937" s="176" t="s">
        <v>111</v>
      </c>
      <c r="D1937" s="176" t="s">
        <v>932</v>
      </c>
      <c r="E1937" s="176" t="s">
        <v>4424</v>
      </c>
      <c r="F1937" s="176">
        <v>2024</v>
      </c>
      <c r="G1937" s="176" t="s">
        <v>138</v>
      </c>
      <c r="H1937" s="176" t="s">
        <v>321</v>
      </c>
      <c r="I1937" s="176" t="s">
        <v>1385</v>
      </c>
      <c r="J1937" s="250" t="s">
        <v>13</v>
      </c>
      <c r="K1937" s="178">
        <v>287527</v>
      </c>
      <c r="L1937" s="184">
        <v>211194</v>
      </c>
      <c r="M1937" s="184">
        <v>211193.44099999999</v>
      </c>
      <c r="N1937" s="179" t="s">
        <v>20</v>
      </c>
      <c r="O1937" s="180" t="s">
        <v>20</v>
      </c>
    </row>
    <row r="1938" spans="1:15" customFormat="1" ht="15.5" x14ac:dyDescent="0.35">
      <c r="A1938" s="123" t="s">
        <v>4425</v>
      </c>
      <c r="B1938" s="124" t="s">
        <v>4426</v>
      </c>
      <c r="C1938" s="123" t="s">
        <v>84</v>
      </c>
      <c r="D1938" s="123" t="s">
        <v>440</v>
      </c>
      <c r="E1938" s="123" t="s">
        <v>440</v>
      </c>
      <c r="F1938" s="123">
        <v>2024</v>
      </c>
      <c r="G1938" s="123" t="s">
        <v>138</v>
      </c>
      <c r="H1938" s="123" t="s">
        <v>182</v>
      </c>
      <c r="I1938" s="123" t="s">
        <v>330</v>
      </c>
      <c r="J1938" s="251" t="s">
        <v>13</v>
      </c>
      <c r="K1938" s="181">
        <v>44079</v>
      </c>
      <c r="L1938" s="185">
        <v>23926</v>
      </c>
      <c r="M1938" s="181">
        <v>21750.04</v>
      </c>
      <c r="N1938" s="182" t="s">
        <v>20</v>
      </c>
      <c r="O1938" s="183" t="s">
        <v>20</v>
      </c>
    </row>
    <row r="1939" spans="1:15" customFormat="1" ht="15.5" x14ac:dyDescent="0.35">
      <c r="A1939" s="176" t="s">
        <v>4427</v>
      </c>
      <c r="B1939" s="177" t="s">
        <v>4428</v>
      </c>
      <c r="C1939" s="176" t="s">
        <v>93</v>
      </c>
      <c r="D1939" s="176" t="s">
        <v>194</v>
      </c>
      <c r="E1939" s="176" t="s">
        <v>194</v>
      </c>
      <c r="F1939" s="176">
        <v>2024</v>
      </c>
      <c r="G1939" s="176" t="s">
        <v>138</v>
      </c>
      <c r="H1939" s="176" t="s">
        <v>270</v>
      </c>
      <c r="I1939" s="176" t="s">
        <v>1382</v>
      </c>
      <c r="J1939" s="250" t="s">
        <v>13</v>
      </c>
      <c r="K1939" s="178">
        <v>22020</v>
      </c>
      <c r="L1939" s="178">
        <v>22019</v>
      </c>
      <c r="M1939" s="184">
        <v>22018.054</v>
      </c>
      <c r="N1939" s="179" t="s">
        <v>20</v>
      </c>
      <c r="O1939" s="180" t="s">
        <v>20</v>
      </c>
    </row>
    <row r="1940" spans="1:15" customFormat="1" ht="15.5" x14ac:dyDescent="0.35">
      <c r="A1940" s="123" t="s">
        <v>4429</v>
      </c>
      <c r="B1940" s="124" t="s">
        <v>4430</v>
      </c>
      <c r="C1940" s="123" t="s">
        <v>90</v>
      </c>
      <c r="D1940" s="123" t="s">
        <v>306</v>
      </c>
      <c r="E1940" s="123" t="s">
        <v>306</v>
      </c>
      <c r="F1940" s="123">
        <v>2024</v>
      </c>
      <c r="G1940" s="123" t="s">
        <v>138</v>
      </c>
      <c r="H1940" s="123" t="s">
        <v>182</v>
      </c>
      <c r="I1940" s="123" t="s">
        <v>330</v>
      </c>
      <c r="J1940" s="251" t="s">
        <v>13</v>
      </c>
      <c r="K1940" s="181">
        <v>30000</v>
      </c>
      <c r="L1940" s="181">
        <v>30000</v>
      </c>
      <c r="M1940" s="181">
        <v>0</v>
      </c>
      <c r="N1940" s="182" t="s">
        <v>20</v>
      </c>
      <c r="O1940" s="183" t="s">
        <v>146</v>
      </c>
    </row>
    <row r="1941" spans="1:15" customFormat="1" ht="15.5" x14ac:dyDescent="0.35">
      <c r="A1941" s="176" t="s">
        <v>4431</v>
      </c>
      <c r="B1941" s="177" t="s">
        <v>4432</v>
      </c>
      <c r="C1941" s="176" t="s">
        <v>87</v>
      </c>
      <c r="D1941" s="176" t="s">
        <v>155</v>
      </c>
      <c r="E1941" s="176" t="s">
        <v>155</v>
      </c>
      <c r="F1941" s="176">
        <v>2024</v>
      </c>
      <c r="G1941" s="176" t="s">
        <v>138</v>
      </c>
      <c r="H1941" s="176" t="s">
        <v>139</v>
      </c>
      <c r="I1941" s="176" t="s">
        <v>177</v>
      </c>
      <c r="J1941" s="250" t="s">
        <v>13</v>
      </c>
      <c r="K1941" s="178">
        <v>109000</v>
      </c>
      <c r="L1941" s="184">
        <v>261575</v>
      </c>
      <c r="M1941" s="178">
        <v>109000</v>
      </c>
      <c r="N1941" s="179" t="s">
        <v>20</v>
      </c>
      <c r="O1941" s="180" t="s">
        <v>20</v>
      </c>
    </row>
    <row r="1942" spans="1:15" customFormat="1" ht="15.5" x14ac:dyDescent="0.35">
      <c r="A1942" s="123" t="s">
        <v>4433</v>
      </c>
      <c r="B1942" s="124" t="s">
        <v>4434</v>
      </c>
      <c r="C1942" s="123" t="s">
        <v>90</v>
      </c>
      <c r="D1942" s="123" t="s">
        <v>63</v>
      </c>
      <c r="E1942" s="123" t="s">
        <v>327</v>
      </c>
      <c r="F1942" s="123">
        <v>2024</v>
      </c>
      <c r="G1942" s="123" t="s">
        <v>138</v>
      </c>
      <c r="H1942" s="123" t="s">
        <v>321</v>
      </c>
      <c r="I1942" s="123" t="s">
        <v>1181</v>
      </c>
      <c r="J1942" s="251" t="s">
        <v>13</v>
      </c>
      <c r="K1942" s="181">
        <v>2345560</v>
      </c>
      <c r="L1942" s="181">
        <v>982942</v>
      </c>
      <c r="M1942" s="181">
        <v>982938.45799999998</v>
      </c>
      <c r="N1942" s="182" t="s">
        <v>20</v>
      </c>
      <c r="O1942" s="183" t="s">
        <v>20</v>
      </c>
    </row>
    <row r="1943" spans="1:15" customFormat="1" ht="15.5" x14ac:dyDescent="0.35">
      <c r="A1943" s="176" t="s">
        <v>4435</v>
      </c>
      <c r="B1943" s="177" t="s">
        <v>4436</v>
      </c>
      <c r="C1943" s="176" t="s">
        <v>88</v>
      </c>
      <c r="D1943" s="176" t="s">
        <v>626</v>
      </c>
      <c r="E1943" s="176" t="s">
        <v>627</v>
      </c>
      <c r="F1943" s="176">
        <v>2024</v>
      </c>
      <c r="G1943" s="176" t="s">
        <v>138</v>
      </c>
      <c r="H1943" s="176" t="s">
        <v>270</v>
      </c>
      <c r="I1943" s="176" t="s">
        <v>271</v>
      </c>
      <c r="J1943" s="250" t="s">
        <v>13</v>
      </c>
      <c r="K1943" s="178">
        <v>20442</v>
      </c>
      <c r="L1943" s="178">
        <v>12950</v>
      </c>
      <c r="M1943" s="184">
        <v>12950</v>
      </c>
      <c r="N1943" s="179" t="s">
        <v>20</v>
      </c>
      <c r="O1943" s="180" t="s">
        <v>20</v>
      </c>
    </row>
    <row r="1944" spans="1:15" customFormat="1" ht="15.5" x14ac:dyDescent="0.35">
      <c r="A1944" s="123" t="s">
        <v>4437</v>
      </c>
      <c r="B1944" s="124" t="s">
        <v>4438</v>
      </c>
      <c r="C1944" s="123" t="s">
        <v>89</v>
      </c>
      <c r="D1944" s="123" t="s">
        <v>221</v>
      </c>
      <c r="E1944" s="123" t="s">
        <v>2693</v>
      </c>
      <c r="F1944" s="123">
        <v>2024</v>
      </c>
      <c r="G1944" s="123" t="s">
        <v>138</v>
      </c>
      <c r="H1944" s="123" t="s">
        <v>162</v>
      </c>
      <c r="I1944" s="123" t="s">
        <v>252</v>
      </c>
      <c r="J1944" s="251" t="s">
        <v>13</v>
      </c>
      <c r="K1944" s="181">
        <v>144371</v>
      </c>
      <c r="L1944" s="181">
        <v>144371</v>
      </c>
      <c r="M1944" s="181">
        <v>144370.087</v>
      </c>
      <c r="N1944" s="182" t="s">
        <v>20</v>
      </c>
      <c r="O1944" s="183" t="s">
        <v>20</v>
      </c>
    </row>
    <row r="1945" spans="1:15" customFormat="1" ht="15.5" x14ac:dyDescent="0.35">
      <c r="A1945" s="176" t="s">
        <v>4439</v>
      </c>
      <c r="B1945" s="177" t="s">
        <v>4440</v>
      </c>
      <c r="C1945" s="176" t="s">
        <v>97</v>
      </c>
      <c r="D1945" s="176" t="s">
        <v>155</v>
      </c>
      <c r="E1945" s="176" t="s">
        <v>155</v>
      </c>
      <c r="F1945" s="176">
        <v>2024</v>
      </c>
      <c r="G1945" s="176" t="s">
        <v>138</v>
      </c>
      <c r="H1945" s="176" t="s">
        <v>162</v>
      </c>
      <c r="I1945" s="176" t="s">
        <v>1497</v>
      </c>
      <c r="J1945" s="250" t="s">
        <v>13</v>
      </c>
      <c r="K1945" s="178">
        <v>102</v>
      </c>
      <c r="L1945" s="178">
        <v>102</v>
      </c>
      <c r="M1945" s="178">
        <v>102</v>
      </c>
      <c r="N1945" s="179" t="s">
        <v>20</v>
      </c>
      <c r="O1945" s="180" t="s">
        <v>20</v>
      </c>
    </row>
    <row r="1946" spans="1:15" customFormat="1" ht="15.5" x14ac:dyDescent="0.35">
      <c r="A1946" s="123" t="s">
        <v>4441</v>
      </c>
      <c r="B1946" s="124" t="s">
        <v>4442</v>
      </c>
      <c r="C1946" s="123" t="s">
        <v>92</v>
      </c>
      <c r="D1946" s="123" t="s">
        <v>361</v>
      </c>
      <c r="E1946" s="123" t="s">
        <v>869</v>
      </c>
      <c r="F1946" s="123">
        <v>2024</v>
      </c>
      <c r="G1946" s="123" t="s">
        <v>138</v>
      </c>
      <c r="H1946" s="123" t="s">
        <v>144</v>
      </c>
      <c r="I1946" s="123" t="s">
        <v>145</v>
      </c>
      <c r="J1946" s="251" t="s">
        <v>13</v>
      </c>
      <c r="K1946" s="181">
        <v>12126</v>
      </c>
      <c r="L1946" s="181">
        <v>13352</v>
      </c>
      <c r="M1946" s="181">
        <v>13351.155000000001</v>
      </c>
      <c r="N1946" s="182" t="s">
        <v>20</v>
      </c>
      <c r="O1946" s="183" t="s">
        <v>20</v>
      </c>
    </row>
    <row r="1947" spans="1:15" customFormat="1" ht="15.5" x14ac:dyDescent="0.35">
      <c r="A1947" s="176" t="s">
        <v>4443</v>
      </c>
      <c r="B1947" s="177" t="s">
        <v>4444</v>
      </c>
      <c r="C1947" s="176" t="s">
        <v>93</v>
      </c>
      <c r="D1947" s="176" t="s">
        <v>245</v>
      </c>
      <c r="E1947" s="176" t="s">
        <v>2749</v>
      </c>
      <c r="F1947" s="176">
        <v>2024</v>
      </c>
      <c r="G1947" s="176" t="s">
        <v>138</v>
      </c>
      <c r="H1947" s="176" t="s">
        <v>151</v>
      </c>
      <c r="I1947" s="176" t="s">
        <v>152</v>
      </c>
      <c r="J1947" s="250" t="s">
        <v>13</v>
      </c>
      <c r="K1947" s="178">
        <v>3</v>
      </c>
      <c r="L1947" s="178">
        <v>3</v>
      </c>
      <c r="M1947" s="178">
        <v>0</v>
      </c>
      <c r="N1947" s="179" t="s">
        <v>20</v>
      </c>
      <c r="O1947" s="180" t="s">
        <v>146</v>
      </c>
    </row>
    <row r="1948" spans="1:15" customFormat="1" ht="15.5" x14ac:dyDescent="0.35">
      <c r="A1948" s="123" t="s">
        <v>4445</v>
      </c>
      <c r="B1948" s="124" t="s">
        <v>4446</v>
      </c>
      <c r="C1948" s="123" t="s">
        <v>96</v>
      </c>
      <c r="D1948" s="123" t="s">
        <v>155</v>
      </c>
      <c r="E1948" s="123" t="s">
        <v>155</v>
      </c>
      <c r="F1948" s="123">
        <v>2024</v>
      </c>
      <c r="G1948" s="123" t="s">
        <v>138</v>
      </c>
      <c r="H1948" s="123" t="s">
        <v>151</v>
      </c>
      <c r="I1948" s="123" t="s">
        <v>152</v>
      </c>
      <c r="J1948" s="251" t="s">
        <v>13</v>
      </c>
      <c r="K1948" s="181">
        <v>61851</v>
      </c>
      <c r="L1948" s="181">
        <v>57154</v>
      </c>
      <c r="M1948" s="181">
        <v>57153.599999999999</v>
      </c>
      <c r="N1948" s="182" t="s">
        <v>20</v>
      </c>
      <c r="O1948" s="183" t="s">
        <v>20</v>
      </c>
    </row>
    <row r="1949" spans="1:15" customFormat="1" ht="15.5" x14ac:dyDescent="0.35">
      <c r="A1949" s="176" t="s">
        <v>4447</v>
      </c>
      <c r="B1949" s="177" t="s">
        <v>4448</v>
      </c>
      <c r="C1949" s="176" t="s">
        <v>92</v>
      </c>
      <c r="D1949" s="176" t="s">
        <v>721</v>
      </c>
      <c r="E1949" s="176" t="s">
        <v>760</v>
      </c>
      <c r="F1949" s="176">
        <v>2024</v>
      </c>
      <c r="G1949" s="176" t="s">
        <v>138</v>
      </c>
      <c r="H1949" s="176" t="s">
        <v>182</v>
      </c>
      <c r="I1949" s="176" t="s">
        <v>330</v>
      </c>
      <c r="J1949" s="250" t="s">
        <v>13</v>
      </c>
      <c r="K1949" s="178">
        <v>1000</v>
      </c>
      <c r="L1949" s="178">
        <v>572121</v>
      </c>
      <c r="M1949" s="178">
        <v>0</v>
      </c>
      <c r="N1949" s="179" t="s">
        <v>20</v>
      </c>
      <c r="O1949" s="180" t="s">
        <v>146</v>
      </c>
    </row>
    <row r="1950" spans="1:15" customFormat="1" ht="15.5" x14ac:dyDescent="0.35">
      <c r="A1950" s="123" t="s">
        <v>4449</v>
      </c>
      <c r="B1950" s="124" t="s">
        <v>4450</v>
      </c>
      <c r="C1950" s="123" t="s">
        <v>109</v>
      </c>
      <c r="D1950" s="123" t="s">
        <v>155</v>
      </c>
      <c r="E1950" s="123" t="s">
        <v>155</v>
      </c>
      <c r="F1950" s="123">
        <v>2024</v>
      </c>
      <c r="G1950" s="123" t="s">
        <v>138</v>
      </c>
      <c r="H1950" s="123" t="s">
        <v>151</v>
      </c>
      <c r="I1950" s="123" t="s">
        <v>791</v>
      </c>
      <c r="J1950" s="251" t="s">
        <v>16</v>
      </c>
      <c r="K1950" s="181">
        <v>3444738</v>
      </c>
      <c r="L1950" s="181">
        <v>1748206</v>
      </c>
      <c r="M1950" s="181">
        <v>1334666.344</v>
      </c>
      <c r="N1950" s="182" t="s">
        <v>20</v>
      </c>
      <c r="O1950" s="183" t="s">
        <v>20</v>
      </c>
    </row>
    <row r="1951" spans="1:15" customFormat="1" ht="15.5" x14ac:dyDescent="0.35">
      <c r="A1951" s="176" t="s">
        <v>4451</v>
      </c>
      <c r="B1951" s="177" t="s">
        <v>4452</v>
      </c>
      <c r="C1951" s="176" t="s">
        <v>292</v>
      </c>
      <c r="D1951" s="176" t="s">
        <v>155</v>
      </c>
      <c r="E1951" s="176" t="s">
        <v>155</v>
      </c>
      <c r="F1951" s="176">
        <v>2024</v>
      </c>
      <c r="G1951" s="176" t="s">
        <v>138</v>
      </c>
      <c r="H1951" s="176" t="s">
        <v>687</v>
      </c>
      <c r="I1951" s="176" t="s">
        <v>957</v>
      </c>
      <c r="J1951" s="250" t="s">
        <v>13</v>
      </c>
      <c r="K1951" s="178">
        <v>175380</v>
      </c>
      <c r="L1951" s="184">
        <v>175380</v>
      </c>
      <c r="M1951" s="178">
        <v>95371.706999999995</v>
      </c>
      <c r="N1951" s="179" t="s">
        <v>20</v>
      </c>
      <c r="O1951" s="180" t="s">
        <v>20</v>
      </c>
    </row>
    <row r="1952" spans="1:15" customFormat="1" ht="15.5" x14ac:dyDescent="0.35">
      <c r="A1952" s="123" t="s">
        <v>4453</v>
      </c>
      <c r="B1952" s="124" t="s">
        <v>4454</v>
      </c>
      <c r="C1952" s="123" t="s">
        <v>90</v>
      </c>
      <c r="D1952" s="123" t="s">
        <v>742</v>
      </c>
      <c r="E1952" s="123" t="s">
        <v>742</v>
      </c>
      <c r="F1952" s="123">
        <v>2024</v>
      </c>
      <c r="G1952" s="123" t="s">
        <v>138</v>
      </c>
      <c r="H1952" s="123" t="s">
        <v>847</v>
      </c>
      <c r="I1952" s="123" t="s">
        <v>1673</v>
      </c>
      <c r="J1952" s="251" t="s">
        <v>13</v>
      </c>
      <c r="K1952" s="181">
        <v>4964</v>
      </c>
      <c r="L1952" s="181">
        <v>1</v>
      </c>
      <c r="M1952" s="181">
        <v>0</v>
      </c>
      <c r="N1952" s="182" t="s">
        <v>20</v>
      </c>
      <c r="O1952" s="183" t="s">
        <v>146</v>
      </c>
    </row>
    <row r="1953" spans="1:15" customFormat="1" ht="15.5" x14ac:dyDescent="0.35">
      <c r="A1953" s="176" t="s">
        <v>4455</v>
      </c>
      <c r="B1953" s="177" t="s">
        <v>4456</v>
      </c>
      <c r="C1953" s="176" t="s">
        <v>98</v>
      </c>
      <c r="D1953" s="176" t="s">
        <v>158</v>
      </c>
      <c r="E1953" s="176" t="s">
        <v>309</v>
      </c>
      <c r="F1953" s="176">
        <v>2024</v>
      </c>
      <c r="G1953" s="176" t="s">
        <v>138</v>
      </c>
      <c r="H1953" s="176" t="s">
        <v>162</v>
      </c>
      <c r="I1953" s="176" t="s">
        <v>1018</v>
      </c>
      <c r="J1953" s="250" t="s">
        <v>13</v>
      </c>
      <c r="K1953" s="178">
        <v>996585</v>
      </c>
      <c r="L1953" s="178">
        <v>2550</v>
      </c>
      <c r="M1953" s="178">
        <v>0</v>
      </c>
      <c r="N1953" s="179" t="s">
        <v>20</v>
      </c>
      <c r="O1953" s="180" t="s">
        <v>146</v>
      </c>
    </row>
    <row r="1954" spans="1:15" customFormat="1" ht="15.5" x14ac:dyDescent="0.35">
      <c r="A1954" s="123" t="s">
        <v>4457</v>
      </c>
      <c r="B1954" s="124" t="s">
        <v>4458</v>
      </c>
      <c r="C1954" s="123" t="s">
        <v>109</v>
      </c>
      <c r="D1954" s="123" t="s">
        <v>368</v>
      </c>
      <c r="E1954" s="123" t="s">
        <v>840</v>
      </c>
      <c r="F1954" s="123">
        <v>2024</v>
      </c>
      <c r="G1954" s="123" t="s">
        <v>138</v>
      </c>
      <c r="H1954" s="123" t="s">
        <v>321</v>
      </c>
      <c r="I1954" s="123" t="s">
        <v>322</v>
      </c>
      <c r="J1954" s="251" t="s">
        <v>13</v>
      </c>
      <c r="K1954" s="181">
        <v>1303242</v>
      </c>
      <c r="L1954" s="181">
        <v>2</v>
      </c>
      <c r="M1954" s="185">
        <v>0</v>
      </c>
      <c r="N1954" s="182" t="s">
        <v>20</v>
      </c>
      <c r="O1954" s="183" t="s">
        <v>146</v>
      </c>
    </row>
    <row r="1955" spans="1:15" customFormat="1" ht="15.5" x14ac:dyDescent="0.35">
      <c r="A1955" s="176" t="s">
        <v>4459</v>
      </c>
      <c r="B1955" s="177" t="s">
        <v>4460</v>
      </c>
      <c r="C1955" s="176" t="s">
        <v>109</v>
      </c>
      <c r="D1955" s="176" t="s">
        <v>368</v>
      </c>
      <c r="E1955" s="176" t="s">
        <v>840</v>
      </c>
      <c r="F1955" s="176">
        <v>2024</v>
      </c>
      <c r="G1955" s="176" t="s">
        <v>138</v>
      </c>
      <c r="H1955" s="176" t="s">
        <v>321</v>
      </c>
      <c r="I1955" s="176" t="s">
        <v>322</v>
      </c>
      <c r="J1955" s="250" t="s">
        <v>13</v>
      </c>
      <c r="K1955" s="178">
        <v>1230334</v>
      </c>
      <c r="L1955" s="178">
        <v>190069</v>
      </c>
      <c r="M1955" s="178">
        <v>190067.19</v>
      </c>
      <c r="N1955" s="179" t="s">
        <v>20</v>
      </c>
      <c r="O1955" s="180" t="s">
        <v>20</v>
      </c>
    </row>
    <row r="1956" spans="1:15" customFormat="1" ht="15.5" x14ac:dyDescent="0.35">
      <c r="A1956" s="123" t="s">
        <v>4461</v>
      </c>
      <c r="B1956" s="124" t="s">
        <v>4462</v>
      </c>
      <c r="C1956" s="123" t="s">
        <v>109</v>
      </c>
      <c r="D1956" s="123" t="s">
        <v>368</v>
      </c>
      <c r="E1956" s="123" t="s">
        <v>840</v>
      </c>
      <c r="F1956" s="123">
        <v>2024</v>
      </c>
      <c r="G1956" s="123" t="s">
        <v>138</v>
      </c>
      <c r="H1956" s="123" t="s">
        <v>182</v>
      </c>
      <c r="I1956" s="123" t="s">
        <v>330</v>
      </c>
      <c r="J1956" s="251" t="s">
        <v>13</v>
      </c>
      <c r="K1956" s="181">
        <v>878463</v>
      </c>
      <c r="L1956" s="181">
        <v>639236</v>
      </c>
      <c r="M1956" s="181">
        <v>639235</v>
      </c>
      <c r="N1956" s="182" t="s">
        <v>20</v>
      </c>
      <c r="O1956" s="183" t="s">
        <v>20</v>
      </c>
    </row>
    <row r="1957" spans="1:15" customFormat="1" ht="15.5" x14ac:dyDescent="0.35">
      <c r="A1957" s="176" t="s">
        <v>4463</v>
      </c>
      <c r="B1957" s="177" t="s">
        <v>4464</v>
      </c>
      <c r="C1957" s="176" t="s">
        <v>90</v>
      </c>
      <c r="D1957" s="176" t="s">
        <v>742</v>
      </c>
      <c r="E1957" s="176" t="s">
        <v>4465</v>
      </c>
      <c r="F1957" s="176">
        <v>2024</v>
      </c>
      <c r="G1957" s="176" t="s">
        <v>138</v>
      </c>
      <c r="H1957" s="176" t="s">
        <v>321</v>
      </c>
      <c r="I1957" s="176" t="s">
        <v>1181</v>
      </c>
      <c r="J1957" s="250" t="s">
        <v>13</v>
      </c>
      <c r="K1957" s="178">
        <v>2163875</v>
      </c>
      <c r="L1957" s="184">
        <v>4</v>
      </c>
      <c r="M1957" s="184">
        <v>0</v>
      </c>
      <c r="N1957" s="179" t="s">
        <v>20</v>
      </c>
      <c r="O1957" s="180" t="s">
        <v>146</v>
      </c>
    </row>
    <row r="1958" spans="1:15" customFormat="1" ht="15.5" x14ac:dyDescent="0.35">
      <c r="A1958" s="123" t="s">
        <v>4466</v>
      </c>
      <c r="B1958" s="124" t="s">
        <v>4467</v>
      </c>
      <c r="C1958" s="123" t="s">
        <v>91</v>
      </c>
      <c r="D1958" s="123" t="s">
        <v>763</v>
      </c>
      <c r="E1958" s="123" t="s">
        <v>763</v>
      </c>
      <c r="F1958" s="123">
        <v>2024</v>
      </c>
      <c r="G1958" s="123" t="s">
        <v>138</v>
      </c>
      <c r="H1958" s="123" t="s">
        <v>196</v>
      </c>
      <c r="I1958" s="123" t="s">
        <v>196</v>
      </c>
      <c r="J1958" s="251" t="s">
        <v>13</v>
      </c>
      <c r="K1958" s="181">
        <v>499190</v>
      </c>
      <c r="L1958" s="185">
        <v>214098</v>
      </c>
      <c r="M1958" s="185">
        <v>214098.829</v>
      </c>
      <c r="N1958" s="182" t="s">
        <v>20</v>
      </c>
      <c r="O1958" s="183" t="s">
        <v>20</v>
      </c>
    </row>
    <row r="1959" spans="1:15" customFormat="1" ht="15.5" x14ac:dyDescent="0.35">
      <c r="A1959" s="176" t="s">
        <v>4468</v>
      </c>
      <c r="B1959" s="177" t="s">
        <v>4469</v>
      </c>
      <c r="C1959" s="176" t="s">
        <v>90</v>
      </c>
      <c r="D1959" s="176" t="s">
        <v>63</v>
      </c>
      <c r="E1959" s="176" t="s">
        <v>1150</v>
      </c>
      <c r="F1959" s="176">
        <v>2024</v>
      </c>
      <c r="G1959" s="176" t="s">
        <v>251</v>
      </c>
      <c r="H1959" s="176" t="s">
        <v>210</v>
      </c>
      <c r="I1959" s="176" t="s">
        <v>211</v>
      </c>
      <c r="J1959" s="250" t="s">
        <v>13</v>
      </c>
      <c r="K1959" s="178">
        <v>128918</v>
      </c>
      <c r="L1959" s="184">
        <v>60486</v>
      </c>
      <c r="M1959" s="178">
        <v>60486.095999999998</v>
      </c>
      <c r="N1959" s="179" t="s">
        <v>20</v>
      </c>
      <c r="O1959" s="180" t="s">
        <v>20</v>
      </c>
    </row>
    <row r="1960" spans="1:15" customFormat="1" ht="15.5" x14ac:dyDescent="0.35">
      <c r="A1960" s="123" t="s">
        <v>4470</v>
      </c>
      <c r="B1960" s="124" t="s">
        <v>4471</v>
      </c>
      <c r="C1960" s="123" t="s">
        <v>109</v>
      </c>
      <c r="D1960" s="123" t="s">
        <v>171</v>
      </c>
      <c r="E1960" s="123" t="s">
        <v>1047</v>
      </c>
      <c r="F1960" s="123">
        <v>2024</v>
      </c>
      <c r="G1960" s="123" t="s">
        <v>138</v>
      </c>
      <c r="H1960" s="123" t="s">
        <v>151</v>
      </c>
      <c r="I1960" s="123" t="s">
        <v>200</v>
      </c>
      <c r="J1960" s="251" t="s">
        <v>13</v>
      </c>
      <c r="K1960" s="181">
        <v>124049</v>
      </c>
      <c r="L1960" s="181">
        <v>27370</v>
      </c>
      <c r="M1960" s="181">
        <v>27370</v>
      </c>
      <c r="N1960" s="182" t="s">
        <v>20</v>
      </c>
      <c r="O1960" s="183" t="s">
        <v>20</v>
      </c>
    </row>
    <row r="1961" spans="1:15" customFormat="1" ht="15.5" x14ac:dyDescent="0.35">
      <c r="A1961" s="176" t="s">
        <v>4472</v>
      </c>
      <c r="B1961" s="177" t="s">
        <v>4473</v>
      </c>
      <c r="C1961" s="176" t="s">
        <v>109</v>
      </c>
      <c r="D1961" s="176" t="s">
        <v>171</v>
      </c>
      <c r="E1961" s="176" t="s">
        <v>1646</v>
      </c>
      <c r="F1961" s="176">
        <v>2024</v>
      </c>
      <c r="G1961" s="176" t="s">
        <v>138</v>
      </c>
      <c r="H1961" s="176" t="s">
        <v>144</v>
      </c>
      <c r="I1961" s="176" t="s">
        <v>145</v>
      </c>
      <c r="J1961" s="250" t="s">
        <v>13</v>
      </c>
      <c r="K1961" s="178">
        <v>549041</v>
      </c>
      <c r="L1961" s="178">
        <v>2</v>
      </c>
      <c r="M1961" s="178">
        <v>0</v>
      </c>
      <c r="N1961" s="179" t="s">
        <v>20</v>
      </c>
      <c r="O1961" s="180" t="s">
        <v>146</v>
      </c>
    </row>
    <row r="1962" spans="1:15" customFormat="1" ht="15.5" x14ac:dyDescent="0.35">
      <c r="A1962" s="123" t="s">
        <v>4474</v>
      </c>
      <c r="B1962" s="124" t="s">
        <v>4475</v>
      </c>
      <c r="C1962" s="123" t="s">
        <v>98</v>
      </c>
      <c r="D1962" s="123" t="s">
        <v>365</v>
      </c>
      <c r="E1962" s="123" t="s">
        <v>1999</v>
      </c>
      <c r="F1962" s="123">
        <v>2024</v>
      </c>
      <c r="G1962" s="123" t="s">
        <v>138</v>
      </c>
      <c r="H1962" s="123" t="s">
        <v>139</v>
      </c>
      <c r="I1962" s="123" t="s">
        <v>140</v>
      </c>
      <c r="J1962" s="251" t="s">
        <v>13</v>
      </c>
      <c r="K1962" s="181">
        <v>525110</v>
      </c>
      <c r="L1962" s="181">
        <v>264814</v>
      </c>
      <c r="M1962" s="181">
        <v>261217</v>
      </c>
      <c r="N1962" s="182" t="s">
        <v>20</v>
      </c>
      <c r="O1962" s="183" t="s">
        <v>20</v>
      </c>
    </row>
    <row r="1963" spans="1:15" customFormat="1" ht="15.5" x14ac:dyDescent="0.35">
      <c r="A1963" s="176" t="s">
        <v>4476</v>
      </c>
      <c r="B1963" s="177" t="s">
        <v>4477</v>
      </c>
      <c r="C1963" s="176" t="s">
        <v>87</v>
      </c>
      <c r="D1963" s="176" t="s">
        <v>60</v>
      </c>
      <c r="E1963" s="176" t="s">
        <v>60</v>
      </c>
      <c r="F1963" s="176">
        <v>2024</v>
      </c>
      <c r="G1963" s="176" t="s">
        <v>138</v>
      </c>
      <c r="H1963" s="176" t="s">
        <v>151</v>
      </c>
      <c r="I1963" s="176" t="s">
        <v>200</v>
      </c>
      <c r="J1963" s="250" t="s">
        <v>16</v>
      </c>
      <c r="K1963" s="178">
        <v>401065</v>
      </c>
      <c r="L1963" s="178">
        <v>401065</v>
      </c>
      <c r="M1963" s="184">
        <v>0</v>
      </c>
      <c r="N1963" s="179" t="s">
        <v>20</v>
      </c>
      <c r="O1963" s="180" t="s">
        <v>146</v>
      </c>
    </row>
    <row r="1964" spans="1:15" customFormat="1" ht="15.5" x14ac:dyDescent="0.35">
      <c r="A1964" s="123" t="s">
        <v>4478</v>
      </c>
      <c r="B1964" s="124" t="s">
        <v>4479</v>
      </c>
      <c r="C1964" s="123" t="s">
        <v>109</v>
      </c>
      <c r="D1964" s="123" t="s">
        <v>171</v>
      </c>
      <c r="E1964" s="123" t="s">
        <v>4480</v>
      </c>
      <c r="F1964" s="123">
        <v>2024</v>
      </c>
      <c r="G1964" s="123" t="s">
        <v>138</v>
      </c>
      <c r="H1964" s="123" t="s">
        <v>182</v>
      </c>
      <c r="I1964" s="123" t="s">
        <v>330</v>
      </c>
      <c r="J1964" s="251" t="s">
        <v>13</v>
      </c>
      <c r="K1964" s="181">
        <v>38457</v>
      </c>
      <c r="L1964" s="181">
        <v>16482</v>
      </c>
      <c r="M1964" s="181">
        <v>16481.25</v>
      </c>
      <c r="N1964" s="182" t="s">
        <v>20</v>
      </c>
      <c r="O1964" s="183" t="s">
        <v>20</v>
      </c>
    </row>
    <row r="1965" spans="1:15" customFormat="1" ht="15.5" x14ac:dyDescent="0.35">
      <c r="A1965" s="176" t="s">
        <v>4481</v>
      </c>
      <c r="B1965" s="177" t="s">
        <v>4482</v>
      </c>
      <c r="C1965" s="176" t="s">
        <v>109</v>
      </c>
      <c r="D1965" s="176" t="s">
        <v>368</v>
      </c>
      <c r="E1965" s="176" t="s">
        <v>1180</v>
      </c>
      <c r="F1965" s="176">
        <v>2024</v>
      </c>
      <c r="G1965" s="176" t="s">
        <v>138</v>
      </c>
      <c r="H1965" s="176" t="s">
        <v>151</v>
      </c>
      <c r="I1965" s="176" t="s">
        <v>200</v>
      </c>
      <c r="J1965" s="250" t="s">
        <v>13</v>
      </c>
      <c r="K1965" s="178">
        <v>705528</v>
      </c>
      <c r="L1965" s="178">
        <v>243138</v>
      </c>
      <c r="M1965" s="178">
        <v>243137</v>
      </c>
      <c r="N1965" s="179" t="s">
        <v>20</v>
      </c>
      <c r="O1965" s="180" t="s">
        <v>20</v>
      </c>
    </row>
    <row r="1966" spans="1:15" customFormat="1" ht="15.5" x14ac:dyDescent="0.35">
      <c r="A1966" s="123" t="s">
        <v>4483</v>
      </c>
      <c r="B1966" s="124" t="s">
        <v>4484</v>
      </c>
      <c r="C1966" s="123" t="s">
        <v>74</v>
      </c>
      <c r="D1966" s="123" t="s">
        <v>155</v>
      </c>
      <c r="E1966" s="123" t="s">
        <v>155</v>
      </c>
      <c r="F1966" s="123">
        <v>2024</v>
      </c>
      <c r="G1966" s="123" t="s">
        <v>251</v>
      </c>
      <c r="H1966" s="123" t="s">
        <v>151</v>
      </c>
      <c r="I1966" s="123" t="s">
        <v>791</v>
      </c>
      <c r="J1966" s="251" t="s">
        <v>13</v>
      </c>
      <c r="K1966" s="181">
        <v>3790</v>
      </c>
      <c r="L1966" s="181">
        <v>46428</v>
      </c>
      <c r="M1966" s="181">
        <v>46427.203999999998</v>
      </c>
      <c r="N1966" s="182" t="s">
        <v>20</v>
      </c>
      <c r="O1966" s="183" t="s">
        <v>20</v>
      </c>
    </row>
    <row r="1967" spans="1:15" customFormat="1" ht="15.5" x14ac:dyDescent="0.35">
      <c r="A1967" s="176" t="s">
        <v>4485</v>
      </c>
      <c r="B1967" s="177" t="s">
        <v>4486</v>
      </c>
      <c r="C1967" s="176" t="s">
        <v>100</v>
      </c>
      <c r="D1967" s="176" t="s">
        <v>73</v>
      </c>
      <c r="E1967" s="176" t="s">
        <v>1009</v>
      </c>
      <c r="F1967" s="176">
        <v>2024</v>
      </c>
      <c r="G1967" s="176" t="s">
        <v>138</v>
      </c>
      <c r="H1967" s="176" t="s">
        <v>270</v>
      </c>
      <c r="I1967" s="176" t="s">
        <v>271</v>
      </c>
      <c r="J1967" s="250" t="s">
        <v>13</v>
      </c>
      <c r="K1967" s="178">
        <v>618717</v>
      </c>
      <c r="L1967" s="178">
        <v>730742</v>
      </c>
      <c r="M1967" s="178">
        <v>714224.92599999998</v>
      </c>
      <c r="N1967" s="179" t="s">
        <v>20</v>
      </c>
      <c r="O1967" s="180" t="s">
        <v>20</v>
      </c>
    </row>
    <row r="1968" spans="1:15" customFormat="1" ht="15.5" x14ac:dyDescent="0.35">
      <c r="A1968" s="123" t="s">
        <v>4487</v>
      </c>
      <c r="B1968" s="124" t="s">
        <v>4488</v>
      </c>
      <c r="C1968" s="123" t="s">
        <v>90</v>
      </c>
      <c r="D1968" s="123" t="s">
        <v>205</v>
      </c>
      <c r="E1968" s="123" t="s">
        <v>264</v>
      </c>
      <c r="F1968" s="123">
        <v>2024</v>
      </c>
      <c r="G1968" s="123" t="s">
        <v>138</v>
      </c>
      <c r="H1968" s="123" t="s">
        <v>144</v>
      </c>
      <c r="I1968" s="123" t="s">
        <v>943</v>
      </c>
      <c r="J1968" s="251" t="s">
        <v>13</v>
      </c>
      <c r="K1968" s="181">
        <v>72698</v>
      </c>
      <c r="L1968" s="185">
        <v>2</v>
      </c>
      <c r="M1968" s="185">
        <v>0</v>
      </c>
      <c r="N1968" s="182" t="s">
        <v>20</v>
      </c>
      <c r="O1968" s="183" t="s">
        <v>146</v>
      </c>
    </row>
    <row r="1969" spans="1:15" customFormat="1" ht="15.5" x14ac:dyDescent="0.35">
      <c r="A1969" s="176" t="s">
        <v>4489</v>
      </c>
      <c r="B1969" s="177" t="s">
        <v>4490</v>
      </c>
      <c r="C1969" s="176" t="s">
        <v>111</v>
      </c>
      <c r="D1969" s="176" t="s">
        <v>155</v>
      </c>
      <c r="E1969" s="176" t="s">
        <v>155</v>
      </c>
      <c r="F1969" s="176">
        <v>2024</v>
      </c>
      <c r="G1969" s="176" t="s">
        <v>138</v>
      </c>
      <c r="H1969" s="176" t="s">
        <v>210</v>
      </c>
      <c r="I1969" s="176" t="s">
        <v>211</v>
      </c>
      <c r="J1969" s="250" t="s">
        <v>13</v>
      </c>
      <c r="K1969" s="178">
        <v>29493</v>
      </c>
      <c r="L1969" s="178">
        <v>18438</v>
      </c>
      <c r="M1969" s="184">
        <v>18437.5</v>
      </c>
      <c r="N1969" s="179" t="s">
        <v>20</v>
      </c>
      <c r="O1969" s="180" t="s">
        <v>20</v>
      </c>
    </row>
    <row r="1970" spans="1:15" customFormat="1" ht="15.5" x14ac:dyDescent="0.35">
      <c r="A1970" s="123" t="s">
        <v>4491</v>
      </c>
      <c r="B1970" s="124" t="s">
        <v>4492</v>
      </c>
      <c r="C1970" s="123" t="s">
        <v>88</v>
      </c>
      <c r="D1970" s="123" t="s">
        <v>396</v>
      </c>
      <c r="E1970" s="123" t="s">
        <v>396</v>
      </c>
      <c r="F1970" s="123">
        <v>2024</v>
      </c>
      <c r="G1970" s="123" t="s">
        <v>138</v>
      </c>
      <c r="H1970" s="123" t="s">
        <v>210</v>
      </c>
      <c r="I1970" s="123" t="s">
        <v>211</v>
      </c>
      <c r="J1970" s="251" t="s">
        <v>13</v>
      </c>
      <c r="K1970" s="181">
        <v>228422</v>
      </c>
      <c r="L1970" s="181">
        <v>149140</v>
      </c>
      <c r="M1970" s="181">
        <v>137470</v>
      </c>
      <c r="N1970" s="182" t="s">
        <v>20</v>
      </c>
      <c r="O1970" s="183" t="s">
        <v>20</v>
      </c>
    </row>
    <row r="1971" spans="1:15" customFormat="1" ht="15.5" x14ac:dyDescent="0.35">
      <c r="A1971" s="176" t="s">
        <v>4493</v>
      </c>
      <c r="B1971" s="177" t="s">
        <v>4494</v>
      </c>
      <c r="C1971" s="176" t="s">
        <v>88</v>
      </c>
      <c r="D1971" s="176" t="s">
        <v>396</v>
      </c>
      <c r="E1971" s="176" t="s">
        <v>396</v>
      </c>
      <c r="F1971" s="176">
        <v>2024</v>
      </c>
      <c r="G1971" s="176" t="s">
        <v>138</v>
      </c>
      <c r="H1971" s="176" t="s">
        <v>182</v>
      </c>
      <c r="I1971" s="176" t="s">
        <v>330</v>
      </c>
      <c r="J1971" s="250" t="s">
        <v>13</v>
      </c>
      <c r="K1971" s="178">
        <v>1077726</v>
      </c>
      <c r="L1971" s="178">
        <v>100000</v>
      </c>
      <c r="M1971" s="178">
        <v>0</v>
      </c>
      <c r="N1971" s="179" t="s">
        <v>20</v>
      </c>
      <c r="O1971" s="180" t="s">
        <v>146</v>
      </c>
    </row>
    <row r="1972" spans="1:15" customFormat="1" ht="15.5" x14ac:dyDescent="0.35">
      <c r="A1972" s="123" t="s">
        <v>4495</v>
      </c>
      <c r="B1972" s="124" t="s">
        <v>4496</v>
      </c>
      <c r="C1972" s="123" t="s">
        <v>92</v>
      </c>
      <c r="D1972" s="123" t="s">
        <v>540</v>
      </c>
      <c r="E1972" s="123" t="s">
        <v>2405</v>
      </c>
      <c r="F1972" s="123">
        <v>2024</v>
      </c>
      <c r="G1972" s="123" t="s">
        <v>138</v>
      </c>
      <c r="H1972" s="123" t="s">
        <v>847</v>
      </c>
      <c r="I1972" s="123" t="s">
        <v>1673</v>
      </c>
      <c r="J1972" s="251" t="s">
        <v>13</v>
      </c>
      <c r="K1972" s="181">
        <v>661241</v>
      </c>
      <c r="L1972" s="181">
        <v>654428</v>
      </c>
      <c r="M1972" s="181">
        <v>654427.18799999997</v>
      </c>
      <c r="N1972" s="182" t="s">
        <v>20</v>
      </c>
      <c r="O1972" s="183" t="s">
        <v>20</v>
      </c>
    </row>
    <row r="1973" spans="1:15" customFormat="1" ht="15.5" x14ac:dyDescent="0.35">
      <c r="A1973" s="176" t="s">
        <v>4497</v>
      </c>
      <c r="B1973" s="177" t="s">
        <v>4498</v>
      </c>
      <c r="C1973" s="176" t="s">
        <v>92</v>
      </c>
      <c r="D1973" s="176" t="s">
        <v>540</v>
      </c>
      <c r="E1973" s="176" t="s">
        <v>2405</v>
      </c>
      <c r="F1973" s="176">
        <v>2024</v>
      </c>
      <c r="G1973" s="176" t="s">
        <v>138</v>
      </c>
      <c r="H1973" s="176" t="s">
        <v>847</v>
      </c>
      <c r="I1973" s="176" t="s">
        <v>1673</v>
      </c>
      <c r="J1973" s="250" t="s">
        <v>13</v>
      </c>
      <c r="K1973" s="178">
        <v>1024839</v>
      </c>
      <c r="L1973" s="178">
        <v>6000</v>
      </c>
      <c r="M1973" s="178">
        <v>6000</v>
      </c>
      <c r="N1973" s="179" t="s">
        <v>20</v>
      </c>
      <c r="O1973" s="180" t="s">
        <v>20</v>
      </c>
    </row>
    <row r="1974" spans="1:15" customFormat="1" ht="15.5" x14ac:dyDescent="0.35">
      <c r="A1974" s="123" t="s">
        <v>4499</v>
      </c>
      <c r="B1974" s="124" t="s">
        <v>4500</v>
      </c>
      <c r="C1974" s="123" t="s">
        <v>111</v>
      </c>
      <c r="D1974" s="123" t="s">
        <v>155</v>
      </c>
      <c r="E1974" s="123" t="s">
        <v>155</v>
      </c>
      <c r="F1974" s="123">
        <v>2024</v>
      </c>
      <c r="G1974" s="123" t="s">
        <v>138</v>
      </c>
      <c r="H1974" s="123" t="s">
        <v>196</v>
      </c>
      <c r="I1974" s="123" t="s">
        <v>196</v>
      </c>
      <c r="J1974" s="251" t="s">
        <v>13</v>
      </c>
      <c r="K1974" s="181">
        <v>29420</v>
      </c>
      <c r="L1974" s="181">
        <v>29420</v>
      </c>
      <c r="M1974" s="181">
        <v>29420</v>
      </c>
      <c r="N1974" s="182" t="s">
        <v>20</v>
      </c>
      <c r="O1974" s="183" t="s">
        <v>20</v>
      </c>
    </row>
    <row r="1975" spans="1:15" customFormat="1" ht="15.5" x14ac:dyDescent="0.35">
      <c r="A1975" s="176" t="s">
        <v>4501</v>
      </c>
      <c r="B1975" s="177" t="s">
        <v>4502</v>
      </c>
      <c r="C1975" s="176" t="s">
        <v>100</v>
      </c>
      <c r="D1975" s="176" t="s">
        <v>73</v>
      </c>
      <c r="E1975" s="176" t="s">
        <v>1009</v>
      </c>
      <c r="F1975" s="176">
        <v>2024</v>
      </c>
      <c r="G1975" s="176" t="s">
        <v>251</v>
      </c>
      <c r="H1975" s="176" t="s">
        <v>210</v>
      </c>
      <c r="I1975" s="176" t="s">
        <v>289</v>
      </c>
      <c r="J1975" s="250" t="s">
        <v>13</v>
      </c>
      <c r="K1975" s="178">
        <v>92126</v>
      </c>
      <c r="L1975" s="178">
        <v>91607</v>
      </c>
      <c r="M1975" s="178">
        <v>91201</v>
      </c>
      <c r="N1975" s="179" t="s">
        <v>20</v>
      </c>
      <c r="O1975" s="180" t="s">
        <v>20</v>
      </c>
    </row>
    <row r="1976" spans="1:15" customFormat="1" ht="15.5" x14ac:dyDescent="0.35">
      <c r="A1976" s="123" t="s">
        <v>4503</v>
      </c>
      <c r="B1976" s="124" t="s">
        <v>4504</v>
      </c>
      <c r="C1976" s="123" t="s">
        <v>100</v>
      </c>
      <c r="D1976" s="123" t="s">
        <v>1373</v>
      </c>
      <c r="E1976" s="123" t="s">
        <v>1676</v>
      </c>
      <c r="F1976" s="123">
        <v>2024</v>
      </c>
      <c r="G1976" s="123" t="s">
        <v>138</v>
      </c>
      <c r="H1976" s="123" t="s">
        <v>414</v>
      </c>
      <c r="I1976" s="123" t="s">
        <v>415</v>
      </c>
      <c r="J1976" s="251" t="s">
        <v>13</v>
      </c>
      <c r="K1976" s="181">
        <v>165</v>
      </c>
      <c r="L1976" s="185">
        <v>160</v>
      </c>
      <c r="M1976" s="181">
        <v>0</v>
      </c>
      <c r="N1976" s="182" t="s">
        <v>20</v>
      </c>
      <c r="O1976" s="183" t="s">
        <v>146</v>
      </c>
    </row>
    <row r="1977" spans="1:15" customFormat="1" ht="15.5" x14ac:dyDescent="0.35">
      <c r="A1977" s="176" t="s">
        <v>4505</v>
      </c>
      <c r="B1977" s="177" t="s">
        <v>4506</v>
      </c>
      <c r="C1977" s="176" t="s">
        <v>90</v>
      </c>
      <c r="D1977" s="176" t="s">
        <v>306</v>
      </c>
      <c r="E1977" s="176" t="s">
        <v>3759</v>
      </c>
      <c r="F1977" s="176">
        <v>2024</v>
      </c>
      <c r="G1977" s="176" t="s">
        <v>138</v>
      </c>
      <c r="H1977" s="176" t="s">
        <v>182</v>
      </c>
      <c r="I1977" s="176" t="s">
        <v>330</v>
      </c>
      <c r="J1977" s="250" t="s">
        <v>13</v>
      </c>
      <c r="K1977" s="178">
        <v>94465</v>
      </c>
      <c r="L1977" s="178">
        <v>90022</v>
      </c>
      <c r="M1977" s="178">
        <v>90020.592999999993</v>
      </c>
      <c r="N1977" s="179" t="s">
        <v>20</v>
      </c>
      <c r="O1977" s="180" t="s">
        <v>20</v>
      </c>
    </row>
    <row r="1978" spans="1:15" customFormat="1" ht="15.5" x14ac:dyDescent="0.35">
      <c r="A1978" s="123" t="s">
        <v>4507</v>
      </c>
      <c r="B1978" s="124" t="s">
        <v>4508</v>
      </c>
      <c r="C1978" s="123" t="s">
        <v>109</v>
      </c>
      <c r="D1978" s="123" t="s">
        <v>368</v>
      </c>
      <c r="E1978" s="123" t="s">
        <v>2709</v>
      </c>
      <c r="F1978" s="123">
        <v>2024</v>
      </c>
      <c r="G1978" s="123" t="s">
        <v>138</v>
      </c>
      <c r="H1978" s="123" t="s">
        <v>196</v>
      </c>
      <c r="I1978" s="123" t="s">
        <v>196</v>
      </c>
      <c r="J1978" s="251" t="s">
        <v>13</v>
      </c>
      <c r="K1978" s="181">
        <v>2644272</v>
      </c>
      <c r="L1978" s="185">
        <v>5</v>
      </c>
      <c r="M1978" s="185">
        <v>0</v>
      </c>
      <c r="N1978" s="182" t="s">
        <v>20</v>
      </c>
      <c r="O1978" s="183" t="s">
        <v>146</v>
      </c>
    </row>
    <row r="1979" spans="1:15" customFormat="1" ht="15.5" x14ac:dyDescent="0.35">
      <c r="A1979" s="176" t="s">
        <v>4509</v>
      </c>
      <c r="B1979" s="177" t="s">
        <v>4510</v>
      </c>
      <c r="C1979" s="176" t="s">
        <v>86</v>
      </c>
      <c r="D1979" s="176" t="s">
        <v>155</v>
      </c>
      <c r="E1979" s="176" t="s">
        <v>155</v>
      </c>
      <c r="F1979" s="176">
        <v>2024</v>
      </c>
      <c r="G1979" s="176" t="s">
        <v>138</v>
      </c>
      <c r="H1979" s="176" t="s">
        <v>687</v>
      </c>
      <c r="I1979" s="176" t="s">
        <v>957</v>
      </c>
      <c r="J1979" s="250" t="s">
        <v>13</v>
      </c>
      <c r="K1979" s="178">
        <v>146946</v>
      </c>
      <c r="L1979" s="184">
        <v>52001</v>
      </c>
      <c r="M1979" s="178">
        <v>2000</v>
      </c>
      <c r="N1979" s="179" t="s">
        <v>20</v>
      </c>
      <c r="O1979" s="180" t="s">
        <v>20</v>
      </c>
    </row>
    <row r="1980" spans="1:15" customFormat="1" ht="15.5" x14ac:dyDescent="0.35">
      <c r="A1980" s="123" t="s">
        <v>4511</v>
      </c>
      <c r="B1980" s="124" t="s">
        <v>4512</v>
      </c>
      <c r="C1980" s="123" t="s">
        <v>74</v>
      </c>
      <c r="D1980" s="123" t="s">
        <v>155</v>
      </c>
      <c r="E1980" s="123" t="s">
        <v>155</v>
      </c>
      <c r="F1980" s="123">
        <v>2024</v>
      </c>
      <c r="G1980" s="123" t="s">
        <v>138</v>
      </c>
      <c r="H1980" s="123" t="s">
        <v>151</v>
      </c>
      <c r="I1980" s="123" t="s">
        <v>152</v>
      </c>
      <c r="J1980" s="251" t="s">
        <v>13</v>
      </c>
      <c r="K1980" s="181">
        <v>23272</v>
      </c>
      <c r="L1980" s="181">
        <v>100860</v>
      </c>
      <c r="M1980" s="181">
        <v>99659.5</v>
      </c>
      <c r="N1980" s="182" t="s">
        <v>20</v>
      </c>
      <c r="O1980" s="183" t="s">
        <v>20</v>
      </c>
    </row>
    <row r="1981" spans="1:15" customFormat="1" ht="15.5" x14ac:dyDescent="0.35">
      <c r="A1981" s="176" t="s">
        <v>4513</v>
      </c>
      <c r="B1981" s="177" t="s">
        <v>4514</v>
      </c>
      <c r="C1981" s="176" t="s">
        <v>74</v>
      </c>
      <c r="D1981" s="176" t="s">
        <v>155</v>
      </c>
      <c r="E1981" s="176" t="s">
        <v>155</v>
      </c>
      <c r="F1981" s="176">
        <v>2024</v>
      </c>
      <c r="G1981" s="176" t="s">
        <v>138</v>
      </c>
      <c r="H1981" s="176" t="s">
        <v>151</v>
      </c>
      <c r="I1981" s="176" t="s">
        <v>152</v>
      </c>
      <c r="J1981" s="250" t="s">
        <v>13</v>
      </c>
      <c r="K1981" s="178">
        <v>228284</v>
      </c>
      <c r="L1981" s="178">
        <v>180860</v>
      </c>
      <c r="M1981" s="178">
        <v>98460</v>
      </c>
      <c r="N1981" s="179" t="s">
        <v>20</v>
      </c>
      <c r="O1981" s="180" t="s">
        <v>20</v>
      </c>
    </row>
    <row r="1982" spans="1:15" customFormat="1" ht="15.5" x14ac:dyDescent="0.35">
      <c r="A1982" s="123" t="s">
        <v>4515</v>
      </c>
      <c r="B1982" s="124" t="s">
        <v>4516</v>
      </c>
      <c r="C1982" s="123" t="s">
        <v>74</v>
      </c>
      <c r="D1982" s="123" t="s">
        <v>155</v>
      </c>
      <c r="E1982" s="123" t="s">
        <v>155</v>
      </c>
      <c r="F1982" s="123">
        <v>2024</v>
      </c>
      <c r="G1982" s="123" t="s">
        <v>138</v>
      </c>
      <c r="H1982" s="123" t="s">
        <v>151</v>
      </c>
      <c r="I1982" s="123" t="s">
        <v>152</v>
      </c>
      <c r="J1982" s="251" t="s">
        <v>13</v>
      </c>
      <c r="K1982" s="181">
        <v>678610</v>
      </c>
      <c r="L1982" s="181">
        <v>624351</v>
      </c>
      <c r="M1982" s="181">
        <v>432908.46100000001</v>
      </c>
      <c r="N1982" s="182" t="s">
        <v>20</v>
      </c>
      <c r="O1982" s="183" t="s">
        <v>20</v>
      </c>
    </row>
    <row r="1983" spans="1:15" customFormat="1" ht="15.5" x14ac:dyDescent="0.35">
      <c r="A1983" s="176" t="s">
        <v>4517</v>
      </c>
      <c r="B1983" s="177" t="s">
        <v>4518</v>
      </c>
      <c r="C1983" s="176" t="s">
        <v>93</v>
      </c>
      <c r="D1983" s="176" t="s">
        <v>194</v>
      </c>
      <c r="E1983" s="176" t="s">
        <v>782</v>
      </c>
      <c r="F1983" s="176">
        <v>2024</v>
      </c>
      <c r="G1983" s="176" t="s">
        <v>138</v>
      </c>
      <c r="H1983" s="176" t="s">
        <v>151</v>
      </c>
      <c r="I1983" s="176" t="s">
        <v>200</v>
      </c>
      <c r="J1983" s="250" t="s">
        <v>13</v>
      </c>
      <c r="K1983" s="178">
        <v>2</v>
      </c>
      <c r="L1983" s="184">
        <v>2</v>
      </c>
      <c r="M1983" s="178">
        <v>0</v>
      </c>
      <c r="N1983" s="179" t="s">
        <v>20</v>
      </c>
      <c r="O1983" s="180" t="s">
        <v>146</v>
      </c>
    </row>
    <row r="1984" spans="1:15" customFormat="1" ht="15.5" x14ac:dyDescent="0.35">
      <c r="A1984" s="123" t="s">
        <v>4519</v>
      </c>
      <c r="B1984" s="124" t="s">
        <v>4520</v>
      </c>
      <c r="C1984" s="123" t="s">
        <v>96</v>
      </c>
      <c r="D1984" s="123" t="s">
        <v>136</v>
      </c>
      <c r="E1984" s="123" t="s">
        <v>371</v>
      </c>
      <c r="F1984" s="123">
        <v>2024</v>
      </c>
      <c r="G1984" s="123" t="s">
        <v>138</v>
      </c>
      <c r="H1984" s="123" t="s">
        <v>182</v>
      </c>
      <c r="I1984" s="123" t="s">
        <v>330</v>
      </c>
      <c r="J1984" s="251" t="s">
        <v>13</v>
      </c>
      <c r="K1984" s="181">
        <v>1322100</v>
      </c>
      <c r="L1984" s="185">
        <v>1631292</v>
      </c>
      <c r="M1984" s="181">
        <v>1576978.3089999999</v>
      </c>
      <c r="N1984" s="182" t="s">
        <v>20</v>
      </c>
      <c r="O1984" s="183" t="s">
        <v>20</v>
      </c>
    </row>
    <row r="1985" spans="1:15" customFormat="1" ht="15.5" x14ac:dyDescent="0.35">
      <c r="A1985" s="176" t="s">
        <v>4521</v>
      </c>
      <c r="B1985" s="177" t="s">
        <v>4522</v>
      </c>
      <c r="C1985" s="176" t="s">
        <v>90</v>
      </c>
      <c r="D1985" s="176" t="s">
        <v>155</v>
      </c>
      <c r="E1985" s="176" t="s">
        <v>155</v>
      </c>
      <c r="F1985" s="176">
        <v>2024</v>
      </c>
      <c r="G1985" s="176" t="s">
        <v>138</v>
      </c>
      <c r="H1985" s="176" t="s">
        <v>151</v>
      </c>
      <c r="I1985" s="176" t="s">
        <v>200</v>
      </c>
      <c r="J1985" s="250" t="s">
        <v>13</v>
      </c>
      <c r="K1985" s="178">
        <v>78063</v>
      </c>
      <c r="L1985" s="178">
        <v>78063</v>
      </c>
      <c r="M1985" s="178">
        <v>78063</v>
      </c>
      <c r="N1985" s="179" t="s">
        <v>20</v>
      </c>
      <c r="O1985" s="180" t="s">
        <v>20</v>
      </c>
    </row>
    <row r="1986" spans="1:15" customFormat="1" ht="15.5" x14ac:dyDescent="0.35">
      <c r="A1986" s="123" t="s">
        <v>4523</v>
      </c>
      <c r="B1986" s="124" t="s">
        <v>4524</v>
      </c>
      <c r="C1986" s="123" t="s">
        <v>109</v>
      </c>
      <c r="D1986" s="123" t="s">
        <v>171</v>
      </c>
      <c r="E1986" s="123" t="s">
        <v>1047</v>
      </c>
      <c r="F1986" s="123">
        <v>2024</v>
      </c>
      <c r="G1986" s="123" t="s">
        <v>138</v>
      </c>
      <c r="H1986" s="123" t="s">
        <v>139</v>
      </c>
      <c r="I1986" s="123" t="s">
        <v>140</v>
      </c>
      <c r="J1986" s="251" t="s">
        <v>13</v>
      </c>
      <c r="K1986" s="181">
        <v>19838</v>
      </c>
      <c r="L1986" s="181">
        <v>4043</v>
      </c>
      <c r="M1986" s="181">
        <v>4041.24</v>
      </c>
      <c r="N1986" s="182" t="s">
        <v>20</v>
      </c>
      <c r="O1986" s="183" t="s">
        <v>20</v>
      </c>
    </row>
    <row r="1987" spans="1:15" customFormat="1" ht="15.5" x14ac:dyDescent="0.35">
      <c r="A1987" s="176" t="s">
        <v>4525</v>
      </c>
      <c r="B1987" s="177" t="s">
        <v>4526</v>
      </c>
      <c r="C1987" s="176" t="s">
        <v>92</v>
      </c>
      <c r="D1987" s="176" t="s">
        <v>155</v>
      </c>
      <c r="E1987" s="176" t="s">
        <v>155</v>
      </c>
      <c r="F1987" s="176">
        <v>2024</v>
      </c>
      <c r="G1987" s="176" t="s">
        <v>251</v>
      </c>
      <c r="H1987" s="176" t="s">
        <v>144</v>
      </c>
      <c r="I1987" s="176" t="s">
        <v>144</v>
      </c>
      <c r="J1987" s="250" t="s">
        <v>13</v>
      </c>
      <c r="K1987" s="178">
        <v>16024</v>
      </c>
      <c r="L1987" s="178">
        <v>1</v>
      </c>
      <c r="M1987" s="178">
        <v>0</v>
      </c>
      <c r="N1987" s="179" t="s">
        <v>20</v>
      </c>
      <c r="O1987" s="180" t="s">
        <v>146</v>
      </c>
    </row>
    <row r="1988" spans="1:15" customFormat="1" ht="15.5" x14ac:dyDescent="0.35">
      <c r="A1988" s="123" t="s">
        <v>4527</v>
      </c>
      <c r="B1988" s="124" t="s">
        <v>4528</v>
      </c>
      <c r="C1988" s="123" t="s">
        <v>91</v>
      </c>
      <c r="D1988" s="123" t="s">
        <v>384</v>
      </c>
      <c r="E1988" s="123" t="s">
        <v>1062</v>
      </c>
      <c r="F1988" s="123">
        <v>2024</v>
      </c>
      <c r="G1988" s="123" t="s">
        <v>138</v>
      </c>
      <c r="H1988" s="123" t="s">
        <v>847</v>
      </c>
      <c r="I1988" s="123" t="s">
        <v>1673</v>
      </c>
      <c r="J1988" s="251" t="s">
        <v>13</v>
      </c>
      <c r="K1988" s="181">
        <v>388415</v>
      </c>
      <c r="L1988" s="185">
        <v>194543</v>
      </c>
      <c r="M1988" s="181">
        <v>194541.98699999999</v>
      </c>
      <c r="N1988" s="182" t="s">
        <v>20</v>
      </c>
      <c r="O1988" s="183" t="s">
        <v>20</v>
      </c>
    </row>
    <row r="1989" spans="1:15" customFormat="1" ht="15.5" x14ac:dyDescent="0.35">
      <c r="A1989" s="176" t="s">
        <v>4529</v>
      </c>
      <c r="B1989" s="177" t="s">
        <v>4530</v>
      </c>
      <c r="C1989" s="176" t="s">
        <v>98</v>
      </c>
      <c r="D1989" s="176" t="s">
        <v>155</v>
      </c>
      <c r="E1989" s="176" t="s">
        <v>155</v>
      </c>
      <c r="F1989" s="176">
        <v>2024</v>
      </c>
      <c r="G1989" s="176" t="s">
        <v>251</v>
      </c>
      <c r="H1989" s="176" t="s">
        <v>210</v>
      </c>
      <c r="I1989" s="176" t="s">
        <v>211</v>
      </c>
      <c r="J1989" s="250" t="s">
        <v>13</v>
      </c>
      <c r="K1989" s="178">
        <v>436104</v>
      </c>
      <c r="L1989" s="184">
        <v>255718</v>
      </c>
      <c r="M1989" s="178">
        <v>255718</v>
      </c>
      <c r="N1989" s="179" t="s">
        <v>20</v>
      </c>
      <c r="O1989" s="180" t="s">
        <v>20</v>
      </c>
    </row>
    <row r="1990" spans="1:15" customFormat="1" ht="15.5" x14ac:dyDescent="0.35">
      <c r="A1990" s="123" t="s">
        <v>4531</v>
      </c>
      <c r="B1990" s="124" t="s">
        <v>4532</v>
      </c>
      <c r="C1990" s="123" t="s">
        <v>90</v>
      </c>
      <c r="D1990" s="123" t="s">
        <v>155</v>
      </c>
      <c r="E1990" s="123" t="s">
        <v>155</v>
      </c>
      <c r="F1990" s="123">
        <v>2024</v>
      </c>
      <c r="G1990" s="123" t="s">
        <v>138</v>
      </c>
      <c r="H1990" s="123" t="s">
        <v>139</v>
      </c>
      <c r="I1990" s="123" t="s">
        <v>177</v>
      </c>
      <c r="J1990" s="251" t="s">
        <v>13</v>
      </c>
      <c r="K1990" s="181">
        <v>88769</v>
      </c>
      <c r="L1990" s="181">
        <v>88769</v>
      </c>
      <c r="M1990" s="181">
        <v>3370</v>
      </c>
      <c r="N1990" s="182" t="s">
        <v>20</v>
      </c>
      <c r="O1990" s="183" t="s">
        <v>20</v>
      </c>
    </row>
    <row r="1991" spans="1:15" customFormat="1" ht="15.5" x14ac:dyDescent="0.35">
      <c r="A1991" s="176" t="s">
        <v>4533</v>
      </c>
      <c r="B1991" s="177" t="s">
        <v>4534</v>
      </c>
      <c r="C1991" s="176" t="s">
        <v>90</v>
      </c>
      <c r="D1991" s="176" t="s">
        <v>306</v>
      </c>
      <c r="E1991" s="176" t="s">
        <v>1270</v>
      </c>
      <c r="F1991" s="176">
        <v>2024</v>
      </c>
      <c r="G1991" s="176" t="s">
        <v>138</v>
      </c>
      <c r="H1991" s="176" t="s">
        <v>182</v>
      </c>
      <c r="I1991" s="176" t="s">
        <v>1000</v>
      </c>
      <c r="J1991" s="250" t="s">
        <v>13</v>
      </c>
      <c r="K1991" s="178">
        <v>1255818</v>
      </c>
      <c r="L1991" s="184">
        <v>1255742</v>
      </c>
      <c r="M1991" s="178">
        <v>1255355.317</v>
      </c>
      <c r="N1991" s="179" t="s">
        <v>20</v>
      </c>
      <c r="O1991" s="180" t="s">
        <v>20</v>
      </c>
    </row>
    <row r="1992" spans="1:15" customFormat="1" ht="15.5" x14ac:dyDescent="0.35">
      <c r="A1992" s="123" t="s">
        <v>4535</v>
      </c>
      <c r="B1992" s="124" t="s">
        <v>4536</v>
      </c>
      <c r="C1992" s="123" t="s">
        <v>292</v>
      </c>
      <c r="D1992" s="123" t="s">
        <v>72</v>
      </c>
      <c r="E1992" s="123" t="s">
        <v>1526</v>
      </c>
      <c r="F1992" s="123">
        <v>2024</v>
      </c>
      <c r="G1992" s="123" t="s">
        <v>138</v>
      </c>
      <c r="H1992" s="123" t="s">
        <v>321</v>
      </c>
      <c r="I1992" s="123" t="s">
        <v>1385</v>
      </c>
      <c r="J1992" s="251" t="s">
        <v>13</v>
      </c>
      <c r="K1992" s="181">
        <v>1406330</v>
      </c>
      <c r="L1992" s="181">
        <v>1406330</v>
      </c>
      <c r="M1992" s="181">
        <v>1254264</v>
      </c>
      <c r="N1992" s="182" t="s">
        <v>20</v>
      </c>
      <c r="O1992" s="183" t="s">
        <v>20</v>
      </c>
    </row>
    <row r="1993" spans="1:15" customFormat="1" ht="15.5" x14ac:dyDescent="0.35">
      <c r="A1993" s="176" t="s">
        <v>4537</v>
      </c>
      <c r="B1993" s="177" t="s">
        <v>4538</v>
      </c>
      <c r="C1993" s="176" t="s">
        <v>98</v>
      </c>
      <c r="D1993" s="176" t="s">
        <v>158</v>
      </c>
      <c r="E1993" s="176" t="s">
        <v>426</v>
      </c>
      <c r="F1993" s="176">
        <v>2024</v>
      </c>
      <c r="G1993" s="176" t="s">
        <v>138</v>
      </c>
      <c r="H1993" s="176" t="s">
        <v>144</v>
      </c>
      <c r="I1993" s="176" t="s">
        <v>282</v>
      </c>
      <c r="J1993" s="250" t="s">
        <v>13</v>
      </c>
      <c r="K1993" s="178">
        <v>112570</v>
      </c>
      <c r="L1993" s="184">
        <v>112570</v>
      </c>
      <c r="M1993" s="178">
        <v>104256</v>
      </c>
      <c r="N1993" s="179" t="s">
        <v>20</v>
      </c>
      <c r="O1993" s="180" t="s">
        <v>20</v>
      </c>
    </row>
    <row r="1994" spans="1:15" customFormat="1" ht="15.5" x14ac:dyDescent="0.35">
      <c r="A1994" s="123" t="s">
        <v>4539</v>
      </c>
      <c r="B1994" s="124" t="s">
        <v>4540</v>
      </c>
      <c r="C1994" s="123" t="s">
        <v>98</v>
      </c>
      <c r="D1994" s="123" t="s">
        <v>158</v>
      </c>
      <c r="E1994" s="123" t="s">
        <v>426</v>
      </c>
      <c r="F1994" s="123">
        <v>2024</v>
      </c>
      <c r="G1994" s="123" t="s">
        <v>138</v>
      </c>
      <c r="H1994" s="123" t="s">
        <v>144</v>
      </c>
      <c r="I1994" s="123" t="s">
        <v>282</v>
      </c>
      <c r="J1994" s="251" t="s">
        <v>13</v>
      </c>
      <c r="K1994" s="181">
        <v>111279</v>
      </c>
      <c r="L1994" s="181">
        <v>111279</v>
      </c>
      <c r="M1994" s="181">
        <v>107764.246</v>
      </c>
      <c r="N1994" s="182" t="s">
        <v>20</v>
      </c>
      <c r="O1994" s="183" t="s">
        <v>20</v>
      </c>
    </row>
    <row r="1995" spans="1:15" customFormat="1" ht="15.5" x14ac:dyDescent="0.35">
      <c r="A1995" s="176" t="s">
        <v>4541</v>
      </c>
      <c r="B1995" s="177" t="s">
        <v>4542</v>
      </c>
      <c r="C1995" s="176" t="s">
        <v>90</v>
      </c>
      <c r="D1995" s="176" t="s">
        <v>63</v>
      </c>
      <c r="E1995" s="176" t="s">
        <v>670</v>
      </c>
      <c r="F1995" s="176">
        <v>2024</v>
      </c>
      <c r="G1995" s="176" t="s">
        <v>138</v>
      </c>
      <c r="H1995" s="176" t="s">
        <v>321</v>
      </c>
      <c r="I1995" s="176" t="s">
        <v>322</v>
      </c>
      <c r="J1995" s="250" t="s">
        <v>13</v>
      </c>
      <c r="K1995" s="178">
        <v>3188565</v>
      </c>
      <c r="L1995" s="178">
        <v>308001</v>
      </c>
      <c r="M1995" s="178">
        <v>0</v>
      </c>
      <c r="N1995" s="179" t="s">
        <v>20</v>
      </c>
      <c r="O1995" s="180" t="s">
        <v>146</v>
      </c>
    </row>
    <row r="1996" spans="1:15" customFormat="1" ht="15.5" x14ac:dyDescent="0.35">
      <c r="A1996" s="123" t="s">
        <v>4543</v>
      </c>
      <c r="B1996" s="124" t="s">
        <v>4544</v>
      </c>
      <c r="C1996" s="123" t="s">
        <v>91</v>
      </c>
      <c r="D1996" s="123" t="s">
        <v>384</v>
      </c>
      <c r="E1996" s="123" t="s">
        <v>2848</v>
      </c>
      <c r="F1996" s="123">
        <v>2024</v>
      </c>
      <c r="G1996" s="123" t="s">
        <v>138</v>
      </c>
      <c r="H1996" s="123" t="s">
        <v>210</v>
      </c>
      <c r="I1996" s="123" t="s">
        <v>289</v>
      </c>
      <c r="J1996" s="251" t="s">
        <v>13</v>
      </c>
      <c r="K1996" s="181">
        <v>86369</v>
      </c>
      <c r="L1996" s="181">
        <v>11200</v>
      </c>
      <c r="M1996" s="181">
        <v>11200</v>
      </c>
      <c r="N1996" s="182" t="s">
        <v>20</v>
      </c>
      <c r="O1996" s="183" t="s">
        <v>20</v>
      </c>
    </row>
    <row r="1997" spans="1:15" customFormat="1" ht="15.5" x14ac:dyDescent="0.35">
      <c r="A1997" s="176" t="s">
        <v>4545</v>
      </c>
      <c r="B1997" s="177" t="s">
        <v>4546</v>
      </c>
      <c r="C1997" s="176" t="s">
        <v>93</v>
      </c>
      <c r="D1997" s="176" t="s">
        <v>155</v>
      </c>
      <c r="E1997" s="176" t="s">
        <v>155</v>
      </c>
      <c r="F1997" s="176">
        <v>2024</v>
      </c>
      <c r="G1997" s="176" t="s">
        <v>251</v>
      </c>
      <c r="H1997" s="176" t="s">
        <v>151</v>
      </c>
      <c r="I1997" s="176" t="s">
        <v>200</v>
      </c>
      <c r="J1997" s="250" t="s">
        <v>13</v>
      </c>
      <c r="K1997" s="178">
        <v>46575</v>
      </c>
      <c r="L1997" s="178">
        <v>45000</v>
      </c>
      <c r="M1997" s="178">
        <v>45000</v>
      </c>
      <c r="N1997" s="179" t="s">
        <v>20</v>
      </c>
      <c r="O1997" s="180" t="s">
        <v>20</v>
      </c>
    </row>
    <row r="1998" spans="1:15" customFormat="1" ht="15.5" x14ac:dyDescent="0.35">
      <c r="A1998" s="123" t="s">
        <v>4547</v>
      </c>
      <c r="B1998" s="124" t="s">
        <v>4548</v>
      </c>
      <c r="C1998" s="123" t="s">
        <v>92</v>
      </c>
      <c r="D1998" s="123" t="s">
        <v>361</v>
      </c>
      <c r="E1998" s="123" t="s">
        <v>155</v>
      </c>
      <c r="F1998" s="123">
        <v>2024</v>
      </c>
      <c r="G1998" s="123" t="s">
        <v>251</v>
      </c>
      <c r="H1998" s="123" t="s">
        <v>144</v>
      </c>
      <c r="I1998" s="123" t="s">
        <v>282</v>
      </c>
      <c r="J1998" s="251" t="s">
        <v>13</v>
      </c>
      <c r="K1998" s="181">
        <v>156801</v>
      </c>
      <c r="L1998" s="181">
        <v>156801</v>
      </c>
      <c r="M1998" s="181">
        <v>0</v>
      </c>
      <c r="N1998" s="182" t="s">
        <v>20</v>
      </c>
      <c r="O1998" s="183" t="s">
        <v>146</v>
      </c>
    </row>
    <row r="1999" spans="1:15" customFormat="1" ht="15.5" x14ac:dyDescent="0.35">
      <c r="A1999" s="176" t="s">
        <v>4549</v>
      </c>
      <c r="B1999" s="177" t="s">
        <v>4550</v>
      </c>
      <c r="C1999" s="176" t="s">
        <v>111</v>
      </c>
      <c r="D1999" s="176" t="s">
        <v>155</v>
      </c>
      <c r="E1999" s="176" t="s">
        <v>155</v>
      </c>
      <c r="F1999" s="176">
        <v>2024</v>
      </c>
      <c r="G1999" s="176" t="s">
        <v>138</v>
      </c>
      <c r="H1999" s="176" t="s">
        <v>151</v>
      </c>
      <c r="I1999" s="176" t="s">
        <v>152</v>
      </c>
      <c r="J1999" s="250" t="s">
        <v>13</v>
      </c>
      <c r="K1999" s="178">
        <v>75555</v>
      </c>
      <c r="L1999" s="178">
        <v>79400</v>
      </c>
      <c r="M1999" s="178">
        <v>79381.115999999995</v>
      </c>
      <c r="N1999" s="179" t="s">
        <v>20</v>
      </c>
      <c r="O1999" s="180" t="s">
        <v>20</v>
      </c>
    </row>
    <row r="2000" spans="1:15" customFormat="1" ht="15.5" x14ac:dyDescent="0.35">
      <c r="A2000" s="123" t="s">
        <v>4551</v>
      </c>
      <c r="B2000" s="124" t="s">
        <v>4552</v>
      </c>
      <c r="C2000" s="123" t="s">
        <v>88</v>
      </c>
      <c r="D2000" s="123" t="s">
        <v>396</v>
      </c>
      <c r="E2000" s="123" t="s">
        <v>962</v>
      </c>
      <c r="F2000" s="123">
        <v>2024</v>
      </c>
      <c r="G2000" s="123" t="s">
        <v>138</v>
      </c>
      <c r="H2000" s="123" t="s">
        <v>151</v>
      </c>
      <c r="I2000" s="123" t="s">
        <v>152</v>
      </c>
      <c r="J2000" s="251" t="s">
        <v>13</v>
      </c>
      <c r="K2000" s="181">
        <v>62181</v>
      </c>
      <c r="L2000" s="185">
        <v>62190</v>
      </c>
      <c r="M2000" s="181">
        <v>51816.771999999997</v>
      </c>
      <c r="N2000" s="182" t="s">
        <v>20</v>
      </c>
      <c r="O2000" s="183" t="s">
        <v>20</v>
      </c>
    </row>
    <row r="2001" spans="1:15" customFormat="1" ht="15.5" x14ac:dyDescent="0.35">
      <c r="A2001" s="176" t="s">
        <v>4553</v>
      </c>
      <c r="B2001" s="177" t="s">
        <v>4554</v>
      </c>
      <c r="C2001" s="176" t="s">
        <v>111</v>
      </c>
      <c r="D2001" s="176" t="s">
        <v>155</v>
      </c>
      <c r="E2001" s="176" t="s">
        <v>155</v>
      </c>
      <c r="F2001" s="176">
        <v>2024</v>
      </c>
      <c r="G2001" s="176" t="s">
        <v>251</v>
      </c>
      <c r="H2001" s="176" t="s">
        <v>144</v>
      </c>
      <c r="I2001" s="176" t="s">
        <v>1758</v>
      </c>
      <c r="J2001" s="250" t="s">
        <v>13</v>
      </c>
      <c r="K2001" s="178">
        <v>1165828</v>
      </c>
      <c r="L2001" s="184">
        <v>805750</v>
      </c>
      <c r="M2001" s="178">
        <v>730353.92500000005</v>
      </c>
      <c r="N2001" s="179" t="s">
        <v>20</v>
      </c>
      <c r="O2001" s="180" t="s">
        <v>20</v>
      </c>
    </row>
    <row r="2002" spans="1:15" customFormat="1" ht="15.5" x14ac:dyDescent="0.35">
      <c r="A2002" s="123" t="s">
        <v>4555</v>
      </c>
      <c r="B2002" s="124" t="s">
        <v>4556</v>
      </c>
      <c r="C2002" s="123" t="s">
        <v>84</v>
      </c>
      <c r="D2002" s="123" t="s">
        <v>440</v>
      </c>
      <c r="E2002" s="123" t="s">
        <v>440</v>
      </c>
      <c r="F2002" s="123">
        <v>2024</v>
      </c>
      <c r="G2002" s="123" t="s">
        <v>138</v>
      </c>
      <c r="H2002" s="123" t="s">
        <v>151</v>
      </c>
      <c r="I2002" s="123" t="s">
        <v>200</v>
      </c>
      <c r="J2002" s="251" t="s">
        <v>13</v>
      </c>
      <c r="K2002" s="181">
        <v>39330</v>
      </c>
      <c r="L2002" s="181">
        <v>38000</v>
      </c>
      <c r="M2002" s="185">
        <v>38000</v>
      </c>
      <c r="N2002" s="182" t="s">
        <v>20</v>
      </c>
      <c r="O2002" s="183" t="s">
        <v>20</v>
      </c>
    </row>
    <row r="2003" spans="1:15" customFormat="1" ht="15.5" x14ac:dyDescent="0.35">
      <c r="A2003" s="176" t="s">
        <v>4557</v>
      </c>
      <c r="B2003" s="177" t="s">
        <v>4558</v>
      </c>
      <c r="C2003" s="176" t="s">
        <v>90</v>
      </c>
      <c r="D2003" s="176" t="s">
        <v>404</v>
      </c>
      <c r="E2003" s="176" t="s">
        <v>2772</v>
      </c>
      <c r="F2003" s="176">
        <v>2024</v>
      </c>
      <c r="G2003" s="176" t="s">
        <v>138</v>
      </c>
      <c r="H2003" s="176" t="s">
        <v>196</v>
      </c>
      <c r="I2003" s="176" t="s">
        <v>196</v>
      </c>
      <c r="J2003" s="250" t="s">
        <v>13</v>
      </c>
      <c r="K2003" s="178">
        <v>142291</v>
      </c>
      <c r="L2003" s="178">
        <v>129833</v>
      </c>
      <c r="M2003" s="178">
        <v>129830</v>
      </c>
      <c r="N2003" s="179" t="s">
        <v>20</v>
      </c>
      <c r="O2003" s="180" t="s">
        <v>20</v>
      </c>
    </row>
    <row r="2004" spans="1:15" customFormat="1" ht="15.5" x14ac:dyDescent="0.35">
      <c r="A2004" s="123" t="s">
        <v>4559</v>
      </c>
      <c r="B2004" s="124" t="s">
        <v>4560</v>
      </c>
      <c r="C2004" s="123" t="s">
        <v>109</v>
      </c>
      <c r="D2004" s="123" t="s">
        <v>288</v>
      </c>
      <c r="E2004" s="123" t="s">
        <v>288</v>
      </c>
      <c r="F2004" s="123">
        <v>2024</v>
      </c>
      <c r="G2004" s="123" t="s">
        <v>251</v>
      </c>
      <c r="H2004" s="123" t="s">
        <v>210</v>
      </c>
      <c r="I2004" s="123" t="s">
        <v>289</v>
      </c>
      <c r="J2004" s="251" t="s">
        <v>13</v>
      </c>
      <c r="K2004" s="181">
        <v>49320</v>
      </c>
      <c r="L2004" s="181">
        <v>32880</v>
      </c>
      <c r="M2004" s="181">
        <v>32880</v>
      </c>
      <c r="N2004" s="182" t="s">
        <v>20</v>
      </c>
      <c r="O2004" s="183" t="s">
        <v>20</v>
      </c>
    </row>
    <row r="2005" spans="1:15" customFormat="1" ht="15.5" x14ac:dyDescent="0.35">
      <c r="A2005" s="176" t="s">
        <v>4561</v>
      </c>
      <c r="B2005" s="177" t="s">
        <v>4562</v>
      </c>
      <c r="C2005" s="176" t="s">
        <v>111</v>
      </c>
      <c r="D2005" s="176" t="s">
        <v>180</v>
      </c>
      <c r="E2005" s="176" t="s">
        <v>454</v>
      </c>
      <c r="F2005" s="176">
        <v>2024</v>
      </c>
      <c r="G2005" s="176" t="s">
        <v>138</v>
      </c>
      <c r="H2005" s="176" t="s">
        <v>210</v>
      </c>
      <c r="I2005" s="176" t="s">
        <v>429</v>
      </c>
      <c r="J2005" s="250" t="s">
        <v>13</v>
      </c>
      <c r="K2005" s="178">
        <v>29906</v>
      </c>
      <c r="L2005" s="178">
        <v>16020</v>
      </c>
      <c r="M2005" s="184">
        <v>16020</v>
      </c>
      <c r="N2005" s="179" t="s">
        <v>20</v>
      </c>
      <c r="O2005" s="180" t="s">
        <v>20</v>
      </c>
    </row>
    <row r="2006" spans="1:15" customFormat="1" ht="15.5" x14ac:dyDescent="0.35">
      <c r="A2006" s="123" t="s">
        <v>4563</v>
      </c>
      <c r="B2006" s="124" t="s">
        <v>4564</v>
      </c>
      <c r="C2006" s="123" t="s">
        <v>109</v>
      </c>
      <c r="D2006" s="123" t="s">
        <v>155</v>
      </c>
      <c r="E2006" s="123" t="s">
        <v>155</v>
      </c>
      <c r="F2006" s="123">
        <v>2024</v>
      </c>
      <c r="G2006" s="123" t="s">
        <v>138</v>
      </c>
      <c r="H2006" s="123" t="s">
        <v>151</v>
      </c>
      <c r="I2006" s="123" t="s">
        <v>152</v>
      </c>
      <c r="J2006" s="251" t="s">
        <v>13</v>
      </c>
      <c r="K2006" s="181">
        <v>53000</v>
      </c>
      <c r="L2006" s="181">
        <v>56800</v>
      </c>
      <c r="M2006" s="181">
        <v>56796.457999999999</v>
      </c>
      <c r="N2006" s="182" t="s">
        <v>20</v>
      </c>
      <c r="O2006" s="183" t="s">
        <v>20</v>
      </c>
    </row>
    <row r="2007" spans="1:15" customFormat="1" ht="15.5" x14ac:dyDescent="0.35">
      <c r="A2007" s="176" t="s">
        <v>4565</v>
      </c>
      <c r="B2007" s="177" t="s">
        <v>4566</v>
      </c>
      <c r="C2007" s="176" t="s">
        <v>74</v>
      </c>
      <c r="D2007" s="176" t="s">
        <v>155</v>
      </c>
      <c r="E2007" s="176" t="s">
        <v>155</v>
      </c>
      <c r="F2007" s="176">
        <v>2024</v>
      </c>
      <c r="G2007" s="176" t="s">
        <v>251</v>
      </c>
      <c r="H2007" s="176" t="s">
        <v>151</v>
      </c>
      <c r="I2007" s="176" t="s">
        <v>152</v>
      </c>
      <c r="J2007" s="250" t="s">
        <v>13</v>
      </c>
      <c r="K2007" s="178">
        <v>380602</v>
      </c>
      <c r="L2007" s="178">
        <v>495000</v>
      </c>
      <c r="M2007" s="178">
        <v>378809.5</v>
      </c>
      <c r="N2007" s="179" t="s">
        <v>20</v>
      </c>
      <c r="O2007" s="180" t="s">
        <v>20</v>
      </c>
    </row>
    <row r="2008" spans="1:15" customFormat="1" ht="15.5" x14ac:dyDescent="0.35">
      <c r="A2008" s="123" t="s">
        <v>4567</v>
      </c>
      <c r="B2008" s="124" t="s">
        <v>4568</v>
      </c>
      <c r="C2008" s="123" t="s">
        <v>109</v>
      </c>
      <c r="D2008" s="123" t="s">
        <v>171</v>
      </c>
      <c r="E2008" s="123" t="s">
        <v>1047</v>
      </c>
      <c r="F2008" s="123">
        <v>2024</v>
      </c>
      <c r="G2008" s="123" t="s">
        <v>138</v>
      </c>
      <c r="H2008" s="123" t="s">
        <v>151</v>
      </c>
      <c r="I2008" s="123" t="s">
        <v>200</v>
      </c>
      <c r="J2008" s="251" t="s">
        <v>13</v>
      </c>
      <c r="K2008" s="181">
        <v>52265</v>
      </c>
      <c r="L2008" s="181">
        <v>510</v>
      </c>
      <c r="M2008" s="181">
        <v>85.045000000000002</v>
      </c>
      <c r="N2008" s="182" t="s">
        <v>20</v>
      </c>
      <c r="O2008" s="183" t="s">
        <v>20</v>
      </c>
    </row>
    <row r="2009" spans="1:15" customFormat="1" ht="15.5" x14ac:dyDescent="0.35">
      <c r="A2009" s="176" t="s">
        <v>4569</v>
      </c>
      <c r="B2009" s="177" t="s">
        <v>4570</v>
      </c>
      <c r="C2009" s="176" t="s">
        <v>89</v>
      </c>
      <c r="D2009" s="176" t="s">
        <v>221</v>
      </c>
      <c r="E2009" s="176" t="s">
        <v>2693</v>
      </c>
      <c r="F2009" s="176">
        <v>2024</v>
      </c>
      <c r="G2009" s="176" t="s">
        <v>138</v>
      </c>
      <c r="H2009" s="176" t="s">
        <v>270</v>
      </c>
      <c r="I2009" s="176" t="s">
        <v>271</v>
      </c>
      <c r="J2009" s="250" t="s">
        <v>16</v>
      </c>
      <c r="K2009" s="178">
        <v>592305</v>
      </c>
      <c r="L2009" s="184">
        <v>583005</v>
      </c>
      <c r="M2009" s="178">
        <v>574987.57700000005</v>
      </c>
      <c r="N2009" s="179" t="s">
        <v>20</v>
      </c>
      <c r="O2009" s="180" t="s">
        <v>20</v>
      </c>
    </row>
    <row r="2010" spans="1:15" customFormat="1" ht="15.5" x14ac:dyDescent="0.35">
      <c r="A2010" s="123" t="s">
        <v>4571</v>
      </c>
      <c r="B2010" s="124" t="s">
        <v>4572</v>
      </c>
      <c r="C2010" s="123" t="s">
        <v>91</v>
      </c>
      <c r="D2010" s="123" t="s">
        <v>155</v>
      </c>
      <c r="E2010" s="123" t="s">
        <v>155</v>
      </c>
      <c r="F2010" s="123">
        <v>2024</v>
      </c>
      <c r="G2010" s="123" t="s">
        <v>138</v>
      </c>
      <c r="H2010" s="123" t="s">
        <v>151</v>
      </c>
      <c r="I2010" s="123" t="s">
        <v>152</v>
      </c>
      <c r="J2010" s="251" t="s">
        <v>13</v>
      </c>
      <c r="K2010" s="181">
        <v>95220</v>
      </c>
      <c r="L2010" s="181">
        <v>103090</v>
      </c>
      <c r="M2010" s="185">
        <v>100595.375</v>
      </c>
      <c r="N2010" s="182" t="s">
        <v>20</v>
      </c>
      <c r="O2010" s="183" t="s">
        <v>20</v>
      </c>
    </row>
    <row r="2011" spans="1:15" customFormat="1" ht="15.5" x14ac:dyDescent="0.35">
      <c r="A2011" s="176" t="s">
        <v>4573</v>
      </c>
      <c r="B2011" s="177" t="s">
        <v>4574</v>
      </c>
      <c r="C2011" s="176" t="s">
        <v>91</v>
      </c>
      <c r="D2011" s="176" t="s">
        <v>393</v>
      </c>
      <c r="E2011" s="176" t="s">
        <v>4575</v>
      </c>
      <c r="F2011" s="176">
        <v>2024</v>
      </c>
      <c r="G2011" s="176" t="s">
        <v>138</v>
      </c>
      <c r="H2011" s="176" t="s">
        <v>151</v>
      </c>
      <c r="I2011" s="176" t="s">
        <v>866</v>
      </c>
      <c r="J2011" s="250" t="s">
        <v>13</v>
      </c>
      <c r="K2011" s="178">
        <v>41000</v>
      </c>
      <c r="L2011" s="178">
        <v>72000</v>
      </c>
      <c r="M2011" s="178">
        <v>20300</v>
      </c>
      <c r="N2011" s="179" t="s">
        <v>20</v>
      </c>
      <c r="O2011" s="180" t="s">
        <v>20</v>
      </c>
    </row>
    <row r="2012" spans="1:15" customFormat="1" ht="15.5" x14ac:dyDescent="0.35">
      <c r="A2012" s="123" t="s">
        <v>4576</v>
      </c>
      <c r="B2012" s="124" t="s">
        <v>4577</v>
      </c>
      <c r="C2012" s="123" t="s">
        <v>292</v>
      </c>
      <c r="D2012" s="123" t="s">
        <v>655</v>
      </c>
      <c r="E2012" s="123" t="s">
        <v>655</v>
      </c>
      <c r="F2012" s="123">
        <v>2024</v>
      </c>
      <c r="G2012" s="123" t="s">
        <v>138</v>
      </c>
      <c r="H2012" s="123" t="s">
        <v>1651</v>
      </c>
      <c r="I2012" s="123" t="s">
        <v>1652</v>
      </c>
      <c r="J2012" s="251" t="s">
        <v>13</v>
      </c>
      <c r="K2012" s="181">
        <v>21986</v>
      </c>
      <c r="L2012" s="185">
        <v>21986</v>
      </c>
      <c r="M2012" s="181">
        <v>19986</v>
      </c>
      <c r="N2012" s="182" t="s">
        <v>20</v>
      </c>
      <c r="O2012" s="183" t="s">
        <v>20</v>
      </c>
    </row>
    <row r="2013" spans="1:15" customFormat="1" ht="15.5" x14ac:dyDescent="0.35">
      <c r="A2013" s="176" t="s">
        <v>4578</v>
      </c>
      <c r="B2013" s="177" t="s">
        <v>4579</v>
      </c>
      <c r="C2013" s="176" t="s">
        <v>84</v>
      </c>
      <c r="D2013" s="176" t="s">
        <v>440</v>
      </c>
      <c r="E2013" s="176" t="s">
        <v>440</v>
      </c>
      <c r="F2013" s="176">
        <v>2024</v>
      </c>
      <c r="G2013" s="176" t="s">
        <v>138</v>
      </c>
      <c r="H2013" s="176" t="s">
        <v>162</v>
      </c>
      <c r="I2013" s="176" t="s">
        <v>252</v>
      </c>
      <c r="J2013" s="250" t="s">
        <v>13</v>
      </c>
      <c r="K2013" s="178">
        <v>52189</v>
      </c>
      <c r="L2013" s="178">
        <v>30877</v>
      </c>
      <c r="M2013" s="178">
        <v>23840</v>
      </c>
      <c r="N2013" s="179" t="s">
        <v>20</v>
      </c>
      <c r="O2013" s="180" t="s">
        <v>20</v>
      </c>
    </row>
    <row r="2014" spans="1:15" customFormat="1" ht="15.5" x14ac:dyDescent="0.35">
      <c r="A2014" s="123" t="s">
        <v>4580</v>
      </c>
      <c r="B2014" s="124" t="s">
        <v>4581</v>
      </c>
      <c r="C2014" s="123" t="s">
        <v>90</v>
      </c>
      <c r="D2014" s="123" t="s">
        <v>306</v>
      </c>
      <c r="E2014" s="123" t="s">
        <v>1270</v>
      </c>
      <c r="F2014" s="123">
        <v>2024</v>
      </c>
      <c r="G2014" s="123" t="s">
        <v>251</v>
      </c>
      <c r="H2014" s="123" t="s">
        <v>210</v>
      </c>
      <c r="I2014" s="123" t="s">
        <v>211</v>
      </c>
      <c r="J2014" s="251" t="s">
        <v>16</v>
      </c>
      <c r="K2014" s="181">
        <v>115999</v>
      </c>
      <c r="L2014" s="185">
        <v>40900</v>
      </c>
      <c r="M2014" s="185">
        <v>40900</v>
      </c>
      <c r="N2014" s="182" t="s">
        <v>20</v>
      </c>
      <c r="O2014" s="183" t="s">
        <v>20</v>
      </c>
    </row>
    <row r="2015" spans="1:15" customFormat="1" ht="15.5" x14ac:dyDescent="0.35">
      <c r="A2015" s="176" t="s">
        <v>4582</v>
      </c>
      <c r="B2015" s="177" t="s">
        <v>4583</v>
      </c>
      <c r="C2015" s="176" t="s">
        <v>89</v>
      </c>
      <c r="D2015" s="176" t="s">
        <v>186</v>
      </c>
      <c r="E2015" s="176" t="s">
        <v>155</v>
      </c>
      <c r="F2015" s="176">
        <v>2024</v>
      </c>
      <c r="G2015" s="176" t="s">
        <v>138</v>
      </c>
      <c r="H2015" s="176" t="s">
        <v>151</v>
      </c>
      <c r="I2015" s="176" t="s">
        <v>152</v>
      </c>
      <c r="J2015" s="250" t="s">
        <v>13</v>
      </c>
      <c r="K2015" s="178">
        <v>150000</v>
      </c>
      <c r="L2015" s="178">
        <v>150000</v>
      </c>
      <c r="M2015" s="178">
        <v>150000</v>
      </c>
      <c r="N2015" s="179" t="s">
        <v>20</v>
      </c>
      <c r="O2015" s="180" t="s">
        <v>20</v>
      </c>
    </row>
    <row r="2016" spans="1:15" customFormat="1" ht="15.5" x14ac:dyDescent="0.35">
      <c r="A2016" s="123" t="s">
        <v>4584</v>
      </c>
      <c r="B2016" s="124" t="s">
        <v>4585</v>
      </c>
      <c r="C2016" s="123" t="s">
        <v>109</v>
      </c>
      <c r="D2016" s="123" t="s">
        <v>155</v>
      </c>
      <c r="E2016" s="123" t="s">
        <v>155</v>
      </c>
      <c r="F2016" s="123">
        <v>2024</v>
      </c>
      <c r="G2016" s="123" t="s">
        <v>138</v>
      </c>
      <c r="H2016" s="123" t="s">
        <v>210</v>
      </c>
      <c r="I2016" s="123" t="s">
        <v>211</v>
      </c>
      <c r="J2016" s="251" t="s">
        <v>13</v>
      </c>
      <c r="K2016" s="181">
        <v>4700</v>
      </c>
      <c r="L2016" s="185">
        <v>2350</v>
      </c>
      <c r="M2016" s="181">
        <v>2350</v>
      </c>
      <c r="N2016" s="182" t="s">
        <v>20</v>
      </c>
      <c r="O2016" s="183" t="s">
        <v>20</v>
      </c>
    </row>
    <row r="2017" spans="1:15" customFormat="1" ht="15.5" x14ac:dyDescent="0.35">
      <c r="A2017" s="176" t="s">
        <v>4586</v>
      </c>
      <c r="B2017" s="177" t="s">
        <v>4587</v>
      </c>
      <c r="C2017" s="176" t="s">
        <v>98</v>
      </c>
      <c r="D2017" s="176" t="s">
        <v>155</v>
      </c>
      <c r="E2017" s="176" t="s">
        <v>155</v>
      </c>
      <c r="F2017" s="176">
        <v>2024</v>
      </c>
      <c r="G2017" s="176" t="s">
        <v>138</v>
      </c>
      <c r="H2017" s="176" t="s">
        <v>151</v>
      </c>
      <c r="I2017" s="176" t="s">
        <v>791</v>
      </c>
      <c r="J2017" s="250" t="s">
        <v>13</v>
      </c>
      <c r="K2017" s="178">
        <v>148110</v>
      </c>
      <c r="L2017" s="178">
        <v>175021</v>
      </c>
      <c r="M2017" s="178">
        <v>140577.106</v>
      </c>
      <c r="N2017" s="179" t="s">
        <v>20</v>
      </c>
      <c r="O2017" s="180" t="s">
        <v>20</v>
      </c>
    </row>
    <row r="2018" spans="1:15" customFormat="1" ht="15.5" x14ac:dyDescent="0.35">
      <c r="A2018" s="123" t="s">
        <v>4588</v>
      </c>
      <c r="B2018" s="124" t="s">
        <v>4589</v>
      </c>
      <c r="C2018" s="123" t="s">
        <v>91</v>
      </c>
      <c r="D2018" s="123" t="s">
        <v>384</v>
      </c>
      <c r="E2018" s="123" t="s">
        <v>155</v>
      </c>
      <c r="F2018" s="123">
        <v>2024</v>
      </c>
      <c r="G2018" s="123" t="s">
        <v>138</v>
      </c>
      <c r="H2018" s="123" t="s">
        <v>182</v>
      </c>
      <c r="I2018" s="123" t="s">
        <v>330</v>
      </c>
      <c r="J2018" s="251" t="s">
        <v>13</v>
      </c>
      <c r="K2018" s="181">
        <v>1715315</v>
      </c>
      <c r="L2018" s="181">
        <v>1685315</v>
      </c>
      <c r="M2018" s="181">
        <v>1681649.629</v>
      </c>
      <c r="N2018" s="182" t="s">
        <v>20</v>
      </c>
      <c r="O2018" s="183" t="s">
        <v>20</v>
      </c>
    </row>
    <row r="2019" spans="1:15" customFormat="1" ht="15.5" x14ac:dyDescent="0.35">
      <c r="A2019" s="176" t="s">
        <v>4590</v>
      </c>
      <c r="B2019" s="177" t="s">
        <v>4591</v>
      </c>
      <c r="C2019" s="176" t="s">
        <v>91</v>
      </c>
      <c r="D2019" s="176" t="s">
        <v>155</v>
      </c>
      <c r="E2019" s="176" t="s">
        <v>155</v>
      </c>
      <c r="F2019" s="176">
        <v>2024</v>
      </c>
      <c r="G2019" s="176" t="s">
        <v>138</v>
      </c>
      <c r="H2019" s="176" t="s">
        <v>151</v>
      </c>
      <c r="I2019" s="176" t="s">
        <v>791</v>
      </c>
      <c r="J2019" s="250" t="s">
        <v>13</v>
      </c>
      <c r="K2019" s="178">
        <v>14842071</v>
      </c>
      <c r="L2019" s="184">
        <v>13549734</v>
      </c>
      <c r="M2019" s="178">
        <v>13124549.982999999</v>
      </c>
      <c r="N2019" s="179" t="s">
        <v>20</v>
      </c>
      <c r="O2019" s="180" t="s">
        <v>20</v>
      </c>
    </row>
    <row r="2020" spans="1:15" customFormat="1" ht="15.5" x14ac:dyDescent="0.35">
      <c r="A2020" s="123" t="s">
        <v>4592</v>
      </c>
      <c r="B2020" s="124" t="s">
        <v>4593</v>
      </c>
      <c r="C2020" s="123" t="s">
        <v>93</v>
      </c>
      <c r="D2020" s="123" t="s">
        <v>194</v>
      </c>
      <c r="E2020" s="123" t="s">
        <v>782</v>
      </c>
      <c r="F2020" s="123">
        <v>2024</v>
      </c>
      <c r="G2020" s="123" t="s">
        <v>138</v>
      </c>
      <c r="H2020" s="123" t="s">
        <v>144</v>
      </c>
      <c r="I2020" s="123" t="s">
        <v>145</v>
      </c>
      <c r="J2020" s="251" t="s">
        <v>13</v>
      </c>
      <c r="K2020" s="181">
        <v>2</v>
      </c>
      <c r="L2020" s="181">
        <v>2</v>
      </c>
      <c r="M2020" s="181">
        <v>0</v>
      </c>
      <c r="N2020" s="182" t="s">
        <v>20</v>
      </c>
      <c r="O2020" s="183" t="s">
        <v>146</v>
      </c>
    </row>
    <row r="2021" spans="1:15" customFormat="1" ht="15.5" x14ac:dyDescent="0.35">
      <c r="A2021" s="176" t="s">
        <v>4594</v>
      </c>
      <c r="B2021" s="177" t="s">
        <v>4595</v>
      </c>
      <c r="C2021" s="176" t="s">
        <v>109</v>
      </c>
      <c r="D2021" s="176" t="s">
        <v>368</v>
      </c>
      <c r="E2021" s="176" t="s">
        <v>1180</v>
      </c>
      <c r="F2021" s="176">
        <v>2024</v>
      </c>
      <c r="G2021" s="176" t="s">
        <v>138</v>
      </c>
      <c r="H2021" s="176" t="s">
        <v>182</v>
      </c>
      <c r="I2021" s="176" t="s">
        <v>4156</v>
      </c>
      <c r="J2021" s="250" t="s">
        <v>13</v>
      </c>
      <c r="K2021" s="178">
        <v>245749</v>
      </c>
      <c r="L2021" s="178">
        <v>638619</v>
      </c>
      <c r="M2021" s="178">
        <v>243749</v>
      </c>
      <c r="N2021" s="179" t="s">
        <v>20</v>
      </c>
      <c r="O2021" s="180" t="s">
        <v>20</v>
      </c>
    </row>
    <row r="2022" spans="1:15" customFormat="1" ht="15.5" x14ac:dyDescent="0.35">
      <c r="A2022" s="123" t="s">
        <v>4596</v>
      </c>
      <c r="B2022" s="124" t="s">
        <v>4597</v>
      </c>
      <c r="C2022" s="123" t="s">
        <v>88</v>
      </c>
      <c r="D2022" s="123" t="s">
        <v>412</v>
      </c>
      <c r="E2022" s="123" t="s">
        <v>155</v>
      </c>
      <c r="F2022" s="123">
        <v>2024</v>
      </c>
      <c r="G2022" s="123" t="s">
        <v>138</v>
      </c>
      <c r="H2022" s="123" t="s">
        <v>151</v>
      </c>
      <c r="I2022" s="123" t="s">
        <v>152</v>
      </c>
      <c r="J2022" s="251" t="s">
        <v>13</v>
      </c>
      <c r="K2022" s="181">
        <v>50500</v>
      </c>
      <c r="L2022" s="185">
        <v>95</v>
      </c>
      <c r="M2022" s="181">
        <v>81.17</v>
      </c>
      <c r="N2022" s="182" t="s">
        <v>20</v>
      </c>
      <c r="O2022" s="183" t="s">
        <v>20</v>
      </c>
    </row>
    <row r="2023" spans="1:15" customFormat="1" ht="15.5" x14ac:dyDescent="0.35">
      <c r="A2023" s="176" t="s">
        <v>4598</v>
      </c>
      <c r="B2023" s="177" t="s">
        <v>4599</v>
      </c>
      <c r="C2023" s="176" t="s">
        <v>93</v>
      </c>
      <c r="D2023" s="176" t="s">
        <v>315</v>
      </c>
      <c r="E2023" s="176" t="s">
        <v>2576</v>
      </c>
      <c r="F2023" s="176">
        <v>2024</v>
      </c>
      <c r="G2023" s="176" t="s">
        <v>138</v>
      </c>
      <c r="H2023" s="176" t="s">
        <v>151</v>
      </c>
      <c r="I2023" s="176" t="s">
        <v>200</v>
      </c>
      <c r="J2023" s="250" t="s">
        <v>13</v>
      </c>
      <c r="K2023" s="178">
        <v>2</v>
      </c>
      <c r="L2023" s="184">
        <v>2</v>
      </c>
      <c r="M2023" s="178">
        <v>0</v>
      </c>
      <c r="N2023" s="179" t="s">
        <v>20</v>
      </c>
      <c r="O2023" s="180" t="s">
        <v>146</v>
      </c>
    </row>
    <row r="2024" spans="1:15" customFormat="1" ht="15.5" x14ac:dyDescent="0.35">
      <c r="A2024" s="123" t="s">
        <v>4600</v>
      </c>
      <c r="B2024" s="124" t="s">
        <v>4601</v>
      </c>
      <c r="C2024" s="123" t="s">
        <v>87</v>
      </c>
      <c r="D2024" s="123" t="s">
        <v>60</v>
      </c>
      <c r="E2024" s="123" t="s">
        <v>418</v>
      </c>
      <c r="F2024" s="123">
        <v>2024</v>
      </c>
      <c r="G2024" s="123" t="s">
        <v>138</v>
      </c>
      <c r="H2024" s="123" t="s">
        <v>151</v>
      </c>
      <c r="I2024" s="123" t="s">
        <v>152</v>
      </c>
      <c r="J2024" s="251" t="s">
        <v>13</v>
      </c>
      <c r="K2024" s="181">
        <v>145000</v>
      </c>
      <c r="L2024" s="181">
        <v>10</v>
      </c>
      <c r="M2024" s="181">
        <v>0</v>
      </c>
      <c r="N2024" s="182" t="s">
        <v>20</v>
      </c>
      <c r="O2024" s="183" t="s">
        <v>146</v>
      </c>
    </row>
    <row r="2025" spans="1:15" customFormat="1" ht="15.5" x14ac:dyDescent="0.35">
      <c r="A2025" s="176" t="s">
        <v>4602</v>
      </c>
      <c r="B2025" s="177" t="s">
        <v>4603</v>
      </c>
      <c r="C2025" s="176" t="s">
        <v>89</v>
      </c>
      <c r="D2025" s="176" t="s">
        <v>186</v>
      </c>
      <c r="E2025" s="176" t="s">
        <v>589</v>
      </c>
      <c r="F2025" s="176">
        <v>2024</v>
      </c>
      <c r="G2025" s="176" t="s">
        <v>138</v>
      </c>
      <c r="H2025" s="176" t="s">
        <v>151</v>
      </c>
      <c r="I2025" s="176" t="s">
        <v>152</v>
      </c>
      <c r="J2025" s="250" t="s">
        <v>13</v>
      </c>
      <c r="K2025" s="178">
        <v>1295</v>
      </c>
      <c r="L2025" s="178">
        <v>1340</v>
      </c>
      <c r="M2025" s="178">
        <v>1288.4000000000001</v>
      </c>
      <c r="N2025" s="179" t="s">
        <v>20</v>
      </c>
      <c r="O2025" s="180" t="s">
        <v>20</v>
      </c>
    </row>
    <row r="2026" spans="1:15" customFormat="1" ht="15.5" x14ac:dyDescent="0.35">
      <c r="A2026" s="123" t="s">
        <v>4604</v>
      </c>
      <c r="B2026" s="124" t="s">
        <v>4605</v>
      </c>
      <c r="C2026" s="123" t="s">
        <v>89</v>
      </c>
      <c r="D2026" s="123" t="s">
        <v>221</v>
      </c>
      <c r="E2026" s="123" t="s">
        <v>222</v>
      </c>
      <c r="F2026" s="123">
        <v>2024</v>
      </c>
      <c r="G2026" s="123" t="s">
        <v>138</v>
      </c>
      <c r="H2026" s="123" t="s">
        <v>151</v>
      </c>
      <c r="I2026" s="123" t="s">
        <v>152</v>
      </c>
      <c r="J2026" s="251" t="s">
        <v>13</v>
      </c>
      <c r="K2026" s="181">
        <v>301622</v>
      </c>
      <c r="L2026" s="185">
        <v>301630</v>
      </c>
      <c r="M2026" s="181">
        <v>283365.02600000001</v>
      </c>
      <c r="N2026" s="182" t="s">
        <v>20</v>
      </c>
      <c r="O2026" s="183" t="s">
        <v>20</v>
      </c>
    </row>
    <row r="2027" spans="1:15" customFormat="1" ht="15.5" x14ac:dyDescent="0.35">
      <c r="A2027" s="176" t="s">
        <v>4606</v>
      </c>
      <c r="B2027" s="177" t="s">
        <v>4607</v>
      </c>
      <c r="C2027" s="176" t="s">
        <v>89</v>
      </c>
      <c r="D2027" s="176" t="s">
        <v>495</v>
      </c>
      <c r="E2027" s="176" t="s">
        <v>496</v>
      </c>
      <c r="F2027" s="176">
        <v>2024</v>
      </c>
      <c r="G2027" s="176" t="s">
        <v>138</v>
      </c>
      <c r="H2027" s="176" t="s">
        <v>151</v>
      </c>
      <c r="I2027" s="176" t="s">
        <v>152</v>
      </c>
      <c r="J2027" s="250" t="s">
        <v>13</v>
      </c>
      <c r="K2027" s="178">
        <v>5800</v>
      </c>
      <c r="L2027" s="184">
        <v>5800</v>
      </c>
      <c r="M2027" s="178">
        <v>5800</v>
      </c>
      <c r="N2027" s="179" t="s">
        <v>20</v>
      </c>
      <c r="O2027" s="180" t="s">
        <v>20</v>
      </c>
    </row>
    <row r="2028" spans="1:15" customFormat="1" ht="15.5" x14ac:dyDescent="0.35">
      <c r="A2028" s="123" t="s">
        <v>4608</v>
      </c>
      <c r="B2028" s="124" t="s">
        <v>4609</v>
      </c>
      <c r="C2028" s="123" t="s">
        <v>89</v>
      </c>
      <c r="D2028" s="123" t="s">
        <v>495</v>
      </c>
      <c r="E2028" s="123" t="s">
        <v>496</v>
      </c>
      <c r="F2028" s="123">
        <v>2024</v>
      </c>
      <c r="G2028" s="123" t="s">
        <v>138</v>
      </c>
      <c r="H2028" s="123" t="s">
        <v>151</v>
      </c>
      <c r="I2028" s="123" t="s">
        <v>152</v>
      </c>
      <c r="J2028" s="251" t="s">
        <v>13</v>
      </c>
      <c r="K2028" s="181">
        <v>200000</v>
      </c>
      <c r="L2028" s="181">
        <v>177575</v>
      </c>
      <c r="M2028" s="181">
        <v>0</v>
      </c>
      <c r="N2028" s="182" t="s">
        <v>20</v>
      </c>
      <c r="O2028" s="183" t="s">
        <v>146</v>
      </c>
    </row>
    <row r="2029" spans="1:15" customFormat="1" ht="15.5" x14ac:dyDescent="0.35">
      <c r="A2029" s="176" t="s">
        <v>4610</v>
      </c>
      <c r="B2029" s="177" t="s">
        <v>4611</v>
      </c>
      <c r="C2029" s="176" t="s">
        <v>90</v>
      </c>
      <c r="D2029" s="176" t="s">
        <v>155</v>
      </c>
      <c r="E2029" s="176" t="s">
        <v>155</v>
      </c>
      <c r="F2029" s="176">
        <v>2024</v>
      </c>
      <c r="G2029" s="176" t="s">
        <v>138</v>
      </c>
      <c r="H2029" s="176" t="s">
        <v>151</v>
      </c>
      <c r="I2029" s="176" t="s">
        <v>152</v>
      </c>
      <c r="J2029" s="250" t="s">
        <v>13</v>
      </c>
      <c r="K2029" s="178">
        <v>5000</v>
      </c>
      <c r="L2029" s="184">
        <v>4860</v>
      </c>
      <c r="M2029" s="178">
        <v>2668.9110000000001</v>
      </c>
      <c r="N2029" s="179" t="s">
        <v>20</v>
      </c>
      <c r="O2029" s="180" t="s">
        <v>20</v>
      </c>
    </row>
    <row r="2030" spans="1:15" customFormat="1" ht="15.5" x14ac:dyDescent="0.35">
      <c r="A2030" s="123" t="s">
        <v>4612</v>
      </c>
      <c r="B2030" s="124" t="s">
        <v>4613</v>
      </c>
      <c r="C2030" s="123" t="s">
        <v>93</v>
      </c>
      <c r="D2030" s="123" t="s">
        <v>155</v>
      </c>
      <c r="E2030" s="123" t="s">
        <v>155</v>
      </c>
      <c r="F2030" s="123">
        <v>2024</v>
      </c>
      <c r="G2030" s="123" t="s">
        <v>138</v>
      </c>
      <c r="H2030" s="123" t="s">
        <v>151</v>
      </c>
      <c r="I2030" s="123" t="s">
        <v>152</v>
      </c>
      <c r="J2030" s="251" t="s">
        <v>13</v>
      </c>
      <c r="K2030" s="181">
        <v>17595</v>
      </c>
      <c r="L2030" s="181">
        <v>15150</v>
      </c>
      <c r="M2030" s="181">
        <v>0</v>
      </c>
      <c r="N2030" s="182" t="s">
        <v>20</v>
      </c>
      <c r="O2030" s="183" t="s">
        <v>146</v>
      </c>
    </row>
    <row r="2031" spans="1:15" customFormat="1" ht="15.5" x14ac:dyDescent="0.35">
      <c r="A2031" s="176" t="s">
        <v>4614</v>
      </c>
      <c r="B2031" s="177" t="s">
        <v>4615</v>
      </c>
      <c r="C2031" s="176" t="s">
        <v>97</v>
      </c>
      <c r="D2031" s="176" t="s">
        <v>333</v>
      </c>
      <c r="E2031" s="176" t="s">
        <v>334</v>
      </c>
      <c r="F2031" s="176">
        <v>2024</v>
      </c>
      <c r="G2031" s="176" t="s">
        <v>138</v>
      </c>
      <c r="H2031" s="176" t="s">
        <v>151</v>
      </c>
      <c r="I2031" s="176" t="s">
        <v>152</v>
      </c>
      <c r="J2031" s="250" t="s">
        <v>13</v>
      </c>
      <c r="K2031" s="178">
        <v>127304</v>
      </c>
      <c r="L2031" s="184">
        <v>93860</v>
      </c>
      <c r="M2031" s="178">
        <v>93854</v>
      </c>
      <c r="N2031" s="179" t="s">
        <v>20</v>
      </c>
      <c r="O2031" s="180" t="s">
        <v>20</v>
      </c>
    </row>
    <row r="2032" spans="1:15" customFormat="1" ht="15.5" x14ac:dyDescent="0.35">
      <c r="A2032" s="123" t="s">
        <v>4616</v>
      </c>
      <c r="B2032" s="124" t="s">
        <v>4617</v>
      </c>
      <c r="C2032" s="123" t="s">
        <v>89</v>
      </c>
      <c r="D2032" s="123" t="s">
        <v>495</v>
      </c>
      <c r="E2032" s="123" t="s">
        <v>3450</v>
      </c>
      <c r="F2032" s="123">
        <v>2024</v>
      </c>
      <c r="G2032" s="123" t="s">
        <v>138</v>
      </c>
      <c r="H2032" s="123" t="s">
        <v>151</v>
      </c>
      <c r="I2032" s="123" t="s">
        <v>152</v>
      </c>
      <c r="J2032" s="251" t="s">
        <v>13</v>
      </c>
      <c r="K2032" s="181">
        <v>146555</v>
      </c>
      <c r="L2032" s="181">
        <v>85910</v>
      </c>
      <c r="M2032" s="181">
        <v>82042.106</v>
      </c>
      <c r="N2032" s="182" t="s">
        <v>20</v>
      </c>
      <c r="O2032" s="183" t="s">
        <v>20</v>
      </c>
    </row>
    <row r="2033" spans="1:15" customFormat="1" ht="15.5" x14ac:dyDescent="0.35">
      <c r="A2033" s="176" t="s">
        <v>4618</v>
      </c>
      <c r="B2033" s="177" t="s">
        <v>4619</v>
      </c>
      <c r="C2033" s="176" t="s">
        <v>100</v>
      </c>
      <c r="D2033" s="176" t="s">
        <v>1373</v>
      </c>
      <c r="E2033" s="176" t="s">
        <v>1676</v>
      </c>
      <c r="F2033" s="176">
        <v>2024</v>
      </c>
      <c r="G2033" s="176" t="s">
        <v>251</v>
      </c>
      <c r="H2033" s="176" t="s">
        <v>151</v>
      </c>
      <c r="I2033" s="176" t="s">
        <v>200</v>
      </c>
      <c r="J2033" s="250" t="s">
        <v>13</v>
      </c>
      <c r="K2033" s="178">
        <v>14490</v>
      </c>
      <c r="L2033" s="178">
        <v>14000</v>
      </c>
      <c r="M2033" s="184">
        <v>14000</v>
      </c>
      <c r="N2033" s="179" t="s">
        <v>20</v>
      </c>
      <c r="O2033" s="180" t="s">
        <v>20</v>
      </c>
    </row>
    <row r="2034" spans="1:15" customFormat="1" ht="15.5" x14ac:dyDescent="0.35">
      <c r="A2034" s="123" t="s">
        <v>4620</v>
      </c>
      <c r="B2034" s="124" t="s">
        <v>4621</v>
      </c>
      <c r="C2034" s="123" t="s">
        <v>86</v>
      </c>
      <c r="D2034" s="123" t="s">
        <v>906</v>
      </c>
      <c r="E2034" s="123" t="s">
        <v>907</v>
      </c>
      <c r="F2034" s="123">
        <v>2024</v>
      </c>
      <c r="G2034" s="123" t="s">
        <v>138</v>
      </c>
      <c r="H2034" s="123" t="s">
        <v>210</v>
      </c>
      <c r="I2034" s="123" t="s">
        <v>429</v>
      </c>
      <c r="J2034" s="251" t="s">
        <v>13</v>
      </c>
      <c r="K2034" s="181">
        <v>433373</v>
      </c>
      <c r="L2034" s="185">
        <v>426265</v>
      </c>
      <c r="M2034" s="181">
        <v>132407.11900000001</v>
      </c>
      <c r="N2034" s="182" t="s">
        <v>20</v>
      </c>
      <c r="O2034" s="183" t="s">
        <v>20</v>
      </c>
    </row>
    <row r="2035" spans="1:15" customFormat="1" ht="15.5" x14ac:dyDescent="0.35">
      <c r="A2035" s="176" t="s">
        <v>4622</v>
      </c>
      <c r="B2035" s="177" t="s">
        <v>4623</v>
      </c>
      <c r="C2035" s="176" t="s">
        <v>89</v>
      </c>
      <c r="D2035" s="176" t="s">
        <v>221</v>
      </c>
      <c r="E2035" s="176" t="s">
        <v>2693</v>
      </c>
      <c r="F2035" s="176">
        <v>2024</v>
      </c>
      <c r="G2035" s="176" t="s">
        <v>138</v>
      </c>
      <c r="H2035" s="176" t="s">
        <v>162</v>
      </c>
      <c r="I2035" s="176" t="s">
        <v>238</v>
      </c>
      <c r="J2035" s="250" t="s">
        <v>13</v>
      </c>
      <c r="K2035" s="178">
        <v>136305</v>
      </c>
      <c r="L2035" s="178">
        <v>131435</v>
      </c>
      <c r="M2035" s="178">
        <v>131522</v>
      </c>
      <c r="N2035" s="179" t="s">
        <v>20</v>
      </c>
      <c r="O2035" s="180" t="s">
        <v>20</v>
      </c>
    </row>
    <row r="2036" spans="1:15" customFormat="1" ht="15.5" x14ac:dyDescent="0.35">
      <c r="A2036" s="123" t="s">
        <v>4624</v>
      </c>
      <c r="B2036" s="124" t="s">
        <v>4625</v>
      </c>
      <c r="C2036" s="123" t="s">
        <v>74</v>
      </c>
      <c r="D2036" s="123" t="s">
        <v>155</v>
      </c>
      <c r="E2036" s="123" t="s">
        <v>155</v>
      </c>
      <c r="F2036" s="123">
        <v>2024</v>
      </c>
      <c r="G2036" s="123" t="s">
        <v>138</v>
      </c>
      <c r="H2036" s="123" t="s">
        <v>151</v>
      </c>
      <c r="I2036" s="123" t="s">
        <v>152</v>
      </c>
      <c r="J2036" s="251" t="s">
        <v>13</v>
      </c>
      <c r="K2036" s="181">
        <v>33245</v>
      </c>
      <c r="L2036" s="185">
        <v>33300</v>
      </c>
      <c r="M2036" s="181">
        <v>33145.358</v>
      </c>
      <c r="N2036" s="182" t="s">
        <v>20</v>
      </c>
      <c r="O2036" s="183" t="s">
        <v>20</v>
      </c>
    </row>
    <row r="2037" spans="1:15" customFormat="1" ht="15.5" x14ac:dyDescent="0.35">
      <c r="A2037" s="176" t="s">
        <v>4626</v>
      </c>
      <c r="B2037" s="177" t="s">
        <v>4627</v>
      </c>
      <c r="C2037" s="176" t="s">
        <v>98</v>
      </c>
      <c r="D2037" s="176" t="s">
        <v>158</v>
      </c>
      <c r="E2037" s="176" t="s">
        <v>426</v>
      </c>
      <c r="F2037" s="176">
        <v>2024</v>
      </c>
      <c r="G2037" s="176" t="s">
        <v>138</v>
      </c>
      <c r="H2037" s="176" t="s">
        <v>139</v>
      </c>
      <c r="I2037" s="176" t="s">
        <v>886</v>
      </c>
      <c r="J2037" s="250" t="s">
        <v>13</v>
      </c>
      <c r="K2037" s="178">
        <v>11656</v>
      </c>
      <c r="L2037" s="178">
        <v>9777</v>
      </c>
      <c r="M2037" s="178">
        <v>9777</v>
      </c>
      <c r="N2037" s="179" t="s">
        <v>20</v>
      </c>
      <c r="O2037" s="180" t="s">
        <v>20</v>
      </c>
    </row>
    <row r="2038" spans="1:15" customFormat="1" ht="15.5" x14ac:dyDescent="0.35">
      <c r="A2038" s="123" t="s">
        <v>4628</v>
      </c>
      <c r="B2038" s="124" t="s">
        <v>4629</v>
      </c>
      <c r="C2038" s="123" t="s">
        <v>89</v>
      </c>
      <c r="D2038" s="123" t="s">
        <v>186</v>
      </c>
      <c r="E2038" s="123" t="s">
        <v>303</v>
      </c>
      <c r="F2038" s="123">
        <v>2024</v>
      </c>
      <c r="G2038" s="123" t="s">
        <v>138</v>
      </c>
      <c r="H2038" s="123" t="s">
        <v>139</v>
      </c>
      <c r="I2038" s="123" t="s">
        <v>140</v>
      </c>
      <c r="J2038" s="251" t="s">
        <v>13</v>
      </c>
      <c r="K2038" s="181">
        <v>8299</v>
      </c>
      <c r="L2038" s="185">
        <v>8299</v>
      </c>
      <c r="M2038" s="181">
        <v>4364.1000000000004</v>
      </c>
      <c r="N2038" s="182" t="s">
        <v>20</v>
      </c>
      <c r="O2038" s="183" t="s">
        <v>20</v>
      </c>
    </row>
    <row r="2039" spans="1:15" customFormat="1" ht="15.5" x14ac:dyDescent="0.35">
      <c r="A2039" s="176" t="s">
        <v>4630</v>
      </c>
      <c r="B2039" s="177" t="s">
        <v>4631</v>
      </c>
      <c r="C2039" s="176" t="s">
        <v>98</v>
      </c>
      <c r="D2039" s="176" t="s">
        <v>155</v>
      </c>
      <c r="E2039" s="176" t="s">
        <v>155</v>
      </c>
      <c r="F2039" s="176">
        <v>2024</v>
      </c>
      <c r="G2039" s="176" t="s">
        <v>138</v>
      </c>
      <c r="H2039" s="176" t="s">
        <v>151</v>
      </c>
      <c r="I2039" s="176" t="s">
        <v>152</v>
      </c>
      <c r="J2039" s="250" t="s">
        <v>13</v>
      </c>
      <c r="K2039" s="178">
        <v>204010</v>
      </c>
      <c r="L2039" s="178">
        <v>203180</v>
      </c>
      <c r="M2039" s="178">
        <v>203175</v>
      </c>
      <c r="N2039" s="179" t="s">
        <v>20</v>
      </c>
      <c r="O2039" s="180" t="s">
        <v>20</v>
      </c>
    </row>
    <row r="2040" spans="1:15" customFormat="1" ht="15.5" x14ac:dyDescent="0.35">
      <c r="A2040" s="123" t="s">
        <v>4632</v>
      </c>
      <c r="B2040" s="124" t="s">
        <v>4633</v>
      </c>
      <c r="C2040" s="123" t="s">
        <v>92</v>
      </c>
      <c r="D2040" s="123" t="s">
        <v>361</v>
      </c>
      <c r="E2040" s="123" t="s">
        <v>1657</v>
      </c>
      <c r="F2040" s="123">
        <v>2024</v>
      </c>
      <c r="G2040" s="123" t="s">
        <v>138</v>
      </c>
      <c r="H2040" s="123" t="s">
        <v>151</v>
      </c>
      <c r="I2040" s="123" t="s">
        <v>152</v>
      </c>
      <c r="J2040" s="251" t="s">
        <v>13</v>
      </c>
      <c r="K2040" s="181">
        <v>2739624</v>
      </c>
      <c r="L2040" s="181">
        <v>4122930</v>
      </c>
      <c r="M2040" s="181">
        <v>3109414.352</v>
      </c>
      <c r="N2040" s="182" t="s">
        <v>20</v>
      </c>
      <c r="O2040" s="183" t="s">
        <v>20</v>
      </c>
    </row>
    <row r="2041" spans="1:15" customFormat="1" ht="15.5" x14ac:dyDescent="0.35">
      <c r="A2041" s="176" t="s">
        <v>4634</v>
      </c>
      <c r="B2041" s="177" t="s">
        <v>4635</v>
      </c>
      <c r="C2041" s="176" t="s">
        <v>92</v>
      </c>
      <c r="D2041" s="176" t="s">
        <v>361</v>
      </c>
      <c r="E2041" s="176" t="s">
        <v>974</v>
      </c>
      <c r="F2041" s="176">
        <v>2024</v>
      </c>
      <c r="G2041" s="176" t="s">
        <v>138</v>
      </c>
      <c r="H2041" s="176" t="s">
        <v>151</v>
      </c>
      <c r="I2041" s="176" t="s">
        <v>152</v>
      </c>
      <c r="J2041" s="250" t="s">
        <v>13</v>
      </c>
      <c r="K2041" s="178">
        <v>1354001</v>
      </c>
      <c r="L2041" s="178">
        <v>1873600</v>
      </c>
      <c r="M2041" s="178">
        <v>1482247.9380000001</v>
      </c>
      <c r="N2041" s="179" t="s">
        <v>20</v>
      </c>
      <c r="O2041" s="180" t="s">
        <v>20</v>
      </c>
    </row>
    <row r="2042" spans="1:15" customFormat="1" ht="15.5" x14ac:dyDescent="0.35">
      <c r="A2042" s="123" t="s">
        <v>4636</v>
      </c>
      <c r="B2042" s="124" t="s">
        <v>4637</v>
      </c>
      <c r="C2042" s="123" t="s">
        <v>92</v>
      </c>
      <c r="D2042" s="123" t="s">
        <v>721</v>
      </c>
      <c r="E2042" s="123" t="s">
        <v>1912</v>
      </c>
      <c r="F2042" s="123">
        <v>2024</v>
      </c>
      <c r="G2042" s="123" t="s">
        <v>138</v>
      </c>
      <c r="H2042" s="123" t="s">
        <v>144</v>
      </c>
      <c r="I2042" s="123" t="s">
        <v>145</v>
      </c>
      <c r="J2042" s="251" t="s">
        <v>13</v>
      </c>
      <c r="K2042" s="181">
        <v>274803</v>
      </c>
      <c r="L2042" s="181">
        <v>274803</v>
      </c>
      <c r="M2042" s="181">
        <v>274783</v>
      </c>
      <c r="N2042" s="182" t="s">
        <v>20</v>
      </c>
      <c r="O2042" s="183" t="s">
        <v>20</v>
      </c>
    </row>
    <row r="2043" spans="1:15" customFormat="1" ht="15.5" x14ac:dyDescent="0.35">
      <c r="A2043" s="176" t="s">
        <v>4638</v>
      </c>
      <c r="B2043" s="177" t="s">
        <v>4639</v>
      </c>
      <c r="C2043" s="176" t="s">
        <v>88</v>
      </c>
      <c r="D2043" s="176" t="s">
        <v>396</v>
      </c>
      <c r="E2043" s="176" t="s">
        <v>396</v>
      </c>
      <c r="F2043" s="176">
        <v>2024</v>
      </c>
      <c r="G2043" s="176" t="s">
        <v>138</v>
      </c>
      <c r="H2043" s="176" t="s">
        <v>182</v>
      </c>
      <c r="I2043" s="176" t="s">
        <v>330</v>
      </c>
      <c r="J2043" s="250" t="s">
        <v>13</v>
      </c>
      <c r="K2043" s="178">
        <v>1102042</v>
      </c>
      <c r="L2043" s="178">
        <v>847042</v>
      </c>
      <c r="M2043" s="178">
        <v>846638</v>
      </c>
      <c r="N2043" s="179" t="s">
        <v>20</v>
      </c>
      <c r="O2043" s="180" t="s">
        <v>20</v>
      </c>
    </row>
    <row r="2044" spans="1:15" customFormat="1" ht="15.5" x14ac:dyDescent="0.35">
      <c r="A2044" s="123" t="s">
        <v>4640</v>
      </c>
      <c r="B2044" s="124" t="s">
        <v>4641</v>
      </c>
      <c r="C2044" s="123" t="s">
        <v>90</v>
      </c>
      <c r="D2044" s="123" t="s">
        <v>63</v>
      </c>
      <c r="E2044" s="123" t="s">
        <v>901</v>
      </c>
      <c r="F2044" s="123">
        <v>2024</v>
      </c>
      <c r="G2044" s="123" t="s">
        <v>138</v>
      </c>
      <c r="H2044" s="123" t="s">
        <v>151</v>
      </c>
      <c r="I2044" s="123" t="s">
        <v>200</v>
      </c>
      <c r="J2044" s="251" t="s">
        <v>13</v>
      </c>
      <c r="K2044" s="181">
        <v>1154</v>
      </c>
      <c r="L2044" s="181">
        <v>1</v>
      </c>
      <c r="M2044" s="181">
        <v>0</v>
      </c>
      <c r="N2044" s="182" t="s">
        <v>20</v>
      </c>
      <c r="O2044" s="183" t="s">
        <v>146</v>
      </c>
    </row>
    <row r="2045" spans="1:15" customFormat="1" ht="15.5" x14ac:dyDescent="0.35">
      <c r="A2045" s="176" t="s">
        <v>4642</v>
      </c>
      <c r="B2045" s="177" t="s">
        <v>4643</v>
      </c>
      <c r="C2045" s="176" t="s">
        <v>111</v>
      </c>
      <c r="D2045" s="176" t="s">
        <v>932</v>
      </c>
      <c r="E2045" s="176" t="s">
        <v>4424</v>
      </c>
      <c r="F2045" s="176">
        <v>2024</v>
      </c>
      <c r="G2045" s="176" t="s">
        <v>138</v>
      </c>
      <c r="H2045" s="176" t="s">
        <v>182</v>
      </c>
      <c r="I2045" s="176" t="s">
        <v>330</v>
      </c>
      <c r="J2045" s="250" t="s">
        <v>13</v>
      </c>
      <c r="K2045" s="178">
        <v>1000</v>
      </c>
      <c r="L2045" s="184">
        <v>1500</v>
      </c>
      <c r="M2045" s="178">
        <v>1042</v>
      </c>
      <c r="N2045" s="179" t="s">
        <v>20</v>
      </c>
      <c r="O2045" s="180" t="s">
        <v>20</v>
      </c>
    </row>
    <row r="2046" spans="1:15" customFormat="1" ht="15.5" x14ac:dyDescent="0.35">
      <c r="A2046" s="123" t="s">
        <v>4644</v>
      </c>
      <c r="B2046" s="124" t="s">
        <v>4645</v>
      </c>
      <c r="C2046" s="123" t="s">
        <v>96</v>
      </c>
      <c r="D2046" s="123" t="s">
        <v>166</v>
      </c>
      <c r="E2046" s="123" t="s">
        <v>600</v>
      </c>
      <c r="F2046" s="123">
        <v>2024</v>
      </c>
      <c r="G2046" s="123" t="s">
        <v>138</v>
      </c>
      <c r="H2046" s="123" t="s">
        <v>151</v>
      </c>
      <c r="I2046" s="123" t="s">
        <v>152</v>
      </c>
      <c r="J2046" s="251" t="s">
        <v>13</v>
      </c>
      <c r="K2046" s="181">
        <v>11753</v>
      </c>
      <c r="L2046" s="185">
        <v>10210</v>
      </c>
      <c r="M2046" s="181">
        <v>5047.47</v>
      </c>
      <c r="N2046" s="182" t="s">
        <v>20</v>
      </c>
      <c r="O2046" s="183" t="s">
        <v>20</v>
      </c>
    </row>
    <row r="2047" spans="1:15" customFormat="1" ht="15.5" x14ac:dyDescent="0.35">
      <c r="A2047" s="176" t="s">
        <v>4646</v>
      </c>
      <c r="B2047" s="177" t="s">
        <v>4647</v>
      </c>
      <c r="C2047" s="176" t="s">
        <v>97</v>
      </c>
      <c r="D2047" s="176" t="s">
        <v>155</v>
      </c>
      <c r="E2047" s="176" t="s">
        <v>155</v>
      </c>
      <c r="F2047" s="176">
        <v>2024</v>
      </c>
      <c r="G2047" s="176" t="s">
        <v>138</v>
      </c>
      <c r="H2047" s="176" t="s">
        <v>151</v>
      </c>
      <c r="I2047" s="176" t="s">
        <v>200</v>
      </c>
      <c r="J2047" s="250" t="s">
        <v>13</v>
      </c>
      <c r="K2047" s="178">
        <v>439936</v>
      </c>
      <c r="L2047" s="178">
        <v>424000</v>
      </c>
      <c r="M2047" s="184">
        <v>381313</v>
      </c>
      <c r="N2047" s="179" t="s">
        <v>20</v>
      </c>
      <c r="O2047" s="180" t="s">
        <v>20</v>
      </c>
    </row>
    <row r="2048" spans="1:15" customFormat="1" ht="15.5" x14ac:dyDescent="0.35">
      <c r="A2048" s="123" t="s">
        <v>4648</v>
      </c>
      <c r="B2048" s="124" t="s">
        <v>4649</v>
      </c>
      <c r="C2048" s="123" t="s">
        <v>96</v>
      </c>
      <c r="D2048" s="123" t="s">
        <v>136</v>
      </c>
      <c r="E2048" s="123" t="s">
        <v>381</v>
      </c>
      <c r="F2048" s="123">
        <v>2024</v>
      </c>
      <c r="G2048" s="123" t="s">
        <v>138</v>
      </c>
      <c r="H2048" s="123" t="s">
        <v>151</v>
      </c>
      <c r="I2048" s="123" t="s">
        <v>152</v>
      </c>
      <c r="J2048" s="251" t="s">
        <v>13</v>
      </c>
      <c r="K2048" s="181">
        <v>79194</v>
      </c>
      <c r="L2048" s="181">
        <v>23010</v>
      </c>
      <c r="M2048" s="181">
        <v>10205.145</v>
      </c>
      <c r="N2048" s="182" t="s">
        <v>20</v>
      </c>
      <c r="O2048" s="183" t="s">
        <v>20</v>
      </c>
    </row>
    <row r="2049" spans="1:15" customFormat="1" ht="15.5" x14ac:dyDescent="0.35">
      <c r="A2049" s="176" t="s">
        <v>4650</v>
      </c>
      <c r="B2049" s="177" t="s">
        <v>4651</v>
      </c>
      <c r="C2049" s="176" t="s">
        <v>100</v>
      </c>
      <c r="D2049" s="176" t="s">
        <v>155</v>
      </c>
      <c r="E2049" s="176" t="s">
        <v>155</v>
      </c>
      <c r="F2049" s="176">
        <v>2024</v>
      </c>
      <c r="G2049" s="176" t="s">
        <v>138</v>
      </c>
      <c r="H2049" s="176" t="s">
        <v>151</v>
      </c>
      <c r="I2049" s="176" t="s">
        <v>152</v>
      </c>
      <c r="J2049" s="250" t="s">
        <v>13</v>
      </c>
      <c r="K2049" s="178">
        <v>6224501</v>
      </c>
      <c r="L2049" s="178">
        <v>5846910</v>
      </c>
      <c r="M2049" s="178">
        <v>5836031.7379999999</v>
      </c>
      <c r="N2049" s="179" t="s">
        <v>20</v>
      </c>
      <c r="O2049" s="180" t="s">
        <v>20</v>
      </c>
    </row>
    <row r="2050" spans="1:15" customFormat="1" ht="15.5" x14ac:dyDescent="0.35">
      <c r="A2050" s="123" t="s">
        <v>4652</v>
      </c>
      <c r="B2050" s="124" t="s">
        <v>4653</v>
      </c>
      <c r="C2050" s="123" t="s">
        <v>91</v>
      </c>
      <c r="D2050" s="123" t="s">
        <v>384</v>
      </c>
      <c r="E2050" s="123" t="s">
        <v>561</v>
      </c>
      <c r="F2050" s="123">
        <v>2024</v>
      </c>
      <c r="G2050" s="123" t="s">
        <v>138</v>
      </c>
      <c r="H2050" s="123" t="s">
        <v>139</v>
      </c>
      <c r="I2050" s="123" t="s">
        <v>177</v>
      </c>
      <c r="J2050" s="251" t="s">
        <v>13</v>
      </c>
      <c r="K2050" s="181">
        <v>1569964</v>
      </c>
      <c r="L2050" s="181">
        <v>1569964</v>
      </c>
      <c r="M2050" s="181">
        <v>1554786.129</v>
      </c>
      <c r="N2050" s="182" t="s">
        <v>20</v>
      </c>
      <c r="O2050" s="183" t="s">
        <v>20</v>
      </c>
    </row>
    <row r="2051" spans="1:15" customFormat="1" ht="15.5" x14ac:dyDescent="0.35">
      <c r="A2051" s="176" t="s">
        <v>4654</v>
      </c>
      <c r="B2051" s="177" t="s">
        <v>4655</v>
      </c>
      <c r="C2051" s="176" t="s">
        <v>292</v>
      </c>
      <c r="D2051" s="176" t="s">
        <v>72</v>
      </c>
      <c r="E2051" s="176" t="s">
        <v>1526</v>
      </c>
      <c r="F2051" s="176">
        <v>2024</v>
      </c>
      <c r="G2051" s="176" t="s">
        <v>138</v>
      </c>
      <c r="H2051" s="176" t="s">
        <v>151</v>
      </c>
      <c r="I2051" s="176" t="s">
        <v>152</v>
      </c>
      <c r="J2051" s="250" t="s">
        <v>13</v>
      </c>
      <c r="K2051" s="178">
        <v>2000</v>
      </c>
      <c r="L2051" s="184">
        <v>1410</v>
      </c>
      <c r="M2051" s="178">
        <v>1408.3620000000001</v>
      </c>
      <c r="N2051" s="179" t="s">
        <v>20</v>
      </c>
      <c r="O2051" s="180" t="s">
        <v>20</v>
      </c>
    </row>
    <row r="2052" spans="1:15" customFormat="1" ht="15.5" x14ac:dyDescent="0.35">
      <c r="A2052" s="123" t="s">
        <v>4656</v>
      </c>
      <c r="B2052" s="124" t="s">
        <v>4657</v>
      </c>
      <c r="C2052" s="123" t="s">
        <v>89</v>
      </c>
      <c r="D2052" s="123" t="s">
        <v>186</v>
      </c>
      <c r="E2052" s="123" t="s">
        <v>187</v>
      </c>
      <c r="F2052" s="123">
        <v>2024</v>
      </c>
      <c r="G2052" s="123" t="s">
        <v>138</v>
      </c>
      <c r="H2052" s="123" t="s">
        <v>182</v>
      </c>
      <c r="I2052" s="123" t="s">
        <v>183</v>
      </c>
      <c r="J2052" s="251" t="s">
        <v>13</v>
      </c>
      <c r="K2052" s="181">
        <v>1481607</v>
      </c>
      <c r="L2052" s="181">
        <v>1481607</v>
      </c>
      <c r="M2052" s="181">
        <v>1359664.0220000001</v>
      </c>
      <c r="N2052" s="182" t="s">
        <v>20</v>
      </c>
      <c r="O2052" s="183" t="s">
        <v>20</v>
      </c>
    </row>
    <row r="2053" spans="1:15" customFormat="1" ht="15.5" x14ac:dyDescent="0.35">
      <c r="A2053" s="176" t="s">
        <v>4658</v>
      </c>
      <c r="B2053" s="177" t="s">
        <v>4659</v>
      </c>
      <c r="C2053" s="176" t="s">
        <v>86</v>
      </c>
      <c r="D2053" s="176" t="s">
        <v>155</v>
      </c>
      <c r="E2053" s="176" t="s">
        <v>155</v>
      </c>
      <c r="F2053" s="176">
        <v>2024</v>
      </c>
      <c r="G2053" s="176" t="s">
        <v>138</v>
      </c>
      <c r="H2053" s="176" t="s">
        <v>151</v>
      </c>
      <c r="I2053" s="176" t="s">
        <v>791</v>
      </c>
      <c r="J2053" s="250" t="s">
        <v>13</v>
      </c>
      <c r="K2053" s="178">
        <v>142575</v>
      </c>
      <c r="L2053" s="178">
        <v>169350</v>
      </c>
      <c r="M2053" s="178">
        <v>142324.86600000001</v>
      </c>
      <c r="N2053" s="179" t="s">
        <v>20</v>
      </c>
      <c r="O2053" s="180" t="s">
        <v>20</v>
      </c>
    </row>
    <row r="2054" spans="1:15" customFormat="1" ht="15.5" x14ac:dyDescent="0.35">
      <c r="A2054" s="123" t="s">
        <v>4660</v>
      </c>
      <c r="B2054" s="124" t="s">
        <v>4661</v>
      </c>
      <c r="C2054" s="123" t="s">
        <v>88</v>
      </c>
      <c r="D2054" s="123" t="s">
        <v>412</v>
      </c>
      <c r="E2054" s="123" t="s">
        <v>632</v>
      </c>
      <c r="F2054" s="123">
        <v>2024</v>
      </c>
      <c r="G2054" s="123" t="s">
        <v>138</v>
      </c>
      <c r="H2054" s="123" t="s">
        <v>210</v>
      </c>
      <c r="I2054" s="123" t="s">
        <v>429</v>
      </c>
      <c r="J2054" s="251" t="s">
        <v>16</v>
      </c>
      <c r="K2054" s="181">
        <v>678365</v>
      </c>
      <c r="L2054" s="181">
        <v>510000</v>
      </c>
      <c r="M2054" s="181">
        <v>488562.58799999999</v>
      </c>
      <c r="N2054" s="182" t="s">
        <v>20</v>
      </c>
      <c r="O2054" s="183" t="s">
        <v>20</v>
      </c>
    </row>
    <row r="2055" spans="1:15" customFormat="1" ht="15.5" x14ac:dyDescent="0.35">
      <c r="A2055" s="176" t="s">
        <v>4662</v>
      </c>
      <c r="B2055" s="177" t="s">
        <v>4663</v>
      </c>
      <c r="C2055" s="176" t="s">
        <v>96</v>
      </c>
      <c r="D2055" s="176" t="s">
        <v>166</v>
      </c>
      <c r="E2055" s="176" t="s">
        <v>1012</v>
      </c>
      <c r="F2055" s="176">
        <v>2024</v>
      </c>
      <c r="G2055" s="176" t="s">
        <v>138</v>
      </c>
      <c r="H2055" s="176" t="s">
        <v>151</v>
      </c>
      <c r="I2055" s="176" t="s">
        <v>200</v>
      </c>
      <c r="J2055" s="250" t="s">
        <v>13</v>
      </c>
      <c r="K2055" s="178">
        <v>1012000</v>
      </c>
      <c r="L2055" s="178">
        <v>1245434</v>
      </c>
      <c r="M2055" s="178">
        <v>1241592.368</v>
      </c>
      <c r="N2055" s="179" t="s">
        <v>20</v>
      </c>
      <c r="O2055" s="180" t="s">
        <v>20</v>
      </c>
    </row>
    <row r="2056" spans="1:15" customFormat="1" ht="15.5" x14ac:dyDescent="0.35">
      <c r="A2056" s="123" t="s">
        <v>4664</v>
      </c>
      <c r="B2056" s="124" t="s">
        <v>4665</v>
      </c>
      <c r="C2056" s="123" t="s">
        <v>98</v>
      </c>
      <c r="D2056" s="123" t="s">
        <v>365</v>
      </c>
      <c r="E2056" s="123" t="s">
        <v>457</v>
      </c>
      <c r="F2056" s="123">
        <v>2024</v>
      </c>
      <c r="G2056" s="123" t="s">
        <v>138</v>
      </c>
      <c r="H2056" s="123" t="s">
        <v>182</v>
      </c>
      <c r="I2056" s="123" t="s">
        <v>330</v>
      </c>
      <c r="J2056" s="251" t="s">
        <v>13</v>
      </c>
      <c r="K2056" s="181">
        <v>1828518</v>
      </c>
      <c r="L2056" s="185">
        <v>1841064</v>
      </c>
      <c r="M2056" s="185">
        <v>1826662.6939999999</v>
      </c>
      <c r="N2056" s="182" t="s">
        <v>20</v>
      </c>
      <c r="O2056" s="183" t="s">
        <v>20</v>
      </c>
    </row>
    <row r="2057" spans="1:15" customFormat="1" ht="15.5" x14ac:dyDescent="0.35">
      <c r="A2057" s="176" t="s">
        <v>4666</v>
      </c>
      <c r="B2057" s="177" t="s">
        <v>4667</v>
      </c>
      <c r="C2057" s="176" t="s">
        <v>109</v>
      </c>
      <c r="D2057" s="176" t="s">
        <v>368</v>
      </c>
      <c r="E2057" s="176" t="s">
        <v>2130</v>
      </c>
      <c r="F2057" s="176">
        <v>2024</v>
      </c>
      <c r="G2057" s="176" t="s">
        <v>138</v>
      </c>
      <c r="H2057" s="176" t="s">
        <v>182</v>
      </c>
      <c r="I2057" s="176" t="s">
        <v>330</v>
      </c>
      <c r="J2057" s="250" t="s">
        <v>13</v>
      </c>
      <c r="K2057" s="178">
        <v>2000</v>
      </c>
      <c r="L2057" s="178">
        <v>4000</v>
      </c>
      <c r="M2057" s="178">
        <v>1000</v>
      </c>
      <c r="N2057" s="179" t="s">
        <v>20</v>
      </c>
      <c r="O2057" s="180" t="s">
        <v>20</v>
      </c>
    </row>
    <row r="2058" spans="1:15" customFormat="1" ht="15.5" x14ac:dyDescent="0.35">
      <c r="A2058" s="123" t="s">
        <v>4668</v>
      </c>
      <c r="B2058" s="124" t="s">
        <v>4669</v>
      </c>
      <c r="C2058" s="123" t="s">
        <v>91</v>
      </c>
      <c r="D2058" s="123" t="s">
        <v>460</v>
      </c>
      <c r="E2058" s="123" t="s">
        <v>859</v>
      </c>
      <c r="F2058" s="123">
        <v>2024</v>
      </c>
      <c r="G2058" s="123" t="s">
        <v>138</v>
      </c>
      <c r="H2058" s="123" t="s">
        <v>182</v>
      </c>
      <c r="I2058" s="123" t="s">
        <v>330</v>
      </c>
      <c r="J2058" s="251" t="s">
        <v>13</v>
      </c>
      <c r="K2058" s="181">
        <v>132355</v>
      </c>
      <c r="L2058" s="185">
        <v>132306</v>
      </c>
      <c r="M2058" s="185">
        <v>132295.75899999999</v>
      </c>
      <c r="N2058" s="182" t="s">
        <v>20</v>
      </c>
      <c r="O2058" s="183" t="s">
        <v>20</v>
      </c>
    </row>
    <row r="2059" spans="1:15" customFormat="1" ht="15.5" x14ac:dyDescent="0.35">
      <c r="A2059" s="176" t="s">
        <v>4670</v>
      </c>
      <c r="B2059" s="177" t="s">
        <v>4671</v>
      </c>
      <c r="C2059" s="176" t="s">
        <v>88</v>
      </c>
      <c r="D2059" s="176" t="s">
        <v>396</v>
      </c>
      <c r="E2059" s="176" t="s">
        <v>464</v>
      </c>
      <c r="F2059" s="176">
        <v>2024</v>
      </c>
      <c r="G2059" s="176" t="s">
        <v>138</v>
      </c>
      <c r="H2059" s="176" t="s">
        <v>151</v>
      </c>
      <c r="I2059" s="176" t="s">
        <v>200</v>
      </c>
      <c r="J2059" s="250" t="s">
        <v>13</v>
      </c>
      <c r="K2059" s="178">
        <v>1161188</v>
      </c>
      <c r="L2059" s="184">
        <v>583615</v>
      </c>
      <c r="M2059" s="184">
        <v>582550.61499999999</v>
      </c>
      <c r="N2059" s="179" t="s">
        <v>20</v>
      </c>
      <c r="O2059" s="180" t="s">
        <v>20</v>
      </c>
    </row>
    <row r="2060" spans="1:15" customFormat="1" ht="15.5" x14ac:dyDescent="0.35">
      <c r="A2060" s="123" t="s">
        <v>4672</v>
      </c>
      <c r="B2060" s="124" t="s">
        <v>4673</v>
      </c>
      <c r="C2060" s="123" t="s">
        <v>90</v>
      </c>
      <c r="D2060" s="123" t="s">
        <v>911</v>
      </c>
      <c r="E2060" s="123" t="s">
        <v>2388</v>
      </c>
      <c r="F2060" s="123">
        <v>2024</v>
      </c>
      <c r="G2060" s="123" t="s">
        <v>138</v>
      </c>
      <c r="H2060" s="123" t="s">
        <v>151</v>
      </c>
      <c r="I2060" s="123" t="s">
        <v>200</v>
      </c>
      <c r="J2060" s="251" t="s">
        <v>13</v>
      </c>
      <c r="K2060" s="181">
        <v>707000</v>
      </c>
      <c r="L2060" s="181">
        <v>676104</v>
      </c>
      <c r="M2060" s="181">
        <v>676102</v>
      </c>
      <c r="N2060" s="182" t="s">
        <v>20</v>
      </c>
      <c r="O2060" s="183" t="s">
        <v>20</v>
      </c>
    </row>
    <row r="2061" spans="1:15" customFormat="1" ht="15.5" x14ac:dyDescent="0.35">
      <c r="A2061" s="176" t="s">
        <v>4674</v>
      </c>
      <c r="B2061" s="177" t="s">
        <v>4675</v>
      </c>
      <c r="C2061" s="176" t="s">
        <v>109</v>
      </c>
      <c r="D2061" s="176" t="s">
        <v>288</v>
      </c>
      <c r="E2061" s="176" t="s">
        <v>2933</v>
      </c>
      <c r="F2061" s="176">
        <v>2024</v>
      </c>
      <c r="G2061" s="176" t="s">
        <v>138</v>
      </c>
      <c r="H2061" s="176" t="s">
        <v>139</v>
      </c>
      <c r="I2061" s="176" t="s">
        <v>140</v>
      </c>
      <c r="J2061" s="250" t="s">
        <v>13</v>
      </c>
      <c r="K2061" s="178">
        <v>35115</v>
      </c>
      <c r="L2061" s="184">
        <v>19796</v>
      </c>
      <c r="M2061" s="178">
        <v>19796</v>
      </c>
      <c r="N2061" s="179" t="s">
        <v>20</v>
      </c>
      <c r="O2061" s="180" t="s">
        <v>20</v>
      </c>
    </row>
    <row r="2062" spans="1:15" customFormat="1" ht="15.5" x14ac:dyDescent="0.35">
      <c r="A2062" s="123" t="s">
        <v>4676</v>
      </c>
      <c r="B2062" s="124" t="s">
        <v>4677</v>
      </c>
      <c r="C2062" s="123" t="s">
        <v>93</v>
      </c>
      <c r="D2062" s="123" t="s">
        <v>315</v>
      </c>
      <c r="E2062" s="123" t="s">
        <v>2439</v>
      </c>
      <c r="F2062" s="123">
        <v>2024</v>
      </c>
      <c r="G2062" s="123" t="s">
        <v>138</v>
      </c>
      <c r="H2062" s="123" t="s">
        <v>196</v>
      </c>
      <c r="I2062" s="123" t="s">
        <v>196</v>
      </c>
      <c r="J2062" s="251" t="s">
        <v>13</v>
      </c>
      <c r="K2062" s="181">
        <v>477088</v>
      </c>
      <c r="L2062" s="185">
        <v>477088</v>
      </c>
      <c r="M2062" s="181">
        <v>383341</v>
      </c>
      <c r="N2062" s="182" t="s">
        <v>20</v>
      </c>
      <c r="O2062" s="183" t="s">
        <v>20</v>
      </c>
    </row>
    <row r="2063" spans="1:15" customFormat="1" ht="15.5" x14ac:dyDescent="0.35">
      <c r="A2063" s="176" t="s">
        <v>4678</v>
      </c>
      <c r="B2063" s="177" t="s">
        <v>4679</v>
      </c>
      <c r="C2063" s="176" t="s">
        <v>97</v>
      </c>
      <c r="D2063" s="176" t="s">
        <v>155</v>
      </c>
      <c r="E2063" s="176" t="s">
        <v>155</v>
      </c>
      <c r="F2063" s="176">
        <v>2024</v>
      </c>
      <c r="G2063" s="176" t="s">
        <v>138</v>
      </c>
      <c r="H2063" s="176" t="s">
        <v>144</v>
      </c>
      <c r="I2063" s="176" t="s">
        <v>144</v>
      </c>
      <c r="J2063" s="250" t="s">
        <v>13</v>
      </c>
      <c r="K2063" s="178">
        <v>207074</v>
      </c>
      <c r="L2063" s="178">
        <v>207074</v>
      </c>
      <c r="M2063" s="178">
        <v>207073.32</v>
      </c>
      <c r="N2063" s="179" t="s">
        <v>20</v>
      </c>
      <c r="O2063" s="180" t="s">
        <v>20</v>
      </c>
    </row>
    <row r="2064" spans="1:15" customFormat="1" ht="15.5" x14ac:dyDescent="0.35">
      <c r="A2064" s="123" t="s">
        <v>4680</v>
      </c>
      <c r="B2064" s="124" t="s">
        <v>4681</v>
      </c>
      <c r="C2064" s="123" t="s">
        <v>91</v>
      </c>
      <c r="D2064" s="123" t="s">
        <v>155</v>
      </c>
      <c r="E2064" s="123" t="s">
        <v>155</v>
      </c>
      <c r="F2064" s="123">
        <v>2024</v>
      </c>
      <c r="G2064" s="123" t="s">
        <v>138</v>
      </c>
      <c r="H2064" s="123" t="s">
        <v>151</v>
      </c>
      <c r="I2064" s="123" t="s">
        <v>200</v>
      </c>
      <c r="J2064" s="251" t="s">
        <v>13</v>
      </c>
      <c r="K2064" s="181">
        <v>1000</v>
      </c>
      <c r="L2064" s="181">
        <v>1000</v>
      </c>
      <c r="M2064" s="181">
        <v>0</v>
      </c>
      <c r="N2064" s="182" t="s">
        <v>20</v>
      </c>
      <c r="O2064" s="183" t="s">
        <v>146</v>
      </c>
    </row>
    <row r="2065" spans="1:15" customFormat="1" ht="15.5" x14ac:dyDescent="0.35">
      <c r="A2065" s="176" t="s">
        <v>4682</v>
      </c>
      <c r="B2065" s="177" t="s">
        <v>4683</v>
      </c>
      <c r="C2065" s="176" t="s">
        <v>98</v>
      </c>
      <c r="D2065" s="176" t="s">
        <v>190</v>
      </c>
      <c r="E2065" s="176" t="s">
        <v>217</v>
      </c>
      <c r="F2065" s="176">
        <v>2024</v>
      </c>
      <c r="G2065" s="176" t="s">
        <v>138</v>
      </c>
      <c r="H2065" s="176" t="s">
        <v>139</v>
      </c>
      <c r="I2065" s="176" t="s">
        <v>140</v>
      </c>
      <c r="J2065" s="250" t="s">
        <v>13</v>
      </c>
      <c r="K2065" s="178">
        <v>29290</v>
      </c>
      <c r="L2065" s="178">
        <v>2</v>
      </c>
      <c r="M2065" s="178">
        <v>0</v>
      </c>
      <c r="N2065" s="179" t="s">
        <v>20</v>
      </c>
      <c r="O2065" s="180" t="s">
        <v>146</v>
      </c>
    </row>
    <row r="2066" spans="1:15" customFormat="1" ht="15.5" x14ac:dyDescent="0.35">
      <c r="A2066" s="123" t="s">
        <v>4684</v>
      </c>
      <c r="B2066" s="124" t="s">
        <v>4685</v>
      </c>
      <c r="C2066" s="123" t="s">
        <v>98</v>
      </c>
      <c r="D2066" s="123" t="s">
        <v>190</v>
      </c>
      <c r="E2066" s="123" t="s">
        <v>2210</v>
      </c>
      <c r="F2066" s="123">
        <v>2024</v>
      </c>
      <c r="G2066" s="123" t="s">
        <v>138</v>
      </c>
      <c r="H2066" s="123" t="s">
        <v>139</v>
      </c>
      <c r="I2066" s="123" t="s">
        <v>140</v>
      </c>
      <c r="J2066" s="251" t="s">
        <v>13</v>
      </c>
      <c r="K2066" s="181">
        <v>889024</v>
      </c>
      <c r="L2066" s="181">
        <v>929753</v>
      </c>
      <c r="M2066" s="185">
        <v>849020.31400000001</v>
      </c>
      <c r="N2066" s="182" t="s">
        <v>20</v>
      </c>
      <c r="O2066" s="183" t="s">
        <v>20</v>
      </c>
    </row>
    <row r="2067" spans="1:15" customFormat="1" ht="15.5" x14ac:dyDescent="0.35">
      <c r="A2067" s="176" t="s">
        <v>4686</v>
      </c>
      <c r="B2067" s="177" t="s">
        <v>4687</v>
      </c>
      <c r="C2067" s="176" t="s">
        <v>98</v>
      </c>
      <c r="D2067" s="176" t="s">
        <v>365</v>
      </c>
      <c r="E2067" s="176" t="s">
        <v>1999</v>
      </c>
      <c r="F2067" s="176">
        <v>2024</v>
      </c>
      <c r="G2067" s="176" t="s">
        <v>138</v>
      </c>
      <c r="H2067" s="176" t="s">
        <v>139</v>
      </c>
      <c r="I2067" s="176" t="s">
        <v>140</v>
      </c>
      <c r="J2067" s="250" t="s">
        <v>13</v>
      </c>
      <c r="K2067" s="178">
        <v>164770</v>
      </c>
      <c r="L2067" s="184">
        <v>21314</v>
      </c>
      <c r="M2067" s="178">
        <v>13320</v>
      </c>
      <c r="N2067" s="179" t="s">
        <v>20</v>
      </c>
      <c r="O2067" s="180" t="s">
        <v>20</v>
      </c>
    </row>
    <row r="2068" spans="1:15" customFormat="1" ht="15.5" x14ac:dyDescent="0.35">
      <c r="A2068" s="123" t="s">
        <v>4688</v>
      </c>
      <c r="B2068" s="124" t="s">
        <v>4689</v>
      </c>
      <c r="C2068" s="123" t="s">
        <v>87</v>
      </c>
      <c r="D2068" s="123" t="s">
        <v>60</v>
      </c>
      <c r="E2068" s="123" t="s">
        <v>644</v>
      </c>
      <c r="F2068" s="123">
        <v>2024</v>
      </c>
      <c r="G2068" s="123" t="s">
        <v>138</v>
      </c>
      <c r="H2068" s="123" t="s">
        <v>321</v>
      </c>
      <c r="I2068" s="123" t="s">
        <v>322</v>
      </c>
      <c r="J2068" s="251" t="s">
        <v>13</v>
      </c>
      <c r="K2068" s="181">
        <v>590531</v>
      </c>
      <c r="L2068" s="181">
        <v>637019</v>
      </c>
      <c r="M2068" s="185">
        <v>567275.74699999997</v>
      </c>
      <c r="N2068" s="182" t="s">
        <v>20</v>
      </c>
      <c r="O2068" s="183" t="s">
        <v>20</v>
      </c>
    </row>
    <row r="2069" spans="1:15" customFormat="1" ht="15.5" x14ac:dyDescent="0.35">
      <c r="A2069" s="176" t="s">
        <v>4690</v>
      </c>
      <c r="B2069" s="177" t="s">
        <v>4691</v>
      </c>
      <c r="C2069" s="176" t="s">
        <v>97</v>
      </c>
      <c r="D2069" s="176" t="s">
        <v>333</v>
      </c>
      <c r="E2069" s="176" t="s">
        <v>891</v>
      </c>
      <c r="F2069" s="176">
        <v>2024</v>
      </c>
      <c r="G2069" s="176" t="s">
        <v>138</v>
      </c>
      <c r="H2069" s="176" t="s">
        <v>847</v>
      </c>
      <c r="I2069" s="176" t="s">
        <v>1256</v>
      </c>
      <c r="J2069" s="250" t="s">
        <v>13</v>
      </c>
      <c r="K2069" s="178">
        <v>2911276</v>
      </c>
      <c r="L2069" s="184">
        <v>538911</v>
      </c>
      <c r="M2069" s="178">
        <v>538903</v>
      </c>
      <c r="N2069" s="179" t="s">
        <v>20</v>
      </c>
      <c r="O2069" s="180" t="s">
        <v>20</v>
      </c>
    </row>
    <row r="2070" spans="1:15" customFormat="1" ht="15.5" x14ac:dyDescent="0.35">
      <c r="A2070" s="123" t="s">
        <v>4692</v>
      </c>
      <c r="B2070" s="124" t="s">
        <v>4693</v>
      </c>
      <c r="C2070" s="123" t="s">
        <v>98</v>
      </c>
      <c r="D2070" s="123" t="s">
        <v>365</v>
      </c>
      <c r="E2070" s="123" t="s">
        <v>457</v>
      </c>
      <c r="F2070" s="123">
        <v>2024</v>
      </c>
      <c r="G2070" s="123" t="s">
        <v>251</v>
      </c>
      <c r="H2070" s="123" t="s">
        <v>151</v>
      </c>
      <c r="I2070" s="123" t="s">
        <v>200</v>
      </c>
      <c r="J2070" s="251" t="s">
        <v>13</v>
      </c>
      <c r="K2070" s="181">
        <v>14283</v>
      </c>
      <c r="L2070" s="185">
        <v>13800</v>
      </c>
      <c r="M2070" s="181">
        <v>13800</v>
      </c>
      <c r="N2070" s="182" t="s">
        <v>20</v>
      </c>
      <c r="O2070" s="183" t="s">
        <v>20</v>
      </c>
    </row>
    <row r="2071" spans="1:15" customFormat="1" ht="15.5" x14ac:dyDescent="0.35">
      <c r="A2071" s="176" t="s">
        <v>4694</v>
      </c>
      <c r="B2071" s="177" t="s">
        <v>4695</v>
      </c>
      <c r="C2071" s="176" t="s">
        <v>91</v>
      </c>
      <c r="D2071" s="176" t="s">
        <v>384</v>
      </c>
      <c r="E2071" s="176" t="s">
        <v>1062</v>
      </c>
      <c r="F2071" s="176">
        <v>2024</v>
      </c>
      <c r="G2071" s="176" t="s">
        <v>138</v>
      </c>
      <c r="H2071" s="176" t="s">
        <v>144</v>
      </c>
      <c r="I2071" s="176" t="s">
        <v>282</v>
      </c>
      <c r="J2071" s="250" t="s">
        <v>13</v>
      </c>
      <c r="K2071" s="178">
        <v>20104</v>
      </c>
      <c r="L2071" s="184">
        <v>168</v>
      </c>
      <c r="M2071" s="178">
        <v>156.43799999999999</v>
      </c>
      <c r="N2071" s="179" t="s">
        <v>20</v>
      </c>
      <c r="O2071" s="180" t="s">
        <v>20</v>
      </c>
    </row>
    <row r="2072" spans="1:15" customFormat="1" ht="15.5" x14ac:dyDescent="0.35">
      <c r="A2072" s="123" t="s">
        <v>4696</v>
      </c>
      <c r="B2072" s="124" t="s">
        <v>4697</v>
      </c>
      <c r="C2072" s="123" t="s">
        <v>90</v>
      </c>
      <c r="D2072" s="123" t="s">
        <v>63</v>
      </c>
      <c r="E2072" s="123" t="s">
        <v>327</v>
      </c>
      <c r="F2072" s="123">
        <v>2024</v>
      </c>
      <c r="G2072" s="123" t="s">
        <v>138</v>
      </c>
      <c r="H2072" s="123" t="s">
        <v>151</v>
      </c>
      <c r="I2072" s="123" t="s">
        <v>200</v>
      </c>
      <c r="J2072" s="251" t="s">
        <v>13</v>
      </c>
      <c r="K2072" s="181">
        <v>1076500</v>
      </c>
      <c r="L2072" s="185">
        <v>1429026</v>
      </c>
      <c r="M2072" s="181">
        <v>1076498</v>
      </c>
      <c r="N2072" s="182" t="s">
        <v>20</v>
      </c>
      <c r="O2072" s="183" t="s">
        <v>20</v>
      </c>
    </row>
    <row r="2073" spans="1:15" customFormat="1" ht="15.5" x14ac:dyDescent="0.35">
      <c r="A2073" s="176" t="s">
        <v>4698</v>
      </c>
      <c r="B2073" s="177" t="s">
        <v>4699</v>
      </c>
      <c r="C2073" s="176" t="s">
        <v>98</v>
      </c>
      <c r="D2073" s="176" t="s">
        <v>158</v>
      </c>
      <c r="E2073" s="176" t="s">
        <v>309</v>
      </c>
      <c r="F2073" s="176">
        <v>2024</v>
      </c>
      <c r="G2073" s="176" t="s">
        <v>138</v>
      </c>
      <c r="H2073" s="176" t="s">
        <v>139</v>
      </c>
      <c r="I2073" s="176" t="s">
        <v>140</v>
      </c>
      <c r="J2073" s="250" t="s">
        <v>13</v>
      </c>
      <c r="K2073" s="178">
        <v>89553</v>
      </c>
      <c r="L2073" s="184">
        <v>89553</v>
      </c>
      <c r="M2073" s="178">
        <v>89553.1</v>
      </c>
      <c r="N2073" s="179" t="s">
        <v>20</v>
      </c>
      <c r="O2073" s="180" t="s">
        <v>20</v>
      </c>
    </row>
    <row r="2074" spans="1:15" customFormat="1" ht="15.5" x14ac:dyDescent="0.35">
      <c r="A2074" s="123" t="s">
        <v>4700</v>
      </c>
      <c r="B2074" s="124" t="s">
        <v>4701</v>
      </c>
      <c r="C2074" s="123" t="s">
        <v>98</v>
      </c>
      <c r="D2074" s="123" t="s">
        <v>158</v>
      </c>
      <c r="E2074" s="123" t="s">
        <v>667</v>
      </c>
      <c r="F2074" s="123">
        <v>2024</v>
      </c>
      <c r="G2074" s="123" t="s">
        <v>138</v>
      </c>
      <c r="H2074" s="123" t="s">
        <v>139</v>
      </c>
      <c r="I2074" s="123" t="s">
        <v>140</v>
      </c>
      <c r="J2074" s="251" t="s">
        <v>13</v>
      </c>
      <c r="K2074" s="181">
        <v>730017</v>
      </c>
      <c r="L2074" s="181">
        <v>15979</v>
      </c>
      <c r="M2074" s="181">
        <v>15977.05</v>
      </c>
      <c r="N2074" s="182" t="s">
        <v>20</v>
      </c>
      <c r="O2074" s="183" t="s">
        <v>20</v>
      </c>
    </row>
    <row r="2075" spans="1:15" customFormat="1" ht="15.5" x14ac:dyDescent="0.35">
      <c r="A2075" s="176" t="s">
        <v>4702</v>
      </c>
      <c r="B2075" s="177" t="s">
        <v>4703</v>
      </c>
      <c r="C2075" s="176" t="s">
        <v>109</v>
      </c>
      <c r="D2075" s="176" t="s">
        <v>288</v>
      </c>
      <c r="E2075" s="176" t="s">
        <v>3852</v>
      </c>
      <c r="F2075" s="176">
        <v>2024</v>
      </c>
      <c r="G2075" s="176" t="s">
        <v>138</v>
      </c>
      <c r="H2075" s="176" t="s">
        <v>182</v>
      </c>
      <c r="I2075" s="176" t="s">
        <v>330</v>
      </c>
      <c r="J2075" s="250" t="s">
        <v>13</v>
      </c>
      <c r="K2075" s="178">
        <v>252000</v>
      </c>
      <c r="L2075" s="178">
        <v>102000</v>
      </c>
      <c r="M2075" s="178">
        <v>101709.23299999999</v>
      </c>
      <c r="N2075" s="179" t="s">
        <v>20</v>
      </c>
      <c r="O2075" s="180" t="s">
        <v>20</v>
      </c>
    </row>
    <row r="2076" spans="1:15" customFormat="1" ht="15.5" x14ac:dyDescent="0.35">
      <c r="A2076" s="123" t="s">
        <v>4704</v>
      </c>
      <c r="B2076" s="124" t="s">
        <v>4705</v>
      </c>
      <c r="C2076" s="123" t="s">
        <v>84</v>
      </c>
      <c r="D2076" s="123" t="s">
        <v>155</v>
      </c>
      <c r="E2076" s="123" t="s">
        <v>155</v>
      </c>
      <c r="F2076" s="123">
        <v>2024</v>
      </c>
      <c r="G2076" s="123" t="s">
        <v>138</v>
      </c>
      <c r="H2076" s="123" t="s">
        <v>270</v>
      </c>
      <c r="I2076" s="123" t="s">
        <v>1382</v>
      </c>
      <c r="J2076" s="251" t="s">
        <v>13</v>
      </c>
      <c r="K2076" s="181">
        <v>43050</v>
      </c>
      <c r="L2076" s="185">
        <v>28804</v>
      </c>
      <c r="M2076" s="185">
        <v>17028.411</v>
      </c>
      <c r="N2076" s="182" t="s">
        <v>20</v>
      </c>
      <c r="O2076" s="183" t="s">
        <v>20</v>
      </c>
    </row>
    <row r="2077" spans="1:15" customFormat="1" ht="15.5" x14ac:dyDescent="0.35">
      <c r="A2077" s="176" t="s">
        <v>4706</v>
      </c>
      <c r="B2077" s="177" t="s">
        <v>4707</v>
      </c>
      <c r="C2077" s="176" t="s">
        <v>93</v>
      </c>
      <c r="D2077" s="176" t="s">
        <v>155</v>
      </c>
      <c r="E2077" s="176" t="s">
        <v>155</v>
      </c>
      <c r="F2077" s="176">
        <v>2024</v>
      </c>
      <c r="G2077" s="176" t="s">
        <v>138</v>
      </c>
      <c r="H2077" s="176" t="s">
        <v>151</v>
      </c>
      <c r="I2077" s="176" t="s">
        <v>200</v>
      </c>
      <c r="J2077" s="250" t="s">
        <v>13</v>
      </c>
      <c r="K2077" s="178">
        <v>12707</v>
      </c>
      <c r="L2077" s="178">
        <v>12707</v>
      </c>
      <c r="M2077" s="178">
        <v>7869.2960000000003</v>
      </c>
      <c r="N2077" s="179" t="s">
        <v>20</v>
      </c>
      <c r="O2077" s="180" t="s">
        <v>20</v>
      </c>
    </row>
    <row r="2078" spans="1:15" customFormat="1" ht="15.5" x14ac:dyDescent="0.35">
      <c r="A2078" s="123" t="s">
        <v>4708</v>
      </c>
      <c r="B2078" s="124" t="s">
        <v>4709</v>
      </c>
      <c r="C2078" s="123" t="s">
        <v>109</v>
      </c>
      <c r="D2078" s="123" t="s">
        <v>171</v>
      </c>
      <c r="E2078" s="123" t="s">
        <v>4710</v>
      </c>
      <c r="F2078" s="123">
        <v>2024</v>
      </c>
      <c r="G2078" s="123" t="s">
        <v>138</v>
      </c>
      <c r="H2078" s="123" t="s">
        <v>182</v>
      </c>
      <c r="I2078" s="123" t="s">
        <v>330</v>
      </c>
      <c r="J2078" s="251" t="s">
        <v>13</v>
      </c>
      <c r="K2078" s="181">
        <v>25616</v>
      </c>
      <c r="L2078" s="185">
        <v>24750</v>
      </c>
      <c r="M2078" s="181">
        <v>24750</v>
      </c>
      <c r="N2078" s="182" t="s">
        <v>20</v>
      </c>
      <c r="O2078" s="183" t="s">
        <v>20</v>
      </c>
    </row>
    <row r="2079" spans="1:15" customFormat="1" ht="15.5" x14ac:dyDescent="0.35">
      <c r="A2079" s="176" t="s">
        <v>4711</v>
      </c>
      <c r="B2079" s="177" t="s">
        <v>4712</v>
      </c>
      <c r="C2079" s="176" t="s">
        <v>89</v>
      </c>
      <c r="D2079" s="176" t="s">
        <v>221</v>
      </c>
      <c r="E2079" s="176" t="s">
        <v>222</v>
      </c>
      <c r="F2079" s="176">
        <v>2024</v>
      </c>
      <c r="G2079" s="176" t="s">
        <v>138</v>
      </c>
      <c r="H2079" s="176" t="s">
        <v>210</v>
      </c>
      <c r="I2079" s="176" t="s">
        <v>1370</v>
      </c>
      <c r="J2079" s="250" t="s">
        <v>16</v>
      </c>
      <c r="K2079" s="178">
        <v>521971</v>
      </c>
      <c r="L2079" s="178">
        <v>83702</v>
      </c>
      <c r="M2079" s="184">
        <v>81702</v>
      </c>
      <c r="N2079" s="179" t="s">
        <v>20</v>
      </c>
      <c r="O2079" s="180" t="s">
        <v>20</v>
      </c>
    </row>
    <row r="2080" spans="1:15" customFormat="1" ht="15.5" x14ac:dyDescent="0.35">
      <c r="A2080" s="123" t="s">
        <v>4713</v>
      </c>
      <c r="B2080" s="124" t="s">
        <v>4714</v>
      </c>
      <c r="C2080" s="123" t="s">
        <v>91</v>
      </c>
      <c r="D2080" s="123" t="s">
        <v>155</v>
      </c>
      <c r="E2080" s="123" t="s">
        <v>155</v>
      </c>
      <c r="F2080" s="123">
        <v>2024</v>
      </c>
      <c r="G2080" s="123" t="s">
        <v>138</v>
      </c>
      <c r="H2080" s="123" t="s">
        <v>151</v>
      </c>
      <c r="I2080" s="123" t="s">
        <v>200</v>
      </c>
      <c r="J2080" s="251" t="s">
        <v>13</v>
      </c>
      <c r="K2080" s="181">
        <v>53517</v>
      </c>
      <c r="L2080" s="181">
        <v>500</v>
      </c>
      <c r="M2080" s="181">
        <v>100</v>
      </c>
      <c r="N2080" s="182" t="s">
        <v>20</v>
      </c>
      <c r="O2080" s="183" t="s">
        <v>20</v>
      </c>
    </row>
    <row r="2081" spans="1:15" customFormat="1" ht="15.5" x14ac:dyDescent="0.35">
      <c r="A2081" s="176" t="s">
        <v>4715</v>
      </c>
      <c r="B2081" s="177" t="s">
        <v>4716</v>
      </c>
      <c r="C2081" s="176" t="s">
        <v>87</v>
      </c>
      <c r="D2081" s="176" t="s">
        <v>829</v>
      </c>
      <c r="E2081" s="176" t="s">
        <v>1783</v>
      </c>
      <c r="F2081" s="176">
        <v>2024</v>
      </c>
      <c r="G2081" s="176" t="s">
        <v>138</v>
      </c>
      <c r="H2081" s="176" t="s">
        <v>847</v>
      </c>
      <c r="I2081" s="176" t="s">
        <v>848</v>
      </c>
      <c r="J2081" s="250" t="s">
        <v>13</v>
      </c>
      <c r="K2081" s="178">
        <v>1364069</v>
      </c>
      <c r="L2081" s="178">
        <v>1390719</v>
      </c>
      <c r="M2081" s="178">
        <v>1360891.19</v>
      </c>
      <c r="N2081" s="179" t="s">
        <v>20</v>
      </c>
      <c r="O2081" s="180" t="s">
        <v>20</v>
      </c>
    </row>
    <row r="2082" spans="1:15" customFormat="1" ht="15.5" x14ac:dyDescent="0.35">
      <c r="A2082" s="123" t="s">
        <v>4717</v>
      </c>
      <c r="B2082" s="124" t="s">
        <v>4718</v>
      </c>
      <c r="C2082" s="123" t="s">
        <v>93</v>
      </c>
      <c r="D2082" s="123" t="s">
        <v>194</v>
      </c>
      <c r="E2082" s="123" t="s">
        <v>1729</v>
      </c>
      <c r="F2082" s="123">
        <v>2024</v>
      </c>
      <c r="G2082" s="123" t="s">
        <v>138</v>
      </c>
      <c r="H2082" s="123" t="s">
        <v>210</v>
      </c>
      <c r="I2082" s="123" t="s">
        <v>429</v>
      </c>
      <c r="J2082" s="251" t="s">
        <v>13</v>
      </c>
      <c r="K2082" s="181">
        <v>20563</v>
      </c>
      <c r="L2082" s="181">
        <v>20563</v>
      </c>
      <c r="M2082" s="181">
        <v>20563</v>
      </c>
      <c r="N2082" s="182" t="s">
        <v>20</v>
      </c>
      <c r="O2082" s="183" t="s">
        <v>20</v>
      </c>
    </row>
    <row r="2083" spans="1:15" customFormat="1" ht="15.5" x14ac:dyDescent="0.35">
      <c r="A2083" s="176" t="s">
        <v>4719</v>
      </c>
      <c r="B2083" s="177" t="s">
        <v>4720</v>
      </c>
      <c r="C2083" s="176" t="s">
        <v>90</v>
      </c>
      <c r="D2083" s="176" t="s">
        <v>63</v>
      </c>
      <c r="E2083" s="176" t="s">
        <v>803</v>
      </c>
      <c r="F2083" s="176">
        <v>2024</v>
      </c>
      <c r="G2083" s="176" t="s">
        <v>138</v>
      </c>
      <c r="H2083" s="176" t="s">
        <v>196</v>
      </c>
      <c r="I2083" s="176" t="s">
        <v>196</v>
      </c>
      <c r="J2083" s="250" t="s">
        <v>13</v>
      </c>
      <c r="K2083" s="178">
        <v>60805</v>
      </c>
      <c r="L2083" s="178">
        <v>60805</v>
      </c>
      <c r="M2083" s="184">
        <v>54048</v>
      </c>
      <c r="N2083" s="179" t="s">
        <v>20</v>
      </c>
      <c r="O2083" s="180" t="s">
        <v>20</v>
      </c>
    </row>
    <row r="2084" spans="1:15" customFormat="1" ht="15.5" x14ac:dyDescent="0.35">
      <c r="A2084" s="123" t="s">
        <v>4721</v>
      </c>
      <c r="B2084" s="124" t="s">
        <v>4722</v>
      </c>
      <c r="C2084" s="123" t="s">
        <v>91</v>
      </c>
      <c r="D2084" s="123" t="s">
        <v>393</v>
      </c>
      <c r="E2084" s="123" t="s">
        <v>4723</v>
      </c>
      <c r="F2084" s="123">
        <v>2024</v>
      </c>
      <c r="G2084" s="123" t="s">
        <v>138</v>
      </c>
      <c r="H2084" s="123" t="s">
        <v>144</v>
      </c>
      <c r="I2084" s="123" t="s">
        <v>145</v>
      </c>
      <c r="J2084" s="251" t="s">
        <v>13</v>
      </c>
      <c r="K2084" s="181">
        <v>50450</v>
      </c>
      <c r="L2084" s="185">
        <v>44473</v>
      </c>
      <c r="M2084" s="181">
        <v>44473</v>
      </c>
      <c r="N2084" s="182" t="s">
        <v>20</v>
      </c>
      <c r="O2084" s="183" t="s">
        <v>20</v>
      </c>
    </row>
    <row r="2085" spans="1:15" customFormat="1" ht="15.5" x14ac:dyDescent="0.35">
      <c r="A2085" s="176" t="s">
        <v>4724</v>
      </c>
      <c r="B2085" s="177" t="s">
        <v>4725</v>
      </c>
      <c r="C2085" s="176" t="s">
        <v>111</v>
      </c>
      <c r="D2085" s="176" t="s">
        <v>180</v>
      </c>
      <c r="E2085" s="176" t="s">
        <v>454</v>
      </c>
      <c r="F2085" s="176">
        <v>2024</v>
      </c>
      <c r="G2085" s="176" t="s">
        <v>138</v>
      </c>
      <c r="H2085" s="176" t="s">
        <v>196</v>
      </c>
      <c r="I2085" s="176" t="s">
        <v>196</v>
      </c>
      <c r="J2085" s="250" t="s">
        <v>13</v>
      </c>
      <c r="K2085" s="178">
        <v>133436</v>
      </c>
      <c r="L2085" s="184">
        <v>300000</v>
      </c>
      <c r="M2085" s="178">
        <v>0</v>
      </c>
      <c r="N2085" s="179" t="s">
        <v>20</v>
      </c>
      <c r="O2085" s="180" t="s">
        <v>146</v>
      </c>
    </row>
    <row r="2086" spans="1:15" customFormat="1" ht="15.5" x14ac:dyDescent="0.35">
      <c r="A2086" s="123" t="s">
        <v>4726</v>
      </c>
      <c r="B2086" s="124" t="s">
        <v>4727</v>
      </c>
      <c r="C2086" s="123" t="s">
        <v>90</v>
      </c>
      <c r="D2086" s="123" t="s">
        <v>63</v>
      </c>
      <c r="E2086" s="123" t="s">
        <v>63</v>
      </c>
      <c r="F2086" s="123">
        <v>2024</v>
      </c>
      <c r="G2086" s="123" t="s">
        <v>138</v>
      </c>
      <c r="H2086" s="123" t="s">
        <v>182</v>
      </c>
      <c r="I2086" s="123" t="s">
        <v>330</v>
      </c>
      <c r="J2086" s="251" t="s">
        <v>13</v>
      </c>
      <c r="K2086" s="181">
        <v>12302</v>
      </c>
      <c r="L2086" s="181">
        <v>12162</v>
      </c>
      <c r="M2086" s="181">
        <v>5503</v>
      </c>
      <c r="N2086" s="182" t="s">
        <v>20</v>
      </c>
      <c r="O2086" s="183" t="s">
        <v>20</v>
      </c>
    </row>
    <row r="2087" spans="1:15" customFormat="1" ht="15.5" x14ac:dyDescent="0.35">
      <c r="A2087" s="176" t="s">
        <v>4728</v>
      </c>
      <c r="B2087" s="177" t="s">
        <v>4729</v>
      </c>
      <c r="C2087" s="176" t="s">
        <v>90</v>
      </c>
      <c r="D2087" s="176" t="s">
        <v>63</v>
      </c>
      <c r="E2087" s="176" t="s">
        <v>63</v>
      </c>
      <c r="F2087" s="176">
        <v>2024</v>
      </c>
      <c r="G2087" s="176" t="s">
        <v>138</v>
      </c>
      <c r="H2087" s="176" t="s">
        <v>182</v>
      </c>
      <c r="I2087" s="176" t="s">
        <v>330</v>
      </c>
      <c r="J2087" s="250" t="s">
        <v>13</v>
      </c>
      <c r="K2087" s="178">
        <v>793456</v>
      </c>
      <c r="L2087" s="178">
        <v>793456</v>
      </c>
      <c r="M2087" s="178">
        <v>792732.52899999998</v>
      </c>
      <c r="N2087" s="179" t="s">
        <v>20</v>
      </c>
      <c r="O2087" s="180" t="s">
        <v>20</v>
      </c>
    </row>
    <row r="2088" spans="1:15" customFormat="1" ht="15.5" x14ac:dyDescent="0.35">
      <c r="A2088" s="123" t="s">
        <v>4730</v>
      </c>
      <c r="B2088" s="124" t="s">
        <v>4731</v>
      </c>
      <c r="C2088" s="123" t="s">
        <v>89</v>
      </c>
      <c r="D2088" s="123" t="s">
        <v>155</v>
      </c>
      <c r="E2088" s="123" t="s">
        <v>155</v>
      </c>
      <c r="F2088" s="123">
        <v>2024</v>
      </c>
      <c r="G2088" s="123" t="s">
        <v>138</v>
      </c>
      <c r="H2088" s="123" t="s">
        <v>151</v>
      </c>
      <c r="I2088" s="123" t="s">
        <v>200</v>
      </c>
      <c r="J2088" s="251" t="s">
        <v>13</v>
      </c>
      <c r="K2088" s="181">
        <v>38900</v>
      </c>
      <c r="L2088" s="181">
        <v>38900</v>
      </c>
      <c r="M2088" s="185">
        <v>0</v>
      </c>
      <c r="N2088" s="182" t="s">
        <v>20</v>
      </c>
      <c r="O2088" s="183" t="s">
        <v>146</v>
      </c>
    </row>
    <row r="2089" spans="1:15" customFormat="1" ht="15.5" x14ac:dyDescent="0.35">
      <c r="A2089" s="176" t="s">
        <v>4732</v>
      </c>
      <c r="B2089" s="177" t="s">
        <v>4733</v>
      </c>
      <c r="C2089" s="176" t="s">
        <v>87</v>
      </c>
      <c r="D2089" s="176" t="s">
        <v>155</v>
      </c>
      <c r="E2089" s="176" t="s">
        <v>155</v>
      </c>
      <c r="F2089" s="176">
        <v>2024</v>
      </c>
      <c r="G2089" s="176" t="s">
        <v>138</v>
      </c>
      <c r="H2089" s="176" t="s">
        <v>151</v>
      </c>
      <c r="I2089" s="176" t="s">
        <v>200</v>
      </c>
      <c r="J2089" s="250" t="s">
        <v>13</v>
      </c>
      <c r="K2089" s="178">
        <v>1645336</v>
      </c>
      <c r="L2089" s="178">
        <v>1914644</v>
      </c>
      <c r="M2089" s="178">
        <v>1544356.0560000001</v>
      </c>
      <c r="N2089" s="179" t="s">
        <v>20</v>
      </c>
      <c r="O2089" s="180" t="s">
        <v>20</v>
      </c>
    </row>
    <row r="2090" spans="1:15" customFormat="1" ht="15.5" x14ac:dyDescent="0.35">
      <c r="A2090" s="123" t="s">
        <v>4734</v>
      </c>
      <c r="B2090" s="124" t="s">
        <v>4735</v>
      </c>
      <c r="C2090" s="123" t="s">
        <v>90</v>
      </c>
      <c r="D2090" s="123" t="s">
        <v>63</v>
      </c>
      <c r="E2090" s="123" t="s">
        <v>803</v>
      </c>
      <c r="F2090" s="123">
        <v>2024</v>
      </c>
      <c r="G2090" s="123" t="s">
        <v>138</v>
      </c>
      <c r="H2090" s="123" t="s">
        <v>182</v>
      </c>
      <c r="I2090" s="123" t="s">
        <v>330</v>
      </c>
      <c r="J2090" s="251" t="s">
        <v>13</v>
      </c>
      <c r="K2090" s="181">
        <v>29928</v>
      </c>
      <c r="L2090" s="181">
        <v>29928</v>
      </c>
      <c r="M2090" s="181">
        <v>24951.050999999999</v>
      </c>
      <c r="N2090" s="182" t="s">
        <v>20</v>
      </c>
      <c r="O2090" s="183" t="s">
        <v>20</v>
      </c>
    </row>
    <row r="2091" spans="1:15" customFormat="1" ht="15.5" x14ac:dyDescent="0.35">
      <c r="A2091" s="176" t="s">
        <v>4736</v>
      </c>
      <c r="B2091" s="177" t="s">
        <v>4737</v>
      </c>
      <c r="C2091" s="176" t="s">
        <v>109</v>
      </c>
      <c r="D2091" s="176" t="s">
        <v>155</v>
      </c>
      <c r="E2091" s="176" t="s">
        <v>155</v>
      </c>
      <c r="F2091" s="176">
        <v>2024</v>
      </c>
      <c r="G2091" s="176" t="s">
        <v>138</v>
      </c>
      <c r="H2091" s="176" t="s">
        <v>151</v>
      </c>
      <c r="I2091" s="176" t="s">
        <v>200</v>
      </c>
      <c r="J2091" s="250" t="s">
        <v>13</v>
      </c>
      <c r="K2091" s="178">
        <v>4451</v>
      </c>
      <c r="L2091" s="178">
        <v>4451</v>
      </c>
      <c r="M2091" s="178">
        <v>4450.8819999999996</v>
      </c>
      <c r="N2091" s="179" t="s">
        <v>20</v>
      </c>
      <c r="O2091" s="180" t="s">
        <v>20</v>
      </c>
    </row>
    <row r="2092" spans="1:15" customFormat="1" ht="15.5" x14ac:dyDescent="0.35">
      <c r="A2092" s="123" t="s">
        <v>4738</v>
      </c>
      <c r="B2092" s="124" t="s">
        <v>4739</v>
      </c>
      <c r="C2092" s="123" t="s">
        <v>93</v>
      </c>
      <c r="D2092" s="123" t="s">
        <v>315</v>
      </c>
      <c r="E2092" s="123" t="s">
        <v>475</v>
      </c>
      <c r="F2092" s="123">
        <v>2024</v>
      </c>
      <c r="G2092" s="123" t="s">
        <v>138</v>
      </c>
      <c r="H2092" s="123" t="s">
        <v>182</v>
      </c>
      <c r="I2092" s="123" t="s">
        <v>330</v>
      </c>
      <c r="J2092" s="251" t="s">
        <v>13</v>
      </c>
      <c r="K2092" s="181">
        <v>8001</v>
      </c>
      <c r="L2092" s="181">
        <v>8000</v>
      </c>
      <c r="M2092" s="185">
        <v>7500</v>
      </c>
      <c r="N2092" s="182" t="s">
        <v>20</v>
      </c>
      <c r="O2092" s="183" t="s">
        <v>20</v>
      </c>
    </row>
    <row r="2093" spans="1:15" customFormat="1" ht="15.5" x14ac:dyDescent="0.35">
      <c r="A2093" s="176" t="s">
        <v>4740</v>
      </c>
      <c r="B2093" s="177" t="s">
        <v>4741</v>
      </c>
      <c r="C2093" s="176" t="s">
        <v>97</v>
      </c>
      <c r="D2093" s="176" t="s">
        <v>333</v>
      </c>
      <c r="E2093" s="176" t="s">
        <v>4742</v>
      </c>
      <c r="F2093" s="176">
        <v>2024</v>
      </c>
      <c r="G2093" s="176" t="s">
        <v>138</v>
      </c>
      <c r="H2093" s="176" t="s">
        <v>182</v>
      </c>
      <c r="I2093" s="176" t="s">
        <v>330</v>
      </c>
      <c r="J2093" s="250" t="s">
        <v>13</v>
      </c>
      <c r="K2093" s="178">
        <v>445580</v>
      </c>
      <c r="L2093" s="178">
        <v>445580</v>
      </c>
      <c r="M2093" s="178">
        <v>145168.285</v>
      </c>
      <c r="N2093" s="179" t="s">
        <v>20</v>
      </c>
      <c r="O2093" s="180" t="s">
        <v>20</v>
      </c>
    </row>
    <row r="2094" spans="1:15" customFormat="1" ht="15.5" x14ac:dyDescent="0.35">
      <c r="A2094" s="123" t="s">
        <v>4743</v>
      </c>
      <c r="B2094" s="124" t="s">
        <v>4744</v>
      </c>
      <c r="C2094" s="123" t="s">
        <v>90</v>
      </c>
      <c r="D2094" s="123" t="s">
        <v>63</v>
      </c>
      <c r="E2094" s="123" t="s">
        <v>803</v>
      </c>
      <c r="F2094" s="123">
        <v>2024</v>
      </c>
      <c r="G2094" s="123" t="s">
        <v>138</v>
      </c>
      <c r="H2094" s="123" t="s">
        <v>144</v>
      </c>
      <c r="I2094" s="123" t="s">
        <v>144</v>
      </c>
      <c r="J2094" s="251" t="s">
        <v>13</v>
      </c>
      <c r="K2094" s="181">
        <v>71504</v>
      </c>
      <c r="L2094" s="185">
        <v>3</v>
      </c>
      <c r="M2094" s="181">
        <v>0</v>
      </c>
      <c r="N2094" s="182" t="s">
        <v>20</v>
      </c>
      <c r="O2094" s="183" t="s">
        <v>146</v>
      </c>
    </row>
    <row r="2095" spans="1:15" customFormat="1" ht="15.5" x14ac:dyDescent="0.35">
      <c r="A2095" s="176" t="s">
        <v>4745</v>
      </c>
      <c r="B2095" s="177" t="s">
        <v>4746</v>
      </c>
      <c r="C2095" s="176" t="s">
        <v>109</v>
      </c>
      <c r="D2095" s="176" t="s">
        <v>171</v>
      </c>
      <c r="E2095" s="176" t="s">
        <v>4747</v>
      </c>
      <c r="F2095" s="176">
        <v>2024</v>
      </c>
      <c r="G2095" s="176" t="s">
        <v>138</v>
      </c>
      <c r="H2095" s="176" t="s">
        <v>182</v>
      </c>
      <c r="I2095" s="176" t="s">
        <v>4156</v>
      </c>
      <c r="J2095" s="250" t="s">
        <v>13</v>
      </c>
      <c r="K2095" s="178">
        <v>42792</v>
      </c>
      <c r="L2095" s="178">
        <v>22350</v>
      </c>
      <c r="M2095" s="178">
        <v>22350</v>
      </c>
      <c r="N2095" s="179" t="s">
        <v>20</v>
      </c>
      <c r="O2095" s="180" t="s">
        <v>20</v>
      </c>
    </row>
    <row r="2096" spans="1:15" customFormat="1" ht="15.5" x14ac:dyDescent="0.35">
      <c r="A2096" s="123" t="s">
        <v>4748</v>
      </c>
      <c r="B2096" s="124" t="s">
        <v>4749</v>
      </c>
      <c r="C2096" s="123" t="s">
        <v>91</v>
      </c>
      <c r="D2096" s="123" t="s">
        <v>384</v>
      </c>
      <c r="E2096" s="123" t="s">
        <v>3436</v>
      </c>
      <c r="F2096" s="123">
        <v>2024</v>
      </c>
      <c r="G2096" s="123" t="s">
        <v>138</v>
      </c>
      <c r="H2096" s="123" t="s">
        <v>139</v>
      </c>
      <c r="I2096" s="123" t="s">
        <v>177</v>
      </c>
      <c r="J2096" s="251" t="s">
        <v>13</v>
      </c>
      <c r="K2096" s="181">
        <v>18039</v>
      </c>
      <c r="L2096" s="185">
        <v>20335</v>
      </c>
      <c r="M2096" s="181">
        <v>12212.576999999999</v>
      </c>
      <c r="N2096" s="182" t="s">
        <v>20</v>
      </c>
      <c r="O2096" s="183" t="s">
        <v>20</v>
      </c>
    </row>
    <row r="2097" spans="1:15" customFormat="1" ht="15.5" x14ac:dyDescent="0.35">
      <c r="A2097" s="176" t="s">
        <v>4750</v>
      </c>
      <c r="B2097" s="177" t="s">
        <v>4751</v>
      </c>
      <c r="C2097" s="176" t="s">
        <v>90</v>
      </c>
      <c r="D2097" s="176" t="s">
        <v>63</v>
      </c>
      <c r="E2097" s="176" t="s">
        <v>901</v>
      </c>
      <c r="F2097" s="176">
        <v>2024</v>
      </c>
      <c r="G2097" s="176" t="s">
        <v>138</v>
      </c>
      <c r="H2097" s="176" t="s">
        <v>210</v>
      </c>
      <c r="I2097" s="176" t="s">
        <v>289</v>
      </c>
      <c r="J2097" s="250" t="s">
        <v>13</v>
      </c>
      <c r="K2097" s="178">
        <v>28515</v>
      </c>
      <c r="L2097" s="178">
        <v>26928</v>
      </c>
      <c r="M2097" s="178">
        <v>0</v>
      </c>
      <c r="N2097" s="179" t="s">
        <v>20</v>
      </c>
      <c r="O2097" s="180" t="s">
        <v>146</v>
      </c>
    </row>
    <row r="2098" spans="1:15" customFormat="1" ht="15.5" x14ac:dyDescent="0.35">
      <c r="A2098" s="123" t="s">
        <v>4752</v>
      </c>
      <c r="B2098" s="124" t="s">
        <v>4753</v>
      </c>
      <c r="C2098" s="123" t="s">
        <v>91</v>
      </c>
      <c r="D2098" s="123" t="s">
        <v>596</v>
      </c>
      <c r="E2098" s="123" t="s">
        <v>1314</v>
      </c>
      <c r="F2098" s="123">
        <v>2024</v>
      </c>
      <c r="G2098" s="123" t="s">
        <v>138</v>
      </c>
      <c r="H2098" s="123" t="s">
        <v>182</v>
      </c>
      <c r="I2098" s="123" t="s">
        <v>1202</v>
      </c>
      <c r="J2098" s="251" t="s">
        <v>13</v>
      </c>
      <c r="K2098" s="181">
        <v>8115</v>
      </c>
      <c r="L2098" s="181">
        <v>222625</v>
      </c>
      <c r="M2098" s="181">
        <v>1196</v>
      </c>
      <c r="N2098" s="182" t="s">
        <v>20</v>
      </c>
      <c r="O2098" s="183" t="s">
        <v>20</v>
      </c>
    </row>
    <row r="2099" spans="1:15" customFormat="1" ht="15.5" x14ac:dyDescent="0.35">
      <c r="A2099" s="176" t="s">
        <v>4754</v>
      </c>
      <c r="B2099" s="177" t="s">
        <v>4755</v>
      </c>
      <c r="C2099" s="176" t="s">
        <v>89</v>
      </c>
      <c r="D2099" s="176" t="s">
        <v>186</v>
      </c>
      <c r="E2099" s="176" t="s">
        <v>187</v>
      </c>
      <c r="F2099" s="176">
        <v>2024</v>
      </c>
      <c r="G2099" s="176" t="s">
        <v>138</v>
      </c>
      <c r="H2099" s="176" t="s">
        <v>182</v>
      </c>
      <c r="I2099" s="176" t="s">
        <v>330</v>
      </c>
      <c r="J2099" s="250" t="s">
        <v>13</v>
      </c>
      <c r="K2099" s="178">
        <v>1</v>
      </c>
      <c r="L2099" s="184">
        <v>1000</v>
      </c>
      <c r="M2099" s="178">
        <v>0</v>
      </c>
      <c r="N2099" s="179" t="s">
        <v>20</v>
      </c>
      <c r="O2099" s="180" t="s">
        <v>146</v>
      </c>
    </row>
    <row r="2100" spans="1:15" customFormat="1" ht="15.5" x14ac:dyDescent="0.35">
      <c r="A2100" s="123" t="s">
        <v>4756</v>
      </c>
      <c r="B2100" s="124" t="s">
        <v>4757</v>
      </c>
      <c r="C2100" s="123" t="s">
        <v>91</v>
      </c>
      <c r="D2100" s="123" t="s">
        <v>763</v>
      </c>
      <c r="E2100" s="123" t="s">
        <v>764</v>
      </c>
      <c r="F2100" s="123">
        <v>2024</v>
      </c>
      <c r="G2100" s="123" t="s">
        <v>138</v>
      </c>
      <c r="H2100" s="123" t="s">
        <v>151</v>
      </c>
      <c r="I2100" s="123" t="s">
        <v>200</v>
      </c>
      <c r="J2100" s="251" t="s">
        <v>16</v>
      </c>
      <c r="K2100" s="181">
        <v>217075</v>
      </c>
      <c r="L2100" s="181">
        <v>182294</v>
      </c>
      <c r="M2100" s="181">
        <v>182294.31700000001</v>
      </c>
      <c r="N2100" s="182" t="s">
        <v>20</v>
      </c>
      <c r="O2100" s="183" t="s">
        <v>20</v>
      </c>
    </row>
    <row r="2101" spans="1:15" customFormat="1" ht="15.5" x14ac:dyDescent="0.35">
      <c r="A2101" s="176" t="s">
        <v>4758</v>
      </c>
      <c r="B2101" s="177" t="s">
        <v>4759</v>
      </c>
      <c r="C2101" s="176" t="s">
        <v>292</v>
      </c>
      <c r="D2101" s="176" t="s">
        <v>72</v>
      </c>
      <c r="E2101" s="176" t="s">
        <v>72</v>
      </c>
      <c r="F2101" s="176">
        <v>2024</v>
      </c>
      <c r="G2101" s="176" t="s">
        <v>138</v>
      </c>
      <c r="H2101" s="176" t="s">
        <v>144</v>
      </c>
      <c r="I2101" s="176" t="s">
        <v>913</v>
      </c>
      <c r="J2101" s="250" t="s">
        <v>13</v>
      </c>
      <c r="K2101" s="178">
        <v>719585</v>
      </c>
      <c r="L2101" s="178">
        <v>719585</v>
      </c>
      <c r="M2101" s="178">
        <v>493359</v>
      </c>
      <c r="N2101" s="179" t="s">
        <v>20</v>
      </c>
      <c r="O2101" s="180" t="s">
        <v>20</v>
      </c>
    </row>
    <row r="2102" spans="1:15" customFormat="1" ht="15.5" x14ac:dyDescent="0.35">
      <c r="A2102" s="123" t="s">
        <v>4760</v>
      </c>
      <c r="B2102" s="124" t="s">
        <v>4761</v>
      </c>
      <c r="C2102" s="123" t="s">
        <v>98</v>
      </c>
      <c r="D2102" s="123" t="s">
        <v>158</v>
      </c>
      <c r="E2102" s="123" t="s">
        <v>309</v>
      </c>
      <c r="F2102" s="123">
        <v>2024</v>
      </c>
      <c r="G2102" s="123" t="s">
        <v>138</v>
      </c>
      <c r="H2102" s="123" t="s">
        <v>144</v>
      </c>
      <c r="I2102" s="123" t="s">
        <v>282</v>
      </c>
      <c r="J2102" s="251" t="s">
        <v>13</v>
      </c>
      <c r="K2102" s="181">
        <v>21133</v>
      </c>
      <c r="L2102" s="181">
        <v>95983</v>
      </c>
      <c r="M2102" s="181">
        <v>16758.208999999999</v>
      </c>
      <c r="N2102" s="182" t="s">
        <v>20</v>
      </c>
      <c r="O2102" s="183" t="s">
        <v>20</v>
      </c>
    </row>
    <row r="2103" spans="1:15" customFormat="1" ht="15.5" x14ac:dyDescent="0.35">
      <c r="A2103" s="176" t="s">
        <v>4762</v>
      </c>
      <c r="B2103" s="177" t="s">
        <v>4763</v>
      </c>
      <c r="C2103" s="176" t="s">
        <v>90</v>
      </c>
      <c r="D2103" s="176" t="s">
        <v>63</v>
      </c>
      <c r="E2103" s="176" t="s">
        <v>803</v>
      </c>
      <c r="F2103" s="176">
        <v>2024</v>
      </c>
      <c r="G2103" s="176" t="s">
        <v>138</v>
      </c>
      <c r="H2103" s="176" t="s">
        <v>144</v>
      </c>
      <c r="I2103" s="176" t="s">
        <v>144</v>
      </c>
      <c r="J2103" s="250" t="s">
        <v>13</v>
      </c>
      <c r="K2103" s="178">
        <v>497586</v>
      </c>
      <c r="L2103" s="178">
        <v>3</v>
      </c>
      <c r="M2103" s="178">
        <v>0</v>
      </c>
      <c r="N2103" s="179" t="s">
        <v>20</v>
      </c>
      <c r="O2103" s="180" t="s">
        <v>146</v>
      </c>
    </row>
    <row r="2104" spans="1:15" customFormat="1" ht="15.5" x14ac:dyDescent="0.35">
      <c r="A2104" s="123" t="s">
        <v>4764</v>
      </c>
      <c r="B2104" s="124" t="s">
        <v>4765</v>
      </c>
      <c r="C2104" s="123" t="s">
        <v>89</v>
      </c>
      <c r="D2104" s="123" t="s">
        <v>221</v>
      </c>
      <c r="E2104" s="123" t="s">
        <v>808</v>
      </c>
      <c r="F2104" s="123">
        <v>2024</v>
      </c>
      <c r="G2104" s="123" t="s">
        <v>138</v>
      </c>
      <c r="H2104" s="123" t="s">
        <v>1651</v>
      </c>
      <c r="I2104" s="123" t="s">
        <v>4766</v>
      </c>
      <c r="J2104" s="251" t="s">
        <v>13</v>
      </c>
      <c r="K2104" s="181">
        <v>51500</v>
      </c>
      <c r="L2104" s="181">
        <v>1500</v>
      </c>
      <c r="M2104" s="181">
        <v>0</v>
      </c>
      <c r="N2104" s="182" t="s">
        <v>20</v>
      </c>
      <c r="O2104" s="183" t="s">
        <v>146</v>
      </c>
    </row>
    <row r="2105" spans="1:15" customFormat="1" ht="15.5" x14ac:dyDescent="0.35">
      <c r="A2105" s="176" t="s">
        <v>4767</v>
      </c>
      <c r="B2105" s="177" t="s">
        <v>4768</v>
      </c>
      <c r="C2105" s="176" t="s">
        <v>92</v>
      </c>
      <c r="D2105" s="176" t="s">
        <v>361</v>
      </c>
      <c r="E2105" s="176" t="s">
        <v>1231</v>
      </c>
      <c r="F2105" s="176">
        <v>2024</v>
      </c>
      <c r="G2105" s="176" t="s">
        <v>138</v>
      </c>
      <c r="H2105" s="176" t="s">
        <v>182</v>
      </c>
      <c r="I2105" s="176" t="s">
        <v>330</v>
      </c>
      <c r="J2105" s="250" t="s">
        <v>13</v>
      </c>
      <c r="K2105" s="178">
        <v>43523</v>
      </c>
      <c r="L2105" s="178">
        <v>42051</v>
      </c>
      <c r="M2105" s="178">
        <v>0</v>
      </c>
      <c r="N2105" s="179" t="s">
        <v>20</v>
      </c>
      <c r="O2105" s="180" t="s">
        <v>146</v>
      </c>
    </row>
    <row r="2106" spans="1:15" customFormat="1" ht="15.5" x14ac:dyDescent="0.35">
      <c r="A2106" s="123" t="s">
        <v>4769</v>
      </c>
      <c r="B2106" s="124" t="s">
        <v>4770</v>
      </c>
      <c r="C2106" s="123" t="s">
        <v>91</v>
      </c>
      <c r="D2106" s="123" t="s">
        <v>596</v>
      </c>
      <c r="E2106" s="123" t="s">
        <v>1314</v>
      </c>
      <c r="F2106" s="123">
        <v>2024</v>
      </c>
      <c r="G2106" s="123" t="s">
        <v>138</v>
      </c>
      <c r="H2106" s="123" t="s">
        <v>151</v>
      </c>
      <c r="I2106" s="123" t="s">
        <v>200</v>
      </c>
      <c r="J2106" s="251" t="s">
        <v>13</v>
      </c>
      <c r="K2106" s="181">
        <v>21790</v>
      </c>
      <c r="L2106" s="185">
        <v>21790</v>
      </c>
      <c r="M2106" s="181">
        <v>21790.085999999999</v>
      </c>
      <c r="N2106" s="182" t="s">
        <v>20</v>
      </c>
      <c r="O2106" s="183" t="s">
        <v>20</v>
      </c>
    </row>
    <row r="2107" spans="1:15" customFormat="1" ht="15.5" x14ac:dyDescent="0.35">
      <c r="A2107" s="176" t="s">
        <v>4771</v>
      </c>
      <c r="B2107" s="177" t="s">
        <v>4772</v>
      </c>
      <c r="C2107" s="176" t="s">
        <v>97</v>
      </c>
      <c r="D2107" s="176" t="s">
        <v>685</v>
      </c>
      <c r="E2107" s="176" t="s">
        <v>703</v>
      </c>
      <c r="F2107" s="176">
        <v>2024</v>
      </c>
      <c r="G2107" s="176" t="s">
        <v>138</v>
      </c>
      <c r="H2107" s="176" t="s">
        <v>182</v>
      </c>
      <c r="I2107" s="176" t="s">
        <v>330</v>
      </c>
      <c r="J2107" s="250" t="s">
        <v>13</v>
      </c>
      <c r="K2107" s="178">
        <v>1202237</v>
      </c>
      <c r="L2107" s="178">
        <v>1201629</v>
      </c>
      <c r="M2107" s="178">
        <v>1201628.9269999999</v>
      </c>
      <c r="N2107" s="179" t="s">
        <v>20</v>
      </c>
      <c r="O2107" s="180" t="s">
        <v>20</v>
      </c>
    </row>
    <row r="2108" spans="1:15" customFormat="1" ht="15.5" x14ac:dyDescent="0.35">
      <c r="A2108" s="123" t="s">
        <v>4773</v>
      </c>
      <c r="B2108" s="124" t="s">
        <v>4774</v>
      </c>
      <c r="C2108" s="123" t="s">
        <v>97</v>
      </c>
      <c r="D2108" s="123" t="s">
        <v>685</v>
      </c>
      <c r="E2108" s="123" t="s">
        <v>686</v>
      </c>
      <c r="F2108" s="123">
        <v>2024</v>
      </c>
      <c r="G2108" s="123" t="s">
        <v>138</v>
      </c>
      <c r="H2108" s="123" t="s">
        <v>182</v>
      </c>
      <c r="I2108" s="123" t="s">
        <v>1000</v>
      </c>
      <c r="J2108" s="251" t="s">
        <v>13</v>
      </c>
      <c r="K2108" s="181">
        <v>11</v>
      </c>
      <c r="L2108" s="181">
        <v>10</v>
      </c>
      <c r="M2108" s="181">
        <v>0</v>
      </c>
      <c r="N2108" s="182" t="s">
        <v>20</v>
      </c>
      <c r="O2108" s="183" t="s">
        <v>146</v>
      </c>
    </row>
    <row r="2109" spans="1:15" customFormat="1" ht="15.5" x14ac:dyDescent="0.35">
      <c r="A2109" s="176" t="s">
        <v>4775</v>
      </c>
      <c r="B2109" s="177" t="s">
        <v>4776</v>
      </c>
      <c r="C2109" s="176" t="s">
        <v>92</v>
      </c>
      <c r="D2109" s="176" t="s">
        <v>361</v>
      </c>
      <c r="E2109" s="176" t="s">
        <v>362</v>
      </c>
      <c r="F2109" s="176">
        <v>2024</v>
      </c>
      <c r="G2109" s="176" t="s">
        <v>138</v>
      </c>
      <c r="H2109" s="176" t="s">
        <v>151</v>
      </c>
      <c r="I2109" s="176" t="s">
        <v>200</v>
      </c>
      <c r="J2109" s="250" t="s">
        <v>13</v>
      </c>
      <c r="K2109" s="178">
        <v>31360</v>
      </c>
      <c r="L2109" s="184">
        <v>31360</v>
      </c>
      <c r="M2109" s="178">
        <v>0</v>
      </c>
      <c r="N2109" s="179" t="s">
        <v>20</v>
      </c>
      <c r="O2109" s="180" t="s">
        <v>146</v>
      </c>
    </row>
    <row r="2110" spans="1:15" customFormat="1" ht="15.5" x14ac:dyDescent="0.35">
      <c r="A2110" s="123" t="s">
        <v>4777</v>
      </c>
      <c r="B2110" s="124" t="s">
        <v>4778</v>
      </c>
      <c r="C2110" s="123" t="s">
        <v>90</v>
      </c>
      <c r="D2110" s="123" t="s">
        <v>63</v>
      </c>
      <c r="E2110" s="123" t="s">
        <v>327</v>
      </c>
      <c r="F2110" s="123">
        <v>2024</v>
      </c>
      <c r="G2110" s="123" t="s">
        <v>138</v>
      </c>
      <c r="H2110" s="123" t="s">
        <v>151</v>
      </c>
      <c r="I2110" s="123" t="s">
        <v>200</v>
      </c>
      <c r="J2110" s="251" t="s">
        <v>13</v>
      </c>
      <c r="K2110" s="181">
        <v>27000</v>
      </c>
      <c r="L2110" s="181">
        <v>27000</v>
      </c>
      <c r="M2110" s="181">
        <v>27000</v>
      </c>
      <c r="N2110" s="182" t="s">
        <v>20</v>
      </c>
      <c r="O2110" s="183" t="s">
        <v>20</v>
      </c>
    </row>
    <row r="2111" spans="1:15" customFormat="1" ht="15.5" x14ac:dyDescent="0.35">
      <c r="A2111" s="176" t="s">
        <v>4779</v>
      </c>
      <c r="B2111" s="177" t="s">
        <v>4780</v>
      </c>
      <c r="C2111" s="176" t="s">
        <v>91</v>
      </c>
      <c r="D2111" s="176" t="s">
        <v>384</v>
      </c>
      <c r="E2111" s="176" t="s">
        <v>603</v>
      </c>
      <c r="F2111" s="176">
        <v>2024</v>
      </c>
      <c r="G2111" s="176" t="s">
        <v>138</v>
      </c>
      <c r="H2111" s="176" t="s">
        <v>847</v>
      </c>
      <c r="I2111" s="176" t="s">
        <v>1673</v>
      </c>
      <c r="J2111" s="250" t="s">
        <v>13</v>
      </c>
      <c r="K2111" s="178">
        <v>2979500</v>
      </c>
      <c r="L2111" s="178">
        <v>2750865</v>
      </c>
      <c r="M2111" s="178">
        <v>2450865.2850000001</v>
      </c>
      <c r="N2111" s="179" t="s">
        <v>20</v>
      </c>
      <c r="O2111" s="180" t="s">
        <v>20</v>
      </c>
    </row>
    <row r="2112" spans="1:15" customFormat="1" ht="15.5" x14ac:dyDescent="0.35">
      <c r="A2112" s="123" t="s">
        <v>4781</v>
      </c>
      <c r="B2112" s="124" t="s">
        <v>4782</v>
      </c>
      <c r="C2112" s="123" t="s">
        <v>111</v>
      </c>
      <c r="D2112" s="123" t="s">
        <v>155</v>
      </c>
      <c r="E2112" s="123" t="s">
        <v>155</v>
      </c>
      <c r="F2112" s="123">
        <v>2024</v>
      </c>
      <c r="G2112" s="123" t="s">
        <v>138</v>
      </c>
      <c r="H2112" s="123" t="s">
        <v>182</v>
      </c>
      <c r="I2112" s="123" t="s">
        <v>330</v>
      </c>
      <c r="J2112" s="251" t="s">
        <v>13</v>
      </c>
      <c r="K2112" s="181">
        <v>26000</v>
      </c>
      <c r="L2112" s="181">
        <v>26000</v>
      </c>
      <c r="M2112" s="181">
        <v>25322</v>
      </c>
      <c r="N2112" s="182" t="s">
        <v>20</v>
      </c>
      <c r="O2112" s="183" t="s">
        <v>20</v>
      </c>
    </row>
    <row r="2113" spans="1:15" customFormat="1" ht="15.5" x14ac:dyDescent="0.35">
      <c r="A2113" s="176" t="s">
        <v>4783</v>
      </c>
      <c r="B2113" s="177" t="s">
        <v>4784</v>
      </c>
      <c r="C2113" s="176" t="s">
        <v>92</v>
      </c>
      <c r="D2113" s="176" t="s">
        <v>361</v>
      </c>
      <c r="E2113" s="176" t="s">
        <v>974</v>
      </c>
      <c r="F2113" s="176">
        <v>2024</v>
      </c>
      <c r="G2113" s="176" t="s">
        <v>138</v>
      </c>
      <c r="H2113" s="176" t="s">
        <v>151</v>
      </c>
      <c r="I2113" s="176" t="s">
        <v>200</v>
      </c>
      <c r="J2113" s="250" t="s">
        <v>13</v>
      </c>
      <c r="K2113" s="178">
        <v>34000</v>
      </c>
      <c r="L2113" s="178">
        <v>34000</v>
      </c>
      <c r="M2113" s="178">
        <v>0</v>
      </c>
      <c r="N2113" s="179" t="s">
        <v>20</v>
      </c>
      <c r="O2113" s="180" t="s">
        <v>146</v>
      </c>
    </row>
    <row r="2114" spans="1:15" customFormat="1" ht="15.5" x14ac:dyDescent="0.35">
      <c r="A2114" s="123" t="s">
        <v>4785</v>
      </c>
      <c r="B2114" s="124" t="s">
        <v>4786</v>
      </c>
      <c r="C2114" s="123" t="s">
        <v>109</v>
      </c>
      <c r="D2114" s="123" t="s">
        <v>368</v>
      </c>
      <c r="E2114" s="123" t="s">
        <v>2709</v>
      </c>
      <c r="F2114" s="123">
        <v>2024</v>
      </c>
      <c r="G2114" s="123" t="s">
        <v>2052</v>
      </c>
      <c r="H2114" s="123" t="s">
        <v>182</v>
      </c>
      <c r="I2114" s="123" t="s">
        <v>4156</v>
      </c>
      <c r="J2114" s="251" t="s">
        <v>13</v>
      </c>
      <c r="K2114" s="181">
        <v>65730</v>
      </c>
      <c r="L2114" s="181">
        <v>63507</v>
      </c>
      <c r="M2114" s="181">
        <v>0</v>
      </c>
      <c r="N2114" s="182" t="s">
        <v>20</v>
      </c>
      <c r="O2114" s="183" t="s">
        <v>146</v>
      </c>
    </row>
    <row r="2115" spans="1:15" customFormat="1" ht="15.5" x14ac:dyDescent="0.35">
      <c r="A2115" s="176" t="s">
        <v>4787</v>
      </c>
      <c r="B2115" s="177" t="s">
        <v>4788</v>
      </c>
      <c r="C2115" s="176" t="s">
        <v>93</v>
      </c>
      <c r="D2115" s="176" t="s">
        <v>194</v>
      </c>
      <c r="E2115" s="176" t="s">
        <v>194</v>
      </c>
      <c r="F2115" s="176">
        <v>2024</v>
      </c>
      <c r="G2115" s="176" t="s">
        <v>138</v>
      </c>
      <c r="H2115" s="176" t="s">
        <v>151</v>
      </c>
      <c r="I2115" s="176" t="s">
        <v>200</v>
      </c>
      <c r="J2115" s="250" t="s">
        <v>13</v>
      </c>
      <c r="K2115" s="178">
        <v>1520</v>
      </c>
      <c r="L2115" s="184">
        <v>1520</v>
      </c>
      <c r="M2115" s="178">
        <v>1520</v>
      </c>
      <c r="N2115" s="179" t="s">
        <v>20</v>
      </c>
      <c r="O2115" s="180" t="s">
        <v>20</v>
      </c>
    </row>
    <row r="2116" spans="1:15" customFormat="1" ht="15.5" x14ac:dyDescent="0.35">
      <c r="A2116" s="123" t="s">
        <v>4789</v>
      </c>
      <c r="B2116" s="124" t="s">
        <v>4790</v>
      </c>
      <c r="C2116" s="123" t="s">
        <v>100</v>
      </c>
      <c r="D2116" s="123" t="s">
        <v>73</v>
      </c>
      <c r="E2116" s="123" t="s">
        <v>1009</v>
      </c>
      <c r="F2116" s="123">
        <v>2024</v>
      </c>
      <c r="G2116" s="123" t="s">
        <v>138</v>
      </c>
      <c r="H2116" s="123" t="s">
        <v>182</v>
      </c>
      <c r="I2116" s="123" t="s">
        <v>330</v>
      </c>
      <c r="J2116" s="251" t="s">
        <v>13</v>
      </c>
      <c r="K2116" s="181">
        <v>548197</v>
      </c>
      <c r="L2116" s="181">
        <v>514801</v>
      </c>
      <c r="M2116" s="181">
        <v>514801</v>
      </c>
      <c r="N2116" s="182" t="s">
        <v>20</v>
      </c>
      <c r="O2116" s="183" t="s">
        <v>20</v>
      </c>
    </row>
    <row r="2117" spans="1:15" customFormat="1" ht="15.5" x14ac:dyDescent="0.35">
      <c r="A2117" s="176" t="s">
        <v>4791</v>
      </c>
      <c r="B2117" s="177" t="s">
        <v>4792</v>
      </c>
      <c r="C2117" s="176" t="s">
        <v>100</v>
      </c>
      <c r="D2117" s="176" t="s">
        <v>1373</v>
      </c>
      <c r="E2117" s="176" t="s">
        <v>1374</v>
      </c>
      <c r="F2117" s="176">
        <v>2024</v>
      </c>
      <c r="G2117" s="176" t="s">
        <v>138</v>
      </c>
      <c r="H2117" s="176" t="s">
        <v>182</v>
      </c>
      <c r="I2117" s="176" t="s">
        <v>330</v>
      </c>
      <c r="J2117" s="250" t="s">
        <v>13</v>
      </c>
      <c r="K2117" s="178">
        <v>1002</v>
      </c>
      <c r="L2117" s="178">
        <v>1000</v>
      </c>
      <c r="M2117" s="178">
        <v>1000</v>
      </c>
      <c r="N2117" s="179" t="s">
        <v>20</v>
      </c>
      <c r="O2117" s="180" t="s">
        <v>20</v>
      </c>
    </row>
    <row r="2118" spans="1:15" customFormat="1" ht="15.5" x14ac:dyDescent="0.35">
      <c r="A2118" s="123" t="s">
        <v>4793</v>
      </c>
      <c r="B2118" s="124" t="s">
        <v>4794</v>
      </c>
      <c r="C2118" s="123" t="s">
        <v>88</v>
      </c>
      <c r="D2118" s="123" t="s">
        <v>412</v>
      </c>
      <c r="E2118" s="123" t="s">
        <v>1441</v>
      </c>
      <c r="F2118" s="123">
        <v>2024</v>
      </c>
      <c r="G2118" s="123" t="s">
        <v>138</v>
      </c>
      <c r="H2118" s="123" t="s">
        <v>182</v>
      </c>
      <c r="I2118" s="123" t="s">
        <v>330</v>
      </c>
      <c r="J2118" s="251" t="s">
        <v>13</v>
      </c>
      <c r="K2118" s="181">
        <v>199136</v>
      </c>
      <c r="L2118" s="185">
        <v>207386</v>
      </c>
      <c r="M2118" s="181">
        <v>199135</v>
      </c>
      <c r="N2118" s="182" t="s">
        <v>20</v>
      </c>
      <c r="O2118" s="183" t="s">
        <v>20</v>
      </c>
    </row>
    <row r="2119" spans="1:15" customFormat="1" ht="15.5" x14ac:dyDescent="0.35">
      <c r="A2119" s="176" t="s">
        <v>4795</v>
      </c>
      <c r="B2119" s="177" t="s">
        <v>4796</v>
      </c>
      <c r="C2119" s="176" t="s">
        <v>87</v>
      </c>
      <c r="D2119" s="176" t="s">
        <v>592</v>
      </c>
      <c r="E2119" s="176" t="s">
        <v>1812</v>
      </c>
      <c r="F2119" s="176">
        <v>2024</v>
      </c>
      <c r="G2119" s="176" t="s">
        <v>138</v>
      </c>
      <c r="H2119" s="176" t="s">
        <v>182</v>
      </c>
      <c r="I2119" s="176" t="s">
        <v>330</v>
      </c>
      <c r="J2119" s="250" t="s">
        <v>13</v>
      </c>
      <c r="K2119" s="178">
        <v>51201</v>
      </c>
      <c r="L2119" s="178">
        <v>51200</v>
      </c>
      <c r="M2119" s="178">
        <v>0</v>
      </c>
      <c r="N2119" s="179" t="s">
        <v>20</v>
      </c>
      <c r="O2119" s="180" t="s">
        <v>146</v>
      </c>
    </row>
    <row r="2120" spans="1:15" customFormat="1" ht="15.5" x14ac:dyDescent="0.35">
      <c r="A2120" s="123" t="s">
        <v>4797</v>
      </c>
      <c r="B2120" s="124" t="s">
        <v>4798</v>
      </c>
      <c r="C2120" s="123" t="s">
        <v>90</v>
      </c>
      <c r="D2120" s="123" t="s">
        <v>63</v>
      </c>
      <c r="E2120" s="123" t="s">
        <v>901</v>
      </c>
      <c r="F2120" s="123">
        <v>2024</v>
      </c>
      <c r="G2120" s="123" t="s">
        <v>138</v>
      </c>
      <c r="H2120" s="123" t="s">
        <v>182</v>
      </c>
      <c r="I2120" s="123" t="s">
        <v>330</v>
      </c>
      <c r="J2120" s="251" t="s">
        <v>13</v>
      </c>
      <c r="K2120" s="181">
        <v>107664</v>
      </c>
      <c r="L2120" s="181">
        <v>483944</v>
      </c>
      <c r="M2120" s="181">
        <v>107664</v>
      </c>
      <c r="N2120" s="182" t="s">
        <v>20</v>
      </c>
      <c r="O2120" s="183" t="s">
        <v>20</v>
      </c>
    </row>
    <row r="2121" spans="1:15" customFormat="1" ht="15.5" x14ac:dyDescent="0.35">
      <c r="A2121" s="176" t="s">
        <v>4799</v>
      </c>
      <c r="B2121" s="177" t="s">
        <v>4800</v>
      </c>
      <c r="C2121" s="176" t="s">
        <v>91</v>
      </c>
      <c r="D2121" s="176" t="s">
        <v>384</v>
      </c>
      <c r="E2121" s="176" t="s">
        <v>384</v>
      </c>
      <c r="F2121" s="176">
        <v>2024</v>
      </c>
      <c r="G2121" s="176" t="s">
        <v>138</v>
      </c>
      <c r="H2121" s="176" t="s">
        <v>182</v>
      </c>
      <c r="I2121" s="176" t="s">
        <v>330</v>
      </c>
      <c r="J2121" s="250" t="s">
        <v>13</v>
      </c>
      <c r="K2121" s="178">
        <v>3820</v>
      </c>
      <c r="L2121" s="178">
        <v>521623</v>
      </c>
      <c r="M2121" s="178">
        <v>1820.1030000000001</v>
      </c>
      <c r="N2121" s="179" t="s">
        <v>20</v>
      </c>
      <c r="O2121" s="180" t="s">
        <v>20</v>
      </c>
    </row>
    <row r="2122" spans="1:15" customFormat="1" ht="15.5" x14ac:dyDescent="0.35">
      <c r="A2122" s="123" t="s">
        <v>4801</v>
      </c>
      <c r="B2122" s="124" t="s">
        <v>4802</v>
      </c>
      <c r="C2122" s="123" t="s">
        <v>89</v>
      </c>
      <c r="D2122" s="123" t="s">
        <v>221</v>
      </c>
      <c r="E2122" s="123" t="s">
        <v>155</v>
      </c>
      <c r="F2122" s="123">
        <v>2024</v>
      </c>
      <c r="G2122" s="123" t="s">
        <v>251</v>
      </c>
      <c r="H2122" s="123" t="s">
        <v>151</v>
      </c>
      <c r="I2122" s="123" t="s">
        <v>200</v>
      </c>
      <c r="J2122" s="251" t="s">
        <v>13</v>
      </c>
      <c r="K2122" s="181">
        <v>410446</v>
      </c>
      <c r="L2122" s="181">
        <v>260000</v>
      </c>
      <c r="M2122" s="181">
        <v>260000</v>
      </c>
      <c r="N2122" s="182" t="s">
        <v>20</v>
      </c>
      <c r="O2122" s="183" t="s">
        <v>20</v>
      </c>
    </row>
    <row r="2123" spans="1:15" customFormat="1" ht="15.5" x14ac:dyDescent="0.35">
      <c r="A2123" s="176" t="s">
        <v>4803</v>
      </c>
      <c r="B2123" s="177" t="s">
        <v>4804</v>
      </c>
      <c r="C2123" s="176" t="s">
        <v>90</v>
      </c>
      <c r="D2123" s="176" t="s">
        <v>63</v>
      </c>
      <c r="E2123" s="176" t="s">
        <v>901</v>
      </c>
      <c r="F2123" s="176">
        <v>2024</v>
      </c>
      <c r="G2123" s="176" t="s">
        <v>138</v>
      </c>
      <c r="H2123" s="176" t="s">
        <v>151</v>
      </c>
      <c r="I2123" s="176" t="s">
        <v>200</v>
      </c>
      <c r="J2123" s="250" t="s">
        <v>13</v>
      </c>
      <c r="K2123" s="178">
        <v>156678</v>
      </c>
      <c r="L2123" s="178">
        <v>171679</v>
      </c>
      <c r="M2123" s="178">
        <v>156150.58499999999</v>
      </c>
      <c r="N2123" s="179" t="s">
        <v>20</v>
      </c>
      <c r="O2123" s="180" t="s">
        <v>20</v>
      </c>
    </row>
    <row r="2124" spans="1:15" customFormat="1" ht="15.5" x14ac:dyDescent="0.35">
      <c r="A2124" s="123" t="s">
        <v>4805</v>
      </c>
      <c r="B2124" s="124" t="s">
        <v>4806</v>
      </c>
      <c r="C2124" s="123" t="s">
        <v>90</v>
      </c>
      <c r="D2124" s="123" t="s">
        <v>63</v>
      </c>
      <c r="E2124" s="123" t="s">
        <v>63</v>
      </c>
      <c r="F2124" s="123">
        <v>2024</v>
      </c>
      <c r="G2124" s="123" t="s">
        <v>138</v>
      </c>
      <c r="H2124" s="123" t="s">
        <v>151</v>
      </c>
      <c r="I2124" s="123" t="s">
        <v>200</v>
      </c>
      <c r="J2124" s="251" t="s">
        <v>13</v>
      </c>
      <c r="K2124" s="181">
        <v>316527</v>
      </c>
      <c r="L2124" s="185">
        <v>316537</v>
      </c>
      <c r="M2124" s="181">
        <v>304237</v>
      </c>
      <c r="N2124" s="182" t="s">
        <v>20</v>
      </c>
      <c r="O2124" s="183" t="s">
        <v>20</v>
      </c>
    </row>
    <row r="2125" spans="1:15" customFormat="1" ht="15.5" x14ac:dyDescent="0.35">
      <c r="A2125" s="176" t="s">
        <v>4807</v>
      </c>
      <c r="B2125" s="177" t="s">
        <v>4808</v>
      </c>
      <c r="C2125" s="176" t="s">
        <v>98</v>
      </c>
      <c r="D2125" s="176" t="s">
        <v>190</v>
      </c>
      <c r="E2125" s="176" t="s">
        <v>2210</v>
      </c>
      <c r="F2125" s="176">
        <v>2024</v>
      </c>
      <c r="G2125" s="176" t="s">
        <v>138</v>
      </c>
      <c r="H2125" s="176" t="s">
        <v>182</v>
      </c>
      <c r="I2125" s="176" t="s">
        <v>330</v>
      </c>
      <c r="J2125" s="250" t="s">
        <v>13</v>
      </c>
      <c r="K2125" s="178">
        <v>24010</v>
      </c>
      <c r="L2125" s="184">
        <v>23198</v>
      </c>
      <c r="M2125" s="178">
        <v>9942</v>
      </c>
      <c r="N2125" s="179" t="s">
        <v>20</v>
      </c>
      <c r="O2125" s="180" t="s">
        <v>20</v>
      </c>
    </row>
    <row r="2126" spans="1:15" customFormat="1" ht="15.5" x14ac:dyDescent="0.35">
      <c r="A2126" s="123" t="s">
        <v>4809</v>
      </c>
      <c r="B2126" s="124" t="s">
        <v>4810</v>
      </c>
      <c r="C2126" s="123" t="s">
        <v>98</v>
      </c>
      <c r="D2126" s="123" t="s">
        <v>190</v>
      </c>
      <c r="E2126" s="123" t="s">
        <v>1552</v>
      </c>
      <c r="F2126" s="123">
        <v>2024</v>
      </c>
      <c r="G2126" s="123" t="s">
        <v>138</v>
      </c>
      <c r="H2126" s="123" t="s">
        <v>182</v>
      </c>
      <c r="I2126" s="123" t="s">
        <v>330</v>
      </c>
      <c r="J2126" s="251" t="s">
        <v>13</v>
      </c>
      <c r="K2126" s="181">
        <v>16576</v>
      </c>
      <c r="L2126" s="181">
        <v>41440</v>
      </c>
      <c r="M2126" s="181">
        <v>16576</v>
      </c>
      <c r="N2126" s="182" t="s">
        <v>20</v>
      </c>
      <c r="O2126" s="183" t="s">
        <v>20</v>
      </c>
    </row>
    <row r="2127" spans="1:15" customFormat="1" ht="15.5" x14ac:dyDescent="0.35">
      <c r="A2127" s="176" t="s">
        <v>4811</v>
      </c>
      <c r="B2127" s="177" t="s">
        <v>4812</v>
      </c>
      <c r="C2127" s="176" t="s">
        <v>90</v>
      </c>
      <c r="D2127" s="176" t="s">
        <v>404</v>
      </c>
      <c r="E2127" s="176" t="s">
        <v>2772</v>
      </c>
      <c r="F2127" s="176">
        <v>2024</v>
      </c>
      <c r="G2127" s="176" t="s">
        <v>138</v>
      </c>
      <c r="H2127" s="176" t="s">
        <v>162</v>
      </c>
      <c r="I2127" s="176" t="s">
        <v>238</v>
      </c>
      <c r="J2127" s="250" t="s">
        <v>13</v>
      </c>
      <c r="K2127" s="178">
        <v>263792</v>
      </c>
      <c r="L2127" s="178">
        <v>3</v>
      </c>
      <c r="M2127" s="178">
        <v>0</v>
      </c>
      <c r="N2127" s="179" t="s">
        <v>20</v>
      </c>
      <c r="O2127" s="180" t="s">
        <v>146</v>
      </c>
    </row>
    <row r="2128" spans="1:15" customFormat="1" ht="15.5" x14ac:dyDescent="0.35">
      <c r="A2128" s="123" t="s">
        <v>4813</v>
      </c>
      <c r="B2128" s="124" t="s">
        <v>4814</v>
      </c>
      <c r="C2128" s="123" t="s">
        <v>90</v>
      </c>
      <c r="D2128" s="123" t="s">
        <v>404</v>
      </c>
      <c r="E2128" s="123" t="s">
        <v>2772</v>
      </c>
      <c r="F2128" s="123">
        <v>2024</v>
      </c>
      <c r="G2128" s="123" t="s">
        <v>138</v>
      </c>
      <c r="H2128" s="123" t="s">
        <v>321</v>
      </c>
      <c r="I2128" s="123" t="s">
        <v>322</v>
      </c>
      <c r="J2128" s="251" t="s">
        <v>13</v>
      </c>
      <c r="K2128" s="181">
        <v>735410</v>
      </c>
      <c r="L2128" s="181">
        <v>597290</v>
      </c>
      <c r="M2128" s="181">
        <v>655267.29599999997</v>
      </c>
      <c r="N2128" s="182" t="s">
        <v>20</v>
      </c>
      <c r="O2128" s="183" t="s">
        <v>20</v>
      </c>
    </row>
    <row r="2129" spans="1:15" customFormat="1" ht="15.5" x14ac:dyDescent="0.35">
      <c r="A2129" s="176" t="s">
        <v>4815</v>
      </c>
      <c r="B2129" s="177" t="s">
        <v>4816</v>
      </c>
      <c r="C2129" s="176" t="s">
        <v>90</v>
      </c>
      <c r="D2129" s="176" t="s">
        <v>63</v>
      </c>
      <c r="E2129" s="176" t="s">
        <v>63</v>
      </c>
      <c r="F2129" s="176">
        <v>2024</v>
      </c>
      <c r="G2129" s="176" t="s">
        <v>138</v>
      </c>
      <c r="H2129" s="176" t="s">
        <v>182</v>
      </c>
      <c r="I2129" s="176" t="s">
        <v>330</v>
      </c>
      <c r="J2129" s="250" t="s">
        <v>13</v>
      </c>
      <c r="K2129" s="178">
        <v>407801</v>
      </c>
      <c r="L2129" s="178">
        <v>11000</v>
      </c>
      <c r="M2129" s="178">
        <v>0</v>
      </c>
      <c r="N2129" s="179" t="s">
        <v>20</v>
      </c>
      <c r="O2129" s="180" t="s">
        <v>146</v>
      </c>
    </row>
    <row r="2130" spans="1:15" customFormat="1" ht="15.5" x14ac:dyDescent="0.35">
      <c r="A2130" s="123" t="s">
        <v>4817</v>
      </c>
      <c r="B2130" s="124" t="s">
        <v>4818</v>
      </c>
      <c r="C2130" s="123" t="s">
        <v>91</v>
      </c>
      <c r="D2130" s="123" t="s">
        <v>763</v>
      </c>
      <c r="E2130" s="123" t="s">
        <v>764</v>
      </c>
      <c r="F2130" s="123">
        <v>2024</v>
      </c>
      <c r="G2130" s="123" t="s">
        <v>138</v>
      </c>
      <c r="H2130" s="123" t="s">
        <v>847</v>
      </c>
      <c r="I2130" s="123" t="s">
        <v>1673</v>
      </c>
      <c r="J2130" s="251" t="s">
        <v>13</v>
      </c>
      <c r="K2130" s="181">
        <v>3378373</v>
      </c>
      <c r="L2130" s="181">
        <v>1655571</v>
      </c>
      <c r="M2130" s="181">
        <v>1655571.0619999999</v>
      </c>
      <c r="N2130" s="182" t="s">
        <v>20</v>
      </c>
      <c r="O2130" s="183" t="s">
        <v>20</v>
      </c>
    </row>
    <row r="2131" spans="1:15" customFormat="1" ht="15.5" x14ac:dyDescent="0.35">
      <c r="A2131" s="176" t="s">
        <v>4819</v>
      </c>
      <c r="B2131" s="177" t="s">
        <v>4820</v>
      </c>
      <c r="C2131" s="176" t="s">
        <v>90</v>
      </c>
      <c r="D2131" s="176" t="s">
        <v>63</v>
      </c>
      <c r="E2131" s="176" t="s">
        <v>63</v>
      </c>
      <c r="F2131" s="176">
        <v>2024</v>
      </c>
      <c r="G2131" s="176" t="s">
        <v>138</v>
      </c>
      <c r="H2131" s="176" t="s">
        <v>182</v>
      </c>
      <c r="I2131" s="176" t="s">
        <v>330</v>
      </c>
      <c r="J2131" s="250" t="s">
        <v>13</v>
      </c>
      <c r="K2131" s="178">
        <v>8728</v>
      </c>
      <c r="L2131" s="178">
        <v>8433</v>
      </c>
      <c r="M2131" s="178">
        <v>8433</v>
      </c>
      <c r="N2131" s="179" t="s">
        <v>20</v>
      </c>
      <c r="O2131" s="180" t="s">
        <v>20</v>
      </c>
    </row>
    <row r="2132" spans="1:15" customFormat="1" ht="15.5" x14ac:dyDescent="0.35">
      <c r="A2132" s="123" t="s">
        <v>4821</v>
      </c>
      <c r="B2132" s="124" t="s">
        <v>4822</v>
      </c>
      <c r="C2132" s="123" t="s">
        <v>86</v>
      </c>
      <c r="D2132" s="123" t="s">
        <v>199</v>
      </c>
      <c r="E2132" s="123" t="s">
        <v>199</v>
      </c>
      <c r="F2132" s="123">
        <v>2024</v>
      </c>
      <c r="G2132" s="123" t="s">
        <v>138</v>
      </c>
      <c r="H2132" s="123" t="s">
        <v>210</v>
      </c>
      <c r="I2132" s="123" t="s">
        <v>429</v>
      </c>
      <c r="J2132" s="251" t="s">
        <v>13</v>
      </c>
      <c r="K2132" s="181">
        <v>324246</v>
      </c>
      <c r="L2132" s="185">
        <v>92642</v>
      </c>
      <c r="M2132" s="181">
        <v>0</v>
      </c>
      <c r="N2132" s="182" t="s">
        <v>20</v>
      </c>
      <c r="O2132" s="183" t="s">
        <v>146</v>
      </c>
    </row>
    <row r="2133" spans="1:15" customFormat="1" ht="15.5" x14ac:dyDescent="0.35">
      <c r="A2133" s="176" t="s">
        <v>4823</v>
      </c>
      <c r="B2133" s="177" t="s">
        <v>4824</v>
      </c>
      <c r="C2133" s="176" t="s">
        <v>86</v>
      </c>
      <c r="D2133" s="176" t="s">
        <v>199</v>
      </c>
      <c r="E2133" s="176" t="s">
        <v>199</v>
      </c>
      <c r="F2133" s="176">
        <v>2024</v>
      </c>
      <c r="G2133" s="176" t="s">
        <v>138</v>
      </c>
      <c r="H2133" s="176" t="s">
        <v>210</v>
      </c>
      <c r="I2133" s="176" t="s">
        <v>429</v>
      </c>
      <c r="J2133" s="250" t="s">
        <v>13</v>
      </c>
      <c r="K2133" s="178">
        <v>651967</v>
      </c>
      <c r="L2133" s="178">
        <v>236221</v>
      </c>
      <c r="M2133" s="178">
        <v>0</v>
      </c>
      <c r="N2133" s="179" t="s">
        <v>20</v>
      </c>
      <c r="O2133" s="180" t="s">
        <v>146</v>
      </c>
    </row>
    <row r="2134" spans="1:15" customFormat="1" ht="15.5" x14ac:dyDescent="0.35">
      <c r="A2134" s="123" t="s">
        <v>4825</v>
      </c>
      <c r="B2134" s="124" t="s">
        <v>4826</v>
      </c>
      <c r="C2134" s="123" t="s">
        <v>90</v>
      </c>
      <c r="D2134" s="123" t="s">
        <v>911</v>
      </c>
      <c r="E2134" s="123" t="s">
        <v>2177</v>
      </c>
      <c r="F2134" s="123">
        <v>2024</v>
      </c>
      <c r="G2134" s="123" t="s">
        <v>138</v>
      </c>
      <c r="H2134" s="123" t="s">
        <v>182</v>
      </c>
      <c r="I2134" s="123" t="s">
        <v>330</v>
      </c>
      <c r="J2134" s="251" t="s">
        <v>13</v>
      </c>
      <c r="K2134" s="181">
        <v>11552</v>
      </c>
      <c r="L2134" s="181">
        <v>19421</v>
      </c>
      <c r="M2134" s="181">
        <v>1552</v>
      </c>
      <c r="N2134" s="182" t="s">
        <v>20</v>
      </c>
      <c r="O2134" s="183" t="s">
        <v>20</v>
      </c>
    </row>
    <row r="2135" spans="1:15" customFormat="1" ht="15.5" x14ac:dyDescent="0.35">
      <c r="A2135" s="176" t="s">
        <v>4827</v>
      </c>
      <c r="B2135" s="177" t="s">
        <v>4828</v>
      </c>
      <c r="C2135" s="176" t="s">
        <v>90</v>
      </c>
      <c r="D2135" s="176" t="s">
        <v>155</v>
      </c>
      <c r="E2135" s="176" t="s">
        <v>155</v>
      </c>
      <c r="F2135" s="176">
        <v>2024</v>
      </c>
      <c r="G2135" s="176" t="s">
        <v>138</v>
      </c>
      <c r="H2135" s="176" t="s">
        <v>139</v>
      </c>
      <c r="I2135" s="176" t="s">
        <v>177</v>
      </c>
      <c r="J2135" s="250" t="s">
        <v>13</v>
      </c>
      <c r="K2135" s="178">
        <v>2</v>
      </c>
      <c r="L2135" s="178">
        <v>2</v>
      </c>
      <c r="M2135" s="184">
        <v>0</v>
      </c>
      <c r="N2135" s="179" t="s">
        <v>20</v>
      </c>
      <c r="O2135" s="180" t="s">
        <v>146</v>
      </c>
    </row>
    <row r="2136" spans="1:15" customFormat="1" ht="15.5" x14ac:dyDescent="0.35">
      <c r="A2136" s="123" t="s">
        <v>4829</v>
      </c>
      <c r="B2136" s="124" t="s">
        <v>4830</v>
      </c>
      <c r="C2136" s="123" t="s">
        <v>91</v>
      </c>
      <c r="D2136" s="123" t="s">
        <v>384</v>
      </c>
      <c r="E2136" s="123" t="s">
        <v>561</v>
      </c>
      <c r="F2136" s="123">
        <v>2024</v>
      </c>
      <c r="G2136" s="123" t="s">
        <v>138</v>
      </c>
      <c r="H2136" s="123" t="s">
        <v>139</v>
      </c>
      <c r="I2136" s="123" t="s">
        <v>168</v>
      </c>
      <c r="J2136" s="251" t="s">
        <v>13</v>
      </c>
      <c r="K2136" s="181">
        <v>75975</v>
      </c>
      <c r="L2136" s="181">
        <v>75975</v>
      </c>
      <c r="M2136" s="181">
        <v>245</v>
      </c>
      <c r="N2136" s="182" t="s">
        <v>20</v>
      </c>
      <c r="O2136" s="183" t="s">
        <v>20</v>
      </c>
    </row>
    <row r="2137" spans="1:15" customFormat="1" ht="15.5" x14ac:dyDescent="0.35">
      <c r="A2137" s="176" t="s">
        <v>4831</v>
      </c>
      <c r="B2137" s="177" t="s">
        <v>4832</v>
      </c>
      <c r="C2137" s="176" t="s">
        <v>91</v>
      </c>
      <c r="D2137" s="176" t="s">
        <v>596</v>
      </c>
      <c r="E2137" s="176" t="s">
        <v>1314</v>
      </c>
      <c r="F2137" s="176">
        <v>2024</v>
      </c>
      <c r="G2137" s="176" t="s">
        <v>138</v>
      </c>
      <c r="H2137" s="176" t="s">
        <v>321</v>
      </c>
      <c r="I2137" s="176" t="s">
        <v>322</v>
      </c>
      <c r="J2137" s="250" t="s">
        <v>13</v>
      </c>
      <c r="K2137" s="178">
        <v>284746</v>
      </c>
      <c r="L2137" s="184">
        <v>131141</v>
      </c>
      <c r="M2137" s="178">
        <v>132137</v>
      </c>
      <c r="N2137" s="179" t="s">
        <v>20</v>
      </c>
      <c r="O2137" s="180" t="s">
        <v>20</v>
      </c>
    </row>
    <row r="2138" spans="1:15" customFormat="1" ht="15.5" x14ac:dyDescent="0.35">
      <c r="A2138" s="123" t="s">
        <v>4833</v>
      </c>
      <c r="B2138" s="124" t="s">
        <v>4834</v>
      </c>
      <c r="C2138" s="123" t="s">
        <v>111</v>
      </c>
      <c r="D2138" s="123" t="s">
        <v>319</v>
      </c>
      <c r="E2138" s="123" t="s">
        <v>320</v>
      </c>
      <c r="F2138" s="123">
        <v>2024</v>
      </c>
      <c r="G2138" s="123" t="s">
        <v>138</v>
      </c>
      <c r="H2138" s="123" t="s">
        <v>210</v>
      </c>
      <c r="I2138" s="123" t="s">
        <v>429</v>
      </c>
      <c r="J2138" s="251" t="s">
        <v>13</v>
      </c>
      <c r="K2138" s="181">
        <v>87255</v>
      </c>
      <c r="L2138" s="181">
        <v>1</v>
      </c>
      <c r="M2138" s="181">
        <v>0</v>
      </c>
      <c r="N2138" s="182" t="s">
        <v>20</v>
      </c>
      <c r="O2138" s="183" t="s">
        <v>146</v>
      </c>
    </row>
    <row r="2139" spans="1:15" customFormat="1" ht="15.5" x14ac:dyDescent="0.35">
      <c r="A2139" s="176" t="s">
        <v>4835</v>
      </c>
      <c r="B2139" s="177" t="s">
        <v>4836</v>
      </c>
      <c r="C2139" s="176" t="s">
        <v>96</v>
      </c>
      <c r="D2139" s="176" t="s">
        <v>136</v>
      </c>
      <c r="E2139" s="176" t="s">
        <v>916</v>
      </c>
      <c r="F2139" s="176">
        <v>2024</v>
      </c>
      <c r="G2139" s="176" t="s">
        <v>138</v>
      </c>
      <c r="H2139" s="176" t="s">
        <v>151</v>
      </c>
      <c r="I2139" s="176" t="s">
        <v>152</v>
      </c>
      <c r="J2139" s="250" t="s">
        <v>13</v>
      </c>
      <c r="K2139" s="178">
        <v>4903163</v>
      </c>
      <c r="L2139" s="178">
        <v>4869913</v>
      </c>
      <c r="M2139" s="178">
        <v>3073173.9470000002</v>
      </c>
      <c r="N2139" s="179" t="s">
        <v>20</v>
      </c>
      <c r="O2139" s="180" t="s">
        <v>20</v>
      </c>
    </row>
    <row r="2140" spans="1:15" customFormat="1" ht="15.5" x14ac:dyDescent="0.35">
      <c r="A2140" s="123" t="s">
        <v>4837</v>
      </c>
      <c r="B2140" s="124" t="s">
        <v>4838</v>
      </c>
      <c r="C2140" s="123" t="s">
        <v>84</v>
      </c>
      <c r="D2140" s="123" t="s">
        <v>155</v>
      </c>
      <c r="E2140" s="123" t="s">
        <v>155</v>
      </c>
      <c r="F2140" s="123">
        <v>2024</v>
      </c>
      <c r="G2140" s="123" t="s">
        <v>138</v>
      </c>
      <c r="H2140" s="123" t="s">
        <v>139</v>
      </c>
      <c r="I2140" s="123" t="s">
        <v>177</v>
      </c>
      <c r="J2140" s="251" t="s">
        <v>13</v>
      </c>
      <c r="K2140" s="181">
        <v>312615</v>
      </c>
      <c r="L2140" s="181">
        <v>194575</v>
      </c>
      <c r="M2140" s="181">
        <v>171716</v>
      </c>
      <c r="N2140" s="182" t="s">
        <v>20</v>
      </c>
      <c r="O2140" s="183" t="s">
        <v>20</v>
      </c>
    </row>
    <row r="2141" spans="1:15" customFormat="1" ht="15.5" x14ac:dyDescent="0.35">
      <c r="A2141" s="176" t="s">
        <v>4839</v>
      </c>
      <c r="B2141" s="177" t="s">
        <v>4840</v>
      </c>
      <c r="C2141" s="176" t="s">
        <v>90</v>
      </c>
      <c r="D2141" s="176" t="s">
        <v>306</v>
      </c>
      <c r="E2141" s="176" t="s">
        <v>3759</v>
      </c>
      <c r="F2141" s="176">
        <v>2024</v>
      </c>
      <c r="G2141" s="176" t="s">
        <v>138</v>
      </c>
      <c r="H2141" s="176" t="s">
        <v>151</v>
      </c>
      <c r="I2141" s="176" t="s">
        <v>200</v>
      </c>
      <c r="J2141" s="250" t="s">
        <v>16</v>
      </c>
      <c r="K2141" s="178">
        <v>9132</v>
      </c>
      <c r="L2141" s="178">
        <v>8411</v>
      </c>
      <c r="M2141" s="178">
        <v>8409</v>
      </c>
      <c r="N2141" s="179" t="s">
        <v>20</v>
      </c>
      <c r="O2141" s="180" t="s">
        <v>20</v>
      </c>
    </row>
    <row r="2142" spans="1:15" customFormat="1" ht="15.5" x14ac:dyDescent="0.35">
      <c r="A2142" s="123" t="s">
        <v>4841</v>
      </c>
      <c r="B2142" s="124" t="s">
        <v>4842</v>
      </c>
      <c r="C2142" s="123" t="s">
        <v>90</v>
      </c>
      <c r="D2142" s="123" t="s">
        <v>742</v>
      </c>
      <c r="E2142" s="123" t="s">
        <v>1809</v>
      </c>
      <c r="F2142" s="123">
        <v>2024</v>
      </c>
      <c r="G2142" s="123" t="s">
        <v>251</v>
      </c>
      <c r="H2142" s="123" t="s">
        <v>182</v>
      </c>
      <c r="I2142" s="123" t="s">
        <v>330</v>
      </c>
      <c r="J2142" s="251" t="s">
        <v>13</v>
      </c>
      <c r="K2142" s="181">
        <v>55839</v>
      </c>
      <c r="L2142" s="181">
        <v>54901</v>
      </c>
      <c r="M2142" s="181">
        <v>54900</v>
      </c>
      <c r="N2142" s="182" t="s">
        <v>20</v>
      </c>
      <c r="O2142" s="183" t="s">
        <v>20</v>
      </c>
    </row>
    <row r="2143" spans="1:15" customFormat="1" ht="15.5" x14ac:dyDescent="0.35">
      <c r="A2143" s="176" t="s">
        <v>4843</v>
      </c>
      <c r="B2143" s="177" t="s">
        <v>4844</v>
      </c>
      <c r="C2143" s="176" t="s">
        <v>91</v>
      </c>
      <c r="D2143" s="176" t="s">
        <v>763</v>
      </c>
      <c r="E2143" s="176" t="s">
        <v>2288</v>
      </c>
      <c r="F2143" s="176">
        <v>2024</v>
      </c>
      <c r="G2143" s="176" t="s">
        <v>138</v>
      </c>
      <c r="H2143" s="176" t="s">
        <v>139</v>
      </c>
      <c r="I2143" s="176" t="s">
        <v>140</v>
      </c>
      <c r="J2143" s="250" t="s">
        <v>13</v>
      </c>
      <c r="K2143" s="178">
        <v>94400</v>
      </c>
      <c r="L2143" s="178">
        <v>20717</v>
      </c>
      <c r="M2143" s="178">
        <v>20717.05</v>
      </c>
      <c r="N2143" s="179" t="s">
        <v>20</v>
      </c>
      <c r="O2143" s="180" t="s">
        <v>20</v>
      </c>
    </row>
    <row r="2144" spans="1:15" customFormat="1" ht="15.5" x14ac:dyDescent="0.35">
      <c r="A2144" s="123" t="s">
        <v>4845</v>
      </c>
      <c r="B2144" s="124" t="s">
        <v>4846</v>
      </c>
      <c r="C2144" s="123" t="s">
        <v>93</v>
      </c>
      <c r="D2144" s="123" t="s">
        <v>245</v>
      </c>
      <c r="E2144" s="123" t="s">
        <v>2272</v>
      </c>
      <c r="F2144" s="123">
        <v>2024</v>
      </c>
      <c r="G2144" s="123" t="s">
        <v>138</v>
      </c>
      <c r="H2144" s="123" t="s">
        <v>182</v>
      </c>
      <c r="I2144" s="123" t="s">
        <v>1000</v>
      </c>
      <c r="J2144" s="251" t="s">
        <v>13</v>
      </c>
      <c r="K2144" s="181">
        <v>1002128</v>
      </c>
      <c r="L2144" s="185">
        <v>5199855</v>
      </c>
      <c r="M2144" s="181">
        <v>1000977.701</v>
      </c>
      <c r="N2144" s="182" t="s">
        <v>20</v>
      </c>
      <c r="O2144" s="183" t="s">
        <v>20</v>
      </c>
    </row>
    <row r="2145" spans="1:15" customFormat="1" ht="15.5" x14ac:dyDescent="0.35">
      <c r="A2145" s="176" t="s">
        <v>4847</v>
      </c>
      <c r="B2145" s="177" t="s">
        <v>4848</v>
      </c>
      <c r="C2145" s="176" t="s">
        <v>84</v>
      </c>
      <c r="D2145" s="176" t="s">
        <v>155</v>
      </c>
      <c r="E2145" s="176" t="s">
        <v>155</v>
      </c>
      <c r="F2145" s="176">
        <v>2024</v>
      </c>
      <c r="G2145" s="176" t="s">
        <v>138</v>
      </c>
      <c r="H2145" s="176" t="s">
        <v>270</v>
      </c>
      <c r="I2145" s="176" t="s">
        <v>271</v>
      </c>
      <c r="J2145" s="250" t="s">
        <v>13</v>
      </c>
      <c r="K2145" s="178">
        <v>26038</v>
      </c>
      <c r="L2145" s="184">
        <v>27038</v>
      </c>
      <c r="M2145" s="178">
        <v>26038</v>
      </c>
      <c r="N2145" s="179" t="s">
        <v>20</v>
      </c>
      <c r="O2145" s="180" t="s">
        <v>20</v>
      </c>
    </row>
    <row r="2146" spans="1:15" customFormat="1" ht="15.5" x14ac:dyDescent="0.35">
      <c r="A2146" s="123" t="s">
        <v>4849</v>
      </c>
      <c r="B2146" s="124" t="s">
        <v>4850</v>
      </c>
      <c r="C2146" s="123" t="s">
        <v>111</v>
      </c>
      <c r="D2146" s="123" t="s">
        <v>180</v>
      </c>
      <c r="E2146" s="123" t="s">
        <v>454</v>
      </c>
      <c r="F2146" s="123">
        <v>2024</v>
      </c>
      <c r="G2146" s="123" t="s">
        <v>138</v>
      </c>
      <c r="H2146" s="123" t="s">
        <v>196</v>
      </c>
      <c r="I2146" s="123" t="s">
        <v>196</v>
      </c>
      <c r="J2146" s="251" t="s">
        <v>13</v>
      </c>
      <c r="K2146" s="181">
        <v>704700</v>
      </c>
      <c r="L2146" s="181">
        <v>43060</v>
      </c>
      <c r="M2146" s="181">
        <v>28636</v>
      </c>
      <c r="N2146" s="182" t="s">
        <v>20</v>
      </c>
      <c r="O2146" s="183" t="s">
        <v>20</v>
      </c>
    </row>
    <row r="2147" spans="1:15" customFormat="1" ht="15.5" x14ac:dyDescent="0.35">
      <c r="A2147" s="176" t="s">
        <v>4851</v>
      </c>
      <c r="B2147" s="177" t="s">
        <v>4852</v>
      </c>
      <c r="C2147" s="176" t="s">
        <v>97</v>
      </c>
      <c r="D2147" s="176" t="s">
        <v>333</v>
      </c>
      <c r="E2147" s="176" t="s">
        <v>333</v>
      </c>
      <c r="F2147" s="176">
        <v>2024</v>
      </c>
      <c r="G2147" s="176" t="s">
        <v>138</v>
      </c>
      <c r="H2147" s="176" t="s">
        <v>196</v>
      </c>
      <c r="I2147" s="176" t="s">
        <v>196</v>
      </c>
      <c r="J2147" s="250" t="s">
        <v>13</v>
      </c>
      <c r="K2147" s="178">
        <v>16072</v>
      </c>
      <c r="L2147" s="184">
        <v>16072</v>
      </c>
      <c r="M2147" s="178">
        <v>0</v>
      </c>
      <c r="N2147" s="179" t="s">
        <v>20</v>
      </c>
      <c r="O2147" s="180" t="s">
        <v>146</v>
      </c>
    </row>
    <row r="2148" spans="1:15" customFormat="1" ht="15.5" x14ac:dyDescent="0.35">
      <c r="A2148" s="123" t="s">
        <v>4853</v>
      </c>
      <c r="B2148" s="124" t="s">
        <v>4854</v>
      </c>
      <c r="C2148" s="123" t="s">
        <v>89</v>
      </c>
      <c r="D2148" s="123" t="s">
        <v>495</v>
      </c>
      <c r="E2148" s="123" t="s">
        <v>496</v>
      </c>
      <c r="F2148" s="123">
        <v>2024</v>
      </c>
      <c r="G2148" s="123" t="s">
        <v>138</v>
      </c>
      <c r="H2148" s="123" t="s">
        <v>162</v>
      </c>
      <c r="I2148" s="123" t="s">
        <v>1018</v>
      </c>
      <c r="J2148" s="251" t="s">
        <v>13</v>
      </c>
      <c r="K2148" s="181">
        <v>199431</v>
      </c>
      <c r="L2148" s="181">
        <v>127925</v>
      </c>
      <c r="M2148" s="181">
        <v>127924.29300000001</v>
      </c>
      <c r="N2148" s="182" t="s">
        <v>20</v>
      </c>
      <c r="O2148" s="183" t="s">
        <v>20</v>
      </c>
    </row>
    <row r="2149" spans="1:15" customFormat="1" ht="15.5" x14ac:dyDescent="0.35">
      <c r="A2149" s="176" t="s">
        <v>4855</v>
      </c>
      <c r="B2149" s="177" t="s">
        <v>4856</v>
      </c>
      <c r="C2149" s="176" t="s">
        <v>89</v>
      </c>
      <c r="D2149" s="176" t="s">
        <v>221</v>
      </c>
      <c r="E2149" s="176" t="s">
        <v>222</v>
      </c>
      <c r="F2149" s="176">
        <v>2024</v>
      </c>
      <c r="G2149" s="176" t="s">
        <v>138</v>
      </c>
      <c r="H2149" s="176" t="s">
        <v>151</v>
      </c>
      <c r="I2149" s="176" t="s">
        <v>200</v>
      </c>
      <c r="J2149" s="250" t="s">
        <v>13</v>
      </c>
      <c r="K2149" s="178">
        <v>1947572</v>
      </c>
      <c r="L2149" s="178">
        <v>1868586</v>
      </c>
      <c r="M2149" s="178">
        <v>1623961.6850000001</v>
      </c>
      <c r="N2149" s="179" t="s">
        <v>20</v>
      </c>
      <c r="O2149" s="180" t="s">
        <v>20</v>
      </c>
    </row>
    <row r="2150" spans="1:15" customFormat="1" ht="15.5" x14ac:dyDescent="0.35">
      <c r="A2150" s="123" t="s">
        <v>4857</v>
      </c>
      <c r="B2150" s="124" t="s">
        <v>4858</v>
      </c>
      <c r="C2150" s="123" t="s">
        <v>92</v>
      </c>
      <c r="D2150" s="123" t="s">
        <v>361</v>
      </c>
      <c r="E2150" s="123" t="s">
        <v>1017</v>
      </c>
      <c r="F2150" s="123">
        <v>2024</v>
      </c>
      <c r="G2150" s="123" t="s">
        <v>138</v>
      </c>
      <c r="H2150" s="123" t="s">
        <v>196</v>
      </c>
      <c r="I2150" s="123" t="s">
        <v>196</v>
      </c>
      <c r="J2150" s="251" t="s">
        <v>13</v>
      </c>
      <c r="K2150" s="181">
        <v>1705450</v>
      </c>
      <c r="L2150" s="185">
        <v>1714085</v>
      </c>
      <c r="M2150" s="181">
        <v>1654085</v>
      </c>
      <c r="N2150" s="182" t="s">
        <v>20</v>
      </c>
      <c r="O2150" s="183" t="s">
        <v>20</v>
      </c>
    </row>
    <row r="2151" spans="1:15" customFormat="1" ht="15.5" x14ac:dyDescent="0.35">
      <c r="A2151" s="176" t="s">
        <v>4859</v>
      </c>
      <c r="B2151" s="177" t="s">
        <v>4860</v>
      </c>
      <c r="C2151" s="176" t="s">
        <v>109</v>
      </c>
      <c r="D2151" s="176" t="s">
        <v>368</v>
      </c>
      <c r="E2151" s="176" t="s">
        <v>1070</v>
      </c>
      <c r="F2151" s="176">
        <v>2024</v>
      </c>
      <c r="G2151" s="176" t="s">
        <v>138</v>
      </c>
      <c r="H2151" s="176" t="s">
        <v>144</v>
      </c>
      <c r="I2151" s="176" t="s">
        <v>282</v>
      </c>
      <c r="J2151" s="250" t="s">
        <v>16</v>
      </c>
      <c r="K2151" s="178">
        <v>47807</v>
      </c>
      <c r="L2151" s="178">
        <v>47805</v>
      </c>
      <c r="M2151" s="178">
        <v>47803</v>
      </c>
      <c r="N2151" s="179" t="s">
        <v>20</v>
      </c>
      <c r="O2151" s="180" t="s">
        <v>20</v>
      </c>
    </row>
    <row r="2152" spans="1:15" customFormat="1" ht="15.5" x14ac:dyDescent="0.35">
      <c r="A2152" s="123" t="s">
        <v>4861</v>
      </c>
      <c r="B2152" s="124" t="s">
        <v>4862</v>
      </c>
      <c r="C2152" s="123" t="s">
        <v>292</v>
      </c>
      <c r="D2152" s="123" t="s">
        <v>655</v>
      </c>
      <c r="E2152" s="123" t="s">
        <v>655</v>
      </c>
      <c r="F2152" s="123">
        <v>2024</v>
      </c>
      <c r="G2152" s="123" t="s">
        <v>138</v>
      </c>
      <c r="H2152" s="123" t="s">
        <v>210</v>
      </c>
      <c r="I2152" s="123" t="s">
        <v>429</v>
      </c>
      <c r="J2152" s="251" t="s">
        <v>13</v>
      </c>
      <c r="K2152" s="181">
        <v>33600</v>
      </c>
      <c r="L2152" s="181">
        <v>33600</v>
      </c>
      <c r="M2152" s="181">
        <v>0</v>
      </c>
      <c r="N2152" s="182" t="s">
        <v>20</v>
      </c>
      <c r="O2152" s="183" t="s">
        <v>146</v>
      </c>
    </row>
    <row r="2153" spans="1:15" customFormat="1" ht="15.5" x14ac:dyDescent="0.35">
      <c r="A2153" s="176" t="s">
        <v>4863</v>
      </c>
      <c r="B2153" s="177" t="s">
        <v>4864</v>
      </c>
      <c r="C2153" s="176" t="s">
        <v>98</v>
      </c>
      <c r="D2153" s="176" t="s">
        <v>365</v>
      </c>
      <c r="E2153" s="176" t="s">
        <v>365</v>
      </c>
      <c r="F2153" s="176">
        <v>2024</v>
      </c>
      <c r="G2153" s="176" t="s">
        <v>138</v>
      </c>
      <c r="H2153" s="176" t="s">
        <v>270</v>
      </c>
      <c r="I2153" s="176" t="s">
        <v>271</v>
      </c>
      <c r="J2153" s="250" t="s">
        <v>13</v>
      </c>
      <c r="K2153" s="178">
        <v>2693390</v>
      </c>
      <c r="L2153" s="184">
        <v>2</v>
      </c>
      <c r="M2153" s="178">
        <v>0</v>
      </c>
      <c r="N2153" s="179" t="s">
        <v>20</v>
      </c>
      <c r="O2153" s="180" t="s">
        <v>146</v>
      </c>
    </row>
    <row r="2154" spans="1:15" customFormat="1" ht="15.5" x14ac:dyDescent="0.35">
      <c r="A2154" s="123" t="s">
        <v>4865</v>
      </c>
      <c r="B2154" s="124" t="s">
        <v>4866</v>
      </c>
      <c r="C2154" s="123" t="s">
        <v>98</v>
      </c>
      <c r="D2154" s="123" t="s">
        <v>365</v>
      </c>
      <c r="E2154" s="123" t="s">
        <v>365</v>
      </c>
      <c r="F2154" s="123">
        <v>2024</v>
      </c>
      <c r="G2154" s="123" t="s">
        <v>138</v>
      </c>
      <c r="H2154" s="123" t="s">
        <v>321</v>
      </c>
      <c r="I2154" s="123" t="s">
        <v>1385</v>
      </c>
      <c r="J2154" s="251" t="s">
        <v>13</v>
      </c>
      <c r="K2154" s="181">
        <v>406299</v>
      </c>
      <c r="L2154" s="185">
        <v>48833</v>
      </c>
      <c r="M2154" s="181">
        <v>48833</v>
      </c>
      <c r="N2154" s="182" t="s">
        <v>20</v>
      </c>
      <c r="O2154" s="183" t="s">
        <v>20</v>
      </c>
    </row>
    <row r="2155" spans="1:15" customFormat="1" ht="15.5" x14ac:dyDescent="0.35">
      <c r="A2155" s="176" t="s">
        <v>4867</v>
      </c>
      <c r="B2155" s="177" t="s">
        <v>4868</v>
      </c>
      <c r="C2155" s="176" t="s">
        <v>90</v>
      </c>
      <c r="D2155" s="176" t="s">
        <v>404</v>
      </c>
      <c r="E2155" s="176" t="s">
        <v>2772</v>
      </c>
      <c r="F2155" s="176">
        <v>2024</v>
      </c>
      <c r="G2155" s="176" t="s">
        <v>138</v>
      </c>
      <c r="H2155" s="176" t="s">
        <v>210</v>
      </c>
      <c r="I2155" s="176" t="s">
        <v>429</v>
      </c>
      <c r="J2155" s="250" t="s">
        <v>13</v>
      </c>
      <c r="K2155" s="178">
        <v>156576</v>
      </c>
      <c r="L2155" s="184">
        <v>61880</v>
      </c>
      <c r="M2155" s="184">
        <v>61877</v>
      </c>
      <c r="N2155" s="179" t="s">
        <v>20</v>
      </c>
      <c r="O2155" s="180" t="s">
        <v>20</v>
      </c>
    </row>
    <row r="2156" spans="1:15" customFormat="1" ht="15.5" x14ac:dyDescent="0.35">
      <c r="A2156" s="123" t="s">
        <v>4869</v>
      </c>
      <c r="B2156" s="124" t="s">
        <v>4870</v>
      </c>
      <c r="C2156" s="123" t="s">
        <v>92</v>
      </c>
      <c r="D2156" s="123" t="s">
        <v>361</v>
      </c>
      <c r="E2156" s="123" t="s">
        <v>1231</v>
      </c>
      <c r="F2156" s="123">
        <v>2024</v>
      </c>
      <c r="G2156" s="123" t="s">
        <v>138</v>
      </c>
      <c r="H2156" s="123" t="s">
        <v>196</v>
      </c>
      <c r="I2156" s="123" t="s">
        <v>196</v>
      </c>
      <c r="J2156" s="251" t="s">
        <v>13</v>
      </c>
      <c r="K2156" s="181">
        <v>1941135</v>
      </c>
      <c r="L2156" s="185">
        <v>1850269</v>
      </c>
      <c r="M2156" s="185">
        <v>1850206.452</v>
      </c>
      <c r="N2156" s="182" t="s">
        <v>20</v>
      </c>
      <c r="O2156" s="183" t="s">
        <v>20</v>
      </c>
    </row>
    <row r="2157" spans="1:15" customFormat="1" ht="15.5" x14ac:dyDescent="0.35">
      <c r="A2157" s="176" t="s">
        <v>4871</v>
      </c>
      <c r="B2157" s="177" t="s">
        <v>4872</v>
      </c>
      <c r="C2157" s="176" t="s">
        <v>91</v>
      </c>
      <c r="D2157" s="176" t="s">
        <v>384</v>
      </c>
      <c r="E2157" s="176" t="s">
        <v>2639</v>
      </c>
      <c r="F2157" s="176">
        <v>2024</v>
      </c>
      <c r="G2157" s="176" t="s">
        <v>138</v>
      </c>
      <c r="H2157" s="176" t="s">
        <v>151</v>
      </c>
      <c r="I2157" s="176" t="s">
        <v>200</v>
      </c>
      <c r="J2157" s="250" t="s">
        <v>13</v>
      </c>
      <c r="K2157" s="178">
        <v>140420</v>
      </c>
      <c r="L2157" s="184">
        <v>107100</v>
      </c>
      <c r="M2157" s="184">
        <v>107100.495</v>
      </c>
      <c r="N2157" s="179" t="s">
        <v>20</v>
      </c>
      <c r="O2157" s="180" t="s">
        <v>20</v>
      </c>
    </row>
    <row r="2158" spans="1:15" customFormat="1" ht="15.5" x14ac:dyDescent="0.35">
      <c r="A2158" s="123" t="s">
        <v>4873</v>
      </c>
      <c r="B2158" s="124" t="s">
        <v>4874</v>
      </c>
      <c r="C2158" s="123" t="s">
        <v>91</v>
      </c>
      <c r="D2158" s="123" t="s">
        <v>384</v>
      </c>
      <c r="E2158" s="123" t="s">
        <v>2812</v>
      </c>
      <c r="F2158" s="123">
        <v>2024</v>
      </c>
      <c r="G2158" s="123" t="s">
        <v>138</v>
      </c>
      <c r="H2158" s="123" t="s">
        <v>182</v>
      </c>
      <c r="I2158" s="123" t="s">
        <v>330</v>
      </c>
      <c r="J2158" s="251" t="s">
        <v>13</v>
      </c>
      <c r="K2158" s="181">
        <v>1148478</v>
      </c>
      <c r="L2158" s="181">
        <v>735418</v>
      </c>
      <c r="M2158" s="181">
        <v>735417.77300000004</v>
      </c>
      <c r="N2158" s="182" t="s">
        <v>20</v>
      </c>
      <c r="O2158" s="183" t="s">
        <v>20</v>
      </c>
    </row>
    <row r="2159" spans="1:15" customFormat="1" ht="15.5" x14ac:dyDescent="0.35">
      <c r="A2159" s="176" t="s">
        <v>4875</v>
      </c>
      <c r="B2159" s="177" t="s">
        <v>4876</v>
      </c>
      <c r="C2159" s="176" t="s">
        <v>86</v>
      </c>
      <c r="D2159" s="176" t="s">
        <v>906</v>
      </c>
      <c r="E2159" s="176" t="s">
        <v>907</v>
      </c>
      <c r="F2159" s="176">
        <v>2024</v>
      </c>
      <c r="G2159" s="176" t="s">
        <v>138</v>
      </c>
      <c r="H2159" s="176" t="s">
        <v>182</v>
      </c>
      <c r="I2159" s="176" t="s">
        <v>330</v>
      </c>
      <c r="J2159" s="250" t="s">
        <v>13</v>
      </c>
      <c r="K2159" s="178">
        <v>18557</v>
      </c>
      <c r="L2159" s="178">
        <v>31812</v>
      </c>
      <c r="M2159" s="178">
        <v>18557</v>
      </c>
      <c r="N2159" s="179" t="s">
        <v>20</v>
      </c>
      <c r="O2159" s="180" t="s">
        <v>20</v>
      </c>
    </row>
    <row r="2160" spans="1:15" customFormat="1" ht="15.5" x14ac:dyDescent="0.35">
      <c r="A2160" s="123" t="s">
        <v>4877</v>
      </c>
      <c r="B2160" s="124" t="s">
        <v>4878</v>
      </c>
      <c r="C2160" s="123" t="s">
        <v>98</v>
      </c>
      <c r="D2160" s="123" t="s">
        <v>158</v>
      </c>
      <c r="E2160" s="123" t="s">
        <v>798</v>
      </c>
      <c r="F2160" s="123">
        <v>2024</v>
      </c>
      <c r="G2160" s="123" t="s">
        <v>138</v>
      </c>
      <c r="H2160" s="123" t="s">
        <v>139</v>
      </c>
      <c r="I2160" s="123" t="s">
        <v>140</v>
      </c>
      <c r="J2160" s="251" t="s">
        <v>13</v>
      </c>
      <c r="K2160" s="181">
        <v>1750</v>
      </c>
      <c r="L2160" s="181">
        <v>715</v>
      </c>
      <c r="M2160" s="181">
        <v>714</v>
      </c>
      <c r="N2160" s="182" t="s">
        <v>20</v>
      </c>
      <c r="O2160" s="183" t="s">
        <v>20</v>
      </c>
    </row>
    <row r="2161" spans="1:15" customFormat="1" ht="15.5" x14ac:dyDescent="0.35">
      <c r="A2161" s="176" t="s">
        <v>4879</v>
      </c>
      <c r="B2161" s="177" t="s">
        <v>4880</v>
      </c>
      <c r="C2161" s="176" t="s">
        <v>91</v>
      </c>
      <c r="D2161" s="176" t="s">
        <v>155</v>
      </c>
      <c r="E2161" s="176" t="s">
        <v>155</v>
      </c>
      <c r="F2161" s="176">
        <v>2024</v>
      </c>
      <c r="G2161" s="176" t="s">
        <v>138</v>
      </c>
      <c r="H2161" s="176" t="s">
        <v>151</v>
      </c>
      <c r="I2161" s="176" t="s">
        <v>200</v>
      </c>
      <c r="J2161" s="250" t="s">
        <v>13</v>
      </c>
      <c r="K2161" s="178">
        <v>72450</v>
      </c>
      <c r="L2161" s="178">
        <v>70000</v>
      </c>
      <c r="M2161" s="178">
        <v>70000</v>
      </c>
      <c r="N2161" s="179" t="s">
        <v>20</v>
      </c>
      <c r="O2161" s="180" t="s">
        <v>20</v>
      </c>
    </row>
    <row r="2162" spans="1:15" customFormat="1" ht="15.5" x14ac:dyDescent="0.35">
      <c r="A2162" s="123" t="s">
        <v>4881</v>
      </c>
      <c r="B2162" s="124" t="s">
        <v>4882</v>
      </c>
      <c r="C2162" s="123" t="s">
        <v>84</v>
      </c>
      <c r="D2162" s="123" t="s">
        <v>440</v>
      </c>
      <c r="E2162" s="123" t="s">
        <v>440</v>
      </c>
      <c r="F2162" s="123">
        <v>2024</v>
      </c>
      <c r="G2162" s="123" t="s">
        <v>251</v>
      </c>
      <c r="H2162" s="123" t="s">
        <v>151</v>
      </c>
      <c r="I2162" s="123" t="s">
        <v>200</v>
      </c>
      <c r="J2162" s="251" t="s">
        <v>13</v>
      </c>
      <c r="K2162" s="181">
        <v>61913</v>
      </c>
      <c r="L2162" s="181">
        <v>59820</v>
      </c>
      <c r="M2162" s="181">
        <v>59820</v>
      </c>
      <c r="N2162" s="182" t="s">
        <v>20</v>
      </c>
      <c r="O2162" s="183" t="s">
        <v>20</v>
      </c>
    </row>
    <row r="2163" spans="1:15" customFormat="1" ht="15.5" x14ac:dyDescent="0.35">
      <c r="A2163" s="176" t="s">
        <v>4883</v>
      </c>
      <c r="B2163" s="177" t="s">
        <v>4884</v>
      </c>
      <c r="C2163" s="176" t="s">
        <v>89</v>
      </c>
      <c r="D2163" s="176" t="s">
        <v>186</v>
      </c>
      <c r="E2163" s="176" t="s">
        <v>187</v>
      </c>
      <c r="F2163" s="176">
        <v>2024</v>
      </c>
      <c r="G2163" s="176" t="s">
        <v>251</v>
      </c>
      <c r="H2163" s="176" t="s">
        <v>151</v>
      </c>
      <c r="I2163" s="176" t="s">
        <v>200</v>
      </c>
      <c r="J2163" s="250" t="s">
        <v>13</v>
      </c>
      <c r="K2163" s="178">
        <v>70010</v>
      </c>
      <c r="L2163" s="178">
        <v>70010</v>
      </c>
      <c r="M2163" s="178">
        <v>70000</v>
      </c>
      <c r="N2163" s="179" t="s">
        <v>20</v>
      </c>
      <c r="O2163" s="180" t="s">
        <v>20</v>
      </c>
    </row>
    <row r="2164" spans="1:15" customFormat="1" ht="15.5" x14ac:dyDescent="0.35">
      <c r="A2164" s="123" t="s">
        <v>4885</v>
      </c>
      <c r="B2164" s="124" t="s">
        <v>4886</v>
      </c>
      <c r="C2164" s="123" t="s">
        <v>87</v>
      </c>
      <c r="D2164" s="123" t="s">
        <v>60</v>
      </c>
      <c r="E2164" s="123" t="s">
        <v>60</v>
      </c>
      <c r="F2164" s="123">
        <v>2024</v>
      </c>
      <c r="G2164" s="123" t="s">
        <v>138</v>
      </c>
      <c r="H2164" s="123" t="s">
        <v>151</v>
      </c>
      <c r="I2164" s="123" t="s">
        <v>200</v>
      </c>
      <c r="J2164" s="251" t="s">
        <v>13</v>
      </c>
      <c r="K2164" s="181">
        <v>124199</v>
      </c>
      <c r="L2164" s="185">
        <v>120000</v>
      </c>
      <c r="M2164" s="181">
        <v>120000</v>
      </c>
      <c r="N2164" s="182" t="s">
        <v>20</v>
      </c>
      <c r="O2164" s="183" t="s">
        <v>20</v>
      </c>
    </row>
    <row r="2165" spans="1:15" customFormat="1" ht="15.5" x14ac:dyDescent="0.35">
      <c r="A2165" s="176" t="s">
        <v>4887</v>
      </c>
      <c r="B2165" s="177" t="s">
        <v>4888</v>
      </c>
      <c r="C2165" s="176" t="s">
        <v>90</v>
      </c>
      <c r="D2165" s="176" t="s">
        <v>63</v>
      </c>
      <c r="E2165" s="176" t="s">
        <v>901</v>
      </c>
      <c r="F2165" s="176">
        <v>2024</v>
      </c>
      <c r="G2165" s="176" t="s">
        <v>138</v>
      </c>
      <c r="H2165" s="176" t="s">
        <v>151</v>
      </c>
      <c r="I2165" s="176" t="s">
        <v>200</v>
      </c>
      <c r="J2165" s="250" t="s">
        <v>13</v>
      </c>
      <c r="K2165" s="178">
        <v>10</v>
      </c>
      <c r="L2165" s="178">
        <v>105000</v>
      </c>
      <c r="M2165" s="178">
        <v>0</v>
      </c>
      <c r="N2165" s="179" t="s">
        <v>20</v>
      </c>
      <c r="O2165" s="180" t="s">
        <v>146</v>
      </c>
    </row>
    <row r="2166" spans="1:15" customFormat="1" ht="15.5" x14ac:dyDescent="0.35">
      <c r="A2166" s="123" t="s">
        <v>4889</v>
      </c>
      <c r="B2166" s="124" t="s">
        <v>4890</v>
      </c>
      <c r="C2166" s="123" t="s">
        <v>90</v>
      </c>
      <c r="D2166" s="123" t="s">
        <v>63</v>
      </c>
      <c r="E2166" s="123" t="s">
        <v>63</v>
      </c>
      <c r="F2166" s="123">
        <v>2024</v>
      </c>
      <c r="G2166" s="123" t="s">
        <v>138</v>
      </c>
      <c r="H2166" s="123" t="s">
        <v>182</v>
      </c>
      <c r="I2166" s="123" t="s">
        <v>330</v>
      </c>
      <c r="J2166" s="251" t="s">
        <v>16</v>
      </c>
      <c r="K2166" s="181">
        <v>1410817</v>
      </c>
      <c r="L2166" s="185">
        <v>2369937</v>
      </c>
      <c r="M2166" s="185">
        <v>1397969</v>
      </c>
      <c r="N2166" s="182" t="s">
        <v>20</v>
      </c>
      <c r="O2166" s="183" t="s">
        <v>20</v>
      </c>
    </row>
    <row r="2167" spans="1:15" customFormat="1" ht="15.5" x14ac:dyDescent="0.35">
      <c r="A2167" s="176" t="s">
        <v>4891</v>
      </c>
      <c r="B2167" s="177" t="s">
        <v>4892</v>
      </c>
      <c r="C2167" s="176" t="s">
        <v>86</v>
      </c>
      <c r="D2167" s="176" t="s">
        <v>906</v>
      </c>
      <c r="E2167" s="176" t="s">
        <v>2381</v>
      </c>
      <c r="F2167" s="176">
        <v>2024</v>
      </c>
      <c r="G2167" s="176" t="s">
        <v>138</v>
      </c>
      <c r="H2167" s="176" t="s">
        <v>182</v>
      </c>
      <c r="I2167" s="176" t="s">
        <v>330</v>
      </c>
      <c r="J2167" s="250" t="s">
        <v>13</v>
      </c>
      <c r="K2167" s="178">
        <v>2000</v>
      </c>
      <c r="L2167" s="184">
        <v>2000</v>
      </c>
      <c r="M2167" s="184">
        <v>1924</v>
      </c>
      <c r="N2167" s="179" t="s">
        <v>20</v>
      </c>
      <c r="O2167" s="180" t="s">
        <v>20</v>
      </c>
    </row>
    <row r="2168" spans="1:15" customFormat="1" ht="15.5" x14ac:dyDescent="0.35">
      <c r="A2168" s="123" t="s">
        <v>4893</v>
      </c>
      <c r="B2168" s="124" t="s">
        <v>4894</v>
      </c>
      <c r="C2168" s="123" t="s">
        <v>84</v>
      </c>
      <c r="D2168" s="123" t="s">
        <v>440</v>
      </c>
      <c r="E2168" s="123" t="s">
        <v>440</v>
      </c>
      <c r="F2168" s="123">
        <v>2024</v>
      </c>
      <c r="G2168" s="123" t="s">
        <v>138</v>
      </c>
      <c r="H2168" s="123" t="s">
        <v>210</v>
      </c>
      <c r="I2168" s="123" t="s">
        <v>429</v>
      </c>
      <c r="J2168" s="251" t="s">
        <v>13</v>
      </c>
      <c r="K2168" s="181">
        <v>4110</v>
      </c>
      <c r="L2168" s="181">
        <v>3971</v>
      </c>
      <c r="M2168" s="181">
        <v>3971</v>
      </c>
      <c r="N2168" s="182" t="s">
        <v>20</v>
      </c>
      <c r="O2168" s="183" t="s">
        <v>20</v>
      </c>
    </row>
    <row r="2169" spans="1:15" customFormat="1" ht="15.5" x14ac:dyDescent="0.35">
      <c r="A2169" s="176" t="s">
        <v>4895</v>
      </c>
      <c r="B2169" s="177" t="s">
        <v>4896</v>
      </c>
      <c r="C2169" s="176" t="s">
        <v>98</v>
      </c>
      <c r="D2169" s="176" t="s">
        <v>365</v>
      </c>
      <c r="E2169" s="176" t="s">
        <v>543</v>
      </c>
      <c r="F2169" s="176">
        <v>2024</v>
      </c>
      <c r="G2169" s="176" t="s">
        <v>138</v>
      </c>
      <c r="H2169" s="176" t="s">
        <v>847</v>
      </c>
      <c r="I2169" s="176" t="s">
        <v>848</v>
      </c>
      <c r="J2169" s="250" t="s">
        <v>13</v>
      </c>
      <c r="K2169" s="178">
        <v>919726</v>
      </c>
      <c r="L2169" s="178">
        <v>919726</v>
      </c>
      <c r="M2169" s="178">
        <v>919726</v>
      </c>
      <c r="N2169" s="179" t="s">
        <v>20</v>
      </c>
      <c r="O2169" s="180" t="s">
        <v>20</v>
      </c>
    </row>
    <row r="2170" spans="1:15" customFormat="1" ht="15.5" x14ac:dyDescent="0.35">
      <c r="A2170" s="123" t="s">
        <v>4897</v>
      </c>
      <c r="B2170" s="124" t="s">
        <v>4898</v>
      </c>
      <c r="C2170" s="123" t="s">
        <v>84</v>
      </c>
      <c r="D2170" s="123" t="s">
        <v>440</v>
      </c>
      <c r="E2170" s="123" t="s">
        <v>440</v>
      </c>
      <c r="F2170" s="123">
        <v>2024</v>
      </c>
      <c r="G2170" s="123" t="s">
        <v>138</v>
      </c>
      <c r="H2170" s="123" t="s">
        <v>847</v>
      </c>
      <c r="I2170" s="123" t="s">
        <v>1673</v>
      </c>
      <c r="J2170" s="251" t="s">
        <v>13</v>
      </c>
      <c r="K2170" s="181">
        <v>194089</v>
      </c>
      <c r="L2170" s="181">
        <v>15166</v>
      </c>
      <c r="M2170" s="181">
        <v>15165.244000000001</v>
      </c>
      <c r="N2170" s="182" t="s">
        <v>20</v>
      </c>
      <c r="O2170" s="183" t="s">
        <v>20</v>
      </c>
    </row>
    <row r="2171" spans="1:15" customFormat="1" ht="15.5" x14ac:dyDescent="0.35">
      <c r="A2171" s="176" t="s">
        <v>4899</v>
      </c>
      <c r="B2171" s="177" t="s">
        <v>4900</v>
      </c>
      <c r="C2171" s="176" t="s">
        <v>74</v>
      </c>
      <c r="D2171" s="176" t="s">
        <v>155</v>
      </c>
      <c r="E2171" s="176" t="s">
        <v>155</v>
      </c>
      <c r="F2171" s="176">
        <v>2024</v>
      </c>
      <c r="G2171" s="176" t="s">
        <v>251</v>
      </c>
      <c r="H2171" s="176" t="s">
        <v>151</v>
      </c>
      <c r="I2171" s="176" t="s">
        <v>152</v>
      </c>
      <c r="J2171" s="250" t="s">
        <v>13</v>
      </c>
      <c r="K2171" s="178">
        <v>584</v>
      </c>
      <c r="L2171" s="178">
        <v>110000</v>
      </c>
      <c r="M2171" s="178">
        <v>0</v>
      </c>
      <c r="N2171" s="179" t="s">
        <v>20</v>
      </c>
      <c r="O2171" s="180" t="s">
        <v>146</v>
      </c>
    </row>
    <row r="2172" spans="1:15" customFormat="1" ht="15.5" x14ac:dyDescent="0.35">
      <c r="A2172" s="123" t="s">
        <v>4901</v>
      </c>
      <c r="B2172" s="124" t="s">
        <v>4902</v>
      </c>
      <c r="C2172" s="123" t="s">
        <v>90</v>
      </c>
      <c r="D2172" s="123" t="s">
        <v>155</v>
      </c>
      <c r="E2172" s="123" t="s">
        <v>155</v>
      </c>
      <c r="F2172" s="123">
        <v>2024</v>
      </c>
      <c r="G2172" s="123" t="s">
        <v>138</v>
      </c>
      <c r="H2172" s="123" t="s">
        <v>139</v>
      </c>
      <c r="I2172" s="123" t="s">
        <v>177</v>
      </c>
      <c r="J2172" s="251" t="s">
        <v>13</v>
      </c>
      <c r="K2172" s="181">
        <v>9385</v>
      </c>
      <c r="L2172" s="185">
        <v>9387</v>
      </c>
      <c r="M2172" s="185">
        <v>0</v>
      </c>
      <c r="N2172" s="182" t="s">
        <v>20</v>
      </c>
      <c r="O2172" s="183" t="s">
        <v>146</v>
      </c>
    </row>
    <row r="2173" spans="1:15" customFormat="1" ht="15.5" x14ac:dyDescent="0.35">
      <c r="A2173" s="176" t="s">
        <v>4903</v>
      </c>
      <c r="B2173" s="177" t="s">
        <v>4904</v>
      </c>
      <c r="C2173" s="176" t="s">
        <v>90</v>
      </c>
      <c r="D2173" s="176" t="s">
        <v>911</v>
      </c>
      <c r="E2173" s="176" t="s">
        <v>2177</v>
      </c>
      <c r="F2173" s="176">
        <v>2024</v>
      </c>
      <c r="G2173" s="176" t="s">
        <v>138</v>
      </c>
      <c r="H2173" s="176" t="s">
        <v>151</v>
      </c>
      <c r="I2173" s="176" t="s">
        <v>200</v>
      </c>
      <c r="J2173" s="250" t="s">
        <v>13</v>
      </c>
      <c r="K2173" s="178">
        <v>10049</v>
      </c>
      <c r="L2173" s="184">
        <v>8243</v>
      </c>
      <c r="M2173" s="178">
        <v>0</v>
      </c>
      <c r="N2173" s="179" t="s">
        <v>20</v>
      </c>
      <c r="O2173" s="180" t="s">
        <v>146</v>
      </c>
    </row>
    <row r="2174" spans="1:15" customFormat="1" ht="15.5" x14ac:dyDescent="0.35">
      <c r="A2174" s="123" t="s">
        <v>4905</v>
      </c>
      <c r="B2174" s="124" t="s">
        <v>4906</v>
      </c>
      <c r="C2174" s="123" t="s">
        <v>97</v>
      </c>
      <c r="D2174" s="123" t="s">
        <v>685</v>
      </c>
      <c r="E2174" s="123" t="s">
        <v>703</v>
      </c>
      <c r="F2174" s="123">
        <v>2024</v>
      </c>
      <c r="G2174" s="123" t="s">
        <v>138</v>
      </c>
      <c r="H2174" s="123" t="s">
        <v>196</v>
      </c>
      <c r="I2174" s="123" t="s">
        <v>196</v>
      </c>
      <c r="J2174" s="251" t="s">
        <v>13</v>
      </c>
      <c r="K2174" s="181">
        <v>17817</v>
      </c>
      <c r="L2174" s="181">
        <v>15750</v>
      </c>
      <c r="M2174" s="181">
        <v>6750</v>
      </c>
      <c r="N2174" s="182" t="s">
        <v>20</v>
      </c>
      <c r="O2174" s="183" t="s">
        <v>20</v>
      </c>
    </row>
    <row r="2175" spans="1:15" customFormat="1" ht="15.5" x14ac:dyDescent="0.35">
      <c r="A2175" s="176" t="s">
        <v>4907</v>
      </c>
      <c r="B2175" s="177" t="s">
        <v>4908</v>
      </c>
      <c r="C2175" s="176" t="s">
        <v>84</v>
      </c>
      <c r="D2175" s="176" t="s">
        <v>155</v>
      </c>
      <c r="E2175" s="176" t="s">
        <v>155</v>
      </c>
      <c r="F2175" s="176">
        <v>2024</v>
      </c>
      <c r="G2175" s="176" t="s">
        <v>138</v>
      </c>
      <c r="H2175" s="176" t="s">
        <v>139</v>
      </c>
      <c r="I2175" s="176" t="s">
        <v>177</v>
      </c>
      <c r="J2175" s="250" t="s">
        <v>13</v>
      </c>
      <c r="K2175" s="178">
        <v>95669</v>
      </c>
      <c r="L2175" s="184">
        <v>29685</v>
      </c>
      <c r="M2175" s="178">
        <v>29684.080999999998</v>
      </c>
      <c r="N2175" s="179" t="s">
        <v>20</v>
      </c>
      <c r="O2175" s="180" t="s">
        <v>20</v>
      </c>
    </row>
    <row r="2176" spans="1:15" customFormat="1" ht="15.5" x14ac:dyDescent="0.35">
      <c r="A2176" s="123" t="s">
        <v>4909</v>
      </c>
      <c r="B2176" s="124" t="s">
        <v>4910</v>
      </c>
      <c r="C2176" s="123" t="s">
        <v>98</v>
      </c>
      <c r="D2176" s="123" t="s">
        <v>158</v>
      </c>
      <c r="E2176" s="123" t="s">
        <v>798</v>
      </c>
      <c r="F2176" s="123">
        <v>2024</v>
      </c>
      <c r="G2176" s="123" t="s">
        <v>138</v>
      </c>
      <c r="H2176" s="123" t="s">
        <v>162</v>
      </c>
      <c r="I2176" s="123" t="s">
        <v>218</v>
      </c>
      <c r="J2176" s="251" t="s">
        <v>13</v>
      </c>
      <c r="K2176" s="181">
        <v>37097</v>
      </c>
      <c r="L2176" s="185">
        <v>35000</v>
      </c>
      <c r="M2176" s="181">
        <v>35000</v>
      </c>
      <c r="N2176" s="182" t="s">
        <v>20</v>
      </c>
      <c r="O2176" s="183" t="s">
        <v>20</v>
      </c>
    </row>
    <row r="2177" spans="1:15" customFormat="1" ht="15.5" x14ac:dyDescent="0.35">
      <c r="A2177" s="176" t="s">
        <v>4911</v>
      </c>
      <c r="B2177" s="177" t="s">
        <v>4912</v>
      </c>
      <c r="C2177" s="176" t="s">
        <v>84</v>
      </c>
      <c r="D2177" s="176" t="s">
        <v>155</v>
      </c>
      <c r="E2177" s="176" t="s">
        <v>155</v>
      </c>
      <c r="F2177" s="176">
        <v>2024</v>
      </c>
      <c r="G2177" s="176" t="s">
        <v>138</v>
      </c>
      <c r="H2177" s="176" t="s">
        <v>270</v>
      </c>
      <c r="I2177" s="176" t="s">
        <v>271</v>
      </c>
      <c r="J2177" s="250" t="s">
        <v>13</v>
      </c>
      <c r="K2177" s="178">
        <v>334197</v>
      </c>
      <c r="L2177" s="184">
        <v>99640</v>
      </c>
      <c r="M2177" s="178">
        <v>89639.057000000001</v>
      </c>
      <c r="N2177" s="179" t="s">
        <v>20</v>
      </c>
      <c r="O2177" s="180" t="s">
        <v>20</v>
      </c>
    </row>
    <row r="2178" spans="1:15" customFormat="1" ht="15.5" x14ac:dyDescent="0.35">
      <c r="A2178" s="123" t="s">
        <v>4913</v>
      </c>
      <c r="B2178" s="124" t="s">
        <v>4914</v>
      </c>
      <c r="C2178" s="123" t="s">
        <v>90</v>
      </c>
      <c r="D2178" s="123" t="s">
        <v>742</v>
      </c>
      <c r="E2178" s="123" t="s">
        <v>2696</v>
      </c>
      <c r="F2178" s="123">
        <v>2024</v>
      </c>
      <c r="G2178" s="123" t="s">
        <v>138</v>
      </c>
      <c r="H2178" s="123" t="s">
        <v>687</v>
      </c>
      <c r="I2178" s="123" t="s">
        <v>957</v>
      </c>
      <c r="J2178" s="251" t="s">
        <v>13</v>
      </c>
      <c r="K2178" s="181">
        <v>71426</v>
      </c>
      <c r="L2178" s="181">
        <v>50000</v>
      </c>
      <c r="M2178" s="181">
        <v>5208</v>
      </c>
      <c r="N2178" s="182" t="s">
        <v>20</v>
      </c>
      <c r="O2178" s="183" t="s">
        <v>20</v>
      </c>
    </row>
    <row r="2179" spans="1:15" customFormat="1" ht="15.5" x14ac:dyDescent="0.35">
      <c r="A2179" s="176" t="s">
        <v>4915</v>
      </c>
      <c r="B2179" s="177" t="s">
        <v>4916</v>
      </c>
      <c r="C2179" s="176" t="s">
        <v>84</v>
      </c>
      <c r="D2179" s="176" t="s">
        <v>341</v>
      </c>
      <c r="E2179" s="176" t="s">
        <v>1907</v>
      </c>
      <c r="F2179" s="176">
        <v>2024</v>
      </c>
      <c r="G2179" s="176" t="s">
        <v>138</v>
      </c>
      <c r="H2179" s="176" t="s">
        <v>162</v>
      </c>
      <c r="I2179" s="176" t="s">
        <v>4917</v>
      </c>
      <c r="J2179" s="250" t="s">
        <v>13</v>
      </c>
      <c r="K2179" s="178">
        <v>1094781</v>
      </c>
      <c r="L2179" s="178">
        <v>67298</v>
      </c>
      <c r="M2179" s="178">
        <v>0</v>
      </c>
      <c r="N2179" s="179" t="s">
        <v>20</v>
      </c>
      <c r="O2179" s="180" t="s">
        <v>146</v>
      </c>
    </row>
    <row r="2180" spans="1:15" customFormat="1" ht="15.5" x14ac:dyDescent="0.35">
      <c r="A2180" s="123" t="s">
        <v>4918</v>
      </c>
      <c r="B2180" s="124" t="s">
        <v>4919</v>
      </c>
      <c r="C2180" s="123" t="s">
        <v>84</v>
      </c>
      <c r="D2180" s="123" t="s">
        <v>440</v>
      </c>
      <c r="E2180" s="123" t="s">
        <v>440</v>
      </c>
      <c r="F2180" s="123">
        <v>2024</v>
      </c>
      <c r="G2180" s="123" t="s">
        <v>138</v>
      </c>
      <c r="H2180" s="123" t="s">
        <v>182</v>
      </c>
      <c r="I2180" s="123" t="s">
        <v>330</v>
      </c>
      <c r="J2180" s="251" t="s">
        <v>13</v>
      </c>
      <c r="K2180" s="181">
        <v>49820</v>
      </c>
      <c r="L2180" s="185">
        <v>1</v>
      </c>
      <c r="M2180" s="181">
        <v>0</v>
      </c>
      <c r="N2180" s="182" t="s">
        <v>20</v>
      </c>
      <c r="O2180" s="183" t="s">
        <v>146</v>
      </c>
    </row>
    <row r="2181" spans="1:15" customFormat="1" ht="15.5" x14ac:dyDescent="0.35">
      <c r="A2181" s="176" t="s">
        <v>4920</v>
      </c>
      <c r="B2181" s="177" t="s">
        <v>4921</v>
      </c>
      <c r="C2181" s="176" t="s">
        <v>90</v>
      </c>
      <c r="D2181" s="176" t="s">
        <v>404</v>
      </c>
      <c r="E2181" s="176" t="s">
        <v>3050</v>
      </c>
      <c r="F2181" s="176">
        <v>2024</v>
      </c>
      <c r="G2181" s="176" t="s">
        <v>138</v>
      </c>
      <c r="H2181" s="176" t="s">
        <v>144</v>
      </c>
      <c r="I2181" s="176" t="s">
        <v>943</v>
      </c>
      <c r="J2181" s="250" t="s">
        <v>13</v>
      </c>
      <c r="K2181" s="178">
        <v>6243415</v>
      </c>
      <c r="L2181" s="178">
        <v>1216085</v>
      </c>
      <c r="M2181" s="178">
        <v>1216083.1950000001</v>
      </c>
      <c r="N2181" s="179" t="s">
        <v>20</v>
      </c>
      <c r="O2181" s="180" t="s">
        <v>20</v>
      </c>
    </row>
    <row r="2182" spans="1:15" customFormat="1" ht="15.5" x14ac:dyDescent="0.35">
      <c r="A2182" s="123" t="s">
        <v>4922</v>
      </c>
      <c r="B2182" s="124" t="s">
        <v>4923</v>
      </c>
      <c r="C2182" s="123" t="s">
        <v>86</v>
      </c>
      <c r="D2182" s="123" t="s">
        <v>199</v>
      </c>
      <c r="E2182" s="123" t="s">
        <v>968</v>
      </c>
      <c r="F2182" s="123">
        <v>2024</v>
      </c>
      <c r="G2182" s="123" t="s">
        <v>251</v>
      </c>
      <c r="H2182" s="123" t="s">
        <v>182</v>
      </c>
      <c r="I2182" s="123" t="s">
        <v>330</v>
      </c>
      <c r="J2182" s="251" t="s">
        <v>13</v>
      </c>
      <c r="K2182" s="181">
        <v>447890</v>
      </c>
      <c r="L2182" s="181">
        <v>121011</v>
      </c>
      <c r="M2182" s="181">
        <v>121010</v>
      </c>
      <c r="N2182" s="182" t="s">
        <v>20</v>
      </c>
      <c r="O2182" s="183" t="s">
        <v>20</v>
      </c>
    </row>
    <row r="2183" spans="1:15" customFormat="1" ht="15.5" x14ac:dyDescent="0.35">
      <c r="A2183" s="176" t="s">
        <v>4924</v>
      </c>
      <c r="B2183" s="177" t="s">
        <v>4925</v>
      </c>
      <c r="C2183" s="176" t="s">
        <v>96</v>
      </c>
      <c r="D2183" s="176" t="s">
        <v>155</v>
      </c>
      <c r="E2183" s="176" t="s">
        <v>155</v>
      </c>
      <c r="F2183" s="176">
        <v>2024</v>
      </c>
      <c r="G2183" s="176" t="s">
        <v>138</v>
      </c>
      <c r="H2183" s="176" t="s">
        <v>151</v>
      </c>
      <c r="I2183" s="176" t="s">
        <v>152</v>
      </c>
      <c r="J2183" s="250" t="s">
        <v>13</v>
      </c>
      <c r="K2183" s="178">
        <v>193776</v>
      </c>
      <c r="L2183" s="178">
        <v>201063</v>
      </c>
      <c r="M2183" s="178">
        <v>84202</v>
      </c>
      <c r="N2183" s="179" t="s">
        <v>20</v>
      </c>
      <c r="O2183" s="180" t="s">
        <v>20</v>
      </c>
    </row>
    <row r="2184" spans="1:15" customFormat="1" ht="15.5" x14ac:dyDescent="0.35">
      <c r="A2184" s="123" t="s">
        <v>4926</v>
      </c>
      <c r="B2184" s="124" t="s">
        <v>4927</v>
      </c>
      <c r="C2184" s="123" t="s">
        <v>91</v>
      </c>
      <c r="D2184" s="123" t="s">
        <v>460</v>
      </c>
      <c r="E2184" s="123" t="s">
        <v>859</v>
      </c>
      <c r="F2184" s="123">
        <v>2024</v>
      </c>
      <c r="G2184" s="123" t="s">
        <v>138</v>
      </c>
      <c r="H2184" s="123" t="s">
        <v>139</v>
      </c>
      <c r="I2184" s="123" t="s">
        <v>177</v>
      </c>
      <c r="J2184" s="251" t="s">
        <v>13</v>
      </c>
      <c r="K2184" s="181">
        <v>6631</v>
      </c>
      <c r="L2184" s="185">
        <v>6631</v>
      </c>
      <c r="M2184" s="185">
        <v>1969</v>
      </c>
      <c r="N2184" s="182" t="s">
        <v>20</v>
      </c>
      <c r="O2184" s="183" t="s">
        <v>20</v>
      </c>
    </row>
    <row r="2185" spans="1:15" customFormat="1" ht="15.5" x14ac:dyDescent="0.35">
      <c r="A2185" s="176" t="s">
        <v>4928</v>
      </c>
      <c r="B2185" s="177" t="s">
        <v>4929</v>
      </c>
      <c r="C2185" s="176" t="s">
        <v>109</v>
      </c>
      <c r="D2185" s="176" t="s">
        <v>368</v>
      </c>
      <c r="E2185" s="176" t="s">
        <v>609</v>
      </c>
      <c r="F2185" s="176">
        <v>2024</v>
      </c>
      <c r="G2185" s="176" t="s">
        <v>138</v>
      </c>
      <c r="H2185" s="176" t="s">
        <v>210</v>
      </c>
      <c r="I2185" s="176" t="s">
        <v>211</v>
      </c>
      <c r="J2185" s="250" t="s">
        <v>13</v>
      </c>
      <c r="K2185" s="178">
        <v>157928</v>
      </c>
      <c r="L2185" s="178">
        <v>157928</v>
      </c>
      <c r="M2185" s="178">
        <v>11211.81</v>
      </c>
      <c r="N2185" s="179" t="s">
        <v>20</v>
      </c>
      <c r="O2185" s="180" t="s">
        <v>20</v>
      </c>
    </row>
    <row r="2186" spans="1:15" customFormat="1" ht="15.5" x14ac:dyDescent="0.35">
      <c r="A2186" s="123" t="s">
        <v>4930</v>
      </c>
      <c r="B2186" s="124" t="s">
        <v>4931</v>
      </c>
      <c r="C2186" s="123" t="s">
        <v>86</v>
      </c>
      <c r="D2186" s="123" t="s">
        <v>155</v>
      </c>
      <c r="E2186" s="123" t="s">
        <v>155</v>
      </c>
      <c r="F2186" s="123">
        <v>2024</v>
      </c>
      <c r="G2186" s="123" t="s">
        <v>138</v>
      </c>
      <c r="H2186" s="123" t="s">
        <v>162</v>
      </c>
      <c r="I2186" s="123" t="s">
        <v>252</v>
      </c>
      <c r="J2186" s="251" t="s">
        <v>13</v>
      </c>
      <c r="K2186" s="181">
        <v>212000</v>
      </c>
      <c r="L2186" s="185">
        <v>6441</v>
      </c>
      <c r="M2186" s="181">
        <v>6440</v>
      </c>
      <c r="N2186" s="182" t="s">
        <v>20</v>
      </c>
      <c r="O2186" s="183" t="s">
        <v>20</v>
      </c>
    </row>
    <row r="2187" spans="1:15" customFormat="1" ht="15.5" x14ac:dyDescent="0.35">
      <c r="A2187" s="176" t="s">
        <v>4932</v>
      </c>
      <c r="B2187" s="177" t="s">
        <v>4933</v>
      </c>
      <c r="C2187" s="176" t="s">
        <v>90</v>
      </c>
      <c r="D2187" s="176" t="s">
        <v>63</v>
      </c>
      <c r="E2187" s="176" t="s">
        <v>901</v>
      </c>
      <c r="F2187" s="176">
        <v>2024</v>
      </c>
      <c r="G2187" s="176" t="s">
        <v>138</v>
      </c>
      <c r="H2187" s="176" t="s">
        <v>196</v>
      </c>
      <c r="I2187" s="176" t="s">
        <v>196</v>
      </c>
      <c r="J2187" s="250" t="s">
        <v>13</v>
      </c>
      <c r="K2187" s="178">
        <v>237745</v>
      </c>
      <c r="L2187" s="184">
        <v>171423</v>
      </c>
      <c r="M2187" s="178">
        <v>171419</v>
      </c>
      <c r="N2187" s="179" t="s">
        <v>20</v>
      </c>
      <c r="O2187" s="180" t="s">
        <v>20</v>
      </c>
    </row>
    <row r="2188" spans="1:15" customFormat="1" ht="15.5" x14ac:dyDescent="0.35">
      <c r="A2188" s="123" t="s">
        <v>4934</v>
      </c>
      <c r="B2188" s="124" t="s">
        <v>4935</v>
      </c>
      <c r="C2188" s="123" t="s">
        <v>91</v>
      </c>
      <c r="D2188" s="123" t="s">
        <v>596</v>
      </c>
      <c r="E2188" s="123" t="s">
        <v>1314</v>
      </c>
      <c r="F2188" s="123">
        <v>2024</v>
      </c>
      <c r="G2188" s="123" t="s">
        <v>138</v>
      </c>
      <c r="H2188" s="123" t="s">
        <v>270</v>
      </c>
      <c r="I2188" s="123" t="s">
        <v>271</v>
      </c>
      <c r="J2188" s="251" t="s">
        <v>13</v>
      </c>
      <c r="K2188" s="181">
        <v>1098121</v>
      </c>
      <c r="L2188" s="181">
        <v>828745</v>
      </c>
      <c r="M2188" s="181">
        <v>828746</v>
      </c>
      <c r="N2188" s="182" t="s">
        <v>20</v>
      </c>
      <c r="O2188" s="183" t="s">
        <v>20</v>
      </c>
    </row>
    <row r="2189" spans="1:15" customFormat="1" ht="15.5" x14ac:dyDescent="0.35">
      <c r="A2189" s="176" t="s">
        <v>4936</v>
      </c>
      <c r="B2189" s="177" t="s">
        <v>4937</v>
      </c>
      <c r="C2189" s="176" t="s">
        <v>100</v>
      </c>
      <c r="D2189" s="176" t="s">
        <v>73</v>
      </c>
      <c r="E2189" s="176" t="s">
        <v>1009</v>
      </c>
      <c r="F2189" s="176">
        <v>2024</v>
      </c>
      <c r="G2189" s="176" t="s">
        <v>138</v>
      </c>
      <c r="H2189" s="176" t="s">
        <v>210</v>
      </c>
      <c r="I2189" s="176" t="s">
        <v>429</v>
      </c>
      <c r="J2189" s="250" t="s">
        <v>13</v>
      </c>
      <c r="K2189" s="178">
        <v>294657</v>
      </c>
      <c r="L2189" s="184">
        <v>0</v>
      </c>
      <c r="M2189" s="178">
        <v>292804.114</v>
      </c>
      <c r="N2189" s="179" t="s">
        <v>146</v>
      </c>
      <c r="O2189" s="180" t="s">
        <v>20</v>
      </c>
    </row>
    <row r="2190" spans="1:15" customFormat="1" ht="15.5" x14ac:dyDescent="0.35">
      <c r="A2190" s="123" t="s">
        <v>4938</v>
      </c>
      <c r="B2190" s="124" t="s">
        <v>4939</v>
      </c>
      <c r="C2190" s="123" t="s">
        <v>84</v>
      </c>
      <c r="D2190" s="123" t="s">
        <v>440</v>
      </c>
      <c r="E2190" s="123" t="s">
        <v>440</v>
      </c>
      <c r="F2190" s="123">
        <v>2024</v>
      </c>
      <c r="G2190" s="123" t="s">
        <v>138</v>
      </c>
      <c r="H2190" s="123" t="s">
        <v>182</v>
      </c>
      <c r="I2190" s="123" t="s">
        <v>330</v>
      </c>
      <c r="J2190" s="251" t="s">
        <v>13</v>
      </c>
      <c r="K2190" s="181">
        <v>18000</v>
      </c>
      <c r="L2190" s="185">
        <v>14040</v>
      </c>
      <c r="M2190" s="181">
        <v>11700</v>
      </c>
      <c r="N2190" s="182" t="s">
        <v>20</v>
      </c>
      <c r="O2190" s="183" t="s">
        <v>20</v>
      </c>
    </row>
    <row r="2191" spans="1:15" customFormat="1" ht="15.5" x14ac:dyDescent="0.35">
      <c r="A2191" s="176" t="s">
        <v>4940</v>
      </c>
      <c r="B2191" s="177" t="s">
        <v>4941</v>
      </c>
      <c r="C2191" s="176" t="s">
        <v>84</v>
      </c>
      <c r="D2191" s="176" t="s">
        <v>440</v>
      </c>
      <c r="E2191" s="176" t="s">
        <v>440</v>
      </c>
      <c r="F2191" s="176">
        <v>2024</v>
      </c>
      <c r="G2191" s="176" t="s">
        <v>138</v>
      </c>
      <c r="H2191" s="176" t="s">
        <v>182</v>
      </c>
      <c r="I2191" s="176" t="s">
        <v>330</v>
      </c>
      <c r="J2191" s="250" t="s">
        <v>13</v>
      </c>
      <c r="K2191" s="178">
        <v>31875</v>
      </c>
      <c r="L2191" s="184">
        <v>29750</v>
      </c>
      <c r="M2191" s="178">
        <v>29750</v>
      </c>
      <c r="N2191" s="179" t="s">
        <v>20</v>
      </c>
      <c r="O2191" s="180" t="s">
        <v>20</v>
      </c>
    </row>
    <row r="2192" spans="1:15" customFormat="1" ht="15.5" x14ac:dyDescent="0.35">
      <c r="A2192" s="123" t="s">
        <v>4942</v>
      </c>
      <c r="B2192" s="124" t="s">
        <v>4943</v>
      </c>
      <c r="C2192" s="123" t="s">
        <v>91</v>
      </c>
      <c r="D2192" s="123" t="s">
        <v>384</v>
      </c>
      <c r="E2192" s="123" t="s">
        <v>155</v>
      </c>
      <c r="F2192" s="123">
        <v>2024</v>
      </c>
      <c r="G2192" s="123" t="s">
        <v>138</v>
      </c>
      <c r="H2192" s="123" t="s">
        <v>182</v>
      </c>
      <c r="I2192" s="123" t="s">
        <v>330</v>
      </c>
      <c r="J2192" s="251" t="s">
        <v>13</v>
      </c>
      <c r="K2192" s="181">
        <v>6210905</v>
      </c>
      <c r="L2192" s="185">
        <v>6381776</v>
      </c>
      <c r="M2192" s="181">
        <v>6127508</v>
      </c>
      <c r="N2192" s="182" t="s">
        <v>20</v>
      </c>
      <c r="O2192" s="183" t="s">
        <v>20</v>
      </c>
    </row>
    <row r="2193" spans="1:15" customFormat="1" ht="15.5" x14ac:dyDescent="0.35">
      <c r="A2193" s="176" t="s">
        <v>4944</v>
      </c>
      <c r="B2193" s="177" t="s">
        <v>4945</v>
      </c>
      <c r="C2193" s="176" t="s">
        <v>89</v>
      </c>
      <c r="D2193" s="176" t="s">
        <v>186</v>
      </c>
      <c r="E2193" s="176" t="s">
        <v>589</v>
      </c>
      <c r="F2193" s="176">
        <v>2024</v>
      </c>
      <c r="G2193" s="176" t="s">
        <v>138</v>
      </c>
      <c r="H2193" s="176" t="s">
        <v>144</v>
      </c>
      <c r="I2193" s="176" t="s">
        <v>943</v>
      </c>
      <c r="J2193" s="250" t="s">
        <v>13</v>
      </c>
      <c r="K2193" s="178">
        <v>27000</v>
      </c>
      <c r="L2193" s="178">
        <v>9412</v>
      </c>
      <c r="M2193" s="178">
        <v>9411.26</v>
      </c>
      <c r="N2193" s="179" t="s">
        <v>20</v>
      </c>
      <c r="O2193" s="180" t="s">
        <v>20</v>
      </c>
    </row>
    <row r="2194" spans="1:15" customFormat="1" ht="15.5" x14ac:dyDescent="0.35">
      <c r="A2194" s="123" t="s">
        <v>4946</v>
      </c>
      <c r="B2194" s="124" t="s">
        <v>4947</v>
      </c>
      <c r="C2194" s="123" t="s">
        <v>89</v>
      </c>
      <c r="D2194" s="123" t="s">
        <v>186</v>
      </c>
      <c r="E2194" s="123" t="s">
        <v>589</v>
      </c>
      <c r="F2194" s="123">
        <v>2024</v>
      </c>
      <c r="G2194" s="123" t="s">
        <v>138</v>
      </c>
      <c r="H2194" s="123" t="s">
        <v>144</v>
      </c>
      <c r="I2194" s="123" t="s">
        <v>943</v>
      </c>
      <c r="J2194" s="251" t="s">
        <v>13</v>
      </c>
      <c r="K2194" s="181">
        <v>49980</v>
      </c>
      <c r="L2194" s="181">
        <v>39008</v>
      </c>
      <c r="M2194" s="185">
        <v>39008</v>
      </c>
      <c r="N2194" s="182" t="s">
        <v>20</v>
      </c>
      <c r="O2194" s="183" t="s">
        <v>20</v>
      </c>
    </row>
    <row r="2195" spans="1:15" customFormat="1" ht="15.5" x14ac:dyDescent="0.35">
      <c r="A2195" s="176" t="s">
        <v>4948</v>
      </c>
      <c r="B2195" s="177" t="s">
        <v>4949</v>
      </c>
      <c r="C2195" s="176" t="s">
        <v>89</v>
      </c>
      <c r="D2195" s="176" t="s">
        <v>495</v>
      </c>
      <c r="E2195" s="176" t="s">
        <v>496</v>
      </c>
      <c r="F2195" s="176">
        <v>2024</v>
      </c>
      <c r="G2195" s="176" t="s">
        <v>138</v>
      </c>
      <c r="H2195" s="176" t="s">
        <v>139</v>
      </c>
      <c r="I2195" s="176" t="s">
        <v>140</v>
      </c>
      <c r="J2195" s="250" t="s">
        <v>13</v>
      </c>
      <c r="K2195" s="178">
        <v>166225</v>
      </c>
      <c r="L2195" s="178">
        <v>104187</v>
      </c>
      <c r="M2195" s="178">
        <v>103897</v>
      </c>
      <c r="N2195" s="179" t="s">
        <v>20</v>
      </c>
      <c r="O2195" s="180" t="s">
        <v>20</v>
      </c>
    </row>
    <row r="2196" spans="1:15" customFormat="1" ht="15.5" x14ac:dyDescent="0.35">
      <c r="A2196" s="123" t="s">
        <v>4950</v>
      </c>
      <c r="B2196" s="124" t="s">
        <v>4951</v>
      </c>
      <c r="C2196" s="123" t="s">
        <v>90</v>
      </c>
      <c r="D2196" s="123" t="s">
        <v>63</v>
      </c>
      <c r="E2196" s="123" t="s">
        <v>925</v>
      </c>
      <c r="F2196" s="123">
        <v>2024</v>
      </c>
      <c r="G2196" s="123" t="s">
        <v>138</v>
      </c>
      <c r="H2196" s="123" t="s">
        <v>151</v>
      </c>
      <c r="I2196" s="123" t="s">
        <v>200</v>
      </c>
      <c r="J2196" s="251" t="s">
        <v>13</v>
      </c>
      <c r="K2196" s="181">
        <v>3051</v>
      </c>
      <c r="L2196" s="181">
        <v>1848</v>
      </c>
      <c r="M2196" s="181">
        <v>1847</v>
      </c>
      <c r="N2196" s="182" t="s">
        <v>20</v>
      </c>
      <c r="O2196" s="183" t="s">
        <v>20</v>
      </c>
    </row>
    <row r="2197" spans="1:15" customFormat="1" ht="15.5" x14ac:dyDescent="0.35">
      <c r="A2197" s="176" t="s">
        <v>4952</v>
      </c>
      <c r="B2197" s="177" t="s">
        <v>4953</v>
      </c>
      <c r="C2197" s="176" t="s">
        <v>97</v>
      </c>
      <c r="D2197" s="176" t="s">
        <v>333</v>
      </c>
      <c r="E2197" s="176" t="s">
        <v>333</v>
      </c>
      <c r="F2197" s="176">
        <v>2024</v>
      </c>
      <c r="G2197" s="176" t="s">
        <v>138</v>
      </c>
      <c r="H2197" s="176" t="s">
        <v>196</v>
      </c>
      <c r="I2197" s="176" t="s">
        <v>196</v>
      </c>
      <c r="J2197" s="250" t="s">
        <v>13</v>
      </c>
      <c r="K2197" s="178">
        <v>24222</v>
      </c>
      <c r="L2197" s="178">
        <v>24222</v>
      </c>
      <c r="M2197" s="178">
        <v>0</v>
      </c>
      <c r="N2197" s="179" t="s">
        <v>20</v>
      </c>
      <c r="O2197" s="180" t="s">
        <v>146</v>
      </c>
    </row>
    <row r="2198" spans="1:15" customFormat="1" ht="15.5" x14ac:dyDescent="0.35">
      <c r="A2198" s="123" t="s">
        <v>4954</v>
      </c>
      <c r="B2198" s="124" t="s">
        <v>4955</v>
      </c>
      <c r="C2198" s="123" t="s">
        <v>96</v>
      </c>
      <c r="D2198" s="123" t="s">
        <v>166</v>
      </c>
      <c r="E2198" s="123" t="s">
        <v>600</v>
      </c>
      <c r="F2198" s="123">
        <v>2024</v>
      </c>
      <c r="G2198" s="123" t="s">
        <v>138</v>
      </c>
      <c r="H2198" s="123" t="s">
        <v>151</v>
      </c>
      <c r="I2198" s="123" t="s">
        <v>152</v>
      </c>
      <c r="J2198" s="251" t="s">
        <v>13</v>
      </c>
      <c r="K2198" s="181">
        <v>128400</v>
      </c>
      <c r="L2198" s="181">
        <v>121380</v>
      </c>
      <c r="M2198" s="181">
        <v>121380</v>
      </c>
      <c r="N2198" s="182" t="s">
        <v>20</v>
      </c>
      <c r="O2198" s="183" t="s">
        <v>20</v>
      </c>
    </row>
    <row r="2199" spans="1:15" customFormat="1" ht="15.5" x14ac:dyDescent="0.35">
      <c r="A2199" s="176" t="s">
        <v>4956</v>
      </c>
      <c r="B2199" s="177" t="s">
        <v>4957</v>
      </c>
      <c r="C2199" s="176" t="s">
        <v>111</v>
      </c>
      <c r="D2199" s="176" t="s">
        <v>155</v>
      </c>
      <c r="E2199" s="176" t="s">
        <v>155</v>
      </c>
      <c r="F2199" s="176">
        <v>2024</v>
      </c>
      <c r="G2199" s="176" t="s">
        <v>138</v>
      </c>
      <c r="H2199" s="176" t="s">
        <v>270</v>
      </c>
      <c r="I2199" s="176" t="s">
        <v>1382</v>
      </c>
      <c r="J2199" s="250" t="s">
        <v>13</v>
      </c>
      <c r="K2199" s="178">
        <v>36351</v>
      </c>
      <c r="L2199" s="178">
        <v>36351</v>
      </c>
      <c r="M2199" s="178">
        <v>13081.516</v>
      </c>
      <c r="N2199" s="179" t="s">
        <v>20</v>
      </c>
      <c r="O2199" s="180" t="s">
        <v>20</v>
      </c>
    </row>
    <row r="2200" spans="1:15" customFormat="1" ht="15.5" x14ac:dyDescent="0.35">
      <c r="A2200" s="123" t="s">
        <v>4958</v>
      </c>
      <c r="B2200" s="124" t="s">
        <v>4959</v>
      </c>
      <c r="C2200" s="123" t="s">
        <v>97</v>
      </c>
      <c r="D2200" s="123" t="s">
        <v>333</v>
      </c>
      <c r="E2200" s="123" t="s">
        <v>891</v>
      </c>
      <c r="F2200" s="123">
        <v>2024</v>
      </c>
      <c r="G2200" s="123" t="s">
        <v>138</v>
      </c>
      <c r="H2200" s="123" t="s">
        <v>139</v>
      </c>
      <c r="I2200" s="123" t="s">
        <v>886</v>
      </c>
      <c r="J2200" s="251" t="s">
        <v>13</v>
      </c>
      <c r="K2200" s="181">
        <v>247506</v>
      </c>
      <c r="L2200" s="181">
        <v>2</v>
      </c>
      <c r="M2200" s="185">
        <v>0</v>
      </c>
      <c r="N2200" s="182" t="s">
        <v>20</v>
      </c>
      <c r="O2200" s="183" t="s">
        <v>146</v>
      </c>
    </row>
    <row r="2201" spans="1:15" customFormat="1" ht="15.5" x14ac:dyDescent="0.35">
      <c r="A2201" s="176" t="s">
        <v>4960</v>
      </c>
      <c r="B2201" s="177" t="s">
        <v>4961</v>
      </c>
      <c r="C2201" s="176" t="s">
        <v>93</v>
      </c>
      <c r="D2201" s="176" t="s">
        <v>315</v>
      </c>
      <c r="E2201" s="176" t="s">
        <v>315</v>
      </c>
      <c r="F2201" s="176">
        <v>2024</v>
      </c>
      <c r="G2201" s="176" t="s">
        <v>138</v>
      </c>
      <c r="H2201" s="176" t="s">
        <v>144</v>
      </c>
      <c r="I2201" s="176" t="s">
        <v>145</v>
      </c>
      <c r="J2201" s="250" t="s">
        <v>13</v>
      </c>
      <c r="K2201" s="178">
        <v>3238214</v>
      </c>
      <c r="L2201" s="178">
        <v>2957461</v>
      </c>
      <c r="M2201" s="178">
        <v>2937459</v>
      </c>
      <c r="N2201" s="179" t="s">
        <v>20</v>
      </c>
      <c r="O2201" s="180" t="s">
        <v>20</v>
      </c>
    </row>
    <row r="2202" spans="1:15" customFormat="1" ht="15.5" x14ac:dyDescent="0.35">
      <c r="A2202" s="123" t="s">
        <v>4962</v>
      </c>
      <c r="B2202" s="124" t="s">
        <v>4963</v>
      </c>
      <c r="C2202" s="123" t="s">
        <v>88</v>
      </c>
      <c r="D2202" s="123" t="s">
        <v>396</v>
      </c>
      <c r="E2202" s="123" t="s">
        <v>396</v>
      </c>
      <c r="F2202" s="123">
        <v>2024</v>
      </c>
      <c r="G2202" s="123" t="s">
        <v>138</v>
      </c>
      <c r="H2202" s="123" t="s">
        <v>139</v>
      </c>
      <c r="I2202" s="123" t="s">
        <v>177</v>
      </c>
      <c r="J2202" s="251" t="s">
        <v>13</v>
      </c>
      <c r="K2202" s="181">
        <v>31957</v>
      </c>
      <c r="L2202" s="181">
        <v>31956</v>
      </c>
      <c r="M2202" s="181">
        <v>31955.14</v>
      </c>
      <c r="N2202" s="182" t="s">
        <v>20</v>
      </c>
      <c r="O2202" s="183" t="s">
        <v>20</v>
      </c>
    </row>
    <row r="2203" spans="1:15" customFormat="1" ht="15.5" x14ac:dyDescent="0.35">
      <c r="A2203" s="176" t="s">
        <v>4964</v>
      </c>
      <c r="B2203" s="177" t="s">
        <v>4965</v>
      </c>
      <c r="C2203" s="176" t="s">
        <v>90</v>
      </c>
      <c r="D2203" s="176" t="s">
        <v>63</v>
      </c>
      <c r="E2203" s="176" t="s">
        <v>901</v>
      </c>
      <c r="F2203" s="176">
        <v>2024</v>
      </c>
      <c r="G2203" s="176" t="s">
        <v>138</v>
      </c>
      <c r="H2203" s="176" t="s">
        <v>151</v>
      </c>
      <c r="I2203" s="176" t="s">
        <v>200</v>
      </c>
      <c r="J2203" s="250" t="s">
        <v>13</v>
      </c>
      <c r="K2203" s="178">
        <v>313454</v>
      </c>
      <c r="L2203" s="184">
        <v>284336</v>
      </c>
      <c r="M2203" s="178">
        <v>284332.61900000001</v>
      </c>
      <c r="N2203" s="179" t="s">
        <v>20</v>
      </c>
      <c r="O2203" s="180" t="s">
        <v>20</v>
      </c>
    </row>
    <row r="2204" spans="1:15" customFormat="1" ht="15.5" x14ac:dyDescent="0.35">
      <c r="A2204" s="123" t="s">
        <v>4966</v>
      </c>
      <c r="B2204" s="124" t="s">
        <v>4967</v>
      </c>
      <c r="C2204" s="123" t="s">
        <v>98</v>
      </c>
      <c r="D2204" s="123" t="s">
        <v>365</v>
      </c>
      <c r="E2204" s="123" t="s">
        <v>365</v>
      </c>
      <c r="F2204" s="123">
        <v>2024</v>
      </c>
      <c r="G2204" s="123" t="s">
        <v>138</v>
      </c>
      <c r="H2204" s="123" t="s">
        <v>162</v>
      </c>
      <c r="I2204" s="123" t="s">
        <v>252</v>
      </c>
      <c r="J2204" s="251" t="s">
        <v>13</v>
      </c>
      <c r="K2204" s="181">
        <v>80005</v>
      </c>
      <c r="L2204" s="185">
        <v>48834</v>
      </c>
      <c r="M2204" s="181">
        <v>1581</v>
      </c>
      <c r="N2204" s="182" t="s">
        <v>20</v>
      </c>
      <c r="O2204" s="183" t="s">
        <v>20</v>
      </c>
    </row>
    <row r="2205" spans="1:15" customFormat="1" ht="15.5" x14ac:dyDescent="0.35">
      <c r="A2205" s="176" t="s">
        <v>4968</v>
      </c>
      <c r="B2205" s="177" t="s">
        <v>4969</v>
      </c>
      <c r="C2205" s="176" t="s">
        <v>90</v>
      </c>
      <c r="D2205" s="176" t="s">
        <v>742</v>
      </c>
      <c r="E2205" s="176" t="s">
        <v>2696</v>
      </c>
      <c r="F2205" s="176">
        <v>2024</v>
      </c>
      <c r="G2205" s="176" t="s">
        <v>138</v>
      </c>
      <c r="H2205" s="176" t="s">
        <v>144</v>
      </c>
      <c r="I2205" s="176" t="s">
        <v>145</v>
      </c>
      <c r="J2205" s="250" t="s">
        <v>13</v>
      </c>
      <c r="K2205" s="178">
        <v>701762</v>
      </c>
      <c r="L2205" s="184">
        <v>668504</v>
      </c>
      <c r="M2205" s="178">
        <v>668502</v>
      </c>
      <c r="N2205" s="179" t="s">
        <v>20</v>
      </c>
      <c r="O2205" s="180" t="s">
        <v>20</v>
      </c>
    </row>
    <row r="2206" spans="1:15" customFormat="1" ht="15.5" x14ac:dyDescent="0.35">
      <c r="A2206" s="123" t="s">
        <v>4970</v>
      </c>
      <c r="B2206" s="124" t="s">
        <v>4971</v>
      </c>
      <c r="C2206" s="123" t="s">
        <v>90</v>
      </c>
      <c r="D2206" s="123" t="s">
        <v>155</v>
      </c>
      <c r="E2206" s="123" t="s">
        <v>155</v>
      </c>
      <c r="F2206" s="123">
        <v>2024</v>
      </c>
      <c r="G2206" s="123" t="s">
        <v>138</v>
      </c>
      <c r="H2206" s="123" t="s">
        <v>196</v>
      </c>
      <c r="I2206" s="123" t="s">
        <v>196</v>
      </c>
      <c r="J2206" s="251" t="s">
        <v>13</v>
      </c>
      <c r="K2206" s="181">
        <v>51815</v>
      </c>
      <c r="L2206" s="185">
        <v>69236</v>
      </c>
      <c r="M2206" s="181">
        <v>51340</v>
      </c>
      <c r="N2206" s="182" t="s">
        <v>20</v>
      </c>
      <c r="O2206" s="183" t="s">
        <v>20</v>
      </c>
    </row>
    <row r="2207" spans="1:15" customFormat="1" ht="15.5" x14ac:dyDescent="0.35">
      <c r="A2207" s="176" t="s">
        <v>4972</v>
      </c>
      <c r="B2207" s="177" t="s">
        <v>4973</v>
      </c>
      <c r="C2207" s="176" t="s">
        <v>92</v>
      </c>
      <c r="D2207" s="176" t="s">
        <v>361</v>
      </c>
      <c r="E2207" s="176" t="s">
        <v>974</v>
      </c>
      <c r="F2207" s="176">
        <v>2024</v>
      </c>
      <c r="G2207" s="176" t="s">
        <v>138</v>
      </c>
      <c r="H2207" s="176" t="s">
        <v>151</v>
      </c>
      <c r="I2207" s="176" t="s">
        <v>152</v>
      </c>
      <c r="J2207" s="250" t="s">
        <v>13</v>
      </c>
      <c r="K2207" s="178">
        <v>10</v>
      </c>
      <c r="L2207" s="178">
        <v>62000</v>
      </c>
      <c r="M2207" s="178">
        <v>0</v>
      </c>
      <c r="N2207" s="179" t="s">
        <v>20</v>
      </c>
      <c r="O2207" s="180" t="s">
        <v>146</v>
      </c>
    </row>
    <row r="2208" spans="1:15" customFormat="1" ht="15.5" x14ac:dyDescent="0.35">
      <c r="A2208" s="123" t="s">
        <v>4974</v>
      </c>
      <c r="B2208" s="124" t="s">
        <v>4975</v>
      </c>
      <c r="C2208" s="123" t="s">
        <v>90</v>
      </c>
      <c r="D2208" s="123" t="s">
        <v>742</v>
      </c>
      <c r="E2208" s="123" t="s">
        <v>742</v>
      </c>
      <c r="F2208" s="123">
        <v>2024</v>
      </c>
      <c r="G2208" s="123" t="s">
        <v>138</v>
      </c>
      <c r="H2208" s="123" t="s">
        <v>162</v>
      </c>
      <c r="I2208" s="123" t="s">
        <v>218</v>
      </c>
      <c r="J2208" s="251" t="s">
        <v>13</v>
      </c>
      <c r="K2208" s="181">
        <v>95519</v>
      </c>
      <c r="L2208" s="181">
        <v>38251</v>
      </c>
      <c r="M2208" s="181">
        <v>38250</v>
      </c>
      <c r="N2208" s="182" t="s">
        <v>20</v>
      </c>
      <c r="O2208" s="183" t="s">
        <v>20</v>
      </c>
    </row>
    <row r="2209" spans="1:15" customFormat="1" ht="15.5" x14ac:dyDescent="0.35">
      <c r="A2209" s="176" t="s">
        <v>4976</v>
      </c>
      <c r="B2209" s="177" t="s">
        <v>4977</v>
      </c>
      <c r="C2209" s="176" t="s">
        <v>98</v>
      </c>
      <c r="D2209" s="176" t="s">
        <v>190</v>
      </c>
      <c r="E2209" s="176" t="s">
        <v>1552</v>
      </c>
      <c r="F2209" s="176">
        <v>2024</v>
      </c>
      <c r="G2209" s="176" t="s">
        <v>138</v>
      </c>
      <c r="H2209" s="176" t="s">
        <v>144</v>
      </c>
      <c r="I2209" s="176" t="s">
        <v>145</v>
      </c>
      <c r="J2209" s="250" t="s">
        <v>13</v>
      </c>
      <c r="K2209" s="178">
        <v>296558</v>
      </c>
      <c r="L2209" s="184">
        <v>284711</v>
      </c>
      <c r="M2209" s="178">
        <v>284710.07199999999</v>
      </c>
      <c r="N2209" s="179" t="s">
        <v>20</v>
      </c>
      <c r="O2209" s="180" t="s">
        <v>20</v>
      </c>
    </row>
    <row r="2210" spans="1:15" customFormat="1" ht="15.5" x14ac:dyDescent="0.35">
      <c r="A2210" s="123" t="s">
        <v>4978</v>
      </c>
      <c r="B2210" s="124" t="s">
        <v>4979</v>
      </c>
      <c r="C2210" s="123" t="s">
        <v>89</v>
      </c>
      <c r="D2210" s="123" t="s">
        <v>495</v>
      </c>
      <c r="E2210" s="123" t="s">
        <v>496</v>
      </c>
      <c r="F2210" s="123">
        <v>2024</v>
      </c>
      <c r="G2210" s="123" t="s">
        <v>138</v>
      </c>
      <c r="H2210" s="123" t="s">
        <v>182</v>
      </c>
      <c r="I2210" s="123" t="s">
        <v>330</v>
      </c>
      <c r="J2210" s="251" t="s">
        <v>13</v>
      </c>
      <c r="K2210" s="181">
        <v>721623</v>
      </c>
      <c r="L2210" s="185">
        <v>591720</v>
      </c>
      <c r="M2210" s="181">
        <v>591721</v>
      </c>
      <c r="N2210" s="182" t="s">
        <v>20</v>
      </c>
      <c r="O2210" s="183" t="s">
        <v>20</v>
      </c>
    </row>
    <row r="2211" spans="1:15" customFormat="1" ht="15.5" x14ac:dyDescent="0.35">
      <c r="A2211" s="176" t="s">
        <v>4980</v>
      </c>
      <c r="B2211" s="177" t="s">
        <v>4981</v>
      </c>
      <c r="C2211" s="176" t="s">
        <v>74</v>
      </c>
      <c r="D2211" s="176" t="s">
        <v>155</v>
      </c>
      <c r="E2211" s="176" t="s">
        <v>155</v>
      </c>
      <c r="F2211" s="176">
        <v>2024</v>
      </c>
      <c r="G2211" s="176" t="s">
        <v>251</v>
      </c>
      <c r="H2211" s="176" t="s">
        <v>151</v>
      </c>
      <c r="I2211" s="176" t="s">
        <v>152</v>
      </c>
      <c r="J2211" s="250" t="s">
        <v>13</v>
      </c>
      <c r="K2211" s="178">
        <v>85421</v>
      </c>
      <c r="L2211" s="184">
        <v>82000</v>
      </c>
      <c r="M2211" s="184">
        <v>0</v>
      </c>
      <c r="N2211" s="179" t="s">
        <v>20</v>
      </c>
      <c r="O2211" s="180" t="s">
        <v>146</v>
      </c>
    </row>
    <row r="2212" spans="1:15" customFormat="1" ht="15.5" x14ac:dyDescent="0.35">
      <c r="A2212" s="123" t="s">
        <v>4982</v>
      </c>
      <c r="B2212" s="124" t="s">
        <v>4983</v>
      </c>
      <c r="C2212" s="123" t="s">
        <v>90</v>
      </c>
      <c r="D2212" s="123" t="s">
        <v>404</v>
      </c>
      <c r="E2212" s="123" t="s">
        <v>1546</v>
      </c>
      <c r="F2212" s="123">
        <v>2024</v>
      </c>
      <c r="G2212" s="123" t="s">
        <v>138</v>
      </c>
      <c r="H2212" s="123" t="s">
        <v>144</v>
      </c>
      <c r="I2212" s="123" t="s">
        <v>145</v>
      </c>
      <c r="J2212" s="251" t="s">
        <v>13</v>
      </c>
      <c r="K2212" s="181">
        <v>19148</v>
      </c>
      <c r="L2212" s="181">
        <v>7179</v>
      </c>
      <c r="M2212" s="181">
        <v>0</v>
      </c>
      <c r="N2212" s="182" t="s">
        <v>20</v>
      </c>
      <c r="O2212" s="183" t="s">
        <v>146</v>
      </c>
    </row>
    <row r="2213" spans="1:15" customFormat="1" ht="15.5" x14ac:dyDescent="0.35">
      <c r="A2213" s="176" t="s">
        <v>4984</v>
      </c>
      <c r="B2213" s="177" t="s">
        <v>4985</v>
      </c>
      <c r="C2213" s="176" t="s">
        <v>90</v>
      </c>
      <c r="D2213" s="176" t="s">
        <v>404</v>
      </c>
      <c r="E2213" s="176" t="s">
        <v>679</v>
      </c>
      <c r="F2213" s="176">
        <v>2024</v>
      </c>
      <c r="G2213" s="176" t="s">
        <v>251</v>
      </c>
      <c r="H2213" s="176" t="s">
        <v>210</v>
      </c>
      <c r="I2213" s="176" t="s">
        <v>211</v>
      </c>
      <c r="J2213" s="250" t="s">
        <v>13</v>
      </c>
      <c r="K2213" s="178">
        <v>51416</v>
      </c>
      <c r="L2213" s="184">
        <v>51415</v>
      </c>
      <c r="M2213" s="178">
        <v>51414.66</v>
      </c>
      <c r="N2213" s="179" t="s">
        <v>20</v>
      </c>
      <c r="O2213" s="180" t="s">
        <v>20</v>
      </c>
    </row>
    <row r="2214" spans="1:15" customFormat="1" ht="15.5" x14ac:dyDescent="0.35">
      <c r="A2214" s="123" t="s">
        <v>4986</v>
      </c>
      <c r="B2214" s="124" t="s">
        <v>4987</v>
      </c>
      <c r="C2214" s="123" t="s">
        <v>90</v>
      </c>
      <c r="D2214" s="123" t="s">
        <v>205</v>
      </c>
      <c r="E2214" s="123" t="s">
        <v>205</v>
      </c>
      <c r="F2214" s="123">
        <v>2024</v>
      </c>
      <c r="G2214" s="123" t="s">
        <v>138</v>
      </c>
      <c r="H2214" s="123" t="s">
        <v>144</v>
      </c>
      <c r="I2214" s="123" t="s">
        <v>943</v>
      </c>
      <c r="J2214" s="251" t="s">
        <v>13</v>
      </c>
      <c r="K2214" s="181">
        <v>8906</v>
      </c>
      <c r="L2214" s="181">
        <v>8908</v>
      </c>
      <c r="M2214" s="185">
        <v>8906</v>
      </c>
      <c r="N2214" s="182" t="s">
        <v>20</v>
      </c>
      <c r="O2214" s="183" t="s">
        <v>20</v>
      </c>
    </row>
    <row r="2215" spans="1:15" customFormat="1" ht="15.5" x14ac:dyDescent="0.35">
      <c r="A2215" s="176" t="s">
        <v>4988</v>
      </c>
      <c r="B2215" s="177" t="s">
        <v>4989</v>
      </c>
      <c r="C2215" s="176" t="s">
        <v>92</v>
      </c>
      <c r="D2215" s="176" t="s">
        <v>361</v>
      </c>
      <c r="E2215" s="176" t="s">
        <v>1218</v>
      </c>
      <c r="F2215" s="176">
        <v>2024</v>
      </c>
      <c r="G2215" s="176" t="s">
        <v>138</v>
      </c>
      <c r="H2215" s="176" t="s">
        <v>144</v>
      </c>
      <c r="I2215" s="176" t="s">
        <v>145</v>
      </c>
      <c r="J2215" s="250" t="s">
        <v>13</v>
      </c>
      <c r="K2215" s="178">
        <v>678954</v>
      </c>
      <c r="L2215" s="178">
        <v>678953</v>
      </c>
      <c r="M2215" s="178">
        <v>678952.16500000004</v>
      </c>
      <c r="N2215" s="179" t="s">
        <v>20</v>
      </c>
      <c r="O2215" s="180" t="s">
        <v>20</v>
      </c>
    </row>
    <row r="2216" spans="1:15" customFormat="1" ht="15.5" x14ac:dyDescent="0.35">
      <c r="A2216" s="123" t="s">
        <v>4990</v>
      </c>
      <c r="B2216" s="124" t="s">
        <v>4991</v>
      </c>
      <c r="C2216" s="123" t="s">
        <v>109</v>
      </c>
      <c r="D2216" s="123" t="s">
        <v>368</v>
      </c>
      <c r="E2216" s="123" t="s">
        <v>155</v>
      </c>
      <c r="F2216" s="123">
        <v>2024</v>
      </c>
      <c r="G2216" s="123" t="s">
        <v>251</v>
      </c>
      <c r="H2216" s="123" t="s">
        <v>151</v>
      </c>
      <c r="I2216" s="123" t="s">
        <v>200</v>
      </c>
      <c r="J2216" s="251" t="s">
        <v>13</v>
      </c>
      <c r="K2216" s="181">
        <v>11000</v>
      </c>
      <c r="L2216" s="181">
        <v>6940</v>
      </c>
      <c r="M2216" s="181">
        <v>6683.6890000000003</v>
      </c>
      <c r="N2216" s="182" t="s">
        <v>20</v>
      </c>
      <c r="O2216" s="183" t="s">
        <v>20</v>
      </c>
    </row>
    <row r="2217" spans="1:15" customFormat="1" ht="15.5" x14ac:dyDescent="0.35">
      <c r="A2217" s="176" t="s">
        <v>4992</v>
      </c>
      <c r="B2217" s="177" t="s">
        <v>4993</v>
      </c>
      <c r="C2217" s="176" t="s">
        <v>90</v>
      </c>
      <c r="D2217" s="176" t="s">
        <v>306</v>
      </c>
      <c r="E2217" s="176" t="s">
        <v>1116</v>
      </c>
      <c r="F2217" s="176">
        <v>2024</v>
      </c>
      <c r="G2217" s="176" t="s">
        <v>138</v>
      </c>
      <c r="H2217" s="176" t="s">
        <v>144</v>
      </c>
      <c r="I2217" s="176" t="s">
        <v>913</v>
      </c>
      <c r="J2217" s="250" t="s">
        <v>13</v>
      </c>
      <c r="K2217" s="178">
        <v>281993</v>
      </c>
      <c r="L2217" s="184">
        <v>170001</v>
      </c>
      <c r="M2217" s="186">
        <v>0</v>
      </c>
      <c r="N2217" s="179" t="s">
        <v>20</v>
      </c>
      <c r="O2217" s="180" t="s">
        <v>146</v>
      </c>
    </row>
    <row r="2218" spans="1:15" customFormat="1" ht="15.5" x14ac:dyDescent="0.35">
      <c r="A2218" s="123" t="s">
        <v>4994</v>
      </c>
      <c r="B2218" s="124" t="s">
        <v>4995</v>
      </c>
      <c r="C2218" s="123" t="s">
        <v>88</v>
      </c>
      <c r="D2218" s="123" t="s">
        <v>412</v>
      </c>
      <c r="E2218" s="123" t="s">
        <v>632</v>
      </c>
      <c r="F2218" s="123">
        <v>2024</v>
      </c>
      <c r="G2218" s="123" t="s">
        <v>138</v>
      </c>
      <c r="H2218" s="123" t="s">
        <v>162</v>
      </c>
      <c r="I2218" s="123" t="s">
        <v>163</v>
      </c>
      <c r="J2218" s="251" t="s">
        <v>13</v>
      </c>
      <c r="K2218" s="181">
        <v>94402</v>
      </c>
      <c r="L2218" s="181">
        <v>94402</v>
      </c>
      <c r="M2218" s="185">
        <v>32938</v>
      </c>
      <c r="N2218" s="182" t="s">
        <v>20</v>
      </c>
      <c r="O2218" s="183" t="s">
        <v>20</v>
      </c>
    </row>
    <row r="2219" spans="1:15" customFormat="1" ht="15.5" x14ac:dyDescent="0.35">
      <c r="A2219" s="176" t="s">
        <v>4996</v>
      </c>
      <c r="B2219" s="177" t="s">
        <v>4997</v>
      </c>
      <c r="C2219" s="176" t="s">
        <v>292</v>
      </c>
      <c r="D2219" s="176" t="s">
        <v>155</v>
      </c>
      <c r="E2219" s="176" t="s">
        <v>155</v>
      </c>
      <c r="F2219" s="176">
        <v>2024</v>
      </c>
      <c r="G2219" s="176" t="s">
        <v>251</v>
      </c>
      <c r="H2219" s="176" t="s">
        <v>151</v>
      </c>
      <c r="I2219" s="176" t="s">
        <v>200</v>
      </c>
      <c r="J2219" s="250" t="s">
        <v>13</v>
      </c>
      <c r="K2219" s="178">
        <v>33120</v>
      </c>
      <c r="L2219" s="184">
        <v>32000</v>
      </c>
      <c r="M2219" s="178">
        <v>32000</v>
      </c>
      <c r="N2219" s="179" t="s">
        <v>20</v>
      </c>
      <c r="O2219" s="180" t="s">
        <v>20</v>
      </c>
    </row>
    <row r="2220" spans="1:15" customFormat="1" ht="15.5" x14ac:dyDescent="0.35">
      <c r="A2220" s="123" t="s">
        <v>4998</v>
      </c>
      <c r="B2220" s="124" t="s">
        <v>4999</v>
      </c>
      <c r="C2220" s="123" t="s">
        <v>89</v>
      </c>
      <c r="D2220" s="123" t="s">
        <v>495</v>
      </c>
      <c r="E2220" s="123" t="s">
        <v>3450</v>
      </c>
      <c r="F2220" s="123">
        <v>2024</v>
      </c>
      <c r="G2220" s="123" t="s">
        <v>138</v>
      </c>
      <c r="H2220" s="123" t="s">
        <v>182</v>
      </c>
      <c r="I2220" s="123" t="s">
        <v>330</v>
      </c>
      <c r="J2220" s="251" t="s">
        <v>13</v>
      </c>
      <c r="K2220" s="181">
        <v>355476</v>
      </c>
      <c r="L2220" s="181">
        <v>355379</v>
      </c>
      <c r="M2220" s="181">
        <v>349046</v>
      </c>
      <c r="N2220" s="182" t="s">
        <v>20</v>
      </c>
      <c r="O2220" s="183" t="s">
        <v>20</v>
      </c>
    </row>
    <row r="2221" spans="1:15" customFormat="1" ht="15.5" x14ac:dyDescent="0.35">
      <c r="A2221" s="176" t="s">
        <v>5000</v>
      </c>
      <c r="B2221" s="177" t="s">
        <v>5001</v>
      </c>
      <c r="C2221" s="176" t="s">
        <v>90</v>
      </c>
      <c r="D2221" s="176" t="s">
        <v>306</v>
      </c>
      <c r="E2221" s="176" t="s">
        <v>155</v>
      </c>
      <c r="F2221" s="176">
        <v>2024</v>
      </c>
      <c r="G2221" s="176" t="s">
        <v>138</v>
      </c>
      <c r="H2221" s="176" t="s">
        <v>151</v>
      </c>
      <c r="I2221" s="176" t="s">
        <v>200</v>
      </c>
      <c r="J2221" s="250" t="s">
        <v>13</v>
      </c>
      <c r="K2221" s="178">
        <v>25866597</v>
      </c>
      <c r="L2221" s="178">
        <v>13766316</v>
      </c>
      <c r="M2221" s="178">
        <v>13763762</v>
      </c>
      <c r="N2221" s="179" t="s">
        <v>20</v>
      </c>
      <c r="O2221" s="180" t="s">
        <v>20</v>
      </c>
    </row>
    <row r="2222" spans="1:15" customFormat="1" ht="15.5" x14ac:dyDescent="0.35">
      <c r="A2222" s="123" t="s">
        <v>5002</v>
      </c>
      <c r="B2222" s="124" t="s">
        <v>5003</v>
      </c>
      <c r="C2222" s="123" t="s">
        <v>89</v>
      </c>
      <c r="D2222" s="123" t="s">
        <v>495</v>
      </c>
      <c r="E2222" s="123" t="s">
        <v>496</v>
      </c>
      <c r="F2222" s="123">
        <v>2024</v>
      </c>
      <c r="G2222" s="123" t="s">
        <v>138</v>
      </c>
      <c r="H2222" s="123" t="s">
        <v>182</v>
      </c>
      <c r="I2222" s="123" t="s">
        <v>330</v>
      </c>
      <c r="J2222" s="251" t="s">
        <v>13</v>
      </c>
      <c r="K2222" s="181">
        <v>309797</v>
      </c>
      <c r="L2222" s="185">
        <v>309635</v>
      </c>
      <c r="M2222" s="181">
        <v>309634.62099999998</v>
      </c>
      <c r="N2222" s="182" t="s">
        <v>20</v>
      </c>
      <c r="O2222" s="183" t="s">
        <v>20</v>
      </c>
    </row>
    <row r="2223" spans="1:15" customFormat="1" ht="15.5" x14ac:dyDescent="0.35">
      <c r="A2223" s="176" t="s">
        <v>5004</v>
      </c>
      <c r="B2223" s="177" t="s">
        <v>5005</v>
      </c>
      <c r="C2223" s="176" t="s">
        <v>91</v>
      </c>
      <c r="D2223" s="176" t="s">
        <v>155</v>
      </c>
      <c r="E2223" s="176" t="s">
        <v>155</v>
      </c>
      <c r="F2223" s="176">
        <v>2024</v>
      </c>
      <c r="G2223" s="176" t="s">
        <v>138</v>
      </c>
      <c r="H2223" s="176" t="s">
        <v>151</v>
      </c>
      <c r="I2223" s="176" t="s">
        <v>200</v>
      </c>
      <c r="J2223" s="250" t="s">
        <v>13</v>
      </c>
      <c r="K2223" s="178">
        <v>3611400</v>
      </c>
      <c r="L2223" s="178">
        <v>2786599</v>
      </c>
      <c r="M2223" s="178">
        <v>2756033.0329999998</v>
      </c>
      <c r="N2223" s="179" t="s">
        <v>20</v>
      </c>
      <c r="O2223" s="180" t="s">
        <v>20</v>
      </c>
    </row>
    <row r="2224" spans="1:15" customFormat="1" ht="15.5" x14ac:dyDescent="0.35">
      <c r="A2224" s="123" t="s">
        <v>5006</v>
      </c>
      <c r="B2224" s="124" t="s">
        <v>5007</v>
      </c>
      <c r="C2224" s="123" t="s">
        <v>90</v>
      </c>
      <c r="D2224" s="123" t="s">
        <v>63</v>
      </c>
      <c r="E2224" s="123" t="s">
        <v>901</v>
      </c>
      <c r="F2224" s="123">
        <v>2024</v>
      </c>
      <c r="G2224" s="123" t="s">
        <v>138</v>
      </c>
      <c r="H2224" s="123" t="s">
        <v>196</v>
      </c>
      <c r="I2224" s="123" t="s">
        <v>196</v>
      </c>
      <c r="J2224" s="251" t="s">
        <v>13</v>
      </c>
      <c r="K2224" s="181">
        <v>134423</v>
      </c>
      <c r="L2224" s="181">
        <v>80001</v>
      </c>
      <c r="M2224" s="181">
        <v>31177.4</v>
      </c>
      <c r="N2224" s="182" t="s">
        <v>20</v>
      </c>
      <c r="O2224" s="183" t="s">
        <v>20</v>
      </c>
    </row>
    <row r="2225" spans="1:15" customFormat="1" ht="15.5" x14ac:dyDescent="0.35">
      <c r="A2225" s="176" t="s">
        <v>5008</v>
      </c>
      <c r="B2225" s="177" t="s">
        <v>5009</v>
      </c>
      <c r="C2225" s="176" t="s">
        <v>93</v>
      </c>
      <c r="D2225" s="176" t="s">
        <v>234</v>
      </c>
      <c r="E2225" s="176" t="s">
        <v>1981</v>
      </c>
      <c r="F2225" s="176">
        <v>2024</v>
      </c>
      <c r="G2225" s="176" t="s">
        <v>138</v>
      </c>
      <c r="H2225" s="176" t="s">
        <v>151</v>
      </c>
      <c r="I2225" s="176" t="s">
        <v>200</v>
      </c>
      <c r="J2225" s="250" t="s">
        <v>13</v>
      </c>
      <c r="K2225" s="178">
        <v>1500000</v>
      </c>
      <c r="L2225" s="178">
        <v>4000</v>
      </c>
      <c r="M2225" s="178">
        <v>3833.154</v>
      </c>
      <c r="N2225" s="179" t="s">
        <v>20</v>
      </c>
      <c r="O2225" s="180" t="s">
        <v>20</v>
      </c>
    </row>
    <row r="2226" spans="1:15" customFormat="1" ht="15.5" x14ac:dyDescent="0.35">
      <c r="A2226" s="123" t="s">
        <v>5010</v>
      </c>
      <c r="B2226" s="124" t="s">
        <v>5011</v>
      </c>
      <c r="C2226" s="123" t="s">
        <v>98</v>
      </c>
      <c r="D2226" s="123" t="s">
        <v>190</v>
      </c>
      <c r="E2226" s="123" t="s">
        <v>1552</v>
      </c>
      <c r="F2226" s="123">
        <v>2024</v>
      </c>
      <c r="G2226" s="123" t="s">
        <v>251</v>
      </c>
      <c r="H2226" s="123" t="s">
        <v>151</v>
      </c>
      <c r="I2226" s="123" t="s">
        <v>200</v>
      </c>
      <c r="J2226" s="251" t="s">
        <v>13</v>
      </c>
      <c r="K2226" s="181">
        <v>22770</v>
      </c>
      <c r="L2226" s="181">
        <v>22000</v>
      </c>
      <c r="M2226" s="181">
        <v>22000</v>
      </c>
      <c r="N2226" s="182" t="s">
        <v>20</v>
      </c>
      <c r="O2226" s="183" t="s">
        <v>20</v>
      </c>
    </row>
    <row r="2227" spans="1:15" customFormat="1" ht="15.5" x14ac:dyDescent="0.35">
      <c r="A2227" s="176" t="s">
        <v>5012</v>
      </c>
      <c r="B2227" s="177" t="s">
        <v>5013</v>
      </c>
      <c r="C2227" s="176" t="s">
        <v>92</v>
      </c>
      <c r="D2227" s="176" t="s">
        <v>361</v>
      </c>
      <c r="E2227" s="176" t="s">
        <v>1228</v>
      </c>
      <c r="F2227" s="176">
        <v>2024</v>
      </c>
      <c r="G2227" s="176" t="s">
        <v>138</v>
      </c>
      <c r="H2227" s="176" t="s">
        <v>196</v>
      </c>
      <c r="I2227" s="176" t="s">
        <v>196</v>
      </c>
      <c r="J2227" s="250" t="s">
        <v>13</v>
      </c>
      <c r="K2227" s="178">
        <v>2680985</v>
      </c>
      <c r="L2227" s="178">
        <v>2347859</v>
      </c>
      <c r="M2227" s="178">
        <v>2347858.2680000002</v>
      </c>
      <c r="N2227" s="179" t="s">
        <v>20</v>
      </c>
      <c r="O2227" s="180" t="s">
        <v>20</v>
      </c>
    </row>
    <row r="2228" spans="1:15" customFormat="1" ht="15.5" x14ac:dyDescent="0.35">
      <c r="A2228" s="123" t="s">
        <v>5014</v>
      </c>
      <c r="B2228" s="124" t="s">
        <v>5015</v>
      </c>
      <c r="C2228" s="123" t="s">
        <v>96</v>
      </c>
      <c r="D2228" s="123" t="s">
        <v>166</v>
      </c>
      <c r="E2228" s="123" t="s">
        <v>1737</v>
      </c>
      <c r="F2228" s="123">
        <v>2024</v>
      </c>
      <c r="G2228" s="123" t="s">
        <v>138</v>
      </c>
      <c r="H2228" s="123" t="s">
        <v>151</v>
      </c>
      <c r="I2228" s="123" t="s">
        <v>152</v>
      </c>
      <c r="J2228" s="251" t="s">
        <v>13</v>
      </c>
      <c r="K2228" s="181">
        <v>487420</v>
      </c>
      <c r="L2228" s="181">
        <v>475960</v>
      </c>
      <c r="M2228" s="181">
        <v>474788</v>
      </c>
      <c r="N2228" s="182" t="s">
        <v>20</v>
      </c>
      <c r="O2228" s="183" t="s">
        <v>20</v>
      </c>
    </row>
    <row r="2229" spans="1:15" customFormat="1" ht="15.5" x14ac:dyDescent="0.35">
      <c r="A2229" s="176" t="s">
        <v>5016</v>
      </c>
      <c r="B2229" s="177" t="s">
        <v>5017</v>
      </c>
      <c r="C2229" s="176" t="s">
        <v>98</v>
      </c>
      <c r="D2229" s="176" t="s">
        <v>365</v>
      </c>
      <c r="E2229" s="176" t="s">
        <v>543</v>
      </c>
      <c r="F2229" s="176">
        <v>2024</v>
      </c>
      <c r="G2229" s="176" t="s">
        <v>138</v>
      </c>
      <c r="H2229" s="176" t="s">
        <v>144</v>
      </c>
      <c r="I2229" s="176" t="s">
        <v>145</v>
      </c>
      <c r="J2229" s="250" t="s">
        <v>13</v>
      </c>
      <c r="K2229" s="178">
        <v>2077977</v>
      </c>
      <c r="L2229" s="178">
        <v>2077977</v>
      </c>
      <c r="M2229" s="178">
        <v>2077976.2960000001</v>
      </c>
      <c r="N2229" s="179" t="s">
        <v>20</v>
      </c>
      <c r="O2229" s="180" t="s">
        <v>20</v>
      </c>
    </row>
    <row r="2230" spans="1:15" customFormat="1" ht="15.5" x14ac:dyDescent="0.35">
      <c r="A2230" s="123" t="s">
        <v>5018</v>
      </c>
      <c r="B2230" s="124" t="s">
        <v>5019</v>
      </c>
      <c r="C2230" s="123" t="s">
        <v>98</v>
      </c>
      <c r="D2230" s="123" t="s">
        <v>155</v>
      </c>
      <c r="E2230" s="123" t="s">
        <v>155</v>
      </c>
      <c r="F2230" s="123">
        <v>2024</v>
      </c>
      <c r="G2230" s="123" t="s">
        <v>138</v>
      </c>
      <c r="H2230" s="123" t="s">
        <v>151</v>
      </c>
      <c r="I2230" s="123" t="s">
        <v>200</v>
      </c>
      <c r="J2230" s="251" t="s">
        <v>13</v>
      </c>
      <c r="K2230" s="181">
        <v>525360</v>
      </c>
      <c r="L2230" s="181">
        <v>525360</v>
      </c>
      <c r="M2230" s="181">
        <v>525314.71400000004</v>
      </c>
      <c r="N2230" s="182" t="s">
        <v>20</v>
      </c>
      <c r="O2230" s="183" t="s">
        <v>20</v>
      </c>
    </row>
    <row r="2231" spans="1:15" customFormat="1" ht="15.5" x14ac:dyDescent="0.35">
      <c r="A2231" s="176" t="s">
        <v>5020</v>
      </c>
      <c r="B2231" s="177" t="s">
        <v>5021</v>
      </c>
      <c r="C2231" s="176" t="s">
        <v>90</v>
      </c>
      <c r="D2231" s="176" t="s">
        <v>155</v>
      </c>
      <c r="E2231" s="176" t="s">
        <v>155</v>
      </c>
      <c r="F2231" s="176">
        <v>2024</v>
      </c>
      <c r="G2231" s="176" t="s">
        <v>138</v>
      </c>
      <c r="H2231" s="176" t="s">
        <v>687</v>
      </c>
      <c r="I2231" s="176" t="s">
        <v>957</v>
      </c>
      <c r="J2231" s="250" t="s">
        <v>13</v>
      </c>
      <c r="K2231" s="178">
        <v>5969</v>
      </c>
      <c r="L2231" s="178">
        <v>3001</v>
      </c>
      <c r="M2231" s="178">
        <v>3000</v>
      </c>
      <c r="N2231" s="179" t="s">
        <v>20</v>
      </c>
      <c r="O2231" s="180" t="s">
        <v>20</v>
      </c>
    </row>
    <row r="2232" spans="1:15" customFormat="1" ht="15.5" x14ac:dyDescent="0.35">
      <c r="A2232" s="123" t="s">
        <v>5022</v>
      </c>
      <c r="B2232" s="124" t="s">
        <v>5023</v>
      </c>
      <c r="C2232" s="123" t="s">
        <v>84</v>
      </c>
      <c r="D2232" s="123" t="s">
        <v>155</v>
      </c>
      <c r="E2232" s="123" t="s">
        <v>155</v>
      </c>
      <c r="F2232" s="123">
        <v>2024</v>
      </c>
      <c r="G2232" s="123" t="s">
        <v>251</v>
      </c>
      <c r="H2232" s="123" t="s">
        <v>210</v>
      </c>
      <c r="I2232" s="123" t="s">
        <v>289</v>
      </c>
      <c r="J2232" s="251" t="s">
        <v>13</v>
      </c>
      <c r="K2232" s="181">
        <v>109193</v>
      </c>
      <c r="L2232" s="185">
        <v>87949</v>
      </c>
      <c r="M2232" s="181">
        <v>87949</v>
      </c>
      <c r="N2232" s="182" t="s">
        <v>20</v>
      </c>
      <c r="O2232" s="183" t="s">
        <v>20</v>
      </c>
    </row>
    <row r="2233" spans="1:15" customFormat="1" ht="15.5" x14ac:dyDescent="0.35">
      <c r="A2233" s="176" t="s">
        <v>5024</v>
      </c>
      <c r="B2233" s="177" t="s">
        <v>5025</v>
      </c>
      <c r="C2233" s="176" t="s">
        <v>98</v>
      </c>
      <c r="D2233" s="176" t="s">
        <v>155</v>
      </c>
      <c r="E2233" s="176" t="s">
        <v>155</v>
      </c>
      <c r="F2233" s="176">
        <v>2024</v>
      </c>
      <c r="G2233" s="176" t="s">
        <v>138</v>
      </c>
      <c r="H2233" s="176" t="s">
        <v>151</v>
      </c>
      <c r="I2233" s="176" t="s">
        <v>791</v>
      </c>
      <c r="J2233" s="250" t="s">
        <v>13</v>
      </c>
      <c r="K2233" s="178">
        <v>5149</v>
      </c>
      <c r="L2233" s="178">
        <v>89024</v>
      </c>
      <c r="M2233" s="178">
        <v>15890</v>
      </c>
      <c r="N2233" s="179" t="s">
        <v>20</v>
      </c>
      <c r="O2233" s="180" t="s">
        <v>20</v>
      </c>
    </row>
    <row r="2234" spans="1:15" customFormat="1" ht="15.5" x14ac:dyDescent="0.35">
      <c r="A2234" s="123" t="s">
        <v>5026</v>
      </c>
      <c r="B2234" s="124" t="s">
        <v>5027</v>
      </c>
      <c r="C2234" s="123" t="s">
        <v>90</v>
      </c>
      <c r="D2234" s="123" t="s">
        <v>306</v>
      </c>
      <c r="E2234" s="123" t="s">
        <v>3759</v>
      </c>
      <c r="F2234" s="123">
        <v>2024</v>
      </c>
      <c r="G2234" s="123" t="s">
        <v>138</v>
      </c>
      <c r="H2234" s="123" t="s">
        <v>151</v>
      </c>
      <c r="I2234" s="123" t="s">
        <v>200</v>
      </c>
      <c r="J2234" s="251" t="s">
        <v>13</v>
      </c>
      <c r="K2234" s="181">
        <v>9867</v>
      </c>
      <c r="L2234" s="181">
        <v>9164</v>
      </c>
      <c r="M2234" s="181">
        <v>9162</v>
      </c>
      <c r="N2234" s="182" t="s">
        <v>20</v>
      </c>
      <c r="O2234" s="183" t="s">
        <v>20</v>
      </c>
    </row>
    <row r="2235" spans="1:15" customFormat="1" ht="15.5" x14ac:dyDescent="0.35">
      <c r="A2235" s="176" t="s">
        <v>5028</v>
      </c>
      <c r="B2235" s="177" t="s">
        <v>5029</v>
      </c>
      <c r="C2235" s="176" t="s">
        <v>91</v>
      </c>
      <c r="D2235" s="176" t="s">
        <v>155</v>
      </c>
      <c r="E2235" s="176" t="s">
        <v>155</v>
      </c>
      <c r="F2235" s="176">
        <v>2024</v>
      </c>
      <c r="G2235" s="176" t="s">
        <v>138</v>
      </c>
      <c r="H2235" s="176" t="s">
        <v>139</v>
      </c>
      <c r="I2235" s="176" t="s">
        <v>140</v>
      </c>
      <c r="J2235" s="250" t="s">
        <v>13</v>
      </c>
      <c r="K2235" s="178">
        <v>57662</v>
      </c>
      <c r="L2235" s="178">
        <v>34411</v>
      </c>
      <c r="M2235" s="178">
        <v>2000</v>
      </c>
      <c r="N2235" s="179" t="s">
        <v>20</v>
      </c>
      <c r="O2235" s="180" t="s">
        <v>20</v>
      </c>
    </row>
    <row r="2236" spans="1:15" customFormat="1" ht="15.5" x14ac:dyDescent="0.35">
      <c r="A2236" s="123" t="s">
        <v>5030</v>
      </c>
      <c r="B2236" s="124" t="s">
        <v>5031</v>
      </c>
      <c r="C2236" s="123" t="s">
        <v>88</v>
      </c>
      <c r="D2236" s="123" t="s">
        <v>396</v>
      </c>
      <c r="E2236" s="123" t="s">
        <v>396</v>
      </c>
      <c r="F2236" s="123">
        <v>2024</v>
      </c>
      <c r="G2236" s="123" t="s">
        <v>138</v>
      </c>
      <c r="H2236" s="123" t="s">
        <v>182</v>
      </c>
      <c r="I2236" s="123" t="s">
        <v>330</v>
      </c>
      <c r="J2236" s="251" t="s">
        <v>13</v>
      </c>
      <c r="K2236" s="181">
        <v>787382</v>
      </c>
      <c r="L2236" s="181">
        <v>280944</v>
      </c>
      <c r="M2236" s="181">
        <v>280943.625</v>
      </c>
      <c r="N2236" s="182" t="s">
        <v>20</v>
      </c>
      <c r="O2236" s="183" t="s">
        <v>20</v>
      </c>
    </row>
    <row r="2237" spans="1:15" customFormat="1" ht="15.5" x14ac:dyDescent="0.35">
      <c r="A2237" s="176" t="s">
        <v>5032</v>
      </c>
      <c r="B2237" s="177" t="s">
        <v>5033</v>
      </c>
      <c r="C2237" s="176" t="s">
        <v>75</v>
      </c>
      <c r="D2237" s="176" t="s">
        <v>155</v>
      </c>
      <c r="E2237" s="176" t="s">
        <v>155</v>
      </c>
      <c r="F2237" s="176">
        <v>2024</v>
      </c>
      <c r="G2237" s="176" t="s">
        <v>138</v>
      </c>
      <c r="H2237" s="176" t="s">
        <v>151</v>
      </c>
      <c r="I2237" s="176" t="s">
        <v>152</v>
      </c>
      <c r="J2237" s="250" t="s">
        <v>13</v>
      </c>
      <c r="K2237" s="178">
        <v>4172673</v>
      </c>
      <c r="L2237" s="178">
        <v>4533500</v>
      </c>
      <c r="M2237" s="178">
        <v>3260445.9010000001</v>
      </c>
      <c r="N2237" s="179" t="s">
        <v>20</v>
      </c>
      <c r="O2237" s="180" t="s">
        <v>20</v>
      </c>
    </row>
    <row r="2238" spans="1:15" customFormat="1" ht="15.5" x14ac:dyDescent="0.35">
      <c r="A2238" s="123" t="s">
        <v>5034</v>
      </c>
      <c r="B2238" s="124" t="s">
        <v>5035</v>
      </c>
      <c r="C2238" s="123" t="s">
        <v>98</v>
      </c>
      <c r="D2238" s="123" t="s">
        <v>190</v>
      </c>
      <c r="E2238" s="123" t="s">
        <v>1552</v>
      </c>
      <c r="F2238" s="123">
        <v>2024</v>
      </c>
      <c r="G2238" s="123" t="s">
        <v>138</v>
      </c>
      <c r="H2238" s="123" t="s">
        <v>144</v>
      </c>
      <c r="I2238" s="123" t="s">
        <v>145</v>
      </c>
      <c r="J2238" s="251" t="s">
        <v>13</v>
      </c>
      <c r="K2238" s="181">
        <v>895478</v>
      </c>
      <c r="L2238" s="185">
        <v>887574</v>
      </c>
      <c r="M2238" s="181">
        <v>743754.58200000005</v>
      </c>
      <c r="N2238" s="182" t="s">
        <v>20</v>
      </c>
      <c r="O2238" s="183" t="s">
        <v>20</v>
      </c>
    </row>
    <row r="2239" spans="1:15" customFormat="1" ht="15.5" x14ac:dyDescent="0.35">
      <c r="A2239" s="176" t="s">
        <v>5036</v>
      </c>
      <c r="B2239" s="177" t="s">
        <v>5037</v>
      </c>
      <c r="C2239" s="176" t="s">
        <v>90</v>
      </c>
      <c r="D2239" s="176" t="s">
        <v>63</v>
      </c>
      <c r="E2239" s="176" t="s">
        <v>63</v>
      </c>
      <c r="F2239" s="176">
        <v>2024</v>
      </c>
      <c r="G2239" s="176" t="s">
        <v>138</v>
      </c>
      <c r="H2239" s="176" t="s">
        <v>414</v>
      </c>
      <c r="I2239" s="176" t="s">
        <v>415</v>
      </c>
      <c r="J2239" s="250" t="s">
        <v>13</v>
      </c>
      <c r="K2239" s="178">
        <v>63706</v>
      </c>
      <c r="L2239" s="184">
        <v>122594</v>
      </c>
      <c r="M2239" s="178">
        <v>61984</v>
      </c>
      <c r="N2239" s="179" t="s">
        <v>20</v>
      </c>
      <c r="O2239" s="180" t="s">
        <v>20</v>
      </c>
    </row>
    <row r="2240" spans="1:15" customFormat="1" ht="15.5" x14ac:dyDescent="0.35">
      <c r="A2240" s="123" t="s">
        <v>5038</v>
      </c>
      <c r="B2240" s="124" t="s">
        <v>5039</v>
      </c>
      <c r="C2240" s="123" t="s">
        <v>97</v>
      </c>
      <c r="D2240" s="123" t="s">
        <v>333</v>
      </c>
      <c r="E2240" s="123" t="s">
        <v>333</v>
      </c>
      <c r="F2240" s="123">
        <v>2024</v>
      </c>
      <c r="G2240" s="123" t="s">
        <v>251</v>
      </c>
      <c r="H2240" s="123" t="s">
        <v>151</v>
      </c>
      <c r="I2240" s="123" t="s">
        <v>200</v>
      </c>
      <c r="J2240" s="251" t="s">
        <v>13</v>
      </c>
      <c r="K2240" s="181">
        <v>13500</v>
      </c>
      <c r="L2240" s="181">
        <v>13500</v>
      </c>
      <c r="M2240" s="181">
        <v>13500</v>
      </c>
      <c r="N2240" s="182" t="s">
        <v>20</v>
      </c>
      <c r="O2240" s="183" t="s">
        <v>20</v>
      </c>
    </row>
    <row r="2241" spans="1:15" customFormat="1" ht="15.5" x14ac:dyDescent="0.35">
      <c r="A2241" s="176" t="s">
        <v>5040</v>
      </c>
      <c r="B2241" s="177" t="s">
        <v>5041</v>
      </c>
      <c r="C2241" s="176" t="s">
        <v>92</v>
      </c>
      <c r="D2241" s="176" t="s">
        <v>540</v>
      </c>
      <c r="E2241" s="176" t="s">
        <v>2519</v>
      </c>
      <c r="F2241" s="176">
        <v>2024</v>
      </c>
      <c r="G2241" s="176" t="s">
        <v>138</v>
      </c>
      <c r="H2241" s="176" t="s">
        <v>151</v>
      </c>
      <c r="I2241" s="176" t="s">
        <v>152</v>
      </c>
      <c r="J2241" s="250" t="s">
        <v>13</v>
      </c>
      <c r="K2241" s="178">
        <v>50437</v>
      </c>
      <c r="L2241" s="178">
        <v>54150</v>
      </c>
      <c r="M2241" s="178">
        <v>54145.84</v>
      </c>
      <c r="N2241" s="179" t="s">
        <v>20</v>
      </c>
      <c r="O2241" s="180" t="s">
        <v>20</v>
      </c>
    </row>
    <row r="2242" spans="1:15" customFormat="1" ht="15.5" x14ac:dyDescent="0.35">
      <c r="A2242" s="123" t="s">
        <v>5042</v>
      </c>
      <c r="B2242" s="124" t="s">
        <v>5043</v>
      </c>
      <c r="C2242" s="123" t="s">
        <v>92</v>
      </c>
      <c r="D2242" s="123" t="s">
        <v>721</v>
      </c>
      <c r="E2242" s="123" t="s">
        <v>2996</v>
      </c>
      <c r="F2242" s="123">
        <v>2024</v>
      </c>
      <c r="G2242" s="123" t="s">
        <v>138</v>
      </c>
      <c r="H2242" s="123" t="s">
        <v>151</v>
      </c>
      <c r="I2242" s="123" t="s">
        <v>152</v>
      </c>
      <c r="J2242" s="251" t="s">
        <v>13</v>
      </c>
      <c r="K2242" s="181">
        <v>13455</v>
      </c>
      <c r="L2242" s="181">
        <v>13000</v>
      </c>
      <c r="M2242" s="181">
        <v>12260</v>
      </c>
      <c r="N2242" s="182" t="s">
        <v>20</v>
      </c>
      <c r="O2242" s="183" t="s">
        <v>20</v>
      </c>
    </row>
    <row r="2243" spans="1:15" customFormat="1" ht="15.5" x14ac:dyDescent="0.35">
      <c r="A2243" s="176" t="s">
        <v>5044</v>
      </c>
      <c r="B2243" s="177" t="s">
        <v>5045</v>
      </c>
      <c r="C2243" s="176" t="s">
        <v>92</v>
      </c>
      <c r="D2243" s="176" t="s">
        <v>721</v>
      </c>
      <c r="E2243" s="176" t="s">
        <v>1403</v>
      </c>
      <c r="F2243" s="176">
        <v>2024</v>
      </c>
      <c r="G2243" s="176" t="s">
        <v>138</v>
      </c>
      <c r="H2243" s="176" t="s">
        <v>151</v>
      </c>
      <c r="I2243" s="176" t="s">
        <v>152</v>
      </c>
      <c r="J2243" s="250" t="s">
        <v>13</v>
      </c>
      <c r="K2243" s="178">
        <v>12420</v>
      </c>
      <c r="L2243" s="178">
        <v>12000</v>
      </c>
      <c r="M2243" s="178">
        <v>11100</v>
      </c>
      <c r="N2243" s="179" t="s">
        <v>20</v>
      </c>
      <c r="O2243" s="180" t="s">
        <v>20</v>
      </c>
    </row>
    <row r="2244" spans="1:15" customFormat="1" ht="15.5" x14ac:dyDescent="0.35">
      <c r="A2244" s="123" t="s">
        <v>5046</v>
      </c>
      <c r="B2244" s="124" t="s">
        <v>5047</v>
      </c>
      <c r="C2244" s="123" t="s">
        <v>91</v>
      </c>
      <c r="D2244" s="123" t="s">
        <v>384</v>
      </c>
      <c r="E2244" s="123" t="s">
        <v>478</v>
      </c>
      <c r="F2244" s="123">
        <v>2024</v>
      </c>
      <c r="G2244" s="123" t="s">
        <v>138</v>
      </c>
      <c r="H2244" s="123" t="s">
        <v>847</v>
      </c>
      <c r="I2244" s="123" t="s">
        <v>1673</v>
      </c>
      <c r="J2244" s="251" t="s">
        <v>13</v>
      </c>
      <c r="K2244" s="181">
        <v>689475</v>
      </c>
      <c r="L2244" s="181">
        <v>635934</v>
      </c>
      <c r="M2244" s="181">
        <v>632145.20499999996</v>
      </c>
      <c r="N2244" s="182" t="s">
        <v>20</v>
      </c>
      <c r="O2244" s="183" t="s">
        <v>20</v>
      </c>
    </row>
    <row r="2245" spans="1:15" customFormat="1" ht="15.5" x14ac:dyDescent="0.35">
      <c r="A2245" s="176" t="s">
        <v>5048</v>
      </c>
      <c r="B2245" s="177" t="s">
        <v>5049</v>
      </c>
      <c r="C2245" s="176" t="s">
        <v>90</v>
      </c>
      <c r="D2245" s="176" t="s">
        <v>306</v>
      </c>
      <c r="E2245" s="176" t="s">
        <v>3130</v>
      </c>
      <c r="F2245" s="176">
        <v>2024</v>
      </c>
      <c r="G2245" s="176" t="s">
        <v>138</v>
      </c>
      <c r="H2245" s="176" t="s">
        <v>196</v>
      </c>
      <c r="I2245" s="176" t="s">
        <v>196</v>
      </c>
      <c r="J2245" s="250" t="s">
        <v>13</v>
      </c>
      <c r="K2245" s="178">
        <v>129208</v>
      </c>
      <c r="L2245" s="178">
        <v>129206</v>
      </c>
      <c r="M2245" s="178">
        <v>85288</v>
      </c>
      <c r="N2245" s="179" t="s">
        <v>20</v>
      </c>
      <c r="O2245" s="180" t="s">
        <v>20</v>
      </c>
    </row>
    <row r="2246" spans="1:15" customFormat="1" ht="15.5" x14ac:dyDescent="0.35">
      <c r="A2246" s="123" t="s">
        <v>5050</v>
      </c>
      <c r="B2246" s="124" t="s">
        <v>5051</v>
      </c>
      <c r="C2246" s="123" t="s">
        <v>87</v>
      </c>
      <c r="D2246" s="123" t="s">
        <v>60</v>
      </c>
      <c r="E2246" s="123" t="s">
        <v>60</v>
      </c>
      <c r="F2246" s="123">
        <v>2024</v>
      </c>
      <c r="G2246" s="123" t="s">
        <v>138</v>
      </c>
      <c r="H2246" s="123" t="s">
        <v>196</v>
      </c>
      <c r="I2246" s="123" t="s">
        <v>196</v>
      </c>
      <c r="J2246" s="251" t="s">
        <v>13</v>
      </c>
      <c r="K2246" s="181">
        <v>2602092</v>
      </c>
      <c r="L2246" s="185">
        <v>2602092</v>
      </c>
      <c r="M2246" s="181">
        <v>2074565</v>
      </c>
      <c r="N2246" s="182" t="s">
        <v>20</v>
      </c>
      <c r="O2246" s="183" t="s">
        <v>20</v>
      </c>
    </row>
    <row r="2247" spans="1:15" customFormat="1" ht="15.5" x14ac:dyDescent="0.35">
      <c r="A2247" s="176" t="s">
        <v>5052</v>
      </c>
      <c r="B2247" s="177" t="s">
        <v>5053</v>
      </c>
      <c r="C2247" s="176" t="s">
        <v>111</v>
      </c>
      <c r="D2247" s="176" t="s">
        <v>319</v>
      </c>
      <c r="E2247" s="176" t="s">
        <v>940</v>
      </c>
      <c r="F2247" s="176">
        <v>2024</v>
      </c>
      <c r="G2247" s="176" t="s">
        <v>138</v>
      </c>
      <c r="H2247" s="176" t="s">
        <v>270</v>
      </c>
      <c r="I2247" s="176" t="s">
        <v>271</v>
      </c>
      <c r="J2247" s="250" t="s">
        <v>13</v>
      </c>
      <c r="K2247" s="178">
        <v>16147</v>
      </c>
      <c r="L2247" s="178">
        <v>1696</v>
      </c>
      <c r="M2247" s="178">
        <v>1696</v>
      </c>
      <c r="N2247" s="179" t="s">
        <v>20</v>
      </c>
      <c r="O2247" s="180" t="s">
        <v>20</v>
      </c>
    </row>
    <row r="2248" spans="1:15" customFormat="1" ht="15.5" x14ac:dyDescent="0.35">
      <c r="A2248" s="123" t="s">
        <v>5054</v>
      </c>
      <c r="B2248" s="124" t="s">
        <v>5055</v>
      </c>
      <c r="C2248" s="123" t="s">
        <v>100</v>
      </c>
      <c r="D2248" s="123" t="s">
        <v>1471</v>
      </c>
      <c r="E2248" s="123" t="s">
        <v>2423</v>
      </c>
      <c r="F2248" s="123">
        <v>2024</v>
      </c>
      <c r="G2248" s="123" t="s">
        <v>251</v>
      </c>
      <c r="H2248" s="123" t="s">
        <v>151</v>
      </c>
      <c r="I2248" s="123" t="s">
        <v>200</v>
      </c>
      <c r="J2248" s="251" t="s">
        <v>13</v>
      </c>
      <c r="K2248" s="181">
        <v>13455</v>
      </c>
      <c r="L2248" s="181">
        <v>13000</v>
      </c>
      <c r="M2248" s="181">
        <v>13000</v>
      </c>
      <c r="N2248" s="182" t="s">
        <v>20</v>
      </c>
      <c r="O2248" s="183" t="s">
        <v>20</v>
      </c>
    </row>
    <row r="2249" spans="1:15" customFormat="1" ht="15.5" x14ac:dyDescent="0.35">
      <c r="A2249" s="176" t="s">
        <v>5056</v>
      </c>
      <c r="B2249" s="177" t="s">
        <v>5057</v>
      </c>
      <c r="C2249" s="176" t="s">
        <v>91</v>
      </c>
      <c r="D2249" s="176" t="s">
        <v>596</v>
      </c>
      <c r="E2249" s="176" t="s">
        <v>1314</v>
      </c>
      <c r="F2249" s="176">
        <v>2024</v>
      </c>
      <c r="G2249" s="176" t="s">
        <v>138</v>
      </c>
      <c r="H2249" s="176" t="s">
        <v>182</v>
      </c>
      <c r="I2249" s="176" t="s">
        <v>183</v>
      </c>
      <c r="J2249" s="250" t="s">
        <v>13</v>
      </c>
      <c r="K2249" s="178">
        <v>394874</v>
      </c>
      <c r="L2249" s="178">
        <v>381523</v>
      </c>
      <c r="M2249" s="178">
        <v>323105</v>
      </c>
      <c r="N2249" s="179" t="s">
        <v>20</v>
      </c>
      <c r="O2249" s="180" t="s">
        <v>20</v>
      </c>
    </row>
    <row r="2250" spans="1:15" customFormat="1" ht="15.5" x14ac:dyDescent="0.35">
      <c r="A2250" s="123" t="s">
        <v>5058</v>
      </c>
      <c r="B2250" s="124" t="s">
        <v>5059</v>
      </c>
      <c r="C2250" s="123" t="s">
        <v>93</v>
      </c>
      <c r="D2250" s="123" t="s">
        <v>194</v>
      </c>
      <c r="E2250" s="123" t="s">
        <v>194</v>
      </c>
      <c r="F2250" s="123">
        <v>2024</v>
      </c>
      <c r="G2250" s="123" t="s">
        <v>138</v>
      </c>
      <c r="H2250" s="123" t="s">
        <v>151</v>
      </c>
      <c r="I2250" s="123" t="s">
        <v>200</v>
      </c>
      <c r="J2250" s="251" t="s">
        <v>13</v>
      </c>
      <c r="K2250" s="181">
        <v>936545</v>
      </c>
      <c r="L2250" s="181">
        <v>936545</v>
      </c>
      <c r="M2250" s="181">
        <v>936543.076</v>
      </c>
      <c r="N2250" s="182" t="s">
        <v>20</v>
      </c>
      <c r="O2250" s="183" t="s">
        <v>20</v>
      </c>
    </row>
    <row r="2251" spans="1:15" customFormat="1" ht="15.5" x14ac:dyDescent="0.35">
      <c r="A2251" s="176" t="s">
        <v>5060</v>
      </c>
      <c r="B2251" s="177" t="s">
        <v>5061</v>
      </c>
      <c r="C2251" s="176" t="s">
        <v>111</v>
      </c>
      <c r="D2251" s="176" t="s">
        <v>932</v>
      </c>
      <c r="E2251" s="176" t="s">
        <v>4424</v>
      </c>
      <c r="F2251" s="176">
        <v>2024</v>
      </c>
      <c r="G2251" s="176" t="s">
        <v>138</v>
      </c>
      <c r="H2251" s="176" t="s">
        <v>144</v>
      </c>
      <c r="I2251" s="176" t="s">
        <v>943</v>
      </c>
      <c r="J2251" s="250" t="s">
        <v>13</v>
      </c>
      <c r="K2251" s="178">
        <v>362251</v>
      </c>
      <c r="L2251" s="178">
        <v>150000</v>
      </c>
      <c r="M2251" s="178">
        <v>0</v>
      </c>
      <c r="N2251" s="179" t="s">
        <v>20</v>
      </c>
      <c r="O2251" s="180" t="s">
        <v>146</v>
      </c>
    </row>
    <row r="2252" spans="1:15" customFormat="1" ht="15.5" x14ac:dyDescent="0.35">
      <c r="A2252" s="123" t="s">
        <v>5062</v>
      </c>
      <c r="B2252" s="124" t="s">
        <v>5063</v>
      </c>
      <c r="C2252" s="123" t="s">
        <v>292</v>
      </c>
      <c r="D2252" s="123" t="s">
        <v>72</v>
      </c>
      <c r="E2252" s="123" t="s">
        <v>72</v>
      </c>
      <c r="F2252" s="123">
        <v>2024</v>
      </c>
      <c r="G2252" s="123" t="s">
        <v>138</v>
      </c>
      <c r="H2252" s="123" t="s">
        <v>144</v>
      </c>
      <c r="I2252" s="123" t="s">
        <v>943</v>
      </c>
      <c r="J2252" s="251" t="s">
        <v>13</v>
      </c>
      <c r="K2252" s="181">
        <v>2</v>
      </c>
      <c r="L2252" s="185">
        <v>2</v>
      </c>
      <c r="M2252" s="185">
        <v>0</v>
      </c>
      <c r="N2252" s="182" t="s">
        <v>20</v>
      </c>
      <c r="O2252" s="183" t="s">
        <v>146</v>
      </c>
    </row>
    <row r="2253" spans="1:15" customFormat="1" ht="15.5" x14ac:dyDescent="0.35">
      <c r="A2253" s="176" t="s">
        <v>5064</v>
      </c>
      <c r="B2253" s="177" t="s">
        <v>5065</v>
      </c>
      <c r="C2253" s="176" t="s">
        <v>92</v>
      </c>
      <c r="D2253" s="176" t="s">
        <v>155</v>
      </c>
      <c r="E2253" s="176" t="s">
        <v>155</v>
      </c>
      <c r="F2253" s="176">
        <v>2024</v>
      </c>
      <c r="G2253" s="176" t="s">
        <v>138</v>
      </c>
      <c r="H2253" s="176" t="s">
        <v>151</v>
      </c>
      <c r="I2253" s="176" t="s">
        <v>152</v>
      </c>
      <c r="J2253" s="250" t="s">
        <v>13</v>
      </c>
      <c r="K2253" s="178">
        <v>26011</v>
      </c>
      <c r="L2253" s="178">
        <v>153900</v>
      </c>
      <c r="M2253" s="178">
        <v>24250</v>
      </c>
      <c r="N2253" s="179" t="s">
        <v>20</v>
      </c>
      <c r="O2253" s="180" t="s">
        <v>20</v>
      </c>
    </row>
    <row r="2254" spans="1:15" customFormat="1" ht="15.5" x14ac:dyDescent="0.35">
      <c r="A2254" s="123" t="s">
        <v>5066</v>
      </c>
      <c r="B2254" s="124" t="s">
        <v>5067</v>
      </c>
      <c r="C2254" s="123" t="s">
        <v>92</v>
      </c>
      <c r="D2254" s="123" t="s">
        <v>361</v>
      </c>
      <c r="E2254" s="123" t="s">
        <v>1017</v>
      </c>
      <c r="F2254" s="123">
        <v>2024</v>
      </c>
      <c r="G2254" s="123" t="s">
        <v>138</v>
      </c>
      <c r="H2254" s="123" t="s">
        <v>151</v>
      </c>
      <c r="I2254" s="123" t="s">
        <v>152</v>
      </c>
      <c r="J2254" s="251" t="s">
        <v>13</v>
      </c>
      <c r="K2254" s="181">
        <v>3774760</v>
      </c>
      <c r="L2254" s="181">
        <v>3931380</v>
      </c>
      <c r="M2254" s="185">
        <v>1068939.6740000001</v>
      </c>
      <c r="N2254" s="182" t="s">
        <v>20</v>
      </c>
      <c r="O2254" s="183" t="s">
        <v>20</v>
      </c>
    </row>
    <row r="2255" spans="1:15" customFormat="1" ht="15.5" x14ac:dyDescent="0.35">
      <c r="A2255" s="176" t="s">
        <v>5068</v>
      </c>
      <c r="B2255" s="177" t="s">
        <v>5069</v>
      </c>
      <c r="C2255" s="176" t="s">
        <v>91</v>
      </c>
      <c r="D2255" s="176" t="s">
        <v>460</v>
      </c>
      <c r="E2255" s="176" t="s">
        <v>5070</v>
      </c>
      <c r="F2255" s="176">
        <v>2024</v>
      </c>
      <c r="G2255" s="176" t="s">
        <v>138</v>
      </c>
      <c r="H2255" s="176" t="s">
        <v>139</v>
      </c>
      <c r="I2255" s="176" t="s">
        <v>886</v>
      </c>
      <c r="J2255" s="250" t="s">
        <v>13</v>
      </c>
      <c r="K2255" s="178">
        <v>2678721</v>
      </c>
      <c r="L2255" s="178">
        <v>1</v>
      </c>
      <c r="M2255" s="178">
        <v>0</v>
      </c>
      <c r="N2255" s="179" t="s">
        <v>20</v>
      </c>
      <c r="O2255" s="180" t="s">
        <v>146</v>
      </c>
    </row>
    <row r="2256" spans="1:15" customFormat="1" ht="15.5" x14ac:dyDescent="0.35">
      <c r="A2256" s="123" t="s">
        <v>5071</v>
      </c>
      <c r="B2256" s="124" t="s">
        <v>5072</v>
      </c>
      <c r="C2256" s="123" t="s">
        <v>292</v>
      </c>
      <c r="D2256" s="123" t="s">
        <v>72</v>
      </c>
      <c r="E2256" s="123" t="s">
        <v>72</v>
      </c>
      <c r="F2256" s="123">
        <v>2024</v>
      </c>
      <c r="G2256" s="123" t="s">
        <v>138</v>
      </c>
      <c r="H2256" s="123" t="s">
        <v>210</v>
      </c>
      <c r="I2256" s="123" t="s">
        <v>429</v>
      </c>
      <c r="J2256" s="251" t="s">
        <v>13</v>
      </c>
      <c r="K2256" s="181">
        <v>1823021</v>
      </c>
      <c r="L2256" s="181">
        <v>1973021</v>
      </c>
      <c r="M2256" s="181">
        <v>1772324</v>
      </c>
      <c r="N2256" s="182" t="s">
        <v>20</v>
      </c>
      <c r="O2256" s="183" t="s">
        <v>20</v>
      </c>
    </row>
    <row r="2257" spans="1:15" customFormat="1" ht="15.5" x14ac:dyDescent="0.35">
      <c r="A2257" s="176" t="s">
        <v>5073</v>
      </c>
      <c r="B2257" s="177" t="s">
        <v>5074</v>
      </c>
      <c r="C2257" s="176" t="s">
        <v>98</v>
      </c>
      <c r="D2257" s="176" t="s">
        <v>400</v>
      </c>
      <c r="E2257" s="176" t="s">
        <v>437</v>
      </c>
      <c r="F2257" s="176">
        <v>2024</v>
      </c>
      <c r="G2257" s="176" t="s">
        <v>138</v>
      </c>
      <c r="H2257" s="176" t="s">
        <v>144</v>
      </c>
      <c r="I2257" s="176" t="s">
        <v>145</v>
      </c>
      <c r="J2257" s="250" t="s">
        <v>13</v>
      </c>
      <c r="K2257" s="178">
        <v>2447241</v>
      </c>
      <c r="L2257" s="178">
        <v>2447241</v>
      </c>
      <c r="M2257" s="178">
        <v>2447236.1269999999</v>
      </c>
      <c r="N2257" s="179" t="s">
        <v>20</v>
      </c>
      <c r="O2257" s="180" t="s">
        <v>20</v>
      </c>
    </row>
    <row r="2258" spans="1:15" customFormat="1" ht="15.5" x14ac:dyDescent="0.35">
      <c r="A2258" s="123" t="s">
        <v>5075</v>
      </c>
      <c r="B2258" s="124" t="s">
        <v>5076</v>
      </c>
      <c r="C2258" s="123" t="s">
        <v>96</v>
      </c>
      <c r="D2258" s="123" t="s">
        <v>166</v>
      </c>
      <c r="E2258" s="123" t="s">
        <v>155</v>
      </c>
      <c r="F2258" s="123">
        <v>2024</v>
      </c>
      <c r="G2258" s="123" t="s">
        <v>138</v>
      </c>
      <c r="H2258" s="123" t="s">
        <v>151</v>
      </c>
      <c r="I2258" s="123" t="s">
        <v>152</v>
      </c>
      <c r="J2258" s="251" t="s">
        <v>13</v>
      </c>
      <c r="K2258" s="181">
        <v>194000</v>
      </c>
      <c r="L2258" s="181">
        <v>185160</v>
      </c>
      <c r="M2258" s="185">
        <v>184300</v>
      </c>
      <c r="N2258" s="182" t="s">
        <v>20</v>
      </c>
      <c r="O2258" s="183" t="s">
        <v>20</v>
      </c>
    </row>
    <row r="2259" spans="1:15" customFormat="1" ht="15.5" x14ac:dyDescent="0.35">
      <c r="A2259" s="176" t="s">
        <v>5077</v>
      </c>
      <c r="B2259" s="177" t="s">
        <v>5078</v>
      </c>
      <c r="C2259" s="176" t="s">
        <v>90</v>
      </c>
      <c r="D2259" s="176" t="s">
        <v>404</v>
      </c>
      <c r="E2259" s="176" t="s">
        <v>3050</v>
      </c>
      <c r="F2259" s="176">
        <v>2024</v>
      </c>
      <c r="G2259" s="176" t="s">
        <v>138</v>
      </c>
      <c r="H2259" s="176" t="s">
        <v>321</v>
      </c>
      <c r="I2259" s="176" t="s">
        <v>1181</v>
      </c>
      <c r="J2259" s="250" t="s">
        <v>13</v>
      </c>
      <c r="K2259" s="178">
        <v>67196</v>
      </c>
      <c r="L2259" s="184">
        <v>67196</v>
      </c>
      <c r="M2259" s="178">
        <v>67195.06</v>
      </c>
      <c r="N2259" s="179" t="s">
        <v>20</v>
      </c>
      <c r="O2259" s="180" t="s">
        <v>20</v>
      </c>
    </row>
    <row r="2260" spans="1:15" customFormat="1" ht="15.5" x14ac:dyDescent="0.35">
      <c r="A2260" s="123" t="s">
        <v>5079</v>
      </c>
      <c r="B2260" s="124" t="s">
        <v>5080</v>
      </c>
      <c r="C2260" s="123" t="s">
        <v>98</v>
      </c>
      <c r="D2260" s="123" t="s">
        <v>365</v>
      </c>
      <c r="E2260" s="123" t="s">
        <v>501</v>
      </c>
      <c r="F2260" s="123">
        <v>2024</v>
      </c>
      <c r="G2260" s="123" t="s">
        <v>138</v>
      </c>
      <c r="H2260" s="123" t="s">
        <v>144</v>
      </c>
      <c r="I2260" s="123" t="s">
        <v>145</v>
      </c>
      <c r="J2260" s="251" t="s">
        <v>13</v>
      </c>
      <c r="K2260" s="181">
        <v>9065</v>
      </c>
      <c r="L2260" s="185">
        <v>6994</v>
      </c>
      <c r="M2260" s="181">
        <v>6993.0540000000001</v>
      </c>
      <c r="N2260" s="182" t="s">
        <v>20</v>
      </c>
      <c r="O2260" s="183" t="s">
        <v>20</v>
      </c>
    </row>
    <row r="2261" spans="1:15" customFormat="1" ht="15.5" x14ac:dyDescent="0.35">
      <c r="A2261" s="176" t="s">
        <v>5081</v>
      </c>
      <c r="B2261" s="177" t="s">
        <v>5082</v>
      </c>
      <c r="C2261" s="176" t="s">
        <v>91</v>
      </c>
      <c r="D2261" s="176" t="s">
        <v>384</v>
      </c>
      <c r="E2261" s="176" t="s">
        <v>518</v>
      </c>
      <c r="F2261" s="176">
        <v>2024</v>
      </c>
      <c r="G2261" s="176" t="s">
        <v>138</v>
      </c>
      <c r="H2261" s="176" t="s">
        <v>144</v>
      </c>
      <c r="I2261" s="176" t="s">
        <v>282</v>
      </c>
      <c r="J2261" s="250" t="s">
        <v>13</v>
      </c>
      <c r="K2261" s="178">
        <v>2182278</v>
      </c>
      <c r="L2261" s="184">
        <v>2149640</v>
      </c>
      <c r="M2261" s="178">
        <v>2145646.781</v>
      </c>
      <c r="N2261" s="179" t="s">
        <v>20</v>
      </c>
      <c r="O2261" s="180" t="s">
        <v>20</v>
      </c>
    </row>
    <row r="2262" spans="1:15" customFormat="1" ht="15.5" x14ac:dyDescent="0.35">
      <c r="A2262" s="123" t="s">
        <v>5083</v>
      </c>
      <c r="B2262" s="124" t="s">
        <v>5084</v>
      </c>
      <c r="C2262" s="123" t="s">
        <v>292</v>
      </c>
      <c r="D2262" s="123" t="s">
        <v>72</v>
      </c>
      <c r="E2262" s="123" t="s">
        <v>72</v>
      </c>
      <c r="F2262" s="123">
        <v>2024</v>
      </c>
      <c r="G2262" s="123" t="s">
        <v>138</v>
      </c>
      <c r="H2262" s="123" t="s">
        <v>196</v>
      </c>
      <c r="I2262" s="123" t="s">
        <v>196</v>
      </c>
      <c r="J2262" s="251" t="s">
        <v>13</v>
      </c>
      <c r="K2262" s="181">
        <v>1999</v>
      </c>
      <c r="L2262" s="185">
        <v>1999</v>
      </c>
      <c r="M2262" s="181">
        <v>0</v>
      </c>
      <c r="N2262" s="182" t="s">
        <v>20</v>
      </c>
      <c r="O2262" s="183" t="s">
        <v>146</v>
      </c>
    </row>
    <row r="2263" spans="1:15" customFormat="1" ht="15.5" x14ac:dyDescent="0.35">
      <c r="A2263" s="176" t="s">
        <v>5085</v>
      </c>
      <c r="B2263" s="177" t="s">
        <v>5086</v>
      </c>
      <c r="C2263" s="176" t="s">
        <v>90</v>
      </c>
      <c r="D2263" s="176" t="s">
        <v>155</v>
      </c>
      <c r="E2263" s="176" t="s">
        <v>155</v>
      </c>
      <c r="F2263" s="176">
        <v>2024</v>
      </c>
      <c r="G2263" s="176" t="s">
        <v>138</v>
      </c>
      <c r="H2263" s="176" t="s">
        <v>139</v>
      </c>
      <c r="I2263" s="176" t="s">
        <v>177</v>
      </c>
      <c r="J2263" s="250" t="s">
        <v>13</v>
      </c>
      <c r="K2263" s="178">
        <v>3</v>
      </c>
      <c r="L2263" s="184">
        <v>3</v>
      </c>
      <c r="M2263" s="178">
        <v>0</v>
      </c>
      <c r="N2263" s="179" t="s">
        <v>20</v>
      </c>
      <c r="O2263" s="180" t="s">
        <v>146</v>
      </c>
    </row>
    <row r="2264" spans="1:15" customFormat="1" ht="15.5" x14ac:dyDescent="0.35">
      <c r="A2264" s="123" t="s">
        <v>5087</v>
      </c>
      <c r="B2264" s="124" t="s">
        <v>5088</v>
      </c>
      <c r="C2264" s="123" t="s">
        <v>90</v>
      </c>
      <c r="D2264" s="123" t="s">
        <v>155</v>
      </c>
      <c r="E2264" s="123" t="s">
        <v>155</v>
      </c>
      <c r="F2264" s="123">
        <v>2024</v>
      </c>
      <c r="G2264" s="123" t="s">
        <v>138</v>
      </c>
      <c r="H2264" s="123" t="s">
        <v>162</v>
      </c>
      <c r="I2264" s="123" t="s">
        <v>252</v>
      </c>
      <c r="J2264" s="251" t="s">
        <v>13</v>
      </c>
      <c r="K2264" s="181">
        <v>268579</v>
      </c>
      <c r="L2264" s="181">
        <v>2</v>
      </c>
      <c r="M2264" s="181">
        <v>0</v>
      </c>
      <c r="N2264" s="182" t="s">
        <v>20</v>
      </c>
      <c r="O2264" s="183" t="s">
        <v>146</v>
      </c>
    </row>
    <row r="2265" spans="1:15" customFormat="1" ht="15.5" x14ac:dyDescent="0.35">
      <c r="A2265" s="176" t="s">
        <v>5089</v>
      </c>
      <c r="B2265" s="177" t="s">
        <v>5090</v>
      </c>
      <c r="C2265" s="176" t="s">
        <v>87</v>
      </c>
      <c r="D2265" s="176" t="s">
        <v>60</v>
      </c>
      <c r="E2265" s="176" t="s">
        <v>1829</v>
      </c>
      <c r="F2265" s="176">
        <v>2024</v>
      </c>
      <c r="G2265" s="176" t="s">
        <v>138</v>
      </c>
      <c r="H2265" s="176" t="s">
        <v>162</v>
      </c>
      <c r="I2265" s="176" t="s">
        <v>218</v>
      </c>
      <c r="J2265" s="250" t="s">
        <v>13</v>
      </c>
      <c r="K2265" s="178">
        <v>80737</v>
      </c>
      <c r="L2265" s="184">
        <v>184219</v>
      </c>
      <c r="M2265" s="186">
        <v>80737</v>
      </c>
      <c r="N2265" s="179" t="s">
        <v>20</v>
      </c>
      <c r="O2265" s="180" t="s">
        <v>20</v>
      </c>
    </row>
    <row r="2266" spans="1:15" customFormat="1" ht="15.5" x14ac:dyDescent="0.35">
      <c r="A2266" s="123" t="s">
        <v>5091</v>
      </c>
      <c r="B2266" s="124" t="s">
        <v>5092</v>
      </c>
      <c r="C2266" s="123" t="s">
        <v>93</v>
      </c>
      <c r="D2266" s="123" t="s">
        <v>245</v>
      </c>
      <c r="E2266" s="123" t="s">
        <v>245</v>
      </c>
      <c r="F2266" s="123">
        <v>2024</v>
      </c>
      <c r="G2266" s="123" t="s">
        <v>138</v>
      </c>
      <c r="H2266" s="123" t="s">
        <v>196</v>
      </c>
      <c r="I2266" s="123" t="s">
        <v>196</v>
      </c>
      <c r="J2266" s="251" t="s">
        <v>13</v>
      </c>
      <c r="K2266" s="181">
        <v>21863</v>
      </c>
      <c r="L2266" s="181">
        <v>21862</v>
      </c>
      <c r="M2266" s="181">
        <v>21862</v>
      </c>
      <c r="N2266" s="182" t="s">
        <v>20</v>
      </c>
      <c r="O2266" s="183" t="s">
        <v>20</v>
      </c>
    </row>
    <row r="2267" spans="1:15" customFormat="1" ht="15.5" x14ac:dyDescent="0.35">
      <c r="A2267" s="176" t="s">
        <v>5093</v>
      </c>
      <c r="B2267" s="177" t="s">
        <v>5094</v>
      </c>
      <c r="C2267" s="176" t="s">
        <v>97</v>
      </c>
      <c r="D2267" s="176" t="s">
        <v>333</v>
      </c>
      <c r="E2267" s="176" t="s">
        <v>333</v>
      </c>
      <c r="F2267" s="176">
        <v>2024</v>
      </c>
      <c r="G2267" s="176" t="s">
        <v>138</v>
      </c>
      <c r="H2267" s="176" t="s">
        <v>151</v>
      </c>
      <c r="I2267" s="176" t="s">
        <v>200</v>
      </c>
      <c r="J2267" s="250" t="s">
        <v>13</v>
      </c>
      <c r="K2267" s="178">
        <v>46471</v>
      </c>
      <c r="L2267" s="178">
        <v>46471</v>
      </c>
      <c r="M2267" s="178">
        <v>44867</v>
      </c>
      <c r="N2267" s="179" t="s">
        <v>20</v>
      </c>
      <c r="O2267" s="180" t="s">
        <v>20</v>
      </c>
    </row>
    <row r="2268" spans="1:15" customFormat="1" ht="15.5" x14ac:dyDescent="0.35">
      <c r="A2268" s="123" t="s">
        <v>5095</v>
      </c>
      <c r="B2268" s="124" t="s">
        <v>5096</v>
      </c>
      <c r="C2268" s="123" t="s">
        <v>86</v>
      </c>
      <c r="D2268" s="123" t="s">
        <v>906</v>
      </c>
      <c r="E2268" s="123" t="s">
        <v>4234</v>
      </c>
      <c r="F2268" s="123">
        <v>2024</v>
      </c>
      <c r="G2268" s="123" t="s">
        <v>138</v>
      </c>
      <c r="H2268" s="123" t="s">
        <v>270</v>
      </c>
      <c r="I2268" s="123" t="s">
        <v>271</v>
      </c>
      <c r="J2268" s="251" t="s">
        <v>13</v>
      </c>
      <c r="K2268" s="181">
        <v>17060</v>
      </c>
      <c r="L2268" s="185">
        <v>12864</v>
      </c>
      <c r="M2268" s="181">
        <v>3243</v>
      </c>
      <c r="N2268" s="182" t="s">
        <v>20</v>
      </c>
      <c r="O2268" s="183" t="s">
        <v>20</v>
      </c>
    </row>
    <row r="2269" spans="1:15" customFormat="1" ht="15.5" x14ac:dyDescent="0.35">
      <c r="A2269" s="176" t="s">
        <v>5097</v>
      </c>
      <c r="B2269" s="177" t="s">
        <v>5098</v>
      </c>
      <c r="C2269" s="176" t="s">
        <v>98</v>
      </c>
      <c r="D2269" s="176" t="s">
        <v>365</v>
      </c>
      <c r="E2269" s="176" t="s">
        <v>365</v>
      </c>
      <c r="F2269" s="176">
        <v>2024</v>
      </c>
      <c r="G2269" s="176" t="s">
        <v>138</v>
      </c>
      <c r="H2269" s="176" t="s">
        <v>182</v>
      </c>
      <c r="I2269" s="176" t="s">
        <v>330</v>
      </c>
      <c r="J2269" s="250" t="s">
        <v>13</v>
      </c>
      <c r="K2269" s="178">
        <v>751382</v>
      </c>
      <c r="L2269" s="184">
        <v>335328</v>
      </c>
      <c r="M2269" s="178">
        <v>335328</v>
      </c>
      <c r="N2269" s="179" t="s">
        <v>20</v>
      </c>
      <c r="O2269" s="180" t="s">
        <v>20</v>
      </c>
    </row>
    <row r="2270" spans="1:15" customFormat="1" ht="15.5" x14ac:dyDescent="0.35">
      <c r="A2270" s="123" t="s">
        <v>5099</v>
      </c>
      <c r="B2270" s="124" t="s">
        <v>5100</v>
      </c>
      <c r="C2270" s="123" t="s">
        <v>98</v>
      </c>
      <c r="D2270" s="123" t="s">
        <v>365</v>
      </c>
      <c r="E2270" s="123" t="s">
        <v>365</v>
      </c>
      <c r="F2270" s="123">
        <v>2024</v>
      </c>
      <c r="G2270" s="123" t="s">
        <v>138</v>
      </c>
      <c r="H2270" s="123" t="s">
        <v>182</v>
      </c>
      <c r="I2270" s="123" t="s">
        <v>330</v>
      </c>
      <c r="J2270" s="251" t="s">
        <v>13</v>
      </c>
      <c r="K2270" s="181">
        <v>1788594</v>
      </c>
      <c r="L2270" s="181">
        <v>1654113</v>
      </c>
      <c r="M2270" s="185">
        <v>1633288</v>
      </c>
      <c r="N2270" s="182" t="s">
        <v>20</v>
      </c>
      <c r="O2270" s="183" t="s">
        <v>20</v>
      </c>
    </row>
    <row r="2271" spans="1:15" customFormat="1" ht="15.5" x14ac:dyDescent="0.35">
      <c r="A2271" s="176" t="s">
        <v>5101</v>
      </c>
      <c r="B2271" s="177" t="s">
        <v>5102</v>
      </c>
      <c r="C2271" s="176" t="s">
        <v>87</v>
      </c>
      <c r="D2271" s="176" t="s">
        <v>60</v>
      </c>
      <c r="E2271" s="176" t="s">
        <v>644</v>
      </c>
      <c r="F2271" s="176">
        <v>2024</v>
      </c>
      <c r="G2271" s="176" t="s">
        <v>138</v>
      </c>
      <c r="H2271" s="176" t="s">
        <v>151</v>
      </c>
      <c r="I2271" s="176" t="s">
        <v>200</v>
      </c>
      <c r="J2271" s="250" t="s">
        <v>13</v>
      </c>
      <c r="K2271" s="178">
        <v>2258944</v>
      </c>
      <c r="L2271" s="184">
        <v>2258944</v>
      </c>
      <c r="M2271" s="178">
        <v>2258938</v>
      </c>
      <c r="N2271" s="179" t="s">
        <v>20</v>
      </c>
      <c r="O2271" s="180" t="s">
        <v>20</v>
      </c>
    </row>
    <row r="2272" spans="1:15" customFormat="1" ht="15.5" x14ac:dyDescent="0.35">
      <c r="A2272" s="123" t="s">
        <v>5103</v>
      </c>
      <c r="B2272" s="124" t="s">
        <v>5104</v>
      </c>
      <c r="C2272" s="123" t="s">
        <v>98</v>
      </c>
      <c r="D2272" s="123" t="s">
        <v>158</v>
      </c>
      <c r="E2272" s="123" t="s">
        <v>798</v>
      </c>
      <c r="F2272" s="123">
        <v>2024</v>
      </c>
      <c r="G2272" s="123" t="s">
        <v>138</v>
      </c>
      <c r="H2272" s="123" t="s">
        <v>847</v>
      </c>
      <c r="I2272" s="123" t="s">
        <v>1256</v>
      </c>
      <c r="J2272" s="251" t="s">
        <v>13</v>
      </c>
      <c r="K2272" s="181">
        <v>125000</v>
      </c>
      <c r="L2272" s="181">
        <v>102725</v>
      </c>
      <c r="M2272" s="181">
        <v>102724.423</v>
      </c>
      <c r="N2272" s="182" t="s">
        <v>20</v>
      </c>
      <c r="O2272" s="183" t="s">
        <v>20</v>
      </c>
    </row>
    <row r="2273" spans="1:15" customFormat="1" ht="15.5" x14ac:dyDescent="0.35">
      <c r="A2273" s="176" t="s">
        <v>5105</v>
      </c>
      <c r="B2273" s="177" t="s">
        <v>5106</v>
      </c>
      <c r="C2273" s="176" t="s">
        <v>87</v>
      </c>
      <c r="D2273" s="176" t="s">
        <v>60</v>
      </c>
      <c r="E2273" s="176" t="s">
        <v>60</v>
      </c>
      <c r="F2273" s="176">
        <v>2024</v>
      </c>
      <c r="G2273" s="176" t="s">
        <v>138</v>
      </c>
      <c r="H2273" s="176" t="s">
        <v>151</v>
      </c>
      <c r="I2273" s="176" t="s">
        <v>200</v>
      </c>
      <c r="J2273" s="250" t="s">
        <v>13</v>
      </c>
      <c r="K2273" s="178">
        <v>38812</v>
      </c>
      <c r="L2273" s="178">
        <v>37500</v>
      </c>
      <c r="M2273" s="184">
        <v>37500</v>
      </c>
      <c r="N2273" s="179" t="s">
        <v>20</v>
      </c>
      <c r="O2273" s="180" t="s">
        <v>20</v>
      </c>
    </row>
    <row r="2274" spans="1:15" customFormat="1" ht="15.5" x14ac:dyDescent="0.35">
      <c r="A2274" s="123" t="s">
        <v>5107</v>
      </c>
      <c r="B2274" s="124" t="s">
        <v>5108</v>
      </c>
      <c r="C2274" s="123" t="s">
        <v>98</v>
      </c>
      <c r="D2274" s="123" t="s">
        <v>190</v>
      </c>
      <c r="E2274" s="123" t="s">
        <v>486</v>
      </c>
      <c r="F2274" s="123">
        <v>2024</v>
      </c>
      <c r="G2274" s="123" t="s">
        <v>138</v>
      </c>
      <c r="H2274" s="123" t="s">
        <v>144</v>
      </c>
      <c r="I2274" s="123" t="s">
        <v>145</v>
      </c>
      <c r="J2274" s="251" t="s">
        <v>13</v>
      </c>
      <c r="K2274" s="181">
        <v>47616</v>
      </c>
      <c r="L2274" s="181">
        <v>47616</v>
      </c>
      <c r="M2274" s="181">
        <v>47615.313000000002</v>
      </c>
      <c r="N2274" s="182" t="s">
        <v>20</v>
      </c>
      <c r="O2274" s="183" t="s">
        <v>20</v>
      </c>
    </row>
    <row r="2275" spans="1:15" customFormat="1" ht="15.5" x14ac:dyDescent="0.35">
      <c r="A2275" s="176" t="s">
        <v>5109</v>
      </c>
      <c r="B2275" s="177" t="s">
        <v>5110</v>
      </c>
      <c r="C2275" s="176" t="s">
        <v>92</v>
      </c>
      <c r="D2275" s="176" t="s">
        <v>721</v>
      </c>
      <c r="E2275" s="176" t="s">
        <v>760</v>
      </c>
      <c r="F2275" s="176">
        <v>2024</v>
      </c>
      <c r="G2275" s="176" t="s">
        <v>138</v>
      </c>
      <c r="H2275" s="176" t="s">
        <v>144</v>
      </c>
      <c r="I2275" s="176" t="s">
        <v>145</v>
      </c>
      <c r="J2275" s="250" t="s">
        <v>13</v>
      </c>
      <c r="K2275" s="178">
        <v>20</v>
      </c>
      <c r="L2275" s="184">
        <v>20</v>
      </c>
      <c r="M2275" s="184">
        <v>0</v>
      </c>
      <c r="N2275" s="179" t="s">
        <v>20</v>
      </c>
      <c r="O2275" s="180" t="s">
        <v>146</v>
      </c>
    </row>
    <row r="2276" spans="1:15" customFormat="1" ht="15.5" x14ac:dyDescent="0.35">
      <c r="A2276" s="123" t="s">
        <v>5111</v>
      </c>
      <c r="B2276" s="124" t="s">
        <v>5112</v>
      </c>
      <c r="C2276" s="123" t="s">
        <v>98</v>
      </c>
      <c r="D2276" s="123" t="s">
        <v>158</v>
      </c>
      <c r="E2276" s="123" t="s">
        <v>158</v>
      </c>
      <c r="F2276" s="123">
        <v>2024</v>
      </c>
      <c r="G2276" s="123" t="s">
        <v>251</v>
      </c>
      <c r="H2276" s="123" t="s">
        <v>144</v>
      </c>
      <c r="I2276" s="123" t="s">
        <v>282</v>
      </c>
      <c r="J2276" s="251" t="s">
        <v>13</v>
      </c>
      <c r="K2276" s="181">
        <v>206259</v>
      </c>
      <c r="L2276" s="181">
        <v>167</v>
      </c>
      <c r="M2276" s="181">
        <v>64.033000000000001</v>
      </c>
      <c r="N2276" s="182" t="s">
        <v>20</v>
      </c>
      <c r="O2276" s="183" t="s">
        <v>20</v>
      </c>
    </row>
    <row r="2277" spans="1:15" customFormat="1" ht="15.5" x14ac:dyDescent="0.35">
      <c r="A2277" s="176" t="s">
        <v>5113</v>
      </c>
      <c r="B2277" s="177" t="s">
        <v>5114</v>
      </c>
      <c r="C2277" s="176" t="s">
        <v>98</v>
      </c>
      <c r="D2277" s="176" t="s">
        <v>190</v>
      </c>
      <c r="E2277" s="176" t="s">
        <v>217</v>
      </c>
      <c r="F2277" s="176">
        <v>2024</v>
      </c>
      <c r="G2277" s="176" t="s">
        <v>138</v>
      </c>
      <c r="H2277" s="176" t="s">
        <v>182</v>
      </c>
      <c r="I2277" s="176" t="s">
        <v>330</v>
      </c>
      <c r="J2277" s="250" t="s">
        <v>13</v>
      </c>
      <c r="K2277" s="178">
        <v>269770</v>
      </c>
      <c r="L2277" s="184">
        <v>269770</v>
      </c>
      <c r="M2277" s="178">
        <v>267675</v>
      </c>
      <c r="N2277" s="179" t="s">
        <v>20</v>
      </c>
      <c r="O2277" s="180" t="s">
        <v>20</v>
      </c>
    </row>
    <row r="2278" spans="1:15" customFormat="1" ht="15.5" x14ac:dyDescent="0.35">
      <c r="A2278" s="123" t="s">
        <v>5115</v>
      </c>
      <c r="B2278" s="124" t="s">
        <v>5116</v>
      </c>
      <c r="C2278" s="123" t="s">
        <v>92</v>
      </c>
      <c r="D2278" s="123" t="s">
        <v>540</v>
      </c>
      <c r="E2278" s="123" t="s">
        <v>1713</v>
      </c>
      <c r="F2278" s="123">
        <v>2024</v>
      </c>
      <c r="G2278" s="123" t="s">
        <v>138</v>
      </c>
      <c r="H2278" s="123" t="s">
        <v>196</v>
      </c>
      <c r="I2278" s="123" t="s">
        <v>196</v>
      </c>
      <c r="J2278" s="251" t="s">
        <v>13</v>
      </c>
      <c r="K2278" s="181">
        <v>68916</v>
      </c>
      <c r="L2278" s="185">
        <v>42000</v>
      </c>
      <c r="M2278" s="181">
        <v>42000</v>
      </c>
      <c r="N2278" s="182" t="s">
        <v>20</v>
      </c>
      <c r="O2278" s="183" t="s">
        <v>20</v>
      </c>
    </row>
    <row r="2279" spans="1:15" customFormat="1" ht="15.5" x14ac:dyDescent="0.35">
      <c r="A2279" s="176" t="s">
        <v>5117</v>
      </c>
      <c r="B2279" s="177" t="s">
        <v>5118</v>
      </c>
      <c r="C2279" s="176" t="s">
        <v>90</v>
      </c>
      <c r="D2279" s="176" t="s">
        <v>404</v>
      </c>
      <c r="E2279" s="176" t="s">
        <v>3050</v>
      </c>
      <c r="F2279" s="176">
        <v>2024</v>
      </c>
      <c r="G2279" s="176" t="s">
        <v>138</v>
      </c>
      <c r="H2279" s="176" t="s">
        <v>321</v>
      </c>
      <c r="I2279" s="176" t="s">
        <v>1181</v>
      </c>
      <c r="J2279" s="250" t="s">
        <v>13</v>
      </c>
      <c r="K2279" s="178">
        <v>9395</v>
      </c>
      <c r="L2279" s="184">
        <v>9395</v>
      </c>
      <c r="M2279" s="178">
        <v>0</v>
      </c>
      <c r="N2279" s="179" t="s">
        <v>20</v>
      </c>
      <c r="O2279" s="180" t="s">
        <v>146</v>
      </c>
    </row>
    <row r="2280" spans="1:15" customFormat="1" ht="15.5" x14ac:dyDescent="0.35">
      <c r="A2280" s="123" t="s">
        <v>5119</v>
      </c>
      <c r="B2280" s="124" t="s">
        <v>5120</v>
      </c>
      <c r="C2280" s="123" t="s">
        <v>111</v>
      </c>
      <c r="D2280" s="123" t="s">
        <v>155</v>
      </c>
      <c r="E2280" s="123" t="s">
        <v>155</v>
      </c>
      <c r="F2280" s="123">
        <v>2024</v>
      </c>
      <c r="G2280" s="123" t="s">
        <v>138</v>
      </c>
      <c r="H2280" s="123" t="s">
        <v>210</v>
      </c>
      <c r="I2280" s="123" t="s">
        <v>211</v>
      </c>
      <c r="J2280" s="251" t="s">
        <v>13</v>
      </c>
      <c r="K2280" s="181">
        <v>148088</v>
      </c>
      <c r="L2280" s="181">
        <v>95919</v>
      </c>
      <c r="M2280" s="181">
        <v>76734.644</v>
      </c>
      <c r="N2280" s="182" t="s">
        <v>20</v>
      </c>
      <c r="O2280" s="183" t="s">
        <v>20</v>
      </c>
    </row>
    <row r="2281" spans="1:15" customFormat="1" ht="15.5" x14ac:dyDescent="0.35">
      <c r="A2281" s="176" t="s">
        <v>5121</v>
      </c>
      <c r="B2281" s="177" t="s">
        <v>5122</v>
      </c>
      <c r="C2281" s="176" t="s">
        <v>98</v>
      </c>
      <c r="D2281" s="176" t="s">
        <v>365</v>
      </c>
      <c r="E2281" s="176" t="s">
        <v>5123</v>
      </c>
      <c r="F2281" s="176">
        <v>2024</v>
      </c>
      <c r="G2281" s="176" t="s">
        <v>138</v>
      </c>
      <c r="H2281" s="176" t="s">
        <v>151</v>
      </c>
      <c r="I2281" s="176" t="s">
        <v>152</v>
      </c>
      <c r="J2281" s="250" t="s">
        <v>13</v>
      </c>
      <c r="K2281" s="178">
        <v>500</v>
      </c>
      <c r="L2281" s="178">
        <v>10</v>
      </c>
      <c r="M2281" s="178">
        <v>0</v>
      </c>
      <c r="N2281" s="179" t="s">
        <v>20</v>
      </c>
      <c r="O2281" s="180" t="s">
        <v>146</v>
      </c>
    </row>
    <row r="2282" spans="1:15" customFormat="1" ht="15.5" x14ac:dyDescent="0.35">
      <c r="A2282" s="123" t="s">
        <v>5124</v>
      </c>
      <c r="B2282" s="124" t="s">
        <v>5125</v>
      </c>
      <c r="C2282" s="123" t="s">
        <v>97</v>
      </c>
      <c r="D2282" s="123" t="s">
        <v>333</v>
      </c>
      <c r="E2282" s="123" t="s">
        <v>333</v>
      </c>
      <c r="F2282" s="123">
        <v>2024</v>
      </c>
      <c r="G2282" s="123" t="s">
        <v>138</v>
      </c>
      <c r="H2282" s="123" t="s">
        <v>151</v>
      </c>
      <c r="I2282" s="123" t="s">
        <v>200</v>
      </c>
      <c r="J2282" s="251" t="s">
        <v>13</v>
      </c>
      <c r="K2282" s="181">
        <v>54775</v>
      </c>
      <c r="L2282" s="181">
        <v>109647</v>
      </c>
      <c r="M2282" s="181">
        <v>54774.998</v>
      </c>
      <c r="N2282" s="182" t="s">
        <v>20</v>
      </c>
      <c r="O2282" s="183" t="s">
        <v>20</v>
      </c>
    </row>
    <row r="2283" spans="1:15" customFormat="1" ht="15.5" x14ac:dyDescent="0.35">
      <c r="A2283" s="176" t="s">
        <v>5126</v>
      </c>
      <c r="B2283" s="177" t="s">
        <v>5127</v>
      </c>
      <c r="C2283" s="176" t="s">
        <v>96</v>
      </c>
      <c r="D2283" s="176" t="s">
        <v>166</v>
      </c>
      <c r="E2283" s="176" t="s">
        <v>755</v>
      </c>
      <c r="F2283" s="176">
        <v>2024</v>
      </c>
      <c r="G2283" s="176" t="s">
        <v>138</v>
      </c>
      <c r="H2283" s="176" t="s">
        <v>151</v>
      </c>
      <c r="I2283" s="176" t="s">
        <v>200</v>
      </c>
      <c r="J2283" s="250" t="s">
        <v>13</v>
      </c>
      <c r="K2283" s="178">
        <v>21000</v>
      </c>
      <c r="L2283" s="184">
        <v>21000</v>
      </c>
      <c r="M2283" s="178">
        <v>21000</v>
      </c>
      <c r="N2283" s="179" t="s">
        <v>20</v>
      </c>
      <c r="O2283" s="180" t="s">
        <v>20</v>
      </c>
    </row>
    <row r="2284" spans="1:15" customFormat="1" ht="15.5" x14ac:dyDescent="0.35">
      <c r="A2284" s="123" t="s">
        <v>5128</v>
      </c>
      <c r="B2284" s="124" t="s">
        <v>5129</v>
      </c>
      <c r="C2284" s="123" t="s">
        <v>98</v>
      </c>
      <c r="D2284" s="123" t="s">
        <v>155</v>
      </c>
      <c r="E2284" s="123" t="s">
        <v>155</v>
      </c>
      <c r="F2284" s="123">
        <v>2024</v>
      </c>
      <c r="G2284" s="123" t="s">
        <v>138</v>
      </c>
      <c r="H2284" s="123" t="s">
        <v>151</v>
      </c>
      <c r="I2284" s="123" t="s">
        <v>200</v>
      </c>
      <c r="J2284" s="251" t="s">
        <v>13</v>
      </c>
      <c r="K2284" s="181">
        <v>177323</v>
      </c>
      <c r="L2284" s="185">
        <v>79252</v>
      </c>
      <c r="M2284" s="181">
        <v>39626</v>
      </c>
      <c r="N2284" s="182" t="s">
        <v>20</v>
      </c>
      <c r="O2284" s="183" t="s">
        <v>20</v>
      </c>
    </row>
    <row r="2285" spans="1:15" customFormat="1" ht="15.5" x14ac:dyDescent="0.35">
      <c r="A2285" s="176" t="s">
        <v>5130</v>
      </c>
      <c r="B2285" s="177" t="s">
        <v>5131</v>
      </c>
      <c r="C2285" s="176" t="s">
        <v>96</v>
      </c>
      <c r="D2285" s="176" t="s">
        <v>136</v>
      </c>
      <c r="E2285" s="176" t="s">
        <v>575</v>
      </c>
      <c r="F2285" s="176">
        <v>2024</v>
      </c>
      <c r="G2285" s="176" t="s">
        <v>138</v>
      </c>
      <c r="H2285" s="176" t="s">
        <v>182</v>
      </c>
      <c r="I2285" s="176" t="s">
        <v>330</v>
      </c>
      <c r="J2285" s="250" t="s">
        <v>13</v>
      </c>
      <c r="K2285" s="178">
        <v>31901</v>
      </c>
      <c r="L2285" s="178">
        <v>31900</v>
      </c>
      <c r="M2285" s="178">
        <v>30000</v>
      </c>
      <c r="N2285" s="179" t="s">
        <v>20</v>
      </c>
      <c r="O2285" s="180" t="s">
        <v>20</v>
      </c>
    </row>
    <row r="2286" spans="1:15" customFormat="1" ht="15.5" x14ac:dyDescent="0.35">
      <c r="A2286" s="123" t="s">
        <v>5132</v>
      </c>
      <c r="B2286" s="124" t="s">
        <v>5133</v>
      </c>
      <c r="C2286" s="123" t="s">
        <v>96</v>
      </c>
      <c r="D2286" s="123" t="s">
        <v>166</v>
      </c>
      <c r="E2286" s="123" t="s">
        <v>755</v>
      </c>
      <c r="F2286" s="123">
        <v>2024</v>
      </c>
      <c r="G2286" s="123" t="s">
        <v>138</v>
      </c>
      <c r="H2286" s="123" t="s">
        <v>151</v>
      </c>
      <c r="I2286" s="123" t="s">
        <v>152</v>
      </c>
      <c r="J2286" s="251" t="s">
        <v>13</v>
      </c>
      <c r="K2286" s="181">
        <v>4589260</v>
      </c>
      <c r="L2286" s="181">
        <v>120020</v>
      </c>
      <c r="M2286" s="181">
        <v>119174</v>
      </c>
      <c r="N2286" s="182" t="s">
        <v>20</v>
      </c>
      <c r="O2286" s="183" t="s">
        <v>20</v>
      </c>
    </row>
    <row r="2287" spans="1:15" customFormat="1" ht="15.5" x14ac:dyDescent="0.35">
      <c r="A2287" s="176" t="s">
        <v>5134</v>
      </c>
      <c r="B2287" s="177" t="s">
        <v>5135</v>
      </c>
      <c r="C2287" s="176" t="s">
        <v>98</v>
      </c>
      <c r="D2287" s="176" t="s">
        <v>365</v>
      </c>
      <c r="E2287" s="176" t="s">
        <v>1821</v>
      </c>
      <c r="F2287" s="176">
        <v>2024</v>
      </c>
      <c r="G2287" s="176" t="s">
        <v>251</v>
      </c>
      <c r="H2287" s="176" t="s">
        <v>182</v>
      </c>
      <c r="I2287" s="176" t="s">
        <v>330</v>
      </c>
      <c r="J2287" s="250" t="s">
        <v>13</v>
      </c>
      <c r="K2287" s="178">
        <v>9778</v>
      </c>
      <c r="L2287" s="178">
        <v>9447</v>
      </c>
      <c r="M2287" s="178">
        <v>9447</v>
      </c>
      <c r="N2287" s="179" t="s">
        <v>20</v>
      </c>
      <c r="O2287" s="180" t="s">
        <v>20</v>
      </c>
    </row>
    <row r="2288" spans="1:15" customFormat="1" ht="15.5" x14ac:dyDescent="0.35">
      <c r="A2288" s="123" t="s">
        <v>5136</v>
      </c>
      <c r="B2288" s="124" t="s">
        <v>5137</v>
      </c>
      <c r="C2288" s="123" t="s">
        <v>109</v>
      </c>
      <c r="D2288" s="123" t="s">
        <v>368</v>
      </c>
      <c r="E2288" s="123" t="s">
        <v>840</v>
      </c>
      <c r="F2288" s="123">
        <v>2024</v>
      </c>
      <c r="G2288" s="123" t="s">
        <v>138</v>
      </c>
      <c r="H2288" s="123" t="s">
        <v>321</v>
      </c>
      <c r="I2288" s="123" t="s">
        <v>322</v>
      </c>
      <c r="J2288" s="251" t="s">
        <v>13</v>
      </c>
      <c r="K2288" s="181">
        <v>495089</v>
      </c>
      <c r="L2288" s="181">
        <v>238046</v>
      </c>
      <c r="M2288" s="181">
        <v>238045</v>
      </c>
      <c r="N2288" s="182" t="s">
        <v>20</v>
      </c>
      <c r="O2288" s="183" t="s">
        <v>20</v>
      </c>
    </row>
    <row r="2289" spans="1:15" customFormat="1" ht="15.5" x14ac:dyDescent="0.35">
      <c r="A2289" s="176" t="s">
        <v>5138</v>
      </c>
      <c r="B2289" s="177" t="s">
        <v>5139</v>
      </c>
      <c r="C2289" s="176" t="s">
        <v>109</v>
      </c>
      <c r="D2289" s="176" t="s">
        <v>368</v>
      </c>
      <c r="E2289" s="176" t="s">
        <v>840</v>
      </c>
      <c r="F2289" s="176">
        <v>2024</v>
      </c>
      <c r="G2289" s="176" t="s">
        <v>138</v>
      </c>
      <c r="H2289" s="176" t="s">
        <v>210</v>
      </c>
      <c r="I2289" s="176" t="s">
        <v>429</v>
      </c>
      <c r="J2289" s="250" t="s">
        <v>13</v>
      </c>
      <c r="K2289" s="178">
        <v>1112870</v>
      </c>
      <c r="L2289" s="184">
        <v>738146</v>
      </c>
      <c r="M2289" s="178">
        <v>738145.21900000004</v>
      </c>
      <c r="N2289" s="179" t="s">
        <v>20</v>
      </c>
      <c r="O2289" s="180" t="s">
        <v>20</v>
      </c>
    </row>
    <row r="2290" spans="1:15" customFormat="1" ht="15.5" x14ac:dyDescent="0.35">
      <c r="A2290" s="123" t="s">
        <v>5140</v>
      </c>
      <c r="B2290" s="124" t="s">
        <v>5141</v>
      </c>
      <c r="C2290" s="123" t="s">
        <v>109</v>
      </c>
      <c r="D2290" s="123" t="s">
        <v>368</v>
      </c>
      <c r="E2290" s="123" t="s">
        <v>840</v>
      </c>
      <c r="F2290" s="123">
        <v>2024</v>
      </c>
      <c r="G2290" s="123" t="s">
        <v>138</v>
      </c>
      <c r="H2290" s="123" t="s">
        <v>182</v>
      </c>
      <c r="I2290" s="123" t="s">
        <v>330</v>
      </c>
      <c r="J2290" s="251" t="s">
        <v>13</v>
      </c>
      <c r="K2290" s="181">
        <v>1771302</v>
      </c>
      <c r="L2290" s="181">
        <v>2</v>
      </c>
      <c r="M2290" s="181">
        <v>0</v>
      </c>
      <c r="N2290" s="182" t="s">
        <v>20</v>
      </c>
      <c r="O2290" s="183" t="s">
        <v>146</v>
      </c>
    </row>
    <row r="2291" spans="1:15" customFormat="1" ht="15.5" x14ac:dyDescent="0.35">
      <c r="A2291" s="176" t="s">
        <v>5142</v>
      </c>
      <c r="B2291" s="177" t="s">
        <v>5143</v>
      </c>
      <c r="C2291" s="176" t="s">
        <v>90</v>
      </c>
      <c r="D2291" s="176" t="s">
        <v>63</v>
      </c>
      <c r="E2291" s="176" t="s">
        <v>901</v>
      </c>
      <c r="F2291" s="176">
        <v>2024</v>
      </c>
      <c r="G2291" s="176" t="s">
        <v>138</v>
      </c>
      <c r="H2291" s="176" t="s">
        <v>151</v>
      </c>
      <c r="I2291" s="176" t="s">
        <v>200</v>
      </c>
      <c r="J2291" s="250" t="s">
        <v>13</v>
      </c>
      <c r="K2291" s="178">
        <v>1049712</v>
      </c>
      <c r="L2291" s="178">
        <v>1049712</v>
      </c>
      <c r="M2291" s="178">
        <v>1039712</v>
      </c>
      <c r="N2291" s="179" t="s">
        <v>20</v>
      </c>
      <c r="O2291" s="180" t="s">
        <v>20</v>
      </c>
    </row>
    <row r="2292" spans="1:15" customFormat="1" ht="15.5" x14ac:dyDescent="0.35">
      <c r="A2292" s="123" t="s">
        <v>5144</v>
      </c>
      <c r="B2292" s="124" t="s">
        <v>5145</v>
      </c>
      <c r="C2292" s="123" t="s">
        <v>96</v>
      </c>
      <c r="D2292" s="123" t="s">
        <v>136</v>
      </c>
      <c r="E2292" s="123" t="s">
        <v>143</v>
      </c>
      <c r="F2292" s="123">
        <v>2024</v>
      </c>
      <c r="G2292" s="123" t="s">
        <v>138</v>
      </c>
      <c r="H2292" s="123" t="s">
        <v>162</v>
      </c>
      <c r="I2292" s="123" t="s">
        <v>218</v>
      </c>
      <c r="J2292" s="251" t="s">
        <v>13</v>
      </c>
      <c r="K2292" s="181">
        <v>105290</v>
      </c>
      <c r="L2292" s="181">
        <v>100000</v>
      </c>
      <c r="M2292" s="181">
        <v>0</v>
      </c>
      <c r="N2292" s="182" t="s">
        <v>20</v>
      </c>
      <c r="O2292" s="183" t="s">
        <v>146</v>
      </c>
    </row>
    <row r="2293" spans="1:15" customFormat="1" ht="15.5" x14ac:dyDescent="0.35">
      <c r="A2293" s="176" t="s">
        <v>5146</v>
      </c>
      <c r="B2293" s="177" t="s">
        <v>5147</v>
      </c>
      <c r="C2293" s="176" t="s">
        <v>97</v>
      </c>
      <c r="D2293" s="176" t="s">
        <v>685</v>
      </c>
      <c r="E2293" s="176" t="s">
        <v>155</v>
      </c>
      <c r="F2293" s="176">
        <v>2024</v>
      </c>
      <c r="G2293" s="176" t="s">
        <v>138</v>
      </c>
      <c r="H2293" s="176" t="s">
        <v>139</v>
      </c>
      <c r="I2293" s="176" t="s">
        <v>140</v>
      </c>
      <c r="J2293" s="250" t="s">
        <v>13</v>
      </c>
      <c r="K2293" s="178">
        <v>1724849</v>
      </c>
      <c r="L2293" s="178">
        <v>2289867</v>
      </c>
      <c r="M2293" s="178">
        <v>1692189</v>
      </c>
      <c r="N2293" s="179" t="s">
        <v>20</v>
      </c>
      <c r="O2293" s="180" t="s">
        <v>20</v>
      </c>
    </row>
    <row r="2294" spans="1:15" customFormat="1" ht="15.5" x14ac:dyDescent="0.35">
      <c r="A2294" s="123" t="s">
        <v>5148</v>
      </c>
      <c r="B2294" s="124" t="s">
        <v>5149</v>
      </c>
      <c r="C2294" s="123" t="s">
        <v>90</v>
      </c>
      <c r="D2294" s="123" t="s">
        <v>205</v>
      </c>
      <c r="E2294" s="123" t="s">
        <v>205</v>
      </c>
      <c r="F2294" s="123">
        <v>2024</v>
      </c>
      <c r="G2294" s="123" t="s">
        <v>138</v>
      </c>
      <c r="H2294" s="123" t="s">
        <v>687</v>
      </c>
      <c r="I2294" s="123" t="s">
        <v>957</v>
      </c>
      <c r="J2294" s="251" t="s">
        <v>13</v>
      </c>
      <c r="K2294" s="181">
        <v>447767</v>
      </c>
      <c r="L2294" s="181">
        <v>374818</v>
      </c>
      <c r="M2294" s="181">
        <v>374816.54</v>
      </c>
      <c r="N2294" s="182" t="s">
        <v>20</v>
      </c>
      <c r="O2294" s="183" t="s">
        <v>20</v>
      </c>
    </row>
    <row r="2295" spans="1:15" customFormat="1" ht="15.5" x14ac:dyDescent="0.35">
      <c r="A2295" s="176" t="s">
        <v>5150</v>
      </c>
      <c r="B2295" s="177" t="s">
        <v>5151</v>
      </c>
      <c r="C2295" s="176" t="s">
        <v>98</v>
      </c>
      <c r="D2295" s="176" t="s">
        <v>158</v>
      </c>
      <c r="E2295" s="176" t="s">
        <v>426</v>
      </c>
      <c r="F2295" s="176">
        <v>2024</v>
      </c>
      <c r="G2295" s="176" t="s">
        <v>138</v>
      </c>
      <c r="H2295" s="176" t="s">
        <v>162</v>
      </c>
      <c r="I2295" s="176" t="s">
        <v>252</v>
      </c>
      <c r="J2295" s="250" t="s">
        <v>13</v>
      </c>
      <c r="K2295" s="178">
        <v>9676</v>
      </c>
      <c r="L2295" s="178">
        <v>9676</v>
      </c>
      <c r="M2295" s="178">
        <v>268</v>
      </c>
      <c r="N2295" s="179" t="s">
        <v>20</v>
      </c>
      <c r="O2295" s="180" t="s">
        <v>20</v>
      </c>
    </row>
    <row r="2296" spans="1:15" customFormat="1" ht="15.5" x14ac:dyDescent="0.35">
      <c r="A2296" s="123" t="s">
        <v>5152</v>
      </c>
      <c r="B2296" s="124" t="s">
        <v>5153</v>
      </c>
      <c r="C2296" s="123" t="s">
        <v>84</v>
      </c>
      <c r="D2296" s="123" t="s">
        <v>155</v>
      </c>
      <c r="E2296" s="123" t="s">
        <v>155</v>
      </c>
      <c r="F2296" s="123">
        <v>2024</v>
      </c>
      <c r="G2296" s="123" t="s">
        <v>138</v>
      </c>
      <c r="H2296" s="123" t="s">
        <v>270</v>
      </c>
      <c r="I2296" s="123" t="s">
        <v>271</v>
      </c>
      <c r="J2296" s="251" t="s">
        <v>13</v>
      </c>
      <c r="K2296" s="181">
        <v>141624</v>
      </c>
      <c r="L2296" s="181">
        <v>44244</v>
      </c>
      <c r="M2296" s="181">
        <v>44244</v>
      </c>
      <c r="N2296" s="182" t="s">
        <v>20</v>
      </c>
      <c r="O2296" s="183" t="s">
        <v>20</v>
      </c>
    </row>
    <row r="2297" spans="1:15" customFormat="1" ht="15.5" x14ac:dyDescent="0.35">
      <c r="A2297" s="176" t="s">
        <v>5154</v>
      </c>
      <c r="B2297" s="177" t="s">
        <v>5155</v>
      </c>
      <c r="C2297" s="176" t="s">
        <v>96</v>
      </c>
      <c r="D2297" s="176" t="s">
        <v>155</v>
      </c>
      <c r="E2297" s="176" t="s">
        <v>155</v>
      </c>
      <c r="F2297" s="176">
        <v>2024</v>
      </c>
      <c r="G2297" s="176" t="s">
        <v>138</v>
      </c>
      <c r="H2297" s="176" t="s">
        <v>151</v>
      </c>
      <c r="I2297" s="176" t="s">
        <v>791</v>
      </c>
      <c r="J2297" s="250" t="s">
        <v>13</v>
      </c>
      <c r="K2297" s="178">
        <v>302389</v>
      </c>
      <c r="L2297" s="178">
        <v>50988</v>
      </c>
      <c r="M2297" s="184">
        <v>49778.237999999998</v>
      </c>
      <c r="N2297" s="179" t="s">
        <v>20</v>
      </c>
      <c r="O2297" s="180" t="s">
        <v>20</v>
      </c>
    </row>
    <row r="2298" spans="1:15" customFormat="1" ht="15.5" x14ac:dyDescent="0.35">
      <c r="A2298" s="123" t="s">
        <v>5156</v>
      </c>
      <c r="B2298" s="124" t="s">
        <v>5157</v>
      </c>
      <c r="C2298" s="123" t="s">
        <v>292</v>
      </c>
      <c r="D2298" s="123" t="s">
        <v>72</v>
      </c>
      <c r="E2298" s="123" t="s">
        <v>72</v>
      </c>
      <c r="F2298" s="123">
        <v>2024</v>
      </c>
      <c r="G2298" s="123" t="s">
        <v>138</v>
      </c>
      <c r="H2298" s="123" t="s">
        <v>151</v>
      </c>
      <c r="I2298" s="123" t="s">
        <v>152</v>
      </c>
      <c r="J2298" s="251" t="s">
        <v>13</v>
      </c>
      <c r="K2298" s="181">
        <v>200112</v>
      </c>
      <c r="L2298" s="181">
        <v>209000</v>
      </c>
      <c r="M2298" s="181">
        <v>0</v>
      </c>
      <c r="N2298" s="182" t="s">
        <v>20</v>
      </c>
      <c r="O2298" s="183" t="s">
        <v>146</v>
      </c>
    </row>
    <row r="2299" spans="1:15" customFormat="1" ht="15.5" x14ac:dyDescent="0.35">
      <c r="A2299" s="176" t="s">
        <v>5158</v>
      </c>
      <c r="B2299" s="177" t="s">
        <v>5159</v>
      </c>
      <c r="C2299" s="176" t="s">
        <v>92</v>
      </c>
      <c r="D2299" s="176" t="s">
        <v>721</v>
      </c>
      <c r="E2299" s="176" t="s">
        <v>722</v>
      </c>
      <c r="F2299" s="176">
        <v>2024</v>
      </c>
      <c r="G2299" s="176" t="s">
        <v>138</v>
      </c>
      <c r="H2299" s="176" t="s">
        <v>151</v>
      </c>
      <c r="I2299" s="176" t="s">
        <v>152</v>
      </c>
      <c r="J2299" s="250" t="s">
        <v>13</v>
      </c>
      <c r="K2299" s="178">
        <v>1865450</v>
      </c>
      <c r="L2299" s="184">
        <v>1824050</v>
      </c>
      <c r="M2299" s="178">
        <v>1824049.057</v>
      </c>
      <c r="N2299" s="179" t="s">
        <v>20</v>
      </c>
      <c r="O2299" s="180" t="s">
        <v>20</v>
      </c>
    </row>
    <row r="2300" spans="1:15" customFormat="1" ht="15.5" x14ac:dyDescent="0.35">
      <c r="A2300" s="123" t="s">
        <v>5160</v>
      </c>
      <c r="B2300" s="124" t="s">
        <v>5161</v>
      </c>
      <c r="C2300" s="123" t="s">
        <v>100</v>
      </c>
      <c r="D2300" s="123" t="s">
        <v>155</v>
      </c>
      <c r="E2300" s="123" t="s">
        <v>155</v>
      </c>
      <c r="F2300" s="123">
        <v>2024</v>
      </c>
      <c r="G2300" s="123" t="s">
        <v>138</v>
      </c>
      <c r="H2300" s="123" t="s">
        <v>210</v>
      </c>
      <c r="I2300" s="123" t="s">
        <v>211</v>
      </c>
      <c r="J2300" s="251" t="s">
        <v>13</v>
      </c>
      <c r="K2300" s="181">
        <v>59728</v>
      </c>
      <c r="L2300" s="181">
        <v>20868</v>
      </c>
      <c r="M2300" s="181">
        <v>20868</v>
      </c>
      <c r="N2300" s="182" t="s">
        <v>20</v>
      </c>
      <c r="O2300" s="183" t="s">
        <v>20</v>
      </c>
    </row>
    <row r="2301" spans="1:15" customFormat="1" ht="15.5" x14ac:dyDescent="0.35">
      <c r="A2301" s="176" t="s">
        <v>5162</v>
      </c>
      <c r="B2301" s="177" t="s">
        <v>5163</v>
      </c>
      <c r="C2301" s="176" t="s">
        <v>90</v>
      </c>
      <c r="D2301" s="176" t="s">
        <v>155</v>
      </c>
      <c r="E2301" s="176" t="s">
        <v>155</v>
      </c>
      <c r="F2301" s="176">
        <v>2024</v>
      </c>
      <c r="G2301" s="176" t="s">
        <v>138</v>
      </c>
      <c r="H2301" s="176" t="s">
        <v>162</v>
      </c>
      <c r="I2301" s="176" t="s">
        <v>238</v>
      </c>
      <c r="J2301" s="250" t="s">
        <v>13</v>
      </c>
      <c r="K2301" s="178">
        <v>202358</v>
      </c>
      <c r="L2301" s="178">
        <v>206593</v>
      </c>
      <c r="M2301" s="178">
        <v>204920</v>
      </c>
      <c r="N2301" s="179" t="s">
        <v>20</v>
      </c>
      <c r="O2301" s="180" t="s">
        <v>20</v>
      </c>
    </row>
    <row r="2302" spans="1:15" customFormat="1" ht="15.5" x14ac:dyDescent="0.35">
      <c r="A2302" s="123" t="s">
        <v>5164</v>
      </c>
      <c r="B2302" s="124" t="s">
        <v>5165</v>
      </c>
      <c r="C2302" s="123" t="s">
        <v>91</v>
      </c>
      <c r="D2302" s="123" t="s">
        <v>393</v>
      </c>
      <c r="E2302" s="123" t="s">
        <v>393</v>
      </c>
      <c r="F2302" s="123">
        <v>2024</v>
      </c>
      <c r="G2302" s="123" t="s">
        <v>138</v>
      </c>
      <c r="H2302" s="123" t="s">
        <v>270</v>
      </c>
      <c r="I2302" s="123" t="s">
        <v>271</v>
      </c>
      <c r="J2302" s="251" t="s">
        <v>13</v>
      </c>
      <c r="K2302" s="181">
        <v>83402</v>
      </c>
      <c r="L2302" s="181">
        <v>58302</v>
      </c>
      <c r="M2302" s="181">
        <v>58182</v>
      </c>
      <c r="N2302" s="182" t="s">
        <v>20</v>
      </c>
      <c r="O2302" s="183" t="s">
        <v>20</v>
      </c>
    </row>
    <row r="2303" spans="1:15" customFormat="1" ht="15.5" x14ac:dyDescent="0.35">
      <c r="A2303" s="176" t="s">
        <v>5166</v>
      </c>
      <c r="B2303" s="177" t="s">
        <v>5167</v>
      </c>
      <c r="C2303" s="176" t="s">
        <v>100</v>
      </c>
      <c r="D2303" s="176" t="s">
        <v>73</v>
      </c>
      <c r="E2303" s="176" t="s">
        <v>1009</v>
      </c>
      <c r="F2303" s="176">
        <v>2024</v>
      </c>
      <c r="G2303" s="176" t="s">
        <v>138</v>
      </c>
      <c r="H2303" s="176" t="s">
        <v>144</v>
      </c>
      <c r="I2303" s="176" t="s">
        <v>282</v>
      </c>
      <c r="J2303" s="250" t="s">
        <v>13</v>
      </c>
      <c r="K2303" s="178">
        <v>258391</v>
      </c>
      <c r="L2303" s="178">
        <v>259065</v>
      </c>
      <c r="M2303" s="178">
        <v>258224.571</v>
      </c>
      <c r="N2303" s="179" t="s">
        <v>20</v>
      </c>
      <c r="O2303" s="180" t="s">
        <v>20</v>
      </c>
    </row>
    <row r="2304" spans="1:15" customFormat="1" ht="15.5" x14ac:dyDescent="0.35">
      <c r="A2304" s="123" t="s">
        <v>5168</v>
      </c>
      <c r="B2304" s="124" t="s">
        <v>5169</v>
      </c>
      <c r="C2304" s="123" t="s">
        <v>87</v>
      </c>
      <c r="D2304" s="123" t="s">
        <v>60</v>
      </c>
      <c r="E2304" s="123" t="s">
        <v>644</v>
      </c>
      <c r="F2304" s="123">
        <v>2024</v>
      </c>
      <c r="G2304" s="123" t="s">
        <v>138</v>
      </c>
      <c r="H2304" s="123" t="s">
        <v>182</v>
      </c>
      <c r="I2304" s="123" t="s">
        <v>330</v>
      </c>
      <c r="J2304" s="251" t="s">
        <v>13</v>
      </c>
      <c r="K2304" s="181">
        <v>5108</v>
      </c>
      <c r="L2304" s="181">
        <v>107291</v>
      </c>
      <c r="M2304" s="181">
        <v>4331</v>
      </c>
      <c r="N2304" s="182" t="s">
        <v>20</v>
      </c>
      <c r="O2304" s="183" t="s">
        <v>20</v>
      </c>
    </row>
    <row r="2305" spans="1:15" customFormat="1" ht="15.5" x14ac:dyDescent="0.35">
      <c r="A2305" s="176" t="s">
        <v>5170</v>
      </c>
      <c r="B2305" s="177" t="s">
        <v>5171</v>
      </c>
      <c r="C2305" s="176" t="s">
        <v>87</v>
      </c>
      <c r="D2305" s="176" t="s">
        <v>60</v>
      </c>
      <c r="E2305" s="176" t="s">
        <v>644</v>
      </c>
      <c r="F2305" s="176">
        <v>2024</v>
      </c>
      <c r="G2305" s="176" t="s">
        <v>138</v>
      </c>
      <c r="H2305" s="176" t="s">
        <v>182</v>
      </c>
      <c r="I2305" s="176" t="s">
        <v>330</v>
      </c>
      <c r="J2305" s="250" t="s">
        <v>13</v>
      </c>
      <c r="K2305" s="178">
        <v>295764</v>
      </c>
      <c r="L2305" s="184">
        <v>326976</v>
      </c>
      <c r="M2305" s="178">
        <v>295762</v>
      </c>
      <c r="N2305" s="179" t="s">
        <v>20</v>
      </c>
      <c r="O2305" s="180" t="s">
        <v>20</v>
      </c>
    </row>
    <row r="2306" spans="1:15" customFormat="1" ht="15.5" x14ac:dyDescent="0.35">
      <c r="A2306" s="123" t="s">
        <v>5172</v>
      </c>
      <c r="B2306" s="124" t="s">
        <v>5173</v>
      </c>
      <c r="C2306" s="123" t="s">
        <v>90</v>
      </c>
      <c r="D2306" s="123" t="s">
        <v>205</v>
      </c>
      <c r="E2306" s="123" t="s">
        <v>206</v>
      </c>
      <c r="F2306" s="123">
        <v>2024</v>
      </c>
      <c r="G2306" s="123" t="s">
        <v>138</v>
      </c>
      <c r="H2306" s="123" t="s">
        <v>151</v>
      </c>
      <c r="I2306" s="123" t="s">
        <v>200</v>
      </c>
      <c r="J2306" s="251" t="s">
        <v>13</v>
      </c>
      <c r="K2306" s="181">
        <v>18763</v>
      </c>
      <c r="L2306" s="185">
        <v>18763</v>
      </c>
      <c r="M2306" s="181">
        <v>18762.5</v>
      </c>
      <c r="N2306" s="182" t="s">
        <v>20</v>
      </c>
      <c r="O2306" s="183" t="s">
        <v>20</v>
      </c>
    </row>
    <row r="2307" spans="1:15" customFormat="1" ht="15.5" x14ac:dyDescent="0.35">
      <c r="A2307" s="176" t="s">
        <v>5174</v>
      </c>
      <c r="B2307" s="177" t="s">
        <v>5175</v>
      </c>
      <c r="C2307" s="176" t="s">
        <v>98</v>
      </c>
      <c r="D2307" s="176" t="s">
        <v>190</v>
      </c>
      <c r="E2307" s="176" t="s">
        <v>191</v>
      </c>
      <c r="F2307" s="176">
        <v>2024</v>
      </c>
      <c r="G2307" s="176" t="s">
        <v>138</v>
      </c>
      <c r="H2307" s="176" t="s">
        <v>151</v>
      </c>
      <c r="I2307" s="176" t="s">
        <v>200</v>
      </c>
      <c r="J2307" s="250" t="s">
        <v>13</v>
      </c>
      <c r="K2307" s="178">
        <v>441791</v>
      </c>
      <c r="L2307" s="178">
        <v>441790</v>
      </c>
      <c r="M2307" s="178">
        <v>404518.18099999998</v>
      </c>
      <c r="N2307" s="179" t="s">
        <v>20</v>
      </c>
      <c r="O2307" s="180" t="s">
        <v>20</v>
      </c>
    </row>
    <row r="2308" spans="1:15" customFormat="1" ht="15.5" x14ac:dyDescent="0.35">
      <c r="A2308" s="123" t="s">
        <v>5176</v>
      </c>
      <c r="B2308" s="124" t="s">
        <v>5177</v>
      </c>
      <c r="C2308" s="123" t="s">
        <v>96</v>
      </c>
      <c r="D2308" s="123" t="s">
        <v>166</v>
      </c>
      <c r="E2308" s="123" t="s">
        <v>558</v>
      </c>
      <c r="F2308" s="123">
        <v>2024</v>
      </c>
      <c r="G2308" s="123" t="s">
        <v>138</v>
      </c>
      <c r="H2308" s="123" t="s">
        <v>151</v>
      </c>
      <c r="I2308" s="123" t="s">
        <v>152</v>
      </c>
      <c r="J2308" s="251" t="s">
        <v>13</v>
      </c>
      <c r="K2308" s="181">
        <v>27000</v>
      </c>
      <c r="L2308" s="185">
        <v>27000</v>
      </c>
      <c r="M2308" s="181">
        <v>23519.248</v>
      </c>
      <c r="N2308" s="182" t="s">
        <v>20</v>
      </c>
      <c r="O2308" s="183" t="s">
        <v>20</v>
      </c>
    </row>
    <row r="2309" spans="1:15" customFormat="1" ht="15.5" x14ac:dyDescent="0.35">
      <c r="A2309" s="176" t="s">
        <v>5178</v>
      </c>
      <c r="B2309" s="177" t="s">
        <v>5179</v>
      </c>
      <c r="C2309" s="176" t="s">
        <v>98</v>
      </c>
      <c r="D2309" s="176" t="s">
        <v>158</v>
      </c>
      <c r="E2309" s="176" t="s">
        <v>426</v>
      </c>
      <c r="F2309" s="176">
        <v>2024</v>
      </c>
      <c r="G2309" s="176" t="s">
        <v>138</v>
      </c>
      <c r="H2309" s="176" t="s">
        <v>151</v>
      </c>
      <c r="I2309" s="176" t="s">
        <v>152</v>
      </c>
      <c r="J2309" s="250" t="s">
        <v>13</v>
      </c>
      <c r="K2309" s="178">
        <v>18760</v>
      </c>
      <c r="L2309" s="178">
        <v>21170</v>
      </c>
      <c r="M2309" s="178">
        <v>21162</v>
      </c>
      <c r="N2309" s="179" t="s">
        <v>20</v>
      </c>
      <c r="O2309" s="180" t="s">
        <v>20</v>
      </c>
    </row>
    <row r="2310" spans="1:15" customFormat="1" ht="15.5" x14ac:dyDescent="0.35">
      <c r="A2310" s="123" t="s">
        <v>5180</v>
      </c>
      <c r="B2310" s="124" t="s">
        <v>5181</v>
      </c>
      <c r="C2310" s="123" t="s">
        <v>98</v>
      </c>
      <c r="D2310" s="123" t="s">
        <v>365</v>
      </c>
      <c r="E2310" s="123" t="s">
        <v>1821</v>
      </c>
      <c r="F2310" s="123">
        <v>2024</v>
      </c>
      <c r="G2310" s="123" t="s">
        <v>138</v>
      </c>
      <c r="H2310" s="123" t="s">
        <v>151</v>
      </c>
      <c r="I2310" s="123" t="s">
        <v>152</v>
      </c>
      <c r="J2310" s="251" t="s">
        <v>13</v>
      </c>
      <c r="K2310" s="181">
        <v>83820</v>
      </c>
      <c r="L2310" s="181">
        <v>54693</v>
      </c>
      <c r="M2310" s="181">
        <v>54292</v>
      </c>
      <c r="N2310" s="182" t="s">
        <v>20</v>
      </c>
      <c r="O2310" s="183" t="s">
        <v>20</v>
      </c>
    </row>
    <row r="2311" spans="1:15" customFormat="1" ht="15.5" x14ac:dyDescent="0.35">
      <c r="A2311" s="176" t="s">
        <v>5182</v>
      </c>
      <c r="B2311" s="177" t="s">
        <v>5183</v>
      </c>
      <c r="C2311" s="176" t="s">
        <v>90</v>
      </c>
      <c r="D2311" s="176" t="s">
        <v>63</v>
      </c>
      <c r="E2311" s="176" t="s">
        <v>63</v>
      </c>
      <c r="F2311" s="176">
        <v>2024</v>
      </c>
      <c r="G2311" s="176" t="s">
        <v>138</v>
      </c>
      <c r="H2311" s="176" t="s">
        <v>182</v>
      </c>
      <c r="I2311" s="176" t="s">
        <v>330</v>
      </c>
      <c r="J2311" s="250" t="s">
        <v>13</v>
      </c>
      <c r="K2311" s="178">
        <v>29700</v>
      </c>
      <c r="L2311" s="178">
        <v>29700</v>
      </c>
      <c r="M2311" s="178">
        <v>29700</v>
      </c>
      <c r="N2311" s="179" t="s">
        <v>20</v>
      </c>
      <c r="O2311" s="180" t="s">
        <v>20</v>
      </c>
    </row>
    <row r="2312" spans="1:15" customFormat="1" ht="15.5" x14ac:dyDescent="0.35">
      <c r="A2312" s="123" t="s">
        <v>5184</v>
      </c>
      <c r="B2312" s="124" t="s">
        <v>5185</v>
      </c>
      <c r="C2312" s="123" t="s">
        <v>92</v>
      </c>
      <c r="D2312" s="123" t="s">
        <v>361</v>
      </c>
      <c r="E2312" s="123" t="s">
        <v>974</v>
      </c>
      <c r="F2312" s="123">
        <v>2024</v>
      </c>
      <c r="G2312" s="123" t="s">
        <v>138</v>
      </c>
      <c r="H2312" s="123" t="s">
        <v>144</v>
      </c>
      <c r="I2312" s="123" t="s">
        <v>145</v>
      </c>
      <c r="J2312" s="251" t="s">
        <v>13</v>
      </c>
      <c r="K2312" s="181">
        <v>991565</v>
      </c>
      <c r="L2312" s="181">
        <v>992105</v>
      </c>
      <c r="M2312" s="181">
        <v>991407.04599999997</v>
      </c>
      <c r="N2312" s="182" t="s">
        <v>20</v>
      </c>
      <c r="O2312" s="183" t="s">
        <v>20</v>
      </c>
    </row>
    <row r="2313" spans="1:15" customFormat="1" ht="15.5" x14ac:dyDescent="0.35">
      <c r="A2313" s="176" t="s">
        <v>5186</v>
      </c>
      <c r="B2313" s="177" t="s">
        <v>5187</v>
      </c>
      <c r="C2313" s="176" t="s">
        <v>90</v>
      </c>
      <c r="D2313" s="176" t="s">
        <v>404</v>
      </c>
      <c r="E2313" s="176" t="s">
        <v>2772</v>
      </c>
      <c r="F2313" s="176">
        <v>2024</v>
      </c>
      <c r="G2313" s="176" t="s">
        <v>251</v>
      </c>
      <c r="H2313" s="176" t="s">
        <v>182</v>
      </c>
      <c r="I2313" s="176" t="s">
        <v>330</v>
      </c>
      <c r="J2313" s="250" t="s">
        <v>13</v>
      </c>
      <c r="K2313" s="178">
        <v>46402</v>
      </c>
      <c r="L2313" s="178">
        <v>43878</v>
      </c>
      <c r="M2313" s="178">
        <v>43876.26</v>
      </c>
      <c r="N2313" s="179" t="s">
        <v>20</v>
      </c>
      <c r="O2313" s="180" t="s">
        <v>20</v>
      </c>
    </row>
    <row r="2314" spans="1:15" customFormat="1" ht="15.5" x14ac:dyDescent="0.35">
      <c r="A2314" s="123" t="s">
        <v>5188</v>
      </c>
      <c r="B2314" s="124" t="s">
        <v>5189</v>
      </c>
      <c r="C2314" s="123" t="s">
        <v>91</v>
      </c>
      <c r="D2314" s="123" t="s">
        <v>384</v>
      </c>
      <c r="E2314" s="123" t="s">
        <v>2848</v>
      </c>
      <c r="F2314" s="123">
        <v>2024</v>
      </c>
      <c r="G2314" s="123" t="s">
        <v>138</v>
      </c>
      <c r="H2314" s="123" t="s">
        <v>151</v>
      </c>
      <c r="I2314" s="123" t="s">
        <v>200</v>
      </c>
      <c r="J2314" s="251" t="s">
        <v>13</v>
      </c>
      <c r="K2314" s="181">
        <v>2115920</v>
      </c>
      <c r="L2314" s="181">
        <v>123020</v>
      </c>
      <c r="M2314" s="181">
        <v>123020.329</v>
      </c>
      <c r="N2314" s="182" t="s">
        <v>20</v>
      </c>
      <c r="O2314" s="183" t="s">
        <v>20</v>
      </c>
    </row>
    <row r="2315" spans="1:15" customFormat="1" ht="15.5" x14ac:dyDescent="0.35">
      <c r="A2315" s="176" t="s">
        <v>5190</v>
      </c>
      <c r="B2315" s="177" t="s">
        <v>5191</v>
      </c>
      <c r="C2315" s="176" t="s">
        <v>98</v>
      </c>
      <c r="D2315" s="176" t="s">
        <v>158</v>
      </c>
      <c r="E2315" s="176" t="s">
        <v>309</v>
      </c>
      <c r="F2315" s="176">
        <v>2024</v>
      </c>
      <c r="G2315" s="176" t="s">
        <v>138</v>
      </c>
      <c r="H2315" s="176" t="s">
        <v>414</v>
      </c>
      <c r="I2315" s="176" t="s">
        <v>415</v>
      </c>
      <c r="J2315" s="250" t="s">
        <v>13</v>
      </c>
      <c r="K2315" s="178">
        <v>20</v>
      </c>
      <c r="L2315" s="184">
        <v>70010</v>
      </c>
      <c r="M2315" s="178">
        <v>0</v>
      </c>
      <c r="N2315" s="179" t="s">
        <v>20</v>
      </c>
      <c r="O2315" s="180" t="s">
        <v>146</v>
      </c>
    </row>
    <row r="2316" spans="1:15" customFormat="1" ht="15.5" x14ac:dyDescent="0.35">
      <c r="A2316" s="123" t="s">
        <v>5192</v>
      </c>
      <c r="B2316" s="124" t="s">
        <v>5193</v>
      </c>
      <c r="C2316" s="123" t="s">
        <v>96</v>
      </c>
      <c r="D2316" s="123" t="s">
        <v>136</v>
      </c>
      <c r="E2316" s="123" t="s">
        <v>916</v>
      </c>
      <c r="F2316" s="123">
        <v>2024</v>
      </c>
      <c r="G2316" s="123" t="s">
        <v>138</v>
      </c>
      <c r="H2316" s="123" t="s">
        <v>151</v>
      </c>
      <c r="I2316" s="123" t="s">
        <v>152</v>
      </c>
      <c r="J2316" s="251" t="s">
        <v>13</v>
      </c>
      <c r="K2316" s="181">
        <v>18500</v>
      </c>
      <c r="L2316" s="181">
        <v>5320</v>
      </c>
      <c r="M2316" s="181">
        <v>4418.174</v>
      </c>
      <c r="N2316" s="182" t="s">
        <v>20</v>
      </c>
      <c r="O2316" s="183" t="s">
        <v>20</v>
      </c>
    </row>
    <row r="2317" spans="1:15" customFormat="1" ht="15.5" x14ac:dyDescent="0.35">
      <c r="A2317" s="176" t="s">
        <v>5194</v>
      </c>
      <c r="B2317" s="177" t="s">
        <v>5195</v>
      </c>
      <c r="C2317" s="176" t="s">
        <v>97</v>
      </c>
      <c r="D2317" s="176" t="s">
        <v>333</v>
      </c>
      <c r="E2317" s="176" t="s">
        <v>891</v>
      </c>
      <c r="F2317" s="176">
        <v>2024</v>
      </c>
      <c r="G2317" s="176" t="s">
        <v>138</v>
      </c>
      <c r="H2317" s="176" t="s">
        <v>139</v>
      </c>
      <c r="I2317" s="176" t="s">
        <v>886</v>
      </c>
      <c r="J2317" s="250" t="s">
        <v>13</v>
      </c>
      <c r="K2317" s="178">
        <v>451443</v>
      </c>
      <c r="L2317" s="184">
        <v>361892</v>
      </c>
      <c r="M2317" s="178">
        <v>330218</v>
      </c>
      <c r="N2317" s="179" t="s">
        <v>20</v>
      </c>
      <c r="O2317" s="180" t="s">
        <v>20</v>
      </c>
    </row>
    <row r="2318" spans="1:15" customFormat="1" ht="15.5" x14ac:dyDescent="0.35">
      <c r="A2318" s="123" t="s">
        <v>5196</v>
      </c>
      <c r="B2318" s="124" t="s">
        <v>5197</v>
      </c>
      <c r="C2318" s="123" t="s">
        <v>96</v>
      </c>
      <c r="D2318" s="123" t="s">
        <v>166</v>
      </c>
      <c r="E2318" s="123" t="s">
        <v>167</v>
      </c>
      <c r="F2318" s="123">
        <v>2024</v>
      </c>
      <c r="G2318" s="123" t="s">
        <v>138</v>
      </c>
      <c r="H2318" s="123" t="s">
        <v>151</v>
      </c>
      <c r="I2318" s="123" t="s">
        <v>152</v>
      </c>
      <c r="J2318" s="251" t="s">
        <v>13</v>
      </c>
      <c r="K2318" s="181">
        <v>1290572</v>
      </c>
      <c r="L2318" s="181">
        <v>1000</v>
      </c>
      <c r="M2318" s="181">
        <v>132</v>
      </c>
      <c r="N2318" s="182" t="s">
        <v>20</v>
      </c>
      <c r="O2318" s="183" t="s">
        <v>20</v>
      </c>
    </row>
    <row r="2319" spans="1:15" customFormat="1" ht="15.5" x14ac:dyDescent="0.35">
      <c r="A2319" s="176" t="s">
        <v>5198</v>
      </c>
      <c r="B2319" s="177" t="s">
        <v>5199</v>
      </c>
      <c r="C2319" s="176" t="s">
        <v>84</v>
      </c>
      <c r="D2319" s="176" t="s">
        <v>440</v>
      </c>
      <c r="E2319" s="176" t="s">
        <v>440</v>
      </c>
      <c r="F2319" s="176">
        <v>2024</v>
      </c>
      <c r="G2319" s="176" t="s">
        <v>251</v>
      </c>
      <c r="H2319" s="176" t="s">
        <v>182</v>
      </c>
      <c r="I2319" s="176" t="s">
        <v>1000</v>
      </c>
      <c r="J2319" s="250" t="s">
        <v>13</v>
      </c>
      <c r="K2319" s="178">
        <v>10</v>
      </c>
      <c r="L2319" s="184">
        <v>10</v>
      </c>
      <c r="M2319" s="178">
        <v>0</v>
      </c>
      <c r="N2319" s="179" t="s">
        <v>20</v>
      </c>
      <c r="O2319" s="180" t="s">
        <v>146</v>
      </c>
    </row>
    <row r="2320" spans="1:15" customFormat="1" ht="15.5" x14ac:dyDescent="0.35">
      <c r="A2320" s="123" t="s">
        <v>5200</v>
      </c>
      <c r="B2320" s="124" t="s">
        <v>5201</v>
      </c>
      <c r="C2320" s="123" t="s">
        <v>84</v>
      </c>
      <c r="D2320" s="123" t="s">
        <v>155</v>
      </c>
      <c r="E2320" s="123" t="s">
        <v>155</v>
      </c>
      <c r="F2320" s="123">
        <v>2024</v>
      </c>
      <c r="G2320" s="123" t="s">
        <v>138</v>
      </c>
      <c r="H2320" s="123" t="s">
        <v>182</v>
      </c>
      <c r="I2320" s="123" t="s">
        <v>1000</v>
      </c>
      <c r="J2320" s="251" t="s">
        <v>13</v>
      </c>
      <c r="K2320" s="181">
        <v>200870</v>
      </c>
      <c r="L2320" s="181">
        <v>403622</v>
      </c>
      <c r="M2320" s="181">
        <v>146200.913</v>
      </c>
      <c r="N2320" s="182" t="s">
        <v>20</v>
      </c>
      <c r="O2320" s="183" t="s">
        <v>20</v>
      </c>
    </row>
    <row r="2321" spans="1:15" customFormat="1" ht="15.5" x14ac:dyDescent="0.35">
      <c r="A2321" s="176" t="s">
        <v>5202</v>
      </c>
      <c r="B2321" s="177" t="s">
        <v>5203</v>
      </c>
      <c r="C2321" s="176" t="s">
        <v>111</v>
      </c>
      <c r="D2321" s="176" t="s">
        <v>155</v>
      </c>
      <c r="E2321" s="176" t="s">
        <v>155</v>
      </c>
      <c r="F2321" s="176">
        <v>2024</v>
      </c>
      <c r="G2321" s="176" t="s">
        <v>138</v>
      </c>
      <c r="H2321" s="176" t="s">
        <v>908</v>
      </c>
      <c r="I2321" s="176" t="s">
        <v>2166</v>
      </c>
      <c r="J2321" s="250" t="s">
        <v>13</v>
      </c>
      <c r="K2321" s="178">
        <v>30305</v>
      </c>
      <c r="L2321" s="178">
        <v>30305</v>
      </c>
      <c r="M2321" s="178">
        <v>30304.373</v>
      </c>
      <c r="N2321" s="179" t="s">
        <v>20</v>
      </c>
      <c r="O2321" s="180" t="s">
        <v>20</v>
      </c>
    </row>
    <row r="2322" spans="1:15" customFormat="1" ht="15.5" x14ac:dyDescent="0.35">
      <c r="A2322" s="123" t="s">
        <v>5204</v>
      </c>
      <c r="B2322" s="124" t="s">
        <v>5205</v>
      </c>
      <c r="C2322" s="123" t="s">
        <v>84</v>
      </c>
      <c r="D2322" s="123" t="s">
        <v>155</v>
      </c>
      <c r="E2322" s="123" t="s">
        <v>155</v>
      </c>
      <c r="F2322" s="123">
        <v>2024</v>
      </c>
      <c r="G2322" s="123" t="s">
        <v>251</v>
      </c>
      <c r="H2322" s="123" t="s">
        <v>144</v>
      </c>
      <c r="I2322" s="123" t="s">
        <v>226</v>
      </c>
      <c r="J2322" s="251" t="s">
        <v>13</v>
      </c>
      <c r="K2322" s="181">
        <v>150376</v>
      </c>
      <c r="L2322" s="185">
        <v>139962</v>
      </c>
      <c r="M2322" s="181">
        <v>139962</v>
      </c>
      <c r="N2322" s="182" t="s">
        <v>20</v>
      </c>
      <c r="O2322" s="183" t="s">
        <v>20</v>
      </c>
    </row>
    <row r="2323" spans="1:15" customFormat="1" ht="15.5" x14ac:dyDescent="0.35">
      <c r="A2323" s="176" t="s">
        <v>5206</v>
      </c>
      <c r="B2323" s="177" t="s">
        <v>5207</v>
      </c>
      <c r="C2323" s="176" t="s">
        <v>84</v>
      </c>
      <c r="D2323" s="176" t="s">
        <v>155</v>
      </c>
      <c r="E2323" s="176" t="s">
        <v>155</v>
      </c>
      <c r="F2323" s="176">
        <v>2024</v>
      </c>
      <c r="G2323" s="176" t="s">
        <v>251</v>
      </c>
      <c r="H2323" s="176" t="s">
        <v>162</v>
      </c>
      <c r="I2323" s="176" t="s">
        <v>252</v>
      </c>
      <c r="J2323" s="250" t="s">
        <v>13</v>
      </c>
      <c r="K2323" s="178">
        <v>133888</v>
      </c>
      <c r="L2323" s="178">
        <v>129162</v>
      </c>
      <c r="M2323" s="178">
        <v>128972</v>
      </c>
      <c r="N2323" s="179" t="s">
        <v>20</v>
      </c>
      <c r="O2323" s="180" t="s">
        <v>20</v>
      </c>
    </row>
    <row r="2324" spans="1:15" customFormat="1" ht="15.5" x14ac:dyDescent="0.35">
      <c r="A2324" s="123" t="s">
        <v>5208</v>
      </c>
      <c r="B2324" s="124" t="s">
        <v>5209</v>
      </c>
      <c r="C2324" s="123" t="s">
        <v>91</v>
      </c>
      <c r="D2324" s="123" t="s">
        <v>763</v>
      </c>
      <c r="E2324" s="123" t="s">
        <v>2288</v>
      </c>
      <c r="F2324" s="123">
        <v>2024</v>
      </c>
      <c r="G2324" s="123" t="s">
        <v>138</v>
      </c>
      <c r="H2324" s="123" t="s">
        <v>144</v>
      </c>
      <c r="I2324" s="123" t="s">
        <v>145</v>
      </c>
      <c r="J2324" s="251" t="s">
        <v>16</v>
      </c>
      <c r="K2324" s="181">
        <v>491357</v>
      </c>
      <c r="L2324" s="185">
        <v>413379</v>
      </c>
      <c r="M2324" s="181">
        <v>413379.23</v>
      </c>
      <c r="N2324" s="182" t="s">
        <v>20</v>
      </c>
      <c r="O2324" s="183" t="s">
        <v>20</v>
      </c>
    </row>
    <row r="2325" spans="1:15" customFormat="1" ht="15.5" x14ac:dyDescent="0.35">
      <c r="A2325" s="176" t="s">
        <v>5210</v>
      </c>
      <c r="B2325" s="177" t="s">
        <v>5211</v>
      </c>
      <c r="C2325" s="176" t="s">
        <v>84</v>
      </c>
      <c r="D2325" s="176" t="s">
        <v>440</v>
      </c>
      <c r="E2325" s="176" t="s">
        <v>440</v>
      </c>
      <c r="F2325" s="176">
        <v>2024</v>
      </c>
      <c r="G2325" s="176" t="s">
        <v>138</v>
      </c>
      <c r="H2325" s="176" t="s">
        <v>144</v>
      </c>
      <c r="I2325" s="176" t="s">
        <v>145</v>
      </c>
      <c r="J2325" s="250" t="s">
        <v>13</v>
      </c>
      <c r="K2325" s="178">
        <v>1243529</v>
      </c>
      <c r="L2325" s="178">
        <v>1243529</v>
      </c>
      <c r="M2325" s="178">
        <v>1243528.1610000001</v>
      </c>
      <c r="N2325" s="179" t="s">
        <v>20</v>
      </c>
      <c r="O2325" s="180" t="s">
        <v>20</v>
      </c>
    </row>
    <row r="2326" spans="1:15" customFormat="1" ht="15.5" x14ac:dyDescent="0.35">
      <c r="A2326" s="123" t="s">
        <v>5212</v>
      </c>
      <c r="B2326" s="124" t="s">
        <v>5213</v>
      </c>
      <c r="C2326" s="123" t="s">
        <v>84</v>
      </c>
      <c r="D2326" s="123" t="s">
        <v>155</v>
      </c>
      <c r="E2326" s="123" t="s">
        <v>155</v>
      </c>
      <c r="F2326" s="123">
        <v>2024</v>
      </c>
      <c r="G2326" s="123" t="s">
        <v>138</v>
      </c>
      <c r="H2326" s="123" t="s">
        <v>144</v>
      </c>
      <c r="I2326" s="123" t="s">
        <v>145</v>
      </c>
      <c r="J2326" s="251" t="s">
        <v>13</v>
      </c>
      <c r="K2326" s="181">
        <v>20</v>
      </c>
      <c r="L2326" s="181">
        <v>10010</v>
      </c>
      <c r="M2326" s="181">
        <v>0</v>
      </c>
      <c r="N2326" s="182" t="s">
        <v>20</v>
      </c>
      <c r="O2326" s="183" t="s">
        <v>146</v>
      </c>
    </row>
    <row r="2327" spans="1:15" customFormat="1" ht="15.5" x14ac:dyDescent="0.35">
      <c r="A2327" s="176" t="s">
        <v>5214</v>
      </c>
      <c r="B2327" s="177" t="s">
        <v>5215</v>
      </c>
      <c r="C2327" s="176" t="s">
        <v>84</v>
      </c>
      <c r="D2327" s="176" t="s">
        <v>440</v>
      </c>
      <c r="E2327" s="176" t="s">
        <v>440</v>
      </c>
      <c r="F2327" s="176">
        <v>2024</v>
      </c>
      <c r="G2327" s="176" t="s">
        <v>138</v>
      </c>
      <c r="H2327" s="176" t="s">
        <v>144</v>
      </c>
      <c r="I2327" s="176" t="s">
        <v>145</v>
      </c>
      <c r="J2327" s="250" t="s">
        <v>13</v>
      </c>
      <c r="K2327" s="178">
        <v>1674620</v>
      </c>
      <c r="L2327" s="178">
        <v>1674620</v>
      </c>
      <c r="M2327" s="178">
        <v>1672824</v>
      </c>
      <c r="N2327" s="179" t="s">
        <v>20</v>
      </c>
      <c r="O2327" s="180" t="s">
        <v>20</v>
      </c>
    </row>
    <row r="2328" spans="1:15" customFormat="1" ht="15.5" x14ac:dyDescent="0.35">
      <c r="A2328" s="123" t="s">
        <v>5216</v>
      </c>
      <c r="B2328" s="124" t="s">
        <v>5217</v>
      </c>
      <c r="C2328" s="123" t="s">
        <v>90</v>
      </c>
      <c r="D2328" s="123" t="s">
        <v>155</v>
      </c>
      <c r="E2328" s="123" t="s">
        <v>155</v>
      </c>
      <c r="F2328" s="123">
        <v>2024</v>
      </c>
      <c r="G2328" s="123" t="s">
        <v>138</v>
      </c>
      <c r="H2328" s="123" t="s">
        <v>144</v>
      </c>
      <c r="I2328" s="123" t="s">
        <v>145</v>
      </c>
      <c r="J2328" s="251" t="s">
        <v>13</v>
      </c>
      <c r="K2328" s="181">
        <v>10001</v>
      </c>
      <c r="L2328" s="185">
        <v>10001</v>
      </c>
      <c r="M2328" s="181">
        <v>4885</v>
      </c>
      <c r="N2328" s="182" t="s">
        <v>20</v>
      </c>
      <c r="O2328" s="183" t="s">
        <v>20</v>
      </c>
    </row>
    <row r="2329" spans="1:15" customFormat="1" ht="15.5" x14ac:dyDescent="0.35">
      <c r="A2329" s="176" t="s">
        <v>5218</v>
      </c>
      <c r="B2329" s="177" t="s">
        <v>5219</v>
      </c>
      <c r="C2329" s="176" t="s">
        <v>100</v>
      </c>
      <c r="D2329" s="176" t="s">
        <v>155</v>
      </c>
      <c r="E2329" s="176" t="s">
        <v>155</v>
      </c>
      <c r="F2329" s="176">
        <v>2024</v>
      </c>
      <c r="G2329" s="176" t="s">
        <v>251</v>
      </c>
      <c r="H2329" s="176" t="s">
        <v>144</v>
      </c>
      <c r="I2329" s="176" t="s">
        <v>144</v>
      </c>
      <c r="J2329" s="250" t="s">
        <v>13</v>
      </c>
      <c r="K2329" s="178">
        <v>1</v>
      </c>
      <c r="L2329" s="178">
        <v>1000</v>
      </c>
      <c r="M2329" s="178">
        <v>0</v>
      </c>
      <c r="N2329" s="179" t="s">
        <v>20</v>
      </c>
      <c r="O2329" s="180" t="s">
        <v>146</v>
      </c>
    </row>
    <row r="2330" spans="1:15" customFormat="1" ht="15.5" x14ac:dyDescent="0.35">
      <c r="A2330" s="123" t="s">
        <v>5220</v>
      </c>
      <c r="B2330" s="124" t="s">
        <v>5221</v>
      </c>
      <c r="C2330" s="123" t="s">
        <v>97</v>
      </c>
      <c r="D2330" s="123" t="s">
        <v>685</v>
      </c>
      <c r="E2330" s="123" t="s">
        <v>1195</v>
      </c>
      <c r="F2330" s="123">
        <v>2024</v>
      </c>
      <c r="G2330" s="123" t="s">
        <v>138</v>
      </c>
      <c r="H2330" s="123" t="s">
        <v>847</v>
      </c>
      <c r="I2330" s="123" t="s">
        <v>1256</v>
      </c>
      <c r="J2330" s="251" t="s">
        <v>13</v>
      </c>
      <c r="K2330" s="181">
        <v>712000</v>
      </c>
      <c r="L2330" s="185">
        <v>2</v>
      </c>
      <c r="M2330" s="181">
        <v>0</v>
      </c>
      <c r="N2330" s="182" t="s">
        <v>20</v>
      </c>
      <c r="O2330" s="183" t="s">
        <v>146</v>
      </c>
    </row>
    <row r="2331" spans="1:15" customFormat="1" ht="15.5" x14ac:dyDescent="0.35">
      <c r="A2331" s="176" t="s">
        <v>5222</v>
      </c>
      <c r="B2331" s="177" t="s">
        <v>5223</v>
      </c>
      <c r="C2331" s="176" t="s">
        <v>88</v>
      </c>
      <c r="D2331" s="176" t="s">
        <v>412</v>
      </c>
      <c r="E2331" s="176" t="s">
        <v>1441</v>
      </c>
      <c r="F2331" s="176">
        <v>2024</v>
      </c>
      <c r="G2331" s="176" t="s">
        <v>138</v>
      </c>
      <c r="H2331" s="176" t="s">
        <v>151</v>
      </c>
      <c r="I2331" s="176" t="s">
        <v>152</v>
      </c>
      <c r="J2331" s="250" t="s">
        <v>13</v>
      </c>
      <c r="K2331" s="178">
        <v>17000</v>
      </c>
      <c r="L2331" s="178">
        <v>16230</v>
      </c>
      <c r="M2331" s="178">
        <v>5633</v>
      </c>
      <c r="N2331" s="179" t="s">
        <v>20</v>
      </c>
      <c r="O2331" s="180" t="s">
        <v>20</v>
      </c>
    </row>
    <row r="2332" spans="1:15" customFormat="1" ht="15.5" x14ac:dyDescent="0.35">
      <c r="A2332" s="123" t="s">
        <v>5224</v>
      </c>
      <c r="B2332" s="124" t="s">
        <v>5225</v>
      </c>
      <c r="C2332" s="123" t="s">
        <v>88</v>
      </c>
      <c r="D2332" s="123" t="s">
        <v>396</v>
      </c>
      <c r="E2332" s="123" t="s">
        <v>962</v>
      </c>
      <c r="F2332" s="123">
        <v>2024</v>
      </c>
      <c r="G2332" s="123" t="s">
        <v>138</v>
      </c>
      <c r="H2332" s="123" t="s">
        <v>151</v>
      </c>
      <c r="I2332" s="123" t="s">
        <v>152</v>
      </c>
      <c r="J2332" s="251" t="s">
        <v>13</v>
      </c>
      <c r="K2332" s="181">
        <v>232413</v>
      </c>
      <c r="L2332" s="181">
        <v>310</v>
      </c>
      <c r="M2332" s="181">
        <v>0</v>
      </c>
      <c r="N2332" s="182" t="s">
        <v>20</v>
      </c>
      <c r="O2332" s="183" t="s">
        <v>146</v>
      </c>
    </row>
    <row r="2333" spans="1:15" customFormat="1" ht="15.5" x14ac:dyDescent="0.35">
      <c r="A2333" s="176" t="s">
        <v>5226</v>
      </c>
      <c r="B2333" s="177" t="s">
        <v>5227</v>
      </c>
      <c r="C2333" s="176" t="s">
        <v>92</v>
      </c>
      <c r="D2333" s="176" t="s">
        <v>361</v>
      </c>
      <c r="E2333" s="176" t="s">
        <v>974</v>
      </c>
      <c r="F2333" s="176">
        <v>2024</v>
      </c>
      <c r="G2333" s="176" t="s">
        <v>138</v>
      </c>
      <c r="H2333" s="176" t="s">
        <v>196</v>
      </c>
      <c r="I2333" s="176" t="s">
        <v>196</v>
      </c>
      <c r="J2333" s="250" t="s">
        <v>13</v>
      </c>
      <c r="K2333" s="178">
        <v>8464</v>
      </c>
      <c r="L2333" s="184">
        <v>8464</v>
      </c>
      <c r="M2333" s="184">
        <v>6348</v>
      </c>
      <c r="N2333" s="179" t="s">
        <v>20</v>
      </c>
      <c r="O2333" s="180" t="s">
        <v>20</v>
      </c>
    </row>
    <row r="2334" spans="1:15" customFormat="1" ht="15.5" x14ac:dyDescent="0.35">
      <c r="A2334" s="123" t="s">
        <v>5228</v>
      </c>
      <c r="B2334" s="124" t="s">
        <v>5229</v>
      </c>
      <c r="C2334" s="123" t="s">
        <v>109</v>
      </c>
      <c r="D2334" s="123" t="s">
        <v>171</v>
      </c>
      <c r="E2334" s="123" t="s">
        <v>1047</v>
      </c>
      <c r="F2334" s="123">
        <v>2024</v>
      </c>
      <c r="G2334" s="123" t="s">
        <v>138</v>
      </c>
      <c r="H2334" s="123" t="s">
        <v>144</v>
      </c>
      <c r="I2334" s="123" t="s">
        <v>145</v>
      </c>
      <c r="J2334" s="251" t="s">
        <v>13</v>
      </c>
      <c r="K2334" s="181">
        <v>875589</v>
      </c>
      <c r="L2334" s="181">
        <v>875590</v>
      </c>
      <c r="M2334" s="185">
        <v>874878.36899999995</v>
      </c>
      <c r="N2334" s="182" t="s">
        <v>20</v>
      </c>
      <c r="O2334" s="183" t="s">
        <v>20</v>
      </c>
    </row>
    <row r="2335" spans="1:15" customFormat="1" ht="15.5" x14ac:dyDescent="0.35">
      <c r="A2335" s="176" t="s">
        <v>5230</v>
      </c>
      <c r="B2335" s="177" t="s">
        <v>5231</v>
      </c>
      <c r="C2335" s="176" t="s">
        <v>109</v>
      </c>
      <c r="D2335" s="176" t="s">
        <v>288</v>
      </c>
      <c r="E2335" s="176" t="s">
        <v>1614</v>
      </c>
      <c r="F2335" s="176">
        <v>2024</v>
      </c>
      <c r="G2335" s="176" t="s">
        <v>138</v>
      </c>
      <c r="H2335" s="176" t="s">
        <v>144</v>
      </c>
      <c r="I2335" s="176" t="s">
        <v>145</v>
      </c>
      <c r="J2335" s="250" t="s">
        <v>13</v>
      </c>
      <c r="K2335" s="178">
        <v>1330933</v>
      </c>
      <c r="L2335" s="178">
        <v>1330933</v>
      </c>
      <c r="M2335" s="178">
        <v>1330925.1599999999</v>
      </c>
      <c r="N2335" s="179" t="s">
        <v>20</v>
      </c>
      <c r="O2335" s="180" t="s">
        <v>20</v>
      </c>
    </row>
    <row r="2336" spans="1:15" customFormat="1" ht="15.5" x14ac:dyDescent="0.35">
      <c r="A2336" s="123" t="s">
        <v>5232</v>
      </c>
      <c r="B2336" s="124" t="s">
        <v>5233</v>
      </c>
      <c r="C2336" s="123" t="s">
        <v>109</v>
      </c>
      <c r="D2336" s="123" t="s">
        <v>368</v>
      </c>
      <c r="E2336" s="123" t="s">
        <v>953</v>
      </c>
      <c r="F2336" s="123">
        <v>2024</v>
      </c>
      <c r="G2336" s="123" t="s">
        <v>138</v>
      </c>
      <c r="H2336" s="123" t="s">
        <v>144</v>
      </c>
      <c r="I2336" s="123" t="s">
        <v>145</v>
      </c>
      <c r="J2336" s="251" t="s">
        <v>13</v>
      </c>
      <c r="K2336" s="181">
        <v>743038</v>
      </c>
      <c r="L2336" s="181">
        <v>741538</v>
      </c>
      <c r="M2336" s="181">
        <v>741407</v>
      </c>
      <c r="N2336" s="182" t="s">
        <v>20</v>
      </c>
      <c r="O2336" s="183" t="s">
        <v>20</v>
      </c>
    </row>
    <row r="2337" spans="1:15" customFormat="1" ht="15.5" x14ac:dyDescent="0.35">
      <c r="A2337" s="176" t="s">
        <v>5234</v>
      </c>
      <c r="B2337" s="177" t="s">
        <v>5235</v>
      </c>
      <c r="C2337" s="176" t="s">
        <v>98</v>
      </c>
      <c r="D2337" s="176" t="s">
        <v>158</v>
      </c>
      <c r="E2337" s="176" t="s">
        <v>309</v>
      </c>
      <c r="F2337" s="176">
        <v>2024</v>
      </c>
      <c r="G2337" s="176" t="s">
        <v>138</v>
      </c>
      <c r="H2337" s="176" t="s">
        <v>196</v>
      </c>
      <c r="I2337" s="176" t="s">
        <v>196</v>
      </c>
      <c r="J2337" s="250" t="s">
        <v>13</v>
      </c>
      <c r="K2337" s="178">
        <v>8225</v>
      </c>
      <c r="L2337" s="184">
        <v>8225</v>
      </c>
      <c r="M2337" s="178">
        <v>8224.875</v>
      </c>
      <c r="N2337" s="179" t="s">
        <v>20</v>
      </c>
      <c r="O2337" s="180" t="s">
        <v>20</v>
      </c>
    </row>
    <row r="2338" spans="1:15" customFormat="1" ht="15.5" x14ac:dyDescent="0.35">
      <c r="A2338" s="123" t="s">
        <v>5236</v>
      </c>
      <c r="B2338" s="124" t="s">
        <v>5237</v>
      </c>
      <c r="C2338" s="123" t="s">
        <v>92</v>
      </c>
      <c r="D2338" s="123" t="s">
        <v>361</v>
      </c>
      <c r="E2338" s="123" t="s">
        <v>1017</v>
      </c>
      <c r="F2338" s="123">
        <v>2024</v>
      </c>
      <c r="G2338" s="123" t="s">
        <v>138</v>
      </c>
      <c r="H2338" s="123" t="s">
        <v>151</v>
      </c>
      <c r="I2338" s="123" t="s">
        <v>152</v>
      </c>
      <c r="J2338" s="251" t="s">
        <v>13</v>
      </c>
      <c r="K2338" s="181">
        <v>2258416</v>
      </c>
      <c r="L2338" s="181">
        <v>2438180</v>
      </c>
      <c r="M2338" s="181">
        <v>549788.43999999994</v>
      </c>
      <c r="N2338" s="182" t="s">
        <v>20</v>
      </c>
      <c r="O2338" s="183" t="s">
        <v>20</v>
      </c>
    </row>
    <row r="2339" spans="1:15" customFormat="1" ht="15.5" x14ac:dyDescent="0.35">
      <c r="A2339" s="176" t="s">
        <v>5238</v>
      </c>
      <c r="B2339" s="177" t="s">
        <v>5239</v>
      </c>
      <c r="C2339" s="176" t="s">
        <v>84</v>
      </c>
      <c r="D2339" s="176" t="s">
        <v>155</v>
      </c>
      <c r="E2339" s="176" t="s">
        <v>155</v>
      </c>
      <c r="F2339" s="176">
        <v>2024</v>
      </c>
      <c r="G2339" s="176" t="s">
        <v>138</v>
      </c>
      <c r="H2339" s="176" t="s">
        <v>151</v>
      </c>
      <c r="I2339" s="176" t="s">
        <v>200</v>
      </c>
      <c r="J2339" s="250" t="s">
        <v>13</v>
      </c>
      <c r="K2339" s="178">
        <v>52600</v>
      </c>
      <c r="L2339" s="184">
        <v>52600</v>
      </c>
      <c r="M2339" s="178">
        <v>52600</v>
      </c>
      <c r="N2339" s="179" t="s">
        <v>20</v>
      </c>
      <c r="O2339" s="180" t="s">
        <v>20</v>
      </c>
    </row>
    <row r="2340" spans="1:15" customFormat="1" ht="15.5" x14ac:dyDescent="0.35">
      <c r="A2340" s="123" t="s">
        <v>5240</v>
      </c>
      <c r="B2340" s="124" t="s">
        <v>5241</v>
      </c>
      <c r="C2340" s="123" t="s">
        <v>86</v>
      </c>
      <c r="D2340" s="123" t="s">
        <v>199</v>
      </c>
      <c r="E2340" s="123" t="s">
        <v>199</v>
      </c>
      <c r="F2340" s="123">
        <v>2024</v>
      </c>
      <c r="G2340" s="123" t="s">
        <v>138</v>
      </c>
      <c r="H2340" s="123" t="s">
        <v>151</v>
      </c>
      <c r="I2340" s="123" t="s">
        <v>152</v>
      </c>
      <c r="J2340" s="251" t="s">
        <v>13</v>
      </c>
      <c r="K2340" s="181">
        <v>55000</v>
      </c>
      <c r="L2340" s="181">
        <v>55000</v>
      </c>
      <c r="M2340" s="181">
        <v>0</v>
      </c>
      <c r="N2340" s="182" t="s">
        <v>20</v>
      </c>
      <c r="O2340" s="183" t="s">
        <v>146</v>
      </c>
    </row>
    <row r="2341" spans="1:15" customFormat="1" ht="15.5" x14ac:dyDescent="0.35">
      <c r="A2341" s="176" t="s">
        <v>5242</v>
      </c>
      <c r="B2341" s="177" t="s">
        <v>5243</v>
      </c>
      <c r="C2341" s="176" t="s">
        <v>88</v>
      </c>
      <c r="D2341" s="176" t="s">
        <v>626</v>
      </c>
      <c r="E2341" s="176" t="s">
        <v>626</v>
      </c>
      <c r="F2341" s="176">
        <v>2024</v>
      </c>
      <c r="G2341" s="176" t="s">
        <v>138</v>
      </c>
      <c r="H2341" s="176" t="s">
        <v>182</v>
      </c>
      <c r="I2341" s="176" t="s">
        <v>330</v>
      </c>
      <c r="J2341" s="250" t="s">
        <v>13</v>
      </c>
      <c r="K2341" s="178">
        <v>5875</v>
      </c>
      <c r="L2341" s="178">
        <v>5875</v>
      </c>
      <c r="M2341" s="178">
        <v>5875</v>
      </c>
      <c r="N2341" s="179" t="s">
        <v>20</v>
      </c>
      <c r="O2341" s="180" t="s">
        <v>20</v>
      </c>
    </row>
    <row r="2342" spans="1:15" customFormat="1" ht="15.5" x14ac:dyDescent="0.35">
      <c r="A2342" s="123" t="s">
        <v>5244</v>
      </c>
      <c r="B2342" s="124" t="s">
        <v>5245</v>
      </c>
      <c r="C2342" s="123" t="s">
        <v>88</v>
      </c>
      <c r="D2342" s="123" t="s">
        <v>626</v>
      </c>
      <c r="E2342" s="123" t="s">
        <v>626</v>
      </c>
      <c r="F2342" s="123">
        <v>2024</v>
      </c>
      <c r="G2342" s="123" t="s">
        <v>138</v>
      </c>
      <c r="H2342" s="123" t="s">
        <v>182</v>
      </c>
      <c r="I2342" s="123" t="s">
        <v>330</v>
      </c>
      <c r="J2342" s="251" t="s">
        <v>13</v>
      </c>
      <c r="K2342" s="181">
        <v>3400</v>
      </c>
      <c r="L2342" s="181">
        <v>3400</v>
      </c>
      <c r="M2342" s="181">
        <v>1035</v>
      </c>
      <c r="N2342" s="182" t="s">
        <v>20</v>
      </c>
      <c r="O2342" s="183" t="s">
        <v>20</v>
      </c>
    </row>
    <row r="2343" spans="1:15" customFormat="1" ht="15.5" x14ac:dyDescent="0.35">
      <c r="A2343" s="176" t="s">
        <v>5246</v>
      </c>
      <c r="B2343" s="177" t="s">
        <v>5247</v>
      </c>
      <c r="C2343" s="176" t="s">
        <v>92</v>
      </c>
      <c r="D2343" s="176" t="s">
        <v>540</v>
      </c>
      <c r="E2343" s="176" t="s">
        <v>1510</v>
      </c>
      <c r="F2343" s="176">
        <v>2024</v>
      </c>
      <c r="G2343" s="176" t="s">
        <v>138</v>
      </c>
      <c r="H2343" s="176" t="s">
        <v>144</v>
      </c>
      <c r="I2343" s="176" t="s">
        <v>145</v>
      </c>
      <c r="J2343" s="250" t="s">
        <v>13</v>
      </c>
      <c r="K2343" s="178">
        <v>11485517</v>
      </c>
      <c r="L2343" s="184">
        <v>11283935</v>
      </c>
      <c r="M2343" s="178">
        <v>11282365.013</v>
      </c>
      <c r="N2343" s="179" t="s">
        <v>20</v>
      </c>
      <c r="O2343" s="180" t="s">
        <v>20</v>
      </c>
    </row>
    <row r="2344" spans="1:15" customFormat="1" ht="15.5" x14ac:dyDescent="0.35">
      <c r="A2344" s="123" t="s">
        <v>5248</v>
      </c>
      <c r="B2344" s="124" t="s">
        <v>5249</v>
      </c>
      <c r="C2344" s="123" t="s">
        <v>87</v>
      </c>
      <c r="D2344" s="123" t="s">
        <v>155</v>
      </c>
      <c r="E2344" s="123" t="s">
        <v>155</v>
      </c>
      <c r="F2344" s="123">
        <v>2024</v>
      </c>
      <c r="G2344" s="123" t="s">
        <v>138</v>
      </c>
      <c r="H2344" s="123" t="s">
        <v>151</v>
      </c>
      <c r="I2344" s="123" t="s">
        <v>152</v>
      </c>
      <c r="J2344" s="251" t="s">
        <v>13</v>
      </c>
      <c r="K2344" s="181">
        <v>2709823</v>
      </c>
      <c r="L2344" s="181">
        <v>100090</v>
      </c>
      <c r="M2344" s="181">
        <v>75.039000000000001</v>
      </c>
      <c r="N2344" s="182" t="s">
        <v>20</v>
      </c>
      <c r="O2344" s="183" t="s">
        <v>20</v>
      </c>
    </row>
    <row r="2345" spans="1:15" customFormat="1" ht="15.5" x14ac:dyDescent="0.35">
      <c r="A2345" s="176" t="s">
        <v>5250</v>
      </c>
      <c r="B2345" s="177" t="s">
        <v>5251</v>
      </c>
      <c r="C2345" s="176" t="s">
        <v>86</v>
      </c>
      <c r="D2345" s="176" t="s">
        <v>199</v>
      </c>
      <c r="E2345" s="176" t="s">
        <v>199</v>
      </c>
      <c r="F2345" s="176">
        <v>2024</v>
      </c>
      <c r="G2345" s="176" t="s">
        <v>138</v>
      </c>
      <c r="H2345" s="176" t="s">
        <v>182</v>
      </c>
      <c r="I2345" s="176" t="s">
        <v>330</v>
      </c>
      <c r="J2345" s="250" t="s">
        <v>13</v>
      </c>
      <c r="K2345" s="178">
        <v>38079</v>
      </c>
      <c r="L2345" s="184">
        <v>115526</v>
      </c>
      <c r="M2345" s="184">
        <v>0</v>
      </c>
      <c r="N2345" s="179" t="s">
        <v>20</v>
      </c>
      <c r="O2345" s="180" t="s">
        <v>146</v>
      </c>
    </row>
    <row r="2346" spans="1:15" customFormat="1" ht="15.5" x14ac:dyDescent="0.35">
      <c r="A2346" s="123" t="s">
        <v>5252</v>
      </c>
      <c r="B2346" s="124" t="s">
        <v>5253</v>
      </c>
      <c r="C2346" s="123" t="s">
        <v>98</v>
      </c>
      <c r="D2346" s="123" t="s">
        <v>155</v>
      </c>
      <c r="E2346" s="123" t="s">
        <v>155</v>
      </c>
      <c r="F2346" s="123">
        <v>2024</v>
      </c>
      <c r="G2346" s="123" t="s">
        <v>138</v>
      </c>
      <c r="H2346" s="123" t="s">
        <v>151</v>
      </c>
      <c r="I2346" s="123" t="s">
        <v>152</v>
      </c>
      <c r="J2346" s="251" t="s">
        <v>13</v>
      </c>
      <c r="K2346" s="181">
        <v>43884</v>
      </c>
      <c r="L2346" s="181">
        <v>27800</v>
      </c>
      <c r="M2346" s="185">
        <v>27798</v>
      </c>
      <c r="N2346" s="182" t="s">
        <v>20</v>
      </c>
      <c r="O2346" s="183" t="s">
        <v>20</v>
      </c>
    </row>
    <row r="2347" spans="1:15" customFormat="1" ht="15.5" x14ac:dyDescent="0.35">
      <c r="A2347" s="176" t="s">
        <v>5254</v>
      </c>
      <c r="B2347" s="177" t="s">
        <v>5255</v>
      </c>
      <c r="C2347" s="176" t="s">
        <v>109</v>
      </c>
      <c r="D2347" s="176" t="s">
        <v>171</v>
      </c>
      <c r="E2347" s="176" t="s">
        <v>1646</v>
      </c>
      <c r="F2347" s="176">
        <v>2024</v>
      </c>
      <c r="G2347" s="176" t="s">
        <v>138</v>
      </c>
      <c r="H2347" s="176" t="s">
        <v>196</v>
      </c>
      <c r="I2347" s="176" t="s">
        <v>196</v>
      </c>
      <c r="J2347" s="250" t="s">
        <v>13</v>
      </c>
      <c r="K2347" s="178">
        <v>487347</v>
      </c>
      <c r="L2347" s="184">
        <v>3</v>
      </c>
      <c r="M2347" s="178">
        <v>0</v>
      </c>
      <c r="N2347" s="179" t="s">
        <v>20</v>
      </c>
      <c r="O2347" s="180" t="s">
        <v>146</v>
      </c>
    </row>
    <row r="2348" spans="1:15" customFormat="1" ht="15.5" x14ac:dyDescent="0.35">
      <c r="A2348" s="123" t="s">
        <v>5256</v>
      </c>
      <c r="B2348" s="124" t="s">
        <v>5257</v>
      </c>
      <c r="C2348" s="123" t="s">
        <v>92</v>
      </c>
      <c r="D2348" s="123" t="s">
        <v>155</v>
      </c>
      <c r="E2348" s="123" t="s">
        <v>155</v>
      </c>
      <c r="F2348" s="123">
        <v>2024</v>
      </c>
      <c r="G2348" s="123" t="s">
        <v>251</v>
      </c>
      <c r="H2348" s="123" t="s">
        <v>162</v>
      </c>
      <c r="I2348" s="123" t="s">
        <v>252</v>
      </c>
      <c r="J2348" s="251" t="s">
        <v>13</v>
      </c>
      <c r="K2348" s="181">
        <v>132421</v>
      </c>
      <c r="L2348" s="181">
        <v>132421</v>
      </c>
      <c r="M2348" s="181">
        <v>132420.81599999999</v>
      </c>
      <c r="N2348" s="182" t="s">
        <v>20</v>
      </c>
      <c r="O2348" s="183" t="s">
        <v>20</v>
      </c>
    </row>
    <row r="2349" spans="1:15" customFormat="1" ht="15.5" x14ac:dyDescent="0.35">
      <c r="A2349" s="176" t="s">
        <v>5258</v>
      </c>
      <c r="B2349" s="177" t="s">
        <v>5259</v>
      </c>
      <c r="C2349" s="176" t="s">
        <v>89</v>
      </c>
      <c r="D2349" s="176" t="s">
        <v>186</v>
      </c>
      <c r="E2349" s="176" t="s">
        <v>589</v>
      </c>
      <c r="F2349" s="176">
        <v>2024</v>
      </c>
      <c r="G2349" s="176" t="s">
        <v>138</v>
      </c>
      <c r="H2349" s="176" t="s">
        <v>182</v>
      </c>
      <c r="I2349" s="176" t="s">
        <v>330</v>
      </c>
      <c r="J2349" s="250" t="s">
        <v>13</v>
      </c>
      <c r="K2349" s="178">
        <v>6953</v>
      </c>
      <c r="L2349" s="184">
        <v>7740</v>
      </c>
      <c r="M2349" s="184">
        <v>6952</v>
      </c>
      <c r="N2349" s="179" t="s">
        <v>20</v>
      </c>
      <c r="O2349" s="180" t="s">
        <v>20</v>
      </c>
    </row>
    <row r="2350" spans="1:15" customFormat="1" ht="15.5" x14ac:dyDescent="0.35">
      <c r="A2350" s="123" t="s">
        <v>5260</v>
      </c>
      <c r="B2350" s="124" t="s">
        <v>5261</v>
      </c>
      <c r="C2350" s="123" t="s">
        <v>109</v>
      </c>
      <c r="D2350" s="123" t="s">
        <v>171</v>
      </c>
      <c r="E2350" s="123" t="s">
        <v>1047</v>
      </c>
      <c r="F2350" s="123">
        <v>2024</v>
      </c>
      <c r="G2350" s="123" t="s">
        <v>138</v>
      </c>
      <c r="H2350" s="123" t="s">
        <v>144</v>
      </c>
      <c r="I2350" s="123" t="s">
        <v>145</v>
      </c>
      <c r="J2350" s="251" t="s">
        <v>13</v>
      </c>
      <c r="K2350" s="181">
        <v>205496</v>
      </c>
      <c r="L2350" s="181">
        <v>205496</v>
      </c>
      <c r="M2350" s="181">
        <v>205495.133</v>
      </c>
      <c r="N2350" s="182" t="s">
        <v>20</v>
      </c>
      <c r="O2350" s="183" t="s">
        <v>20</v>
      </c>
    </row>
    <row r="2351" spans="1:15" customFormat="1" ht="15.5" x14ac:dyDescent="0.35">
      <c r="A2351" s="176" t="s">
        <v>5262</v>
      </c>
      <c r="B2351" s="177" t="s">
        <v>5263</v>
      </c>
      <c r="C2351" s="176" t="s">
        <v>91</v>
      </c>
      <c r="D2351" s="176" t="s">
        <v>155</v>
      </c>
      <c r="E2351" s="176" t="s">
        <v>155</v>
      </c>
      <c r="F2351" s="176">
        <v>2024</v>
      </c>
      <c r="G2351" s="176" t="s">
        <v>138</v>
      </c>
      <c r="H2351" s="176" t="s">
        <v>151</v>
      </c>
      <c r="I2351" s="176" t="s">
        <v>200</v>
      </c>
      <c r="J2351" s="250" t="s">
        <v>13</v>
      </c>
      <c r="K2351" s="178">
        <v>12064145</v>
      </c>
      <c r="L2351" s="184">
        <v>13554145</v>
      </c>
      <c r="M2351" s="178">
        <v>11744072.143999999</v>
      </c>
      <c r="N2351" s="179" t="s">
        <v>20</v>
      </c>
      <c r="O2351" s="180" t="s">
        <v>20</v>
      </c>
    </row>
    <row r="2352" spans="1:15" customFormat="1" ht="15.5" x14ac:dyDescent="0.35">
      <c r="A2352" s="123" t="s">
        <v>5264</v>
      </c>
      <c r="B2352" s="124" t="s">
        <v>5265</v>
      </c>
      <c r="C2352" s="123" t="s">
        <v>109</v>
      </c>
      <c r="D2352" s="123" t="s">
        <v>171</v>
      </c>
      <c r="E2352" s="123" t="s">
        <v>3324</v>
      </c>
      <c r="F2352" s="123">
        <v>2024</v>
      </c>
      <c r="G2352" s="123" t="s">
        <v>251</v>
      </c>
      <c r="H2352" s="123" t="s">
        <v>210</v>
      </c>
      <c r="I2352" s="123" t="s">
        <v>289</v>
      </c>
      <c r="J2352" s="251" t="s">
        <v>13</v>
      </c>
      <c r="K2352" s="181">
        <v>80964</v>
      </c>
      <c r="L2352" s="181">
        <v>80964</v>
      </c>
      <c r="M2352" s="181">
        <v>80963.404999999999</v>
      </c>
      <c r="N2352" s="182" t="s">
        <v>20</v>
      </c>
      <c r="O2352" s="183" t="s">
        <v>20</v>
      </c>
    </row>
    <row r="2353" spans="1:15" customFormat="1" ht="15.5" x14ac:dyDescent="0.35">
      <c r="A2353" s="176" t="s">
        <v>5266</v>
      </c>
      <c r="B2353" s="177" t="s">
        <v>5267</v>
      </c>
      <c r="C2353" s="176" t="s">
        <v>90</v>
      </c>
      <c r="D2353" s="176" t="s">
        <v>306</v>
      </c>
      <c r="E2353" s="176" t="s">
        <v>3759</v>
      </c>
      <c r="F2353" s="176">
        <v>2024</v>
      </c>
      <c r="G2353" s="176" t="s">
        <v>138</v>
      </c>
      <c r="H2353" s="176" t="s">
        <v>151</v>
      </c>
      <c r="I2353" s="176" t="s">
        <v>200</v>
      </c>
      <c r="J2353" s="250" t="s">
        <v>13</v>
      </c>
      <c r="K2353" s="178">
        <v>236248</v>
      </c>
      <c r="L2353" s="184">
        <v>150744</v>
      </c>
      <c r="M2353" s="178">
        <v>150741.01</v>
      </c>
      <c r="N2353" s="179" t="s">
        <v>20</v>
      </c>
      <c r="O2353" s="180" t="s">
        <v>20</v>
      </c>
    </row>
    <row r="2354" spans="1:15" customFormat="1" ht="15.5" x14ac:dyDescent="0.35">
      <c r="A2354" s="123" t="s">
        <v>5268</v>
      </c>
      <c r="B2354" s="124" t="s">
        <v>5269</v>
      </c>
      <c r="C2354" s="123" t="s">
        <v>91</v>
      </c>
      <c r="D2354" s="123" t="s">
        <v>155</v>
      </c>
      <c r="E2354" s="123" t="s">
        <v>155</v>
      </c>
      <c r="F2354" s="123">
        <v>2024</v>
      </c>
      <c r="G2354" s="123" t="s">
        <v>138</v>
      </c>
      <c r="H2354" s="123" t="s">
        <v>139</v>
      </c>
      <c r="I2354" s="123" t="s">
        <v>177</v>
      </c>
      <c r="J2354" s="251" t="s">
        <v>13</v>
      </c>
      <c r="K2354" s="181">
        <v>3160</v>
      </c>
      <c r="L2354" s="185">
        <v>3160</v>
      </c>
      <c r="M2354" s="181">
        <v>0</v>
      </c>
      <c r="N2354" s="182" t="s">
        <v>20</v>
      </c>
      <c r="O2354" s="183" t="s">
        <v>146</v>
      </c>
    </row>
    <row r="2355" spans="1:15" customFormat="1" ht="15.5" x14ac:dyDescent="0.35">
      <c r="A2355" s="176" t="s">
        <v>5270</v>
      </c>
      <c r="B2355" s="177" t="s">
        <v>5271</v>
      </c>
      <c r="C2355" s="176" t="s">
        <v>90</v>
      </c>
      <c r="D2355" s="176" t="s">
        <v>404</v>
      </c>
      <c r="E2355" s="176" t="s">
        <v>528</v>
      </c>
      <c r="F2355" s="176">
        <v>2024</v>
      </c>
      <c r="G2355" s="176" t="s">
        <v>138</v>
      </c>
      <c r="H2355" s="176" t="s">
        <v>162</v>
      </c>
      <c r="I2355" s="176" t="s">
        <v>252</v>
      </c>
      <c r="J2355" s="250" t="s">
        <v>13</v>
      </c>
      <c r="K2355" s="178">
        <v>78247</v>
      </c>
      <c r="L2355" s="184">
        <v>44000</v>
      </c>
      <c r="M2355" s="178">
        <v>43998</v>
      </c>
      <c r="N2355" s="179" t="s">
        <v>20</v>
      </c>
      <c r="O2355" s="180" t="s">
        <v>20</v>
      </c>
    </row>
    <row r="2356" spans="1:15" customFormat="1" ht="15.5" x14ac:dyDescent="0.35">
      <c r="A2356" s="123" t="s">
        <v>5272</v>
      </c>
      <c r="B2356" s="124" t="s">
        <v>5273</v>
      </c>
      <c r="C2356" s="123" t="s">
        <v>97</v>
      </c>
      <c r="D2356" s="123" t="s">
        <v>333</v>
      </c>
      <c r="E2356" s="123" t="s">
        <v>333</v>
      </c>
      <c r="F2356" s="123">
        <v>2024</v>
      </c>
      <c r="G2356" s="123" t="s">
        <v>251</v>
      </c>
      <c r="H2356" s="123" t="s">
        <v>182</v>
      </c>
      <c r="I2356" s="123" t="s">
        <v>330</v>
      </c>
      <c r="J2356" s="251" t="s">
        <v>13</v>
      </c>
      <c r="K2356" s="181">
        <v>2348</v>
      </c>
      <c r="L2356" s="181">
        <v>2349</v>
      </c>
      <c r="M2356" s="181">
        <v>0</v>
      </c>
      <c r="N2356" s="182" t="s">
        <v>20</v>
      </c>
      <c r="O2356" s="183" t="s">
        <v>146</v>
      </c>
    </row>
    <row r="2357" spans="1:15" customFormat="1" ht="15.5" x14ac:dyDescent="0.35">
      <c r="A2357" s="176" t="s">
        <v>5274</v>
      </c>
      <c r="B2357" s="177" t="s">
        <v>5275</v>
      </c>
      <c r="C2357" s="176" t="s">
        <v>292</v>
      </c>
      <c r="D2357" s="176" t="s">
        <v>293</v>
      </c>
      <c r="E2357" s="176" t="s">
        <v>358</v>
      </c>
      <c r="F2357" s="176">
        <v>2024</v>
      </c>
      <c r="G2357" s="176" t="s">
        <v>138</v>
      </c>
      <c r="H2357" s="176" t="s">
        <v>321</v>
      </c>
      <c r="I2357" s="176" t="s">
        <v>322</v>
      </c>
      <c r="J2357" s="250" t="s">
        <v>13</v>
      </c>
      <c r="K2357" s="178">
        <v>4</v>
      </c>
      <c r="L2357" s="178">
        <v>200000</v>
      </c>
      <c r="M2357" s="178">
        <v>0</v>
      </c>
      <c r="N2357" s="179" t="s">
        <v>20</v>
      </c>
      <c r="O2357" s="180" t="s">
        <v>146</v>
      </c>
    </row>
    <row r="2358" spans="1:15" customFormat="1" ht="15.5" x14ac:dyDescent="0.35">
      <c r="A2358" s="123" t="s">
        <v>5276</v>
      </c>
      <c r="B2358" s="124" t="s">
        <v>5277</v>
      </c>
      <c r="C2358" s="123" t="s">
        <v>109</v>
      </c>
      <c r="D2358" s="123" t="s">
        <v>288</v>
      </c>
      <c r="E2358" s="123" t="s">
        <v>1496</v>
      </c>
      <c r="F2358" s="123">
        <v>2024</v>
      </c>
      <c r="G2358" s="123" t="s">
        <v>138</v>
      </c>
      <c r="H2358" s="123" t="s">
        <v>196</v>
      </c>
      <c r="I2358" s="123" t="s">
        <v>196</v>
      </c>
      <c r="J2358" s="251" t="s">
        <v>13</v>
      </c>
      <c r="K2358" s="181">
        <v>38187</v>
      </c>
      <c r="L2358" s="181">
        <v>6923</v>
      </c>
      <c r="M2358" s="181">
        <v>6923</v>
      </c>
      <c r="N2358" s="182" t="s">
        <v>20</v>
      </c>
      <c r="O2358" s="183" t="s">
        <v>20</v>
      </c>
    </row>
    <row r="2359" spans="1:15" customFormat="1" ht="15.5" x14ac:dyDescent="0.35">
      <c r="A2359" s="176" t="s">
        <v>5278</v>
      </c>
      <c r="B2359" s="177" t="s">
        <v>5279</v>
      </c>
      <c r="C2359" s="176" t="s">
        <v>91</v>
      </c>
      <c r="D2359" s="176" t="s">
        <v>155</v>
      </c>
      <c r="E2359" s="176" t="s">
        <v>155</v>
      </c>
      <c r="F2359" s="176">
        <v>2024</v>
      </c>
      <c r="G2359" s="176" t="s">
        <v>138</v>
      </c>
      <c r="H2359" s="176" t="s">
        <v>139</v>
      </c>
      <c r="I2359" s="176" t="s">
        <v>177</v>
      </c>
      <c r="J2359" s="250" t="s">
        <v>13</v>
      </c>
      <c r="K2359" s="178">
        <v>2</v>
      </c>
      <c r="L2359" s="184">
        <v>2</v>
      </c>
      <c r="M2359" s="178">
        <v>0</v>
      </c>
      <c r="N2359" s="179" t="s">
        <v>20</v>
      </c>
      <c r="O2359" s="180" t="s">
        <v>146</v>
      </c>
    </row>
    <row r="2360" spans="1:15" customFormat="1" ht="15.5" x14ac:dyDescent="0.35">
      <c r="A2360" s="123" t="s">
        <v>5280</v>
      </c>
      <c r="B2360" s="124" t="s">
        <v>5281</v>
      </c>
      <c r="C2360" s="123" t="s">
        <v>292</v>
      </c>
      <c r="D2360" s="123" t="s">
        <v>655</v>
      </c>
      <c r="E2360" s="123" t="s">
        <v>655</v>
      </c>
      <c r="F2360" s="123">
        <v>2024</v>
      </c>
      <c r="G2360" s="123" t="s">
        <v>138</v>
      </c>
      <c r="H2360" s="123" t="s">
        <v>151</v>
      </c>
      <c r="I2360" s="123" t="s">
        <v>200</v>
      </c>
      <c r="J2360" s="251" t="s">
        <v>13</v>
      </c>
      <c r="K2360" s="181">
        <v>50217</v>
      </c>
      <c r="L2360" s="181">
        <v>1195780</v>
      </c>
      <c r="M2360" s="181">
        <v>50217</v>
      </c>
      <c r="N2360" s="182" t="s">
        <v>20</v>
      </c>
      <c r="O2360" s="183" t="s">
        <v>20</v>
      </c>
    </row>
    <row r="2361" spans="1:15" customFormat="1" ht="15.5" x14ac:dyDescent="0.35">
      <c r="A2361" s="176" t="s">
        <v>5282</v>
      </c>
      <c r="B2361" s="177" t="s">
        <v>5283</v>
      </c>
      <c r="C2361" s="176" t="s">
        <v>91</v>
      </c>
      <c r="D2361" s="176" t="s">
        <v>155</v>
      </c>
      <c r="E2361" s="176" t="s">
        <v>155</v>
      </c>
      <c r="F2361" s="176">
        <v>2024</v>
      </c>
      <c r="G2361" s="176" t="s">
        <v>138</v>
      </c>
      <c r="H2361" s="176" t="s">
        <v>321</v>
      </c>
      <c r="I2361" s="176" t="s">
        <v>5284</v>
      </c>
      <c r="J2361" s="250" t="s">
        <v>13</v>
      </c>
      <c r="K2361" s="178">
        <v>141460</v>
      </c>
      <c r="L2361" s="178">
        <v>141460</v>
      </c>
      <c r="M2361" s="178">
        <v>141460</v>
      </c>
      <c r="N2361" s="179" t="s">
        <v>20</v>
      </c>
      <c r="O2361" s="180" t="s">
        <v>20</v>
      </c>
    </row>
    <row r="2362" spans="1:15" customFormat="1" ht="15.5" x14ac:dyDescent="0.35">
      <c r="A2362" s="123" t="s">
        <v>5285</v>
      </c>
      <c r="B2362" s="124" t="s">
        <v>5286</v>
      </c>
      <c r="C2362" s="123" t="s">
        <v>90</v>
      </c>
      <c r="D2362" s="123" t="s">
        <v>155</v>
      </c>
      <c r="E2362" s="123" t="s">
        <v>155</v>
      </c>
      <c r="F2362" s="123">
        <v>2024</v>
      </c>
      <c r="G2362" s="123" t="s">
        <v>138</v>
      </c>
      <c r="H2362" s="123" t="s">
        <v>151</v>
      </c>
      <c r="I2362" s="123" t="s">
        <v>152</v>
      </c>
      <c r="J2362" s="251" t="s">
        <v>13</v>
      </c>
      <c r="K2362" s="181">
        <v>2139164</v>
      </c>
      <c r="L2362" s="185">
        <v>902253</v>
      </c>
      <c r="M2362" s="181">
        <v>465426.40700000001</v>
      </c>
      <c r="N2362" s="182" t="s">
        <v>20</v>
      </c>
      <c r="O2362" s="183" t="s">
        <v>20</v>
      </c>
    </row>
    <row r="2363" spans="1:15" customFormat="1" ht="15.5" x14ac:dyDescent="0.35">
      <c r="A2363" s="176" t="s">
        <v>5287</v>
      </c>
      <c r="B2363" s="177" t="s">
        <v>5288</v>
      </c>
      <c r="C2363" s="176" t="s">
        <v>109</v>
      </c>
      <c r="D2363" s="176" t="s">
        <v>155</v>
      </c>
      <c r="E2363" s="176" t="s">
        <v>155</v>
      </c>
      <c r="F2363" s="176">
        <v>2024</v>
      </c>
      <c r="G2363" s="176" t="s">
        <v>251</v>
      </c>
      <c r="H2363" s="176" t="s">
        <v>162</v>
      </c>
      <c r="I2363" s="176" t="s">
        <v>252</v>
      </c>
      <c r="J2363" s="250" t="s">
        <v>13</v>
      </c>
      <c r="K2363" s="178">
        <v>214246</v>
      </c>
      <c r="L2363" s="184">
        <v>2</v>
      </c>
      <c r="M2363" s="178">
        <v>0</v>
      </c>
      <c r="N2363" s="179" t="s">
        <v>20</v>
      </c>
      <c r="O2363" s="180" t="s">
        <v>146</v>
      </c>
    </row>
    <row r="2364" spans="1:15" customFormat="1" ht="15.5" x14ac:dyDescent="0.35">
      <c r="A2364" s="123" t="s">
        <v>5289</v>
      </c>
      <c r="B2364" s="124" t="s">
        <v>5290</v>
      </c>
      <c r="C2364" s="123" t="s">
        <v>91</v>
      </c>
      <c r="D2364" s="123" t="s">
        <v>384</v>
      </c>
      <c r="E2364" s="123" t="s">
        <v>3150</v>
      </c>
      <c r="F2364" s="123">
        <v>2024</v>
      </c>
      <c r="G2364" s="123" t="s">
        <v>138</v>
      </c>
      <c r="H2364" s="123" t="s">
        <v>162</v>
      </c>
      <c r="I2364" s="123" t="s">
        <v>1018</v>
      </c>
      <c r="J2364" s="251" t="s">
        <v>13</v>
      </c>
      <c r="K2364" s="181">
        <v>20835</v>
      </c>
      <c r="L2364" s="181">
        <v>20835</v>
      </c>
      <c r="M2364" s="181">
        <v>20835</v>
      </c>
      <c r="N2364" s="182" t="s">
        <v>20</v>
      </c>
      <c r="O2364" s="183" t="s">
        <v>20</v>
      </c>
    </row>
    <row r="2365" spans="1:15" customFormat="1" ht="15.5" x14ac:dyDescent="0.35">
      <c r="A2365" s="176" t="s">
        <v>5291</v>
      </c>
      <c r="B2365" s="177" t="s">
        <v>5292</v>
      </c>
      <c r="C2365" s="176" t="s">
        <v>89</v>
      </c>
      <c r="D2365" s="176" t="s">
        <v>186</v>
      </c>
      <c r="E2365" s="176" t="s">
        <v>187</v>
      </c>
      <c r="F2365" s="176">
        <v>2024</v>
      </c>
      <c r="G2365" s="176" t="s">
        <v>138</v>
      </c>
      <c r="H2365" s="176" t="s">
        <v>144</v>
      </c>
      <c r="I2365" s="176" t="s">
        <v>145</v>
      </c>
      <c r="J2365" s="250" t="s">
        <v>13</v>
      </c>
      <c r="K2365" s="178">
        <v>813952</v>
      </c>
      <c r="L2365" s="184">
        <v>710169</v>
      </c>
      <c r="M2365" s="178">
        <v>686833</v>
      </c>
      <c r="N2365" s="179" t="s">
        <v>20</v>
      </c>
      <c r="O2365" s="180" t="s">
        <v>20</v>
      </c>
    </row>
    <row r="2366" spans="1:15" customFormat="1" ht="15.5" x14ac:dyDescent="0.35">
      <c r="A2366" s="123" t="s">
        <v>5293</v>
      </c>
      <c r="B2366" s="124" t="s">
        <v>5294</v>
      </c>
      <c r="C2366" s="123" t="s">
        <v>96</v>
      </c>
      <c r="D2366" s="123" t="s">
        <v>136</v>
      </c>
      <c r="E2366" s="123" t="s">
        <v>137</v>
      </c>
      <c r="F2366" s="123">
        <v>2024</v>
      </c>
      <c r="G2366" s="123" t="s">
        <v>138</v>
      </c>
      <c r="H2366" s="123" t="s">
        <v>144</v>
      </c>
      <c r="I2366" s="123" t="s">
        <v>145</v>
      </c>
      <c r="J2366" s="251" t="s">
        <v>13</v>
      </c>
      <c r="K2366" s="181">
        <v>525224</v>
      </c>
      <c r="L2366" s="181">
        <v>525225</v>
      </c>
      <c r="M2366" s="181">
        <v>525223.23699999996</v>
      </c>
      <c r="N2366" s="182" t="s">
        <v>20</v>
      </c>
      <c r="O2366" s="183" t="s">
        <v>20</v>
      </c>
    </row>
    <row r="2367" spans="1:15" customFormat="1" ht="15.5" x14ac:dyDescent="0.35">
      <c r="A2367" s="176" t="s">
        <v>5295</v>
      </c>
      <c r="B2367" s="177" t="s">
        <v>5296</v>
      </c>
      <c r="C2367" s="176" t="s">
        <v>97</v>
      </c>
      <c r="D2367" s="176" t="s">
        <v>155</v>
      </c>
      <c r="E2367" s="176" t="s">
        <v>155</v>
      </c>
      <c r="F2367" s="176">
        <v>2024</v>
      </c>
      <c r="G2367" s="176" t="s">
        <v>138</v>
      </c>
      <c r="H2367" s="176" t="s">
        <v>151</v>
      </c>
      <c r="I2367" s="176" t="s">
        <v>200</v>
      </c>
      <c r="J2367" s="250" t="s">
        <v>13</v>
      </c>
      <c r="K2367" s="178">
        <v>6000</v>
      </c>
      <c r="L2367" s="178">
        <v>106801</v>
      </c>
      <c r="M2367" s="178">
        <v>4770</v>
      </c>
      <c r="N2367" s="179" t="s">
        <v>20</v>
      </c>
      <c r="O2367" s="180" t="s">
        <v>20</v>
      </c>
    </row>
    <row r="2368" spans="1:15" customFormat="1" ht="15.5" x14ac:dyDescent="0.35">
      <c r="A2368" s="123" t="s">
        <v>5297</v>
      </c>
      <c r="B2368" s="124" t="s">
        <v>5298</v>
      </c>
      <c r="C2368" s="123" t="s">
        <v>292</v>
      </c>
      <c r="D2368" s="123" t="s">
        <v>449</v>
      </c>
      <c r="E2368" s="123" t="s">
        <v>1273</v>
      </c>
      <c r="F2368" s="123">
        <v>2024</v>
      </c>
      <c r="G2368" s="123" t="s">
        <v>138</v>
      </c>
      <c r="H2368" s="123" t="s">
        <v>162</v>
      </c>
      <c r="I2368" s="123" t="s">
        <v>252</v>
      </c>
      <c r="J2368" s="251" t="s">
        <v>13</v>
      </c>
      <c r="K2368" s="181">
        <v>98870</v>
      </c>
      <c r="L2368" s="185">
        <v>75500</v>
      </c>
      <c r="M2368" s="181">
        <v>75500</v>
      </c>
      <c r="N2368" s="182" t="s">
        <v>20</v>
      </c>
      <c r="O2368" s="183" t="s">
        <v>20</v>
      </c>
    </row>
    <row r="2369" spans="1:15" customFormat="1" ht="15.5" x14ac:dyDescent="0.35">
      <c r="A2369" s="176" t="s">
        <v>5299</v>
      </c>
      <c r="B2369" s="177" t="s">
        <v>5300</v>
      </c>
      <c r="C2369" s="176" t="s">
        <v>84</v>
      </c>
      <c r="D2369" s="176" t="s">
        <v>440</v>
      </c>
      <c r="E2369" s="176" t="s">
        <v>440</v>
      </c>
      <c r="F2369" s="176">
        <v>2024</v>
      </c>
      <c r="G2369" s="176" t="s">
        <v>138</v>
      </c>
      <c r="H2369" s="176" t="s">
        <v>151</v>
      </c>
      <c r="I2369" s="176" t="s">
        <v>200</v>
      </c>
      <c r="J2369" s="250" t="s">
        <v>13</v>
      </c>
      <c r="K2369" s="178">
        <v>43000</v>
      </c>
      <c r="L2369" s="178">
        <v>397904</v>
      </c>
      <c r="M2369" s="178">
        <v>43000</v>
      </c>
      <c r="N2369" s="179" t="s">
        <v>20</v>
      </c>
      <c r="O2369" s="180" t="s">
        <v>20</v>
      </c>
    </row>
    <row r="2370" spans="1:15" customFormat="1" ht="15.5" x14ac:dyDescent="0.35">
      <c r="A2370" s="123" t="s">
        <v>5301</v>
      </c>
      <c r="B2370" s="124" t="s">
        <v>5302</v>
      </c>
      <c r="C2370" s="123" t="s">
        <v>96</v>
      </c>
      <c r="D2370" s="123" t="s">
        <v>166</v>
      </c>
      <c r="E2370" s="123" t="s">
        <v>1012</v>
      </c>
      <c r="F2370" s="123">
        <v>2024</v>
      </c>
      <c r="G2370" s="123" t="s">
        <v>138</v>
      </c>
      <c r="H2370" s="123" t="s">
        <v>144</v>
      </c>
      <c r="I2370" s="123" t="s">
        <v>145</v>
      </c>
      <c r="J2370" s="251" t="s">
        <v>13</v>
      </c>
      <c r="K2370" s="181">
        <v>762841</v>
      </c>
      <c r="L2370" s="181">
        <v>820283</v>
      </c>
      <c r="M2370" s="181">
        <v>762840</v>
      </c>
      <c r="N2370" s="182" t="s">
        <v>20</v>
      </c>
      <c r="O2370" s="183" t="s">
        <v>20</v>
      </c>
    </row>
    <row r="2371" spans="1:15" customFormat="1" ht="15.5" x14ac:dyDescent="0.35">
      <c r="A2371" s="176" t="s">
        <v>5303</v>
      </c>
      <c r="B2371" s="177" t="s">
        <v>5304</v>
      </c>
      <c r="C2371" s="176" t="s">
        <v>90</v>
      </c>
      <c r="D2371" s="176" t="s">
        <v>911</v>
      </c>
      <c r="E2371" s="176" t="s">
        <v>2388</v>
      </c>
      <c r="F2371" s="176">
        <v>2024</v>
      </c>
      <c r="G2371" s="176" t="s">
        <v>138</v>
      </c>
      <c r="H2371" s="176" t="s">
        <v>196</v>
      </c>
      <c r="I2371" s="176" t="s">
        <v>196</v>
      </c>
      <c r="J2371" s="250" t="s">
        <v>13</v>
      </c>
      <c r="K2371" s="178">
        <v>333474</v>
      </c>
      <c r="L2371" s="178">
        <v>233658</v>
      </c>
      <c r="M2371" s="178">
        <v>233654.603</v>
      </c>
      <c r="N2371" s="179" t="s">
        <v>20</v>
      </c>
      <c r="O2371" s="180" t="s">
        <v>20</v>
      </c>
    </row>
    <row r="2372" spans="1:15" customFormat="1" ht="15.5" x14ac:dyDescent="0.35">
      <c r="A2372" s="123" t="s">
        <v>5305</v>
      </c>
      <c r="B2372" s="124" t="s">
        <v>5306</v>
      </c>
      <c r="C2372" s="123" t="s">
        <v>86</v>
      </c>
      <c r="D2372" s="123" t="s">
        <v>155</v>
      </c>
      <c r="E2372" s="123" t="s">
        <v>155</v>
      </c>
      <c r="F2372" s="123">
        <v>2024</v>
      </c>
      <c r="G2372" s="123" t="s">
        <v>138</v>
      </c>
      <c r="H2372" s="123" t="s">
        <v>321</v>
      </c>
      <c r="I2372" s="123" t="s">
        <v>1181</v>
      </c>
      <c r="J2372" s="251" t="s">
        <v>13</v>
      </c>
      <c r="K2372" s="181">
        <v>115956</v>
      </c>
      <c r="L2372" s="181">
        <v>115956</v>
      </c>
      <c r="M2372" s="181">
        <v>20229.626</v>
      </c>
      <c r="N2372" s="182" t="s">
        <v>20</v>
      </c>
      <c r="O2372" s="183" t="s">
        <v>20</v>
      </c>
    </row>
    <row r="2373" spans="1:15" customFormat="1" ht="15.5" x14ac:dyDescent="0.35">
      <c r="A2373" s="176" t="s">
        <v>5307</v>
      </c>
      <c r="B2373" s="177" t="s">
        <v>5308</v>
      </c>
      <c r="C2373" s="176" t="s">
        <v>74</v>
      </c>
      <c r="D2373" s="176" t="s">
        <v>155</v>
      </c>
      <c r="E2373" s="176" t="s">
        <v>155</v>
      </c>
      <c r="F2373" s="176">
        <v>2024</v>
      </c>
      <c r="G2373" s="176" t="s">
        <v>138</v>
      </c>
      <c r="H2373" s="176" t="s">
        <v>321</v>
      </c>
      <c r="I2373" s="176" t="s">
        <v>5284</v>
      </c>
      <c r="J2373" s="250" t="s">
        <v>13</v>
      </c>
      <c r="K2373" s="178">
        <v>294054</v>
      </c>
      <c r="L2373" s="178">
        <v>1320256</v>
      </c>
      <c r="M2373" s="178">
        <v>282498.848</v>
      </c>
      <c r="N2373" s="179" t="s">
        <v>20</v>
      </c>
      <c r="O2373" s="180" t="s">
        <v>20</v>
      </c>
    </row>
    <row r="2374" spans="1:15" customFormat="1" ht="15.5" x14ac:dyDescent="0.35">
      <c r="A2374" s="123" t="s">
        <v>5309</v>
      </c>
      <c r="B2374" s="124" t="s">
        <v>5310</v>
      </c>
      <c r="C2374" s="123" t="s">
        <v>91</v>
      </c>
      <c r="D2374" s="123" t="s">
        <v>155</v>
      </c>
      <c r="E2374" s="123" t="s">
        <v>155</v>
      </c>
      <c r="F2374" s="123">
        <v>2024</v>
      </c>
      <c r="G2374" s="123" t="s">
        <v>138</v>
      </c>
      <c r="H2374" s="123" t="s">
        <v>321</v>
      </c>
      <c r="I2374" s="123" t="s">
        <v>5284</v>
      </c>
      <c r="J2374" s="251" t="s">
        <v>13</v>
      </c>
      <c r="K2374" s="181">
        <v>2463530</v>
      </c>
      <c r="L2374" s="181">
        <v>3834357</v>
      </c>
      <c r="M2374" s="181">
        <v>2117754.94</v>
      </c>
      <c r="N2374" s="182" t="s">
        <v>20</v>
      </c>
      <c r="O2374" s="183" t="s">
        <v>20</v>
      </c>
    </row>
    <row r="2375" spans="1:15" customFormat="1" ht="15.5" x14ac:dyDescent="0.35">
      <c r="A2375" s="176" t="s">
        <v>5311</v>
      </c>
      <c r="B2375" s="177" t="s">
        <v>5312</v>
      </c>
      <c r="C2375" s="176" t="s">
        <v>91</v>
      </c>
      <c r="D2375" s="176" t="s">
        <v>155</v>
      </c>
      <c r="E2375" s="176" t="s">
        <v>155</v>
      </c>
      <c r="F2375" s="176">
        <v>2024</v>
      </c>
      <c r="G2375" s="176" t="s">
        <v>138</v>
      </c>
      <c r="H2375" s="176" t="s">
        <v>321</v>
      </c>
      <c r="I2375" s="176" t="s">
        <v>5284</v>
      </c>
      <c r="J2375" s="250" t="s">
        <v>13</v>
      </c>
      <c r="K2375" s="178">
        <v>104615</v>
      </c>
      <c r="L2375" s="184">
        <v>880918</v>
      </c>
      <c r="M2375" s="178">
        <v>103120</v>
      </c>
      <c r="N2375" s="179" t="s">
        <v>20</v>
      </c>
      <c r="O2375" s="180" t="s">
        <v>20</v>
      </c>
    </row>
    <row r="2376" spans="1:15" customFormat="1" ht="15.5" x14ac:dyDescent="0.35">
      <c r="A2376" s="123" t="s">
        <v>5313</v>
      </c>
      <c r="B2376" s="124" t="s">
        <v>5314</v>
      </c>
      <c r="C2376" s="123" t="s">
        <v>91</v>
      </c>
      <c r="D2376" s="123" t="s">
        <v>155</v>
      </c>
      <c r="E2376" s="123" t="s">
        <v>155</v>
      </c>
      <c r="F2376" s="123">
        <v>2024</v>
      </c>
      <c r="G2376" s="123" t="s">
        <v>138</v>
      </c>
      <c r="H2376" s="123" t="s">
        <v>321</v>
      </c>
      <c r="I2376" s="123" t="s">
        <v>5284</v>
      </c>
      <c r="J2376" s="251" t="s">
        <v>13</v>
      </c>
      <c r="K2376" s="181">
        <v>543514</v>
      </c>
      <c r="L2376" s="185">
        <v>1044036</v>
      </c>
      <c r="M2376" s="181">
        <v>496475.78100000002</v>
      </c>
      <c r="N2376" s="182" t="s">
        <v>20</v>
      </c>
      <c r="O2376" s="183" t="s">
        <v>20</v>
      </c>
    </row>
    <row r="2377" spans="1:15" customFormat="1" ht="15.5" x14ac:dyDescent="0.35">
      <c r="A2377" s="176" t="s">
        <v>5315</v>
      </c>
      <c r="B2377" s="177" t="s">
        <v>5316</v>
      </c>
      <c r="C2377" s="176" t="s">
        <v>91</v>
      </c>
      <c r="D2377" s="176" t="s">
        <v>155</v>
      </c>
      <c r="E2377" s="176" t="s">
        <v>155</v>
      </c>
      <c r="F2377" s="176">
        <v>2024</v>
      </c>
      <c r="G2377" s="176" t="s">
        <v>138</v>
      </c>
      <c r="H2377" s="176" t="s">
        <v>321</v>
      </c>
      <c r="I2377" s="176" t="s">
        <v>5284</v>
      </c>
      <c r="J2377" s="250" t="s">
        <v>13</v>
      </c>
      <c r="K2377" s="178">
        <v>754572</v>
      </c>
      <c r="L2377" s="178">
        <v>911666</v>
      </c>
      <c r="M2377" s="178">
        <v>752855</v>
      </c>
      <c r="N2377" s="179" t="s">
        <v>20</v>
      </c>
      <c r="O2377" s="180" t="s">
        <v>20</v>
      </c>
    </row>
    <row r="2378" spans="1:15" customFormat="1" ht="15.5" x14ac:dyDescent="0.35">
      <c r="A2378" s="123" t="s">
        <v>5317</v>
      </c>
      <c r="B2378" s="124" t="s">
        <v>5318</v>
      </c>
      <c r="C2378" s="123" t="s">
        <v>92</v>
      </c>
      <c r="D2378" s="123" t="s">
        <v>361</v>
      </c>
      <c r="E2378" s="123" t="s">
        <v>362</v>
      </c>
      <c r="F2378" s="123">
        <v>2024</v>
      </c>
      <c r="G2378" s="123" t="s">
        <v>251</v>
      </c>
      <c r="H2378" s="123" t="s">
        <v>210</v>
      </c>
      <c r="I2378" s="123" t="s">
        <v>211</v>
      </c>
      <c r="J2378" s="251" t="s">
        <v>13</v>
      </c>
      <c r="K2378" s="181">
        <v>6185</v>
      </c>
      <c r="L2378" s="181">
        <v>6185</v>
      </c>
      <c r="M2378" s="181">
        <v>6060</v>
      </c>
      <c r="N2378" s="182" t="s">
        <v>20</v>
      </c>
      <c r="O2378" s="183" t="s">
        <v>20</v>
      </c>
    </row>
    <row r="2379" spans="1:15" customFormat="1" ht="15.5" x14ac:dyDescent="0.35">
      <c r="A2379" s="176" t="s">
        <v>5319</v>
      </c>
      <c r="B2379" s="177" t="s">
        <v>5320</v>
      </c>
      <c r="C2379" s="176" t="s">
        <v>87</v>
      </c>
      <c r="D2379" s="176" t="s">
        <v>60</v>
      </c>
      <c r="E2379" s="176" t="s">
        <v>60</v>
      </c>
      <c r="F2379" s="176">
        <v>2024</v>
      </c>
      <c r="G2379" s="176" t="s">
        <v>138</v>
      </c>
      <c r="H2379" s="176" t="s">
        <v>151</v>
      </c>
      <c r="I2379" s="176" t="s">
        <v>200</v>
      </c>
      <c r="J2379" s="250" t="s">
        <v>13</v>
      </c>
      <c r="K2379" s="178">
        <v>80000</v>
      </c>
      <c r="L2379" s="184">
        <v>81000</v>
      </c>
      <c r="M2379" s="184">
        <v>455</v>
      </c>
      <c r="N2379" s="179" t="s">
        <v>20</v>
      </c>
      <c r="O2379" s="180" t="s">
        <v>20</v>
      </c>
    </row>
    <row r="2380" spans="1:15" customFormat="1" ht="15.5" x14ac:dyDescent="0.35">
      <c r="A2380" s="123" t="s">
        <v>5321</v>
      </c>
      <c r="B2380" s="124" t="s">
        <v>5322</v>
      </c>
      <c r="C2380" s="123" t="s">
        <v>96</v>
      </c>
      <c r="D2380" s="123" t="s">
        <v>155</v>
      </c>
      <c r="E2380" s="123" t="s">
        <v>155</v>
      </c>
      <c r="F2380" s="123">
        <v>2024</v>
      </c>
      <c r="G2380" s="123" t="s">
        <v>138</v>
      </c>
      <c r="H2380" s="123" t="s">
        <v>151</v>
      </c>
      <c r="I2380" s="123" t="s">
        <v>200</v>
      </c>
      <c r="J2380" s="251" t="s">
        <v>16</v>
      </c>
      <c r="K2380" s="181">
        <v>923501</v>
      </c>
      <c r="L2380" s="181">
        <v>923501</v>
      </c>
      <c r="M2380" s="181">
        <v>910901</v>
      </c>
      <c r="N2380" s="182" t="s">
        <v>20</v>
      </c>
      <c r="O2380" s="183" t="s">
        <v>20</v>
      </c>
    </row>
    <row r="2381" spans="1:15" customFormat="1" ht="15.5" x14ac:dyDescent="0.35">
      <c r="A2381" s="176" t="s">
        <v>5323</v>
      </c>
      <c r="B2381" s="177" t="s">
        <v>5324</v>
      </c>
      <c r="C2381" s="176" t="s">
        <v>86</v>
      </c>
      <c r="D2381" s="176" t="s">
        <v>906</v>
      </c>
      <c r="E2381" s="176" t="s">
        <v>907</v>
      </c>
      <c r="F2381" s="176">
        <v>2024</v>
      </c>
      <c r="G2381" s="176" t="s">
        <v>138</v>
      </c>
      <c r="H2381" s="176" t="s">
        <v>414</v>
      </c>
      <c r="I2381" s="176" t="s">
        <v>415</v>
      </c>
      <c r="J2381" s="250" t="s">
        <v>13</v>
      </c>
      <c r="K2381" s="178">
        <v>167647</v>
      </c>
      <c r="L2381" s="184">
        <v>232806</v>
      </c>
      <c r="M2381" s="178">
        <v>166831.984</v>
      </c>
      <c r="N2381" s="179" t="s">
        <v>20</v>
      </c>
      <c r="O2381" s="180" t="s">
        <v>20</v>
      </c>
    </row>
    <row r="2382" spans="1:15" customFormat="1" ht="15.5" x14ac:dyDescent="0.35">
      <c r="A2382" s="123" t="s">
        <v>5325</v>
      </c>
      <c r="B2382" s="124" t="s">
        <v>5326</v>
      </c>
      <c r="C2382" s="123" t="s">
        <v>90</v>
      </c>
      <c r="D2382" s="123" t="s">
        <v>155</v>
      </c>
      <c r="E2382" s="123" t="s">
        <v>155</v>
      </c>
      <c r="F2382" s="123">
        <v>2024</v>
      </c>
      <c r="G2382" s="123" t="s">
        <v>138</v>
      </c>
      <c r="H2382" s="123" t="s">
        <v>151</v>
      </c>
      <c r="I2382" s="123" t="s">
        <v>200</v>
      </c>
      <c r="J2382" s="251" t="s">
        <v>13</v>
      </c>
      <c r="K2382" s="181">
        <v>637987</v>
      </c>
      <c r="L2382" s="181">
        <v>1394937</v>
      </c>
      <c r="M2382" s="181">
        <v>637738.64199999999</v>
      </c>
      <c r="N2382" s="182" t="s">
        <v>20</v>
      </c>
      <c r="O2382" s="183" t="s">
        <v>20</v>
      </c>
    </row>
    <row r="2383" spans="1:15" customFormat="1" ht="15.5" x14ac:dyDescent="0.35">
      <c r="A2383" s="176" t="s">
        <v>5327</v>
      </c>
      <c r="B2383" s="177" t="s">
        <v>5328</v>
      </c>
      <c r="C2383" s="176" t="s">
        <v>100</v>
      </c>
      <c r="D2383" s="176" t="s">
        <v>155</v>
      </c>
      <c r="E2383" s="176" t="s">
        <v>155</v>
      </c>
      <c r="F2383" s="176">
        <v>2024</v>
      </c>
      <c r="G2383" s="176" t="s">
        <v>138</v>
      </c>
      <c r="H2383" s="176" t="s">
        <v>151</v>
      </c>
      <c r="I2383" s="176" t="s">
        <v>152</v>
      </c>
      <c r="J2383" s="250" t="s">
        <v>13</v>
      </c>
      <c r="K2383" s="178">
        <v>152144</v>
      </c>
      <c r="L2383" s="178">
        <v>147000</v>
      </c>
      <c r="M2383" s="178">
        <v>141361.70000000001</v>
      </c>
      <c r="N2383" s="179" t="s">
        <v>20</v>
      </c>
      <c r="O2383" s="180" t="s">
        <v>20</v>
      </c>
    </row>
    <row r="2384" spans="1:15" customFormat="1" ht="15.5" x14ac:dyDescent="0.35">
      <c r="A2384" s="123" t="s">
        <v>5329</v>
      </c>
      <c r="B2384" s="124" t="s">
        <v>5330</v>
      </c>
      <c r="C2384" s="123" t="s">
        <v>84</v>
      </c>
      <c r="D2384" s="123" t="s">
        <v>155</v>
      </c>
      <c r="E2384" s="123" t="s">
        <v>155</v>
      </c>
      <c r="F2384" s="123">
        <v>2024</v>
      </c>
      <c r="G2384" s="123" t="s">
        <v>251</v>
      </c>
      <c r="H2384" s="123" t="s">
        <v>144</v>
      </c>
      <c r="I2384" s="123" t="s">
        <v>261</v>
      </c>
      <c r="J2384" s="251" t="s">
        <v>13</v>
      </c>
      <c r="K2384" s="181">
        <v>144227</v>
      </c>
      <c r="L2384" s="185">
        <v>144130</v>
      </c>
      <c r="M2384" s="181">
        <v>144129.38399999999</v>
      </c>
      <c r="N2384" s="182" t="s">
        <v>20</v>
      </c>
      <c r="O2384" s="183" t="s">
        <v>20</v>
      </c>
    </row>
    <row r="2385" spans="1:15" customFormat="1" ht="15.5" x14ac:dyDescent="0.35">
      <c r="A2385" s="176" t="s">
        <v>5331</v>
      </c>
      <c r="B2385" s="177" t="s">
        <v>5332</v>
      </c>
      <c r="C2385" s="176" t="s">
        <v>97</v>
      </c>
      <c r="D2385" s="176" t="s">
        <v>333</v>
      </c>
      <c r="E2385" s="176" t="s">
        <v>390</v>
      </c>
      <c r="F2385" s="176">
        <v>2024</v>
      </c>
      <c r="G2385" s="176" t="s">
        <v>138</v>
      </c>
      <c r="H2385" s="176" t="s">
        <v>151</v>
      </c>
      <c r="I2385" s="176" t="s">
        <v>152</v>
      </c>
      <c r="J2385" s="250" t="s">
        <v>13</v>
      </c>
      <c r="K2385" s="178">
        <v>2000</v>
      </c>
      <c r="L2385" s="184">
        <v>2000</v>
      </c>
      <c r="M2385" s="178">
        <v>1997</v>
      </c>
      <c r="N2385" s="179" t="s">
        <v>20</v>
      </c>
      <c r="O2385" s="180" t="s">
        <v>20</v>
      </c>
    </row>
    <row r="2386" spans="1:15" customFormat="1" ht="15.5" x14ac:dyDescent="0.35">
      <c r="A2386" s="123" t="s">
        <v>5333</v>
      </c>
      <c r="B2386" s="124" t="s">
        <v>5334</v>
      </c>
      <c r="C2386" s="123" t="s">
        <v>97</v>
      </c>
      <c r="D2386" s="123" t="s">
        <v>333</v>
      </c>
      <c r="E2386" s="123" t="s">
        <v>995</v>
      </c>
      <c r="F2386" s="123">
        <v>2024</v>
      </c>
      <c r="G2386" s="123" t="s">
        <v>138</v>
      </c>
      <c r="H2386" s="123" t="s">
        <v>151</v>
      </c>
      <c r="I2386" s="123" t="s">
        <v>152</v>
      </c>
      <c r="J2386" s="251" t="s">
        <v>13</v>
      </c>
      <c r="K2386" s="181">
        <v>198975</v>
      </c>
      <c r="L2386" s="181">
        <v>197840</v>
      </c>
      <c r="M2386" s="181">
        <v>183032.27100000001</v>
      </c>
      <c r="N2386" s="182" t="s">
        <v>20</v>
      </c>
      <c r="O2386" s="183" t="s">
        <v>20</v>
      </c>
    </row>
    <row r="2387" spans="1:15" customFormat="1" ht="15.5" x14ac:dyDescent="0.35">
      <c r="A2387" s="176" t="s">
        <v>5335</v>
      </c>
      <c r="B2387" s="177" t="s">
        <v>5336</v>
      </c>
      <c r="C2387" s="176" t="s">
        <v>97</v>
      </c>
      <c r="D2387" s="176" t="s">
        <v>155</v>
      </c>
      <c r="E2387" s="176" t="s">
        <v>155</v>
      </c>
      <c r="F2387" s="176">
        <v>2024</v>
      </c>
      <c r="G2387" s="176" t="s">
        <v>251</v>
      </c>
      <c r="H2387" s="176" t="s">
        <v>151</v>
      </c>
      <c r="I2387" s="176" t="s">
        <v>200</v>
      </c>
      <c r="J2387" s="250" t="s">
        <v>13</v>
      </c>
      <c r="K2387" s="178">
        <v>2774</v>
      </c>
      <c r="L2387" s="178">
        <v>1600</v>
      </c>
      <c r="M2387" s="178">
        <v>1586</v>
      </c>
      <c r="N2387" s="179" t="s">
        <v>20</v>
      </c>
      <c r="O2387" s="180" t="s">
        <v>20</v>
      </c>
    </row>
    <row r="2388" spans="1:15" customFormat="1" ht="15.5" x14ac:dyDescent="0.35">
      <c r="A2388" s="123" t="s">
        <v>5337</v>
      </c>
      <c r="B2388" s="124" t="s">
        <v>5338</v>
      </c>
      <c r="C2388" s="123" t="s">
        <v>86</v>
      </c>
      <c r="D2388" s="123" t="s">
        <v>199</v>
      </c>
      <c r="E2388" s="123" t="s">
        <v>199</v>
      </c>
      <c r="F2388" s="123">
        <v>2024</v>
      </c>
      <c r="G2388" s="123" t="s">
        <v>138</v>
      </c>
      <c r="H2388" s="123" t="s">
        <v>162</v>
      </c>
      <c r="I2388" s="123" t="s">
        <v>252</v>
      </c>
      <c r="J2388" s="251" t="s">
        <v>13</v>
      </c>
      <c r="K2388" s="181">
        <v>116198</v>
      </c>
      <c r="L2388" s="185">
        <v>2712</v>
      </c>
      <c r="M2388" s="181">
        <v>0</v>
      </c>
      <c r="N2388" s="182" t="s">
        <v>20</v>
      </c>
      <c r="O2388" s="183" t="s">
        <v>146</v>
      </c>
    </row>
    <row r="2389" spans="1:15" customFormat="1" ht="15.5" x14ac:dyDescent="0.35">
      <c r="A2389" s="176" t="s">
        <v>5339</v>
      </c>
      <c r="B2389" s="177" t="s">
        <v>5340</v>
      </c>
      <c r="C2389" s="176" t="s">
        <v>97</v>
      </c>
      <c r="D2389" s="176" t="s">
        <v>155</v>
      </c>
      <c r="E2389" s="176" t="s">
        <v>155</v>
      </c>
      <c r="F2389" s="176">
        <v>2024</v>
      </c>
      <c r="G2389" s="176" t="s">
        <v>138</v>
      </c>
      <c r="H2389" s="176" t="s">
        <v>151</v>
      </c>
      <c r="I2389" s="176" t="s">
        <v>152</v>
      </c>
      <c r="J2389" s="250" t="s">
        <v>13</v>
      </c>
      <c r="K2389" s="178">
        <v>201972</v>
      </c>
      <c r="L2389" s="178">
        <v>4</v>
      </c>
      <c r="M2389" s="178">
        <v>0</v>
      </c>
      <c r="N2389" s="179" t="s">
        <v>20</v>
      </c>
      <c r="O2389" s="180" t="s">
        <v>146</v>
      </c>
    </row>
    <row r="2390" spans="1:15" customFormat="1" ht="15.5" x14ac:dyDescent="0.35">
      <c r="A2390" s="123" t="s">
        <v>5341</v>
      </c>
      <c r="B2390" s="124" t="s">
        <v>5342</v>
      </c>
      <c r="C2390" s="123" t="s">
        <v>98</v>
      </c>
      <c r="D2390" s="123" t="s">
        <v>190</v>
      </c>
      <c r="E2390" s="123" t="s">
        <v>1394</v>
      </c>
      <c r="F2390" s="123">
        <v>2024</v>
      </c>
      <c r="G2390" s="123" t="s">
        <v>138</v>
      </c>
      <c r="H2390" s="123" t="s">
        <v>144</v>
      </c>
      <c r="I2390" s="123" t="s">
        <v>261</v>
      </c>
      <c r="J2390" s="251" t="s">
        <v>13</v>
      </c>
      <c r="K2390" s="181">
        <v>18818</v>
      </c>
      <c r="L2390" s="181">
        <v>20700</v>
      </c>
      <c r="M2390" s="181">
        <v>20700</v>
      </c>
      <c r="N2390" s="182" t="s">
        <v>20</v>
      </c>
      <c r="O2390" s="183" t="s">
        <v>20</v>
      </c>
    </row>
    <row r="2391" spans="1:15" customFormat="1" ht="15.5" x14ac:dyDescent="0.35">
      <c r="A2391" s="176" t="s">
        <v>5343</v>
      </c>
      <c r="B2391" s="177" t="s">
        <v>5344</v>
      </c>
      <c r="C2391" s="176" t="s">
        <v>96</v>
      </c>
      <c r="D2391" s="176" t="s">
        <v>136</v>
      </c>
      <c r="E2391" s="176" t="s">
        <v>381</v>
      </c>
      <c r="F2391" s="176">
        <v>2024</v>
      </c>
      <c r="G2391" s="176" t="s">
        <v>138</v>
      </c>
      <c r="H2391" s="176" t="s">
        <v>151</v>
      </c>
      <c r="I2391" s="176" t="s">
        <v>152</v>
      </c>
      <c r="J2391" s="250" t="s">
        <v>13</v>
      </c>
      <c r="K2391" s="178">
        <v>11299</v>
      </c>
      <c r="L2391" s="178">
        <v>210</v>
      </c>
      <c r="M2391" s="178">
        <v>85.045000000000002</v>
      </c>
      <c r="N2391" s="179" t="s">
        <v>20</v>
      </c>
      <c r="O2391" s="180" t="s">
        <v>20</v>
      </c>
    </row>
    <row r="2392" spans="1:15" customFormat="1" ht="15.5" x14ac:dyDescent="0.35">
      <c r="A2392" s="123" t="s">
        <v>5345</v>
      </c>
      <c r="B2392" s="124" t="s">
        <v>5346</v>
      </c>
      <c r="C2392" s="123" t="s">
        <v>109</v>
      </c>
      <c r="D2392" s="123" t="s">
        <v>155</v>
      </c>
      <c r="E2392" s="123" t="s">
        <v>155</v>
      </c>
      <c r="F2392" s="123">
        <v>2024</v>
      </c>
      <c r="G2392" s="123" t="s">
        <v>138</v>
      </c>
      <c r="H2392" s="123" t="s">
        <v>151</v>
      </c>
      <c r="I2392" s="123" t="s">
        <v>152</v>
      </c>
      <c r="J2392" s="251" t="s">
        <v>13</v>
      </c>
      <c r="K2392" s="181">
        <v>492768</v>
      </c>
      <c r="L2392" s="181">
        <v>297967</v>
      </c>
      <c r="M2392" s="181">
        <v>297966.48</v>
      </c>
      <c r="N2392" s="182" t="s">
        <v>20</v>
      </c>
      <c r="O2392" s="183" t="s">
        <v>20</v>
      </c>
    </row>
    <row r="2393" spans="1:15" customFormat="1" ht="15.5" x14ac:dyDescent="0.35">
      <c r="A2393" s="176" t="s">
        <v>5347</v>
      </c>
      <c r="B2393" s="177" t="s">
        <v>5348</v>
      </c>
      <c r="C2393" s="176" t="s">
        <v>97</v>
      </c>
      <c r="D2393" s="176" t="s">
        <v>155</v>
      </c>
      <c r="E2393" s="176" t="s">
        <v>155</v>
      </c>
      <c r="F2393" s="176">
        <v>2024</v>
      </c>
      <c r="G2393" s="176" t="s">
        <v>138</v>
      </c>
      <c r="H2393" s="176" t="s">
        <v>151</v>
      </c>
      <c r="I2393" s="176" t="s">
        <v>152</v>
      </c>
      <c r="J2393" s="250" t="s">
        <v>13</v>
      </c>
      <c r="K2393" s="178">
        <v>319814</v>
      </c>
      <c r="L2393" s="184">
        <v>177190</v>
      </c>
      <c r="M2393" s="178">
        <v>177184</v>
      </c>
      <c r="N2393" s="179" t="s">
        <v>20</v>
      </c>
      <c r="O2393" s="180" t="s">
        <v>20</v>
      </c>
    </row>
    <row r="2394" spans="1:15" customFormat="1" ht="15.5" x14ac:dyDescent="0.35">
      <c r="A2394" s="123" t="s">
        <v>5349</v>
      </c>
      <c r="B2394" s="124" t="s">
        <v>5350</v>
      </c>
      <c r="C2394" s="123" t="s">
        <v>89</v>
      </c>
      <c r="D2394" s="123" t="s">
        <v>155</v>
      </c>
      <c r="E2394" s="123" t="s">
        <v>155</v>
      </c>
      <c r="F2394" s="123">
        <v>2024</v>
      </c>
      <c r="G2394" s="123" t="s">
        <v>138</v>
      </c>
      <c r="H2394" s="123" t="s">
        <v>151</v>
      </c>
      <c r="I2394" s="123" t="s">
        <v>152</v>
      </c>
      <c r="J2394" s="251" t="s">
        <v>13</v>
      </c>
      <c r="K2394" s="181">
        <v>200000</v>
      </c>
      <c r="L2394" s="185">
        <v>212000</v>
      </c>
      <c r="M2394" s="181">
        <v>0</v>
      </c>
      <c r="N2394" s="182" t="s">
        <v>20</v>
      </c>
      <c r="O2394" s="183" t="s">
        <v>146</v>
      </c>
    </row>
    <row r="2395" spans="1:15" customFormat="1" ht="15.5" x14ac:dyDescent="0.35">
      <c r="A2395" s="176" t="s">
        <v>5351</v>
      </c>
      <c r="B2395" s="177" t="s">
        <v>5352</v>
      </c>
      <c r="C2395" s="176" t="s">
        <v>91</v>
      </c>
      <c r="D2395" s="176" t="s">
        <v>155</v>
      </c>
      <c r="E2395" s="176" t="s">
        <v>155</v>
      </c>
      <c r="F2395" s="176">
        <v>2024</v>
      </c>
      <c r="G2395" s="176" t="s">
        <v>251</v>
      </c>
      <c r="H2395" s="176" t="s">
        <v>151</v>
      </c>
      <c r="I2395" s="176" t="s">
        <v>200</v>
      </c>
      <c r="J2395" s="250" t="s">
        <v>13</v>
      </c>
      <c r="K2395" s="178">
        <v>23443</v>
      </c>
      <c r="L2395" s="178">
        <v>22650</v>
      </c>
      <c r="M2395" s="178">
        <v>22650</v>
      </c>
      <c r="N2395" s="179" t="s">
        <v>20</v>
      </c>
      <c r="O2395" s="180" t="s">
        <v>20</v>
      </c>
    </row>
    <row r="2396" spans="1:15" customFormat="1" ht="15.5" x14ac:dyDescent="0.35">
      <c r="A2396" s="123" t="s">
        <v>5353</v>
      </c>
      <c r="B2396" s="124" t="s">
        <v>5354</v>
      </c>
      <c r="C2396" s="123" t="s">
        <v>111</v>
      </c>
      <c r="D2396" s="123" t="s">
        <v>155</v>
      </c>
      <c r="E2396" s="123" t="s">
        <v>155</v>
      </c>
      <c r="F2396" s="123">
        <v>2024</v>
      </c>
      <c r="G2396" s="123" t="s">
        <v>138</v>
      </c>
      <c r="H2396" s="123" t="s">
        <v>144</v>
      </c>
      <c r="I2396" s="123" t="s">
        <v>145</v>
      </c>
      <c r="J2396" s="251" t="s">
        <v>13</v>
      </c>
      <c r="K2396" s="181">
        <v>56370</v>
      </c>
      <c r="L2396" s="181">
        <v>56370</v>
      </c>
      <c r="M2396" s="181">
        <v>32749</v>
      </c>
      <c r="N2396" s="182" t="s">
        <v>20</v>
      </c>
      <c r="O2396" s="183" t="s">
        <v>20</v>
      </c>
    </row>
    <row r="2397" spans="1:15" customFormat="1" ht="15.5" x14ac:dyDescent="0.35">
      <c r="A2397" s="176" t="s">
        <v>5355</v>
      </c>
      <c r="B2397" s="177" t="s">
        <v>5356</v>
      </c>
      <c r="C2397" s="176" t="s">
        <v>93</v>
      </c>
      <c r="D2397" s="176" t="s">
        <v>315</v>
      </c>
      <c r="E2397" s="176" t="s">
        <v>5357</v>
      </c>
      <c r="F2397" s="176">
        <v>2024</v>
      </c>
      <c r="G2397" s="176" t="s">
        <v>138</v>
      </c>
      <c r="H2397" s="176" t="s">
        <v>151</v>
      </c>
      <c r="I2397" s="176" t="s">
        <v>152</v>
      </c>
      <c r="J2397" s="250" t="s">
        <v>13</v>
      </c>
      <c r="K2397" s="178">
        <v>1294569</v>
      </c>
      <c r="L2397" s="178">
        <v>2710</v>
      </c>
      <c r="M2397" s="178">
        <v>2087</v>
      </c>
      <c r="N2397" s="179" t="s">
        <v>20</v>
      </c>
      <c r="O2397" s="180" t="s">
        <v>20</v>
      </c>
    </row>
    <row r="2398" spans="1:15" customFormat="1" ht="15.5" x14ac:dyDescent="0.35">
      <c r="A2398" s="123" t="s">
        <v>5358</v>
      </c>
      <c r="B2398" s="124" t="s">
        <v>5359</v>
      </c>
      <c r="C2398" s="123" t="s">
        <v>90</v>
      </c>
      <c r="D2398" s="123" t="s">
        <v>155</v>
      </c>
      <c r="E2398" s="123" t="s">
        <v>155</v>
      </c>
      <c r="F2398" s="123">
        <v>2024</v>
      </c>
      <c r="G2398" s="123" t="s">
        <v>138</v>
      </c>
      <c r="H2398" s="123" t="s">
        <v>151</v>
      </c>
      <c r="I2398" s="123" t="s">
        <v>200</v>
      </c>
      <c r="J2398" s="251" t="s">
        <v>13</v>
      </c>
      <c r="K2398" s="181">
        <v>3632104</v>
      </c>
      <c r="L2398" s="181">
        <v>6721042</v>
      </c>
      <c r="M2398" s="181">
        <v>3577503.5520000001</v>
      </c>
      <c r="N2398" s="182" t="s">
        <v>20</v>
      </c>
      <c r="O2398" s="183" t="s">
        <v>20</v>
      </c>
    </row>
    <row r="2399" spans="1:15" customFormat="1" ht="15.5" x14ac:dyDescent="0.35">
      <c r="A2399" s="176" t="s">
        <v>5360</v>
      </c>
      <c r="B2399" s="177" t="s">
        <v>5361</v>
      </c>
      <c r="C2399" s="176" t="s">
        <v>97</v>
      </c>
      <c r="D2399" s="176" t="s">
        <v>685</v>
      </c>
      <c r="E2399" s="176" t="s">
        <v>1324</v>
      </c>
      <c r="F2399" s="176">
        <v>2024</v>
      </c>
      <c r="G2399" s="176" t="s">
        <v>138</v>
      </c>
      <c r="H2399" s="176" t="s">
        <v>151</v>
      </c>
      <c r="I2399" s="176" t="s">
        <v>152</v>
      </c>
      <c r="J2399" s="250" t="s">
        <v>13</v>
      </c>
      <c r="K2399" s="178">
        <v>48645</v>
      </c>
      <c r="L2399" s="178">
        <v>28130</v>
      </c>
      <c r="M2399" s="184">
        <v>28122</v>
      </c>
      <c r="N2399" s="179" t="s">
        <v>20</v>
      </c>
      <c r="O2399" s="180" t="s">
        <v>20</v>
      </c>
    </row>
    <row r="2400" spans="1:15" customFormat="1" ht="15.5" x14ac:dyDescent="0.35">
      <c r="A2400" s="123" t="s">
        <v>5362</v>
      </c>
      <c r="B2400" s="124" t="s">
        <v>5363</v>
      </c>
      <c r="C2400" s="123" t="s">
        <v>93</v>
      </c>
      <c r="D2400" s="123" t="s">
        <v>155</v>
      </c>
      <c r="E2400" s="123" t="s">
        <v>155</v>
      </c>
      <c r="F2400" s="123">
        <v>2024</v>
      </c>
      <c r="G2400" s="123" t="s">
        <v>138</v>
      </c>
      <c r="H2400" s="123" t="s">
        <v>151</v>
      </c>
      <c r="I2400" s="123" t="s">
        <v>200</v>
      </c>
      <c r="J2400" s="251" t="s">
        <v>13</v>
      </c>
      <c r="K2400" s="181">
        <v>67340</v>
      </c>
      <c r="L2400" s="181">
        <v>67340</v>
      </c>
      <c r="M2400" s="181">
        <v>60935</v>
      </c>
      <c r="N2400" s="182" t="s">
        <v>20</v>
      </c>
      <c r="O2400" s="183" t="s">
        <v>20</v>
      </c>
    </row>
    <row r="2401" spans="1:15" customFormat="1" ht="15.5" x14ac:dyDescent="0.35">
      <c r="A2401" s="176" t="s">
        <v>5364</v>
      </c>
      <c r="B2401" s="177" t="s">
        <v>5365</v>
      </c>
      <c r="C2401" s="176" t="s">
        <v>88</v>
      </c>
      <c r="D2401" s="176" t="s">
        <v>396</v>
      </c>
      <c r="E2401" s="176" t="s">
        <v>396</v>
      </c>
      <c r="F2401" s="176">
        <v>2024</v>
      </c>
      <c r="G2401" s="176" t="s">
        <v>138</v>
      </c>
      <c r="H2401" s="176" t="s">
        <v>162</v>
      </c>
      <c r="I2401" s="176" t="s">
        <v>1018</v>
      </c>
      <c r="J2401" s="250" t="s">
        <v>13</v>
      </c>
      <c r="K2401" s="178">
        <v>260438</v>
      </c>
      <c r="L2401" s="178">
        <v>300393</v>
      </c>
      <c r="M2401" s="178">
        <v>277093.505</v>
      </c>
      <c r="N2401" s="179" t="s">
        <v>20</v>
      </c>
      <c r="O2401" s="180" t="s">
        <v>20</v>
      </c>
    </row>
    <row r="2402" spans="1:15" customFormat="1" ht="15.5" x14ac:dyDescent="0.35">
      <c r="A2402" s="123" t="s">
        <v>5366</v>
      </c>
      <c r="B2402" s="124" t="s">
        <v>5367</v>
      </c>
      <c r="C2402" s="123" t="s">
        <v>84</v>
      </c>
      <c r="D2402" s="123" t="s">
        <v>341</v>
      </c>
      <c r="E2402" s="123" t="s">
        <v>155</v>
      </c>
      <c r="F2402" s="123">
        <v>2024</v>
      </c>
      <c r="G2402" s="123" t="s">
        <v>138</v>
      </c>
      <c r="H2402" s="123" t="s">
        <v>210</v>
      </c>
      <c r="I2402" s="123" t="s">
        <v>211</v>
      </c>
      <c r="J2402" s="251" t="s">
        <v>13</v>
      </c>
      <c r="K2402" s="181">
        <v>118539</v>
      </c>
      <c r="L2402" s="181">
        <v>229286</v>
      </c>
      <c r="M2402" s="181">
        <v>114552</v>
      </c>
      <c r="N2402" s="182" t="s">
        <v>20</v>
      </c>
      <c r="O2402" s="183" t="s">
        <v>20</v>
      </c>
    </row>
    <row r="2403" spans="1:15" customFormat="1" ht="15.5" x14ac:dyDescent="0.35">
      <c r="A2403" s="176" t="s">
        <v>5368</v>
      </c>
      <c r="B2403" s="177" t="s">
        <v>5369</v>
      </c>
      <c r="C2403" s="176" t="s">
        <v>90</v>
      </c>
      <c r="D2403" s="176" t="s">
        <v>63</v>
      </c>
      <c r="E2403" s="176" t="s">
        <v>63</v>
      </c>
      <c r="F2403" s="176">
        <v>2024</v>
      </c>
      <c r="G2403" s="176" t="s">
        <v>138</v>
      </c>
      <c r="H2403" s="176" t="s">
        <v>182</v>
      </c>
      <c r="I2403" s="176" t="s">
        <v>330</v>
      </c>
      <c r="J2403" s="250" t="s">
        <v>13</v>
      </c>
      <c r="K2403" s="178">
        <v>54699</v>
      </c>
      <c r="L2403" s="184">
        <v>2</v>
      </c>
      <c r="M2403" s="178">
        <v>0</v>
      </c>
      <c r="N2403" s="179" t="s">
        <v>20</v>
      </c>
      <c r="O2403" s="180" t="s">
        <v>146</v>
      </c>
    </row>
    <row r="2404" spans="1:15" customFormat="1" ht="15.5" x14ac:dyDescent="0.35">
      <c r="A2404" s="123" t="s">
        <v>5370</v>
      </c>
      <c r="B2404" s="124" t="s">
        <v>5371</v>
      </c>
      <c r="C2404" s="123" t="s">
        <v>91</v>
      </c>
      <c r="D2404" s="123" t="s">
        <v>155</v>
      </c>
      <c r="E2404" s="123" t="s">
        <v>155</v>
      </c>
      <c r="F2404" s="123">
        <v>2024</v>
      </c>
      <c r="G2404" s="123" t="s">
        <v>138</v>
      </c>
      <c r="H2404" s="123" t="s">
        <v>151</v>
      </c>
      <c r="I2404" s="123" t="s">
        <v>200</v>
      </c>
      <c r="J2404" s="251" t="s">
        <v>13</v>
      </c>
      <c r="K2404" s="181">
        <v>11385</v>
      </c>
      <c r="L2404" s="181">
        <v>10500</v>
      </c>
      <c r="M2404" s="181">
        <v>80.042000000000002</v>
      </c>
      <c r="N2404" s="182" t="s">
        <v>20</v>
      </c>
      <c r="O2404" s="183" t="s">
        <v>20</v>
      </c>
    </row>
    <row r="2405" spans="1:15" customFormat="1" ht="15.5" x14ac:dyDescent="0.35">
      <c r="A2405" s="176" t="s">
        <v>5372</v>
      </c>
      <c r="B2405" s="177" t="s">
        <v>5373</v>
      </c>
      <c r="C2405" s="176" t="s">
        <v>96</v>
      </c>
      <c r="D2405" s="176" t="s">
        <v>166</v>
      </c>
      <c r="E2405" s="176" t="s">
        <v>155</v>
      </c>
      <c r="F2405" s="176">
        <v>2024</v>
      </c>
      <c r="G2405" s="176" t="s">
        <v>138</v>
      </c>
      <c r="H2405" s="176" t="s">
        <v>139</v>
      </c>
      <c r="I2405" s="176" t="s">
        <v>177</v>
      </c>
      <c r="J2405" s="250" t="s">
        <v>13</v>
      </c>
      <c r="K2405" s="178">
        <v>1104828</v>
      </c>
      <c r="L2405" s="178">
        <v>1104828</v>
      </c>
      <c r="M2405" s="178">
        <v>0</v>
      </c>
      <c r="N2405" s="179" t="s">
        <v>20</v>
      </c>
      <c r="O2405" s="180" t="s">
        <v>146</v>
      </c>
    </row>
    <row r="2406" spans="1:15" customFormat="1" ht="15.5" x14ac:dyDescent="0.35">
      <c r="A2406" s="123" t="s">
        <v>5374</v>
      </c>
      <c r="B2406" s="124" t="s">
        <v>5375</v>
      </c>
      <c r="C2406" s="123" t="s">
        <v>292</v>
      </c>
      <c r="D2406" s="123" t="s">
        <v>449</v>
      </c>
      <c r="E2406" s="123" t="s">
        <v>155</v>
      </c>
      <c r="F2406" s="123">
        <v>2024</v>
      </c>
      <c r="G2406" s="123" t="s">
        <v>251</v>
      </c>
      <c r="H2406" s="123" t="s">
        <v>151</v>
      </c>
      <c r="I2406" s="123" t="s">
        <v>3141</v>
      </c>
      <c r="J2406" s="251" t="s">
        <v>13</v>
      </c>
      <c r="K2406" s="181">
        <v>15099</v>
      </c>
      <c r="L2406" s="181">
        <v>15099</v>
      </c>
      <c r="M2406" s="181">
        <v>15000</v>
      </c>
      <c r="N2406" s="182" t="s">
        <v>20</v>
      </c>
      <c r="O2406" s="183" t="s">
        <v>20</v>
      </c>
    </row>
    <row r="2407" spans="1:15" customFormat="1" ht="15.5" x14ac:dyDescent="0.35">
      <c r="A2407" s="176" t="s">
        <v>5376</v>
      </c>
      <c r="B2407" s="177" t="s">
        <v>5377</v>
      </c>
      <c r="C2407" s="176" t="s">
        <v>92</v>
      </c>
      <c r="D2407" s="176" t="s">
        <v>540</v>
      </c>
      <c r="E2407" s="176" t="s">
        <v>4211</v>
      </c>
      <c r="F2407" s="176">
        <v>2024</v>
      </c>
      <c r="G2407" s="176" t="s">
        <v>251</v>
      </c>
      <c r="H2407" s="176" t="s">
        <v>210</v>
      </c>
      <c r="I2407" s="176" t="s">
        <v>211</v>
      </c>
      <c r="J2407" s="250" t="s">
        <v>13</v>
      </c>
      <c r="K2407" s="178">
        <v>28683</v>
      </c>
      <c r="L2407" s="178">
        <v>19950</v>
      </c>
      <c r="M2407" s="178">
        <v>0</v>
      </c>
      <c r="N2407" s="179" t="s">
        <v>20</v>
      </c>
      <c r="O2407" s="180" t="s">
        <v>146</v>
      </c>
    </row>
    <row r="2408" spans="1:15" customFormat="1" ht="15.5" x14ac:dyDescent="0.35">
      <c r="A2408" s="123" t="s">
        <v>5378</v>
      </c>
      <c r="B2408" s="124" t="s">
        <v>5379</v>
      </c>
      <c r="C2408" s="123" t="s">
        <v>97</v>
      </c>
      <c r="D2408" s="123" t="s">
        <v>155</v>
      </c>
      <c r="E2408" s="123" t="s">
        <v>155</v>
      </c>
      <c r="F2408" s="123">
        <v>2024</v>
      </c>
      <c r="G2408" s="123" t="s">
        <v>138</v>
      </c>
      <c r="H2408" s="123" t="s">
        <v>151</v>
      </c>
      <c r="I2408" s="123" t="s">
        <v>200</v>
      </c>
      <c r="J2408" s="251" t="s">
        <v>13</v>
      </c>
      <c r="K2408" s="181">
        <v>794472</v>
      </c>
      <c r="L2408" s="181">
        <v>379857</v>
      </c>
      <c r="M2408" s="181">
        <v>357489.58899999998</v>
      </c>
      <c r="N2408" s="182" t="s">
        <v>20</v>
      </c>
      <c r="O2408" s="183" t="s">
        <v>20</v>
      </c>
    </row>
    <row r="2409" spans="1:15" customFormat="1" ht="15.5" x14ac:dyDescent="0.35">
      <c r="A2409" s="176" t="s">
        <v>5380</v>
      </c>
      <c r="B2409" s="177" t="s">
        <v>5381</v>
      </c>
      <c r="C2409" s="176" t="s">
        <v>89</v>
      </c>
      <c r="D2409" s="176" t="s">
        <v>495</v>
      </c>
      <c r="E2409" s="176" t="s">
        <v>581</v>
      </c>
      <c r="F2409" s="176">
        <v>2024</v>
      </c>
      <c r="G2409" s="176" t="s">
        <v>138</v>
      </c>
      <c r="H2409" s="176" t="s">
        <v>847</v>
      </c>
      <c r="I2409" s="176" t="s">
        <v>1673</v>
      </c>
      <c r="J2409" s="250" t="s">
        <v>13</v>
      </c>
      <c r="K2409" s="178">
        <v>267132</v>
      </c>
      <c r="L2409" s="178">
        <v>2794</v>
      </c>
      <c r="M2409" s="178">
        <v>2794</v>
      </c>
      <c r="N2409" s="179" t="s">
        <v>20</v>
      </c>
      <c r="O2409" s="180" t="s">
        <v>20</v>
      </c>
    </row>
    <row r="2410" spans="1:15" customFormat="1" ht="15.5" x14ac:dyDescent="0.35">
      <c r="A2410" s="123" t="s">
        <v>5382</v>
      </c>
      <c r="B2410" s="124" t="s">
        <v>5383</v>
      </c>
      <c r="C2410" s="123" t="s">
        <v>88</v>
      </c>
      <c r="D2410" s="123" t="s">
        <v>396</v>
      </c>
      <c r="E2410" s="123" t="s">
        <v>396</v>
      </c>
      <c r="F2410" s="123">
        <v>2024</v>
      </c>
      <c r="G2410" s="123" t="s">
        <v>138</v>
      </c>
      <c r="H2410" s="123" t="s">
        <v>182</v>
      </c>
      <c r="I2410" s="123" t="s">
        <v>330</v>
      </c>
      <c r="J2410" s="251" t="s">
        <v>13</v>
      </c>
      <c r="K2410" s="181">
        <v>2105380</v>
      </c>
      <c r="L2410" s="181">
        <v>617390</v>
      </c>
      <c r="M2410" s="181">
        <v>588906.33900000004</v>
      </c>
      <c r="N2410" s="182" t="s">
        <v>20</v>
      </c>
      <c r="O2410" s="183" t="s">
        <v>20</v>
      </c>
    </row>
    <row r="2411" spans="1:15" customFormat="1" ht="15.5" x14ac:dyDescent="0.35">
      <c r="A2411" s="176" t="s">
        <v>5384</v>
      </c>
      <c r="B2411" s="177" t="s">
        <v>5385</v>
      </c>
      <c r="C2411" s="176" t="s">
        <v>88</v>
      </c>
      <c r="D2411" s="176" t="s">
        <v>396</v>
      </c>
      <c r="E2411" s="176" t="s">
        <v>396</v>
      </c>
      <c r="F2411" s="176">
        <v>2024</v>
      </c>
      <c r="G2411" s="176" t="s">
        <v>138</v>
      </c>
      <c r="H2411" s="176" t="s">
        <v>182</v>
      </c>
      <c r="I2411" s="176" t="s">
        <v>330</v>
      </c>
      <c r="J2411" s="250" t="s">
        <v>13</v>
      </c>
      <c r="K2411" s="178">
        <v>3581548</v>
      </c>
      <c r="L2411" s="178">
        <v>2254711</v>
      </c>
      <c r="M2411" s="178">
        <v>2143255.5060000001</v>
      </c>
      <c r="N2411" s="179" t="s">
        <v>20</v>
      </c>
      <c r="O2411" s="180" t="s">
        <v>20</v>
      </c>
    </row>
    <row r="2412" spans="1:15" customFormat="1" ht="15.5" x14ac:dyDescent="0.35">
      <c r="A2412" s="123" t="s">
        <v>5386</v>
      </c>
      <c r="B2412" s="124" t="s">
        <v>5387</v>
      </c>
      <c r="C2412" s="123" t="s">
        <v>88</v>
      </c>
      <c r="D2412" s="123" t="s">
        <v>396</v>
      </c>
      <c r="E2412" s="123" t="s">
        <v>396</v>
      </c>
      <c r="F2412" s="123">
        <v>2024</v>
      </c>
      <c r="G2412" s="123" t="s">
        <v>138</v>
      </c>
      <c r="H2412" s="123" t="s">
        <v>182</v>
      </c>
      <c r="I2412" s="123" t="s">
        <v>330</v>
      </c>
      <c r="J2412" s="251" t="s">
        <v>13</v>
      </c>
      <c r="K2412" s="181">
        <v>1988280</v>
      </c>
      <c r="L2412" s="181">
        <v>1599217</v>
      </c>
      <c r="M2412" s="181">
        <v>1599216.7830000001</v>
      </c>
      <c r="N2412" s="182" t="s">
        <v>20</v>
      </c>
      <c r="O2412" s="183" t="s">
        <v>20</v>
      </c>
    </row>
    <row r="2413" spans="1:15" customFormat="1" ht="15.5" x14ac:dyDescent="0.35">
      <c r="A2413" s="176" t="s">
        <v>5388</v>
      </c>
      <c r="B2413" s="177" t="s">
        <v>5389</v>
      </c>
      <c r="C2413" s="176" t="s">
        <v>96</v>
      </c>
      <c r="D2413" s="176" t="s">
        <v>166</v>
      </c>
      <c r="E2413" s="176" t="s">
        <v>274</v>
      </c>
      <c r="F2413" s="176">
        <v>2024</v>
      </c>
      <c r="G2413" s="176" t="s">
        <v>138</v>
      </c>
      <c r="H2413" s="176" t="s">
        <v>144</v>
      </c>
      <c r="I2413" s="176" t="s">
        <v>145</v>
      </c>
      <c r="J2413" s="250" t="s">
        <v>13</v>
      </c>
      <c r="K2413" s="178">
        <v>99223</v>
      </c>
      <c r="L2413" s="178">
        <v>103408</v>
      </c>
      <c r="M2413" s="178">
        <v>76761.178</v>
      </c>
      <c r="N2413" s="179" t="s">
        <v>20</v>
      </c>
      <c r="O2413" s="180" t="s">
        <v>20</v>
      </c>
    </row>
    <row r="2414" spans="1:15" customFormat="1" ht="15.5" x14ac:dyDescent="0.35">
      <c r="A2414" s="123" t="s">
        <v>5390</v>
      </c>
      <c r="B2414" s="124" t="s">
        <v>5391</v>
      </c>
      <c r="C2414" s="123" t="s">
        <v>98</v>
      </c>
      <c r="D2414" s="123" t="s">
        <v>190</v>
      </c>
      <c r="E2414" s="123" t="s">
        <v>486</v>
      </c>
      <c r="F2414" s="123">
        <v>2024</v>
      </c>
      <c r="G2414" s="123" t="s">
        <v>138</v>
      </c>
      <c r="H2414" s="123" t="s">
        <v>321</v>
      </c>
      <c r="I2414" s="123" t="s">
        <v>1385</v>
      </c>
      <c r="J2414" s="251" t="s">
        <v>13</v>
      </c>
      <c r="K2414" s="181">
        <v>58110</v>
      </c>
      <c r="L2414" s="185">
        <v>31388</v>
      </c>
      <c r="M2414" s="185">
        <v>31387.200000000001</v>
      </c>
      <c r="N2414" s="182" t="s">
        <v>20</v>
      </c>
      <c r="O2414" s="183" t="s">
        <v>20</v>
      </c>
    </row>
    <row r="2415" spans="1:15" customFormat="1" ht="15.5" x14ac:dyDescent="0.35">
      <c r="A2415" s="176" t="s">
        <v>5392</v>
      </c>
      <c r="B2415" s="177" t="s">
        <v>5393</v>
      </c>
      <c r="C2415" s="176" t="s">
        <v>90</v>
      </c>
      <c r="D2415" s="176" t="s">
        <v>404</v>
      </c>
      <c r="E2415" s="176" t="s">
        <v>2772</v>
      </c>
      <c r="F2415" s="176">
        <v>2024</v>
      </c>
      <c r="G2415" s="176" t="s">
        <v>138</v>
      </c>
      <c r="H2415" s="176" t="s">
        <v>139</v>
      </c>
      <c r="I2415" s="176" t="s">
        <v>140</v>
      </c>
      <c r="J2415" s="250" t="s">
        <v>13</v>
      </c>
      <c r="K2415" s="178">
        <v>12000</v>
      </c>
      <c r="L2415" s="178">
        <v>12000</v>
      </c>
      <c r="M2415" s="178">
        <v>12000</v>
      </c>
      <c r="N2415" s="179" t="s">
        <v>20</v>
      </c>
      <c r="O2415" s="180" t="s">
        <v>20</v>
      </c>
    </row>
    <row r="2416" spans="1:15" customFormat="1" ht="15.5" x14ac:dyDescent="0.35">
      <c r="A2416" s="123" t="s">
        <v>5394</v>
      </c>
      <c r="B2416" s="124" t="s">
        <v>5395</v>
      </c>
      <c r="C2416" s="123" t="s">
        <v>111</v>
      </c>
      <c r="D2416" s="123" t="s">
        <v>155</v>
      </c>
      <c r="E2416" s="123" t="s">
        <v>155</v>
      </c>
      <c r="F2416" s="123">
        <v>2024</v>
      </c>
      <c r="G2416" s="123" t="s">
        <v>138</v>
      </c>
      <c r="H2416" s="123" t="s">
        <v>144</v>
      </c>
      <c r="I2416" s="123" t="s">
        <v>145</v>
      </c>
      <c r="J2416" s="251" t="s">
        <v>13</v>
      </c>
      <c r="K2416" s="181">
        <v>4683</v>
      </c>
      <c r="L2416" s="181">
        <v>4682</v>
      </c>
      <c r="M2416" s="181">
        <v>0</v>
      </c>
      <c r="N2416" s="182" t="s">
        <v>20</v>
      </c>
      <c r="O2416" s="183" t="s">
        <v>146</v>
      </c>
    </row>
    <row r="2417" spans="1:15" customFormat="1" ht="15.5" x14ac:dyDescent="0.35">
      <c r="A2417" s="176" t="s">
        <v>5396</v>
      </c>
      <c r="B2417" s="177" t="s">
        <v>5397</v>
      </c>
      <c r="C2417" s="176" t="s">
        <v>97</v>
      </c>
      <c r="D2417" s="176" t="s">
        <v>333</v>
      </c>
      <c r="E2417" s="176" t="s">
        <v>334</v>
      </c>
      <c r="F2417" s="176">
        <v>2024</v>
      </c>
      <c r="G2417" s="176" t="s">
        <v>138</v>
      </c>
      <c r="H2417" s="176" t="s">
        <v>151</v>
      </c>
      <c r="I2417" s="176" t="s">
        <v>200</v>
      </c>
      <c r="J2417" s="250" t="s">
        <v>13</v>
      </c>
      <c r="K2417" s="178">
        <v>69347</v>
      </c>
      <c r="L2417" s="178">
        <v>1</v>
      </c>
      <c r="M2417" s="178">
        <v>0</v>
      </c>
      <c r="N2417" s="179" t="s">
        <v>20</v>
      </c>
      <c r="O2417" s="180" t="s">
        <v>146</v>
      </c>
    </row>
    <row r="2418" spans="1:15" customFormat="1" ht="15.5" x14ac:dyDescent="0.35">
      <c r="A2418" s="123" t="s">
        <v>5398</v>
      </c>
      <c r="B2418" s="124" t="s">
        <v>5399</v>
      </c>
      <c r="C2418" s="123" t="s">
        <v>90</v>
      </c>
      <c r="D2418" s="123" t="s">
        <v>911</v>
      </c>
      <c r="E2418" s="123" t="s">
        <v>3477</v>
      </c>
      <c r="F2418" s="123">
        <v>2024</v>
      </c>
      <c r="G2418" s="123" t="s">
        <v>251</v>
      </c>
      <c r="H2418" s="123" t="s">
        <v>182</v>
      </c>
      <c r="I2418" s="123" t="s">
        <v>330</v>
      </c>
      <c r="J2418" s="251" t="s">
        <v>13</v>
      </c>
      <c r="K2418" s="181">
        <v>113210</v>
      </c>
      <c r="L2418" s="185">
        <v>54426</v>
      </c>
      <c r="M2418" s="181">
        <v>24426</v>
      </c>
      <c r="N2418" s="182" t="s">
        <v>20</v>
      </c>
      <c r="O2418" s="183" t="s">
        <v>20</v>
      </c>
    </row>
    <row r="2419" spans="1:15" customFormat="1" ht="15.5" x14ac:dyDescent="0.35">
      <c r="A2419" s="176" t="s">
        <v>5400</v>
      </c>
      <c r="B2419" s="177" t="s">
        <v>5401</v>
      </c>
      <c r="C2419" s="176" t="s">
        <v>74</v>
      </c>
      <c r="D2419" s="176" t="s">
        <v>155</v>
      </c>
      <c r="E2419" s="176" t="s">
        <v>155</v>
      </c>
      <c r="F2419" s="176">
        <v>2024</v>
      </c>
      <c r="G2419" s="176" t="s">
        <v>2052</v>
      </c>
      <c r="H2419" s="176" t="s">
        <v>144</v>
      </c>
      <c r="I2419" s="176" t="s">
        <v>226</v>
      </c>
      <c r="J2419" s="250" t="s">
        <v>13</v>
      </c>
      <c r="K2419" s="178">
        <v>25875</v>
      </c>
      <c r="L2419" s="178">
        <v>25000</v>
      </c>
      <c r="M2419" s="178">
        <v>25000</v>
      </c>
      <c r="N2419" s="179" t="s">
        <v>20</v>
      </c>
      <c r="O2419" s="180" t="s">
        <v>20</v>
      </c>
    </row>
    <row r="2420" spans="1:15" customFormat="1" ht="15.5" x14ac:dyDescent="0.35">
      <c r="A2420" s="123" t="s">
        <v>5402</v>
      </c>
      <c r="B2420" s="124" t="s">
        <v>5403</v>
      </c>
      <c r="C2420" s="123" t="s">
        <v>109</v>
      </c>
      <c r="D2420" s="123" t="s">
        <v>155</v>
      </c>
      <c r="E2420" s="123" t="s">
        <v>155</v>
      </c>
      <c r="F2420" s="123">
        <v>2024</v>
      </c>
      <c r="G2420" s="123" t="s">
        <v>138</v>
      </c>
      <c r="H2420" s="123" t="s">
        <v>151</v>
      </c>
      <c r="I2420" s="123" t="s">
        <v>200</v>
      </c>
      <c r="J2420" s="251" t="s">
        <v>13</v>
      </c>
      <c r="K2420" s="181">
        <v>62776</v>
      </c>
      <c r="L2420" s="181">
        <v>1809044</v>
      </c>
      <c r="M2420" s="181">
        <v>60552.112000000001</v>
      </c>
      <c r="N2420" s="182" t="s">
        <v>20</v>
      </c>
      <c r="O2420" s="183" t="s">
        <v>20</v>
      </c>
    </row>
    <row r="2421" spans="1:15" customFormat="1" ht="15.5" x14ac:dyDescent="0.35">
      <c r="A2421" s="176" t="s">
        <v>5404</v>
      </c>
      <c r="B2421" s="177" t="s">
        <v>5405</v>
      </c>
      <c r="C2421" s="176" t="s">
        <v>93</v>
      </c>
      <c r="D2421" s="176" t="s">
        <v>245</v>
      </c>
      <c r="E2421" s="176" t="s">
        <v>965</v>
      </c>
      <c r="F2421" s="176">
        <v>2024</v>
      </c>
      <c r="G2421" s="176" t="s">
        <v>138</v>
      </c>
      <c r="H2421" s="176" t="s">
        <v>151</v>
      </c>
      <c r="I2421" s="176" t="s">
        <v>200</v>
      </c>
      <c r="J2421" s="250" t="s">
        <v>13</v>
      </c>
      <c r="K2421" s="178">
        <v>2336</v>
      </c>
      <c r="L2421" s="178">
        <v>2336</v>
      </c>
      <c r="M2421" s="178">
        <v>2336</v>
      </c>
      <c r="N2421" s="179" t="s">
        <v>20</v>
      </c>
      <c r="O2421" s="180" t="s">
        <v>20</v>
      </c>
    </row>
    <row r="2422" spans="1:15" customFormat="1" ht="15.5" x14ac:dyDescent="0.35">
      <c r="A2422" s="123" t="s">
        <v>5406</v>
      </c>
      <c r="B2422" s="124" t="s">
        <v>5407</v>
      </c>
      <c r="C2422" s="123" t="s">
        <v>84</v>
      </c>
      <c r="D2422" s="123" t="s">
        <v>440</v>
      </c>
      <c r="E2422" s="123" t="s">
        <v>5408</v>
      </c>
      <c r="F2422" s="123">
        <v>2024</v>
      </c>
      <c r="G2422" s="123" t="s">
        <v>138</v>
      </c>
      <c r="H2422" s="123" t="s">
        <v>270</v>
      </c>
      <c r="I2422" s="123" t="s">
        <v>4266</v>
      </c>
      <c r="J2422" s="251" t="s">
        <v>13</v>
      </c>
      <c r="K2422" s="181">
        <v>54506</v>
      </c>
      <c r="L2422" s="185">
        <v>39396</v>
      </c>
      <c r="M2422" s="181">
        <v>34532.93</v>
      </c>
      <c r="N2422" s="182" t="s">
        <v>20</v>
      </c>
      <c r="O2422" s="183" t="s">
        <v>20</v>
      </c>
    </row>
    <row r="2423" spans="1:15" customFormat="1" ht="15.5" x14ac:dyDescent="0.35">
      <c r="A2423" s="176" t="s">
        <v>5409</v>
      </c>
      <c r="B2423" s="177" t="s">
        <v>5410</v>
      </c>
      <c r="C2423" s="176" t="s">
        <v>84</v>
      </c>
      <c r="D2423" s="176" t="s">
        <v>341</v>
      </c>
      <c r="E2423" s="176" t="s">
        <v>1907</v>
      </c>
      <c r="F2423" s="176">
        <v>2024</v>
      </c>
      <c r="G2423" s="176" t="s">
        <v>138</v>
      </c>
      <c r="H2423" s="176" t="s">
        <v>270</v>
      </c>
      <c r="I2423" s="176" t="s">
        <v>4266</v>
      </c>
      <c r="J2423" s="250" t="s">
        <v>13</v>
      </c>
      <c r="K2423" s="178">
        <v>111655</v>
      </c>
      <c r="L2423" s="184">
        <v>90004</v>
      </c>
      <c r="M2423" s="178">
        <v>21571</v>
      </c>
      <c r="N2423" s="179" t="s">
        <v>20</v>
      </c>
      <c r="O2423" s="180" t="s">
        <v>20</v>
      </c>
    </row>
    <row r="2424" spans="1:15" customFormat="1" ht="15.5" x14ac:dyDescent="0.35">
      <c r="A2424" s="123" t="s">
        <v>5411</v>
      </c>
      <c r="B2424" s="124" t="s">
        <v>5412</v>
      </c>
      <c r="C2424" s="123" t="s">
        <v>87</v>
      </c>
      <c r="D2424" s="123" t="s">
        <v>592</v>
      </c>
      <c r="E2424" s="123" t="s">
        <v>593</v>
      </c>
      <c r="F2424" s="123">
        <v>2024</v>
      </c>
      <c r="G2424" s="123" t="s">
        <v>138</v>
      </c>
      <c r="H2424" s="123" t="s">
        <v>151</v>
      </c>
      <c r="I2424" s="123" t="s">
        <v>200</v>
      </c>
      <c r="J2424" s="251" t="s">
        <v>13</v>
      </c>
      <c r="K2424" s="181">
        <v>49846</v>
      </c>
      <c r="L2424" s="181">
        <v>48161</v>
      </c>
      <c r="M2424" s="181">
        <v>48161</v>
      </c>
      <c r="N2424" s="182" t="s">
        <v>20</v>
      </c>
      <c r="O2424" s="183" t="s">
        <v>20</v>
      </c>
    </row>
    <row r="2425" spans="1:15" customFormat="1" ht="15.5" x14ac:dyDescent="0.35">
      <c r="A2425" s="176" t="s">
        <v>5413</v>
      </c>
      <c r="B2425" s="177" t="s">
        <v>5414</v>
      </c>
      <c r="C2425" s="176" t="s">
        <v>111</v>
      </c>
      <c r="D2425" s="176" t="s">
        <v>155</v>
      </c>
      <c r="E2425" s="176" t="s">
        <v>155</v>
      </c>
      <c r="F2425" s="176">
        <v>2024</v>
      </c>
      <c r="G2425" s="176" t="s">
        <v>138</v>
      </c>
      <c r="H2425" s="176" t="s">
        <v>144</v>
      </c>
      <c r="I2425" s="176" t="s">
        <v>145</v>
      </c>
      <c r="J2425" s="250" t="s">
        <v>13</v>
      </c>
      <c r="K2425" s="178">
        <v>786950</v>
      </c>
      <c r="L2425" s="184">
        <v>786950</v>
      </c>
      <c r="M2425" s="178">
        <v>776931.42200000002</v>
      </c>
      <c r="N2425" s="179" t="s">
        <v>20</v>
      </c>
      <c r="O2425" s="180" t="s">
        <v>20</v>
      </c>
    </row>
    <row r="2426" spans="1:15" customFormat="1" ht="15.5" x14ac:dyDescent="0.35">
      <c r="A2426" s="123" t="s">
        <v>5415</v>
      </c>
      <c r="B2426" s="124" t="s">
        <v>5416</v>
      </c>
      <c r="C2426" s="123" t="s">
        <v>111</v>
      </c>
      <c r="D2426" s="123" t="s">
        <v>155</v>
      </c>
      <c r="E2426" s="123" t="s">
        <v>155</v>
      </c>
      <c r="F2426" s="123">
        <v>2024</v>
      </c>
      <c r="G2426" s="123" t="s">
        <v>138</v>
      </c>
      <c r="H2426" s="123" t="s">
        <v>144</v>
      </c>
      <c r="I2426" s="123" t="s">
        <v>145</v>
      </c>
      <c r="J2426" s="251" t="s">
        <v>13</v>
      </c>
      <c r="K2426" s="181">
        <v>581377</v>
      </c>
      <c r="L2426" s="181">
        <v>328928</v>
      </c>
      <c r="M2426" s="181">
        <v>315613.40000000002</v>
      </c>
      <c r="N2426" s="182" t="s">
        <v>20</v>
      </c>
      <c r="O2426" s="183" t="s">
        <v>20</v>
      </c>
    </row>
    <row r="2427" spans="1:15" customFormat="1" ht="15.5" x14ac:dyDescent="0.35">
      <c r="A2427" s="176" t="s">
        <v>5417</v>
      </c>
      <c r="B2427" s="177" t="s">
        <v>5418</v>
      </c>
      <c r="C2427" s="176" t="s">
        <v>91</v>
      </c>
      <c r="D2427" s="176" t="s">
        <v>384</v>
      </c>
      <c r="E2427" s="176" t="s">
        <v>1824</v>
      </c>
      <c r="F2427" s="176">
        <v>2024</v>
      </c>
      <c r="G2427" s="176" t="s">
        <v>138</v>
      </c>
      <c r="H2427" s="176" t="s">
        <v>182</v>
      </c>
      <c r="I2427" s="176" t="s">
        <v>330</v>
      </c>
      <c r="J2427" s="250" t="s">
        <v>13</v>
      </c>
      <c r="K2427" s="178">
        <v>231373</v>
      </c>
      <c r="L2427" s="184">
        <v>223550</v>
      </c>
      <c r="M2427" s="178">
        <v>223550</v>
      </c>
      <c r="N2427" s="179" t="s">
        <v>20</v>
      </c>
      <c r="O2427" s="180" t="s">
        <v>20</v>
      </c>
    </row>
    <row r="2428" spans="1:15" customFormat="1" ht="15.5" x14ac:dyDescent="0.35">
      <c r="A2428" s="123" t="s">
        <v>5419</v>
      </c>
      <c r="B2428" s="124" t="s">
        <v>5420</v>
      </c>
      <c r="C2428" s="123" t="s">
        <v>86</v>
      </c>
      <c r="D2428" s="123" t="s">
        <v>906</v>
      </c>
      <c r="E2428" s="123" t="s">
        <v>1223</v>
      </c>
      <c r="F2428" s="123">
        <v>2024</v>
      </c>
      <c r="G2428" s="123" t="s">
        <v>138</v>
      </c>
      <c r="H2428" s="123" t="s">
        <v>144</v>
      </c>
      <c r="I2428" s="123" t="s">
        <v>145</v>
      </c>
      <c r="J2428" s="251" t="s">
        <v>13</v>
      </c>
      <c r="K2428" s="181">
        <v>3227137</v>
      </c>
      <c r="L2428" s="185">
        <v>3218343</v>
      </c>
      <c r="M2428" s="181">
        <v>3218251.6880000001</v>
      </c>
      <c r="N2428" s="182" t="s">
        <v>20</v>
      </c>
      <c r="O2428" s="183" t="s">
        <v>20</v>
      </c>
    </row>
    <row r="2429" spans="1:15" customFormat="1" ht="15.5" x14ac:dyDescent="0.35">
      <c r="A2429" s="176" t="s">
        <v>5421</v>
      </c>
      <c r="B2429" s="177" t="s">
        <v>5422</v>
      </c>
      <c r="C2429" s="176" t="s">
        <v>90</v>
      </c>
      <c r="D2429" s="176" t="s">
        <v>155</v>
      </c>
      <c r="E2429" s="176" t="s">
        <v>155</v>
      </c>
      <c r="F2429" s="176">
        <v>2024</v>
      </c>
      <c r="G2429" s="176" t="s">
        <v>138</v>
      </c>
      <c r="H2429" s="176" t="s">
        <v>270</v>
      </c>
      <c r="I2429" s="176" t="s">
        <v>271</v>
      </c>
      <c r="J2429" s="250" t="s">
        <v>13</v>
      </c>
      <c r="K2429" s="178">
        <v>203124</v>
      </c>
      <c r="L2429" s="184">
        <v>79204</v>
      </c>
      <c r="M2429" s="178">
        <v>76087</v>
      </c>
      <c r="N2429" s="179" t="s">
        <v>20</v>
      </c>
      <c r="O2429" s="180" t="s">
        <v>20</v>
      </c>
    </row>
    <row r="2430" spans="1:15" customFormat="1" ht="15.5" x14ac:dyDescent="0.35">
      <c r="A2430" s="123" t="s">
        <v>5423</v>
      </c>
      <c r="B2430" s="124" t="s">
        <v>5424</v>
      </c>
      <c r="C2430" s="123" t="s">
        <v>90</v>
      </c>
      <c r="D2430" s="123" t="s">
        <v>489</v>
      </c>
      <c r="E2430" s="123" t="s">
        <v>706</v>
      </c>
      <c r="F2430" s="123">
        <v>2024</v>
      </c>
      <c r="G2430" s="123" t="s">
        <v>138</v>
      </c>
      <c r="H2430" s="123" t="s">
        <v>151</v>
      </c>
      <c r="I2430" s="123" t="s">
        <v>200</v>
      </c>
      <c r="J2430" s="251" t="s">
        <v>13</v>
      </c>
      <c r="K2430" s="181">
        <v>655175</v>
      </c>
      <c r="L2430" s="181">
        <v>558752</v>
      </c>
      <c r="M2430" s="181">
        <v>558750.49600000004</v>
      </c>
      <c r="N2430" s="182" t="s">
        <v>20</v>
      </c>
      <c r="O2430" s="183" t="s">
        <v>20</v>
      </c>
    </row>
    <row r="2431" spans="1:15" customFormat="1" ht="15.5" x14ac:dyDescent="0.35">
      <c r="A2431" s="176" t="s">
        <v>5425</v>
      </c>
      <c r="B2431" s="177" t="s">
        <v>5426</v>
      </c>
      <c r="C2431" s="176" t="s">
        <v>90</v>
      </c>
      <c r="D2431" s="176" t="s">
        <v>489</v>
      </c>
      <c r="E2431" s="176" t="s">
        <v>706</v>
      </c>
      <c r="F2431" s="176">
        <v>2024</v>
      </c>
      <c r="G2431" s="176" t="s">
        <v>138</v>
      </c>
      <c r="H2431" s="176" t="s">
        <v>151</v>
      </c>
      <c r="I2431" s="176" t="s">
        <v>200</v>
      </c>
      <c r="J2431" s="250" t="s">
        <v>13</v>
      </c>
      <c r="K2431" s="178">
        <v>212174</v>
      </c>
      <c r="L2431" s="184">
        <v>2</v>
      </c>
      <c r="M2431" s="178">
        <v>0</v>
      </c>
      <c r="N2431" s="179" t="s">
        <v>20</v>
      </c>
      <c r="O2431" s="180" t="s">
        <v>146</v>
      </c>
    </row>
    <row r="2432" spans="1:15" customFormat="1" ht="15.5" x14ac:dyDescent="0.35">
      <c r="A2432" s="123" t="s">
        <v>5427</v>
      </c>
      <c r="B2432" s="124" t="s">
        <v>5428</v>
      </c>
      <c r="C2432" s="123" t="s">
        <v>91</v>
      </c>
      <c r="D2432" s="123" t="s">
        <v>344</v>
      </c>
      <c r="E2432" s="123" t="s">
        <v>434</v>
      </c>
      <c r="F2432" s="123">
        <v>2024</v>
      </c>
      <c r="G2432" s="123" t="s">
        <v>138</v>
      </c>
      <c r="H2432" s="123" t="s">
        <v>144</v>
      </c>
      <c r="I2432" s="123" t="s">
        <v>145</v>
      </c>
      <c r="J2432" s="251" t="s">
        <v>13</v>
      </c>
      <c r="K2432" s="181">
        <v>166311</v>
      </c>
      <c r="L2432" s="181">
        <v>166311</v>
      </c>
      <c r="M2432" s="181">
        <v>166311</v>
      </c>
      <c r="N2432" s="182" t="s">
        <v>20</v>
      </c>
      <c r="O2432" s="183" t="s">
        <v>20</v>
      </c>
    </row>
    <row r="2433" spans="1:15" customFormat="1" ht="15.5" x14ac:dyDescent="0.35">
      <c r="A2433" s="176" t="s">
        <v>5429</v>
      </c>
      <c r="B2433" s="177" t="s">
        <v>5430</v>
      </c>
      <c r="C2433" s="176" t="s">
        <v>84</v>
      </c>
      <c r="D2433" s="176" t="s">
        <v>440</v>
      </c>
      <c r="E2433" s="176" t="s">
        <v>440</v>
      </c>
      <c r="F2433" s="176">
        <v>2024</v>
      </c>
      <c r="G2433" s="176" t="s">
        <v>138</v>
      </c>
      <c r="H2433" s="176" t="s">
        <v>182</v>
      </c>
      <c r="I2433" s="176" t="s">
        <v>330</v>
      </c>
      <c r="J2433" s="250" t="s">
        <v>13</v>
      </c>
      <c r="K2433" s="178">
        <v>106399</v>
      </c>
      <c r="L2433" s="178">
        <v>1001</v>
      </c>
      <c r="M2433" s="178">
        <v>0</v>
      </c>
      <c r="N2433" s="179" t="s">
        <v>20</v>
      </c>
      <c r="O2433" s="180" t="s">
        <v>146</v>
      </c>
    </row>
    <row r="2434" spans="1:15" customFormat="1" ht="15.5" x14ac:dyDescent="0.35">
      <c r="A2434" s="123" t="s">
        <v>5431</v>
      </c>
      <c r="B2434" s="124" t="s">
        <v>5432</v>
      </c>
      <c r="C2434" s="123" t="s">
        <v>111</v>
      </c>
      <c r="D2434" s="123" t="s">
        <v>155</v>
      </c>
      <c r="E2434" s="123" t="s">
        <v>155</v>
      </c>
      <c r="F2434" s="123">
        <v>2024</v>
      </c>
      <c r="G2434" s="123" t="s">
        <v>138</v>
      </c>
      <c r="H2434" s="123" t="s">
        <v>182</v>
      </c>
      <c r="I2434" s="123" t="s">
        <v>330</v>
      </c>
      <c r="J2434" s="251" t="s">
        <v>13</v>
      </c>
      <c r="K2434" s="181">
        <v>31500</v>
      </c>
      <c r="L2434" s="181">
        <v>36750</v>
      </c>
      <c r="M2434" s="181">
        <v>31500</v>
      </c>
      <c r="N2434" s="182" t="s">
        <v>20</v>
      </c>
      <c r="O2434" s="183" t="s">
        <v>20</v>
      </c>
    </row>
    <row r="2435" spans="1:15" customFormat="1" ht="15.5" x14ac:dyDescent="0.35">
      <c r="A2435" s="176" t="s">
        <v>5433</v>
      </c>
      <c r="B2435" s="177" t="s">
        <v>5434</v>
      </c>
      <c r="C2435" s="176" t="s">
        <v>89</v>
      </c>
      <c r="D2435" s="176" t="s">
        <v>155</v>
      </c>
      <c r="E2435" s="176" t="s">
        <v>155</v>
      </c>
      <c r="F2435" s="176">
        <v>2024</v>
      </c>
      <c r="G2435" s="176" t="s">
        <v>138</v>
      </c>
      <c r="H2435" s="176" t="s">
        <v>151</v>
      </c>
      <c r="I2435" s="176" t="s">
        <v>200</v>
      </c>
      <c r="J2435" s="250" t="s">
        <v>13</v>
      </c>
      <c r="K2435" s="178">
        <v>21989</v>
      </c>
      <c r="L2435" s="178">
        <v>21962</v>
      </c>
      <c r="M2435" s="178">
        <v>762</v>
      </c>
      <c r="N2435" s="179" t="s">
        <v>20</v>
      </c>
      <c r="O2435" s="180" t="s">
        <v>20</v>
      </c>
    </row>
    <row r="2436" spans="1:15" customFormat="1" ht="15.5" x14ac:dyDescent="0.35">
      <c r="A2436" s="123" t="s">
        <v>5435</v>
      </c>
      <c r="B2436" s="124" t="s">
        <v>5436</v>
      </c>
      <c r="C2436" s="123" t="s">
        <v>84</v>
      </c>
      <c r="D2436" s="123" t="s">
        <v>440</v>
      </c>
      <c r="E2436" s="123" t="s">
        <v>440</v>
      </c>
      <c r="F2436" s="123">
        <v>2024</v>
      </c>
      <c r="G2436" s="123" t="s">
        <v>138</v>
      </c>
      <c r="H2436" s="123" t="s">
        <v>182</v>
      </c>
      <c r="I2436" s="123" t="s">
        <v>330</v>
      </c>
      <c r="J2436" s="251" t="s">
        <v>13</v>
      </c>
      <c r="K2436" s="181">
        <v>1000</v>
      </c>
      <c r="L2436" s="181">
        <v>1000</v>
      </c>
      <c r="M2436" s="181">
        <v>0</v>
      </c>
      <c r="N2436" s="182" t="s">
        <v>20</v>
      </c>
      <c r="O2436" s="183" t="s">
        <v>146</v>
      </c>
    </row>
    <row r="2437" spans="1:15" customFormat="1" ht="15.5" x14ac:dyDescent="0.35">
      <c r="A2437" s="176" t="s">
        <v>5437</v>
      </c>
      <c r="B2437" s="177" t="s">
        <v>5438</v>
      </c>
      <c r="C2437" s="176" t="s">
        <v>90</v>
      </c>
      <c r="D2437" s="176" t="s">
        <v>404</v>
      </c>
      <c r="E2437" s="176" t="s">
        <v>2772</v>
      </c>
      <c r="F2437" s="176">
        <v>2024</v>
      </c>
      <c r="G2437" s="176" t="s">
        <v>138</v>
      </c>
      <c r="H2437" s="176" t="s">
        <v>151</v>
      </c>
      <c r="I2437" s="176" t="s">
        <v>200</v>
      </c>
      <c r="J2437" s="250" t="s">
        <v>13</v>
      </c>
      <c r="K2437" s="178">
        <v>2174023</v>
      </c>
      <c r="L2437" s="184">
        <v>18173</v>
      </c>
      <c r="M2437" s="178">
        <v>17741</v>
      </c>
      <c r="N2437" s="179" t="s">
        <v>20</v>
      </c>
      <c r="O2437" s="180" t="s">
        <v>20</v>
      </c>
    </row>
    <row r="2438" spans="1:15" customFormat="1" ht="15.5" x14ac:dyDescent="0.35">
      <c r="A2438" s="123" t="s">
        <v>5439</v>
      </c>
      <c r="B2438" s="124" t="s">
        <v>5440</v>
      </c>
      <c r="C2438" s="123" t="s">
        <v>87</v>
      </c>
      <c r="D2438" s="123" t="s">
        <v>60</v>
      </c>
      <c r="E2438" s="123" t="s">
        <v>60</v>
      </c>
      <c r="F2438" s="123">
        <v>2024</v>
      </c>
      <c r="G2438" s="123" t="s">
        <v>138</v>
      </c>
      <c r="H2438" s="123" t="s">
        <v>182</v>
      </c>
      <c r="I2438" s="123" t="s">
        <v>330</v>
      </c>
      <c r="J2438" s="251" t="s">
        <v>13</v>
      </c>
      <c r="K2438" s="181">
        <v>1049</v>
      </c>
      <c r="L2438" s="181">
        <v>10000</v>
      </c>
      <c r="M2438" s="181">
        <v>0</v>
      </c>
      <c r="N2438" s="182" t="s">
        <v>20</v>
      </c>
      <c r="O2438" s="183" t="s">
        <v>146</v>
      </c>
    </row>
    <row r="2439" spans="1:15" customFormat="1" ht="15.5" x14ac:dyDescent="0.35">
      <c r="A2439" s="176" t="s">
        <v>5441</v>
      </c>
      <c r="B2439" s="177" t="s">
        <v>5442</v>
      </c>
      <c r="C2439" s="176" t="s">
        <v>84</v>
      </c>
      <c r="D2439" s="176" t="s">
        <v>155</v>
      </c>
      <c r="E2439" s="176" t="s">
        <v>155</v>
      </c>
      <c r="F2439" s="176">
        <v>2024</v>
      </c>
      <c r="G2439" s="176" t="s">
        <v>138</v>
      </c>
      <c r="H2439" s="176" t="s">
        <v>151</v>
      </c>
      <c r="I2439" s="176" t="s">
        <v>152</v>
      </c>
      <c r="J2439" s="250" t="s">
        <v>13</v>
      </c>
      <c r="K2439" s="178">
        <v>402730</v>
      </c>
      <c r="L2439" s="178">
        <v>402730</v>
      </c>
      <c r="M2439" s="178">
        <v>402483.96</v>
      </c>
      <c r="N2439" s="179" t="s">
        <v>20</v>
      </c>
      <c r="O2439" s="180" t="s">
        <v>20</v>
      </c>
    </row>
    <row r="2440" spans="1:15" customFormat="1" ht="15.5" x14ac:dyDescent="0.35">
      <c r="A2440" s="123" t="s">
        <v>5443</v>
      </c>
      <c r="B2440" s="124" t="s">
        <v>5444</v>
      </c>
      <c r="C2440" s="123" t="s">
        <v>111</v>
      </c>
      <c r="D2440" s="123" t="s">
        <v>155</v>
      </c>
      <c r="E2440" s="123" t="s">
        <v>155</v>
      </c>
      <c r="F2440" s="123">
        <v>2024</v>
      </c>
      <c r="G2440" s="123" t="s">
        <v>138</v>
      </c>
      <c r="H2440" s="123" t="s">
        <v>182</v>
      </c>
      <c r="I2440" s="123" t="s">
        <v>330</v>
      </c>
      <c r="J2440" s="251" t="s">
        <v>13</v>
      </c>
      <c r="K2440" s="181">
        <v>32810</v>
      </c>
      <c r="L2440" s="185">
        <v>29000</v>
      </c>
      <c r="M2440" s="185">
        <v>28700</v>
      </c>
      <c r="N2440" s="182" t="s">
        <v>20</v>
      </c>
      <c r="O2440" s="183" t="s">
        <v>20</v>
      </c>
    </row>
    <row r="2441" spans="1:15" customFormat="1" ht="15.5" x14ac:dyDescent="0.35">
      <c r="A2441" s="176" t="s">
        <v>5445</v>
      </c>
      <c r="B2441" s="177" t="s">
        <v>5446</v>
      </c>
      <c r="C2441" s="176" t="s">
        <v>292</v>
      </c>
      <c r="D2441" s="176" t="s">
        <v>655</v>
      </c>
      <c r="E2441" s="176" t="s">
        <v>655</v>
      </c>
      <c r="F2441" s="176">
        <v>2024</v>
      </c>
      <c r="G2441" s="176" t="s">
        <v>138</v>
      </c>
      <c r="H2441" s="176" t="s">
        <v>196</v>
      </c>
      <c r="I2441" s="176" t="s">
        <v>196</v>
      </c>
      <c r="J2441" s="250" t="s">
        <v>13</v>
      </c>
      <c r="K2441" s="178">
        <v>807</v>
      </c>
      <c r="L2441" s="178">
        <v>64807</v>
      </c>
      <c r="M2441" s="178">
        <v>0</v>
      </c>
      <c r="N2441" s="179" t="s">
        <v>20</v>
      </c>
      <c r="O2441" s="180" t="s">
        <v>146</v>
      </c>
    </row>
    <row r="2442" spans="1:15" customFormat="1" ht="15.5" x14ac:dyDescent="0.35">
      <c r="A2442" s="123" t="s">
        <v>5447</v>
      </c>
      <c r="B2442" s="124" t="s">
        <v>5448</v>
      </c>
      <c r="C2442" s="123" t="s">
        <v>91</v>
      </c>
      <c r="D2442" s="123" t="s">
        <v>384</v>
      </c>
      <c r="E2442" s="123" t="s">
        <v>518</v>
      </c>
      <c r="F2442" s="123">
        <v>2024</v>
      </c>
      <c r="G2442" s="123" t="s">
        <v>138</v>
      </c>
      <c r="H2442" s="123" t="s">
        <v>196</v>
      </c>
      <c r="I2442" s="123" t="s">
        <v>196</v>
      </c>
      <c r="J2442" s="251" t="s">
        <v>13</v>
      </c>
      <c r="K2442" s="181">
        <v>8650710</v>
      </c>
      <c r="L2442" s="181">
        <v>8650710</v>
      </c>
      <c r="M2442" s="181">
        <v>8067070.4519999996</v>
      </c>
      <c r="N2442" s="182" t="s">
        <v>20</v>
      </c>
      <c r="O2442" s="183" t="s">
        <v>20</v>
      </c>
    </row>
    <row r="2443" spans="1:15" customFormat="1" ht="15.5" x14ac:dyDescent="0.35">
      <c r="A2443" s="176" t="s">
        <v>5449</v>
      </c>
      <c r="B2443" s="177" t="s">
        <v>5450</v>
      </c>
      <c r="C2443" s="176" t="s">
        <v>91</v>
      </c>
      <c r="D2443" s="176" t="s">
        <v>384</v>
      </c>
      <c r="E2443" s="176" t="s">
        <v>1062</v>
      </c>
      <c r="F2443" s="176">
        <v>2024</v>
      </c>
      <c r="G2443" s="176" t="s">
        <v>138</v>
      </c>
      <c r="H2443" s="176" t="s">
        <v>210</v>
      </c>
      <c r="I2443" s="176" t="s">
        <v>1370</v>
      </c>
      <c r="J2443" s="250" t="s">
        <v>13</v>
      </c>
      <c r="K2443" s="178">
        <v>587430</v>
      </c>
      <c r="L2443" s="178">
        <v>582363</v>
      </c>
      <c r="M2443" s="178">
        <v>582363.50399999996</v>
      </c>
      <c r="N2443" s="179" t="s">
        <v>20</v>
      </c>
      <c r="O2443" s="180" t="s">
        <v>20</v>
      </c>
    </row>
    <row r="2444" spans="1:15" customFormat="1" ht="15.5" x14ac:dyDescent="0.35">
      <c r="A2444" s="123" t="s">
        <v>5451</v>
      </c>
      <c r="B2444" s="124" t="s">
        <v>5452</v>
      </c>
      <c r="C2444" s="123" t="s">
        <v>91</v>
      </c>
      <c r="D2444" s="123" t="s">
        <v>384</v>
      </c>
      <c r="E2444" s="123" t="s">
        <v>2812</v>
      </c>
      <c r="F2444" s="123">
        <v>2024</v>
      </c>
      <c r="G2444" s="123" t="s">
        <v>138</v>
      </c>
      <c r="H2444" s="123" t="s">
        <v>151</v>
      </c>
      <c r="I2444" s="123" t="s">
        <v>200</v>
      </c>
      <c r="J2444" s="251" t="s">
        <v>16</v>
      </c>
      <c r="K2444" s="181">
        <v>464486</v>
      </c>
      <c r="L2444" s="181">
        <v>464486</v>
      </c>
      <c r="M2444" s="181">
        <v>464486.73499999999</v>
      </c>
      <c r="N2444" s="182" t="s">
        <v>20</v>
      </c>
      <c r="O2444" s="183" t="s">
        <v>20</v>
      </c>
    </row>
    <row r="2445" spans="1:15" customFormat="1" ht="15.5" x14ac:dyDescent="0.35">
      <c r="A2445" s="176" t="s">
        <v>5453</v>
      </c>
      <c r="B2445" s="177" t="s">
        <v>5454</v>
      </c>
      <c r="C2445" s="176" t="s">
        <v>90</v>
      </c>
      <c r="D2445" s="176" t="s">
        <v>404</v>
      </c>
      <c r="E2445" s="176" t="s">
        <v>405</v>
      </c>
      <c r="F2445" s="176">
        <v>2024</v>
      </c>
      <c r="G2445" s="176" t="s">
        <v>138</v>
      </c>
      <c r="H2445" s="176" t="s">
        <v>151</v>
      </c>
      <c r="I2445" s="176" t="s">
        <v>200</v>
      </c>
      <c r="J2445" s="250" t="s">
        <v>13</v>
      </c>
      <c r="K2445" s="178">
        <v>301342</v>
      </c>
      <c r="L2445" s="178">
        <v>3</v>
      </c>
      <c r="M2445" s="178">
        <v>0</v>
      </c>
      <c r="N2445" s="179" t="s">
        <v>20</v>
      </c>
      <c r="O2445" s="180" t="s">
        <v>146</v>
      </c>
    </row>
    <row r="2446" spans="1:15" customFormat="1" ht="15.5" x14ac:dyDescent="0.35">
      <c r="A2446" s="123" t="s">
        <v>5455</v>
      </c>
      <c r="B2446" s="124" t="s">
        <v>5456</v>
      </c>
      <c r="C2446" s="123" t="s">
        <v>92</v>
      </c>
      <c r="D2446" s="123" t="s">
        <v>721</v>
      </c>
      <c r="E2446" s="123" t="s">
        <v>1513</v>
      </c>
      <c r="F2446" s="123">
        <v>2024</v>
      </c>
      <c r="G2446" s="123" t="s">
        <v>138</v>
      </c>
      <c r="H2446" s="123" t="s">
        <v>182</v>
      </c>
      <c r="I2446" s="123" t="s">
        <v>330</v>
      </c>
      <c r="J2446" s="251" t="s">
        <v>13</v>
      </c>
      <c r="K2446" s="181">
        <v>95000</v>
      </c>
      <c r="L2446" s="181">
        <v>35388</v>
      </c>
      <c r="M2446" s="181">
        <v>23592</v>
      </c>
      <c r="N2446" s="182" t="s">
        <v>20</v>
      </c>
      <c r="O2446" s="183" t="s">
        <v>20</v>
      </c>
    </row>
    <row r="2447" spans="1:15" customFormat="1" ht="15.5" x14ac:dyDescent="0.35">
      <c r="A2447" s="176" t="s">
        <v>5457</v>
      </c>
      <c r="B2447" s="177" t="s">
        <v>5458</v>
      </c>
      <c r="C2447" s="176" t="s">
        <v>98</v>
      </c>
      <c r="D2447" s="176" t="s">
        <v>365</v>
      </c>
      <c r="E2447" s="176" t="s">
        <v>365</v>
      </c>
      <c r="F2447" s="176">
        <v>2024</v>
      </c>
      <c r="G2447" s="176" t="s">
        <v>138</v>
      </c>
      <c r="H2447" s="176" t="s">
        <v>196</v>
      </c>
      <c r="I2447" s="176" t="s">
        <v>196</v>
      </c>
      <c r="J2447" s="250" t="s">
        <v>13</v>
      </c>
      <c r="K2447" s="178">
        <v>140000</v>
      </c>
      <c r="L2447" s="178">
        <v>140000</v>
      </c>
      <c r="M2447" s="178">
        <v>101887.8</v>
      </c>
      <c r="N2447" s="179" t="s">
        <v>20</v>
      </c>
      <c r="O2447" s="180" t="s">
        <v>20</v>
      </c>
    </row>
    <row r="2448" spans="1:15" customFormat="1" ht="15.5" x14ac:dyDescent="0.35">
      <c r="A2448" s="123" t="s">
        <v>5459</v>
      </c>
      <c r="B2448" s="124" t="s">
        <v>5460</v>
      </c>
      <c r="C2448" s="123" t="s">
        <v>93</v>
      </c>
      <c r="D2448" s="123" t="s">
        <v>194</v>
      </c>
      <c r="E2448" s="123" t="s">
        <v>194</v>
      </c>
      <c r="F2448" s="123">
        <v>2024</v>
      </c>
      <c r="G2448" s="123" t="s">
        <v>138</v>
      </c>
      <c r="H2448" s="123" t="s">
        <v>151</v>
      </c>
      <c r="I2448" s="123" t="s">
        <v>200</v>
      </c>
      <c r="J2448" s="251" t="s">
        <v>13</v>
      </c>
      <c r="K2448" s="181">
        <v>143199</v>
      </c>
      <c r="L2448" s="181">
        <v>139577</v>
      </c>
      <c r="M2448" s="181">
        <v>139577</v>
      </c>
      <c r="N2448" s="182" t="s">
        <v>20</v>
      </c>
      <c r="O2448" s="183" t="s">
        <v>20</v>
      </c>
    </row>
    <row r="2449" spans="1:15" customFormat="1" ht="15.5" x14ac:dyDescent="0.35">
      <c r="A2449" s="176" t="s">
        <v>5461</v>
      </c>
      <c r="B2449" s="177" t="s">
        <v>5462</v>
      </c>
      <c r="C2449" s="176" t="s">
        <v>93</v>
      </c>
      <c r="D2449" s="176" t="s">
        <v>194</v>
      </c>
      <c r="E2449" s="176" t="s">
        <v>194</v>
      </c>
      <c r="F2449" s="176">
        <v>2024</v>
      </c>
      <c r="G2449" s="176" t="s">
        <v>138</v>
      </c>
      <c r="H2449" s="176" t="s">
        <v>151</v>
      </c>
      <c r="I2449" s="176" t="s">
        <v>200</v>
      </c>
      <c r="J2449" s="250" t="s">
        <v>13</v>
      </c>
      <c r="K2449" s="178">
        <v>82004</v>
      </c>
      <c r="L2449" s="184">
        <v>82003</v>
      </c>
      <c r="M2449" s="178">
        <v>82002.581000000006</v>
      </c>
      <c r="N2449" s="179" t="s">
        <v>20</v>
      </c>
      <c r="O2449" s="180" t="s">
        <v>20</v>
      </c>
    </row>
    <row r="2450" spans="1:15" customFormat="1" ht="15.5" x14ac:dyDescent="0.35">
      <c r="A2450" s="123" t="s">
        <v>5463</v>
      </c>
      <c r="B2450" s="124" t="s">
        <v>5464</v>
      </c>
      <c r="C2450" s="123" t="s">
        <v>92</v>
      </c>
      <c r="D2450" s="123" t="s">
        <v>361</v>
      </c>
      <c r="E2450" s="123" t="s">
        <v>362</v>
      </c>
      <c r="F2450" s="123">
        <v>2024</v>
      </c>
      <c r="G2450" s="123" t="s">
        <v>138</v>
      </c>
      <c r="H2450" s="123" t="s">
        <v>151</v>
      </c>
      <c r="I2450" s="123" t="s">
        <v>200</v>
      </c>
      <c r="J2450" s="251" t="s">
        <v>13</v>
      </c>
      <c r="K2450" s="181">
        <v>74517</v>
      </c>
      <c r="L2450" s="181">
        <v>37590</v>
      </c>
      <c r="M2450" s="181">
        <v>0</v>
      </c>
      <c r="N2450" s="182" t="s">
        <v>20</v>
      </c>
      <c r="O2450" s="183" t="s">
        <v>146</v>
      </c>
    </row>
    <row r="2451" spans="1:15" customFormat="1" ht="15.5" x14ac:dyDescent="0.35">
      <c r="A2451" s="176" t="s">
        <v>5465</v>
      </c>
      <c r="B2451" s="177" t="s">
        <v>5466</v>
      </c>
      <c r="C2451" s="176" t="s">
        <v>92</v>
      </c>
      <c r="D2451" s="176" t="s">
        <v>155</v>
      </c>
      <c r="E2451" s="176" t="s">
        <v>155</v>
      </c>
      <c r="F2451" s="176">
        <v>2024</v>
      </c>
      <c r="G2451" s="176" t="s">
        <v>138</v>
      </c>
      <c r="H2451" s="176" t="s">
        <v>151</v>
      </c>
      <c r="I2451" s="176" t="s">
        <v>200</v>
      </c>
      <c r="J2451" s="250" t="s">
        <v>13</v>
      </c>
      <c r="K2451" s="178">
        <v>605971</v>
      </c>
      <c r="L2451" s="178">
        <v>1227374</v>
      </c>
      <c r="M2451" s="178">
        <v>605971</v>
      </c>
      <c r="N2451" s="179" t="s">
        <v>20</v>
      </c>
      <c r="O2451" s="180" t="s">
        <v>20</v>
      </c>
    </row>
    <row r="2452" spans="1:15" customFormat="1" ht="15.5" x14ac:dyDescent="0.35">
      <c r="A2452" s="123" t="s">
        <v>5467</v>
      </c>
      <c r="B2452" s="124" t="s">
        <v>5468</v>
      </c>
      <c r="C2452" s="123" t="s">
        <v>111</v>
      </c>
      <c r="D2452" s="123" t="s">
        <v>155</v>
      </c>
      <c r="E2452" s="123" t="s">
        <v>155</v>
      </c>
      <c r="F2452" s="123">
        <v>2024</v>
      </c>
      <c r="G2452" s="123" t="s">
        <v>138</v>
      </c>
      <c r="H2452" s="123" t="s">
        <v>151</v>
      </c>
      <c r="I2452" s="123" t="s">
        <v>200</v>
      </c>
      <c r="J2452" s="251" t="s">
        <v>16</v>
      </c>
      <c r="K2452" s="181">
        <v>72840</v>
      </c>
      <c r="L2452" s="185">
        <v>72840</v>
      </c>
      <c r="M2452" s="181">
        <v>63840</v>
      </c>
      <c r="N2452" s="182" t="s">
        <v>20</v>
      </c>
      <c r="O2452" s="183" t="s">
        <v>20</v>
      </c>
    </row>
    <row r="2453" spans="1:15" customFormat="1" ht="15.5" x14ac:dyDescent="0.35">
      <c r="A2453" s="176" t="s">
        <v>5469</v>
      </c>
      <c r="B2453" s="177" t="s">
        <v>5470</v>
      </c>
      <c r="C2453" s="176" t="s">
        <v>93</v>
      </c>
      <c r="D2453" s="176" t="s">
        <v>315</v>
      </c>
      <c r="E2453" s="176" t="s">
        <v>2576</v>
      </c>
      <c r="F2453" s="176">
        <v>2024</v>
      </c>
      <c r="G2453" s="176" t="s">
        <v>138</v>
      </c>
      <c r="H2453" s="176" t="s">
        <v>182</v>
      </c>
      <c r="I2453" s="176" t="s">
        <v>330</v>
      </c>
      <c r="J2453" s="250" t="s">
        <v>13</v>
      </c>
      <c r="K2453" s="178">
        <v>13898</v>
      </c>
      <c r="L2453" s="184">
        <v>13860</v>
      </c>
      <c r="M2453" s="178">
        <v>13860</v>
      </c>
      <c r="N2453" s="179" t="s">
        <v>20</v>
      </c>
      <c r="O2453" s="180" t="s">
        <v>20</v>
      </c>
    </row>
    <row r="2454" spans="1:15" customFormat="1" ht="15.5" x14ac:dyDescent="0.35">
      <c r="A2454" s="123" t="s">
        <v>5471</v>
      </c>
      <c r="B2454" s="124" t="s">
        <v>5472</v>
      </c>
      <c r="C2454" s="123" t="s">
        <v>111</v>
      </c>
      <c r="D2454" s="123" t="s">
        <v>155</v>
      </c>
      <c r="E2454" s="123" t="s">
        <v>155</v>
      </c>
      <c r="F2454" s="123">
        <v>2024</v>
      </c>
      <c r="G2454" s="123" t="s">
        <v>138</v>
      </c>
      <c r="H2454" s="123" t="s">
        <v>151</v>
      </c>
      <c r="I2454" s="123" t="s">
        <v>200</v>
      </c>
      <c r="J2454" s="251" t="s">
        <v>13</v>
      </c>
      <c r="K2454" s="181">
        <v>176367</v>
      </c>
      <c r="L2454" s="181">
        <v>535169</v>
      </c>
      <c r="M2454" s="185">
        <v>185959</v>
      </c>
      <c r="N2454" s="182" t="s">
        <v>20</v>
      </c>
      <c r="O2454" s="183" t="s">
        <v>20</v>
      </c>
    </row>
    <row r="2455" spans="1:15" customFormat="1" ht="15.5" x14ac:dyDescent="0.35">
      <c r="A2455" s="176" t="s">
        <v>5473</v>
      </c>
      <c r="B2455" s="177" t="s">
        <v>5474</v>
      </c>
      <c r="C2455" s="176" t="s">
        <v>87</v>
      </c>
      <c r="D2455" s="176" t="s">
        <v>60</v>
      </c>
      <c r="E2455" s="176" t="s">
        <v>60</v>
      </c>
      <c r="F2455" s="176">
        <v>2024</v>
      </c>
      <c r="G2455" s="176" t="s">
        <v>138</v>
      </c>
      <c r="H2455" s="176" t="s">
        <v>182</v>
      </c>
      <c r="I2455" s="176" t="s">
        <v>330</v>
      </c>
      <c r="J2455" s="250" t="s">
        <v>13</v>
      </c>
      <c r="K2455" s="178">
        <v>18389</v>
      </c>
      <c r="L2455" s="184">
        <v>17767</v>
      </c>
      <c r="M2455" s="184">
        <v>17767</v>
      </c>
      <c r="N2455" s="179" t="s">
        <v>20</v>
      </c>
      <c r="O2455" s="180" t="s">
        <v>20</v>
      </c>
    </row>
    <row r="2456" spans="1:15" customFormat="1" ht="15.5" x14ac:dyDescent="0.35">
      <c r="A2456" s="123" t="s">
        <v>5475</v>
      </c>
      <c r="B2456" s="124" t="s">
        <v>5476</v>
      </c>
      <c r="C2456" s="123" t="s">
        <v>93</v>
      </c>
      <c r="D2456" s="123" t="s">
        <v>315</v>
      </c>
      <c r="E2456" s="123" t="s">
        <v>316</v>
      </c>
      <c r="F2456" s="123">
        <v>2024</v>
      </c>
      <c r="G2456" s="123" t="s">
        <v>138</v>
      </c>
      <c r="H2456" s="123" t="s">
        <v>144</v>
      </c>
      <c r="I2456" s="123" t="s">
        <v>145</v>
      </c>
      <c r="J2456" s="251" t="s">
        <v>13</v>
      </c>
      <c r="K2456" s="181">
        <v>184927</v>
      </c>
      <c r="L2456" s="181">
        <v>172339</v>
      </c>
      <c r="M2456" s="181">
        <v>172338.038</v>
      </c>
      <c r="N2456" s="182" t="s">
        <v>20</v>
      </c>
      <c r="O2456" s="183" t="s">
        <v>20</v>
      </c>
    </row>
    <row r="2457" spans="1:15" customFormat="1" ht="15.5" x14ac:dyDescent="0.35">
      <c r="A2457" s="176" t="s">
        <v>5477</v>
      </c>
      <c r="B2457" s="177" t="s">
        <v>5478</v>
      </c>
      <c r="C2457" s="176" t="s">
        <v>90</v>
      </c>
      <c r="D2457" s="176" t="s">
        <v>404</v>
      </c>
      <c r="E2457" s="176" t="s">
        <v>2772</v>
      </c>
      <c r="F2457" s="176">
        <v>2024</v>
      </c>
      <c r="G2457" s="176" t="s">
        <v>138</v>
      </c>
      <c r="H2457" s="176" t="s">
        <v>151</v>
      </c>
      <c r="I2457" s="176" t="s">
        <v>200</v>
      </c>
      <c r="J2457" s="250" t="s">
        <v>13</v>
      </c>
      <c r="K2457" s="178">
        <v>356888</v>
      </c>
      <c r="L2457" s="178">
        <v>355339</v>
      </c>
      <c r="M2457" s="178">
        <v>355336.723</v>
      </c>
      <c r="N2457" s="179" t="s">
        <v>20</v>
      </c>
      <c r="O2457" s="180" t="s">
        <v>20</v>
      </c>
    </row>
    <row r="2458" spans="1:15" customFormat="1" ht="15.5" x14ac:dyDescent="0.35">
      <c r="A2458" s="123" t="s">
        <v>5479</v>
      </c>
      <c r="B2458" s="124" t="s">
        <v>5480</v>
      </c>
      <c r="C2458" s="123" t="s">
        <v>97</v>
      </c>
      <c r="D2458" s="123" t="s">
        <v>333</v>
      </c>
      <c r="E2458" s="123" t="s">
        <v>4742</v>
      </c>
      <c r="F2458" s="123">
        <v>2024</v>
      </c>
      <c r="G2458" s="123" t="s">
        <v>138</v>
      </c>
      <c r="H2458" s="123" t="s">
        <v>144</v>
      </c>
      <c r="I2458" s="123" t="s">
        <v>1758</v>
      </c>
      <c r="J2458" s="251" t="s">
        <v>13</v>
      </c>
      <c r="K2458" s="181">
        <v>164681</v>
      </c>
      <c r="L2458" s="181">
        <v>1</v>
      </c>
      <c r="M2458" s="181">
        <v>0</v>
      </c>
      <c r="N2458" s="182" t="s">
        <v>20</v>
      </c>
      <c r="O2458" s="183" t="s">
        <v>146</v>
      </c>
    </row>
    <row r="2459" spans="1:15" customFormat="1" ht="15.5" x14ac:dyDescent="0.35">
      <c r="A2459" s="176" t="s">
        <v>5481</v>
      </c>
      <c r="B2459" s="177" t="s">
        <v>5482</v>
      </c>
      <c r="C2459" s="176" t="s">
        <v>88</v>
      </c>
      <c r="D2459" s="176" t="s">
        <v>155</v>
      </c>
      <c r="E2459" s="176" t="s">
        <v>155</v>
      </c>
      <c r="F2459" s="176">
        <v>2024</v>
      </c>
      <c r="G2459" s="176" t="s">
        <v>138</v>
      </c>
      <c r="H2459" s="176" t="s">
        <v>151</v>
      </c>
      <c r="I2459" s="176" t="s">
        <v>200</v>
      </c>
      <c r="J2459" s="250" t="s">
        <v>13</v>
      </c>
      <c r="K2459" s="178">
        <v>17560</v>
      </c>
      <c r="L2459" s="178">
        <v>17560</v>
      </c>
      <c r="M2459" s="178">
        <v>17559.335999999999</v>
      </c>
      <c r="N2459" s="179" t="s">
        <v>20</v>
      </c>
      <c r="O2459" s="180" t="s">
        <v>20</v>
      </c>
    </row>
    <row r="2460" spans="1:15" customFormat="1" ht="15.5" x14ac:dyDescent="0.35">
      <c r="A2460" s="123" t="s">
        <v>5483</v>
      </c>
      <c r="B2460" s="124" t="s">
        <v>5484</v>
      </c>
      <c r="C2460" s="123" t="s">
        <v>111</v>
      </c>
      <c r="D2460" s="123" t="s">
        <v>155</v>
      </c>
      <c r="E2460" s="123" t="s">
        <v>155</v>
      </c>
      <c r="F2460" s="123">
        <v>2024</v>
      </c>
      <c r="G2460" s="123" t="s">
        <v>138</v>
      </c>
      <c r="H2460" s="123" t="s">
        <v>182</v>
      </c>
      <c r="I2460" s="123" t="s">
        <v>330</v>
      </c>
      <c r="J2460" s="251" t="s">
        <v>13</v>
      </c>
      <c r="K2460" s="181">
        <v>11282</v>
      </c>
      <c r="L2460" s="185">
        <v>11283</v>
      </c>
      <c r="M2460" s="185">
        <v>1042</v>
      </c>
      <c r="N2460" s="182" t="s">
        <v>20</v>
      </c>
      <c r="O2460" s="183" t="s">
        <v>20</v>
      </c>
    </row>
    <row r="2461" spans="1:15" customFormat="1" ht="15.5" x14ac:dyDescent="0.35">
      <c r="A2461" s="176" t="s">
        <v>5485</v>
      </c>
      <c r="B2461" s="177" t="s">
        <v>5486</v>
      </c>
      <c r="C2461" s="176" t="s">
        <v>88</v>
      </c>
      <c r="D2461" s="176" t="s">
        <v>155</v>
      </c>
      <c r="E2461" s="176" t="s">
        <v>155</v>
      </c>
      <c r="F2461" s="176">
        <v>2024</v>
      </c>
      <c r="G2461" s="176" t="s">
        <v>138</v>
      </c>
      <c r="H2461" s="176" t="s">
        <v>151</v>
      </c>
      <c r="I2461" s="176" t="s">
        <v>200</v>
      </c>
      <c r="J2461" s="250" t="s">
        <v>16</v>
      </c>
      <c r="K2461" s="178">
        <v>424737</v>
      </c>
      <c r="L2461" s="178">
        <v>174737</v>
      </c>
      <c r="M2461" s="178">
        <v>161225.82</v>
      </c>
      <c r="N2461" s="179" t="s">
        <v>20</v>
      </c>
      <c r="O2461" s="180" t="s">
        <v>20</v>
      </c>
    </row>
    <row r="2462" spans="1:15" customFormat="1" ht="15.5" x14ac:dyDescent="0.35">
      <c r="A2462" s="123" t="s">
        <v>5487</v>
      </c>
      <c r="B2462" s="124" t="s">
        <v>5488</v>
      </c>
      <c r="C2462" s="123" t="s">
        <v>93</v>
      </c>
      <c r="D2462" s="123" t="s">
        <v>155</v>
      </c>
      <c r="E2462" s="123" t="s">
        <v>155</v>
      </c>
      <c r="F2462" s="123">
        <v>2024</v>
      </c>
      <c r="G2462" s="123" t="s">
        <v>138</v>
      </c>
      <c r="H2462" s="123" t="s">
        <v>151</v>
      </c>
      <c r="I2462" s="123" t="s">
        <v>200</v>
      </c>
      <c r="J2462" s="251" t="s">
        <v>13</v>
      </c>
      <c r="K2462" s="181">
        <v>1233221</v>
      </c>
      <c r="L2462" s="181">
        <v>1233221</v>
      </c>
      <c r="M2462" s="181">
        <v>1215797.727</v>
      </c>
      <c r="N2462" s="182" t="s">
        <v>20</v>
      </c>
      <c r="O2462" s="183" t="s">
        <v>20</v>
      </c>
    </row>
    <row r="2463" spans="1:15" customFormat="1" ht="15.5" x14ac:dyDescent="0.35">
      <c r="A2463" s="176" t="s">
        <v>5489</v>
      </c>
      <c r="B2463" s="177" t="s">
        <v>5490</v>
      </c>
      <c r="C2463" s="176" t="s">
        <v>98</v>
      </c>
      <c r="D2463" s="176" t="s">
        <v>158</v>
      </c>
      <c r="E2463" s="176" t="s">
        <v>309</v>
      </c>
      <c r="F2463" s="176">
        <v>2024</v>
      </c>
      <c r="G2463" s="176" t="s">
        <v>138</v>
      </c>
      <c r="H2463" s="176" t="s">
        <v>144</v>
      </c>
      <c r="I2463" s="176" t="s">
        <v>282</v>
      </c>
      <c r="J2463" s="250" t="s">
        <v>13</v>
      </c>
      <c r="K2463" s="178">
        <v>32831</v>
      </c>
      <c r="L2463" s="178">
        <v>65692</v>
      </c>
      <c r="M2463" s="178">
        <v>32830</v>
      </c>
      <c r="N2463" s="179" t="s">
        <v>20</v>
      </c>
      <c r="O2463" s="180" t="s">
        <v>20</v>
      </c>
    </row>
    <row r="2464" spans="1:15" customFormat="1" ht="15.5" x14ac:dyDescent="0.35">
      <c r="A2464" s="123" t="s">
        <v>5491</v>
      </c>
      <c r="B2464" s="124" t="s">
        <v>5492</v>
      </c>
      <c r="C2464" s="123" t="s">
        <v>96</v>
      </c>
      <c r="D2464" s="123" t="s">
        <v>155</v>
      </c>
      <c r="E2464" s="123" t="s">
        <v>155</v>
      </c>
      <c r="F2464" s="123">
        <v>2024</v>
      </c>
      <c r="G2464" s="123" t="s">
        <v>138</v>
      </c>
      <c r="H2464" s="123" t="s">
        <v>151</v>
      </c>
      <c r="I2464" s="123" t="s">
        <v>200</v>
      </c>
      <c r="J2464" s="251" t="s">
        <v>13</v>
      </c>
      <c r="K2464" s="181">
        <v>136283</v>
      </c>
      <c r="L2464" s="181">
        <v>136283</v>
      </c>
      <c r="M2464" s="181">
        <v>136283</v>
      </c>
      <c r="N2464" s="182" t="s">
        <v>20</v>
      </c>
      <c r="O2464" s="183" t="s">
        <v>20</v>
      </c>
    </row>
    <row r="2465" spans="1:15" customFormat="1" ht="15.5" x14ac:dyDescent="0.35">
      <c r="A2465" s="176" t="s">
        <v>5493</v>
      </c>
      <c r="B2465" s="177" t="s">
        <v>5494</v>
      </c>
      <c r="C2465" s="176" t="s">
        <v>109</v>
      </c>
      <c r="D2465" s="176" t="s">
        <v>155</v>
      </c>
      <c r="E2465" s="176" t="s">
        <v>155</v>
      </c>
      <c r="F2465" s="176">
        <v>2024</v>
      </c>
      <c r="G2465" s="176" t="s">
        <v>138</v>
      </c>
      <c r="H2465" s="176" t="s">
        <v>151</v>
      </c>
      <c r="I2465" s="176" t="s">
        <v>200</v>
      </c>
      <c r="J2465" s="250" t="s">
        <v>16</v>
      </c>
      <c r="K2465" s="178">
        <v>681813</v>
      </c>
      <c r="L2465" s="178">
        <v>681813</v>
      </c>
      <c r="M2465" s="178">
        <v>680607</v>
      </c>
      <c r="N2465" s="179" t="s">
        <v>20</v>
      </c>
      <c r="O2465" s="180" t="s">
        <v>20</v>
      </c>
    </row>
    <row r="2466" spans="1:15" customFormat="1" ht="15.5" x14ac:dyDescent="0.35">
      <c r="A2466" s="123" t="s">
        <v>5495</v>
      </c>
      <c r="B2466" s="124" t="s">
        <v>5496</v>
      </c>
      <c r="C2466" s="123" t="s">
        <v>96</v>
      </c>
      <c r="D2466" s="123" t="s">
        <v>166</v>
      </c>
      <c r="E2466" s="123" t="s">
        <v>281</v>
      </c>
      <c r="F2466" s="123">
        <v>2024</v>
      </c>
      <c r="G2466" s="123" t="s">
        <v>138</v>
      </c>
      <c r="H2466" s="123" t="s">
        <v>162</v>
      </c>
      <c r="I2466" s="123" t="s">
        <v>1018</v>
      </c>
      <c r="J2466" s="251" t="s">
        <v>13</v>
      </c>
      <c r="K2466" s="181">
        <v>1500</v>
      </c>
      <c r="L2466" s="185">
        <v>26526</v>
      </c>
      <c r="M2466" s="181">
        <v>1500</v>
      </c>
      <c r="N2466" s="182" t="s">
        <v>20</v>
      </c>
      <c r="O2466" s="183" t="s">
        <v>20</v>
      </c>
    </row>
    <row r="2467" spans="1:15" customFormat="1" ht="15.5" x14ac:dyDescent="0.35">
      <c r="A2467" s="176" t="s">
        <v>5497</v>
      </c>
      <c r="B2467" s="177" t="s">
        <v>5498</v>
      </c>
      <c r="C2467" s="176" t="s">
        <v>98</v>
      </c>
      <c r="D2467" s="176" t="s">
        <v>190</v>
      </c>
      <c r="E2467" s="176" t="s">
        <v>486</v>
      </c>
      <c r="F2467" s="176">
        <v>2024</v>
      </c>
      <c r="G2467" s="176" t="s">
        <v>138</v>
      </c>
      <c r="H2467" s="176" t="s">
        <v>151</v>
      </c>
      <c r="I2467" s="176" t="s">
        <v>200</v>
      </c>
      <c r="J2467" s="250" t="s">
        <v>13</v>
      </c>
      <c r="K2467" s="178">
        <v>7000</v>
      </c>
      <c r="L2467" s="178">
        <v>60068</v>
      </c>
      <c r="M2467" s="178">
        <v>0</v>
      </c>
      <c r="N2467" s="179" t="s">
        <v>20</v>
      </c>
      <c r="O2467" s="180" t="s">
        <v>146</v>
      </c>
    </row>
    <row r="2468" spans="1:15" customFormat="1" ht="15.5" x14ac:dyDescent="0.35">
      <c r="A2468" s="123" t="s">
        <v>5499</v>
      </c>
      <c r="B2468" s="124" t="s">
        <v>5500</v>
      </c>
      <c r="C2468" s="123" t="s">
        <v>98</v>
      </c>
      <c r="D2468" s="123" t="s">
        <v>365</v>
      </c>
      <c r="E2468" s="123" t="s">
        <v>365</v>
      </c>
      <c r="F2468" s="123">
        <v>2024</v>
      </c>
      <c r="G2468" s="123" t="s">
        <v>138</v>
      </c>
      <c r="H2468" s="123" t="s">
        <v>151</v>
      </c>
      <c r="I2468" s="123" t="s">
        <v>200</v>
      </c>
      <c r="J2468" s="251" t="s">
        <v>13</v>
      </c>
      <c r="K2468" s="181">
        <v>55625</v>
      </c>
      <c r="L2468" s="181">
        <v>131598</v>
      </c>
      <c r="M2468" s="181">
        <v>55625</v>
      </c>
      <c r="N2468" s="182" t="s">
        <v>20</v>
      </c>
      <c r="O2468" s="183" t="s">
        <v>20</v>
      </c>
    </row>
    <row r="2469" spans="1:15" customFormat="1" ht="15.5" x14ac:dyDescent="0.35">
      <c r="A2469" s="176" t="s">
        <v>5501</v>
      </c>
      <c r="B2469" s="177" t="s">
        <v>5502</v>
      </c>
      <c r="C2469" s="176" t="s">
        <v>92</v>
      </c>
      <c r="D2469" s="176" t="s">
        <v>361</v>
      </c>
      <c r="E2469" s="176" t="s">
        <v>869</v>
      </c>
      <c r="F2469" s="176">
        <v>2024</v>
      </c>
      <c r="G2469" s="176" t="s">
        <v>138</v>
      </c>
      <c r="H2469" s="176" t="s">
        <v>151</v>
      </c>
      <c r="I2469" s="176" t="s">
        <v>200</v>
      </c>
      <c r="J2469" s="250" t="s">
        <v>13</v>
      </c>
      <c r="K2469" s="178">
        <v>1000</v>
      </c>
      <c r="L2469" s="178">
        <v>690000</v>
      </c>
      <c r="M2469" s="178">
        <v>0</v>
      </c>
      <c r="N2469" s="179" t="s">
        <v>20</v>
      </c>
      <c r="O2469" s="180" t="s">
        <v>146</v>
      </c>
    </row>
    <row r="2470" spans="1:15" customFormat="1" ht="15.5" x14ac:dyDescent="0.35">
      <c r="A2470" s="123" t="s">
        <v>5503</v>
      </c>
      <c r="B2470" s="124" t="s">
        <v>5504</v>
      </c>
      <c r="C2470" s="123" t="s">
        <v>91</v>
      </c>
      <c r="D2470" s="123" t="s">
        <v>393</v>
      </c>
      <c r="E2470" s="123" t="s">
        <v>4723</v>
      </c>
      <c r="F2470" s="123">
        <v>2024</v>
      </c>
      <c r="G2470" s="123" t="s">
        <v>138</v>
      </c>
      <c r="H2470" s="123" t="s">
        <v>162</v>
      </c>
      <c r="I2470" s="123" t="s">
        <v>218</v>
      </c>
      <c r="J2470" s="251" t="s">
        <v>13</v>
      </c>
      <c r="K2470" s="181">
        <v>13661</v>
      </c>
      <c r="L2470" s="185">
        <v>4000</v>
      </c>
      <c r="M2470" s="181">
        <v>4000</v>
      </c>
      <c r="N2470" s="182" t="s">
        <v>20</v>
      </c>
      <c r="O2470" s="183" t="s">
        <v>20</v>
      </c>
    </row>
    <row r="2471" spans="1:15" customFormat="1" ht="15.5" x14ac:dyDescent="0.35">
      <c r="A2471" s="176" t="s">
        <v>5505</v>
      </c>
      <c r="B2471" s="177" t="s">
        <v>5506</v>
      </c>
      <c r="C2471" s="176" t="s">
        <v>86</v>
      </c>
      <c r="D2471" s="176" t="s">
        <v>199</v>
      </c>
      <c r="E2471" s="176" t="s">
        <v>199</v>
      </c>
      <c r="F2471" s="176">
        <v>2024</v>
      </c>
      <c r="G2471" s="176" t="s">
        <v>138</v>
      </c>
      <c r="H2471" s="176" t="s">
        <v>151</v>
      </c>
      <c r="I2471" s="176" t="s">
        <v>200</v>
      </c>
      <c r="J2471" s="250" t="s">
        <v>13</v>
      </c>
      <c r="K2471" s="178">
        <v>835972</v>
      </c>
      <c r="L2471" s="178">
        <v>989749</v>
      </c>
      <c r="M2471" s="178">
        <v>825099</v>
      </c>
      <c r="N2471" s="179" t="s">
        <v>20</v>
      </c>
      <c r="O2471" s="180" t="s">
        <v>20</v>
      </c>
    </row>
    <row r="2472" spans="1:15" customFormat="1" ht="15.5" x14ac:dyDescent="0.35">
      <c r="A2472" s="123" t="s">
        <v>5507</v>
      </c>
      <c r="B2472" s="124" t="s">
        <v>5508</v>
      </c>
      <c r="C2472" s="123" t="s">
        <v>98</v>
      </c>
      <c r="D2472" s="123" t="s">
        <v>155</v>
      </c>
      <c r="E2472" s="123" t="s">
        <v>155</v>
      </c>
      <c r="F2472" s="123">
        <v>2024</v>
      </c>
      <c r="G2472" s="123" t="s">
        <v>138</v>
      </c>
      <c r="H2472" s="123" t="s">
        <v>151</v>
      </c>
      <c r="I2472" s="123" t="s">
        <v>200</v>
      </c>
      <c r="J2472" s="251" t="s">
        <v>13</v>
      </c>
      <c r="K2472" s="181">
        <v>49830</v>
      </c>
      <c r="L2472" s="181">
        <v>300676</v>
      </c>
      <c r="M2472" s="181">
        <v>44878.216999999997</v>
      </c>
      <c r="N2472" s="182" t="s">
        <v>20</v>
      </c>
      <c r="O2472" s="183" t="s">
        <v>20</v>
      </c>
    </row>
    <row r="2473" spans="1:15" customFormat="1" ht="15.5" x14ac:dyDescent="0.35">
      <c r="A2473" s="176" t="s">
        <v>5509</v>
      </c>
      <c r="B2473" s="177" t="s">
        <v>5510</v>
      </c>
      <c r="C2473" s="176" t="s">
        <v>90</v>
      </c>
      <c r="D2473" s="176" t="s">
        <v>155</v>
      </c>
      <c r="E2473" s="176" t="s">
        <v>155</v>
      </c>
      <c r="F2473" s="176">
        <v>2024</v>
      </c>
      <c r="G2473" s="176" t="s">
        <v>138</v>
      </c>
      <c r="H2473" s="176" t="s">
        <v>151</v>
      </c>
      <c r="I2473" s="176" t="s">
        <v>200</v>
      </c>
      <c r="J2473" s="250" t="s">
        <v>13</v>
      </c>
      <c r="K2473" s="178">
        <v>68064</v>
      </c>
      <c r="L2473" s="178">
        <v>32302</v>
      </c>
      <c r="M2473" s="178">
        <v>32300</v>
      </c>
      <c r="N2473" s="179" t="s">
        <v>20</v>
      </c>
      <c r="O2473" s="180" t="s">
        <v>20</v>
      </c>
    </row>
    <row r="2474" spans="1:15" customFormat="1" ht="15.5" x14ac:dyDescent="0.35">
      <c r="A2474" s="123" t="s">
        <v>5511</v>
      </c>
      <c r="B2474" s="124" t="s">
        <v>5512</v>
      </c>
      <c r="C2474" s="123" t="s">
        <v>91</v>
      </c>
      <c r="D2474" s="123" t="s">
        <v>155</v>
      </c>
      <c r="E2474" s="123" t="s">
        <v>155</v>
      </c>
      <c r="F2474" s="123">
        <v>2024</v>
      </c>
      <c r="G2474" s="123" t="s">
        <v>138</v>
      </c>
      <c r="H2474" s="123" t="s">
        <v>151</v>
      </c>
      <c r="I2474" s="123" t="s">
        <v>200</v>
      </c>
      <c r="J2474" s="251" t="s">
        <v>13</v>
      </c>
      <c r="K2474" s="181">
        <v>10231</v>
      </c>
      <c r="L2474" s="185">
        <v>1107231</v>
      </c>
      <c r="M2474" s="181">
        <v>1000</v>
      </c>
      <c r="N2474" s="182" t="s">
        <v>20</v>
      </c>
      <c r="O2474" s="183" t="s">
        <v>20</v>
      </c>
    </row>
    <row r="2475" spans="1:15" customFormat="1" ht="15.5" x14ac:dyDescent="0.35">
      <c r="A2475" s="176" t="s">
        <v>5513</v>
      </c>
      <c r="B2475" s="177" t="s">
        <v>5514</v>
      </c>
      <c r="C2475" s="176" t="s">
        <v>87</v>
      </c>
      <c r="D2475" s="176" t="s">
        <v>155</v>
      </c>
      <c r="E2475" s="176" t="s">
        <v>155</v>
      </c>
      <c r="F2475" s="176">
        <v>2024</v>
      </c>
      <c r="G2475" s="176" t="s">
        <v>138</v>
      </c>
      <c r="H2475" s="176" t="s">
        <v>151</v>
      </c>
      <c r="I2475" s="176" t="s">
        <v>200</v>
      </c>
      <c r="J2475" s="250" t="s">
        <v>13</v>
      </c>
      <c r="K2475" s="178">
        <v>1555900</v>
      </c>
      <c r="L2475" s="178">
        <v>1555900</v>
      </c>
      <c r="M2475" s="184">
        <v>1555899.3659999999</v>
      </c>
      <c r="N2475" s="179" t="s">
        <v>20</v>
      </c>
      <c r="O2475" s="180" t="s">
        <v>20</v>
      </c>
    </row>
    <row r="2476" spans="1:15" customFormat="1" ht="15.5" x14ac:dyDescent="0.35">
      <c r="A2476" s="123" t="s">
        <v>5515</v>
      </c>
      <c r="B2476" s="124" t="s">
        <v>5516</v>
      </c>
      <c r="C2476" s="123" t="s">
        <v>91</v>
      </c>
      <c r="D2476" s="123" t="s">
        <v>384</v>
      </c>
      <c r="E2476" s="123" t="s">
        <v>3150</v>
      </c>
      <c r="F2476" s="123">
        <v>2024</v>
      </c>
      <c r="G2476" s="123" t="s">
        <v>138</v>
      </c>
      <c r="H2476" s="123" t="s">
        <v>182</v>
      </c>
      <c r="I2476" s="123" t="s">
        <v>330</v>
      </c>
      <c r="J2476" s="251" t="s">
        <v>13</v>
      </c>
      <c r="K2476" s="181">
        <v>14418</v>
      </c>
      <c r="L2476" s="181">
        <v>14418</v>
      </c>
      <c r="M2476" s="181">
        <v>0</v>
      </c>
      <c r="N2476" s="182" t="s">
        <v>20</v>
      </c>
      <c r="O2476" s="183" t="s">
        <v>146</v>
      </c>
    </row>
    <row r="2477" spans="1:15" customFormat="1" ht="15.5" x14ac:dyDescent="0.35">
      <c r="A2477" s="176" t="s">
        <v>5517</v>
      </c>
      <c r="B2477" s="177" t="s">
        <v>5518</v>
      </c>
      <c r="C2477" s="176" t="s">
        <v>90</v>
      </c>
      <c r="D2477" s="176" t="s">
        <v>63</v>
      </c>
      <c r="E2477" s="176" t="s">
        <v>901</v>
      </c>
      <c r="F2477" s="176">
        <v>2024</v>
      </c>
      <c r="G2477" s="176" t="s">
        <v>138</v>
      </c>
      <c r="H2477" s="176" t="s">
        <v>182</v>
      </c>
      <c r="I2477" s="176" t="s">
        <v>330</v>
      </c>
      <c r="J2477" s="250" t="s">
        <v>13</v>
      </c>
      <c r="K2477" s="178">
        <v>221228</v>
      </c>
      <c r="L2477" s="178">
        <v>221228</v>
      </c>
      <c r="M2477" s="178">
        <v>191106</v>
      </c>
      <c r="N2477" s="179" t="s">
        <v>20</v>
      </c>
      <c r="O2477" s="180" t="s">
        <v>20</v>
      </c>
    </row>
    <row r="2478" spans="1:15" customFormat="1" ht="15.5" x14ac:dyDescent="0.35">
      <c r="A2478" s="123" t="s">
        <v>5519</v>
      </c>
      <c r="B2478" s="124" t="s">
        <v>5520</v>
      </c>
      <c r="C2478" s="123" t="s">
        <v>90</v>
      </c>
      <c r="D2478" s="123" t="s">
        <v>911</v>
      </c>
      <c r="E2478" s="123" t="s">
        <v>2388</v>
      </c>
      <c r="F2478" s="123">
        <v>2024</v>
      </c>
      <c r="G2478" s="123" t="s">
        <v>138</v>
      </c>
      <c r="H2478" s="123" t="s">
        <v>182</v>
      </c>
      <c r="I2478" s="123" t="s">
        <v>330</v>
      </c>
      <c r="J2478" s="251" t="s">
        <v>13</v>
      </c>
      <c r="K2478" s="181">
        <v>69729</v>
      </c>
      <c r="L2478" s="181">
        <v>69729</v>
      </c>
      <c r="M2478" s="181">
        <v>69728.486999999994</v>
      </c>
      <c r="N2478" s="182" t="s">
        <v>20</v>
      </c>
      <c r="O2478" s="183" t="s">
        <v>20</v>
      </c>
    </row>
    <row r="2479" spans="1:15" customFormat="1" ht="15.5" x14ac:dyDescent="0.35">
      <c r="A2479" s="176" t="s">
        <v>5521</v>
      </c>
      <c r="B2479" s="177" t="s">
        <v>5522</v>
      </c>
      <c r="C2479" s="176" t="s">
        <v>90</v>
      </c>
      <c r="D2479" s="176" t="s">
        <v>911</v>
      </c>
      <c r="E2479" s="176" t="s">
        <v>2388</v>
      </c>
      <c r="F2479" s="176">
        <v>2024</v>
      </c>
      <c r="G2479" s="176" t="s">
        <v>138</v>
      </c>
      <c r="H2479" s="176" t="s">
        <v>182</v>
      </c>
      <c r="I2479" s="176" t="s">
        <v>330</v>
      </c>
      <c r="J2479" s="250" t="s">
        <v>13</v>
      </c>
      <c r="K2479" s="178">
        <v>429225</v>
      </c>
      <c r="L2479" s="184">
        <v>399725</v>
      </c>
      <c r="M2479" s="178">
        <v>399725.00099999999</v>
      </c>
      <c r="N2479" s="179" t="s">
        <v>20</v>
      </c>
      <c r="O2479" s="180" t="s">
        <v>20</v>
      </c>
    </row>
    <row r="2480" spans="1:15" customFormat="1" ht="15.5" x14ac:dyDescent="0.35">
      <c r="A2480" s="123" t="s">
        <v>5523</v>
      </c>
      <c r="B2480" s="124" t="s">
        <v>5524</v>
      </c>
      <c r="C2480" s="123" t="s">
        <v>90</v>
      </c>
      <c r="D2480" s="123" t="s">
        <v>63</v>
      </c>
      <c r="E2480" s="123" t="s">
        <v>63</v>
      </c>
      <c r="F2480" s="123">
        <v>2024</v>
      </c>
      <c r="G2480" s="123" t="s">
        <v>138</v>
      </c>
      <c r="H2480" s="123" t="s">
        <v>182</v>
      </c>
      <c r="I2480" s="123" t="s">
        <v>330</v>
      </c>
      <c r="J2480" s="251" t="s">
        <v>13</v>
      </c>
      <c r="K2480" s="181">
        <v>285774</v>
      </c>
      <c r="L2480" s="181">
        <v>333642</v>
      </c>
      <c r="M2480" s="181">
        <v>163314.019</v>
      </c>
      <c r="N2480" s="182" t="s">
        <v>20</v>
      </c>
      <c r="O2480" s="183" t="s">
        <v>20</v>
      </c>
    </row>
    <row r="2481" spans="1:15" customFormat="1" ht="15.5" x14ac:dyDescent="0.35">
      <c r="A2481" s="176" t="s">
        <v>5525</v>
      </c>
      <c r="B2481" s="177" t="s">
        <v>5526</v>
      </c>
      <c r="C2481" s="176" t="s">
        <v>91</v>
      </c>
      <c r="D2481" s="176" t="s">
        <v>384</v>
      </c>
      <c r="E2481" s="176" t="s">
        <v>2825</v>
      </c>
      <c r="F2481" s="176">
        <v>2024</v>
      </c>
      <c r="G2481" s="176" t="s">
        <v>138</v>
      </c>
      <c r="H2481" s="176" t="s">
        <v>182</v>
      </c>
      <c r="I2481" s="176" t="s">
        <v>330</v>
      </c>
      <c r="J2481" s="250" t="s">
        <v>13</v>
      </c>
      <c r="K2481" s="178">
        <v>166167</v>
      </c>
      <c r="L2481" s="178">
        <v>166166</v>
      </c>
      <c r="M2481" s="178">
        <v>500</v>
      </c>
      <c r="N2481" s="179" t="s">
        <v>20</v>
      </c>
      <c r="O2481" s="180" t="s">
        <v>20</v>
      </c>
    </row>
    <row r="2482" spans="1:15" customFormat="1" ht="15.5" x14ac:dyDescent="0.35">
      <c r="A2482" s="123" t="s">
        <v>5527</v>
      </c>
      <c r="B2482" s="124" t="s">
        <v>5528</v>
      </c>
      <c r="C2482" s="123" t="s">
        <v>91</v>
      </c>
      <c r="D2482" s="123" t="s">
        <v>763</v>
      </c>
      <c r="E2482" s="123" t="s">
        <v>763</v>
      </c>
      <c r="F2482" s="123">
        <v>2024</v>
      </c>
      <c r="G2482" s="123" t="s">
        <v>138</v>
      </c>
      <c r="H2482" s="123" t="s">
        <v>182</v>
      </c>
      <c r="I2482" s="123" t="s">
        <v>330</v>
      </c>
      <c r="J2482" s="251" t="s">
        <v>13</v>
      </c>
      <c r="K2482" s="181">
        <v>179267</v>
      </c>
      <c r="L2482" s="181">
        <v>213159</v>
      </c>
      <c r="M2482" s="181">
        <v>212336</v>
      </c>
      <c r="N2482" s="182" t="s">
        <v>20</v>
      </c>
      <c r="O2482" s="183" t="s">
        <v>20</v>
      </c>
    </row>
    <row r="2483" spans="1:15" customFormat="1" ht="15.5" x14ac:dyDescent="0.35">
      <c r="A2483" s="176" t="s">
        <v>5529</v>
      </c>
      <c r="B2483" s="177" t="s">
        <v>5530</v>
      </c>
      <c r="C2483" s="176" t="s">
        <v>91</v>
      </c>
      <c r="D2483" s="176" t="s">
        <v>384</v>
      </c>
      <c r="E2483" s="176" t="s">
        <v>2279</v>
      </c>
      <c r="F2483" s="176">
        <v>2024</v>
      </c>
      <c r="G2483" s="176" t="s">
        <v>138</v>
      </c>
      <c r="H2483" s="176" t="s">
        <v>182</v>
      </c>
      <c r="I2483" s="176" t="s">
        <v>330</v>
      </c>
      <c r="J2483" s="250" t="s">
        <v>13</v>
      </c>
      <c r="K2483" s="178">
        <v>453727</v>
      </c>
      <c r="L2483" s="184">
        <v>547994</v>
      </c>
      <c r="M2483" s="178">
        <v>518747.25699999998</v>
      </c>
      <c r="N2483" s="179" t="s">
        <v>20</v>
      </c>
      <c r="O2483" s="180" t="s">
        <v>20</v>
      </c>
    </row>
    <row r="2484" spans="1:15" customFormat="1" ht="15.5" x14ac:dyDescent="0.35">
      <c r="A2484" s="123" t="s">
        <v>5531</v>
      </c>
      <c r="B2484" s="124" t="s">
        <v>5532</v>
      </c>
      <c r="C2484" s="123" t="s">
        <v>91</v>
      </c>
      <c r="D2484" s="123" t="s">
        <v>393</v>
      </c>
      <c r="E2484" s="123" t="s">
        <v>4575</v>
      </c>
      <c r="F2484" s="123">
        <v>2024</v>
      </c>
      <c r="G2484" s="123" t="s">
        <v>138</v>
      </c>
      <c r="H2484" s="123" t="s">
        <v>182</v>
      </c>
      <c r="I2484" s="123" t="s">
        <v>330</v>
      </c>
      <c r="J2484" s="251" t="s">
        <v>13</v>
      </c>
      <c r="K2484" s="181">
        <v>226279</v>
      </c>
      <c r="L2484" s="181">
        <v>265593</v>
      </c>
      <c r="M2484" s="181">
        <v>256576</v>
      </c>
      <c r="N2484" s="182" t="s">
        <v>20</v>
      </c>
      <c r="O2484" s="183" t="s">
        <v>20</v>
      </c>
    </row>
    <row r="2485" spans="1:15" customFormat="1" ht="15.5" x14ac:dyDescent="0.35">
      <c r="A2485" s="176" t="s">
        <v>5533</v>
      </c>
      <c r="B2485" s="177" t="s">
        <v>5534</v>
      </c>
      <c r="C2485" s="176" t="s">
        <v>91</v>
      </c>
      <c r="D2485" s="176" t="s">
        <v>393</v>
      </c>
      <c r="E2485" s="176" t="s">
        <v>393</v>
      </c>
      <c r="F2485" s="176">
        <v>2024</v>
      </c>
      <c r="G2485" s="176" t="s">
        <v>138</v>
      </c>
      <c r="H2485" s="176" t="s">
        <v>182</v>
      </c>
      <c r="I2485" s="176" t="s">
        <v>330</v>
      </c>
      <c r="J2485" s="250" t="s">
        <v>13</v>
      </c>
      <c r="K2485" s="178">
        <v>357113</v>
      </c>
      <c r="L2485" s="178">
        <v>525000</v>
      </c>
      <c r="M2485" s="178">
        <v>498074</v>
      </c>
      <c r="N2485" s="179" t="s">
        <v>20</v>
      </c>
      <c r="O2485" s="180" t="s">
        <v>20</v>
      </c>
    </row>
    <row r="2486" spans="1:15" customFormat="1" ht="15.5" x14ac:dyDescent="0.35">
      <c r="A2486" s="123" t="s">
        <v>5535</v>
      </c>
      <c r="B2486" s="124" t="s">
        <v>5536</v>
      </c>
      <c r="C2486" s="123" t="s">
        <v>91</v>
      </c>
      <c r="D2486" s="123" t="s">
        <v>384</v>
      </c>
      <c r="E2486" s="123" t="s">
        <v>603</v>
      </c>
      <c r="F2486" s="123">
        <v>2024</v>
      </c>
      <c r="G2486" s="123" t="s">
        <v>138</v>
      </c>
      <c r="H2486" s="123" t="s">
        <v>182</v>
      </c>
      <c r="I2486" s="123" t="s">
        <v>330</v>
      </c>
      <c r="J2486" s="251" t="s">
        <v>13</v>
      </c>
      <c r="K2486" s="181">
        <v>528897</v>
      </c>
      <c r="L2486" s="185">
        <v>538335</v>
      </c>
      <c r="M2486" s="181">
        <v>536620.62899999996</v>
      </c>
      <c r="N2486" s="182" t="s">
        <v>20</v>
      </c>
      <c r="O2486" s="183" t="s">
        <v>20</v>
      </c>
    </row>
    <row r="2487" spans="1:15" customFormat="1" ht="15.5" x14ac:dyDescent="0.35">
      <c r="A2487" s="176" t="s">
        <v>5537</v>
      </c>
      <c r="B2487" s="177" t="s">
        <v>5538</v>
      </c>
      <c r="C2487" s="176" t="s">
        <v>91</v>
      </c>
      <c r="D2487" s="176" t="s">
        <v>155</v>
      </c>
      <c r="E2487" s="176" t="s">
        <v>155</v>
      </c>
      <c r="F2487" s="176">
        <v>2024</v>
      </c>
      <c r="G2487" s="176" t="s">
        <v>138</v>
      </c>
      <c r="H2487" s="176" t="s">
        <v>182</v>
      </c>
      <c r="I2487" s="176" t="s">
        <v>330</v>
      </c>
      <c r="J2487" s="250" t="s">
        <v>13</v>
      </c>
      <c r="K2487" s="178">
        <v>3035</v>
      </c>
      <c r="L2487" s="184">
        <v>1217391</v>
      </c>
      <c r="M2487" s="178">
        <v>845.495</v>
      </c>
      <c r="N2487" s="179" t="s">
        <v>20</v>
      </c>
      <c r="O2487" s="180" t="s">
        <v>20</v>
      </c>
    </row>
    <row r="2488" spans="1:15" customFormat="1" ht="15.5" x14ac:dyDescent="0.35">
      <c r="A2488" s="123" t="s">
        <v>5539</v>
      </c>
      <c r="B2488" s="124" t="s">
        <v>5540</v>
      </c>
      <c r="C2488" s="123" t="s">
        <v>91</v>
      </c>
      <c r="D2488" s="123" t="s">
        <v>384</v>
      </c>
      <c r="E2488" s="123" t="s">
        <v>2639</v>
      </c>
      <c r="F2488" s="123">
        <v>2024</v>
      </c>
      <c r="G2488" s="123" t="s">
        <v>138</v>
      </c>
      <c r="H2488" s="123" t="s">
        <v>182</v>
      </c>
      <c r="I2488" s="123" t="s">
        <v>330</v>
      </c>
      <c r="J2488" s="251" t="s">
        <v>13</v>
      </c>
      <c r="K2488" s="181">
        <v>7026</v>
      </c>
      <c r="L2488" s="181">
        <v>7026</v>
      </c>
      <c r="M2488" s="181">
        <v>571.63599999999997</v>
      </c>
      <c r="N2488" s="182" t="s">
        <v>20</v>
      </c>
      <c r="O2488" s="183" t="s">
        <v>20</v>
      </c>
    </row>
    <row r="2489" spans="1:15" customFormat="1" ht="15.5" x14ac:dyDescent="0.35">
      <c r="A2489" s="176" t="s">
        <v>5541</v>
      </c>
      <c r="B2489" s="177" t="s">
        <v>5542</v>
      </c>
      <c r="C2489" s="176" t="s">
        <v>87</v>
      </c>
      <c r="D2489" s="176" t="s">
        <v>592</v>
      </c>
      <c r="E2489" s="176" t="s">
        <v>593</v>
      </c>
      <c r="F2489" s="176">
        <v>2024</v>
      </c>
      <c r="G2489" s="176" t="s">
        <v>138</v>
      </c>
      <c r="H2489" s="176" t="s">
        <v>182</v>
      </c>
      <c r="I2489" s="176" t="s">
        <v>330</v>
      </c>
      <c r="J2489" s="250" t="s">
        <v>13</v>
      </c>
      <c r="K2489" s="178">
        <v>455110</v>
      </c>
      <c r="L2489" s="178">
        <v>1000</v>
      </c>
      <c r="M2489" s="178">
        <v>600</v>
      </c>
      <c r="N2489" s="179" t="s">
        <v>20</v>
      </c>
      <c r="O2489" s="180" t="s">
        <v>20</v>
      </c>
    </row>
    <row r="2490" spans="1:15" customFormat="1" ht="15.5" x14ac:dyDescent="0.35">
      <c r="A2490" s="123" t="s">
        <v>5543</v>
      </c>
      <c r="B2490" s="124" t="s">
        <v>5544</v>
      </c>
      <c r="C2490" s="123" t="s">
        <v>89</v>
      </c>
      <c r="D2490" s="123" t="s">
        <v>155</v>
      </c>
      <c r="E2490" s="123" t="s">
        <v>155</v>
      </c>
      <c r="F2490" s="123">
        <v>2024</v>
      </c>
      <c r="G2490" s="123" t="s">
        <v>138</v>
      </c>
      <c r="H2490" s="123" t="s">
        <v>151</v>
      </c>
      <c r="I2490" s="123" t="s">
        <v>200</v>
      </c>
      <c r="J2490" s="251" t="s">
        <v>13</v>
      </c>
      <c r="K2490" s="181">
        <v>185117</v>
      </c>
      <c r="L2490" s="181">
        <v>185350</v>
      </c>
      <c r="M2490" s="181">
        <v>184350</v>
      </c>
      <c r="N2490" s="182" t="s">
        <v>20</v>
      </c>
      <c r="O2490" s="183" t="s">
        <v>20</v>
      </c>
    </row>
    <row r="2491" spans="1:15" customFormat="1" ht="15.5" x14ac:dyDescent="0.35">
      <c r="A2491" s="176" t="s">
        <v>5545</v>
      </c>
      <c r="B2491" s="177" t="s">
        <v>5546</v>
      </c>
      <c r="C2491" s="176" t="s">
        <v>98</v>
      </c>
      <c r="D2491" s="176" t="s">
        <v>158</v>
      </c>
      <c r="E2491" s="176" t="s">
        <v>158</v>
      </c>
      <c r="F2491" s="176">
        <v>2024</v>
      </c>
      <c r="G2491" s="176" t="s">
        <v>138</v>
      </c>
      <c r="H2491" s="176" t="s">
        <v>182</v>
      </c>
      <c r="I2491" s="176" t="s">
        <v>330</v>
      </c>
      <c r="J2491" s="250" t="s">
        <v>13</v>
      </c>
      <c r="K2491" s="178">
        <v>238787</v>
      </c>
      <c r="L2491" s="178">
        <v>299159</v>
      </c>
      <c r="M2491" s="178">
        <v>238628</v>
      </c>
      <c r="N2491" s="179" t="s">
        <v>20</v>
      </c>
      <c r="O2491" s="180" t="s">
        <v>20</v>
      </c>
    </row>
    <row r="2492" spans="1:15" customFormat="1" ht="15.5" x14ac:dyDescent="0.35">
      <c r="A2492" s="123" t="s">
        <v>5547</v>
      </c>
      <c r="B2492" s="124" t="s">
        <v>5548</v>
      </c>
      <c r="C2492" s="123" t="s">
        <v>98</v>
      </c>
      <c r="D2492" s="123" t="s">
        <v>365</v>
      </c>
      <c r="E2492" s="123" t="s">
        <v>457</v>
      </c>
      <c r="F2492" s="123">
        <v>2024</v>
      </c>
      <c r="G2492" s="123" t="s">
        <v>138</v>
      </c>
      <c r="H2492" s="123" t="s">
        <v>182</v>
      </c>
      <c r="I2492" s="123" t="s">
        <v>330</v>
      </c>
      <c r="J2492" s="251" t="s">
        <v>13</v>
      </c>
      <c r="K2492" s="181">
        <v>30000</v>
      </c>
      <c r="L2492" s="185">
        <v>196798</v>
      </c>
      <c r="M2492" s="181">
        <v>30000</v>
      </c>
      <c r="N2492" s="182" t="s">
        <v>20</v>
      </c>
      <c r="O2492" s="183" t="s">
        <v>20</v>
      </c>
    </row>
    <row r="2493" spans="1:15" customFormat="1" ht="15.5" x14ac:dyDescent="0.35">
      <c r="A2493" s="176" t="s">
        <v>5549</v>
      </c>
      <c r="B2493" s="177" t="s">
        <v>5550</v>
      </c>
      <c r="C2493" s="176" t="s">
        <v>98</v>
      </c>
      <c r="D2493" s="176" t="s">
        <v>158</v>
      </c>
      <c r="E2493" s="176" t="s">
        <v>309</v>
      </c>
      <c r="F2493" s="176">
        <v>2024</v>
      </c>
      <c r="G2493" s="176" t="s">
        <v>138</v>
      </c>
      <c r="H2493" s="176" t="s">
        <v>182</v>
      </c>
      <c r="I2493" s="176" t="s">
        <v>330</v>
      </c>
      <c r="J2493" s="250" t="s">
        <v>13</v>
      </c>
      <c r="K2493" s="178">
        <v>10504</v>
      </c>
      <c r="L2493" s="184">
        <v>670914</v>
      </c>
      <c r="M2493" s="178">
        <v>935</v>
      </c>
      <c r="N2493" s="179" t="s">
        <v>20</v>
      </c>
      <c r="O2493" s="180" t="s">
        <v>20</v>
      </c>
    </row>
    <row r="2494" spans="1:15" customFormat="1" ht="15.5" x14ac:dyDescent="0.35">
      <c r="A2494" s="123" t="s">
        <v>5551</v>
      </c>
      <c r="B2494" s="124" t="s">
        <v>5552</v>
      </c>
      <c r="C2494" s="123" t="s">
        <v>98</v>
      </c>
      <c r="D2494" s="123" t="s">
        <v>158</v>
      </c>
      <c r="E2494" s="123" t="s">
        <v>309</v>
      </c>
      <c r="F2494" s="123">
        <v>2024</v>
      </c>
      <c r="G2494" s="123" t="s">
        <v>138</v>
      </c>
      <c r="H2494" s="123" t="s">
        <v>182</v>
      </c>
      <c r="I2494" s="123" t="s">
        <v>330</v>
      </c>
      <c r="J2494" s="251" t="s">
        <v>13</v>
      </c>
      <c r="K2494" s="181">
        <v>37505</v>
      </c>
      <c r="L2494" s="181">
        <v>36776</v>
      </c>
      <c r="M2494" s="181">
        <v>36776</v>
      </c>
      <c r="N2494" s="182" t="s">
        <v>20</v>
      </c>
      <c r="O2494" s="183" t="s">
        <v>20</v>
      </c>
    </row>
    <row r="2495" spans="1:15" customFormat="1" ht="15.5" x14ac:dyDescent="0.35">
      <c r="A2495" s="176" t="s">
        <v>5553</v>
      </c>
      <c r="B2495" s="177" t="s">
        <v>5554</v>
      </c>
      <c r="C2495" s="176" t="s">
        <v>98</v>
      </c>
      <c r="D2495" s="176" t="s">
        <v>190</v>
      </c>
      <c r="E2495" s="176" t="s">
        <v>1552</v>
      </c>
      <c r="F2495" s="176">
        <v>2024</v>
      </c>
      <c r="G2495" s="176" t="s">
        <v>138</v>
      </c>
      <c r="H2495" s="176" t="s">
        <v>182</v>
      </c>
      <c r="I2495" s="176" t="s">
        <v>330</v>
      </c>
      <c r="J2495" s="250" t="s">
        <v>13</v>
      </c>
      <c r="K2495" s="178">
        <v>285902</v>
      </c>
      <c r="L2495" s="178">
        <v>298760</v>
      </c>
      <c r="M2495" s="178">
        <v>279001.33100000001</v>
      </c>
      <c r="N2495" s="179" t="s">
        <v>20</v>
      </c>
      <c r="O2495" s="180" t="s">
        <v>20</v>
      </c>
    </row>
    <row r="2496" spans="1:15" customFormat="1" ht="15.5" x14ac:dyDescent="0.35">
      <c r="A2496" s="123" t="s">
        <v>5555</v>
      </c>
      <c r="B2496" s="124" t="s">
        <v>5556</v>
      </c>
      <c r="C2496" s="123" t="s">
        <v>98</v>
      </c>
      <c r="D2496" s="123" t="s">
        <v>158</v>
      </c>
      <c r="E2496" s="123" t="s">
        <v>667</v>
      </c>
      <c r="F2496" s="123">
        <v>2024</v>
      </c>
      <c r="G2496" s="123" t="s">
        <v>138</v>
      </c>
      <c r="H2496" s="123" t="s">
        <v>182</v>
      </c>
      <c r="I2496" s="123" t="s">
        <v>330</v>
      </c>
      <c r="J2496" s="251" t="s">
        <v>13</v>
      </c>
      <c r="K2496" s="181">
        <v>24171</v>
      </c>
      <c r="L2496" s="181">
        <v>530204</v>
      </c>
      <c r="M2496" s="181">
        <v>427.52499999999998</v>
      </c>
      <c r="N2496" s="182" t="s">
        <v>20</v>
      </c>
      <c r="O2496" s="183" t="s">
        <v>20</v>
      </c>
    </row>
    <row r="2497" spans="1:15" customFormat="1" ht="15.5" x14ac:dyDescent="0.35">
      <c r="A2497" s="176" t="s">
        <v>5557</v>
      </c>
      <c r="B2497" s="177" t="s">
        <v>5558</v>
      </c>
      <c r="C2497" s="176" t="s">
        <v>98</v>
      </c>
      <c r="D2497" s="176" t="s">
        <v>190</v>
      </c>
      <c r="E2497" s="176" t="s">
        <v>191</v>
      </c>
      <c r="F2497" s="176">
        <v>2024</v>
      </c>
      <c r="G2497" s="176" t="s">
        <v>138</v>
      </c>
      <c r="H2497" s="176" t="s">
        <v>182</v>
      </c>
      <c r="I2497" s="176" t="s">
        <v>330</v>
      </c>
      <c r="J2497" s="250" t="s">
        <v>13</v>
      </c>
      <c r="K2497" s="178">
        <v>554310</v>
      </c>
      <c r="L2497" s="178">
        <v>282143</v>
      </c>
      <c r="M2497" s="178">
        <v>912</v>
      </c>
      <c r="N2497" s="179" t="s">
        <v>20</v>
      </c>
      <c r="O2497" s="180" t="s">
        <v>20</v>
      </c>
    </row>
    <row r="2498" spans="1:15" customFormat="1" ht="15.5" x14ac:dyDescent="0.35">
      <c r="A2498" s="123" t="s">
        <v>5559</v>
      </c>
      <c r="B2498" s="124" t="s">
        <v>5560</v>
      </c>
      <c r="C2498" s="123" t="s">
        <v>98</v>
      </c>
      <c r="D2498" s="123" t="s">
        <v>190</v>
      </c>
      <c r="E2498" s="123" t="s">
        <v>1394</v>
      </c>
      <c r="F2498" s="123">
        <v>2024</v>
      </c>
      <c r="G2498" s="123" t="s">
        <v>138</v>
      </c>
      <c r="H2498" s="123" t="s">
        <v>182</v>
      </c>
      <c r="I2498" s="123" t="s">
        <v>330</v>
      </c>
      <c r="J2498" s="251" t="s">
        <v>13</v>
      </c>
      <c r="K2498" s="181">
        <v>365811</v>
      </c>
      <c r="L2498" s="181">
        <v>537412</v>
      </c>
      <c r="M2498" s="181">
        <v>294903.125</v>
      </c>
      <c r="N2498" s="182" t="s">
        <v>20</v>
      </c>
      <c r="O2498" s="183" t="s">
        <v>20</v>
      </c>
    </row>
    <row r="2499" spans="1:15" customFormat="1" ht="15.5" x14ac:dyDescent="0.35">
      <c r="A2499" s="176" t="s">
        <v>5561</v>
      </c>
      <c r="B2499" s="177" t="s">
        <v>5562</v>
      </c>
      <c r="C2499" s="176" t="s">
        <v>92</v>
      </c>
      <c r="D2499" s="176" t="s">
        <v>540</v>
      </c>
      <c r="E2499" s="176" t="s">
        <v>4211</v>
      </c>
      <c r="F2499" s="176">
        <v>2024</v>
      </c>
      <c r="G2499" s="176" t="s">
        <v>138</v>
      </c>
      <c r="H2499" s="176" t="s">
        <v>182</v>
      </c>
      <c r="I2499" s="176" t="s">
        <v>330</v>
      </c>
      <c r="J2499" s="250" t="s">
        <v>13</v>
      </c>
      <c r="K2499" s="178">
        <v>12156</v>
      </c>
      <c r="L2499" s="178">
        <v>12156</v>
      </c>
      <c r="M2499" s="178">
        <v>12156</v>
      </c>
      <c r="N2499" s="179" t="s">
        <v>20</v>
      </c>
      <c r="O2499" s="180" t="s">
        <v>20</v>
      </c>
    </row>
    <row r="2500" spans="1:15" customFormat="1" ht="15.5" x14ac:dyDescent="0.35">
      <c r="A2500" s="123" t="s">
        <v>5563</v>
      </c>
      <c r="B2500" s="124" t="s">
        <v>5564</v>
      </c>
      <c r="C2500" s="123" t="s">
        <v>91</v>
      </c>
      <c r="D2500" s="123" t="s">
        <v>384</v>
      </c>
      <c r="E2500" s="123" t="s">
        <v>2639</v>
      </c>
      <c r="F2500" s="123">
        <v>2024</v>
      </c>
      <c r="G2500" s="123" t="s">
        <v>138</v>
      </c>
      <c r="H2500" s="123" t="s">
        <v>182</v>
      </c>
      <c r="I2500" s="123" t="s">
        <v>183</v>
      </c>
      <c r="J2500" s="251" t="s">
        <v>13</v>
      </c>
      <c r="K2500" s="181">
        <v>20500</v>
      </c>
      <c r="L2500" s="185">
        <v>457103</v>
      </c>
      <c r="M2500" s="181">
        <v>6734.45</v>
      </c>
      <c r="N2500" s="182" t="s">
        <v>20</v>
      </c>
      <c r="O2500" s="183" t="s">
        <v>20</v>
      </c>
    </row>
    <row r="2501" spans="1:15" customFormat="1" ht="15.5" x14ac:dyDescent="0.35">
      <c r="A2501" s="176" t="s">
        <v>5565</v>
      </c>
      <c r="B2501" s="177" t="s">
        <v>5566</v>
      </c>
      <c r="C2501" s="176" t="s">
        <v>96</v>
      </c>
      <c r="D2501" s="176" t="s">
        <v>166</v>
      </c>
      <c r="E2501" s="176" t="s">
        <v>281</v>
      </c>
      <c r="F2501" s="176">
        <v>2024</v>
      </c>
      <c r="G2501" s="176" t="s">
        <v>138</v>
      </c>
      <c r="H2501" s="176" t="s">
        <v>151</v>
      </c>
      <c r="I2501" s="176" t="s">
        <v>200</v>
      </c>
      <c r="J2501" s="250" t="s">
        <v>13</v>
      </c>
      <c r="K2501" s="178">
        <v>103080</v>
      </c>
      <c r="L2501" s="178">
        <v>103080</v>
      </c>
      <c r="M2501" s="178">
        <v>102980</v>
      </c>
      <c r="N2501" s="179" t="s">
        <v>20</v>
      </c>
      <c r="O2501" s="180" t="s">
        <v>20</v>
      </c>
    </row>
    <row r="2502" spans="1:15" customFormat="1" ht="15.5" x14ac:dyDescent="0.35">
      <c r="A2502" s="123" t="s">
        <v>5567</v>
      </c>
      <c r="B2502" s="124" t="s">
        <v>5568</v>
      </c>
      <c r="C2502" s="123" t="s">
        <v>100</v>
      </c>
      <c r="D2502" s="123" t="s">
        <v>155</v>
      </c>
      <c r="E2502" s="123" t="s">
        <v>155</v>
      </c>
      <c r="F2502" s="123">
        <v>2024</v>
      </c>
      <c r="G2502" s="123" t="s">
        <v>251</v>
      </c>
      <c r="H2502" s="123" t="s">
        <v>162</v>
      </c>
      <c r="I2502" s="123" t="s">
        <v>238</v>
      </c>
      <c r="J2502" s="251" t="s">
        <v>13</v>
      </c>
      <c r="K2502" s="181">
        <v>209668</v>
      </c>
      <c r="L2502" s="181">
        <v>141057</v>
      </c>
      <c r="M2502" s="181">
        <v>141057</v>
      </c>
      <c r="N2502" s="182" t="s">
        <v>20</v>
      </c>
      <c r="O2502" s="183" t="s">
        <v>20</v>
      </c>
    </row>
    <row r="2503" spans="1:15" customFormat="1" ht="15.5" x14ac:dyDescent="0.35">
      <c r="A2503" s="176" t="s">
        <v>5569</v>
      </c>
      <c r="B2503" s="177" t="s">
        <v>5570</v>
      </c>
      <c r="C2503" s="176" t="s">
        <v>98</v>
      </c>
      <c r="D2503" s="176" t="s">
        <v>158</v>
      </c>
      <c r="E2503" s="176" t="s">
        <v>426</v>
      </c>
      <c r="F2503" s="176">
        <v>2024</v>
      </c>
      <c r="G2503" s="176" t="s">
        <v>251</v>
      </c>
      <c r="H2503" s="176" t="s">
        <v>151</v>
      </c>
      <c r="I2503" s="176" t="s">
        <v>200</v>
      </c>
      <c r="J2503" s="250" t="s">
        <v>13</v>
      </c>
      <c r="K2503" s="178">
        <v>125000</v>
      </c>
      <c r="L2503" s="184">
        <v>51917</v>
      </c>
      <c r="M2503" s="178">
        <v>0</v>
      </c>
      <c r="N2503" s="179" t="s">
        <v>20</v>
      </c>
      <c r="O2503" s="180" t="s">
        <v>146</v>
      </c>
    </row>
    <row r="2504" spans="1:15" customFormat="1" ht="15.5" x14ac:dyDescent="0.35">
      <c r="A2504" s="123" t="s">
        <v>5571</v>
      </c>
      <c r="B2504" s="124" t="s">
        <v>5572</v>
      </c>
      <c r="C2504" s="123" t="s">
        <v>100</v>
      </c>
      <c r="D2504" s="123" t="s">
        <v>73</v>
      </c>
      <c r="E2504" s="123" t="s">
        <v>2498</v>
      </c>
      <c r="F2504" s="123">
        <v>2024</v>
      </c>
      <c r="G2504" s="123" t="s">
        <v>138</v>
      </c>
      <c r="H2504" s="123" t="s">
        <v>151</v>
      </c>
      <c r="I2504" s="123" t="s">
        <v>152</v>
      </c>
      <c r="J2504" s="251" t="s">
        <v>13</v>
      </c>
      <c r="K2504" s="181">
        <v>325576</v>
      </c>
      <c r="L2504" s="185">
        <v>297500</v>
      </c>
      <c r="M2504" s="185">
        <v>283636.66200000001</v>
      </c>
      <c r="N2504" s="182" t="s">
        <v>20</v>
      </c>
      <c r="O2504" s="183" t="s">
        <v>20</v>
      </c>
    </row>
    <row r="2505" spans="1:15" customFormat="1" ht="15.5" x14ac:dyDescent="0.35">
      <c r="A2505" s="176" t="s">
        <v>5573</v>
      </c>
      <c r="B2505" s="177" t="s">
        <v>5574</v>
      </c>
      <c r="C2505" s="176" t="s">
        <v>91</v>
      </c>
      <c r="D2505" s="176" t="s">
        <v>384</v>
      </c>
      <c r="E2505" s="176" t="s">
        <v>2636</v>
      </c>
      <c r="F2505" s="176">
        <v>2024</v>
      </c>
      <c r="G2505" s="176" t="s">
        <v>138</v>
      </c>
      <c r="H2505" s="176" t="s">
        <v>182</v>
      </c>
      <c r="I2505" s="176" t="s">
        <v>330</v>
      </c>
      <c r="J2505" s="250" t="s">
        <v>13</v>
      </c>
      <c r="K2505" s="178">
        <v>1907653</v>
      </c>
      <c r="L2505" s="184">
        <v>250945</v>
      </c>
      <c r="M2505" s="178">
        <v>250945.37400000001</v>
      </c>
      <c r="N2505" s="179" t="s">
        <v>20</v>
      </c>
      <c r="O2505" s="180" t="s">
        <v>20</v>
      </c>
    </row>
    <row r="2506" spans="1:15" customFormat="1" ht="15.5" x14ac:dyDescent="0.35">
      <c r="A2506" s="123" t="s">
        <v>5575</v>
      </c>
      <c r="B2506" s="124" t="s">
        <v>5576</v>
      </c>
      <c r="C2506" s="123" t="s">
        <v>90</v>
      </c>
      <c r="D2506" s="123" t="s">
        <v>306</v>
      </c>
      <c r="E2506" s="123" t="s">
        <v>3759</v>
      </c>
      <c r="F2506" s="123">
        <v>2024</v>
      </c>
      <c r="G2506" s="123" t="s">
        <v>138</v>
      </c>
      <c r="H2506" s="123" t="s">
        <v>144</v>
      </c>
      <c r="I2506" s="123" t="s">
        <v>943</v>
      </c>
      <c r="J2506" s="251" t="s">
        <v>13</v>
      </c>
      <c r="K2506" s="181">
        <v>350091</v>
      </c>
      <c r="L2506" s="181">
        <v>6</v>
      </c>
      <c r="M2506" s="181">
        <v>0</v>
      </c>
      <c r="N2506" s="182" t="s">
        <v>20</v>
      </c>
      <c r="O2506" s="183" t="s">
        <v>146</v>
      </c>
    </row>
    <row r="2507" spans="1:15" customFormat="1" ht="15.5" x14ac:dyDescent="0.35">
      <c r="A2507" s="176" t="s">
        <v>5577</v>
      </c>
      <c r="B2507" s="177" t="s">
        <v>5578</v>
      </c>
      <c r="C2507" s="176" t="s">
        <v>92</v>
      </c>
      <c r="D2507" s="176" t="s">
        <v>721</v>
      </c>
      <c r="E2507" s="176" t="s">
        <v>1025</v>
      </c>
      <c r="F2507" s="176">
        <v>2024</v>
      </c>
      <c r="G2507" s="176" t="s">
        <v>138</v>
      </c>
      <c r="H2507" s="176" t="s">
        <v>144</v>
      </c>
      <c r="I2507" s="176" t="s">
        <v>145</v>
      </c>
      <c r="J2507" s="250" t="s">
        <v>13</v>
      </c>
      <c r="K2507" s="178">
        <v>240524</v>
      </c>
      <c r="L2507" s="178">
        <v>240524</v>
      </c>
      <c r="M2507" s="178">
        <v>239922.40599999999</v>
      </c>
      <c r="N2507" s="179" t="s">
        <v>20</v>
      </c>
      <c r="O2507" s="180" t="s">
        <v>20</v>
      </c>
    </row>
    <row r="2508" spans="1:15" customFormat="1" ht="15.5" x14ac:dyDescent="0.35">
      <c r="A2508" s="123" t="s">
        <v>5579</v>
      </c>
      <c r="B2508" s="124" t="s">
        <v>5580</v>
      </c>
      <c r="C2508" s="123" t="s">
        <v>87</v>
      </c>
      <c r="D2508" s="123" t="s">
        <v>592</v>
      </c>
      <c r="E2508" s="123" t="s">
        <v>1812</v>
      </c>
      <c r="F2508" s="123">
        <v>2024</v>
      </c>
      <c r="G2508" s="123" t="s">
        <v>138</v>
      </c>
      <c r="H2508" s="123" t="s">
        <v>151</v>
      </c>
      <c r="I2508" s="123" t="s">
        <v>200</v>
      </c>
      <c r="J2508" s="251" t="s">
        <v>13</v>
      </c>
      <c r="K2508" s="181">
        <v>116495</v>
      </c>
      <c r="L2508" s="185">
        <v>112556</v>
      </c>
      <c r="M2508" s="181">
        <v>112556</v>
      </c>
      <c r="N2508" s="182" t="s">
        <v>20</v>
      </c>
      <c r="O2508" s="183" t="s">
        <v>20</v>
      </c>
    </row>
    <row r="2509" spans="1:15" customFormat="1" ht="15.5" x14ac:dyDescent="0.35">
      <c r="A2509" s="176" t="s">
        <v>5581</v>
      </c>
      <c r="B2509" s="177" t="s">
        <v>5582</v>
      </c>
      <c r="C2509" s="176" t="s">
        <v>87</v>
      </c>
      <c r="D2509" s="176" t="s">
        <v>592</v>
      </c>
      <c r="E2509" s="176" t="s">
        <v>1812</v>
      </c>
      <c r="F2509" s="176">
        <v>2024</v>
      </c>
      <c r="G2509" s="176" t="s">
        <v>138</v>
      </c>
      <c r="H2509" s="176" t="s">
        <v>210</v>
      </c>
      <c r="I2509" s="176" t="s">
        <v>289</v>
      </c>
      <c r="J2509" s="250" t="s">
        <v>13</v>
      </c>
      <c r="K2509" s="178">
        <v>12900</v>
      </c>
      <c r="L2509" s="178">
        <v>13929</v>
      </c>
      <c r="M2509" s="178">
        <v>12900</v>
      </c>
      <c r="N2509" s="179" t="s">
        <v>20</v>
      </c>
      <c r="O2509" s="180" t="s">
        <v>20</v>
      </c>
    </row>
    <row r="2510" spans="1:15" customFormat="1" ht="15.5" x14ac:dyDescent="0.35">
      <c r="A2510" s="123" t="s">
        <v>5583</v>
      </c>
      <c r="B2510" s="124" t="s">
        <v>5584</v>
      </c>
      <c r="C2510" s="123" t="s">
        <v>90</v>
      </c>
      <c r="D2510" s="123" t="s">
        <v>63</v>
      </c>
      <c r="E2510" s="123" t="s">
        <v>925</v>
      </c>
      <c r="F2510" s="123">
        <v>2024</v>
      </c>
      <c r="G2510" s="123" t="s">
        <v>138</v>
      </c>
      <c r="H2510" s="123" t="s">
        <v>321</v>
      </c>
      <c r="I2510" s="123" t="s">
        <v>1181</v>
      </c>
      <c r="J2510" s="251" t="s">
        <v>13</v>
      </c>
      <c r="K2510" s="181">
        <v>1307399</v>
      </c>
      <c r="L2510" s="181">
        <v>1</v>
      </c>
      <c r="M2510" s="181">
        <v>0</v>
      </c>
      <c r="N2510" s="182" t="s">
        <v>20</v>
      </c>
      <c r="O2510" s="183" t="s">
        <v>146</v>
      </c>
    </row>
    <row r="2511" spans="1:15" customFormat="1" ht="15.5" x14ac:dyDescent="0.35">
      <c r="A2511" s="176" t="s">
        <v>5585</v>
      </c>
      <c r="B2511" s="177" t="s">
        <v>5586</v>
      </c>
      <c r="C2511" s="176" t="s">
        <v>92</v>
      </c>
      <c r="D2511" s="176" t="s">
        <v>721</v>
      </c>
      <c r="E2511" s="176" t="s">
        <v>760</v>
      </c>
      <c r="F2511" s="176">
        <v>2024</v>
      </c>
      <c r="G2511" s="176" t="s">
        <v>138</v>
      </c>
      <c r="H2511" s="176" t="s">
        <v>321</v>
      </c>
      <c r="I2511" s="176" t="s">
        <v>1181</v>
      </c>
      <c r="J2511" s="250" t="s">
        <v>13</v>
      </c>
      <c r="K2511" s="178">
        <v>4505670</v>
      </c>
      <c r="L2511" s="178">
        <v>3826928</v>
      </c>
      <c r="M2511" s="178">
        <v>1826446</v>
      </c>
      <c r="N2511" s="179" t="s">
        <v>20</v>
      </c>
      <c r="O2511" s="180" t="s">
        <v>20</v>
      </c>
    </row>
    <row r="2512" spans="1:15" customFormat="1" ht="15.5" x14ac:dyDescent="0.35">
      <c r="A2512" s="123" t="s">
        <v>5587</v>
      </c>
      <c r="B2512" s="124" t="s">
        <v>5588</v>
      </c>
      <c r="C2512" s="123" t="s">
        <v>86</v>
      </c>
      <c r="D2512" s="123" t="s">
        <v>199</v>
      </c>
      <c r="E2512" s="123" t="s">
        <v>968</v>
      </c>
      <c r="F2512" s="123">
        <v>2024</v>
      </c>
      <c r="G2512" s="123" t="s">
        <v>251</v>
      </c>
      <c r="H2512" s="123" t="s">
        <v>182</v>
      </c>
      <c r="I2512" s="123" t="s">
        <v>330</v>
      </c>
      <c r="J2512" s="251" t="s">
        <v>13</v>
      </c>
      <c r="K2512" s="181">
        <v>51175</v>
      </c>
      <c r="L2512" s="181">
        <v>71019</v>
      </c>
      <c r="M2512" s="181">
        <v>51175</v>
      </c>
      <c r="N2512" s="182" t="s">
        <v>20</v>
      </c>
      <c r="O2512" s="183" t="s">
        <v>20</v>
      </c>
    </row>
    <row r="2513" spans="1:15" customFormat="1" ht="15.5" x14ac:dyDescent="0.35">
      <c r="A2513" s="176" t="s">
        <v>5589</v>
      </c>
      <c r="B2513" s="177" t="s">
        <v>5590</v>
      </c>
      <c r="C2513" s="176" t="s">
        <v>90</v>
      </c>
      <c r="D2513" s="176" t="s">
        <v>155</v>
      </c>
      <c r="E2513" s="176" t="s">
        <v>155</v>
      </c>
      <c r="F2513" s="176">
        <v>2024</v>
      </c>
      <c r="G2513" s="176" t="s">
        <v>138</v>
      </c>
      <c r="H2513" s="176" t="s">
        <v>321</v>
      </c>
      <c r="I2513" s="176" t="s">
        <v>1385</v>
      </c>
      <c r="J2513" s="250" t="s">
        <v>13</v>
      </c>
      <c r="K2513" s="178">
        <v>3490438</v>
      </c>
      <c r="L2513" s="178">
        <v>1</v>
      </c>
      <c r="M2513" s="178">
        <v>0</v>
      </c>
      <c r="N2513" s="179" t="s">
        <v>20</v>
      </c>
      <c r="O2513" s="180" t="s">
        <v>146</v>
      </c>
    </row>
    <row r="2514" spans="1:15" customFormat="1" ht="15.5" x14ac:dyDescent="0.35">
      <c r="A2514" s="123" t="s">
        <v>5591</v>
      </c>
      <c r="B2514" s="124" t="s">
        <v>5592</v>
      </c>
      <c r="C2514" s="123" t="s">
        <v>109</v>
      </c>
      <c r="D2514" s="123" t="s">
        <v>171</v>
      </c>
      <c r="E2514" s="123" t="s">
        <v>1931</v>
      </c>
      <c r="F2514" s="123">
        <v>2024</v>
      </c>
      <c r="G2514" s="123" t="s">
        <v>138</v>
      </c>
      <c r="H2514" s="123" t="s">
        <v>182</v>
      </c>
      <c r="I2514" s="123" t="s">
        <v>1202</v>
      </c>
      <c r="J2514" s="251" t="s">
        <v>13</v>
      </c>
      <c r="K2514" s="181">
        <v>15922</v>
      </c>
      <c r="L2514" s="181">
        <v>15384</v>
      </c>
      <c r="M2514" s="181">
        <v>3310.3580000000002</v>
      </c>
      <c r="N2514" s="182" t="s">
        <v>20</v>
      </c>
      <c r="O2514" s="183" t="s">
        <v>20</v>
      </c>
    </row>
    <row r="2515" spans="1:15" customFormat="1" ht="15.5" x14ac:dyDescent="0.35">
      <c r="A2515" s="176" t="s">
        <v>5593</v>
      </c>
      <c r="B2515" s="177" t="s">
        <v>5594</v>
      </c>
      <c r="C2515" s="176" t="s">
        <v>109</v>
      </c>
      <c r="D2515" s="176" t="s">
        <v>368</v>
      </c>
      <c r="E2515" s="176" t="s">
        <v>368</v>
      </c>
      <c r="F2515" s="176">
        <v>2024</v>
      </c>
      <c r="G2515" s="176" t="s">
        <v>138</v>
      </c>
      <c r="H2515" s="176" t="s">
        <v>182</v>
      </c>
      <c r="I2515" s="176" t="s">
        <v>1202</v>
      </c>
      <c r="J2515" s="250" t="s">
        <v>13</v>
      </c>
      <c r="K2515" s="178">
        <v>15094</v>
      </c>
      <c r="L2515" s="178">
        <v>15960</v>
      </c>
      <c r="M2515" s="178">
        <v>2512</v>
      </c>
      <c r="N2515" s="179" t="s">
        <v>20</v>
      </c>
      <c r="O2515" s="180" t="s">
        <v>20</v>
      </c>
    </row>
    <row r="2516" spans="1:15" customFormat="1" ht="15.5" x14ac:dyDescent="0.35">
      <c r="A2516" s="123" t="s">
        <v>5595</v>
      </c>
      <c r="B2516" s="124" t="s">
        <v>5596</v>
      </c>
      <c r="C2516" s="123" t="s">
        <v>97</v>
      </c>
      <c r="D2516" s="123" t="s">
        <v>333</v>
      </c>
      <c r="E2516" s="123" t="s">
        <v>333</v>
      </c>
      <c r="F2516" s="123">
        <v>2024</v>
      </c>
      <c r="G2516" s="123" t="s">
        <v>138</v>
      </c>
      <c r="H2516" s="123" t="s">
        <v>151</v>
      </c>
      <c r="I2516" s="123" t="s">
        <v>200</v>
      </c>
      <c r="J2516" s="251" t="s">
        <v>13</v>
      </c>
      <c r="K2516" s="181">
        <v>1309110</v>
      </c>
      <c r="L2516" s="181">
        <v>1364847</v>
      </c>
      <c r="M2516" s="181">
        <v>1362658.595</v>
      </c>
      <c r="N2516" s="182" t="s">
        <v>20</v>
      </c>
      <c r="O2516" s="183" t="s">
        <v>20</v>
      </c>
    </row>
    <row r="2517" spans="1:15" customFormat="1" ht="15.5" x14ac:dyDescent="0.35">
      <c r="A2517" s="176" t="s">
        <v>5597</v>
      </c>
      <c r="B2517" s="177" t="s">
        <v>5598</v>
      </c>
      <c r="C2517" s="176" t="s">
        <v>96</v>
      </c>
      <c r="D2517" s="176" t="s">
        <v>136</v>
      </c>
      <c r="E2517" s="176" t="s">
        <v>916</v>
      </c>
      <c r="F2517" s="176">
        <v>2024</v>
      </c>
      <c r="G2517" s="176" t="s">
        <v>138</v>
      </c>
      <c r="H2517" s="176" t="s">
        <v>151</v>
      </c>
      <c r="I2517" s="176" t="s">
        <v>200</v>
      </c>
      <c r="J2517" s="250" t="s">
        <v>13</v>
      </c>
      <c r="K2517" s="178">
        <v>596537</v>
      </c>
      <c r="L2517" s="178">
        <v>203708</v>
      </c>
      <c r="M2517" s="178">
        <v>171317.69200000001</v>
      </c>
      <c r="N2517" s="179" t="s">
        <v>20</v>
      </c>
      <c r="O2517" s="180" t="s">
        <v>20</v>
      </c>
    </row>
    <row r="2518" spans="1:15" customFormat="1" ht="15.5" x14ac:dyDescent="0.35">
      <c r="A2518" s="123" t="s">
        <v>5599</v>
      </c>
      <c r="B2518" s="124" t="s">
        <v>5600</v>
      </c>
      <c r="C2518" s="123" t="s">
        <v>93</v>
      </c>
      <c r="D2518" s="123" t="s">
        <v>315</v>
      </c>
      <c r="E2518" s="123" t="s">
        <v>316</v>
      </c>
      <c r="F2518" s="123">
        <v>2024</v>
      </c>
      <c r="G2518" s="123" t="s">
        <v>138</v>
      </c>
      <c r="H2518" s="123" t="s">
        <v>144</v>
      </c>
      <c r="I2518" s="123" t="s">
        <v>943</v>
      </c>
      <c r="J2518" s="251" t="s">
        <v>13</v>
      </c>
      <c r="K2518" s="181">
        <v>58508</v>
      </c>
      <c r="L2518" s="181">
        <v>58508</v>
      </c>
      <c r="M2518" s="181">
        <v>58507.5</v>
      </c>
      <c r="N2518" s="182" t="s">
        <v>20</v>
      </c>
      <c r="O2518" s="183" t="s">
        <v>20</v>
      </c>
    </row>
    <row r="2519" spans="1:15" customFormat="1" ht="15.5" x14ac:dyDescent="0.35">
      <c r="A2519" s="176" t="s">
        <v>5601</v>
      </c>
      <c r="B2519" s="177" t="s">
        <v>5602</v>
      </c>
      <c r="C2519" s="176" t="s">
        <v>84</v>
      </c>
      <c r="D2519" s="176" t="s">
        <v>440</v>
      </c>
      <c r="E2519" s="176" t="s">
        <v>5408</v>
      </c>
      <c r="F2519" s="176">
        <v>2024</v>
      </c>
      <c r="G2519" s="176" t="s">
        <v>138</v>
      </c>
      <c r="H2519" s="176" t="s">
        <v>144</v>
      </c>
      <c r="I2519" s="176" t="s">
        <v>943</v>
      </c>
      <c r="J2519" s="250" t="s">
        <v>13</v>
      </c>
      <c r="K2519" s="178">
        <v>172052</v>
      </c>
      <c r="L2519" s="184">
        <v>84337</v>
      </c>
      <c r="M2519" s="184">
        <v>8000</v>
      </c>
      <c r="N2519" s="179" t="s">
        <v>20</v>
      </c>
      <c r="O2519" s="180" t="s">
        <v>20</v>
      </c>
    </row>
    <row r="2520" spans="1:15" customFormat="1" ht="15.5" x14ac:dyDescent="0.35">
      <c r="A2520" s="123" t="s">
        <v>5603</v>
      </c>
      <c r="B2520" s="124" t="s">
        <v>5604</v>
      </c>
      <c r="C2520" s="123" t="s">
        <v>87</v>
      </c>
      <c r="D2520" s="123" t="s">
        <v>592</v>
      </c>
      <c r="E2520" s="123" t="s">
        <v>593</v>
      </c>
      <c r="F2520" s="123">
        <v>2024</v>
      </c>
      <c r="G2520" s="123" t="s">
        <v>138</v>
      </c>
      <c r="H2520" s="123" t="s">
        <v>182</v>
      </c>
      <c r="I2520" s="123" t="s">
        <v>330</v>
      </c>
      <c r="J2520" s="251" t="s">
        <v>13</v>
      </c>
      <c r="K2520" s="181">
        <v>883277</v>
      </c>
      <c r="L2520" s="181">
        <v>1800001</v>
      </c>
      <c r="M2520" s="181">
        <v>751042.89300000004</v>
      </c>
      <c r="N2520" s="182" t="s">
        <v>20</v>
      </c>
      <c r="O2520" s="183" t="s">
        <v>20</v>
      </c>
    </row>
    <row r="2521" spans="1:15" customFormat="1" ht="15.5" x14ac:dyDescent="0.35">
      <c r="A2521" s="176" t="s">
        <v>5605</v>
      </c>
      <c r="B2521" s="177" t="s">
        <v>5606</v>
      </c>
      <c r="C2521" s="176" t="s">
        <v>90</v>
      </c>
      <c r="D2521" s="176" t="s">
        <v>911</v>
      </c>
      <c r="E2521" s="176" t="s">
        <v>2388</v>
      </c>
      <c r="F2521" s="176">
        <v>2024</v>
      </c>
      <c r="G2521" s="176" t="s">
        <v>138</v>
      </c>
      <c r="H2521" s="176" t="s">
        <v>151</v>
      </c>
      <c r="I2521" s="176" t="s">
        <v>200</v>
      </c>
      <c r="J2521" s="250" t="s">
        <v>13</v>
      </c>
      <c r="K2521" s="178">
        <v>388865</v>
      </c>
      <c r="L2521" s="184">
        <v>2</v>
      </c>
      <c r="M2521" s="178">
        <v>0</v>
      </c>
      <c r="N2521" s="179" t="s">
        <v>20</v>
      </c>
      <c r="O2521" s="180" t="s">
        <v>146</v>
      </c>
    </row>
    <row r="2522" spans="1:15" customFormat="1" ht="15.5" x14ac:dyDescent="0.35">
      <c r="A2522" s="123" t="s">
        <v>5607</v>
      </c>
      <c r="B2522" s="124" t="s">
        <v>5608</v>
      </c>
      <c r="C2522" s="123" t="s">
        <v>74</v>
      </c>
      <c r="D2522" s="123" t="s">
        <v>155</v>
      </c>
      <c r="E2522" s="123" t="s">
        <v>155</v>
      </c>
      <c r="F2522" s="123">
        <v>2024</v>
      </c>
      <c r="G2522" s="123" t="s">
        <v>251</v>
      </c>
      <c r="H2522" s="123" t="s">
        <v>151</v>
      </c>
      <c r="I2522" s="123" t="s">
        <v>152</v>
      </c>
      <c r="J2522" s="251" t="s">
        <v>13</v>
      </c>
      <c r="K2522" s="181">
        <v>182733</v>
      </c>
      <c r="L2522" s="181">
        <v>176000</v>
      </c>
      <c r="M2522" s="181">
        <v>98623.807000000001</v>
      </c>
      <c r="N2522" s="182" t="s">
        <v>20</v>
      </c>
      <c r="O2522" s="183" t="s">
        <v>20</v>
      </c>
    </row>
    <row r="2523" spans="1:15" customFormat="1" ht="15.5" x14ac:dyDescent="0.35">
      <c r="A2523" s="176" t="s">
        <v>5609</v>
      </c>
      <c r="B2523" s="177" t="s">
        <v>5610</v>
      </c>
      <c r="C2523" s="176" t="s">
        <v>74</v>
      </c>
      <c r="D2523" s="176" t="s">
        <v>155</v>
      </c>
      <c r="E2523" s="176" t="s">
        <v>155</v>
      </c>
      <c r="F2523" s="176">
        <v>2024</v>
      </c>
      <c r="G2523" s="176" t="s">
        <v>251</v>
      </c>
      <c r="H2523" s="176" t="s">
        <v>151</v>
      </c>
      <c r="I2523" s="176" t="s">
        <v>152</v>
      </c>
      <c r="J2523" s="250" t="s">
        <v>13</v>
      </c>
      <c r="K2523" s="178">
        <v>541313</v>
      </c>
      <c r="L2523" s="178">
        <v>503470</v>
      </c>
      <c r="M2523" s="178">
        <v>498454.32</v>
      </c>
      <c r="N2523" s="179" t="s">
        <v>20</v>
      </c>
      <c r="O2523" s="180" t="s">
        <v>20</v>
      </c>
    </row>
    <row r="2524" spans="1:15" customFormat="1" ht="15.5" x14ac:dyDescent="0.35">
      <c r="A2524" s="123" t="s">
        <v>5611</v>
      </c>
      <c r="B2524" s="124" t="s">
        <v>5612</v>
      </c>
      <c r="C2524" s="123" t="s">
        <v>74</v>
      </c>
      <c r="D2524" s="123" t="s">
        <v>155</v>
      </c>
      <c r="E2524" s="123" t="s">
        <v>155</v>
      </c>
      <c r="F2524" s="123">
        <v>2024</v>
      </c>
      <c r="G2524" s="123" t="s">
        <v>251</v>
      </c>
      <c r="H2524" s="123" t="s">
        <v>151</v>
      </c>
      <c r="I2524" s="123" t="s">
        <v>152</v>
      </c>
      <c r="J2524" s="251" t="s">
        <v>13</v>
      </c>
      <c r="K2524" s="181">
        <v>98416</v>
      </c>
      <c r="L2524" s="181">
        <v>112000</v>
      </c>
      <c r="M2524" s="181">
        <v>108959.61199999999</v>
      </c>
      <c r="N2524" s="182" t="s">
        <v>20</v>
      </c>
      <c r="O2524" s="183" t="s">
        <v>20</v>
      </c>
    </row>
    <row r="2525" spans="1:15" customFormat="1" ht="15.5" x14ac:dyDescent="0.35">
      <c r="A2525" s="176" t="s">
        <v>5613</v>
      </c>
      <c r="B2525" s="177" t="s">
        <v>5614</v>
      </c>
      <c r="C2525" s="176" t="s">
        <v>74</v>
      </c>
      <c r="D2525" s="176" t="s">
        <v>155</v>
      </c>
      <c r="E2525" s="176" t="s">
        <v>155</v>
      </c>
      <c r="F2525" s="176">
        <v>2024</v>
      </c>
      <c r="G2525" s="176" t="s">
        <v>251</v>
      </c>
      <c r="H2525" s="176" t="s">
        <v>151</v>
      </c>
      <c r="I2525" s="176" t="s">
        <v>152</v>
      </c>
      <c r="J2525" s="250" t="s">
        <v>13</v>
      </c>
      <c r="K2525" s="178">
        <v>388133</v>
      </c>
      <c r="L2525" s="178">
        <v>375000</v>
      </c>
      <c r="M2525" s="178">
        <v>363805.2</v>
      </c>
      <c r="N2525" s="179" t="s">
        <v>20</v>
      </c>
      <c r="O2525" s="180" t="s">
        <v>20</v>
      </c>
    </row>
    <row r="2526" spans="1:15" customFormat="1" ht="15.5" x14ac:dyDescent="0.35">
      <c r="A2526" s="123" t="s">
        <v>5615</v>
      </c>
      <c r="B2526" s="124" t="s">
        <v>5616</v>
      </c>
      <c r="C2526" s="123" t="s">
        <v>96</v>
      </c>
      <c r="D2526" s="123" t="s">
        <v>166</v>
      </c>
      <c r="E2526" s="123" t="s">
        <v>167</v>
      </c>
      <c r="F2526" s="123">
        <v>2024</v>
      </c>
      <c r="G2526" s="123" t="s">
        <v>138</v>
      </c>
      <c r="H2526" s="123" t="s">
        <v>144</v>
      </c>
      <c r="I2526" s="123" t="s">
        <v>145</v>
      </c>
      <c r="J2526" s="251" t="s">
        <v>13</v>
      </c>
      <c r="K2526" s="181">
        <v>32757</v>
      </c>
      <c r="L2526" s="185">
        <v>55886</v>
      </c>
      <c r="M2526" s="181">
        <v>31871</v>
      </c>
      <c r="N2526" s="182" t="s">
        <v>20</v>
      </c>
      <c r="O2526" s="183" t="s">
        <v>20</v>
      </c>
    </row>
    <row r="2527" spans="1:15" customFormat="1" ht="15.5" x14ac:dyDescent="0.35">
      <c r="A2527" s="176" t="s">
        <v>5617</v>
      </c>
      <c r="B2527" s="177" t="s">
        <v>5618</v>
      </c>
      <c r="C2527" s="176" t="s">
        <v>96</v>
      </c>
      <c r="D2527" s="176" t="s">
        <v>166</v>
      </c>
      <c r="E2527" s="176" t="s">
        <v>755</v>
      </c>
      <c r="F2527" s="176">
        <v>2024</v>
      </c>
      <c r="G2527" s="176" t="s">
        <v>138</v>
      </c>
      <c r="H2527" s="176" t="s">
        <v>182</v>
      </c>
      <c r="I2527" s="176" t="s">
        <v>330</v>
      </c>
      <c r="J2527" s="250" t="s">
        <v>13</v>
      </c>
      <c r="K2527" s="178">
        <v>62046</v>
      </c>
      <c r="L2527" s="184">
        <v>62046</v>
      </c>
      <c r="M2527" s="178">
        <v>62046</v>
      </c>
      <c r="N2527" s="179" t="s">
        <v>20</v>
      </c>
      <c r="O2527" s="180" t="s">
        <v>20</v>
      </c>
    </row>
    <row r="2528" spans="1:15" customFormat="1" ht="15.5" x14ac:dyDescent="0.35">
      <c r="A2528" s="123" t="s">
        <v>5619</v>
      </c>
      <c r="B2528" s="124" t="s">
        <v>5620</v>
      </c>
      <c r="C2528" s="123" t="s">
        <v>96</v>
      </c>
      <c r="D2528" s="123" t="s">
        <v>136</v>
      </c>
      <c r="E2528" s="123" t="s">
        <v>916</v>
      </c>
      <c r="F2528" s="123">
        <v>2024</v>
      </c>
      <c r="G2528" s="123" t="s">
        <v>138</v>
      </c>
      <c r="H2528" s="123" t="s">
        <v>182</v>
      </c>
      <c r="I2528" s="123" t="s">
        <v>330</v>
      </c>
      <c r="J2528" s="251" t="s">
        <v>13</v>
      </c>
      <c r="K2528" s="181">
        <v>391646</v>
      </c>
      <c r="L2528" s="185">
        <v>391646</v>
      </c>
      <c r="M2528" s="181">
        <v>271795.43300000002</v>
      </c>
      <c r="N2528" s="182" t="s">
        <v>20</v>
      </c>
      <c r="O2528" s="183" t="s">
        <v>20</v>
      </c>
    </row>
    <row r="2529" spans="1:15" customFormat="1" ht="15.5" x14ac:dyDescent="0.35">
      <c r="A2529" s="176" t="s">
        <v>5621</v>
      </c>
      <c r="B2529" s="177" t="s">
        <v>5622</v>
      </c>
      <c r="C2529" s="176" t="s">
        <v>90</v>
      </c>
      <c r="D2529" s="176" t="s">
        <v>63</v>
      </c>
      <c r="E2529" s="176" t="s">
        <v>63</v>
      </c>
      <c r="F2529" s="176">
        <v>2024</v>
      </c>
      <c r="G2529" s="176" t="s">
        <v>138</v>
      </c>
      <c r="H2529" s="176" t="s">
        <v>182</v>
      </c>
      <c r="I2529" s="176" t="s">
        <v>330</v>
      </c>
      <c r="J2529" s="250" t="s">
        <v>13</v>
      </c>
      <c r="K2529" s="178">
        <v>8144</v>
      </c>
      <c r="L2529" s="178">
        <v>8144</v>
      </c>
      <c r="M2529" s="178">
        <v>8144</v>
      </c>
      <c r="N2529" s="179" t="s">
        <v>20</v>
      </c>
      <c r="O2529" s="180" t="s">
        <v>20</v>
      </c>
    </row>
    <row r="2530" spans="1:15" customFormat="1" ht="15.5" x14ac:dyDescent="0.35">
      <c r="A2530" s="123" t="s">
        <v>5623</v>
      </c>
      <c r="B2530" s="124" t="s">
        <v>5624</v>
      </c>
      <c r="C2530" s="123" t="s">
        <v>96</v>
      </c>
      <c r="D2530" s="123" t="s">
        <v>166</v>
      </c>
      <c r="E2530" s="123" t="s">
        <v>174</v>
      </c>
      <c r="F2530" s="123">
        <v>2024</v>
      </c>
      <c r="G2530" s="123" t="s">
        <v>138</v>
      </c>
      <c r="H2530" s="123" t="s">
        <v>182</v>
      </c>
      <c r="I2530" s="123" t="s">
        <v>330</v>
      </c>
      <c r="J2530" s="251" t="s">
        <v>13</v>
      </c>
      <c r="K2530" s="181">
        <v>8763</v>
      </c>
      <c r="L2530" s="185">
        <v>8763</v>
      </c>
      <c r="M2530" s="181">
        <v>8763</v>
      </c>
      <c r="N2530" s="182" t="s">
        <v>20</v>
      </c>
      <c r="O2530" s="183" t="s">
        <v>20</v>
      </c>
    </row>
    <row r="2531" spans="1:15" customFormat="1" ht="15.5" x14ac:dyDescent="0.35">
      <c r="A2531" s="176" t="s">
        <v>5625</v>
      </c>
      <c r="B2531" s="177" t="s">
        <v>5626</v>
      </c>
      <c r="C2531" s="176" t="s">
        <v>96</v>
      </c>
      <c r="D2531" s="176" t="s">
        <v>136</v>
      </c>
      <c r="E2531" s="176" t="s">
        <v>513</v>
      </c>
      <c r="F2531" s="176">
        <v>2024</v>
      </c>
      <c r="G2531" s="176" t="s">
        <v>138</v>
      </c>
      <c r="H2531" s="176" t="s">
        <v>182</v>
      </c>
      <c r="I2531" s="176" t="s">
        <v>330</v>
      </c>
      <c r="J2531" s="250" t="s">
        <v>13</v>
      </c>
      <c r="K2531" s="178">
        <v>127200</v>
      </c>
      <c r="L2531" s="178">
        <v>127200</v>
      </c>
      <c r="M2531" s="178">
        <v>125160</v>
      </c>
      <c r="N2531" s="179" t="s">
        <v>20</v>
      </c>
      <c r="O2531" s="180" t="s">
        <v>20</v>
      </c>
    </row>
    <row r="2532" spans="1:15" customFormat="1" ht="15.5" x14ac:dyDescent="0.35">
      <c r="A2532" s="123" t="s">
        <v>5627</v>
      </c>
      <c r="B2532" s="124" t="s">
        <v>5628</v>
      </c>
      <c r="C2532" s="123" t="s">
        <v>91</v>
      </c>
      <c r="D2532" s="123" t="s">
        <v>393</v>
      </c>
      <c r="E2532" s="123" t="s">
        <v>393</v>
      </c>
      <c r="F2532" s="123">
        <v>2024</v>
      </c>
      <c r="G2532" s="123" t="s">
        <v>138</v>
      </c>
      <c r="H2532" s="123" t="s">
        <v>144</v>
      </c>
      <c r="I2532" s="123" t="s">
        <v>145</v>
      </c>
      <c r="J2532" s="251" t="s">
        <v>13</v>
      </c>
      <c r="K2532" s="181">
        <v>2408009</v>
      </c>
      <c r="L2532" s="181">
        <v>2408009</v>
      </c>
      <c r="M2532" s="181">
        <v>2408004</v>
      </c>
      <c r="N2532" s="182" t="s">
        <v>20</v>
      </c>
      <c r="O2532" s="183" t="s">
        <v>20</v>
      </c>
    </row>
    <row r="2533" spans="1:15" customFormat="1" ht="15.5" x14ac:dyDescent="0.35">
      <c r="A2533" s="176" t="s">
        <v>5629</v>
      </c>
      <c r="B2533" s="177" t="s">
        <v>5630</v>
      </c>
      <c r="C2533" s="176" t="s">
        <v>90</v>
      </c>
      <c r="D2533" s="176" t="s">
        <v>63</v>
      </c>
      <c r="E2533" s="176" t="s">
        <v>1150</v>
      </c>
      <c r="F2533" s="176">
        <v>2024</v>
      </c>
      <c r="G2533" s="176" t="s">
        <v>138</v>
      </c>
      <c r="H2533" s="176" t="s">
        <v>151</v>
      </c>
      <c r="I2533" s="176" t="s">
        <v>791</v>
      </c>
      <c r="J2533" s="250" t="s">
        <v>13</v>
      </c>
      <c r="K2533" s="178">
        <v>457979</v>
      </c>
      <c r="L2533" s="178">
        <v>542987</v>
      </c>
      <c r="M2533" s="178">
        <v>387705.36099999998</v>
      </c>
      <c r="N2533" s="179" t="s">
        <v>20</v>
      </c>
      <c r="O2533" s="180" t="s">
        <v>20</v>
      </c>
    </row>
    <row r="2534" spans="1:15" customFormat="1" ht="15.5" x14ac:dyDescent="0.35">
      <c r="A2534" s="123" t="s">
        <v>5631</v>
      </c>
      <c r="B2534" s="124" t="s">
        <v>5632</v>
      </c>
      <c r="C2534" s="123" t="s">
        <v>97</v>
      </c>
      <c r="D2534" s="123" t="s">
        <v>155</v>
      </c>
      <c r="E2534" s="123" t="s">
        <v>155</v>
      </c>
      <c r="F2534" s="123">
        <v>2024</v>
      </c>
      <c r="G2534" s="123" t="s">
        <v>138</v>
      </c>
      <c r="H2534" s="123" t="s">
        <v>144</v>
      </c>
      <c r="I2534" s="123" t="s">
        <v>145</v>
      </c>
      <c r="J2534" s="251" t="s">
        <v>13</v>
      </c>
      <c r="K2534" s="181">
        <v>68710</v>
      </c>
      <c r="L2534" s="181">
        <v>56889</v>
      </c>
      <c r="M2534" s="181">
        <v>56888.110999999997</v>
      </c>
      <c r="N2534" s="182" t="s">
        <v>20</v>
      </c>
      <c r="O2534" s="183" t="s">
        <v>20</v>
      </c>
    </row>
    <row r="2535" spans="1:15" customFormat="1" ht="15.5" x14ac:dyDescent="0.35">
      <c r="A2535" s="176" t="s">
        <v>5633</v>
      </c>
      <c r="B2535" s="177" t="s">
        <v>5634</v>
      </c>
      <c r="C2535" s="176" t="s">
        <v>92</v>
      </c>
      <c r="D2535" s="176" t="s">
        <v>721</v>
      </c>
      <c r="E2535" s="176" t="s">
        <v>760</v>
      </c>
      <c r="F2535" s="176">
        <v>2024</v>
      </c>
      <c r="G2535" s="176" t="s">
        <v>138</v>
      </c>
      <c r="H2535" s="176" t="s">
        <v>151</v>
      </c>
      <c r="I2535" s="176" t="s">
        <v>200</v>
      </c>
      <c r="J2535" s="250" t="s">
        <v>13</v>
      </c>
      <c r="K2535" s="178">
        <v>55250</v>
      </c>
      <c r="L2535" s="178">
        <v>55250</v>
      </c>
      <c r="M2535" s="178">
        <v>29750</v>
      </c>
      <c r="N2535" s="179" t="s">
        <v>20</v>
      </c>
      <c r="O2535" s="180" t="s">
        <v>20</v>
      </c>
    </row>
    <row r="2536" spans="1:15" customFormat="1" ht="15.5" x14ac:dyDescent="0.35">
      <c r="A2536" s="123" t="s">
        <v>5635</v>
      </c>
      <c r="B2536" s="124" t="s">
        <v>5636</v>
      </c>
      <c r="C2536" s="123" t="s">
        <v>90</v>
      </c>
      <c r="D2536" s="123" t="s">
        <v>306</v>
      </c>
      <c r="E2536" s="123" t="s">
        <v>1270</v>
      </c>
      <c r="F2536" s="123">
        <v>2024</v>
      </c>
      <c r="G2536" s="123" t="s">
        <v>138</v>
      </c>
      <c r="H2536" s="123" t="s">
        <v>144</v>
      </c>
      <c r="I2536" s="123" t="s">
        <v>913</v>
      </c>
      <c r="J2536" s="251" t="s">
        <v>13</v>
      </c>
      <c r="K2536" s="181">
        <v>505581</v>
      </c>
      <c r="L2536" s="181">
        <v>243982</v>
      </c>
      <c r="M2536" s="181">
        <v>243979</v>
      </c>
      <c r="N2536" s="182" t="s">
        <v>20</v>
      </c>
      <c r="O2536" s="183" t="s">
        <v>20</v>
      </c>
    </row>
    <row r="2537" spans="1:15" customFormat="1" ht="15.5" x14ac:dyDescent="0.35">
      <c r="A2537" s="176" t="s">
        <v>5637</v>
      </c>
      <c r="B2537" s="177" t="s">
        <v>5638</v>
      </c>
      <c r="C2537" s="176" t="s">
        <v>89</v>
      </c>
      <c r="D2537" s="176" t="s">
        <v>186</v>
      </c>
      <c r="E2537" s="176" t="s">
        <v>3989</v>
      </c>
      <c r="F2537" s="176">
        <v>2024</v>
      </c>
      <c r="G2537" s="176" t="s">
        <v>138</v>
      </c>
      <c r="H2537" s="176" t="s">
        <v>162</v>
      </c>
      <c r="I2537" s="176" t="s">
        <v>1018</v>
      </c>
      <c r="J2537" s="250" t="s">
        <v>13</v>
      </c>
      <c r="K2537" s="178">
        <v>715564</v>
      </c>
      <c r="L2537" s="178">
        <v>715564</v>
      </c>
      <c r="M2537" s="178">
        <v>682673.549</v>
      </c>
      <c r="N2537" s="179" t="s">
        <v>20</v>
      </c>
      <c r="O2537" s="180" t="s">
        <v>20</v>
      </c>
    </row>
    <row r="2538" spans="1:15" customFormat="1" ht="15.5" x14ac:dyDescent="0.35">
      <c r="A2538" s="123" t="s">
        <v>5639</v>
      </c>
      <c r="B2538" s="124" t="s">
        <v>5640</v>
      </c>
      <c r="C2538" s="123" t="s">
        <v>89</v>
      </c>
      <c r="D2538" s="123" t="s">
        <v>186</v>
      </c>
      <c r="E2538" s="123" t="s">
        <v>187</v>
      </c>
      <c r="F2538" s="123">
        <v>2024</v>
      </c>
      <c r="G2538" s="123" t="s">
        <v>138</v>
      </c>
      <c r="H2538" s="123" t="s">
        <v>162</v>
      </c>
      <c r="I2538" s="123" t="s">
        <v>1018</v>
      </c>
      <c r="J2538" s="251" t="s">
        <v>13</v>
      </c>
      <c r="K2538" s="181">
        <v>488627</v>
      </c>
      <c r="L2538" s="181">
        <v>488627</v>
      </c>
      <c r="M2538" s="181">
        <v>485672.95199999999</v>
      </c>
      <c r="N2538" s="182" t="s">
        <v>20</v>
      </c>
      <c r="O2538" s="183" t="s">
        <v>20</v>
      </c>
    </row>
    <row r="2539" spans="1:15" customFormat="1" ht="15.5" x14ac:dyDescent="0.35">
      <c r="A2539" s="176" t="s">
        <v>5641</v>
      </c>
      <c r="B2539" s="177" t="s">
        <v>5642</v>
      </c>
      <c r="C2539" s="176" t="s">
        <v>100</v>
      </c>
      <c r="D2539" s="176" t="s">
        <v>1373</v>
      </c>
      <c r="E2539" s="176" t="s">
        <v>1676</v>
      </c>
      <c r="F2539" s="176">
        <v>2024</v>
      </c>
      <c r="G2539" s="176" t="s">
        <v>138</v>
      </c>
      <c r="H2539" s="176" t="s">
        <v>847</v>
      </c>
      <c r="I2539" s="176" t="s">
        <v>848</v>
      </c>
      <c r="J2539" s="250" t="s">
        <v>13</v>
      </c>
      <c r="K2539" s="178">
        <v>406926</v>
      </c>
      <c r="L2539" s="178">
        <v>0</v>
      </c>
      <c r="M2539" s="178">
        <v>386035.82900000003</v>
      </c>
      <c r="N2539" s="179" t="s">
        <v>146</v>
      </c>
      <c r="O2539" s="180" t="s">
        <v>20</v>
      </c>
    </row>
    <row r="2540" spans="1:15" customFormat="1" ht="15.5" x14ac:dyDescent="0.35">
      <c r="A2540" s="123" t="s">
        <v>5643</v>
      </c>
      <c r="B2540" s="124" t="s">
        <v>5644</v>
      </c>
      <c r="C2540" s="123" t="s">
        <v>93</v>
      </c>
      <c r="D2540" s="123" t="s">
        <v>155</v>
      </c>
      <c r="E2540" s="123" t="s">
        <v>155</v>
      </c>
      <c r="F2540" s="123">
        <v>2024</v>
      </c>
      <c r="G2540" s="123" t="s">
        <v>251</v>
      </c>
      <c r="H2540" s="123" t="s">
        <v>162</v>
      </c>
      <c r="I2540" s="123" t="s">
        <v>252</v>
      </c>
      <c r="J2540" s="251" t="s">
        <v>13</v>
      </c>
      <c r="K2540" s="181">
        <v>2</v>
      </c>
      <c r="L2540" s="181">
        <v>2</v>
      </c>
      <c r="M2540" s="181">
        <v>0</v>
      </c>
      <c r="N2540" s="182" t="s">
        <v>20</v>
      </c>
      <c r="O2540" s="183" t="s">
        <v>146</v>
      </c>
    </row>
    <row r="2541" spans="1:15" customFormat="1" ht="15.5" x14ac:dyDescent="0.35">
      <c r="A2541" s="176" t="s">
        <v>5645</v>
      </c>
      <c r="B2541" s="177" t="s">
        <v>5646</v>
      </c>
      <c r="C2541" s="176" t="s">
        <v>84</v>
      </c>
      <c r="D2541" s="176" t="s">
        <v>440</v>
      </c>
      <c r="E2541" s="176" t="s">
        <v>440</v>
      </c>
      <c r="F2541" s="176">
        <v>2024</v>
      </c>
      <c r="G2541" s="176" t="s">
        <v>138</v>
      </c>
      <c r="H2541" s="176" t="s">
        <v>182</v>
      </c>
      <c r="I2541" s="176" t="s">
        <v>330</v>
      </c>
      <c r="J2541" s="250" t="s">
        <v>13</v>
      </c>
      <c r="K2541" s="178">
        <v>230511</v>
      </c>
      <c r="L2541" s="178">
        <v>117325</v>
      </c>
      <c r="M2541" s="178">
        <v>117324.652</v>
      </c>
      <c r="N2541" s="179" t="s">
        <v>20</v>
      </c>
      <c r="O2541" s="180" t="s">
        <v>20</v>
      </c>
    </row>
    <row r="2542" spans="1:15" customFormat="1" ht="15.5" x14ac:dyDescent="0.35">
      <c r="A2542" s="123" t="s">
        <v>5647</v>
      </c>
      <c r="B2542" s="124" t="s">
        <v>5648</v>
      </c>
      <c r="C2542" s="123" t="s">
        <v>87</v>
      </c>
      <c r="D2542" s="123" t="s">
        <v>592</v>
      </c>
      <c r="E2542" s="123" t="s">
        <v>593</v>
      </c>
      <c r="F2542" s="123">
        <v>2024</v>
      </c>
      <c r="G2542" s="123" t="s">
        <v>138</v>
      </c>
      <c r="H2542" s="123" t="s">
        <v>182</v>
      </c>
      <c r="I2542" s="123" t="s">
        <v>330</v>
      </c>
      <c r="J2542" s="251" t="s">
        <v>13</v>
      </c>
      <c r="K2542" s="181">
        <v>18475</v>
      </c>
      <c r="L2542" s="185">
        <v>17850</v>
      </c>
      <c r="M2542" s="181">
        <v>17850</v>
      </c>
      <c r="N2542" s="182" t="s">
        <v>20</v>
      </c>
      <c r="O2542" s="183" t="s">
        <v>20</v>
      </c>
    </row>
    <row r="2543" spans="1:15" customFormat="1" ht="15.5" x14ac:dyDescent="0.35">
      <c r="A2543" s="176" t="s">
        <v>5649</v>
      </c>
      <c r="B2543" s="177" t="s">
        <v>5650</v>
      </c>
      <c r="C2543" s="176" t="s">
        <v>93</v>
      </c>
      <c r="D2543" s="176" t="s">
        <v>245</v>
      </c>
      <c r="E2543" s="176" t="s">
        <v>2749</v>
      </c>
      <c r="F2543" s="176">
        <v>2024</v>
      </c>
      <c r="G2543" s="176" t="s">
        <v>138</v>
      </c>
      <c r="H2543" s="176" t="s">
        <v>139</v>
      </c>
      <c r="I2543" s="176" t="s">
        <v>140</v>
      </c>
      <c r="J2543" s="250" t="s">
        <v>13</v>
      </c>
      <c r="K2543" s="178">
        <v>2005</v>
      </c>
      <c r="L2543" s="178">
        <v>2005</v>
      </c>
      <c r="M2543" s="178">
        <v>0</v>
      </c>
      <c r="N2543" s="179" t="s">
        <v>20</v>
      </c>
      <c r="O2543" s="180" t="s">
        <v>146</v>
      </c>
    </row>
    <row r="2544" spans="1:15" customFormat="1" ht="15.5" x14ac:dyDescent="0.35">
      <c r="A2544" s="123" t="s">
        <v>5651</v>
      </c>
      <c r="B2544" s="124" t="s">
        <v>5652</v>
      </c>
      <c r="C2544" s="123" t="s">
        <v>93</v>
      </c>
      <c r="D2544" s="123" t="s">
        <v>315</v>
      </c>
      <c r="E2544" s="123" t="s">
        <v>1732</v>
      </c>
      <c r="F2544" s="123">
        <v>2024</v>
      </c>
      <c r="G2544" s="123" t="s">
        <v>138</v>
      </c>
      <c r="H2544" s="123" t="s">
        <v>139</v>
      </c>
      <c r="I2544" s="123" t="s">
        <v>140</v>
      </c>
      <c r="J2544" s="251" t="s">
        <v>13</v>
      </c>
      <c r="K2544" s="181">
        <v>1005</v>
      </c>
      <c r="L2544" s="181">
        <v>1005</v>
      </c>
      <c r="M2544" s="181">
        <v>1000</v>
      </c>
      <c r="N2544" s="182" t="s">
        <v>20</v>
      </c>
      <c r="O2544" s="183" t="s">
        <v>20</v>
      </c>
    </row>
    <row r="2545" spans="1:15" customFormat="1" ht="15.5" x14ac:dyDescent="0.35">
      <c r="A2545" s="176" t="s">
        <v>5653</v>
      </c>
      <c r="B2545" s="177" t="s">
        <v>5654</v>
      </c>
      <c r="C2545" s="176" t="s">
        <v>93</v>
      </c>
      <c r="D2545" s="176" t="s">
        <v>194</v>
      </c>
      <c r="E2545" s="176" t="s">
        <v>195</v>
      </c>
      <c r="F2545" s="176">
        <v>2024</v>
      </c>
      <c r="G2545" s="176" t="s">
        <v>138</v>
      </c>
      <c r="H2545" s="176" t="s">
        <v>139</v>
      </c>
      <c r="I2545" s="176" t="s">
        <v>140</v>
      </c>
      <c r="J2545" s="250" t="s">
        <v>13</v>
      </c>
      <c r="K2545" s="178">
        <v>246167</v>
      </c>
      <c r="L2545" s="184">
        <v>246167</v>
      </c>
      <c r="M2545" s="178">
        <v>237971</v>
      </c>
      <c r="N2545" s="179" t="s">
        <v>20</v>
      </c>
      <c r="O2545" s="180" t="s">
        <v>20</v>
      </c>
    </row>
    <row r="2546" spans="1:15" customFormat="1" ht="15.5" x14ac:dyDescent="0.35">
      <c r="A2546" s="123" t="s">
        <v>5655</v>
      </c>
      <c r="B2546" s="124" t="s">
        <v>5656</v>
      </c>
      <c r="C2546" s="123" t="s">
        <v>93</v>
      </c>
      <c r="D2546" s="123" t="s">
        <v>194</v>
      </c>
      <c r="E2546" s="123" t="s">
        <v>1081</v>
      </c>
      <c r="F2546" s="123">
        <v>2024</v>
      </c>
      <c r="G2546" s="123" t="s">
        <v>138</v>
      </c>
      <c r="H2546" s="123" t="s">
        <v>139</v>
      </c>
      <c r="I2546" s="123" t="s">
        <v>140</v>
      </c>
      <c r="J2546" s="251" t="s">
        <v>13</v>
      </c>
      <c r="K2546" s="181">
        <v>6</v>
      </c>
      <c r="L2546" s="181">
        <v>6</v>
      </c>
      <c r="M2546" s="181">
        <v>0</v>
      </c>
      <c r="N2546" s="182" t="s">
        <v>20</v>
      </c>
      <c r="O2546" s="183" t="s">
        <v>146</v>
      </c>
    </row>
    <row r="2547" spans="1:15" customFormat="1" ht="15.5" x14ac:dyDescent="0.35">
      <c r="A2547" s="176" t="s">
        <v>5657</v>
      </c>
      <c r="B2547" s="177" t="s">
        <v>5658</v>
      </c>
      <c r="C2547" s="176" t="s">
        <v>74</v>
      </c>
      <c r="D2547" s="176" t="s">
        <v>155</v>
      </c>
      <c r="E2547" s="176" t="s">
        <v>155</v>
      </c>
      <c r="F2547" s="176">
        <v>2024</v>
      </c>
      <c r="G2547" s="176" t="s">
        <v>138</v>
      </c>
      <c r="H2547" s="176" t="s">
        <v>151</v>
      </c>
      <c r="I2547" s="176" t="s">
        <v>152</v>
      </c>
      <c r="J2547" s="250" t="s">
        <v>13</v>
      </c>
      <c r="K2547" s="178">
        <v>1507031</v>
      </c>
      <c r="L2547" s="184">
        <v>898187</v>
      </c>
      <c r="M2547" s="184">
        <v>385604.17</v>
      </c>
      <c r="N2547" s="179" t="s">
        <v>20</v>
      </c>
      <c r="O2547" s="180" t="s">
        <v>20</v>
      </c>
    </row>
    <row r="2548" spans="1:15" customFormat="1" ht="15.5" x14ac:dyDescent="0.35">
      <c r="A2548" s="123" t="s">
        <v>5659</v>
      </c>
      <c r="B2548" s="124" t="s">
        <v>5660</v>
      </c>
      <c r="C2548" s="123" t="s">
        <v>98</v>
      </c>
      <c r="D2548" s="123" t="s">
        <v>158</v>
      </c>
      <c r="E2548" s="123" t="s">
        <v>1059</v>
      </c>
      <c r="F2548" s="123">
        <v>2024</v>
      </c>
      <c r="G2548" s="123" t="s">
        <v>138</v>
      </c>
      <c r="H2548" s="123" t="s">
        <v>139</v>
      </c>
      <c r="I2548" s="123" t="s">
        <v>886</v>
      </c>
      <c r="J2548" s="251" t="s">
        <v>13</v>
      </c>
      <c r="K2548" s="181">
        <v>644520</v>
      </c>
      <c r="L2548" s="181">
        <v>3</v>
      </c>
      <c r="M2548" s="181">
        <v>0</v>
      </c>
      <c r="N2548" s="182" t="s">
        <v>20</v>
      </c>
      <c r="O2548" s="183" t="s">
        <v>146</v>
      </c>
    </row>
    <row r="2549" spans="1:15" customFormat="1" ht="15.5" x14ac:dyDescent="0.35">
      <c r="A2549" s="176" t="s">
        <v>5661</v>
      </c>
      <c r="B2549" s="177" t="s">
        <v>5662</v>
      </c>
      <c r="C2549" s="176" t="s">
        <v>84</v>
      </c>
      <c r="D2549" s="176" t="s">
        <v>440</v>
      </c>
      <c r="E2549" s="176" t="s">
        <v>440</v>
      </c>
      <c r="F2549" s="176">
        <v>2024</v>
      </c>
      <c r="G2549" s="176" t="s">
        <v>138</v>
      </c>
      <c r="H2549" s="176" t="s">
        <v>182</v>
      </c>
      <c r="I2549" s="176" t="s">
        <v>330</v>
      </c>
      <c r="J2549" s="250" t="s">
        <v>13</v>
      </c>
      <c r="K2549" s="178">
        <v>18572</v>
      </c>
      <c r="L2549" s="184">
        <v>17944</v>
      </c>
      <c r="M2549" s="178">
        <v>17944</v>
      </c>
      <c r="N2549" s="179" t="s">
        <v>20</v>
      </c>
      <c r="O2549" s="180" t="s">
        <v>20</v>
      </c>
    </row>
    <row r="2550" spans="1:15" customFormat="1" ht="15.5" x14ac:dyDescent="0.35">
      <c r="A2550" s="123" t="s">
        <v>5663</v>
      </c>
      <c r="B2550" s="124" t="s">
        <v>5664</v>
      </c>
      <c r="C2550" s="123" t="s">
        <v>84</v>
      </c>
      <c r="D2550" s="123" t="s">
        <v>440</v>
      </c>
      <c r="E2550" s="123" t="s">
        <v>440</v>
      </c>
      <c r="F2550" s="123">
        <v>2024</v>
      </c>
      <c r="G2550" s="123" t="s">
        <v>138</v>
      </c>
      <c r="H2550" s="123" t="s">
        <v>182</v>
      </c>
      <c r="I2550" s="123" t="s">
        <v>330</v>
      </c>
      <c r="J2550" s="251" t="s">
        <v>13</v>
      </c>
      <c r="K2550" s="181">
        <v>18630</v>
      </c>
      <c r="L2550" s="181">
        <v>18000</v>
      </c>
      <c r="M2550" s="181">
        <v>18000</v>
      </c>
      <c r="N2550" s="182" t="s">
        <v>20</v>
      </c>
      <c r="O2550" s="183" t="s">
        <v>20</v>
      </c>
    </row>
    <row r="2551" spans="1:15" customFormat="1" ht="15.5" x14ac:dyDescent="0.35">
      <c r="A2551" s="176" t="s">
        <v>5665</v>
      </c>
      <c r="B2551" s="177" t="s">
        <v>5666</v>
      </c>
      <c r="C2551" s="176" t="s">
        <v>90</v>
      </c>
      <c r="D2551" s="176" t="s">
        <v>742</v>
      </c>
      <c r="E2551" s="176" t="s">
        <v>5667</v>
      </c>
      <c r="F2551" s="176">
        <v>2024</v>
      </c>
      <c r="G2551" s="176" t="s">
        <v>138</v>
      </c>
      <c r="H2551" s="176" t="s">
        <v>151</v>
      </c>
      <c r="I2551" s="176" t="s">
        <v>200</v>
      </c>
      <c r="J2551" s="250" t="s">
        <v>13</v>
      </c>
      <c r="K2551" s="178">
        <v>4240</v>
      </c>
      <c r="L2551" s="178">
        <v>4240</v>
      </c>
      <c r="M2551" s="178">
        <v>0</v>
      </c>
      <c r="N2551" s="179" t="s">
        <v>20</v>
      </c>
      <c r="O2551" s="180" t="s">
        <v>146</v>
      </c>
    </row>
    <row r="2552" spans="1:15" customFormat="1" ht="15.5" x14ac:dyDescent="0.35">
      <c r="A2552" s="123" t="s">
        <v>5668</v>
      </c>
      <c r="B2552" s="124" t="s">
        <v>5669</v>
      </c>
      <c r="C2552" s="123" t="s">
        <v>109</v>
      </c>
      <c r="D2552" s="123" t="s">
        <v>288</v>
      </c>
      <c r="E2552" s="123" t="s">
        <v>616</v>
      </c>
      <c r="F2552" s="123">
        <v>2024</v>
      </c>
      <c r="G2552" s="123" t="s">
        <v>138</v>
      </c>
      <c r="H2552" s="123" t="s">
        <v>847</v>
      </c>
      <c r="I2552" s="123" t="s">
        <v>848</v>
      </c>
      <c r="J2552" s="251" t="s">
        <v>13</v>
      </c>
      <c r="K2552" s="181">
        <v>1649199</v>
      </c>
      <c r="L2552" s="181">
        <v>1499003</v>
      </c>
      <c r="M2552" s="181">
        <v>1499003</v>
      </c>
      <c r="N2552" s="182" t="s">
        <v>20</v>
      </c>
      <c r="O2552" s="183" t="s">
        <v>20</v>
      </c>
    </row>
    <row r="2553" spans="1:15" customFormat="1" ht="15.5" x14ac:dyDescent="0.35">
      <c r="A2553" s="176" t="s">
        <v>5670</v>
      </c>
      <c r="B2553" s="177" t="s">
        <v>5671</v>
      </c>
      <c r="C2553" s="176" t="s">
        <v>100</v>
      </c>
      <c r="D2553" s="176" t="s">
        <v>1373</v>
      </c>
      <c r="E2553" s="176" t="s">
        <v>1374</v>
      </c>
      <c r="F2553" s="176">
        <v>2024</v>
      </c>
      <c r="G2553" s="176" t="s">
        <v>138</v>
      </c>
      <c r="H2553" s="176" t="s">
        <v>151</v>
      </c>
      <c r="I2553" s="176" t="s">
        <v>152</v>
      </c>
      <c r="J2553" s="250" t="s">
        <v>13</v>
      </c>
      <c r="K2553" s="178">
        <v>21550000</v>
      </c>
      <c r="L2553" s="178">
        <v>16953230</v>
      </c>
      <c r="M2553" s="178">
        <v>16952993.175999999</v>
      </c>
      <c r="N2553" s="179" t="s">
        <v>20</v>
      </c>
      <c r="O2553" s="180" t="s">
        <v>20</v>
      </c>
    </row>
    <row r="2554" spans="1:15" customFormat="1" ht="15.5" x14ac:dyDescent="0.35">
      <c r="A2554" s="123" t="s">
        <v>5672</v>
      </c>
      <c r="B2554" s="124" t="s">
        <v>5673</v>
      </c>
      <c r="C2554" s="123" t="s">
        <v>86</v>
      </c>
      <c r="D2554" s="123" t="s">
        <v>155</v>
      </c>
      <c r="E2554" s="123" t="s">
        <v>155</v>
      </c>
      <c r="F2554" s="123">
        <v>2024</v>
      </c>
      <c r="G2554" s="123" t="s">
        <v>138</v>
      </c>
      <c r="H2554" s="123" t="s">
        <v>321</v>
      </c>
      <c r="I2554" s="123" t="s">
        <v>1385</v>
      </c>
      <c r="J2554" s="251" t="s">
        <v>13</v>
      </c>
      <c r="K2554" s="181">
        <v>72398</v>
      </c>
      <c r="L2554" s="181">
        <v>71788</v>
      </c>
      <c r="M2554" s="185">
        <v>869.20100000000002</v>
      </c>
      <c r="N2554" s="182" t="s">
        <v>20</v>
      </c>
      <c r="O2554" s="183" t="s">
        <v>20</v>
      </c>
    </row>
    <row r="2555" spans="1:15" customFormat="1" ht="15.5" x14ac:dyDescent="0.35">
      <c r="A2555" s="176" t="s">
        <v>5674</v>
      </c>
      <c r="B2555" s="177" t="s">
        <v>5675</v>
      </c>
      <c r="C2555" s="176" t="s">
        <v>90</v>
      </c>
      <c r="D2555" s="176" t="s">
        <v>911</v>
      </c>
      <c r="E2555" s="176" t="s">
        <v>2177</v>
      </c>
      <c r="F2555" s="176">
        <v>2024</v>
      </c>
      <c r="G2555" s="176" t="s">
        <v>138</v>
      </c>
      <c r="H2555" s="176" t="s">
        <v>144</v>
      </c>
      <c r="I2555" s="176" t="s">
        <v>943</v>
      </c>
      <c r="J2555" s="250" t="s">
        <v>13</v>
      </c>
      <c r="K2555" s="178">
        <v>15285</v>
      </c>
      <c r="L2555" s="178">
        <v>12682</v>
      </c>
      <c r="M2555" s="178">
        <v>12681</v>
      </c>
      <c r="N2555" s="179" t="s">
        <v>20</v>
      </c>
      <c r="O2555" s="180" t="s">
        <v>20</v>
      </c>
    </row>
    <row r="2556" spans="1:15" customFormat="1" ht="15.5" x14ac:dyDescent="0.35">
      <c r="A2556" s="123" t="s">
        <v>5676</v>
      </c>
      <c r="B2556" s="124" t="s">
        <v>5677</v>
      </c>
      <c r="C2556" s="123" t="s">
        <v>100</v>
      </c>
      <c r="D2556" s="123" t="s">
        <v>73</v>
      </c>
      <c r="E2556" s="123" t="s">
        <v>1009</v>
      </c>
      <c r="F2556" s="123">
        <v>2024</v>
      </c>
      <c r="G2556" s="123" t="s">
        <v>138</v>
      </c>
      <c r="H2556" s="123" t="s">
        <v>182</v>
      </c>
      <c r="I2556" s="123" t="s">
        <v>330</v>
      </c>
      <c r="J2556" s="251" t="s">
        <v>13</v>
      </c>
      <c r="K2556" s="181">
        <v>1285866</v>
      </c>
      <c r="L2556" s="181">
        <v>917819</v>
      </c>
      <c r="M2556" s="181">
        <v>917818</v>
      </c>
      <c r="N2556" s="182" t="s">
        <v>20</v>
      </c>
      <c r="O2556" s="183" t="s">
        <v>20</v>
      </c>
    </row>
    <row r="2557" spans="1:15" customFormat="1" ht="15.5" x14ac:dyDescent="0.35">
      <c r="A2557" s="176" t="s">
        <v>5678</v>
      </c>
      <c r="B2557" s="177" t="s">
        <v>5679</v>
      </c>
      <c r="C2557" s="176" t="s">
        <v>74</v>
      </c>
      <c r="D2557" s="176" t="s">
        <v>155</v>
      </c>
      <c r="E2557" s="176" t="s">
        <v>155</v>
      </c>
      <c r="F2557" s="176">
        <v>2024</v>
      </c>
      <c r="G2557" s="176" t="s">
        <v>138</v>
      </c>
      <c r="H2557" s="176" t="s">
        <v>151</v>
      </c>
      <c r="I2557" s="176" t="s">
        <v>152</v>
      </c>
      <c r="J2557" s="250" t="s">
        <v>13</v>
      </c>
      <c r="K2557" s="178">
        <v>1110</v>
      </c>
      <c r="L2557" s="178">
        <v>372000</v>
      </c>
      <c r="M2557" s="178">
        <v>0</v>
      </c>
      <c r="N2557" s="179" t="s">
        <v>20</v>
      </c>
      <c r="O2557" s="180" t="s">
        <v>146</v>
      </c>
    </row>
    <row r="2558" spans="1:15" customFormat="1" ht="15.5" x14ac:dyDescent="0.35">
      <c r="A2558" s="123" t="s">
        <v>5680</v>
      </c>
      <c r="B2558" s="124" t="s">
        <v>5681</v>
      </c>
      <c r="C2558" s="123" t="s">
        <v>90</v>
      </c>
      <c r="D2558" s="123" t="s">
        <v>306</v>
      </c>
      <c r="E2558" s="123" t="s">
        <v>3759</v>
      </c>
      <c r="F2558" s="123">
        <v>2024</v>
      </c>
      <c r="G2558" s="123" t="s">
        <v>138</v>
      </c>
      <c r="H2558" s="123" t="s">
        <v>151</v>
      </c>
      <c r="I2558" s="123" t="s">
        <v>200</v>
      </c>
      <c r="J2558" s="251" t="s">
        <v>13</v>
      </c>
      <c r="K2558" s="181">
        <v>603333</v>
      </c>
      <c r="L2558" s="181">
        <v>3</v>
      </c>
      <c r="M2558" s="181">
        <v>0</v>
      </c>
      <c r="N2558" s="182" t="s">
        <v>20</v>
      </c>
      <c r="O2558" s="183" t="s">
        <v>146</v>
      </c>
    </row>
    <row r="2559" spans="1:15" customFormat="1" ht="15.5" x14ac:dyDescent="0.35">
      <c r="A2559" s="176" t="s">
        <v>5682</v>
      </c>
      <c r="B2559" s="177" t="s">
        <v>5683</v>
      </c>
      <c r="C2559" s="176" t="s">
        <v>90</v>
      </c>
      <c r="D2559" s="176" t="s">
        <v>155</v>
      </c>
      <c r="E2559" s="176" t="s">
        <v>155</v>
      </c>
      <c r="F2559" s="176">
        <v>2024</v>
      </c>
      <c r="G2559" s="176" t="s">
        <v>138</v>
      </c>
      <c r="H2559" s="176" t="s">
        <v>151</v>
      </c>
      <c r="I2559" s="176" t="s">
        <v>200</v>
      </c>
      <c r="J2559" s="250" t="s">
        <v>13</v>
      </c>
      <c r="K2559" s="178">
        <v>380000</v>
      </c>
      <c r="L2559" s="178">
        <v>380000</v>
      </c>
      <c r="M2559" s="178">
        <v>379902.57</v>
      </c>
      <c r="N2559" s="179" t="s">
        <v>20</v>
      </c>
      <c r="O2559" s="180" t="s">
        <v>20</v>
      </c>
    </row>
    <row r="2560" spans="1:15" customFormat="1" ht="15.5" x14ac:dyDescent="0.35">
      <c r="A2560" s="123" t="s">
        <v>5684</v>
      </c>
      <c r="B2560" s="124" t="s">
        <v>5685</v>
      </c>
      <c r="C2560" s="123" t="s">
        <v>89</v>
      </c>
      <c r="D2560" s="123" t="s">
        <v>221</v>
      </c>
      <c r="E2560" s="123" t="s">
        <v>62</v>
      </c>
      <c r="F2560" s="123">
        <v>2024</v>
      </c>
      <c r="G2560" s="123" t="s">
        <v>138</v>
      </c>
      <c r="H2560" s="123" t="s">
        <v>162</v>
      </c>
      <c r="I2560" s="123" t="s">
        <v>1018</v>
      </c>
      <c r="J2560" s="251" t="s">
        <v>13</v>
      </c>
      <c r="K2560" s="181">
        <v>2</v>
      </c>
      <c r="L2560" s="181">
        <v>2</v>
      </c>
      <c r="M2560" s="181">
        <v>0</v>
      </c>
      <c r="N2560" s="182" t="s">
        <v>20</v>
      </c>
      <c r="O2560" s="183" t="s">
        <v>146</v>
      </c>
    </row>
    <row r="2561" spans="1:15" customFormat="1" ht="15.5" x14ac:dyDescent="0.35">
      <c r="A2561" s="176" t="s">
        <v>5686</v>
      </c>
      <c r="B2561" s="177" t="s">
        <v>5687</v>
      </c>
      <c r="C2561" s="176" t="s">
        <v>93</v>
      </c>
      <c r="D2561" s="176" t="s">
        <v>245</v>
      </c>
      <c r="E2561" s="176" t="s">
        <v>1549</v>
      </c>
      <c r="F2561" s="176">
        <v>2024</v>
      </c>
      <c r="G2561" s="176" t="s">
        <v>138</v>
      </c>
      <c r="H2561" s="176" t="s">
        <v>151</v>
      </c>
      <c r="I2561" s="176" t="s">
        <v>152</v>
      </c>
      <c r="J2561" s="250" t="s">
        <v>13</v>
      </c>
      <c r="K2561" s="178">
        <v>128939</v>
      </c>
      <c r="L2561" s="178">
        <v>128939</v>
      </c>
      <c r="M2561" s="178">
        <v>128938.679</v>
      </c>
      <c r="N2561" s="179" t="s">
        <v>20</v>
      </c>
      <c r="O2561" s="180" t="s">
        <v>20</v>
      </c>
    </row>
    <row r="2562" spans="1:15" customFormat="1" ht="15.5" x14ac:dyDescent="0.35">
      <c r="A2562" s="123" t="s">
        <v>5688</v>
      </c>
      <c r="B2562" s="124" t="s">
        <v>5689</v>
      </c>
      <c r="C2562" s="123" t="s">
        <v>86</v>
      </c>
      <c r="D2562" s="123" t="s">
        <v>155</v>
      </c>
      <c r="E2562" s="123" t="s">
        <v>155</v>
      </c>
      <c r="F2562" s="123">
        <v>2024</v>
      </c>
      <c r="G2562" s="123" t="s">
        <v>138</v>
      </c>
      <c r="H2562" s="123" t="s">
        <v>210</v>
      </c>
      <c r="I2562" s="123" t="s">
        <v>211</v>
      </c>
      <c r="J2562" s="251" t="s">
        <v>13</v>
      </c>
      <c r="K2562" s="181">
        <v>10111874</v>
      </c>
      <c r="L2562" s="181">
        <v>31843</v>
      </c>
      <c r="M2562" s="181">
        <v>0</v>
      </c>
      <c r="N2562" s="182" t="s">
        <v>20</v>
      </c>
      <c r="O2562" s="183" t="s">
        <v>146</v>
      </c>
    </row>
    <row r="2563" spans="1:15" customFormat="1" ht="15.5" x14ac:dyDescent="0.35">
      <c r="A2563" s="176" t="s">
        <v>5690</v>
      </c>
      <c r="B2563" s="177" t="s">
        <v>5691</v>
      </c>
      <c r="C2563" s="176" t="s">
        <v>98</v>
      </c>
      <c r="D2563" s="176" t="s">
        <v>158</v>
      </c>
      <c r="E2563" s="176" t="s">
        <v>1699</v>
      </c>
      <c r="F2563" s="176">
        <v>2024</v>
      </c>
      <c r="G2563" s="176" t="s">
        <v>138</v>
      </c>
      <c r="H2563" s="176" t="s">
        <v>144</v>
      </c>
      <c r="I2563" s="176" t="s">
        <v>145</v>
      </c>
      <c r="J2563" s="250" t="s">
        <v>13</v>
      </c>
      <c r="K2563" s="178">
        <v>34350</v>
      </c>
      <c r="L2563" s="178">
        <v>34350</v>
      </c>
      <c r="M2563" s="178">
        <v>0</v>
      </c>
      <c r="N2563" s="179" t="s">
        <v>20</v>
      </c>
      <c r="O2563" s="180" t="s">
        <v>146</v>
      </c>
    </row>
    <row r="2564" spans="1:15" customFormat="1" ht="15.5" x14ac:dyDescent="0.35">
      <c r="A2564" s="123" t="s">
        <v>5692</v>
      </c>
      <c r="B2564" s="124" t="s">
        <v>5693</v>
      </c>
      <c r="C2564" s="123" t="s">
        <v>93</v>
      </c>
      <c r="D2564" s="123" t="s">
        <v>234</v>
      </c>
      <c r="E2564" s="123" t="s">
        <v>234</v>
      </c>
      <c r="F2564" s="123">
        <v>2024</v>
      </c>
      <c r="G2564" s="123" t="s">
        <v>138</v>
      </c>
      <c r="H2564" s="123" t="s">
        <v>196</v>
      </c>
      <c r="I2564" s="123" t="s">
        <v>196</v>
      </c>
      <c r="J2564" s="251" t="s">
        <v>13</v>
      </c>
      <c r="K2564" s="181">
        <v>152939</v>
      </c>
      <c r="L2564" s="185">
        <v>155983</v>
      </c>
      <c r="M2564" s="181">
        <v>152939</v>
      </c>
      <c r="N2564" s="182" t="s">
        <v>20</v>
      </c>
      <c r="O2564" s="183" t="s">
        <v>20</v>
      </c>
    </row>
    <row r="2565" spans="1:15" customFormat="1" ht="15.5" x14ac:dyDescent="0.35">
      <c r="A2565" s="176" t="s">
        <v>5694</v>
      </c>
      <c r="B2565" s="177" t="s">
        <v>5695</v>
      </c>
      <c r="C2565" s="176" t="s">
        <v>98</v>
      </c>
      <c r="D2565" s="176" t="s">
        <v>365</v>
      </c>
      <c r="E2565" s="176" t="s">
        <v>365</v>
      </c>
      <c r="F2565" s="176">
        <v>2024</v>
      </c>
      <c r="G2565" s="176" t="s">
        <v>138</v>
      </c>
      <c r="H2565" s="176" t="s">
        <v>182</v>
      </c>
      <c r="I2565" s="176" t="s">
        <v>330</v>
      </c>
      <c r="J2565" s="250" t="s">
        <v>13</v>
      </c>
      <c r="K2565" s="178">
        <v>621123</v>
      </c>
      <c r="L2565" s="178">
        <v>597834</v>
      </c>
      <c r="M2565" s="178">
        <v>593334</v>
      </c>
      <c r="N2565" s="179" t="s">
        <v>20</v>
      </c>
      <c r="O2565" s="180" t="s">
        <v>20</v>
      </c>
    </row>
    <row r="2566" spans="1:15" customFormat="1" ht="15.5" x14ac:dyDescent="0.35">
      <c r="A2566" s="123" t="s">
        <v>5696</v>
      </c>
      <c r="B2566" s="124" t="s">
        <v>5697</v>
      </c>
      <c r="C2566" s="123" t="s">
        <v>97</v>
      </c>
      <c r="D2566" s="123" t="s">
        <v>685</v>
      </c>
      <c r="E2566" s="123" t="s">
        <v>1324</v>
      </c>
      <c r="F2566" s="123">
        <v>2024</v>
      </c>
      <c r="G2566" s="123" t="s">
        <v>138</v>
      </c>
      <c r="H2566" s="123" t="s">
        <v>182</v>
      </c>
      <c r="I2566" s="123" t="s">
        <v>1000</v>
      </c>
      <c r="J2566" s="251" t="s">
        <v>13</v>
      </c>
      <c r="K2566" s="181">
        <v>230333</v>
      </c>
      <c r="L2566" s="181">
        <v>301762</v>
      </c>
      <c r="M2566" s="181">
        <v>301761.74099999998</v>
      </c>
      <c r="N2566" s="182" t="s">
        <v>20</v>
      </c>
      <c r="O2566" s="183" t="s">
        <v>20</v>
      </c>
    </row>
    <row r="2567" spans="1:15" customFormat="1" ht="15.5" x14ac:dyDescent="0.35">
      <c r="A2567" s="176" t="s">
        <v>5698</v>
      </c>
      <c r="B2567" s="177" t="s">
        <v>5699</v>
      </c>
      <c r="C2567" s="176" t="s">
        <v>97</v>
      </c>
      <c r="D2567" s="176" t="s">
        <v>685</v>
      </c>
      <c r="E2567" s="176" t="s">
        <v>1195</v>
      </c>
      <c r="F2567" s="176">
        <v>2024</v>
      </c>
      <c r="G2567" s="176" t="s">
        <v>138</v>
      </c>
      <c r="H2567" s="176" t="s">
        <v>210</v>
      </c>
      <c r="I2567" s="176" t="s">
        <v>289</v>
      </c>
      <c r="J2567" s="250" t="s">
        <v>13</v>
      </c>
      <c r="K2567" s="178">
        <v>483293</v>
      </c>
      <c r="L2567" s="178">
        <v>483293</v>
      </c>
      <c r="M2567" s="178">
        <v>483292.46</v>
      </c>
      <c r="N2567" s="179" t="s">
        <v>20</v>
      </c>
      <c r="O2567" s="180" t="s">
        <v>20</v>
      </c>
    </row>
    <row r="2568" spans="1:15" customFormat="1" ht="15.5" x14ac:dyDescent="0.35">
      <c r="A2568" s="123" t="s">
        <v>5700</v>
      </c>
      <c r="B2568" s="124" t="s">
        <v>5701</v>
      </c>
      <c r="C2568" s="123" t="s">
        <v>90</v>
      </c>
      <c r="D2568" s="123" t="s">
        <v>911</v>
      </c>
      <c r="E2568" s="123" t="s">
        <v>3477</v>
      </c>
      <c r="F2568" s="123">
        <v>2024</v>
      </c>
      <c r="G2568" s="123" t="s">
        <v>138</v>
      </c>
      <c r="H2568" s="123" t="s">
        <v>182</v>
      </c>
      <c r="I2568" s="123" t="s">
        <v>330</v>
      </c>
      <c r="J2568" s="251" t="s">
        <v>13</v>
      </c>
      <c r="K2568" s="181">
        <v>67356</v>
      </c>
      <c r="L2568" s="181">
        <v>25002</v>
      </c>
      <c r="M2568" s="181">
        <v>23694</v>
      </c>
      <c r="N2568" s="182" t="s">
        <v>20</v>
      </c>
      <c r="O2568" s="183" t="s">
        <v>20</v>
      </c>
    </row>
    <row r="2569" spans="1:15" customFormat="1" ht="15.5" x14ac:dyDescent="0.35">
      <c r="A2569" s="176" t="s">
        <v>5702</v>
      </c>
      <c r="B2569" s="177" t="s">
        <v>5703</v>
      </c>
      <c r="C2569" s="176" t="s">
        <v>97</v>
      </c>
      <c r="D2569" s="176" t="s">
        <v>685</v>
      </c>
      <c r="E2569" s="176" t="s">
        <v>1324</v>
      </c>
      <c r="F2569" s="176">
        <v>2024</v>
      </c>
      <c r="G2569" s="176" t="s">
        <v>138</v>
      </c>
      <c r="H2569" s="176" t="s">
        <v>687</v>
      </c>
      <c r="I2569" s="176" t="s">
        <v>957</v>
      </c>
      <c r="J2569" s="250" t="s">
        <v>13</v>
      </c>
      <c r="K2569" s="178">
        <v>857085</v>
      </c>
      <c r="L2569" s="178">
        <v>2</v>
      </c>
      <c r="M2569" s="178">
        <v>0</v>
      </c>
      <c r="N2569" s="179" t="s">
        <v>20</v>
      </c>
      <c r="O2569" s="180" t="s">
        <v>146</v>
      </c>
    </row>
    <row r="2570" spans="1:15" customFormat="1" ht="15.5" x14ac:dyDescent="0.35">
      <c r="A2570" s="123" t="s">
        <v>5704</v>
      </c>
      <c r="B2570" s="124" t="s">
        <v>5705</v>
      </c>
      <c r="C2570" s="123" t="s">
        <v>111</v>
      </c>
      <c r="D2570" s="123" t="s">
        <v>155</v>
      </c>
      <c r="E2570" s="123" t="s">
        <v>155</v>
      </c>
      <c r="F2570" s="123">
        <v>2024</v>
      </c>
      <c r="G2570" s="123" t="s">
        <v>138</v>
      </c>
      <c r="H2570" s="123" t="s">
        <v>151</v>
      </c>
      <c r="I2570" s="123" t="s">
        <v>152</v>
      </c>
      <c r="J2570" s="251" t="s">
        <v>13</v>
      </c>
      <c r="K2570" s="181">
        <v>6406456</v>
      </c>
      <c r="L2570" s="185">
        <v>669020</v>
      </c>
      <c r="M2570" s="185">
        <v>663751.96200000006</v>
      </c>
      <c r="N2570" s="182" t="s">
        <v>20</v>
      </c>
      <c r="O2570" s="183" t="s">
        <v>20</v>
      </c>
    </row>
    <row r="2571" spans="1:15" customFormat="1" ht="15.5" x14ac:dyDescent="0.35">
      <c r="A2571" s="176" t="s">
        <v>5706</v>
      </c>
      <c r="B2571" s="177" t="s">
        <v>5707</v>
      </c>
      <c r="C2571" s="176" t="s">
        <v>109</v>
      </c>
      <c r="D2571" s="176" t="s">
        <v>368</v>
      </c>
      <c r="E2571" s="176" t="s">
        <v>368</v>
      </c>
      <c r="F2571" s="176">
        <v>2024</v>
      </c>
      <c r="G2571" s="176" t="s">
        <v>138</v>
      </c>
      <c r="H2571" s="176" t="s">
        <v>151</v>
      </c>
      <c r="I2571" s="176" t="s">
        <v>200</v>
      </c>
      <c r="J2571" s="250" t="s">
        <v>13</v>
      </c>
      <c r="K2571" s="178">
        <v>10009000</v>
      </c>
      <c r="L2571" s="184">
        <v>9107580</v>
      </c>
      <c r="M2571" s="184">
        <v>9107578.9989999998</v>
      </c>
      <c r="N2571" s="179" t="s">
        <v>20</v>
      </c>
      <c r="O2571" s="180" t="s">
        <v>20</v>
      </c>
    </row>
    <row r="2572" spans="1:15" customFormat="1" ht="15.5" x14ac:dyDescent="0.35">
      <c r="A2572" s="123" t="s">
        <v>5708</v>
      </c>
      <c r="B2572" s="124" t="s">
        <v>5709</v>
      </c>
      <c r="C2572" s="123" t="s">
        <v>91</v>
      </c>
      <c r="D2572" s="123" t="s">
        <v>460</v>
      </c>
      <c r="E2572" s="123" t="s">
        <v>461</v>
      </c>
      <c r="F2572" s="123">
        <v>2024</v>
      </c>
      <c r="G2572" s="123" t="s">
        <v>138</v>
      </c>
      <c r="H2572" s="123" t="s">
        <v>182</v>
      </c>
      <c r="I2572" s="123" t="s">
        <v>330</v>
      </c>
      <c r="J2572" s="251" t="s">
        <v>13</v>
      </c>
      <c r="K2572" s="181">
        <v>558530</v>
      </c>
      <c r="L2572" s="181">
        <v>447603</v>
      </c>
      <c r="M2572" s="181">
        <v>447603.11300000001</v>
      </c>
      <c r="N2572" s="182" t="s">
        <v>20</v>
      </c>
      <c r="O2572" s="183" t="s">
        <v>20</v>
      </c>
    </row>
    <row r="2573" spans="1:15" customFormat="1" ht="15.5" x14ac:dyDescent="0.35">
      <c r="A2573" s="176" t="s">
        <v>5710</v>
      </c>
      <c r="B2573" s="177" t="s">
        <v>5711</v>
      </c>
      <c r="C2573" s="176" t="s">
        <v>91</v>
      </c>
      <c r="D2573" s="176" t="s">
        <v>393</v>
      </c>
      <c r="E2573" s="176" t="s">
        <v>4723</v>
      </c>
      <c r="F2573" s="176">
        <v>2024</v>
      </c>
      <c r="G2573" s="176" t="s">
        <v>138</v>
      </c>
      <c r="H2573" s="176" t="s">
        <v>144</v>
      </c>
      <c r="I2573" s="176" t="s">
        <v>943</v>
      </c>
      <c r="J2573" s="250" t="s">
        <v>16</v>
      </c>
      <c r="K2573" s="178">
        <v>1507956</v>
      </c>
      <c r="L2573" s="178">
        <v>1059587</v>
      </c>
      <c r="M2573" s="178">
        <v>1059586.5209999999</v>
      </c>
      <c r="N2573" s="179" t="s">
        <v>20</v>
      </c>
      <c r="O2573" s="180" t="s">
        <v>20</v>
      </c>
    </row>
    <row r="2574" spans="1:15" customFormat="1" ht="15.5" x14ac:dyDescent="0.35">
      <c r="A2574" s="123" t="s">
        <v>5712</v>
      </c>
      <c r="B2574" s="124" t="s">
        <v>5713</v>
      </c>
      <c r="C2574" s="123" t="s">
        <v>98</v>
      </c>
      <c r="D2574" s="123" t="s">
        <v>190</v>
      </c>
      <c r="E2574" s="123" t="s">
        <v>1394</v>
      </c>
      <c r="F2574" s="123">
        <v>2024</v>
      </c>
      <c r="G2574" s="123" t="s">
        <v>138</v>
      </c>
      <c r="H2574" s="123" t="s">
        <v>144</v>
      </c>
      <c r="I2574" s="123" t="s">
        <v>913</v>
      </c>
      <c r="J2574" s="251" t="s">
        <v>13</v>
      </c>
      <c r="K2574" s="181">
        <v>121536</v>
      </c>
      <c r="L2574" s="185">
        <v>355390</v>
      </c>
      <c r="M2574" s="181">
        <v>113503.424</v>
      </c>
      <c r="N2574" s="182" t="s">
        <v>20</v>
      </c>
      <c r="O2574" s="183" t="s">
        <v>20</v>
      </c>
    </row>
    <row r="2575" spans="1:15" customFormat="1" ht="15.5" x14ac:dyDescent="0.35">
      <c r="A2575" s="176" t="s">
        <v>5714</v>
      </c>
      <c r="B2575" s="177" t="s">
        <v>5715</v>
      </c>
      <c r="C2575" s="176" t="s">
        <v>91</v>
      </c>
      <c r="D2575" s="176" t="s">
        <v>384</v>
      </c>
      <c r="E2575" s="176" t="s">
        <v>384</v>
      </c>
      <c r="F2575" s="176">
        <v>2024</v>
      </c>
      <c r="G2575" s="176" t="s">
        <v>138</v>
      </c>
      <c r="H2575" s="176" t="s">
        <v>210</v>
      </c>
      <c r="I2575" s="176" t="s">
        <v>211</v>
      </c>
      <c r="J2575" s="250" t="s">
        <v>13</v>
      </c>
      <c r="K2575" s="178">
        <v>16913</v>
      </c>
      <c r="L2575" s="184">
        <v>32260</v>
      </c>
      <c r="M2575" s="178">
        <v>16912.400000000001</v>
      </c>
      <c r="N2575" s="179" t="s">
        <v>20</v>
      </c>
      <c r="O2575" s="180" t="s">
        <v>20</v>
      </c>
    </row>
    <row r="2576" spans="1:15" customFormat="1" ht="15.5" x14ac:dyDescent="0.35">
      <c r="A2576" s="123" t="s">
        <v>5716</v>
      </c>
      <c r="B2576" s="124" t="s">
        <v>5717</v>
      </c>
      <c r="C2576" s="123" t="s">
        <v>86</v>
      </c>
      <c r="D2576" s="123" t="s">
        <v>199</v>
      </c>
      <c r="E2576" s="123" t="s">
        <v>199</v>
      </c>
      <c r="F2576" s="123">
        <v>2024</v>
      </c>
      <c r="G2576" s="123" t="s">
        <v>138</v>
      </c>
      <c r="H2576" s="123" t="s">
        <v>182</v>
      </c>
      <c r="I2576" s="123" t="s">
        <v>330</v>
      </c>
      <c r="J2576" s="251" t="s">
        <v>13</v>
      </c>
      <c r="K2576" s="181">
        <v>1114699</v>
      </c>
      <c r="L2576" s="181">
        <v>1069076</v>
      </c>
      <c r="M2576" s="181">
        <v>609757</v>
      </c>
      <c r="N2576" s="182" t="s">
        <v>20</v>
      </c>
      <c r="O2576" s="183" t="s">
        <v>20</v>
      </c>
    </row>
    <row r="2577" spans="1:15" customFormat="1" ht="15.5" x14ac:dyDescent="0.35">
      <c r="A2577" s="176" t="s">
        <v>5718</v>
      </c>
      <c r="B2577" s="177" t="s">
        <v>5719</v>
      </c>
      <c r="C2577" s="176" t="s">
        <v>93</v>
      </c>
      <c r="D2577" s="176" t="s">
        <v>315</v>
      </c>
      <c r="E2577" s="176" t="s">
        <v>316</v>
      </c>
      <c r="F2577" s="176">
        <v>2024</v>
      </c>
      <c r="G2577" s="176" t="s">
        <v>138</v>
      </c>
      <c r="H2577" s="176" t="s">
        <v>196</v>
      </c>
      <c r="I2577" s="176" t="s">
        <v>196</v>
      </c>
      <c r="J2577" s="250" t="s">
        <v>13</v>
      </c>
      <c r="K2577" s="178">
        <v>62583</v>
      </c>
      <c r="L2577" s="184">
        <v>112295</v>
      </c>
      <c r="M2577" s="178">
        <v>62583.29</v>
      </c>
      <c r="N2577" s="179" t="s">
        <v>20</v>
      </c>
      <c r="O2577" s="180" t="s">
        <v>20</v>
      </c>
    </row>
    <row r="2578" spans="1:15" customFormat="1" ht="15.5" x14ac:dyDescent="0.35">
      <c r="A2578" s="123" t="s">
        <v>5720</v>
      </c>
      <c r="B2578" s="124" t="s">
        <v>5721</v>
      </c>
      <c r="C2578" s="123" t="s">
        <v>111</v>
      </c>
      <c r="D2578" s="123" t="s">
        <v>180</v>
      </c>
      <c r="E2578" s="123" t="s">
        <v>2432</v>
      </c>
      <c r="F2578" s="123">
        <v>2024</v>
      </c>
      <c r="G2578" s="123" t="s">
        <v>251</v>
      </c>
      <c r="H2578" s="123" t="s">
        <v>1651</v>
      </c>
      <c r="I2578" s="123" t="s">
        <v>2318</v>
      </c>
      <c r="J2578" s="251" t="s">
        <v>13</v>
      </c>
      <c r="K2578" s="181">
        <v>12582</v>
      </c>
      <c r="L2578" s="181">
        <v>8888</v>
      </c>
      <c r="M2578" s="181">
        <v>8888</v>
      </c>
      <c r="N2578" s="182" t="s">
        <v>20</v>
      </c>
      <c r="O2578" s="183" t="s">
        <v>20</v>
      </c>
    </row>
    <row r="2579" spans="1:15" customFormat="1" ht="15.5" x14ac:dyDescent="0.35">
      <c r="A2579" s="176" t="s">
        <v>5722</v>
      </c>
      <c r="B2579" s="177" t="s">
        <v>5723</v>
      </c>
      <c r="C2579" s="176" t="s">
        <v>90</v>
      </c>
      <c r="D2579" s="176" t="s">
        <v>155</v>
      </c>
      <c r="E2579" s="176" t="s">
        <v>155</v>
      </c>
      <c r="F2579" s="176">
        <v>2024</v>
      </c>
      <c r="G2579" s="176" t="s">
        <v>138</v>
      </c>
      <c r="H2579" s="176" t="s">
        <v>151</v>
      </c>
      <c r="I2579" s="176" t="s">
        <v>152</v>
      </c>
      <c r="J2579" s="250" t="s">
        <v>13</v>
      </c>
      <c r="K2579" s="178">
        <v>10</v>
      </c>
      <c r="L2579" s="178">
        <v>10</v>
      </c>
      <c r="M2579" s="178">
        <v>0</v>
      </c>
      <c r="N2579" s="179" t="s">
        <v>20</v>
      </c>
      <c r="O2579" s="180" t="s">
        <v>146</v>
      </c>
    </row>
    <row r="2580" spans="1:15" customFormat="1" ht="15.5" x14ac:dyDescent="0.35">
      <c r="A2580" s="123" t="s">
        <v>5724</v>
      </c>
      <c r="B2580" s="124" t="s">
        <v>5725</v>
      </c>
      <c r="C2580" s="123" t="s">
        <v>90</v>
      </c>
      <c r="D2580" s="123" t="s">
        <v>306</v>
      </c>
      <c r="E2580" s="123" t="s">
        <v>3759</v>
      </c>
      <c r="F2580" s="123">
        <v>2024</v>
      </c>
      <c r="G2580" s="123" t="s">
        <v>138</v>
      </c>
      <c r="H2580" s="123" t="s">
        <v>144</v>
      </c>
      <c r="I2580" s="123" t="s">
        <v>943</v>
      </c>
      <c r="J2580" s="251" t="s">
        <v>13</v>
      </c>
      <c r="K2580" s="181">
        <v>54441</v>
      </c>
      <c r="L2580" s="181">
        <v>5</v>
      </c>
      <c r="M2580" s="181">
        <v>0</v>
      </c>
      <c r="N2580" s="182" t="s">
        <v>20</v>
      </c>
      <c r="O2580" s="183" t="s">
        <v>146</v>
      </c>
    </row>
    <row r="2581" spans="1:15" customFormat="1" ht="15.5" x14ac:dyDescent="0.35">
      <c r="A2581" s="176" t="s">
        <v>5726</v>
      </c>
      <c r="B2581" s="177" t="s">
        <v>5727</v>
      </c>
      <c r="C2581" s="176" t="s">
        <v>109</v>
      </c>
      <c r="D2581" s="176" t="s">
        <v>171</v>
      </c>
      <c r="E2581" s="176" t="s">
        <v>4480</v>
      </c>
      <c r="F2581" s="176">
        <v>2024</v>
      </c>
      <c r="G2581" s="176" t="s">
        <v>251</v>
      </c>
      <c r="H2581" s="176" t="s">
        <v>210</v>
      </c>
      <c r="I2581" s="176" t="s">
        <v>429</v>
      </c>
      <c r="J2581" s="250" t="s">
        <v>13</v>
      </c>
      <c r="K2581" s="178">
        <v>48466</v>
      </c>
      <c r="L2581" s="178">
        <v>27738</v>
      </c>
      <c r="M2581" s="178">
        <v>27738</v>
      </c>
      <c r="N2581" s="179" t="s">
        <v>20</v>
      </c>
      <c r="O2581" s="180" t="s">
        <v>20</v>
      </c>
    </row>
    <row r="2582" spans="1:15" customFormat="1" ht="15.5" x14ac:dyDescent="0.35">
      <c r="A2582" s="123" t="s">
        <v>5728</v>
      </c>
      <c r="B2582" s="124" t="s">
        <v>5729</v>
      </c>
      <c r="C2582" s="123" t="s">
        <v>109</v>
      </c>
      <c r="D2582" s="123" t="s">
        <v>368</v>
      </c>
      <c r="E2582" s="123" t="s">
        <v>840</v>
      </c>
      <c r="F2582" s="123">
        <v>2024</v>
      </c>
      <c r="G2582" s="123" t="s">
        <v>138</v>
      </c>
      <c r="H2582" s="123" t="s">
        <v>144</v>
      </c>
      <c r="I2582" s="123" t="s">
        <v>282</v>
      </c>
      <c r="J2582" s="251" t="s">
        <v>13</v>
      </c>
      <c r="K2582" s="181">
        <v>1068289</v>
      </c>
      <c r="L2582" s="185">
        <v>1129512</v>
      </c>
      <c r="M2582" s="181">
        <v>1129511</v>
      </c>
      <c r="N2582" s="182" t="s">
        <v>20</v>
      </c>
      <c r="O2582" s="183" t="s">
        <v>20</v>
      </c>
    </row>
    <row r="2583" spans="1:15" customFormat="1" ht="15.5" x14ac:dyDescent="0.35">
      <c r="A2583" s="176" t="s">
        <v>5730</v>
      </c>
      <c r="B2583" s="177" t="s">
        <v>5731</v>
      </c>
      <c r="C2583" s="176" t="s">
        <v>98</v>
      </c>
      <c r="D2583" s="176" t="s">
        <v>365</v>
      </c>
      <c r="E2583" s="176" t="s">
        <v>365</v>
      </c>
      <c r="F2583" s="176">
        <v>2024</v>
      </c>
      <c r="G2583" s="176" t="s">
        <v>138</v>
      </c>
      <c r="H2583" s="176" t="s">
        <v>144</v>
      </c>
      <c r="I2583" s="176" t="s">
        <v>282</v>
      </c>
      <c r="J2583" s="250" t="s">
        <v>13</v>
      </c>
      <c r="K2583" s="178">
        <v>85000</v>
      </c>
      <c r="L2583" s="184">
        <v>84713</v>
      </c>
      <c r="M2583" s="178">
        <v>59293.25</v>
      </c>
      <c r="N2583" s="179" t="s">
        <v>20</v>
      </c>
      <c r="O2583" s="180" t="s">
        <v>20</v>
      </c>
    </row>
    <row r="2584" spans="1:15" customFormat="1" ht="15.5" x14ac:dyDescent="0.35">
      <c r="A2584" s="123" t="s">
        <v>5732</v>
      </c>
      <c r="B2584" s="124" t="s">
        <v>5733</v>
      </c>
      <c r="C2584" s="123" t="s">
        <v>109</v>
      </c>
      <c r="D2584" s="123" t="s">
        <v>171</v>
      </c>
      <c r="E2584" s="123" t="s">
        <v>4747</v>
      </c>
      <c r="F2584" s="123">
        <v>2024</v>
      </c>
      <c r="G2584" s="123" t="s">
        <v>251</v>
      </c>
      <c r="H2584" s="123" t="s">
        <v>210</v>
      </c>
      <c r="I2584" s="123" t="s">
        <v>211</v>
      </c>
      <c r="J2584" s="251" t="s">
        <v>13</v>
      </c>
      <c r="K2584" s="181">
        <v>72245</v>
      </c>
      <c r="L2584" s="181">
        <v>1</v>
      </c>
      <c r="M2584" s="181">
        <v>0</v>
      </c>
      <c r="N2584" s="182" t="s">
        <v>20</v>
      </c>
      <c r="O2584" s="183" t="s">
        <v>146</v>
      </c>
    </row>
    <row r="2585" spans="1:15" customFormat="1" ht="15.5" x14ac:dyDescent="0.35">
      <c r="A2585" s="176" t="s">
        <v>5734</v>
      </c>
      <c r="B2585" s="177" t="s">
        <v>5735</v>
      </c>
      <c r="C2585" s="176" t="s">
        <v>109</v>
      </c>
      <c r="D2585" s="176" t="s">
        <v>288</v>
      </c>
      <c r="E2585" s="176" t="s">
        <v>288</v>
      </c>
      <c r="F2585" s="176">
        <v>2024</v>
      </c>
      <c r="G2585" s="176" t="s">
        <v>138</v>
      </c>
      <c r="H2585" s="176" t="s">
        <v>210</v>
      </c>
      <c r="I2585" s="176" t="s">
        <v>429</v>
      </c>
      <c r="J2585" s="250" t="s">
        <v>13</v>
      </c>
      <c r="K2585" s="178">
        <v>670759</v>
      </c>
      <c r="L2585" s="178">
        <v>88566</v>
      </c>
      <c r="M2585" s="178">
        <v>88564</v>
      </c>
      <c r="N2585" s="179" t="s">
        <v>20</v>
      </c>
      <c r="O2585" s="180" t="s">
        <v>20</v>
      </c>
    </row>
    <row r="2586" spans="1:15" customFormat="1" ht="15.5" x14ac:dyDescent="0.35">
      <c r="A2586" s="123" t="s">
        <v>5736</v>
      </c>
      <c r="B2586" s="124" t="s">
        <v>5737</v>
      </c>
      <c r="C2586" s="123" t="s">
        <v>109</v>
      </c>
      <c r="D2586" s="123" t="s">
        <v>171</v>
      </c>
      <c r="E2586" s="123" t="s">
        <v>2489</v>
      </c>
      <c r="F2586" s="123">
        <v>2024</v>
      </c>
      <c r="G2586" s="123" t="s">
        <v>251</v>
      </c>
      <c r="H2586" s="123" t="s">
        <v>210</v>
      </c>
      <c r="I2586" s="123" t="s">
        <v>211</v>
      </c>
      <c r="J2586" s="251" t="s">
        <v>13</v>
      </c>
      <c r="K2586" s="181">
        <v>186584</v>
      </c>
      <c r="L2586" s="181">
        <v>1</v>
      </c>
      <c r="M2586" s="181">
        <v>0</v>
      </c>
      <c r="N2586" s="182" t="s">
        <v>20</v>
      </c>
      <c r="O2586" s="183" t="s">
        <v>146</v>
      </c>
    </row>
    <row r="2587" spans="1:15" customFormat="1" ht="15.5" x14ac:dyDescent="0.35">
      <c r="A2587" s="176" t="s">
        <v>5738</v>
      </c>
      <c r="B2587" s="177" t="s">
        <v>5739</v>
      </c>
      <c r="C2587" s="176" t="s">
        <v>96</v>
      </c>
      <c r="D2587" s="176" t="s">
        <v>166</v>
      </c>
      <c r="E2587" s="176" t="s">
        <v>755</v>
      </c>
      <c r="F2587" s="176">
        <v>2024</v>
      </c>
      <c r="G2587" s="176" t="s">
        <v>138</v>
      </c>
      <c r="H2587" s="176" t="s">
        <v>151</v>
      </c>
      <c r="I2587" s="176" t="s">
        <v>152</v>
      </c>
      <c r="J2587" s="250" t="s">
        <v>13</v>
      </c>
      <c r="K2587" s="178">
        <v>2392233</v>
      </c>
      <c r="L2587" s="178">
        <v>1892980</v>
      </c>
      <c r="M2587" s="178">
        <v>1890044</v>
      </c>
      <c r="N2587" s="179" t="s">
        <v>20</v>
      </c>
      <c r="O2587" s="180" t="s">
        <v>20</v>
      </c>
    </row>
    <row r="2588" spans="1:15" customFormat="1" ht="15.5" x14ac:dyDescent="0.35">
      <c r="A2588" s="123" t="s">
        <v>5740</v>
      </c>
      <c r="B2588" s="124" t="s">
        <v>5741</v>
      </c>
      <c r="C2588" s="123" t="s">
        <v>109</v>
      </c>
      <c r="D2588" s="123" t="s">
        <v>171</v>
      </c>
      <c r="E2588" s="123" t="s">
        <v>1342</v>
      </c>
      <c r="F2588" s="123">
        <v>2024</v>
      </c>
      <c r="G2588" s="123" t="s">
        <v>138</v>
      </c>
      <c r="H2588" s="123" t="s">
        <v>151</v>
      </c>
      <c r="I2588" s="123" t="s">
        <v>152</v>
      </c>
      <c r="J2588" s="251" t="s">
        <v>13</v>
      </c>
      <c r="K2588" s="181">
        <v>1914376</v>
      </c>
      <c r="L2588" s="181">
        <v>2114620</v>
      </c>
      <c r="M2588" s="181">
        <v>2114620</v>
      </c>
      <c r="N2588" s="182" t="s">
        <v>20</v>
      </c>
      <c r="O2588" s="183" t="s">
        <v>20</v>
      </c>
    </row>
    <row r="2589" spans="1:15" customFormat="1" ht="15.5" x14ac:dyDescent="0.35">
      <c r="A2589" s="176" t="s">
        <v>5742</v>
      </c>
      <c r="B2589" s="177" t="s">
        <v>5743</v>
      </c>
      <c r="C2589" s="176" t="s">
        <v>96</v>
      </c>
      <c r="D2589" s="176" t="s">
        <v>166</v>
      </c>
      <c r="E2589" s="176" t="s">
        <v>174</v>
      </c>
      <c r="F2589" s="176">
        <v>2024</v>
      </c>
      <c r="G2589" s="176" t="s">
        <v>138</v>
      </c>
      <c r="H2589" s="176" t="s">
        <v>196</v>
      </c>
      <c r="I2589" s="176" t="s">
        <v>196</v>
      </c>
      <c r="J2589" s="250" t="s">
        <v>13</v>
      </c>
      <c r="K2589" s="178">
        <v>20351</v>
      </c>
      <c r="L2589" s="184">
        <v>20351</v>
      </c>
      <c r="M2589" s="178">
        <v>6968.2749999999996</v>
      </c>
      <c r="N2589" s="179" t="s">
        <v>20</v>
      </c>
      <c r="O2589" s="180" t="s">
        <v>20</v>
      </c>
    </row>
    <row r="2590" spans="1:15" customFormat="1" ht="15.5" x14ac:dyDescent="0.35">
      <c r="A2590" s="123" t="s">
        <v>5744</v>
      </c>
      <c r="B2590" s="124" t="s">
        <v>5745</v>
      </c>
      <c r="C2590" s="123" t="s">
        <v>109</v>
      </c>
      <c r="D2590" s="123" t="s">
        <v>368</v>
      </c>
      <c r="E2590" s="123" t="s">
        <v>1070</v>
      </c>
      <c r="F2590" s="123">
        <v>2024</v>
      </c>
      <c r="G2590" s="123" t="s">
        <v>138</v>
      </c>
      <c r="H2590" s="123" t="s">
        <v>139</v>
      </c>
      <c r="I2590" s="123" t="s">
        <v>177</v>
      </c>
      <c r="J2590" s="251" t="s">
        <v>13</v>
      </c>
      <c r="K2590" s="181">
        <v>1</v>
      </c>
      <c r="L2590" s="181">
        <v>1</v>
      </c>
      <c r="M2590" s="185">
        <v>0</v>
      </c>
      <c r="N2590" s="182" t="s">
        <v>20</v>
      </c>
      <c r="O2590" s="183" t="s">
        <v>146</v>
      </c>
    </row>
    <row r="2591" spans="1:15" customFormat="1" ht="15.5" x14ac:dyDescent="0.35">
      <c r="A2591" s="176" t="s">
        <v>5746</v>
      </c>
      <c r="B2591" s="177" t="s">
        <v>5747</v>
      </c>
      <c r="C2591" s="176" t="s">
        <v>90</v>
      </c>
      <c r="D2591" s="176" t="s">
        <v>306</v>
      </c>
      <c r="E2591" s="176" t="s">
        <v>1270</v>
      </c>
      <c r="F2591" s="176">
        <v>2024</v>
      </c>
      <c r="G2591" s="176" t="s">
        <v>138</v>
      </c>
      <c r="H2591" s="176" t="s">
        <v>144</v>
      </c>
      <c r="I2591" s="176" t="s">
        <v>913</v>
      </c>
      <c r="J2591" s="250" t="s">
        <v>13</v>
      </c>
      <c r="K2591" s="178">
        <v>235347</v>
      </c>
      <c r="L2591" s="178">
        <v>189245</v>
      </c>
      <c r="M2591" s="178">
        <v>189242</v>
      </c>
      <c r="N2591" s="179" t="s">
        <v>20</v>
      </c>
      <c r="O2591" s="180" t="s">
        <v>20</v>
      </c>
    </row>
    <row r="2592" spans="1:15" customFormat="1" ht="15.5" x14ac:dyDescent="0.35">
      <c r="A2592" s="123" t="s">
        <v>5748</v>
      </c>
      <c r="B2592" s="124" t="s">
        <v>5749</v>
      </c>
      <c r="C2592" s="123" t="s">
        <v>90</v>
      </c>
      <c r="D2592" s="123" t="s">
        <v>306</v>
      </c>
      <c r="E2592" s="123" t="s">
        <v>2024</v>
      </c>
      <c r="F2592" s="123">
        <v>2024</v>
      </c>
      <c r="G2592" s="123" t="s">
        <v>138</v>
      </c>
      <c r="H2592" s="123" t="s">
        <v>151</v>
      </c>
      <c r="I2592" s="123" t="s">
        <v>200</v>
      </c>
      <c r="J2592" s="251" t="s">
        <v>13</v>
      </c>
      <c r="K2592" s="181">
        <v>910517</v>
      </c>
      <c r="L2592" s="181">
        <v>892913</v>
      </c>
      <c r="M2592" s="181">
        <v>892910.02</v>
      </c>
      <c r="N2592" s="182" t="s">
        <v>20</v>
      </c>
      <c r="O2592" s="183" t="s">
        <v>20</v>
      </c>
    </row>
    <row r="2593" spans="1:15" customFormat="1" ht="15.5" x14ac:dyDescent="0.35">
      <c r="A2593" s="176" t="s">
        <v>5750</v>
      </c>
      <c r="B2593" s="177" t="s">
        <v>5751</v>
      </c>
      <c r="C2593" s="176" t="s">
        <v>93</v>
      </c>
      <c r="D2593" s="176" t="s">
        <v>315</v>
      </c>
      <c r="E2593" s="176" t="s">
        <v>155</v>
      </c>
      <c r="F2593" s="176">
        <v>2024</v>
      </c>
      <c r="G2593" s="176" t="s">
        <v>138</v>
      </c>
      <c r="H2593" s="176" t="s">
        <v>151</v>
      </c>
      <c r="I2593" s="176" t="s">
        <v>152</v>
      </c>
      <c r="J2593" s="250" t="s">
        <v>13</v>
      </c>
      <c r="K2593" s="178">
        <v>1413062</v>
      </c>
      <c r="L2593" s="184">
        <v>1872000</v>
      </c>
      <c r="M2593" s="178">
        <v>1112338</v>
      </c>
      <c r="N2593" s="179" t="s">
        <v>20</v>
      </c>
      <c r="O2593" s="180" t="s">
        <v>20</v>
      </c>
    </row>
    <row r="2594" spans="1:15" customFormat="1" ht="15.5" x14ac:dyDescent="0.35">
      <c r="A2594" s="123" t="s">
        <v>5752</v>
      </c>
      <c r="B2594" s="124" t="s">
        <v>5753</v>
      </c>
      <c r="C2594" s="123" t="s">
        <v>292</v>
      </c>
      <c r="D2594" s="123" t="s">
        <v>293</v>
      </c>
      <c r="E2594" s="123" t="s">
        <v>358</v>
      </c>
      <c r="F2594" s="123">
        <v>2024</v>
      </c>
      <c r="G2594" s="123" t="s">
        <v>138</v>
      </c>
      <c r="H2594" s="123" t="s">
        <v>139</v>
      </c>
      <c r="I2594" s="123" t="s">
        <v>140</v>
      </c>
      <c r="J2594" s="251" t="s">
        <v>13</v>
      </c>
      <c r="K2594" s="181">
        <v>326029</v>
      </c>
      <c r="L2594" s="181">
        <v>326029</v>
      </c>
      <c r="M2594" s="185">
        <v>258433</v>
      </c>
      <c r="N2594" s="182" t="s">
        <v>20</v>
      </c>
      <c r="O2594" s="183" t="s">
        <v>20</v>
      </c>
    </row>
    <row r="2595" spans="1:15" customFormat="1" ht="15.5" x14ac:dyDescent="0.35">
      <c r="A2595" s="176" t="s">
        <v>5754</v>
      </c>
      <c r="B2595" s="177" t="s">
        <v>5755</v>
      </c>
      <c r="C2595" s="176" t="s">
        <v>109</v>
      </c>
      <c r="D2595" s="176" t="s">
        <v>155</v>
      </c>
      <c r="E2595" s="176" t="s">
        <v>155</v>
      </c>
      <c r="F2595" s="176">
        <v>2024</v>
      </c>
      <c r="G2595" s="176" t="s">
        <v>138</v>
      </c>
      <c r="H2595" s="176" t="s">
        <v>139</v>
      </c>
      <c r="I2595" s="176" t="s">
        <v>177</v>
      </c>
      <c r="J2595" s="250" t="s">
        <v>13</v>
      </c>
      <c r="K2595" s="178">
        <v>345095</v>
      </c>
      <c r="L2595" s="184">
        <v>142676</v>
      </c>
      <c r="M2595" s="178">
        <v>142675.541</v>
      </c>
      <c r="N2595" s="179" t="s">
        <v>20</v>
      </c>
      <c r="O2595" s="180" t="s">
        <v>20</v>
      </c>
    </row>
    <row r="2596" spans="1:15" customFormat="1" ht="15.5" x14ac:dyDescent="0.35">
      <c r="A2596" s="123" t="s">
        <v>5756</v>
      </c>
      <c r="B2596" s="124" t="s">
        <v>5757</v>
      </c>
      <c r="C2596" s="123" t="s">
        <v>109</v>
      </c>
      <c r="D2596" s="123" t="s">
        <v>155</v>
      </c>
      <c r="E2596" s="123" t="s">
        <v>155</v>
      </c>
      <c r="F2596" s="123">
        <v>2024</v>
      </c>
      <c r="G2596" s="123" t="s">
        <v>138</v>
      </c>
      <c r="H2596" s="123" t="s">
        <v>139</v>
      </c>
      <c r="I2596" s="123" t="s">
        <v>177</v>
      </c>
      <c r="J2596" s="251" t="s">
        <v>13</v>
      </c>
      <c r="K2596" s="181">
        <v>639484</v>
      </c>
      <c r="L2596" s="185">
        <v>1</v>
      </c>
      <c r="M2596" s="181">
        <v>0</v>
      </c>
      <c r="N2596" s="182" t="s">
        <v>20</v>
      </c>
      <c r="O2596" s="183" t="s">
        <v>146</v>
      </c>
    </row>
    <row r="2597" spans="1:15" customFormat="1" ht="15.5" x14ac:dyDescent="0.35">
      <c r="A2597" s="176" t="s">
        <v>5758</v>
      </c>
      <c r="B2597" s="177" t="s">
        <v>5759</v>
      </c>
      <c r="C2597" s="176" t="s">
        <v>93</v>
      </c>
      <c r="D2597" s="176" t="s">
        <v>315</v>
      </c>
      <c r="E2597" s="176" t="s">
        <v>2576</v>
      </c>
      <c r="F2597" s="176">
        <v>2024</v>
      </c>
      <c r="G2597" s="176" t="s">
        <v>138</v>
      </c>
      <c r="H2597" s="176" t="s">
        <v>151</v>
      </c>
      <c r="I2597" s="176" t="s">
        <v>200</v>
      </c>
      <c r="J2597" s="250" t="s">
        <v>13</v>
      </c>
      <c r="K2597" s="178">
        <v>1</v>
      </c>
      <c r="L2597" s="178">
        <v>1</v>
      </c>
      <c r="M2597" s="178">
        <v>0</v>
      </c>
      <c r="N2597" s="179" t="s">
        <v>20</v>
      </c>
      <c r="O2597" s="180" t="s">
        <v>146</v>
      </c>
    </row>
    <row r="2598" spans="1:15" customFormat="1" ht="15.5" x14ac:dyDescent="0.35">
      <c r="A2598" s="123" t="s">
        <v>5760</v>
      </c>
      <c r="B2598" s="124" t="s">
        <v>5761</v>
      </c>
      <c r="C2598" s="123" t="s">
        <v>86</v>
      </c>
      <c r="D2598" s="123" t="s">
        <v>199</v>
      </c>
      <c r="E2598" s="123" t="s">
        <v>199</v>
      </c>
      <c r="F2598" s="123">
        <v>2024</v>
      </c>
      <c r="G2598" s="123" t="s">
        <v>138</v>
      </c>
      <c r="H2598" s="123" t="s">
        <v>210</v>
      </c>
      <c r="I2598" s="123" t="s">
        <v>429</v>
      </c>
      <c r="J2598" s="251" t="s">
        <v>13</v>
      </c>
      <c r="K2598" s="181">
        <v>145942</v>
      </c>
      <c r="L2598" s="181">
        <v>141006</v>
      </c>
      <c r="M2598" s="181">
        <v>0</v>
      </c>
      <c r="N2598" s="182" t="s">
        <v>20</v>
      </c>
      <c r="O2598" s="183" t="s">
        <v>146</v>
      </c>
    </row>
    <row r="2599" spans="1:15" customFormat="1" ht="15.5" x14ac:dyDescent="0.35">
      <c r="A2599" s="176" t="s">
        <v>5762</v>
      </c>
      <c r="B2599" s="177" t="s">
        <v>5763</v>
      </c>
      <c r="C2599" s="176" t="s">
        <v>100</v>
      </c>
      <c r="D2599" s="176" t="s">
        <v>73</v>
      </c>
      <c r="E2599" s="176" t="s">
        <v>1009</v>
      </c>
      <c r="F2599" s="176">
        <v>2024</v>
      </c>
      <c r="G2599" s="176" t="s">
        <v>138</v>
      </c>
      <c r="H2599" s="176" t="s">
        <v>151</v>
      </c>
      <c r="I2599" s="176" t="s">
        <v>200</v>
      </c>
      <c r="J2599" s="250" t="s">
        <v>13</v>
      </c>
      <c r="K2599" s="178">
        <v>941942</v>
      </c>
      <c r="L2599" s="178">
        <v>0</v>
      </c>
      <c r="M2599" s="178">
        <v>861962.81</v>
      </c>
      <c r="N2599" s="179" t="s">
        <v>146</v>
      </c>
      <c r="O2599" s="180" t="s">
        <v>20</v>
      </c>
    </row>
    <row r="2600" spans="1:15" customFormat="1" ht="15.5" x14ac:dyDescent="0.35">
      <c r="A2600" s="123" t="s">
        <v>5764</v>
      </c>
      <c r="B2600" s="124" t="s">
        <v>5765</v>
      </c>
      <c r="C2600" s="123" t="s">
        <v>100</v>
      </c>
      <c r="D2600" s="123" t="s">
        <v>73</v>
      </c>
      <c r="E2600" s="123" t="s">
        <v>1009</v>
      </c>
      <c r="F2600" s="123">
        <v>2024</v>
      </c>
      <c r="G2600" s="123" t="s">
        <v>138</v>
      </c>
      <c r="H2600" s="123" t="s">
        <v>182</v>
      </c>
      <c r="I2600" s="123" t="s">
        <v>330</v>
      </c>
      <c r="J2600" s="251" t="s">
        <v>13</v>
      </c>
      <c r="K2600" s="181">
        <v>121610</v>
      </c>
      <c r="L2600" s="181">
        <v>119733</v>
      </c>
      <c r="M2600" s="181">
        <v>119733</v>
      </c>
      <c r="N2600" s="182" t="s">
        <v>20</v>
      </c>
      <c r="O2600" s="183" t="s">
        <v>20</v>
      </c>
    </row>
    <row r="2601" spans="1:15" customFormat="1" ht="15.5" x14ac:dyDescent="0.35">
      <c r="A2601" s="176" t="s">
        <v>5766</v>
      </c>
      <c r="B2601" s="177" t="s">
        <v>5767</v>
      </c>
      <c r="C2601" s="176" t="s">
        <v>100</v>
      </c>
      <c r="D2601" s="176" t="s">
        <v>73</v>
      </c>
      <c r="E2601" s="176" t="s">
        <v>1009</v>
      </c>
      <c r="F2601" s="176">
        <v>2024</v>
      </c>
      <c r="G2601" s="176" t="s">
        <v>138</v>
      </c>
      <c r="H2601" s="176" t="s">
        <v>210</v>
      </c>
      <c r="I2601" s="176" t="s">
        <v>429</v>
      </c>
      <c r="J2601" s="250" t="s">
        <v>13</v>
      </c>
      <c r="K2601" s="178">
        <v>472470</v>
      </c>
      <c r="L2601" s="178">
        <v>255754</v>
      </c>
      <c r="M2601" s="178">
        <v>255754</v>
      </c>
      <c r="N2601" s="179" t="s">
        <v>20</v>
      </c>
      <c r="O2601" s="180" t="s">
        <v>20</v>
      </c>
    </row>
    <row r="2602" spans="1:15" customFormat="1" ht="15.5" x14ac:dyDescent="0.35">
      <c r="A2602" s="123" t="s">
        <v>5768</v>
      </c>
      <c r="B2602" s="124" t="s">
        <v>5769</v>
      </c>
      <c r="C2602" s="123" t="s">
        <v>90</v>
      </c>
      <c r="D2602" s="123" t="s">
        <v>155</v>
      </c>
      <c r="E2602" s="123" t="s">
        <v>155</v>
      </c>
      <c r="F2602" s="123">
        <v>2024</v>
      </c>
      <c r="G2602" s="123" t="s">
        <v>138</v>
      </c>
      <c r="H2602" s="123" t="s">
        <v>151</v>
      </c>
      <c r="I2602" s="123" t="s">
        <v>152</v>
      </c>
      <c r="J2602" s="251" t="s">
        <v>13</v>
      </c>
      <c r="K2602" s="181">
        <v>43366</v>
      </c>
      <c r="L2602" s="181">
        <v>41900</v>
      </c>
      <c r="M2602" s="181">
        <v>0</v>
      </c>
      <c r="N2602" s="182" t="s">
        <v>20</v>
      </c>
      <c r="O2602" s="183" t="s">
        <v>146</v>
      </c>
    </row>
    <row r="2603" spans="1:15" customFormat="1" ht="15.5" x14ac:dyDescent="0.35">
      <c r="A2603" s="176" t="s">
        <v>5770</v>
      </c>
      <c r="B2603" s="177" t="s">
        <v>5771</v>
      </c>
      <c r="C2603" s="176" t="s">
        <v>88</v>
      </c>
      <c r="D2603" s="176" t="s">
        <v>396</v>
      </c>
      <c r="E2603" s="176" t="s">
        <v>396</v>
      </c>
      <c r="F2603" s="176">
        <v>2024</v>
      </c>
      <c r="G2603" s="176" t="s">
        <v>138</v>
      </c>
      <c r="H2603" s="176" t="s">
        <v>182</v>
      </c>
      <c r="I2603" s="176" t="s">
        <v>1202</v>
      </c>
      <c r="J2603" s="250" t="s">
        <v>13</v>
      </c>
      <c r="K2603" s="178">
        <v>130298</v>
      </c>
      <c r="L2603" s="178">
        <v>130298</v>
      </c>
      <c r="M2603" s="178">
        <v>121377.105</v>
      </c>
      <c r="N2603" s="179" t="s">
        <v>20</v>
      </c>
      <c r="O2603" s="180" t="s">
        <v>20</v>
      </c>
    </row>
    <row r="2604" spans="1:15" customFormat="1" ht="15.5" x14ac:dyDescent="0.35">
      <c r="A2604" s="123" t="s">
        <v>5772</v>
      </c>
      <c r="B2604" s="124" t="s">
        <v>5773</v>
      </c>
      <c r="C2604" s="123" t="s">
        <v>90</v>
      </c>
      <c r="D2604" s="123" t="s">
        <v>155</v>
      </c>
      <c r="E2604" s="123" t="s">
        <v>155</v>
      </c>
      <c r="F2604" s="123">
        <v>2024</v>
      </c>
      <c r="G2604" s="123" t="s">
        <v>138</v>
      </c>
      <c r="H2604" s="123" t="s">
        <v>151</v>
      </c>
      <c r="I2604" s="123" t="s">
        <v>152</v>
      </c>
      <c r="J2604" s="251" t="s">
        <v>13</v>
      </c>
      <c r="K2604" s="181">
        <v>50500</v>
      </c>
      <c r="L2604" s="181">
        <v>510</v>
      </c>
      <c r="M2604" s="181">
        <v>85.045000000000002</v>
      </c>
      <c r="N2604" s="182" t="s">
        <v>20</v>
      </c>
      <c r="O2604" s="183" t="s">
        <v>20</v>
      </c>
    </row>
    <row r="2605" spans="1:15" customFormat="1" ht="15.5" x14ac:dyDescent="0.35">
      <c r="A2605" s="176" t="s">
        <v>5774</v>
      </c>
      <c r="B2605" s="177" t="s">
        <v>5775</v>
      </c>
      <c r="C2605" s="176" t="s">
        <v>90</v>
      </c>
      <c r="D2605" s="176" t="s">
        <v>155</v>
      </c>
      <c r="E2605" s="176" t="s">
        <v>155</v>
      </c>
      <c r="F2605" s="176">
        <v>2024</v>
      </c>
      <c r="G2605" s="176" t="s">
        <v>138</v>
      </c>
      <c r="H2605" s="176" t="s">
        <v>151</v>
      </c>
      <c r="I2605" s="176" t="s">
        <v>200</v>
      </c>
      <c r="J2605" s="250" t="s">
        <v>13</v>
      </c>
      <c r="K2605" s="178">
        <v>387088</v>
      </c>
      <c r="L2605" s="178">
        <v>374000</v>
      </c>
      <c r="M2605" s="178">
        <v>265012.60200000001</v>
      </c>
      <c r="N2605" s="179" t="s">
        <v>20</v>
      </c>
      <c r="O2605" s="180" t="s">
        <v>20</v>
      </c>
    </row>
    <row r="2606" spans="1:15" customFormat="1" ht="15.5" x14ac:dyDescent="0.35">
      <c r="A2606" s="123" t="s">
        <v>5776</v>
      </c>
      <c r="B2606" s="124" t="s">
        <v>5777</v>
      </c>
      <c r="C2606" s="123" t="s">
        <v>88</v>
      </c>
      <c r="D2606" s="123" t="s">
        <v>155</v>
      </c>
      <c r="E2606" s="123" t="s">
        <v>155</v>
      </c>
      <c r="F2606" s="123">
        <v>2024</v>
      </c>
      <c r="G2606" s="123" t="s">
        <v>138</v>
      </c>
      <c r="H2606" s="123" t="s">
        <v>151</v>
      </c>
      <c r="I2606" s="123" t="s">
        <v>152</v>
      </c>
      <c r="J2606" s="251" t="s">
        <v>13</v>
      </c>
      <c r="K2606" s="181">
        <v>668100</v>
      </c>
      <c r="L2606" s="181">
        <v>10</v>
      </c>
      <c r="M2606" s="181">
        <v>0</v>
      </c>
      <c r="N2606" s="182" t="s">
        <v>20</v>
      </c>
      <c r="O2606" s="183" t="s">
        <v>146</v>
      </c>
    </row>
    <row r="2607" spans="1:15" customFormat="1" ht="15.5" x14ac:dyDescent="0.35">
      <c r="A2607" s="176" t="s">
        <v>5778</v>
      </c>
      <c r="B2607" s="177" t="s">
        <v>5779</v>
      </c>
      <c r="C2607" s="176" t="s">
        <v>97</v>
      </c>
      <c r="D2607" s="176" t="s">
        <v>155</v>
      </c>
      <c r="E2607" s="176" t="s">
        <v>155</v>
      </c>
      <c r="F2607" s="176">
        <v>2024</v>
      </c>
      <c r="G2607" s="176" t="s">
        <v>138</v>
      </c>
      <c r="H2607" s="176" t="s">
        <v>151</v>
      </c>
      <c r="I2607" s="176" t="s">
        <v>152</v>
      </c>
      <c r="J2607" s="250" t="s">
        <v>13</v>
      </c>
      <c r="K2607" s="178">
        <v>289000</v>
      </c>
      <c r="L2607" s="178">
        <v>296470</v>
      </c>
      <c r="M2607" s="178">
        <v>296464.413</v>
      </c>
      <c r="N2607" s="179" t="s">
        <v>20</v>
      </c>
      <c r="O2607" s="180" t="s">
        <v>20</v>
      </c>
    </row>
    <row r="2608" spans="1:15" customFormat="1" ht="15.5" x14ac:dyDescent="0.35">
      <c r="A2608" s="123" t="s">
        <v>5780</v>
      </c>
      <c r="B2608" s="124" t="s">
        <v>5781</v>
      </c>
      <c r="C2608" s="123" t="s">
        <v>92</v>
      </c>
      <c r="D2608" s="123" t="s">
        <v>721</v>
      </c>
      <c r="E2608" s="123" t="s">
        <v>1403</v>
      </c>
      <c r="F2608" s="123">
        <v>2024</v>
      </c>
      <c r="G2608" s="123" t="s">
        <v>138</v>
      </c>
      <c r="H2608" s="123" t="s">
        <v>321</v>
      </c>
      <c r="I2608" s="123" t="s">
        <v>322</v>
      </c>
      <c r="J2608" s="251" t="s">
        <v>13</v>
      </c>
      <c r="K2608" s="181">
        <v>220098</v>
      </c>
      <c r="L2608" s="181">
        <v>2750</v>
      </c>
      <c r="M2608" s="181">
        <v>0</v>
      </c>
      <c r="N2608" s="182" t="s">
        <v>20</v>
      </c>
      <c r="O2608" s="183" t="s">
        <v>146</v>
      </c>
    </row>
    <row r="2609" spans="1:15" customFormat="1" ht="15.5" x14ac:dyDescent="0.35">
      <c r="A2609" s="176" t="s">
        <v>5782</v>
      </c>
      <c r="B2609" s="177" t="s">
        <v>5783</v>
      </c>
      <c r="C2609" s="176" t="s">
        <v>91</v>
      </c>
      <c r="D2609" s="176" t="s">
        <v>155</v>
      </c>
      <c r="E2609" s="176" t="s">
        <v>155</v>
      </c>
      <c r="F2609" s="176">
        <v>2024</v>
      </c>
      <c r="G2609" s="176" t="s">
        <v>138</v>
      </c>
      <c r="H2609" s="176" t="s">
        <v>151</v>
      </c>
      <c r="I2609" s="176" t="s">
        <v>152</v>
      </c>
      <c r="J2609" s="250" t="s">
        <v>13</v>
      </c>
      <c r="K2609" s="178">
        <v>3154640</v>
      </c>
      <c r="L2609" s="178">
        <v>1730750</v>
      </c>
      <c r="M2609" s="178">
        <v>1334885.375</v>
      </c>
      <c r="N2609" s="179" t="s">
        <v>20</v>
      </c>
      <c r="O2609" s="180" t="s">
        <v>20</v>
      </c>
    </row>
    <row r="2610" spans="1:15" customFormat="1" ht="15.5" x14ac:dyDescent="0.35">
      <c r="A2610" s="123" t="s">
        <v>5784</v>
      </c>
      <c r="B2610" s="124" t="s">
        <v>5785</v>
      </c>
      <c r="C2610" s="123" t="s">
        <v>292</v>
      </c>
      <c r="D2610" s="123" t="s">
        <v>155</v>
      </c>
      <c r="E2610" s="123" t="s">
        <v>155</v>
      </c>
      <c r="F2610" s="123">
        <v>2024</v>
      </c>
      <c r="G2610" s="123" t="s">
        <v>138</v>
      </c>
      <c r="H2610" s="123" t="s">
        <v>151</v>
      </c>
      <c r="I2610" s="123" t="s">
        <v>791</v>
      </c>
      <c r="J2610" s="251" t="s">
        <v>13</v>
      </c>
      <c r="K2610" s="181">
        <v>10121</v>
      </c>
      <c r="L2610" s="181">
        <v>2000000</v>
      </c>
      <c r="M2610" s="181">
        <v>7873</v>
      </c>
      <c r="N2610" s="182" t="s">
        <v>20</v>
      </c>
      <c r="O2610" s="183" t="s">
        <v>20</v>
      </c>
    </row>
    <row r="2611" spans="1:15" customFormat="1" ht="15.5" x14ac:dyDescent="0.35">
      <c r="A2611" s="176" t="s">
        <v>5786</v>
      </c>
      <c r="B2611" s="177" t="s">
        <v>5787</v>
      </c>
      <c r="C2611" s="176" t="s">
        <v>109</v>
      </c>
      <c r="D2611" s="176" t="s">
        <v>288</v>
      </c>
      <c r="E2611" s="176" t="s">
        <v>3852</v>
      </c>
      <c r="F2611" s="176">
        <v>2024</v>
      </c>
      <c r="G2611" s="176" t="s">
        <v>251</v>
      </c>
      <c r="H2611" s="176" t="s">
        <v>144</v>
      </c>
      <c r="I2611" s="176" t="s">
        <v>261</v>
      </c>
      <c r="J2611" s="250" t="s">
        <v>13</v>
      </c>
      <c r="K2611" s="178">
        <v>225502</v>
      </c>
      <c r="L2611" s="184">
        <v>225015</v>
      </c>
      <c r="M2611" s="184">
        <v>195789</v>
      </c>
      <c r="N2611" s="179" t="s">
        <v>20</v>
      </c>
      <c r="O2611" s="180" t="s">
        <v>20</v>
      </c>
    </row>
    <row r="2612" spans="1:15" customFormat="1" ht="15.5" x14ac:dyDescent="0.35">
      <c r="A2612" s="123" t="s">
        <v>5788</v>
      </c>
      <c r="B2612" s="124" t="s">
        <v>5789</v>
      </c>
      <c r="C2612" s="123" t="s">
        <v>91</v>
      </c>
      <c r="D2612" s="123" t="s">
        <v>596</v>
      </c>
      <c r="E2612" s="123" t="s">
        <v>4010</v>
      </c>
      <c r="F2612" s="123">
        <v>2024</v>
      </c>
      <c r="G2612" s="123" t="s">
        <v>138</v>
      </c>
      <c r="H2612" s="123" t="s">
        <v>144</v>
      </c>
      <c r="I2612" s="123" t="s">
        <v>145</v>
      </c>
      <c r="J2612" s="251" t="s">
        <v>13</v>
      </c>
      <c r="K2612" s="181">
        <v>467046</v>
      </c>
      <c r="L2612" s="181">
        <v>463813</v>
      </c>
      <c r="M2612" s="181">
        <v>463812.56800000003</v>
      </c>
      <c r="N2612" s="182" t="s">
        <v>20</v>
      </c>
      <c r="O2612" s="183" t="s">
        <v>20</v>
      </c>
    </row>
    <row r="2613" spans="1:15" customFormat="1" ht="15.5" x14ac:dyDescent="0.35">
      <c r="A2613" s="176" t="s">
        <v>5790</v>
      </c>
      <c r="B2613" s="177" t="s">
        <v>5791</v>
      </c>
      <c r="C2613" s="176" t="s">
        <v>93</v>
      </c>
      <c r="D2613" s="176" t="s">
        <v>315</v>
      </c>
      <c r="E2613" s="176" t="s">
        <v>316</v>
      </c>
      <c r="F2613" s="176">
        <v>2024</v>
      </c>
      <c r="G2613" s="176" t="s">
        <v>251</v>
      </c>
      <c r="H2613" s="176" t="s">
        <v>144</v>
      </c>
      <c r="I2613" s="176" t="s">
        <v>144</v>
      </c>
      <c r="J2613" s="250" t="s">
        <v>13</v>
      </c>
      <c r="K2613" s="178">
        <v>119999</v>
      </c>
      <c r="L2613" s="178">
        <v>119426</v>
      </c>
      <c r="M2613" s="178">
        <v>117476</v>
      </c>
      <c r="N2613" s="179" t="s">
        <v>20</v>
      </c>
      <c r="O2613" s="180" t="s">
        <v>20</v>
      </c>
    </row>
    <row r="2614" spans="1:15" customFormat="1" ht="15.5" x14ac:dyDescent="0.35">
      <c r="A2614" s="123" t="s">
        <v>5792</v>
      </c>
      <c r="B2614" s="124" t="s">
        <v>5793</v>
      </c>
      <c r="C2614" s="123" t="s">
        <v>90</v>
      </c>
      <c r="D2614" s="123" t="s">
        <v>63</v>
      </c>
      <c r="E2614" s="123" t="s">
        <v>901</v>
      </c>
      <c r="F2614" s="123">
        <v>2024</v>
      </c>
      <c r="G2614" s="123" t="s">
        <v>138</v>
      </c>
      <c r="H2614" s="123" t="s">
        <v>182</v>
      </c>
      <c r="I2614" s="123" t="s">
        <v>330</v>
      </c>
      <c r="J2614" s="251" t="s">
        <v>13</v>
      </c>
      <c r="K2614" s="181">
        <v>786356</v>
      </c>
      <c r="L2614" s="181">
        <v>303406</v>
      </c>
      <c r="M2614" s="181">
        <v>303402.8</v>
      </c>
      <c r="N2614" s="182" t="s">
        <v>20</v>
      </c>
      <c r="O2614" s="183" t="s">
        <v>20</v>
      </c>
    </row>
    <row r="2615" spans="1:15" customFormat="1" ht="15.5" x14ac:dyDescent="0.35">
      <c r="A2615" s="176" t="s">
        <v>5794</v>
      </c>
      <c r="B2615" s="177" t="s">
        <v>5795</v>
      </c>
      <c r="C2615" s="176" t="s">
        <v>91</v>
      </c>
      <c r="D2615" s="176" t="s">
        <v>155</v>
      </c>
      <c r="E2615" s="176" t="s">
        <v>155</v>
      </c>
      <c r="F2615" s="176">
        <v>2024</v>
      </c>
      <c r="G2615" s="176" t="s">
        <v>138</v>
      </c>
      <c r="H2615" s="176" t="s">
        <v>139</v>
      </c>
      <c r="I2615" s="176" t="s">
        <v>177</v>
      </c>
      <c r="J2615" s="250" t="s">
        <v>13</v>
      </c>
      <c r="K2615" s="178">
        <v>63534</v>
      </c>
      <c r="L2615" s="178">
        <v>66326</v>
      </c>
      <c r="M2615" s="178">
        <v>63535</v>
      </c>
      <c r="N2615" s="179" t="s">
        <v>20</v>
      </c>
      <c r="O2615" s="180" t="s">
        <v>20</v>
      </c>
    </row>
    <row r="2616" spans="1:15" customFormat="1" ht="15.5" x14ac:dyDescent="0.35">
      <c r="A2616" s="123" t="s">
        <v>5796</v>
      </c>
      <c r="B2616" s="124" t="s">
        <v>5797</v>
      </c>
      <c r="C2616" s="123" t="s">
        <v>96</v>
      </c>
      <c r="D2616" s="123" t="s">
        <v>166</v>
      </c>
      <c r="E2616" s="123" t="s">
        <v>285</v>
      </c>
      <c r="F2616" s="123">
        <v>2024</v>
      </c>
      <c r="G2616" s="123" t="s">
        <v>138</v>
      </c>
      <c r="H2616" s="123" t="s">
        <v>151</v>
      </c>
      <c r="I2616" s="123" t="s">
        <v>152</v>
      </c>
      <c r="J2616" s="251" t="s">
        <v>13</v>
      </c>
      <c r="K2616" s="181">
        <v>20169</v>
      </c>
      <c r="L2616" s="181">
        <v>20180</v>
      </c>
      <c r="M2616" s="181">
        <v>0</v>
      </c>
      <c r="N2616" s="182" t="s">
        <v>20</v>
      </c>
      <c r="O2616" s="183" t="s">
        <v>146</v>
      </c>
    </row>
    <row r="2617" spans="1:15" customFormat="1" ht="15.5" x14ac:dyDescent="0.35">
      <c r="A2617" s="176" t="s">
        <v>5798</v>
      </c>
      <c r="B2617" s="177" t="s">
        <v>5799</v>
      </c>
      <c r="C2617" s="176" t="s">
        <v>90</v>
      </c>
      <c r="D2617" s="176" t="s">
        <v>742</v>
      </c>
      <c r="E2617" s="176" t="s">
        <v>1809</v>
      </c>
      <c r="F2617" s="176">
        <v>2024</v>
      </c>
      <c r="G2617" s="176" t="s">
        <v>138</v>
      </c>
      <c r="H2617" s="176" t="s">
        <v>151</v>
      </c>
      <c r="I2617" s="176" t="s">
        <v>200</v>
      </c>
      <c r="J2617" s="250" t="s">
        <v>13</v>
      </c>
      <c r="K2617" s="178">
        <v>1182184</v>
      </c>
      <c r="L2617" s="178">
        <v>1058564</v>
      </c>
      <c r="M2617" s="178">
        <v>1058562</v>
      </c>
      <c r="N2617" s="179" t="s">
        <v>20</v>
      </c>
      <c r="O2617" s="180" t="s">
        <v>20</v>
      </c>
    </row>
    <row r="2618" spans="1:15" customFormat="1" ht="15.5" x14ac:dyDescent="0.35">
      <c r="A2618" s="123" t="s">
        <v>5800</v>
      </c>
      <c r="B2618" s="124" t="s">
        <v>5801</v>
      </c>
      <c r="C2618" s="123" t="s">
        <v>86</v>
      </c>
      <c r="D2618" s="123" t="s">
        <v>906</v>
      </c>
      <c r="E2618" s="123" t="s">
        <v>2381</v>
      </c>
      <c r="F2618" s="123">
        <v>2024</v>
      </c>
      <c r="G2618" s="123" t="s">
        <v>138</v>
      </c>
      <c r="H2618" s="123" t="s">
        <v>182</v>
      </c>
      <c r="I2618" s="123" t="s">
        <v>330</v>
      </c>
      <c r="J2618" s="251" t="s">
        <v>13</v>
      </c>
      <c r="K2618" s="181">
        <v>17434</v>
      </c>
      <c r="L2618" s="185">
        <v>29886</v>
      </c>
      <c r="M2618" s="181">
        <v>17434</v>
      </c>
      <c r="N2618" s="182" t="s">
        <v>20</v>
      </c>
      <c r="O2618" s="183" t="s">
        <v>20</v>
      </c>
    </row>
    <row r="2619" spans="1:15" customFormat="1" ht="15.5" x14ac:dyDescent="0.35">
      <c r="A2619" s="176" t="s">
        <v>5802</v>
      </c>
      <c r="B2619" s="177" t="s">
        <v>5803</v>
      </c>
      <c r="C2619" s="176" t="s">
        <v>88</v>
      </c>
      <c r="D2619" s="176" t="s">
        <v>396</v>
      </c>
      <c r="E2619" s="176" t="s">
        <v>396</v>
      </c>
      <c r="F2619" s="176">
        <v>2024</v>
      </c>
      <c r="G2619" s="176" t="s">
        <v>138</v>
      </c>
      <c r="H2619" s="176" t="s">
        <v>182</v>
      </c>
      <c r="I2619" s="176" t="s">
        <v>330</v>
      </c>
      <c r="J2619" s="250" t="s">
        <v>13</v>
      </c>
      <c r="K2619" s="178">
        <v>130000</v>
      </c>
      <c r="L2619" s="178">
        <v>130000</v>
      </c>
      <c r="M2619" s="178">
        <v>117419.035</v>
      </c>
      <c r="N2619" s="179" t="s">
        <v>20</v>
      </c>
      <c r="O2619" s="180" t="s">
        <v>20</v>
      </c>
    </row>
    <row r="2620" spans="1:15" customFormat="1" ht="15.5" x14ac:dyDescent="0.35">
      <c r="A2620" s="123" t="s">
        <v>5804</v>
      </c>
      <c r="B2620" s="124" t="s">
        <v>5805</v>
      </c>
      <c r="C2620" s="123" t="s">
        <v>90</v>
      </c>
      <c r="D2620" s="123" t="s">
        <v>63</v>
      </c>
      <c r="E2620" s="123" t="s">
        <v>63</v>
      </c>
      <c r="F2620" s="123">
        <v>2024</v>
      </c>
      <c r="G2620" s="123" t="s">
        <v>138</v>
      </c>
      <c r="H2620" s="123" t="s">
        <v>182</v>
      </c>
      <c r="I2620" s="123" t="s">
        <v>330</v>
      </c>
      <c r="J2620" s="251" t="s">
        <v>13</v>
      </c>
      <c r="K2620" s="181">
        <v>98272</v>
      </c>
      <c r="L2620" s="181">
        <v>30000</v>
      </c>
      <c r="M2620" s="181">
        <v>13800</v>
      </c>
      <c r="N2620" s="182" t="s">
        <v>20</v>
      </c>
      <c r="O2620" s="183" t="s">
        <v>20</v>
      </c>
    </row>
    <row r="2621" spans="1:15" customFormat="1" ht="15.5" x14ac:dyDescent="0.35">
      <c r="A2621" s="176" t="s">
        <v>5806</v>
      </c>
      <c r="B2621" s="177" t="s">
        <v>5807</v>
      </c>
      <c r="C2621" s="176" t="s">
        <v>90</v>
      </c>
      <c r="D2621" s="176" t="s">
        <v>155</v>
      </c>
      <c r="E2621" s="176" t="s">
        <v>155</v>
      </c>
      <c r="F2621" s="176">
        <v>2024</v>
      </c>
      <c r="G2621" s="176" t="s">
        <v>138</v>
      </c>
      <c r="H2621" s="176" t="s">
        <v>151</v>
      </c>
      <c r="I2621" s="176" t="s">
        <v>152</v>
      </c>
      <c r="J2621" s="250" t="s">
        <v>13</v>
      </c>
      <c r="K2621" s="178">
        <v>53561</v>
      </c>
      <c r="L2621" s="178">
        <v>51750</v>
      </c>
      <c r="M2621" s="178">
        <v>10000</v>
      </c>
      <c r="N2621" s="179" t="s">
        <v>20</v>
      </c>
      <c r="O2621" s="180" t="s">
        <v>20</v>
      </c>
    </row>
    <row r="2622" spans="1:15" customFormat="1" ht="15.5" x14ac:dyDescent="0.35">
      <c r="A2622" s="123" t="s">
        <v>5808</v>
      </c>
      <c r="B2622" s="124" t="s">
        <v>5809</v>
      </c>
      <c r="C2622" s="123" t="s">
        <v>84</v>
      </c>
      <c r="D2622" s="123" t="s">
        <v>440</v>
      </c>
      <c r="E2622" s="123" t="s">
        <v>5408</v>
      </c>
      <c r="F2622" s="123">
        <v>2024</v>
      </c>
      <c r="G2622" s="123" t="s">
        <v>138</v>
      </c>
      <c r="H2622" s="123" t="s">
        <v>144</v>
      </c>
      <c r="I2622" s="123" t="s">
        <v>943</v>
      </c>
      <c r="J2622" s="251" t="s">
        <v>13</v>
      </c>
      <c r="K2622" s="181">
        <v>155797</v>
      </c>
      <c r="L2622" s="185">
        <v>22605</v>
      </c>
      <c r="M2622" s="181">
        <v>8241.5769999999993</v>
      </c>
      <c r="N2622" s="182" t="s">
        <v>20</v>
      </c>
      <c r="O2622" s="183" t="s">
        <v>20</v>
      </c>
    </row>
    <row r="2623" spans="1:15" customFormat="1" ht="15.5" x14ac:dyDescent="0.35">
      <c r="A2623" s="176" t="s">
        <v>5810</v>
      </c>
      <c r="B2623" s="177" t="s">
        <v>5811</v>
      </c>
      <c r="C2623" s="176" t="s">
        <v>111</v>
      </c>
      <c r="D2623" s="176" t="s">
        <v>155</v>
      </c>
      <c r="E2623" s="176" t="s">
        <v>155</v>
      </c>
      <c r="F2623" s="176">
        <v>2024</v>
      </c>
      <c r="G2623" s="176" t="s">
        <v>138</v>
      </c>
      <c r="H2623" s="176" t="s">
        <v>182</v>
      </c>
      <c r="I2623" s="176" t="s">
        <v>330</v>
      </c>
      <c r="J2623" s="250" t="s">
        <v>13</v>
      </c>
      <c r="K2623" s="178">
        <v>17950</v>
      </c>
      <c r="L2623" s="184">
        <v>17950</v>
      </c>
      <c r="M2623" s="184">
        <v>13452</v>
      </c>
      <c r="N2623" s="179" t="s">
        <v>20</v>
      </c>
      <c r="O2623" s="180" t="s">
        <v>20</v>
      </c>
    </row>
    <row r="2624" spans="1:15" customFormat="1" ht="15.5" x14ac:dyDescent="0.35">
      <c r="A2624" s="123" t="s">
        <v>5812</v>
      </c>
      <c r="B2624" s="124" t="s">
        <v>5813</v>
      </c>
      <c r="C2624" s="123" t="s">
        <v>100</v>
      </c>
      <c r="D2624" s="123" t="s">
        <v>73</v>
      </c>
      <c r="E2624" s="123" t="s">
        <v>1009</v>
      </c>
      <c r="F2624" s="123">
        <v>2024</v>
      </c>
      <c r="G2624" s="123" t="s">
        <v>138</v>
      </c>
      <c r="H2624" s="123" t="s">
        <v>151</v>
      </c>
      <c r="I2624" s="123" t="s">
        <v>200</v>
      </c>
      <c r="J2624" s="251" t="s">
        <v>13</v>
      </c>
      <c r="K2624" s="181">
        <v>165975</v>
      </c>
      <c r="L2624" s="181">
        <v>124820</v>
      </c>
      <c r="M2624" s="181">
        <v>124380</v>
      </c>
      <c r="N2624" s="182" t="s">
        <v>20</v>
      </c>
      <c r="O2624" s="183" t="s">
        <v>20</v>
      </c>
    </row>
    <row r="2625" spans="1:15" customFormat="1" ht="15.5" x14ac:dyDescent="0.35">
      <c r="A2625" s="176" t="s">
        <v>5814</v>
      </c>
      <c r="B2625" s="177" t="s">
        <v>5815</v>
      </c>
      <c r="C2625" s="176" t="s">
        <v>292</v>
      </c>
      <c r="D2625" s="176" t="s">
        <v>293</v>
      </c>
      <c r="E2625" s="176" t="s">
        <v>358</v>
      </c>
      <c r="F2625" s="176">
        <v>2024</v>
      </c>
      <c r="G2625" s="176" t="s">
        <v>138</v>
      </c>
      <c r="H2625" s="176" t="s">
        <v>144</v>
      </c>
      <c r="I2625" s="176" t="s">
        <v>943</v>
      </c>
      <c r="J2625" s="250" t="s">
        <v>13</v>
      </c>
      <c r="K2625" s="178">
        <v>93160</v>
      </c>
      <c r="L2625" s="178">
        <v>93160</v>
      </c>
      <c r="M2625" s="178">
        <v>88960</v>
      </c>
      <c r="N2625" s="179" t="s">
        <v>20</v>
      </c>
      <c r="O2625" s="180" t="s">
        <v>20</v>
      </c>
    </row>
    <row r="2626" spans="1:15" customFormat="1" ht="15.5" x14ac:dyDescent="0.35">
      <c r="A2626" s="123" t="s">
        <v>5816</v>
      </c>
      <c r="B2626" s="124" t="s">
        <v>5817</v>
      </c>
      <c r="C2626" s="123" t="s">
        <v>90</v>
      </c>
      <c r="D2626" s="123" t="s">
        <v>63</v>
      </c>
      <c r="E2626" s="123" t="s">
        <v>803</v>
      </c>
      <c r="F2626" s="123">
        <v>2024</v>
      </c>
      <c r="G2626" s="123" t="s">
        <v>138</v>
      </c>
      <c r="H2626" s="123" t="s">
        <v>414</v>
      </c>
      <c r="I2626" s="123" t="s">
        <v>415</v>
      </c>
      <c r="J2626" s="251" t="s">
        <v>13</v>
      </c>
      <c r="K2626" s="181">
        <v>5003373</v>
      </c>
      <c r="L2626" s="181">
        <v>4915663</v>
      </c>
      <c r="M2626" s="181">
        <v>4909676.9630000005</v>
      </c>
      <c r="N2626" s="182" t="s">
        <v>20</v>
      </c>
      <c r="O2626" s="183" t="s">
        <v>20</v>
      </c>
    </row>
    <row r="2627" spans="1:15" customFormat="1" ht="15.5" x14ac:dyDescent="0.35">
      <c r="A2627" s="176" t="s">
        <v>5818</v>
      </c>
      <c r="B2627" s="177" t="s">
        <v>5819</v>
      </c>
      <c r="C2627" s="176" t="s">
        <v>84</v>
      </c>
      <c r="D2627" s="176" t="s">
        <v>440</v>
      </c>
      <c r="E2627" s="176" t="s">
        <v>440</v>
      </c>
      <c r="F2627" s="176">
        <v>2024</v>
      </c>
      <c r="G2627" s="176" t="s">
        <v>138</v>
      </c>
      <c r="H2627" s="176" t="s">
        <v>162</v>
      </c>
      <c r="I2627" s="176" t="s">
        <v>1018</v>
      </c>
      <c r="J2627" s="250" t="s">
        <v>13</v>
      </c>
      <c r="K2627" s="178">
        <v>2061878</v>
      </c>
      <c r="L2627" s="184">
        <v>1749018</v>
      </c>
      <c r="M2627" s="184">
        <v>1746370.7390000001</v>
      </c>
      <c r="N2627" s="179" t="s">
        <v>20</v>
      </c>
      <c r="O2627" s="180" t="s">
        <v>20</v>
      </c>
    </row>
    <row r="2628" spans="1:15" customFormat="1" ht="15.5" x14ac:dyDescent="0.35">
      <c r="A2628" s="123" t="s">
        <v>5820</v>
      </c>
      <c r="B2628" s="124" t="s">
        <v>5821</v>
      </c>
      <c r="C2628" s="123" t="s">
        <v>100</v>
      </c>
      <c r="D2628" s="123" t="s">
        <v>73</v>
      </c>
      <c r="E2628" s="123" t="s">
        <v>1009</v>
      </c>
      <c r="F2628" s="123">
        <v>2024</v>
      </c>
      <c r="G2628" s="123" t="s">
        <v>138</v>
      </c>
      <c r="H2628" s="123" t="s">
        <v>151</v>
      </c>
      <c r="I2628" s="123" t="s">
        <v>200</v>
      </c>
      <c r="J2628" s="251" t="s">
        <v>13</v>
      </c>
      <c r="K2628" s="181">
        <v>90800</v>
      </c>
      <c r="L2628" s="185">
        <v>50000</v>
      </c>
      <c r="M2628" s="181">
        <v>44630</v>
      </c>
      <c r="N2628" s="182" t="s">
        <v>20</v>
      </c>
      <c r="O2628" s="183" t="s">
        <v>20</v>
      </c>
    </row>
    <row r="2629" spans="1:15" customFormat="1" ht="15.5" x14ac:dyDescent="0.35">
      <c r="A2629" s="176" t="s">
        <v>5822</v>
      </c>
      <c r="B2629" s="177" t="s">
        <v>5823</v>
      </c>
      <c r="C2629" s="176" t="s">
        <v>90</v>
      </c>
      <c r="D2629" s="176" t="s">
        <v>306</v>
      </c>
      <c r="E2629" s="176" t="s">
        <v>1116</v>
      </c>
      <c r="F2629" s="176">
        <v>2024</v>
      </c>
      <c r="G2629" s="176" t="s">
        <v>138</v>
      </c>
      <c r="H2629" s="176" t="s">
        <v>151</v>
      </c>
      <c r="I2629" s="176" t="s">
        <v>200</v>
      </c>
      <c r="J2629" s="250" t="s">
        <v>13</v>
      </c>
      <c r="K2629" s="178">
        <v>795078</v>
      </c>
      <c r="L2629" s="178">
        <v>3</v>
      </c>
      <c r="M2629" s="178">
        <v>0</v>
      </c>
      <c r="N2629" s="179" t="s">
        <v>20</v>
      </c>
      <c r="O2629" s="180" t="s">
        <v>146</v>
      </c>
    </row>
    <row r="2630" spans="1:15" customFormat="1" ht="15.5" x14ac:dyDescent="0.35">
      <c r="A2630" s="123" t="s">
        <v>5824</v>
      </c>
      <c r="B2630" s="124" t="s">
        <v>5825</v>
      </c>
      <c r="C2630" s="123" t="s">
        <v>90</v>
      </c>
      <c r="D2630" s="123" t="s">
        <v>742</v>
      </c>
      <c r="E2630" s="123" t="s">
        <v>1809</v>
      </c>
      <c r="F2630" s="123">
        <v>2024</v>
      </c>
      <c r="G2630" s="123" t="s">
        <v>138</v>
      </c>
      <c r="H2630" s="123" t="s">
        <v>182</v>
      </c>
      <c r="I2630" s="123" t="s">
        <v>330</v>
      </c>
      <c r="J2630" s="251" t="s">
        <v>13</v>
      </c>
      <c r="K2630" s="181">
        <v>228214</v>
      </c>
      <c r="L2630" s="185">
        <v>323080</v>
      </c>
      <c r="M2630" s="185">
        <v>228213.88500000001</v>
      </c>
      <c r="N2630" s="182" t="s">
        <v>20</v>
      </c>
      <c r="O2630" s="183" t="s">
        <v>20</v>
      </c>
    </row>
    <row r="2631" spans="1:15" customFormat="1" ht="15.5" x14ac:dyDescent="0.35">
      <c r="A2631" s="176" t="s">
        <v>5826</v>
      </c>
      <c r="B2631" s="177" t="s">
        <v>5827</v>
      </c>
      <c r="C2631" s="176" t="s">
        <v>96</v>
      </c>
      <c r="D2631" s="176" t="s">
        <v>166</v>
      </c>
      <c r="E2631" s="176" t="s">
        <v>971</v>
      </c>
      <c r="F2631" s="176">
        <v>2024</v>
      </c>
      <c r="G2631" s="176" t="s">
        <v>138</v>
      </c>
      <c r="H2631" s="176" t="s">
        <v>144</v>
      </c>
      <c r="I2631" s="176" t="s">
        <v>145</v>
      </c>
      <c r="J2631" s="250" t="s">
        <v>13</v>
      </c>
      <c r="K2631" s="178">
        <v>1681299</v>
      </c>
      <c r="L2631" s="178">
        <v>1681299</v>
      </c>
      <c r="M2631" s="178">
        <v>1681299</v>
      </c>
      <c r="N2631" s="179" t="s">
        <v>20</v>
      </c>
      <c r="O2631" s="180" t="s">
        <v>20</v>
      </c>
    </row>
    <row r="2632" spans="1:15" customFormat="1" ht="15.5" x14ac:dyDescent="0.35">
      <c r="A2632" s="123" t="s">
        <v>5828</v>
      </c>
      <c r="B2632" s="124" t="s">
        <v>5829</v>
      </c>
      <c r="C2632" s="123" t="s">
        <v>97</v>
      </c>
      <c r="D2632" s="123" t="s">
        <v>685</v>
      </c>
      <c r="E2632" s="123" t="s">
        <v>1324</v>
      </c>
      <c r="F2632" s="123">
        <v>2024</v>
      </c>
      <c r="G2632" s="123" t="s">
        <v>138</v>
      </c>
      <c r="H2632" s="123" t="s">
        <v>139</v>
      </c>
      <c r="I2632" s="123" t="s">
        <v>140</v>
      </c>
      <c r="J2632" s="251" t="s">
        <v>13</v>
      </c>
      <c r="K2632" s="181">
        <v>40508</v>
      </c>
      <c r="L2632" s="181">
        <v>2</v>
      </c>
      <c r="M2632" s="185">
        <v>0</v>
      </c>
      <c r="N2632" s="182" t="s">
        <v>20</v>
      </c>
      <c r="O2632" s="183" t="s">
        <v>146</v>
      </c>
    </row>
    <row r="2633" spans="1:15" customFormat="1" ht="15.5" x14ac:dyDescent="0.35">
      <c r="A2633" s="176" t="s">
        <v>5830</v>
      </c>
      <c r="B2633" s="177" t="s">
        <v>5831</v>
      </c>
      <c r="C2633" s="176" t="s">
        <v>100</v>
      </c>
      <c r="D2633" s="176" t="s">
        <v>73</v>
      </c>
      <c r="E2633" s="176" t="s">
        <v>1009</v>
      </c>
      <c r="F2633" s="176">
        <v>2024</v>
      </c>
      <c r="G2633" s="176" t="s">
        <v>138</v>
      </c>
      <c r="H2633" s="176" t="s">
        <v>151</v>
      </c>
      <c r="I2633" s="176" t="s">
        <v>200</v>
      </c>
      <c r="J2633" s="250" t="s">
        <v>13</v>
      </c>
      <c r="K2633" s="178">
        <v>166414</v>
      </c>
      <c r="L2633" s="184">
        <v>124380</v>
      </c>
      <c r="M2633" s="178">
        <v>124380</v>
      </c>
      <c r="N2633" s="179" t="s">
        <v>20</v>
      </c>
      <c r="O2633" s="180" t="s">
        <v>20</v>
      </c>
    </row>
    <row r="2634" spans="1:15" customFormat="1" ht="15.5" x14ac:dyDescent="0.35">
      <c r="A2634" s="123" t="s">
        <v>5832</v>
      </c>
      <c r="B2634" s="124" t="s">
        <v>5833</v>
      </c>
      <c r="C2634" s="123" t="s">
        <v>109</v>
      </c>
      <c r="D2634" s="123" t="s">
        <v>171</v>
      </c>
      <c r="E2634" s="123" t="s">
        <v>1342</v>
      </c>
      <c r="F2634" s="123">
        <v>2024</v>
      </c>
      <c r="G2634" s="123" t="s">
        <v>138</v>
      </c>
      <c r="H2634" s="123" t="s">
        <v>151</v>
      </c>
      <c r="I2634" s="123" t="s">
        <v>200</v>
      </c>
      <c r="J2634" s="251" t="s">
        <v>13</v>
      </c>
      <c r="K2634" s="181">
        <v>3057000</v>
      </c>
      <c r="L2634" s="181">
        <v>4</v>
      </c>
      <c r="M2634" s="181">
        <v>0</v>
      </c>
      <c r="N2634" s="182" t="s">
        <v>20</v>
      </c>
      <c r="O2634" s="183" t="s">
        <v>146</v>
      </c>
    </row>
    <row r="2635" spans="1:15" customFormat="1" ht="15.5" x14ac:dyDescent="0.35">
      <c r="A2635" s="176" t="s">
        <v>5834</v>
      </c>
      <c r="B2635" s="177" t="s">
        <v>5835</v>
      </c>
      <c r="C2635" s="176" t="s">
        <v>91</v>
      </c>
      <c r="D2635" s="176" t="s">
        <v>384</v>
      </c>
      <c r="E2635" s="176" t="s">
        <v>3436</v>
      </c>
      <c r="F2635" s="176">
        <v>2024</v>
      </c>
      <c r="G2635" s="176" t="s">
        <v>138</v>
      </c>
      <c r="H2635" s="176" t="s">
        <v>139</v>
      </c>
      <c r="I2635" s="176" t="s">
        <v>177</v>
      </c>
      <c r="J2635" s="250" t="s">
        <v>13</v>
      </c>
      <c r="K2635" s="178">
        <v>42642</v>
      </c>
      <c r="L2635" s="178">
        <v>42642</v>
      </c>
      <c r="M2635" s="178">
        <v>42365.13</v>
      </c>
      <c r="N2635" s="179" t="s">
        <v>20</v>
      </c>
      <c r="O2635" s="180" t="s">
        <v>20</v>
      </c>
    </row>
    <row r="2636" spans="1:15" customFormat="1" ht="15.5" x14ac:dyDescent="0.35">
      <c r="A2636" s="123" t="s">
        <v>5836</v>
      </c>
      <c r="B2636" s="124" t="s">
        <v>5837</v>
      </c>
      <c r="C2636" s="123" t="s">
        <v>100</v>
      </c>
      <c r="D2636" s="123" t="s">
        <v>73</v>
      </c>
      <c r="E2636" s="123" t="s">
        <v>1009</v>
      </c>
      <c r="F2636" s="123">
        <v>2024</v>
      </c>
      <c r="G2636" s="123" t="s">
        <v>138</v>
      </c>
      <c r="H2636" s="123" t="s">
        <v>151</v>
      </c>
      <c r="I2636" s="123" t="s">
        <v>200</v>
      </c>
      <c r="J2636" s="251" t="s">
        <v>13</v>
      </c>
      <c r="K2636" s="181">
        <v>166414</v>
      </c>
      <c r="L2636" s="181">
        <v>53900</v>
      </c>
      <c r="M2636" s="181">
        <v>53900</v>
      </c>
      <c r="N2636" s="182" t="s">
        <v>20</v>
      </c>
      <c r="O2636" s="183" t="s">
        <v>20</v>
      </c>
    </row>
    <row r="2637" spans="1:15" customFormat="1" ht="15.5" x14ac:dyDescent="0.35">
      <c r="A2637" s="176" t="s">
        <v>5838</v>
      </c>
      <c r="B2637" s="177" t="s">
        <v>5839</v>
      </c>
      <c r="C2637" s="176" t="s">
        <v>98</v>
      </c>
      <c r="D2637" s="176" t="s">
        <v>158</v>
      </c>
      <c r="E2637" s="176" t="s">
        <v>309</v>
      </c>
      <c r="F2637" s="176">
        <v>2024</v>
      </c>
      <c r="G2637" s="176" t="s">
        <v>138</v>
      </c>
      <c r="H2637" s="176" t="s">
        <v>151</v>
      </c>
      <c r="I2637" s="176" t="s">
        <v>200</v>
      </c>
      <c r="J2637" s="250" t="s">
        <v>13</v>
      </c>
      <c r="K2637" s="178">
        <v>106720</v>
      </c>
      <c r="L2637" s="178">
        <v>48900</v>
      </c>
      <c r="M2637" s="178">
        <v>48900</v>
      </c>
      <c r="N2637" s="179" t="s">
        <v>20</v>
      </c>
      <c r="O2637" s="180" t="s">
        <v>20</v>
      </c>
    </row>
    <row r="2638" spans="1:15" customFormat="1" ht="15.5" x14ac:dyDescent="0.35">
      <c r="A2638" s="123" t="s">
        <v>5840</v>
      </c>
      <c r="B2638" s="124" t="s">
        <v>5841</v>
      </c>
      <c r="C2638" s="123" t="s">
        <v>96</v>
      </c>
      <c r="D2638" s="123" t="s">
        <v>166</v>
      </c>
      <c r="E2638" s="123" t="s">
        <v>971</v>
      </c>
      <c r="F2638" s="123">
        <v>2024</v>
      </c>
      <c r="G2638" s="123" t="s">
        <v>138</v>
      </c>
      <c r="H2638" s="123" t="s">
        <v>151</v>
      </c>
      <c r="I2638" s="123" t="s">
        <v>152</v>
      </c>
      <c r="J2638" s="251" t="s">
        <v>13</v>
      </c>
      <c r="K2638" s="181">
        <v>250348</v>
      </c>
      <c r="L2638" s="185">
        <v>196840</v>
      </c>
      <c r="M2638" s="181">
        <v>196650.37100000001</v>
      </c>
      <c r="N2638" s="182" t="s">
        <v>20</v>
      </c>
      <c r="O2638" s="183" t="s">
        <v>20</v>
      </c>
    </row>
    <row r="2639" spans="1:15" customFormat="1" ht="15.5" x14ac:dyDescent="0.35">
      <c r="A2639" s="176" t="s">
        <v>5842</v>
      </c>
      <c r="B2639" s="177" t="s">
        <v>5843</v>
      </c>
      <c r="C2639" s="176" t="s">
        <v>96</v>
      </c>
      <c r="D2639" s="176" t="s">
        <v>155</v>
      </c>
      <c r="E2639" s="176" t="s">
        <v>155</v>
      </c>
      <c r="F2639" s="176">
        <v>2024</v>
      </c>
      <c r="G2639" s="176" t="s">
        <v>138</v>
      </c>
      <c r="H2639" s="176" t="s">
        <v>162</v>
      </c>
      <c r="I2639" s="176" t="s">
        <v>1018</v>
      </c>
      <c r="J2639" s="250" t="s">
        <v>13</v>
      </c>
      <c r="K2639" s="178">
        <v>4119</v>
      </c>
      <c r="L2639" s="184">
        <v>4119</v>
      </c>
      <c r="M2639" s="178">
        <v>4119</v>
      </c>
      <c r="N2639" s="179" t="s">
        <v>20</v>
      </c>
      <c r="O2639" s="180" t="s">
        <v>20</v>
      </c>
    </row>
    <row r="2640" spans="1:15" customFormat="1" ht="15.5" x14ac:dyDescent="0.35">
      <c r="A2640" s="123" t="s">
        <v>5844</v>
      </c>
      <c r="B2640" s="124" t="s">
        <v>5845</v>
      </c>
      <c r="C2640" s="123" t="s">
        <v>96</v>
      </c>
      <c r="D2640" s="123" t="s">
        <v>136</v>
      </c>
      <c r="E2640" s="123" t="s">
        <v>982</v>
      </c>
      <c r="F2640" s="123">
        <v>2024</v>
      </c>
      <c r="G2640" s="123" t="s">
        <v>138</v>
      </c>
      <c r="H2640" s="123" t="s">
        <v>139</v>
      </c>
      <c r="I2640" s="123" t="s">
        <v>140</v>
      </c>
      <c r="J2640" s="251" t="s">
        <v>13</v>
      </c>
      <c r="K2640" s="181">
        <v>320880</v>
      </c>
      <c r="L2640" s="185">
        <v>322972</v>
      </c>
      <c r="M2640" s="181">
        <v>322970.30599999998</v>
      </c>
      <c r="N2640" s="182" t="s">
        <v>20</v>
      </c>
      <c r="O2640" s="183" t="s">
        <v>20</v>
      </c>
    </row>
    <row r="2641" spans="1:15" customFormat="1" ht="15.5" x14ac:dyDescent="0.35">
      <c r="A2641" s="176" t="s">
        <v>5846</v>
      </c>
      <c r="B2641" s="177" t="s">
        <v>5847</v>
      </c>
      <c r="C2641" s="176" t="s">
        <v>98</v>
      </c>
      <c r="D2641" s="176" t="s">
        <v>365</v>
      </c>
      <c r="E2641" s="176" t="s">
        <v>365</v>
      </c>
      <c r="F2641" s="176">
        <v>2024</v>
      </c>
      <c r="G2641" s="176" t="s">
        <v>138</v>
      </c>
      <c r="H2641" s="176" t="s">
        <v>151</v>
      </c>
      <c r="I2641" s="176" t="s">
        <v>200</v>
      </c>
      <c r="J2641" s="250" t="s">
        <v>13</v>
      </c>
      <c r="K2641" s="178">
        <v>22697347</v>
      </c>
      <c r="L2641" s="178">
        <v>16300320</v>
      </c>
      <c r="M2641" s="178">
        <v>16299284.113</v>
      </c>
      <c r="N2641" s="179" t="s">
        <v>20</v>
      </c>
      <c r="O2641" s="180" t="s">
        <v>20</v>
      </c>
    </row>
    <row r="2642" spans="1:15" customFormat="1" ht="15.5" x14ac:dyDescent="0.35">
      <c r="A2642" s="123" t="s">
        <v>5848</v>
      </c>
      <c r="B2642" s="124" t="s">
        <v>5849</v>
      </c>
      <c r="C2642" s="123" t="s">
        <v>90</v>
      </c>
      <c r="D2642" s="123" t="s">
        <v>489</v>
      </c>
      <c r="E2642" s="123" t="s">
        <v>1192</v>
      </c>
      <c r="F2642" s="123">
        <v>2024</v>
      </c>
      <c r="G2642" s="123" t="s">
        <v>138</v>
      </c>
      <c r="H2642" s="123" t="s">
        <v>162</v>
      </c>
      <c r="I2642" s="123" t="s">
        <v>218</v>
      </c>
      <c r="J2642" s="251" t="s">
        <v>13</v>
      </c>
      <c r="K2642" s="181">
        <v>161213</v>
      </c>
      <c r="L2642" s="185">
        <v>12487</v>
      </c>
      <c r="M2642" s="181">
        <v>12485.148999999999</v>
      </c>
      <c r="N2642" s="182" t="s">
        <v>20</v>
      </c>
      <c r="O2642" s="183" t="s">
        <v>20</v>
      </c>
    </row>
    <row r="2643" spans="1:15" customFormat="1" ht="15.5" x14ac:dyDescent="0.35">
      <c r="A2643" s="176" t="s">
        <v>5850</v>
      </c>
      <c r="B2643" s="177" t="s">
        <v>5851</v>
      </c>
      <c r="C2643" s="176" t="s">
        <v>96</v>
      </c>
      <c r="D2643" s="176" t="s">
        <v>166</v>
      </c>
      <c r="E2643" s="176" t="s">
        <v>281</v>
      </c>
      <c r="F2643" s="176">
        <v>2024</v>
      </c>
      <c r="G2643" s="176" t="s">
        <v>138</v>
      </c>
      <c r="H2643" s="176" t="s">
        <v>162</v>
      </c>
      <c r="I2643" s="176" t="s">
        <v>1018</v>
      </c>
      <c r="J2643" s="250" t="s">
        <v>13</v>
      </c>
      <c r="K2643" s="178">
        <v>12844</v>
      </c>
      <c r="L2643" s="178">
        <v>12844</v>
      </c>
      <c r="M2643" s="184">
        <v>9043.4779999999992</v>
      </c>
      <c r="N2643" s="179" t="s">
        <v>20</v>
      </c>
      <c r="O2643" s="180" t="s">
        <v>20</v>
      </c>
    </row>
    <row r="2644" spans="1:15" customFormat="1" ht="15.5" x14ac:dyDescent="0.35">
      <c r="A2644" s="123" t="s">
        <v>5852</v>
      </c>
      <c r="B2644" s="124" t="s">
        <v>5853</v>
      </c>
      <c r="C2644" s="123" t="s">
        <v>111</v>
      </c>
      <c r="D2644" s="123" t="s">
        <v>155</v>
      </c>
      <c r="E2644" s="123" t="s">
        <v>155</v>
      </c>
      <c r="F2644" s="123">
        <v>2024</v>
      </c>
      <c r="G2644" s="123" t="s">
        <v>138</v>
      </c>
      <c r="H2644" s="123" t="s">
        <v>151</v>
      </c>
      <c r="I2644" s="123" t="s">
        <v>200</v>
      </c>
      <c r="J2644" s="251" t="s">
        <v>13</v>
      </c>
      <c r="K2644" s="181">
        <v>115000</v>
      </c>
      <c r="L2644" s="185">
        <v>115000</v>
      </c>
      <c r="M2644" s="187">
        <v>0</v>
      </c>
      <c r="N2644" s="182" t="s">
        <v>20</v>
      </c>
      <c r="O2644" s="183" t="s">
        <v>146</v>
      </c>
    </row>
    <row r="2645" spans="1:15" customFormat="1" ht="15.5" x14ac:dyDescent="0.35">
      <c r="A2645" s="176" t="s">
        <v>5854</v>
      </c>
      <c r="B2645" s="177" t="s">
        <v>5855</v>
      </c>
      <c r="C2645" s="176" t="s">
        <v>97</v>
      </c>
      <c r="D2645" s="176" t="s">
        <v>685</v>
      </c>
      <c r="E2645" s="176" t="s">
        <v>703</v>
      </c>
      <c r="F2645" s="176">
        <v>2024</v>
      </c>
      <c r="G2645" s="176" t="s">
        <v>138</v>
      </c>
      <c r="H2645" s="176" t="s">
        <v>162</v>
      </c>
      <c r="I2645" s="176" t="s">
        <v>1018</v>
      </c>
      <c r="J2645" s="250" t="s">
        <v>13</v>
      </c>
      <c r="K2645" s="178">
        <v>70001</v>
      </c>
      <c r="L2645" s="178">
        <v>70001</v>
      </c>
      <c r="M2645" s="178">
        <v>45968</v>
      </c>
      <c r="N2645" s="179" t="s">
        <v>20</v>
      </c>
      <c r="O2645" s="180" t="s">
        <v>20</v>
      </c>
    </row>
    <row r="2646" spans="1:15" customFormat="1" ht="15.5" x14ac:dyDescent="0.35">
      <c r="A2646" s="123" t="s">
        <v>5856</v>
      </c>
      <c r="B2646" s="124" t="s">
        <v>5857</v>
      </c>
      <c r="C2646" s="123" t="s">
        <v>91</v>
      </c>
      <c r="D2646" s="123" t="s">
        <v>155</v>
      </c>
      <c r="E2646" s="123" t="s">
        <v>155</v>
      </c>
      <c r="F2646" s="123">
        <v>2024</v>
      </c>
      <c r="G2646" s="123" t="s">
        <v>138</v>
      </c>
      <c r="H2646" s="123" t="s">
        <v>139</v>
      </c>
      <c r="I2646" s="123" t="s">
        <v>177</v>
      </c>
      <c r="J2646" s="251" t="s">
        <v>13</v>
      </c>
      <c r="K2646" s="181">
        <v>387532</v>
      </c>
      <c r="L2646" s="181">
        <v>387532</v>
      </c>
      <c r="M2646" s="181">
        <v>385867.41899999999</v>
      </c>
      <c r="N2646" s="182" t="s">
        <v>20</v>
      </c>
      <c r="O2646" s="183" t="s">
        <v>20</v>
      </c>
    </row>
    <row r="2647" spans="1:15" customFormat="1" ht="15.5" x14ac:dyDescent="0.35">
      <c r="A2647" s="176" t="s">
        <v>5858</v>
      </c>
      <c r="B2647" s="177" t="s">
        <v>5859</v>
      </c>
      <c r="C2647" s="176" t="s">
        <v>109</v>
      </c>
      <c r="D2647" s="176" t="s">
        <v>171</v>
      </c>
      <c r="E2647" s="176" t="s">
        <v>1047</v>
      </c>
      <c r="F2647" s="176">
        <v>2024</v>
      </c>
      <c r="G2647" s="176" t="s">
        <v>138</v>
      </c>
      <c r="H2647" s="176" t="s">
        <v>151</v>
      </c>
      <c r="I2647" s="176" t="s">
        <v>152</v>
      </c>
      <c r="J2647" s="250" t="s">
        <v>13</v>
      </c>
      <c r="K2647" s="178">
        <v>152148</v>
      </c>
      <c r="L2647" s="178">
        <v>100020</v>
      </c>
      <c r="M2647" s="178">
        <v>84545</v>
      </c>
      <c r="N2647" s="179" t="s">
        <v>20</v>
      </c>
      <c r="O2647" s="180" t="s">
        <v>20</v>
      </c>
    </row>
    <row r="2648" spans="1:15" customFormat="1" ht="15.5" x14ac:dyDescent="0.35">
      <c r="A2648" s="123" t="s">
        <v>5860</v>
      </c>
      <c r="B2648" s="124" t="s">
        <v>5861</v>
      </c>
      <c r="C2648" s="123" t="s">
        <v>92</v>
      </c>
      <c r="D2648" s="123" t="s">
        <v>361</v>
      </c>
      <c r="E2648" s="123" t="s">
        <v>2908</v>
      </c>
      <c r="F2648" s="123">
        <v>2024</v>
      </c>
      <c r="G2648" s="123" t="s">
        <v>138</v>
      </c>
      <c r="H2648" s="123" t="s">
        <v>144</v>
      </c>
      <c r="I2648" s="123" t="s">
        <v>145</v>
      </c>
      <c r="J2648" s="251" t="s">
        <v>13</v>
      </c>
      <c r="K2648" s="181">
        <v>73795</v>
      </c>
      <c r="L2648" s="181">
        <v>71288</v>
      </c>
      <c r="M2648" s="181">
        <v>71288</v>
      </c>
      <c r="N2648" s="182" t="s">
        <v>20</v>
      </c>
      <c r="O2648" s="183" t="s">
        <v>20</v>
      </c>
    </row>
    <row r="2649" spans="1:15" customFormat="1" ht="15.5" x14ac:dyDescent="0.35">
      <c r="A2649" s="176" t="s">
        <v>5862</v>
      </c>
      <c r="B2649" s="177" t="s">
        <v>5863</v>
      </c>
      <c r="C2649" s="176" t="s">
        <v>90</v>
      </c>
      <c r="D2649" s="176" t="s">
        <v>155</v>
      </c>
      <c r="E2649" s="176" t="s">
        <v>155</v>
      </c>
      <c r="F2649" s="176">
        <v>2024</v>
      </c>
      <c r="G2649" s="176" t="s">
        <v>138</v>
      </c>
      <c r="H2649" s="176" t="s">
        <v>151</v>
      </c>
      <c r="I2649" s="176" t="s">
        <v>152</v>
      </c>
      <c r="J2649" s="250" t="s">
        <v>13</v>
      </c>
      <c r="K2649" s="178">
        <v>797209</v>
      </c>
      <c r="L2649" s="178">
        <v>20</v>
      </c>
      <c r="M2649" s="178">
        <v>0</v>
      </c>
      <c r="N2649" s="179" t="s">
        <v>20</v>
      </c>
      <c r="O2649" s="180" t="s">
        <v>146</v>
      </c>
    </row>
    <row r="2650" spans="1:15" customFormat="1" ht="15.5" x14ac:dyDescent="0.35">
      <c r="A2650" s="123" t="s">
        <v>5864</v>
      </c>
      <c r="B2650" s="124" t="s">
        <v>5865</v>
      </c>
      <c r="C2650" s="123" t="s">
        <v>98</v>
      </c>
      <c r="D2650" s="123" t="s">
        <v>158</v>
      </c>
      <c r="E2650" s="123" t="s">
        <v>1059</v>
      </c>
      <c r="F2650" s="123">
        <v>2024</v>
      </c>
      <c r="G2650" s="123" t="s">
        <v>138</v>
      </c>
      <c r="H2650" s="123" t="s">
        <v>162</v>
      </c>
      <c r="I2650" s="123" t="s">
        <v>1018</v>
      </c>
      <c r="J2650" s="251" t="s">
        <v>13</v>
      </c>
      <c r="K2650" s="181">
        <v>3</v>
      </c>
      <c r="L2650" s="185">
        <v>3</v>
      </c>
      <c r="M2650" s="181">
        <v>0</v>
      </c>
      <c r="N2650" s="182" t="s">
        <v>20</v>
      </c>
      <c r="O2650" s="183" t="s">
        <v>146</v>
      </c>
    </row>
    <row r="2651" spans="1:15" customFormat="1" ht="15.5" x14ac:dyDescent="0.35">
      <c r="A2651" s="176" t="s">
        <v>5866</v>
      </c>
      <c r="B2651" s="177" t="s">
        <v>5867</v>
      </c>
      <c r="C2651" s="176" t="s">
        <v>98</v>
      </c>
      <c r="D2651" s="176" t="s">
        <v>155</v>
      </c>
      <c r="E2651" s="176" t="s">
        <v>155</v>
      </c>
      <c r="F2651" s="176">
        <v>2024</v>
      </c>
      <c r="G2651" s="176" t="s">
        <v>251</v>
      </c>
      <c r="H2651" s="176" t="s">
        <v>144</v>
      </c>
      <c r="I2651" s="176" t="s">
        <v>913</v>
      </c>
      <c r="J2651" s="250" t="s">
        <v>13</v>
      </c>
      <c r="K2651" s="178">
        <v>56000</v>
      </c>
      <c r="L2651" s="178">
        <v>46000</v>
      </c>
      <c r="M2651" s="178">
        <v>46000</v>
      </c>
      <c r="N2651" s="179" t="s">
        <v>20</v>
      </c>
      <c r="O2651" s="180" t="s">
        <v>20</v>
      </c>
    </row>
    <row r="2652" spans="1:15" customFormat="1" ht="15.5" x14ac:dyDescent="0.35">
      <c r="A2652" s="123" t="s">
        <v>5868</v>
      </c>
      <c r="B2652" s="124" t="s">
        <v>5869</v>
      </c>
      <c r="C2652" s="123" t="s">
        <v>96</v>
      </c>
      <c r="D2652" s="123" t="s">
        <v>166</v>
      </c>
      <c r="E2652" s="123" t="s">
        <v>971</v>
      </c>
      <c r="F2652" s="123">
        <v>2024</v>
      </c>
      <c r="G2652" s="123" t="s">
        <v>138</v>
      </c>
      <c r="H2652" s="123" t="s">
        <v>144</v>
      </c>
      <c r="I2652" s="123" t="s">
        <v>226</v>
      </c>
      <c r="J2652" s="251" t="s">
        <v>13</v>
      </c>
      <c r="K2652" s="181">
        <v>1615413</v>
      </c>
      <c r="L2652" s="181">
        <v>1585894</v>
      </c>
      <c r="M2652" s="181">
        <v>1585894</v>
      </c>
      <c r="N2652" s="182" t="s">
        <v>20</v>
      </c>
      <c r="O2652" s="183" t="s">
        <v>20</v>
      </c>
    </row>
    <row r="2653" spans="1:15" customFormat="1" ht="15.5" x14ac:dyDescent="0.35">
      <c r="A2653" s="176" t="s">
        <v>5870</v>
      </c>
      <c r="B2653" s="177" t="s">
        <v>5871</v>
      </c>
      <c r="C2653" s="176" t="s">
        <v>92</v>
      </c>
      <c r="D2653" s="176" t="s">
        <v>361</v>
      </c>
      <c r="E2653" s="176" t="s">
        <v>869</v>
      </c>
      <c r="F2653" s="176">
        <v>2024</v>
      </c>
      <c r="G2653" s="176" t="s">
        <v>251</v>
      </c>
      <c r="H2653" s="176" t="s">
        <v>151</v>
      </c>
      <c r="I2653" s="176" t="s">
        <v>200</v>
      </c>
      <c r="J2653" s="250" t="s">
        <v>13</v>
      </c>
      <c r="K2653" s="178">
        <v>51750</v>
      </c>
      <c r="L2653" s="178">
        <v>50000</v>
      </c>
      <c r="M2653" s="178">
        <v>50000</v>
      </c>
      <c r="N2653" s="179" t="s">
        <v>20</v>
      </c>
      <c r="O2653" s="180" t="s">
        <v>20</v>
      </c>
    </row>
    <row r="2654" spans="1:15" customFormat="1" ht="15.5" x14ac:dyDescent="0.35">
      <c r="A2654" s="123" t="s">
        <v>5872</v>
      </c>
      <c r="B2654" s="124" t="s">
        <v>5873</v>
      </c>
      <c r="C2654" s="123" t="s">
        <v>109</v>
      </c>
      <c r="D2654" s="123" t="s">
        <v>368</v>
      </c>
      <c r="E2654" s="123" t="s">
        <v>1180</v>
      </c>
      <c r="F2654" s="123">
        <v>2024</v>
      </c>
      <c r="G2654" s="123" t="s">
        <v>138</v>
      </c>
      <c r="H2654" s="123" t="s">
        <v>144</v>
      </c>
      <c r="I2654" s="123" t="s">
        <v>282</v>
      </c>
      <c r="J2654" s="251" t="s">
        <v>13</v>
      </c>
      <c r="K2654" s="181">
        <v>664262</v>
      </c>
      <c r="L2654" s="181">
        <v>514411</v>
      </c>
      <c r="M2654" s="181">
        <v>514341.00900000002</v>
      </c>
      <c r="N2654" s="182" t="s">
        <v>20</v>
      </c>
      <c r="O2654" s="183" t="s">
        <v>20</v>
      </c>
    </row>
    <row r="2655" spans="1:15" customFormat="1" ht="15.5" x14ac:dyDescent="0.35">
      <c r="A2655" s="176" t="s">
        <v>5874</v>
      </c>
      <c r="B2655" s="177" t="s">
        <v>5875</v>
      </c>
      <c r="C2655" s="176" t="s">
        <v>89</v>
      </c>
      <c r="D2655" s="176" t="s">
        <v>155</v>
      </c>
      <c r="E2655" s="176" t="s">
        <v>155</v>
      </c>
      <c r="F2655" s="176">
        <v>2024</v>
      </c>
      <c r="G2655" s="176" t="s">
        <v>138</v>
      </c>
      <c r="H2655" s="176" t="s">
        <v>151</v>
      </c>
      <c r="I2655" s="176" t="s">
        <v>791</v>
      </c>
      <c r="J2655" s="250" t="s">
        <v>13</v>
      </c>
      <c r="K2655" s="178">
        <v>344411</v>
      </c>
      <c r="L2655" s="178">
        <v>427471</v>
      </c>
      <c r="M2655" s="178">
        <v>265012.25199999998</v>
      </c>
      <c r="N2655" s="179" t="s">
        <v>20</v>
      </c>
      <c r="O2655" s="180" t="s">
        <v>20</v>
      </c>
    </row>
    <row r="2656" spans="1:15" customFormat="1" ht="15.5" x14ac:dyDescent="0.35">
      <c r="A2656" s="123" t="s">
        <v>5876</v>
      </c>
      <c r="B2656" s="124" t="s">
        <v>5877</v>
      </c>
      <c r="C2656" s="123" t="s">
        <v>109</v>
      </c>
      <c r="D2656" s="123" t="s">
        <v>155</v>
      </c>
      <c r="E2656" s="123" t="s">
        <v>155</v>
      </c>
      <c r="F2656" s="123">
        <v>2024</v>
      </c>
      <c r="G2656" s="123" t="s">
        <v>138</v>
      </c>
      <c r="H2656" s="123" t="s">
        <v>151</v>
      </c>
      <c r="I2656" s="123" t="s">
        <v>152</v>
      </c>
      <c r="J2656" s="251" t="s">
        <v>13</v>
      </c>
      <c r="K2656" s="181">
        <v>29000</v>
      </c>
      <c r="L2656" s="181">
        <v>28590</v>
      </c>
      <c r="M2656" s="181">
        <v>28590</v>
      </c>
      <c r="N2656" s="182" t="s">
        <v>20</v>
      </c>
      <c r="O2656" s="183" t="s">
        <v>20</v>
      </c>
    </row>
    <row r="2657" spans="1:15" customFormat="1" ht="15.5" x14ac:dyDescent="0.35">
      <c r="A2657" s="176" t="s">
        <v>5878</v>
      </c>
      <c r="B2657" s="177" t="s">
        <v>5879</v>
      </c>
      <c r="C2657" s="176" t="s">
        <v>109</v>
      </c>
      <c r="D2657" s="176" t="s">
        <v>155</v>
      </c>
      <c r="E2657" s="176" t="s">
        <v>155</v>
      </c>
      <c r="F2657" s="176">
        <v>2024</v>
      </c>
      <c r="G2657" s="176" t="s">
        <v>138</v>
      </c>
      <c r="H2657" s="176" t="s">
        <v>151</v>
      </c>
      <c r="I2657" s="176" t="s">
        <v>152</v>
      </c>
      <c r="J2657" s="250" t="s">
        <v>13</v>
      </c>
      <c r="K2657" s="178">
        <v>27010</v>
      </c>
      <c r="L2657" s="178">
        <v>26600</v>
      </c>
      <c r="M2657" s="178">
        <v>26600</v>
      </c>
      <c r="N2657" s="179" t="s">
        <v>20</v>
      </c>
      <c r="O2657" s="180" t="s">
        <v>20</v>
      </c>
    </row>
    <row r="2658" spans="1:15" customFormat="1" ht="15.5" x14ac:dyDescent="0.35">
      <c r="A2658" s="123" t="s">
        <v>5880</v>
      </c>
      <c r="B2658" s="124" t="s">
        <v>5881</v>
      </c>
      <c r="C2658" s="123" t="s">
        <v>109</v>
      </c>
      <c r="D2658" s="123" t="s">
        <v>155</v>
      </c>
      <c r="E2658" s="123" t="s">
        <v>155</v>
      </c>
      <c r="F2658" s="123">
        <v>2024</v>
      </c>
      <c r="G2658" s="123" t="s">
        <v>138</v>
      </c>
      <c r="H2658" s="123" t="s">
        <v>151</v>
      </c>
      <c r="I2658" s="123" t="s">
        <v>152</v>
      </c>
      <c r="J2658" s="251" t="s">
        <v>13</v>
      </c>
      <c r="K2658" s="181">
        <v>51000</v>
      </c>
      <c r="L2658" s="181">
        <v>50350</v>
      </c>
      <c r="M2658" s="181">
        <v>50318.618000000002</v>
      </c>
      <c r="N2658" s="182" t="s">
        <v>20</v>
      </c>
      <c r="O2658" s="183" t="s">
        <v>20</v>
      </c>
    </row>
    <row r="2659" spans="1:15" customFormat="1" ht="15.5" x14ac:dyDescent="0.35">
      <c r="A2659" s="176" t="s">
        <v>5882</v>
      </c>
      <c r="B2659" s="177" t="s">
        <v>5883</v>
      </c>
      <c r="C2659" s="176" t="s">
        <v>98</v>
      </c>
      <c r="D2659" s="176" t="s">
        <v>190</v>
      </c>
      <c r="E2659" s="176" t="s">
        <v>2210</v>
      </c>
      <c r="F2659" s="176">
        <v>2024</v>
      </c>
      <c r="G2659" s="176" t="s">
        <v>138</v>
      </c>
      <c r="H2659" s="176" t="s">
        <v>162</v>
      </c>
      <c r="I2659" s="176" t="s">
        <v>218</v>
      </c>
      <c r="J2659" s="250" t="s">
        <v>13</v>
      </c>
      <c r="K2659" s="178">
        <v>1653179</v>
      </c>
      <c r="L2659" s="178">
        <v>3</v>
      </c>
      <c r="M2659" s="178">
        <v>0</v>
      </c>
      <c r="N2659" s="179" t="s">
        <v>20</v>
      </c>
      <c r="O2659" s="180" t="s">
        <v>146</v>
      </c>
    </row>
    <row r="2660" spans="1:15" customFormat="1" ht="15.5" x14ac:dyDescent="0.35">
      <c r="A2660" s="123" t="s">
        <v>5884</v>
      </c>
      <c r="B2660" s="124" t="s">
        <v>5885</v>
      </c>
      <c r="C2660" s="123" t="s">
        <v>91</v>
      </c>
      <c r="D2660" s="123" t="s">
        <v>763</v>
      </c>
      <c r="E2660" s="123" t="s">
        <v>763</v>
      </c>
      <c r="F2660" s="123">
        <v>2024</v>
      </c>
      <c r="G2660" s="123" t="s">
        <v>138</v>
      </c>
      <c r="H2660" s="123" t="s">
        <v>196</v>
      </c>
      <c r="I2660" s="123" t="s">
        <v>196</v>
      </c>
      <c r="J2660" s="251" t="s">
        <v>13</v>
      </c>
      <c r="K2660" s="181">
        <v>19396</v>
      </c>
      <c r="L2660" s="181">
        <v>19396</v>
      </c>
      <c r="M2660" s="181">
        <v>19396</v>
      </c>
      <c r="N2660" s="182" t="s">
        <v>20</v>
      </c>
      <c r="O2660" s="183" t="s">
        <v>20</v>
      </c>
    </row>
    <row r="2661" spans="1:15" customFormat="1" ht="15.5" x14ac:dyDescent="0.35">
      <c r="A2661" s="176" t="s">
        <v>5886</v>
      </c>
      <c r="B2661" s="177" t="s">
        <v>5887</v>
      </c>
      <c r="C2661" s="176" t="s">
        <v>84</v>
      </c>
      <c r="D2661" s="176" t="s">
        <v>155</v>
      </c>
      <c r="E2661" s="176" t="s">
        <v>155</v>
      </c>
      <c r="F2661" s="176">
        <v>2024</v>
      </c>
      <c r="G2661" s="176" t="s">
        <v>138</v>
      </c>
      <c r="H2661" s="176" t="s">
        <v>151</v>
      </c>
      <c r="I2661" s="176" t="s">
        <v>152</v>
      </c>
      <c r="J2661" s="250" t="s">
        <v>13</v>
      </c>
      <c r="K2661" s="178">
        <v>469074</v>
      </c>
      <c r="L2661" s="178">
        <v>468000</v>
      </c>
      <c r="M2661" s="178">
        <v>261110.633</v>
      </c>
      <c r="N2661" s="179" t="s">
        <v>20</v>
      </c>
      <c r="O2661" s="180" t="s">
        <v>20</v>
      </c>
    </row>
    <row r="2662" spans="1:15" customFormat="1" ht="15.5" x14ac:dyDescent="0.35">
      <c r="A2662" s="123" t="s">
        <v>5888</v>
      </c>
      <c r="B2662" s="124" t="s">
        <v>5889</v>
      </c>
      <c r="C2662" s="123" t="s">
        <v>87</v>
      </c>
      <c r="D2662" s="123" t="s">
        <v>60</v>
      </c>
      <c r="E2662" s="123" t="s">
        <v>644</v>
      </c>
      <c r="F2662" s="123">
        <v>2024</v>
      </c>
      <c r="G2662" s="123" t="s">
        <v>138</v>
      </c>
      <c r="H2662" s="123" t="s">
        <v>196</v>
      </c>
      <c r="I2662" s="123" t="s">
        <v>196</v>
      </c>
      <c r="J2662" s="251" t="s">
        <v>13</v>
      </c>
      <c r="K2662" s="181">
        <v>61650</v>
      </c>
      <c r="L2662" s="181">
        <v>82200</v>
      </c>
      <c r="M2662" s="181">
        <v>61650</v>
      </c>
      <c r="N2662" s="182" t="s">
        <v>20</v>
      </c>
      <c r="O2662" s="183" t="s">
        <v>20</v>
      </c>
    </row>
    <row r="2663" spans="1:15" customFormat="1" ht="15.5" x14ac:dyDescent="0.35">
      <c r="A2663" s="176" t="s">
        <v>5890</v>
      </c>
      <c r="B2663" s="177" t="s">
        <v>5891</v>
      </c>
      <c r="C2663" s="176" t="s">
        <v>91</v>
      </c>
      <c r="D2663" s="176" t="s">
        <v>763</v>
      </c>
      <c r="E2663" s="176" t="s">
        <v>763</v>
      </c>
      <c r="F2663" s="176">
        <v>2024</v>
      </c>
      <c r="G2663" s="176" t="s">
        <v>138</v>
      </c>
      <c r="H2663" s="176" t="s">
        <v>144</v>
      </c>
      <c r="I2663" s="176" t="s">
        <v>145</v>
      </c>
      <c r="J2663" s="250" t="s">
        <v>13</v>
      </c>
      <c r="K2663" s="178">
        <v>274956</v>
      </c>
      <c r="L2663" s="178">
        <v>274956</v>
      </c>
      <c r="M2663" s="178">
        <v>274956</v>
      </c>
      <c r="N2663" s="179" t="s">
        <v>20</v>
      </c>
      <c r="O2663" s="180" t="s">
        <v>20</v>
      </c>
    </row>
    <row r="2664" spans="1:15" customFormat="1" ht="15.5" x14ac:dyDescent="0.35">
      <c r="A2664" s="123" t="s">
        <v>5892</v>
      </c>
      <c r="B2664" s="124" t="s">
        <v>5893</v>
      </c>
      <c r="C2664" s="123" t="s">
        <v>90</v>
      </c>
      <c r="D2664" s="123" t="s">
        <v>155</v>
      </c>
      <c r="E2664" s="123" t="s">
        <v>155</v>
      </c>
      <c r="F2664" s="123">
        <v>2024</v>
      </c>
      <c r="G2664" s="123" t="s">
        <v>138</v>
      </c>
      <c r="H2664" s="123" t="s">
        <v>151</v>
      </c>
      <c r="I2664" s="123" t="s">
        <v>152</v>
      </c>
      <c r="J2664" s="251" t="s">
        <v>13</v>
      </c>
      <c r="K2664" s="181">
        <v>10712</v>
      </c>
      <c r="L2664" s="185">
        <v>10350</v>
      </c>
      <c r="M2664" s="181">
        <v>10350</v>
      </c>
      <c r="N2664" s="182" t="s">
        <v>20</v>
      </c>
      <c r="O2664" s="183" t="s">
        <v>20</v>
      </c>
    </row>
    <row r="2665" spans="1:15" customFormat="1" ht="15.5" x14ac:dyDescent="0.35">
      <c r="A2665" s="176" t="s">
        <v>5894</v>
      </c>
      <c r="B2665" s="177" t="s">
        <v>5895</v>
      </c>
      <c r="C2665" s="176" t="s">
        <v>87</v>
      </c>
      <c r="D2665" s="176" t="s">
        <v>592</v>
      </c>
      <c r="E2665" s="176" t="s">
        <v>593</v>
      </c>
      <c r="F2665" s="176">
        <v>2024</v>
      </c>
      <c r="G2665" s="176" t="s">
        <v>138</v>
      </c>
      <c r="H2665" s="176" t="s">
        <v>270</v>
      </c>
      <c r="I2665" s="176" t="s">
        <v>271</v>
      </c>
      <c r="J2665" s="250" t="s">
        <v>13</v>
      </c>
      <c r="K2665" s="178">
        <v>1</v>
      </c>
      <c r="L2665" s="184">
        <v>1</v>
      </c>
      <c r="M2665" s="178">
        <v>0</v>
      </c>
      <c r="N2665" s="179" t="s">
        <v>20</v>
      </c>
      <c r="O2665" s="180" t="s">
        <v>146</v>
      </c>
    </row>
    <row r="2666" spans="1:15" customFormat="1" ht="15.5" x14ac:dyDescent="0.35">
      <c r="A2666" s="123" t="s">
        <v>5896</v>
      </c>
      <c r="B2666" s="124" t="s">
        <v>5897</v>
      </c>
      <c r="C2666" s="123" t="s">
        <v>87</v>
      </c>
      <c r="D2666" s="123" t="s">
        <v>60</v>
      </c>
      <c r="E2666" s="123" t="s">
        <v>60</v>
      </c>
      <c r="F2666" s="123">
        <v>2024</v>
      </c>
      <c r="G2666" s="123" t="s">
        <v>138</v>
      </c>
      <c r="H2666" s="123" t="s">
        <v>270</v>
      </c>
      <c r="I2666" s="123" t="s">
        <v>271</v>
      </c>
      <c r="J2666" s="251" t="s">
        <v>13</v>
      </c>
      <c r="K2666" s="181">
        <v>1</v>
      </c>
      <c r="L2666" s="185">
        <v>1</v>
      </c>
      <c r="M2666" s="187">
        <v>0</v>
      </c>
      <c r="N2666" s="182" t="s">
        <v>20</v>
      </c>
      <c r="O2666" s="183" t="s">
        <v>146</v>
      </c>
    </row>
    <row r="2667" spans="1:15" customFormat="1" ht="15.5" x14ac:dyDescent="0.35">
      <c r="A2667" s="176" t="s">
        <v>5898</v>
      </c>
      <c r="B2667" s="177" t="s">
        <v>5899</v>
      </c>
      <c r="C2667" s="176" t="s">
        <v>87</v>
      </c>
      <c r="D2667" s="176" t="s">
        <v>829</v>
      </c>
      <c r="E2667" s="176" t="s">
        <v>829</v>
      </c>
      <c r="F2667" s="176">
        <v>2024</v>
      </c>
      <c r="G2667" s="176" t="s">
        <v>138</v>
      </c>
      <c r="H2667" s="176" t="s">
        <v>270</v>
      </c>
      <c r="I2667" s="176" t="s">
        <v>271</v>
      </c>
      <c r="J2667" s="250" t="s">
        <v>13</v>
      </c>
      <c r="K2667" s="178">
        <v>1</v>
      </c>
      <c r="L2667" s="178">
        <v>1</v>
      </c>
      <c r="M2667" s="178">
        <v>0</v>
      </c>
      <c r="N2667" s="179" t="s">
        <v>20</v>
      </c>
      <c r="O2667" s="180" t="s">
        <v>146</v>
      </c>
    </row>
    <row r="2668" spans="1:15" customFormat="1" ht="15.5" x14ac:dyDescent="0.35">
      <c r="A2668" s="123" t="s">
        <v>5900</v>
      </c>
      <c r="B2668" s="124" t="s">
        <v>5901</v>
      </c>
      <c r="C2668" s="123" t="s">
        <v>87</v>
      </c>
      <c r="D2668" s="123" t="s">
        <v>60</v>
      </c>
      <c r="E2668" s="123" t="s">
        <v>418</v>
      </c>
      <c r="F2668" s="123">
        <v>2024</v>
      </c>
      <c r="G2668" s="123" t="s">
        <v>138</v>
      </c>
      <c r="H2668" s="123" t="s">
        <v>270</v>
      </c>
      <c r="I2668" s="123" t="s">
        <v>271</v>
      </c>
      <c r="J2668" s="251" t="s">
        <v>13</v>
      </c>
      <c r="K2668" s="181">
        <v>1</v>
      </c>
      <c r="L2668" s="181">
        <v>1</v>
      </c>
      <c r="M2668" s="181">
        <v>0</v>
      </c>
      <c r="N2668" s="182" t="s">
        <v>20</v>
      </c>
      <c r="O2668" s="183" t="s">
        <v>146</v>
      </c>
    </row>
    <row r="2669" spans="1:15" customFormat="1" ht="15.5" x14ac:dyDescent="0.35">
      <c r="A2669" s="176" t="s">
        <v>5902</v>
      </c>
      <c r="B2669" s="177" t="s">
        <v>5903</v>
      </c>
      <c r="C2669" s="176" t="s">
        <v>91</v>
      </c>
      <c r="D2669" s="176" t="s">
        <v>384</v>
      </c>
      <c r="E2669" s="176" t="s">
        <v>155</v>
      </c>
      <c r="F2669" s="176">
        <v>2024</v>
      </c>
      <c r="G2669" s="176" t="s">
        <v>138</v>
      </c>
      <c r="H2669" s="176" t="s">
        <v>182</v>
      </c>
      <c r="I2669" s="176" t="s">
        <v>330</v>
      </c>
      <c r="J2669" s="250" t="s">
        <v>13</v>
      </c>
      <c r="K2669" s="178">
        <v>3469947</v>
      </c>
      <c r="L2669" s="184">
        <v>91</v>
      </c>
      <c r="M2669" s="184">
        <v>90.72</v>
      </c>
      <c r="N2669" s="179" t="s">
        <v>20</v>
      </c>
      <c r="O2669" s="180" t="s">
        <v>20</v>
      </c>
    </row>
    <row r="2670" spans="1:15" customFormat="1" ht="15.5" x14ac:dyDescent="0.35">
      <c r="A2670" s="123" t="s">
        <v>5904</v>
      </c>
      <c r="B2670" s="124" t="s">
        <v>5905</v>
      </c>
      <c r="C2670" s="123" t="s">
        <v>98</v>
      </c>
      <c r="D2670" s="123" t="s">
        <v>365</v>
      </c>
      <c r="E2670" s="123" t="s">
        <v>365</v>
      </c>
      <c r="F2670" s="123">
        <v>2024</v>
      </c>
      <c r="G2670" s="123" t="s">
        <v>138</v>
      </c>
      <c r="H2670" s="123" t="s">
        <v>321</v>
      </c>
      <c r="I2670" s="123" t="s">
        <v>830</v>
      </c>
      <c r="J2670" s="251" t="s">
        <v>13</v>
      </c>
      <c r="K2670" s="181">
        <v>454283</v>
      </c>
      <c r="L2670" s="181">
        <v>357697</v>
      </c>
      <c r="M2670" s="181">
        <v>295714.11700000003</v>
      </c>
      <c r="N2670" s="182" t="s">
        <v>20</v>
      </c>
      <c r="O2670" s="183" t="s">
        <v>20</v>
      </c>
    </row>
    <row r="2671" spans="1:15" customFormat="1" ht="15.5" x14ac:dyDescent="0.35">
      <c r="A2671" s="176" t="s">
        <v>5906</v>
      </c>
      <c r="B2671" s="177" t="s">
        <v>5907</v>
      </c>
      <c r="C2671" s="176" t="s">
        <v>90</v>
      </c>
      <c r="D2671" s="176" t="s">
        <v>155</v>
      </c>
      <c r="E2671" s="176" t="s">
        <v>155</v>
      </c>
      <c r="F2671" s="176">
        <v>2024</v>
      </c>
      <c r="G2671" s="176" t="s">
        <v>138</v>
      </c>
      <c r="H2671" s="176" t="s">
        <v>151</v>
      </c>
      <c r="I2671" s="176" t="s">
        <v>152</v>
      </c>
      <c r="J2671" s="250" t="s">
        <v>13</v>
      </c>
      <c r="K2671" s="178">
        <v>1035</v>
      </c>
      <c r="L2671" s="184">
        <v>1000</v>
      </c>
      <c r="M2671" s="178">
        <v>1000</v>
      </c>
      <c r="N2671" s="179" t="s">
        <v>20</v>
      </c>
      <c r="O2671" s="180" t="s">
        <v>20</v>
      </c>
    </row>
    <row r="2672" spans="1:15" customFormat="1" ht="15.5" x14ac:dyDescent="0.35">
      <c r="A2672" s="123" t="s">
        <v>5908</v>
      </c>
      <c r="B2672" s="124" t="s">
        <v>5909</v>
      </c>
      <c r="C2672" s="123" t="s">
        <v>111</v>
      </c>
      <c r="D2672" s="123" t="s">
        <v>932</v>
      </c>
      <c r="E2672" s="123" t="s">
        <v>5910</v>
      </c>
      <c r="F2672" s="123">
        <v>2024</v>
      </c>
      <c r="G2672" s="123" t="s">
        <v>138</v>
      </c>
      <c r="H2672" s="123" t="s">
        <v>196</v>
      </c>
      <c r="I2672" s="123" t="s">
        <v>196</v>
      </c>
      <c r="J2672" s="251" t="s">
        <v>13</v>
      </c>
      <c r="K2672" s="181">
        <v>37542</v>
      </c>
      <c r="L2672" s="185">
        <v>10000</v>
      </c>
      <c r="M2672" s="181">
        <v>0</v>
      </c>
      <c r="N2672" s="182" t="s">
        <v>20</v>
      </c>
      <c r="O2672" s="183" t="s">
        <v>146</v>
      </c>
    </row>
    <row r="2673" spans="1:15" customFormat="1" ht="15.5" x14ac:dyDescent="0.35">
      <c r="A2673" s="176" t="s">
        <v>5911</v>
      </c>
      <c r="B2673" s="177" t="s">
        <v>5912</v>
      </c>
      <c r="C2673" s="176" t="s">
        <v>90</v>
      </c>
      <c r="D2673" s="176" t="s">
        <v>489</v>
      </c>
      <c r="E2673" s="176" t="s">
        <v>1192</v>
      </c>
      <c r="F2673" s="176">
        <v>2024</v>
      </c>
      <c r="G2673" s="176" t="s">
        <v>138</v>
      </c>
      <c r="H2673" s="176" t="s">
        <v>144</v>
      </c>
      <c r="I2673" s="176" t="s">
        <v>1758</v>
      </c>
      <c r="J2673" s="250" t="s">
        <v>13</v>
      </c>
      <c r="K2673" s="178">
        <v>63663</v>
      </c>
      <c r="L2673" s="178">
        <v>61485</v>
      </c>
      <c r="M2673" s="178">
        <v>61483</v>
      </c>
      <c r="N2673" s="179" t="s">
        <v>20</v>
      </c>
      <c r="O2673" s="180" t="s">
        <v>20</v>
      </c>
    </row>
    <row r="2674" spans="1:15" customFormat="1" ht="15.5" x14ac:dyDescent="0.35">
      <c r="A2674" s="123" t="s">
        <v>5913</v>
      </c>
      <c r="B2674" s="124" t="s">
        <v>5914</v>
      </c>
      <c r="C2674" s="123" t="s">
        <v>91</v>
      </c>
      <c r="D2674" s="123" t="s">
        <v>344</v>
      </c>
      <c r="E2674" s="123" t="s">
        <v>641</v>
      </c>
      <c r="F2674" s="123">
        <v>2024</v>
      </c>
      <c r="G2674" s="123" t="s">
        <v>138</v>
      </c>
      <c r="H2674" s="123" t="s">
        <v>144</v>
      </c>
      <c r="I2674" s="123" t="s">
        <v>145</v>
      </c>
      <c r="J2674" s="251" t="s">
        <v>13</v>
      </c>
      <c r="K2674" s="181">
        <v>585885</v>
      </c>
      <c r="L2674" s="181">
        <v>585885</v>
      </c>
      <c r="M2674" s="181">
        <v>585570</v>
      </c>
      <c r="N2674" s="182" t="s">
        <v>20</v>
      </c>
      <c r="O2674" s="183" t="s">
        <v>20</v>
      </c>
    </row>
    <row r="2675" spans="1:15" customFormat="1" ht="15.5" x14ac:dyDescent="0.35">
      <c r="A2675" s="176" t="s">
        <v>5915</v>
      </c>
      <c r="B2675" s="177" t="s">
        <v>5916</v>
      </c>
      <c r="C2675" s="176" t="s">
        <v>96</v>
      </c>
      <c r="D2675" s="176" t="s">
        <v>166</v>
      </c>
      <c r="E2675" s="176" t="s">
        <v>155</v>
      </c>
      <c r="F2675" s="176">
        <v>2024</v>
      </c>
      <c r="G2675" s="176" t="s">
        <v>138</v>
      </c>
      <c r="H2675" s="176" t="s">
        <v>139</v>
      </c>
      <c r="I2675" s="176" t="s">
        <v>140</v>
      </c>
      <c r="J2675" s="250" t="s">
        <v>13</v>
      </c>
      <c r="K2675" s="178">
        <v>9556</v>
      </c>
      <c r="L2675" s="178">
        <v>9556</v>
      </c>
      <c r="M2675" s="178">
        <v>0</v>
      </c>
      <c r="N2675" s="179" t="s">
        <v>20</v>
      </c>
      <c r="O2675" s="180" t="s">
        <v>146</v>
      </c>
    </row>
    <row r="2676" spans="1:15" customFormat="1" ht="15.5" x14ac:dyDescent="0.35">
      <c r="A2676" s="123" t="s">
        <v>5917</v>
      </c>
      <c r="B2676" s="124" t="s">
        <v>5918</v>
      </c>
      <c r="C2676" s="123" t="s">
        <v>93</v>
      </c>
      <c r="D2676" s="123" t="s">
        <v>245</v>
      </c>
      <c r="E2676" s="123" t="s">
        <v>245</v>
      </c>
      <c r="F2676" s="123">
        <v>2024</v>
      </c>
      <c r="G2676" s="123" t="s">
        <v>138</v>
      </c>
      <c r="H2676" s="123" t="s">
        <v>162</v>
      </c>
      <c r="I2676" s="123" t="s">
        <v>1018</v>
      </c>
      <c r="J2676" s="251" t="s">
        <v>13</v>
      </c>
      <c r="K2676" s="181">
        <v>27243</v>
      </c>
      <c r="L2676" s="181">
        <v>27243</v>
      </c>
      <c r="M2676" s="181">
        <v>17348.359</v>
      </c>
      <c r="N2676" s="182" t="s">
        <v>20</v>
      </c>
      <c r="O2676" s="183" t="s">
        <v>20</v>
      </c>
    </row>
    <row r="2677" spans="1:15" customFormat="1" ht="15.5" x14ac:dyDescent="0.35">
      <c r="A2677" s="176" t="s">
        <v>5919</v>
      </c>
      <c r="B2677" s="177" t="s">
        <v>5920</v>
      </c>
      <c r="C2677" s="176" t="s">
        <v>93</v>
      </c>
      <c r="D2677" s="176" t="s">
        <v>194</v>
      </c>
      <c r="E2677" s="176" t="s">
        <v>782</v>
      </c>
      <c r="F2677" s="176">
        <v>2024</v>
      </c>
      <c r="G2677" s="176" t="s">
        <v>138</v>
      </c>
      <c r="H2677" s="176" t="s">
        <v>162</v>
      </c>
      <c r="I2677" s="176" t="s">
        <v>1018</v>
      </c>
      <c r="J2677" s="250" t="s">
        <v>13</v>
      </c>
      <c r="K2677" s="178">
        <v>20789</v>
      </c>
      <c r="L2677" s="178">
        <v>20789</v>
      </c>
      <c r="M2677" s="178">
        <v>12206.08</v>
      </c>
      <c r="N2677" s="179" t="s">
        <v>20</v>
      </c>
      <c r="O2677" s="180" t="s">
        <v>20</v>
      </c>
    </row>
    <row r="2678" spans="1:15" customFormat="1" ht="15.5" x14ac:dyDescent="0.35">
      <c r="A2678" s="123" t="s">
        <v>5921</v>
      </c>
      <c r="B2678" s="124" t="s">
        <v>5922</v>
      </c>
      <c r="C2678" s="123" t="s">
        <v>96</v>
      </c>
      <c r="D2678" s="123" t="s">
        <v>166</v>
      </c>
      <c r="E2678" s="123" t="s">
        <v>281</v>
      </c>
      <c r="F2678" s="123">
        <v>2024</v>
      </c>
      <c r="G2678" s="123" t="s">
        <v>138</v>
      </c>
      <c r="H2678" s="123" t="s">
        <v>151</v>
      </c>
      <c r="I2678" s="123" t="s">
        <v>200</v>
      </c>
      <c r="J2678" s="251" t="s">
        <v>13</v>
      </c>
      <c r="K2678" s="181">
        <v>3216723</v>
      </c>
      <c r="L2678" s="181">
        <v>3335723</v>
      </c>
      <c r="M2678" s="181">
        <v>3321679</v>
      </c>
      <c r="N2678" s="182" t="s">
        <v>20</v>
      </c>
      <c r="O2678" s="183" t="s">
        <v>20</v>
      </c>
    </row>
    <row r="2679" spans="1:15" customFormat="1" ht="15.5" x14ac:dyDescent="0.35">
      <c r="A2679" s="176" t="s">
        <v>5923</v>
      </c>
      <c r="B2679" s="177" t="s">
        <v>5924</v>
      </c>
      <c r="C2679" s="176" t="s">
        <v>292</v>
      </c>
      <c r="D2679" s="176" t="s">
        <v>72</v>
      </c>
      <c r="E2679" s="176" t="s">
        <v>72</v>
      </c>
      <c r="F2679" s="176">
        <v>2024</v>
      </c>
      <c r="G2679" s="176" t="s">
        <v>138</v>
      </c>
      <c r="H2679" s="176" t="s">
        <v>151</v>
      </c>
      <c r="I2679" s="176" t="s">
        <v>152</v>
      </c>
      <c r="J2679" s="250" t="s">
        <v>13</v>
      </c>
      <c r="K2679" s="178">
        <v>101251</v>
      </c>
      <c r="L2679" s="178">
        <v>101251</v>
      </c>
      <c r="M2679" s="178">
        <v>97466</v>
      </c>
      <c r="N2679" s="179" t="s">
        <v>20</v>
      </c>
      <c r="O2679" s="180" t="s">
        <v>20</v>
      </c>
    </row>
    <row r="2680" spans="1:15" customFormat="1" ht="15.5" x14ac:dyDescent="0.35">
      <c r="A2680" s="123" t="s">
        <v>5925</v>
      </c>
      <c r="B2680" s="124" t="s">
        <v>5926</v>
      </c>
      <c r="C2680" s="123" t="s">
        <v>90</v>
      </c>
      <c r="D2680" s="123" t="s">
        <v>911</v>
      </c>
      <c r="E2680" s="123" t="s">
        <v>2388</v>
      </c>
      <c r="F2680" s="123">
        <v>2024</v>
      </c>
      <c r="G2680" s="123" t="s">
        <v>138</v>
      </c>
      <c r="H2680" s="123" t="s">
        <v>151</v>
      </c>
      <c r="I2680" s="123" t="s">
        <v>200</v>
      </c>
      <c r="J2680" s="251" t="s">
        <v>13</v>
      </c>
      <c r="K2680" s="181">
        <v>480498</v>
      </c>
      <c r="L2680" s="181">
        <v>2</v>
      </c>
      <c r="M2680" s="181">
        <v>0</v>
      </c>
      <c r="N2680" s="182" t="s">
        <v>20</v>
      </c>
      <c r="O2680" s="183" t="s">
        <v>146</v>
      </c>
    </row>
    <row r="2681" spans="1:15" customFormat="1" ht="15.5" x14ac:dyDescent="0.35">
      <c r="A2681" s="176" t="s">
        <v>5927</v>
      </c>
      <c r="B2681" s="177" t="s">
        <v>5928</v>
      </c>
      <c r="C2681" s="176" t="s">
        <v>90</v>
      </c>
      <c r="D2681" s="176" t="s">
        <v>306</v>
      </c>
      <c r="E2681" s="176" t="s">
        <v>1116</v>
      </c>
      <c r="F2681" s="176">
        <v>2024</v>
      </c>
      <c r="G2681" s="176" t="s">
        <v>138</v>
      </c>
      <c r="H2681" s="176" t="s">
        <v>151</v>
      </c>
      <c r="I2681" s="176" t="s">
        <v>200</v>
      </c>
      <c r="J2681" s="250" t="s">
        <v>13</v>
      </c>
      <c r="K2681" s="178">
        <v>462970</v>
      </c>
      <c r="L2681" s="178">
        <v>3</v>
      </c>
      <c r="M2681" s="178">
        <v>0</v>
      </c>
      <c r="N2681" s="179" t="s">
        <v>20</v>
      </c>
      <c r="O2681" s="180" t="s">
        <v>146</v>
      </c>
    </row>
    <row r="2682" spans="1:15" customFormat="1" ht="15.5" x14ac:dyDescent="0.35">
      <c r="A2682" s="123" t="s">
        <v>5929</v>
      </c>
      <c r="B2682" s="124" t="s">
        <v>5930</v>
      </c>
      <c r="C2682" s="123" t="s">
        <v>96</v>
      </c>
      <c r="D2682" s="123" t="s">
        <v>166</v>
      </c>
      <c r="E2682" s="123" t="s">
        <v>281</v>
      </c>
      <c r="F2682" s="123">
        <v>2024</v>
      </c>
      <c r="G2682" s="123" t="s">
        <v>138</v>
      </c>
      <c r="H2682" s="123" t="s">
        <v>162</v>
      </c>
      <c r="I2682" s="123" t="s">
        <v>1018</v>
      </c>
      <c r="J2682" s="251" t="s">
        <v>13</v>
      </c>
      <c r="K2682" s="181">
        <v>21620</v>
      </c>
      <c r="L2682" s="185">
        <v>21620</v>
      </c>
      <c r="M2682" s="181">
        <v>0</v>
      </c>
      <c r="N2682" s="182" t="s">
        <v>20</v>
      </c>
      <c r="O2682" s="183" t="s">
        <v>146</v>
      </c>
    </row>
    <row r="2683" spans="1:15" customFormat="1" ht="15.5" x14ac:dyDescent="0.35">
      <c r="A2683" s="176" t="s">
        <v>5931</v>
      </c>
      <c r="B2683" s="177" t="s">
        <v>5932</v>
      </c>
      <c r="C2683" s="176" t="s">
        <v>91</v>
      </c>
      <c r="D2683" s="176" t="s">
        <v>393</v>
      </c>
      <c r="E2683" s="176" t="s">
        <v>4723</v>
      </c>
      <c r="F2683" s="176">
        <v>2024</v>
      </c>
      <c r="G2683" s="176" t="s">
        <v>138</v>
      </c>
      <c r="H2683" s="176" t="s">
        <v>144</v>
      </c>
      <c r="I2683" s="176" t="s">
        <v>145</v>
      </c>
      <c r="J2683" s="250" t="s">
        <v>13</v>
      </c>
      <c r="K2683" s="178">
        <v>806339</v>
      </c>
      <c r="L2683" s="178">
        <v>636656</v>
      </c>
      <c r="M2683" s="178">
        <v>636655</v>
      </c>
      <c r="N2683" s="179" t="s">
        <v>20</v>
      </c>
      <c r="O2683" s="180" t="s">
        <v>20</v>
      </c>
    </row>
    <row r="2684" spans="1:15" customFormat="1" ht="15.5" x14ac:dyDescent="0.35">
      <c r="A2684" s="123" t="s">
        <v>5933</v>
      </c>
      <c r="B2684" s="124" t="s">
        <v>5934</v>
      </c>
      <c r="C2684" s="123" t="s">
        <v>292</v>
      </c>
      <c r="D2684" s="123" t="s">
        <v>72</v>
      </c>
      <c r="E2684" s="123" t="s">
        <v>72</v>
      </c>
      <c r="F2684" s="123">
        <v>2024</v>
      </c>
      <c r="G2684" s="123" t="s">
        <v>138</v>
      </c>
      <c r="H2684" s="123" t="s">
        <v>847</v>
      </c>
      <c r="I2684" s="123" t="s">
        <v>1256</v>
      </c>
      <c r="J2684" s="251" t="s">
        <v>13</v>
      </c>
      <c r="K2684" s="181">
        <v>1000</v>
      </c>
      <c r="L2684" s="181">
        <v>100000</v>
      </c>
      <c r="M2684" s="181">
        <v>0</v>
      </c>
      <c r="N2684" s="182" t="s">
        <v>20</v>
      </c>
      <c r="O2684" s="183" t="s">
        <v>146</v>
      </c>
    </row>
    <row r="2685" spans="1:15" customFormat="1" ht="15.5" x14ac:dyDescent="0.35">
      <c r="A2685" s="176" t="s">
        <v>5935</v>
      </c>
      <c r="B2685" s="177" t="s">
        <v>5936</v>
      </c>
      <c r="C2685" s="176" t="s">
        <v>89</v>
      </c>
      <c r="D2685" s="176" t="s">
        <v>221</v>
      </c>
      <c r="E2685" s="176" t="s">
        <v>1842</v>
      </c>
      <c r="F2685" s="176">
        <v>2024</v>
      </c>
      <c r="G2685" s="176" t="s">
        <v>138</v>
      </c>
      <c r="H2685" s="176" t="s">
        <v>144</v>
      </c>
      <c r="I2685" s="176" t="s">
        <v>145</v>
      </c>
      <c r="J2685" s="250" t="s">
        <v>13</v>
      </c>
      <c r="K2685" s="178">
        <v>357174</v>
      </c>
      <c r="L2685" s="178">
        <v>252743</v>
      </c>
      <c r="M2685" s="184">
        <v>252741.19099999999</v>
      </c>
      <c r="N2685" s="179" t="s">
        <v>20</v>
      </c>
      <c r="O2685" s="180" t="s">
        <v>20</v>
      </c>
    </row>
    <row r="2686" spans="1:15" customFormat="1" ht="15.5" x14ac:dyDescent="0.35">
      <c r="A2686" s="123" t="s">
        <v>5937</v>
      </c>
      <c r="B2686" s="124" t="s">
        <v>5938</v>
      </c>
      <c r="C2686" s="123" t="s">
        <v>91</v>
      </c>
      <c r="D2686" s="123" t="s">
        <v>393</v>
      </c>
      <c r="E2686" s="123" t="s">
        <v>4723</v>
      </c>
      <c r="F2686" s="123">
        <v>2024</v>
      </c>
      <c r="G2686" s="123" t="s">
        <v>138</v>
      </c>
      <c r="H2686" s="123" t="s">
        <v>144</v>
      </c>
      <c r="I2686" s="123" t="s">
        <v>144</v>
      </c>
      <c r="J2686" s="251" t="s">
        <v>13</v>
      </c>
      <c r="K2686" s="181">
        <v>34847</v>
      </c>
      <c r="L2686" s="181">
        <v>38848</v>
      </c>
      <c r="M2686" s="181">
        <v>34847.468000000001</v>
      </c>
      <c r="N2686" s="182" t="s">
        <v>20</v>
      </c>
      <c r="O2686" s="183" t="s">
        <v>20</v>
      </c>
    </row>
    <row r="2687" spans="1:15" customFormat="1" ht="15.5" x14ac:dyDescent="0.35">
      <c r="A2687" s="176" t="s">
        <v>5939</v>
      </c>
      <c r="B2687" s="177" t="s">
        <v>5940</v>
      </c>
      <c r="C2687" s="176" t="s">
        <v>92</v>
      </c>
      <c r="D2687" s="176" t="s">
        <v>540</v>
      </c>
      <c r="E2687" s="176" t="s">
        <v>1713</v>
      </c>
      <c r="F2687" s="176">
        <v>2024</v>
      </c>
      <c r="G2687" s="176" t="s">
        <v>138</v>
      </c>
      <c r="H2687" s="176" t="s">
        <v>144</v>
      </c>
      <c r="I2687" s="176" t="s">
        <v>145</v>
      </c>
      <c r="J2687" s="250" t="s">
        <v>13</v>
      </c>
      <c r="K2687" s="178">
        <v>25441</v>
      </c>
      <c r="L2687" s="178">
        <v>25441</v>
      </c>
      <c r="M2687" s="178">
        <v>24973.053</v>
      </c>
      <c r="N2687" s="179" t="s">
        <v>20</v>
      </c>
      <c r="O2687" s="180" t="s">
        <v>20</v>
      </c>
    </row>
    <row r="2688" spans="1:15" customFormat="1" ht="15.5" x14ac:dyDescent="0.35">
      <c r="A2688" s="123" t="s">
        <v>5941</v>
      </c>
      <c r="B2688" s="124" t="s">
        <v>5942</v>
      </c>
      <c r="C2688" s="123" t="s">
        <v>91</v>
      </c>
      <c r="D2688" s="123" t="s">
        <v>596</v>
      </c>
      <c r="E2688" s="123" t="s">
        <v>4010</v>
      </c>
      <c r="F2688" s="123">
        <v>2024</v>
      </c>
      <c r="G2688" s="123" t="s">
        <v>138</v>
      </c>
      <c r="H2688" s="123" t="s">
        <v>144</v>
      </c>
      <c r="I2688" s="123" t="s">
        <v>943</v>
      </c>
      <c r="J2688" s="251" t="s">
        <v>13</v>
      </c>
      <c r="K2688" s="181">
        <v>308941</v>
      </c>
      <c r="L2688" s="181">
        <v>80070</v>
      </c>
      <c r="M2688" s="181">
        <v>80070</v>
      </c>
      <c r="N2688" s="182" t="s">
        <v>20</v>
      </c>
      <c r="O2688" s="183" t="s">
        <v>20</v>
      </c>
    </row>
    <row r="2689" spans="1:15" customFormat="1" ht="15.5" x14ac:dyDescent="0.35">
      <c r="A2689" s="176" t="s">
        <v>5943</v>
      </c>
      <c r="B2689" s="177" t="s">
        <v>5944</v>
      </c>
      <c r="C2689" s="176" t="s">
        <v>88</v>
      </c>
      <c r="D2689" s="176" t="s">
        <v>396</v>
      </c>
      <c r="E2689" s="176" t="s">
        <v>396</v>
      </c>
      <c r="F2689" s="176">
        <v>2024</v>
      </c>
      <c r="G2689" s="176" t="s">
        <v>138</v>
      </c>
      <c r="H2689" s="176" t="s">
        <v>162</v>
      </c>
      <c r="I2689" s="176" t="s">
        <v>1018</v>
      </c>
      <c r="J2689" s="250" t="s">
        <v>13</v>
      </c>
      <c r="K2689" s="178">
        <v>12750</v>
      </c>
      <c r="L2689" s="178">
        <v>12750</v>
      </c>
      <c r="M2689" s="178">
        <v>0</v>
      </c>
      <c r="N2689" s="179" t="s">
        <v>20</v>
      </c>
      <c r="O2689" s="180" t="s">
        <v>146</v>
      </c>
    </row>
    <row r="2690" spans="1:15" customFormat="1" ht="15.5" x14ac:dyDescent="0.35">
      <c r="A2690" s="123" t="s">
        <v>5945</v>
      </c>
      <c r="B2690" s="124" t="s">
        <v>5946</v>
      </c>
      <c r="C2690" s="123" t="s">
        <v>91</v>
      </c>
      <c r="D2690" s="123" t="s">
        <v>384</v>
      </c>
      <c r="E2690" s="123" t="s">
        <v>518</v>
      </c>
      <c r="F2690" s="123">
        <v>2024</v>
      </c>
      <c r="G2690" s="123" t="s">
        <v>138</v>
      </c>
      <c r="H2690" s="123" t="s">
        <v>196</v>
      </c>
      <c r="I2690" s="123" t="s">
        <v>196</v>
      </c>
      <c r="J2690" s="251" t="s">
        <v>13</v>
      </c>
      <c r="K2690" s="181">
        <v>70116</v>
      </c>
      <c r="L2690" s="185">
        <v>70116</v>
      </c>
      <c r="M2690" s="181">
        <v>70116.153000000006</v>
      </c>
      <c r="N2690" s="182" t="s">
        <v>20</v>
      </c>
      <c r="O2690" s="183" t="s">
        <v>20</v>
      </c>
    </row>
    <row r="2691" spans="1:15" customFormat="1" ht="15.5" x14ac:dyDescent="0.35">
      <c r="A2691" s="176" t="s">
        <v>5947</v>
      </c>
      <c r="B2691" s="177" t="s">
        <v>5948</v>
      </c>
      <c r="C2691" s="176" t="s">
        <v>100</v>
      </c>
      <c r="D2691" s="176" t="s">
        <v>73</v>
      </c>
      <c r="E2691" s="176" t="s">
        <v>1009</v>
      </c>
      <c r="F2691" s="176">
        <v>2024</v>
      </c>
      <c r="G2691" s="176" t="s">
        <v>138</v>
      </c>
      <c r="H2691" s="176" t="s">
        <v>151</v>
      </c>
      <c r="I2691" s="176" t="s">
        <v>200</v>
      </c>
      <c r="J2691" s="250" t="s">
        <v>13</v>
      </c>
      <c r="K2691" s="178">
        <v>166415</v>
      </c>
      <c r="L2691" s="178">
        <v>61850</v>
      </c>
      <c r="M2691" s="178">
        <v>61850</v>
      </c>
      <c r="N2691" s="179" t="s">
        <v>20</v>
      </c>
      <c r="O2691" s="180" t="s">
        <v>20</v>
      </c>
    </row>
    <row r="2692" spans="1:15" customFormat="1" ht="15.5" x14ac:dyDescent="0.35">
      <c r="A2692" s="123" t="s">
        <v>5949</v>
      </c>
      <c r="B2692" s="124" t="s">
        <v>5950</v>
      </c>
      <c r="C2692" s="123" t="s">
        <v>100</v>
      </c>
      <c r="D2692" s="123" t="s">
        <v>73</v>
      </c>
      <c r="E2692" s="123" t="s">
        <v>1009</v>
      </c>
      <c r="F2692" s="123">
        <v>2024</v>
      </c>
      <c r="G2692" s="123" t="s">
        <v>138</v>
      </c>
      <c r="H2692" s="123" t="s">
        <v>151</v>
      </c>
      <c r="I2692" s="123" t="s">
        <v>200</v>
      </c>
      <c r="J2692" s="251" t="s">
        <v>13</v>
      </c>
      <c r="K2692" s="181">
        <v>166414</v>
      </c>
      <c r="L2692" s="181">
        <v>59041</v>
      </c>
      <c r="M2692" s="181">
        <v>59041</v>
      </c>
      <c r="N2692" s="182" t="s">
        <v>20</v>
      </c>
      <c r="O2692" s="183" t="s">
        <v>20</v>
      </c>
    </row>
    <row r="2693" spans="1:15" customFormat="1" ht="15.5" x14ac:dyDescent="0.35">
      <c r="A2693" s="176" t="s">
        <v>5951</v>
      </c>
      <c r="B2693" s="177" t="s">
        <v>5952</v>
      </c>
      <c r="C2693" s="176" t="s">
        <v>87</v>
      </c>
      <c r="D2693" s="176" t="s">
        <v>60</v>
      </c>
      <c r="E2693" s="176" t="s">
        <v>60</v>
      </c>
      <c r="F2693" s="176">
        <v>2024</v>
      </c>
      <c r="G2693" s="176" t="s">
        <v>138</v>
      </c>
      <c r="H2693" s="176" t="s">
        <v>182</v>
      </c>
      <c r="I2693" s="176" t="s">
        <v>1000</v>
      </c>
      <c r="J2693" s="250" t="s">
        <v>13</v>
      </c>
      <c r="K2693" s="178">
        <v>1</v>
      </c>
      <c r="L2693" s="178">
        <v>35000</v>
      </c>
      <c r="M2693" s="184">
        <v>0</v>
      </c>
      <c r="N2693" s="179" t="s">
        <v>20</v>
      </c>
      <c r="O2693" s="180" t="s">
        <v>146</v>
      </c>
    </row>
    <row r="2694" spans="1:15" customFormat="1" ht="15.5" x14ac:dyDescent="0.35">
      <c r="A2694" s="123" t="s">
        <v>5953</v>
      </c>
      <c r="B2694" s="124" t="s">
        <v>5954</v>
      </c>
      <c r="C2694" s="123" t="s">
        <v>96</v>
      </c>
      <c r="D2694" s="123" t="s">
        <v>166</v>
      </c>
      <c r="E2694" s="123" t="s">
        <v>558</v>
      </c>
      <c r="F2694" s="123">
        <v>2024</v>
      </c>
      <c r="G2694" s="123" t="s">
        <v>138</v>
      </c>
      <c r="H2694" s="123" t="s">
        <v>182</v>
      </c>
      <c r="I2694" s="123" t="s">
        <v>330</v>
      </c>
      <c r="J2694" s="251" t="s">
        <v>13</v>
      </c>
      <c r="K2694" s="181">
        <v>30000</v>
      </c>
      <c r="L2694" s="181">
        <v>30000</v>
      </c>
      <c r="M2694" s="181">
        <v>27750</v>
      </c>
      <c r="N2694" s="182" t="s">
        <v>20</v>
      </c>
      <c r="O2694" s="183" t="s">
        <v>20</v>
      </c>
    </row>
    <row r="2695" spans="1:15" customFormat="1" ht="15.5" x14ac:dyDescent="0.35">
      <c r="A2695" s="176" t="s">
        <v>5955</v>
      </c>
      <c r="B2695" s="177" t="s">
        <v>5956</v>
      </c>
      <c r="C2695" s="176" t="s">
        <v>98</v>
      </c>
      <c r="D2695" s="176" t="s">
        <v>365</v>
      </c>
      <c r="E2695" s="176" t="s">
        <v>155</v>
      </c>
      <c r="F2695" s="176">
        <v>2024</v>
      </c>
      <c r="G2695" s="176" t="s">
        <v>138</v>
      </c>
      <c r="H2695" s="176" t="s">
        <v>151</v>
      </c>
      <c r="I2695" s="176" t="s">
        <v>152</v>
      </c>
      <c r="J2695" s="250" t="s">
        <v>13</v>
      </c>
      <c r="K2695" s="178">
        <v>170774</v>
      </c>
      <c r="L2695" s="178">
        <v>98510</v>
      </c>
      <c r="M2695" s="184">
        <v>82676</v>
      </c>
      <c r="N2695" s="179" t="s">
        <v>20</v>
      </c>
      <c r="O2695" s="180" t="s">
        <v>20</v>
      </c>
    </row>
    <row r="2696" spans="1:15" customFormat="1" ht="15.5" x14ac:dyDescent="0.35">
      <c r="A2696" s="123" t="s">
        <v>5957</v>
      </c>
      <c r="B2696" s="124" t="s">
        <v>5958</v>
      </c>
      <c r="C2696" s="123" t="s">
        <v>90</v>
      </c>
      <c r="D2696" s="123" t="s">
        <v>63</v>
      </c>
      <c r="E2696" s="123" t="s">
        <v>901</v>
      </c>
      <c r="F2696" s="123">
        <v>2024</v>
      </c>
      <c r="G2696" s="123" t="s">
        <v>138</v>
      </c>
      <c r="H2696" s="123" t="s">
        <v>151</v>
      </c>
      <c r="I2696" s="123" t="s">
        <v>200</v>
      </c>
      <c r="J2696" s="251" t="s">
        <v>13</v>
      </c>
      <c r="K2696" s="181">
        <v>460</v>
      </c>
      <c r="L2696" s="185">
        <v>2</v>
      </c>
      <c r="M2696" s="181">
        <v>0</v>
      </c>
      <c r="N2696" s="182" t="s">
        <v>20</v>
      </c>
      <c r="O2696" s="183" t="s">
        <v>146</v>
      </c>
    </row>
    <row r="2697" spans="1:15" customFormat="1" ht="15.5" x14ac:dyDescent="0.35">
      <c r="A2697" s="176" t="s">
        <v>5959</v>
      </c>
      <c r="B2697" s="177" t="s">
        <v>5960</v>
      </c>
      <c r="C2697" s="176" t="s">
        <v>96</v>
      </c>
      <c r="D2697" s="176" t="s">
        <v>155</v>
      </c>
      <c r="E2697" s="176" t="s">
        <v>155</v>
      </c>
      <c r="F2697" s="176">
        <v>2024</v>
      </c>
      <c r="G2697" s="176" t="s">
        <v>138</v>
      </c>
      <c r="H2697" s="176" t="s">
        <v>270</v>
      </c>
      <c r="I2697" s="176" t="s">
        <v>271</v>
      </c>
      <c r="J2697" s="250" t="s">
        <v>13</v>
      </c>
      <c r="K2697" s="178">
        <v>39005</v>
      </c>
      <c r="L2697" s="184">
        <v>13260</v>
      </c>
      <c r="M2697" s="184">
        <v>13260</v>
      </c>
      <c r="N2697" s="179" t="s">
        <v>20</v>
      </c>
      <c r="O2697" s="180" t="s">
        <v>20</v>
      </c>
    </row>
    <row r="2698" spans="1:15" customFormat="1" ht="15.5" x14ac:dyDescent="0.35">
      <c r="A2698" s="123" t="s">
        <v>5961</v>
      </c>
      <c r="B2698" s="124" t="s">
        <v>5962</v>
      </c>
      <c r="C2698" s="123" t="s">
        <v>90</v>
      </c>
      <c r="D2698" s="123" t="s">
        <v>63</v>
      </c>
      <c r="E2698" s="123" t="s">
        <v>925</v>
      </c>
      <c r="F2698" s="123">
        <v>2024</v>
      </c>
      <c r="G2698" s="123" t="s">
        <v>138</v>
      </c>
      <c r="H2698" s="123" t="s">
        <v>151</v>
      </c>
      <c r="I2698" s="123" t="s">
        <v>200</v>
      </c>
      <c r="J2698" s="251" t="s">
        <v>13</v>
      </c>
      <c r="K2698" s="181">
        <v>90903</v>
      </c>
      <c r="L2698" s="185">
        <v>1</v>
      </c>
      <c r="M2698" s="181">
        <v>0</v>
      </c>
      <c r="N2698" s="182" t="s">
        <v>20</v>
      </c>
      <c r="O2698" s="183" t="s">
        <v>146</v>
      </c>
    </row>
    <row r="2699" spans="1:15" customFormat="1" ht="15.5" x14ac:dyDescent="0.35">
      <c r="A2699" s="176" t="s">
        <v>5963</v>
      </c>
      <c r="B2699" s="177" t="s">
        <v>5964</v>
      </c>
      <c r="C2699" s="176" t="s">
        <v>90</v>
      </c>
      <c r="D2699" s="176" t="s">
        <v>306</v>
      </c>
      <c r="E2699" s="176" t="s">
        <v>3130</v>
      </c>
      <c r="F2699" s="176">
        <v>2024</v>
      </c>
      <c r="G2699" s="176" t="s">
        <v>138</v>
      </c>
      <c r="H2699" s="176" t="s">
        <v>144</v>
      </c>
      <c r="I2699" s="176" t="s">
        <v>943</v>
      </c>
      <c r="J2699" s="250" t="s">
        <v>13</v>
      </c>
      <c r="K2699" s="178">
        <v>2699416</v>
      </c>
      <c r="L2699" s="178">
        <v>189659</v>
      </c>
      <c r="M2699" s="178">
        <v>189656</v>
      </c>
      <c r="N2699" s="179" t="s">
        <v>20</v>
      </c>
      <c r="O2699" s="180" t="s">
        <v>20</v>
      </c>
    </row>
    <row r="2700" spans="1:15" customFormat="1" ht="15.5" x14ac:dyDescent="0.35">
      <c r="A2700" s="123" t="s">
        <v>5965</v>
      </c>
      <c r="B2700" s="124" t="s">
        <v>5966</v>
      </c>
      <c r="C2700" s="123" t="s">
        <v>111</v>
      </c>
      <c r="D2700" s="123" t="s">
        <v>319</v>
      </c>
      <c r="E2700" s="123" t="s">
        <v>1861</v>
      </c>
      <c r="F2700" s="123">
        <v>2024</v>
      </c>
      <c r="G2700" s="123" t="s">
        <v>138</v>
      </c>
      <c r="H2700" s="123" t="s">
        <v>182</v>
      </c>
      <c r="I2700" s="123" t="s">
        <v>1202</v>
      </c>
      <c r="J2700" s="251" t="s">
        <v>13</v>
      </c>
      <c r="K2700" s="181">
        <v>221857</v>
      </c>
      <c r="L2700" s="185">
        <v>40000</v>
      </c>
      <c r="M2700" s="181">
        <v>0</v>
      </c>
      <c r="N2700" s="182" t="s">
        <v>20</v>
      </c>
      <c r="O2700" s="183" t="s">
        <v>146</v>
      </c>
    </row>
    <row r="2701" spans="1:15" customFormat="1" ht="15.5" x14ac:dyDescent="0.35">
      <c r="A2701" s="176" t="s">
        <v>5967</v>
      </c>
      <c r="B2701" s="177" t="s">
        <v>5968</v>
      </c>
      <c r="C2701" s="176" t="s">
        <v>92</v>
      </c>
      <c r="D2701" s="176" t="s">
        <v>155</v>
      </c>
      <c r="E2701" s="176" t="s">
        <v>155</v>
      </c>
      <c r="F2701" s="176">
        <v>2024</v>
      </c>
      <c r="G2701" s="176" t="s">
        <v>138</v>
      </c>
      <c r="H2701" s="176" t="s">
        <v>151</v>
      </c>
      <c r="I2701" s="176" t="s">
        <v>152</v>
      </c>
      <c r="J2701" s="250" t="s">
        <v>13</v>
      </c>
      <c r="K2701" s="178">
        <v>599262</v>
      </c>
      <c r="L2701" s="184">
        <v>598820</v>
      </c>
      <c r="M2701" s="178">
        <v>598816.13600000006</v>
      </c>
      <c r="N2701" s="179" t="s">
        <v>20</v>
      </c>
      <c r="O2701" s="180" t="s">
        <v>20</v>
      </c>
    </row>
    <row r="2702" spans="1:15" customFormat="1" ht="15.5" x14ac:dyDescent="0.35">
      <c r="A2702" s="123" t="s">
        <v>5969</v>
      </c>
      <c r="B2702" s="124" t="s">
        <v>5970</v>
      </c>
      <c r="C2702" s="123" t="s">
        <v>91</v>
      </c>
      <c r="D2702" s="123" t="s">
        <v>344</v>
      </c>
      <c r="E2702" s="123" t="s">
        <v>434</v>
      </c>
      <c r="F2702" s="123">
        <v>2024</v>
      </c>
      <c r="G2702" s="123" t="s">
        <v>138</v>
      </c>
      <c r="H2702" s="123" t="s">
        <v>144</v>
      </c>
      <c r="I2702" s="123" t="s">
        <v>145</v>
      </c>
      <c r="J2702" s="251" t="s">
        <v>13</v>
      </c>
      <c r="K2702" s="181">
        <v>982055</v>
      </c>
      <c r="L2702" s="181">
        <v>982055</v>
      </c>
      <c r="M2702" s="185">
        <v>982052</v>
      </c>
      <c r="N2702" s="182" t="s">
        <v>20</v>
      </c>
      <c r="O2702" s="183" t="s">
        <v>20</v>
      </c>
    </row>
    <row r="2703" spans="1:15" customFormat="1" ht="15.5" x14ac:dyDescent="0.35">
      <c r="A2703" s="176" t="s">
        <v>5971</v>
      </c>
      <c r="B2703" s="177" t="s">
        <v>5972</v>
      </c>
      <c r="C2703" s="176" t="s">
        <v>90</v>
      </c>
      <c r="D2703" s="176" t="s">
        <v>742</v>
      </c>
      <c r="E2703" s="176" t="s">
        <v>742</v>
      </c>
      <c r="F2703" s="176">
        <v>2024</v>
      </c>
      <c r="G2703" s="176" t="s">
        <v>138</v>
      </c>
      <c r="H2703" s="176" t="s">
        <v>847</v>
      </c>
      <c r="I2703" s="176" t="s">
        <v>1673</v>
      </c>
      <c r="J2703" s="250" t="s">
        <v>13</v>
      </c>
      <c r="K2703" s="178">
        <v>1180468</v>
      </c>
      <c r="L2703" s="178">
        <v>470077</v>
      </c>
      <c r="M2703" s="178">
        <v>469962</v>
      </c>
      <c r="N2703" s="179" t="s">
        <v>20</v>
      </c>
      <c r="O2703" s="180" t="s">
        <v>20</v>
      </c>
    </row>
    <row r="2704" spans="1:15" customFormat="1" ht="15.5" x14ac:dyDescent="0.35">
      <c r="A2704" s="123" t="s">
        <v>5973</v>
      </c>
      <c r="B2704" s="124" t="s">
        <v>5974</v>
      </c>
      <c r="C2704" s="123" t="s">
        <v>92</v>
      </c>
      <c r="D2704" s="123" t="s">
        <v>721</v>
      </c>
      <c r="E2704" s="123" t="s">
        <v>1025</v>
      </c>
      <c r="F2704" s="123">
        <v>2024</v>
      </c>
      <c r="G2704" s="123" t="s">
        <v>138</v>
      </c>
      <c r="H2704" s="123" t="s">
        <v>144</v>
      </c>
      <c r="I2704" s="123" t="s">
        <v>145</v>
      </c>
      <c r="J2704" s="251" t="s">
        <v>13</v>
      </c>
      <c r="K2704" s="181">
        <v>18226</v>
      </c>
      <c r="L2704" s="185">
        <v>18227</v>
      </c>
      <c r="M2704" s="181">
        <v>16226</v>
      </c>
      <c r="N2704" s="182" t="s">
        <v>20</v>
      </c>
      <c r="O2704" s="183" t="s">
        <v>20</v>
      </c>
    </row>
    <row r="2705" spans="1:15" customFormat="1" ht="15.5" x14ac:dyDescent="0.35">
      <c r="A2705" s="176" t="s">
        <v>5975</v>
      </c>
      <c r="B2705" s="177" t="s">
        <v>5976</v>
      </c>
      <c r="C2705" s="176" t="s">
        <v>98</v>
      </c>
      <c r="D2705" s="176" t="s">
        <v>155</v>
      </c>
      <c r="E2705" s="176" t="s">
        <v>155</v>
      </c>
      <c r="F2705" s="176">
        <v>2024</v>
      </c>
      <c r="G2705" s="176" t="s">
        <v>138</v>
      </c>
      <c r="H2705" s="176" t="s">
        <v>151</v>
      </c>
      <c r="I2705" s="176" t="s">
        <v>152</v>
      </c>
      <c r="J2705" s="250" t="s">
        <v>13</v>
      </c>
      <c r="K2705" s="178">
        <v>16778</v>
      </c>
      <c r="L2705" s="178">
        <v>8861</v>
      </c>
      <c r="M2705" s="178">
        <v>8861</v>
      </c>
      <c r="N2705" s="179" t="s">
        <v>20</v>
      </c>
      <c r="O2705" s="180" t="s">
        <v>20</v>
      </c>
    </row>
    <row r="2706" spans="1:15" customFormat="1" ht="15.5" x14ac:dyDescent="0.35">
      <c r="A2706" s="123" t="s">
        <v>5977</v>
      </c>
      <c r="B2706" s="124" t="s">
        <v>5978</v>
      </c>
      <c r="C2706" s="123" t="s">
        <v>84</v>
      </c>
      <c r="D2706" s="123" t="s">
        <v>440</v>
      </c>
      <c r="E2706" s="123" t="s">
        <v>440</v>
      </c>
      <c r="F2706" s="123">
        <v>2024</v>
      </c>
      <c r="G2706" s="123" t="s">
        <v>138</v>
      </c>
      <c r="H2706" s="123" t="s">
        <v>144</v>
      </c>
      <c r="I2706" s="123" t="s">
        <v>145</v>
      </c>
      <c r="J2706" s="251" t="s">
        <v>13</v>
      </c>
      <c r="K2706" s="181">
        <v>2638289</v>
      </c>
      <c r="L2706" s="181">
        <v>2638289</v>
      </c>
      <c r="M2706" s="181">
        <v>2638026</v>
      </c>
      <c r="N2706" s="182" t="s">
        <v>20</v>
      </c>
      <c r="O2706" s="183" t="s">
        <v>20</v>
      </c>
    </row>
    <row r="2707" spans="1:15" customFormat="1" ht="15.5" x14ac:dyDescent="0.35">
      <c r="A2707" s="176" t="s">
        <v>5979</v>
      </c>
      <c r="B2707" s="177" t="s">
        <v>5980</v>
      </c>
      <c r="C2707" s="176" t="s">
        <v>84</v>
      </c>
      <c r="D2707" s="176" t="s">
        <v>341</v>
      </c>
      <c r="E2707" s="176" t="s">
        <v>1907</v>
      </c>
      <c r="F2707" s="176">
        <v>2024</v>
      </c>
      <c r="G2707" s="176" t="s">
        <v>138</v>
      </c>
      <c r="H2707" s="176" t="s">
        <v>144</v>
      </c>
      <c r="I2707" s="176" t="s">
        <v>145</v>
      </c>
      <c r="J2707" s="250" t="s">
        <v>13</v>
      </c>
      <c r="K2707" s="178">
        <v>354381</v>
      </c>
      <c r="L2707" s="178">
        <v>354381</v>
      </c>
      <c r="M2707" s="178">
        <v>354370.04200000002</v>
      </c>
      <c r="N2707" s="179" t="s">
        <v>20</v>
      </c>
      <c r="O2707" s="180" t="s">
        <v>20</v>
      </c>
    </row>
    <row r="2708" spans="1:15" customFormat="1" ht="15.5" x14ac:dyDescent="0.35">
      <c r="A2708" s="123" t="s">
        <v>5981</v>
      </c>
      <c r="B2708" s="124" t="s">
        <v>5982</v>
      </c>
      <c r="C2708" s="123" t="s">
        <v>84</v>
      </c>
      <c r="D2708" s="123" t="s">
        <v>440</v>
      </c>
      <c r="E2708" s="123" t="s">
        <v>5408</v>
      </c>
      <c r="F2708" s="123">
        <v>2024</v>
      </c>
      <c r="G2708" s="123" t="s">
        <v>138</v>
      </c>
      <c r="H2708" s="123" t="s">
        <v>144</v>
      </c>
      <c r="I2708" s="123" t="s">
        <v>145</v>
      </c>
      <c r="J2708" s="251" t="s">
        <v>13</v>
      </c>
      <c r="K2708" s="181">
        <v>35096</v>
      </c>
      <c r="L2708" s="181">
        <v>35096</v>
      </c>
      <c r="M2708" s="181">
        <v>35086</v>
      </c>
      <c r="N2708" s="182" t="s">
        <v>20</v>
      </c>
      <c r="O2708" s="183" t="s">
        <v>20</v>
      </c>
    </row>
    <row r="2709" spans="1:15" customFormat="1" ht="15.5" x14ac:dyDescent="0.35">
      <c r="A2709" s="176" t="s">
        <v>5983</v>
      </c>
      <c r="B2709" s="177" t="s">
        <v>5984</v>
      </c>
      <c r="C2709" s="176" t="s">
        <v>98</v>
      </c>
      <c r="D2709" s="176" t="s">
        <v>190</v>
      </c>
      <c r="E2709" s="176" t="s">
        <v>5985</v>
      </c>
      <c r="F2709" s="176">
        <v>2024</v>
      </c>
      <c r="G2709" s="176" t="s">
        <v>138</v>
      </c>
      <c r="H2709" s="176" t="s">
        <v>139</v>
      </c>
      <c r="I2709" s="176" t="s">
        <v>140</v>
      </c>
      <c r="J2709" s="250" t="s">
        <v>13</v>
      </c>
      <c r="K2709" s="178">
        <v>368455</v>
      </c>
      <c r="L2709" s="178">
        <v>41113</v>
      </c>
      <c r="M2709" s="178">
        <v>3480.393</v>
      </c>
      <c r="N2709" s="179" t="s">
        <v>20</v>
      </c>
      <c r="O2709" s="180" t="s">
        <v>20</v>
      </c>
    </row>
    <row r="2710" spans="1:15" customFormat="1" ht="15.5" x14ac:dyDescent="0.35">
      <c r="A2710" s="123" t="s">
        <v>5986</v>
      </c>
      <c r="B2710" s="124" t="s">
        <v>5987</v>
      </c>
      <c r="C2710" s="123" t="s">
        <v>84</v>
      </c>
      <c r="D2710" s="123" t="s">
        <v>440</v>
      </c>
      <c r="E2710" s="123" t="s">
        <v>440</v>
      </c>
      <c r="F2710" s="123">
        <v>2024</v>
      </c>
      <c r="G2710" s="123" t="s">
        <v>138</v>
      </c>
      <c r="H2710" s="123" t="s">
        <v>144</v>
      </c>
      <c r="I2710" s="123" t="s">
        <v>145</v>
      </c>
      <c r="J2710" s="251" t="s">
        <v>13</v>
      </c>
      <c r="K2710" s="181">
        <v>1979665</v>
      </c>
      <c r="L2710" s="181">
        <v>1979665</v>
      </c>
      <c r="M2710" s="181">
        <v>1979664.34</v>
      </c>
      <c r="N2710" s="182" t="s">
        <v>20</v>
      </c>
      <c r="O2710" s="183" t="s">
        <v>20</v>
      </c>
    </row>
    <row r="2711" spans="1:15" customFormat="1" ht="15.5" x14ac:dyDescent="0.35">
      <c r="A2711" s="176" t="s">
        <v>5988</v>
      </c>
      <c r="B2711" s="177" t="s">
        <v>5989</v>
      </c>
      <c r="C2711" s="176" t="s">
        <v>84</v>
      </c>
      <c r="D2711" s="176" t="s">
        <v>440</v>
      </c>
      <c r="E2711" s="176" t="s">
        <v>440</v>
      </c>
      <c r="F2711" s="176">
        <v>2024</v>
      </c>
      <c r="G2711" s="176" t="s">
        <v>138</v>
      </c>
      <c r="H2711" s="176" t="s">
        <v>144</v>
      </c>
      <c r="I2711" s="176" t="s">
        <v>145</v>
      </c>
      <c r="J2711" s="250" t="s">
        <v>13</v>
      </c>
      <c r="K2711" s="178">
        <v>252175</v>
      </c>
      <c r="L2711" s="178">
        <v>252174</v>
      </c>
      <c r="M2711" s="184">
        <v>252172.853</v>
      </c>
      <c r="N2711" s="179" t="s">
        <v>20</v>
      </c>
      <c r="O2711" s="180" t="s">
        <v>20</v>
      </c>
    </row>
    <row r="2712" spans="1:15" customFormat="1" ht="15.5" x14ac:dyDescent="0.35">
      <c r="A2712" s="123" t="s">
        <v>5990</v>
      </c>
      <c r="B2712" s="124" t="s">
        <v>5991</v>
      </c>
      <c r="C2712" s="123" t="s">
        <v>88</v>
      </c>
      <c r="D2712" s="123" t="s">
        <v>396</v>
      </c>
      <c r="E2712" s="123" t="s">
        <v>396</v>
      </c>
      <c r="F2712" s="123">
        <v>2024</v>
      </c>
      <c r="G2712" s="123" t="s">
        <v>138</v>
      </c>
      <c r="H2712" s="123" t="s">
        <v>847</v>
      </c>
      <c r="I2712" s="123" t="s">
        <v>1673</v>
      </c>
      <c r="J2712" s="251" t="s">
        <v>13</v>
      </c>
      <c r="K2712" s="181">
        <v>10027500</v>
      </c>
      <c r="L2712" s="181">
        <v>2500</v>
      </c>
      <c r="M2712" s="181">
        <v>2500</v>
      </c>
      <c r="N2712" s="182" t="s">
        <v>20</v>
      </c>
      <c r="O2712" s="183" t="s">
        <v>20</v>
      </c>
    </row>
    <row r="2713" spans="1:15" customFormat="1" ht="15.5" x14ac:dyDescent="0.35">
      <c r="A2713" s="176" t="s">
        <v>5992</v>
      </c>
      <c r="B2713" s="177" t="s">
        <v>5993</v>
      </c>
      <c r="C2713" s="176" t="s">
        <v>96</v>
      </c>
      <c r="D2713" s="176" t="s">
        <v>136</v>
      </c>
      <c r="E2713" s="176" t="s">
        <v>513</v>
      </c>
      <c r="F2713" s="176">
        <v>2024</v>
      </c>
      <c r="G2713" s="176" t="s">
        <v>138</v>
      </c>
      <c r="H2713" s="176" t="s">
        <v>182</v>
      </c>
      <c r="I2713" s="176" t="s">
        <v>330</v>
      </c>
      <c r="J2713" s="250" t="s">
        <v>13</v>
      </c>
      <c r="K2713" s="178">
        <v>2408</v>
      </c>
      <c r="L2713" s="178">
        <v>2408</v>
      </c>
      <c r="M2713" s="178">
        <v>2408</v>
      </c>
      <c r="N2713" s="179" t="s">
        <v>20</v>
      </c>
      <c r="O2713" s="180" t="s">
        <v>20</v>
      </c>
    </row>
    <row r="2714" spans="1:15" customFormat="1" ht="15.5" x14ac:dyDescent="0.35">
      <c r="A2714" s="123" t="s">
        <v>5994</v>
      </c>
      <c r="B2714" s="124" t="s">
        <v>5995</v>
      </c>
      <c r="C2714" s="123" t="s">
        <v>109</v>
      </c>
      <c r="D2714" s="123" t="s">
        <v>368</v>
      </c>
      <c r="E2714" s="123" t="s">
        <v>953</v>
      </c>
      <c r="F2714" s="123">
        <v>2024</v>
      </c>
      <c r="G2714" s="123" t="s">
        <v>251</v>
      </c>
      <c r="H2714" s="123" t="s">
        <v>210</v>
      </c>
      <c r="I2714" s="123" t="s">
        <v>429</v>
      </c>
      <c r="J2714" s="251" t="s">
        <v>13</v>
      </c>
      <c r="K2714" s="181">
        <v>63406</v>
      </c>
      <c r="L2714" s="181">
        <v>1</v>
      </c>
      <c r="M2714" s="185">
        <v>0</v>
      </c>
      <c r="N2714" s="182" t="s">
        <v>20</v>
      </c>
      <c r="O2714" s="183" t="s">
        <v>146</v>
      </c>
    </row>
    <row r="2715" spans="1:15" customFormat="1" ht="15.5" x14ac:dyDescent="0.35">
      <c r="A2715" s="176" t="s">
        <v>5996</v>
      </c>
      <c r="B2715" s="177" t="s">
        <v>5997</v>
      </c>
      <c r="C2715" s="176" t="s">
        <v>89</v>
      </c>
      <c r="D2715" s="176" t="s">
        <v>221</v>
      </c>
      <c r="E2715" s="176" t="s">
        <v>2693</v>
      </c>
      <c r="F2715" s="176">
        <v>2024</v>
      </c>
      <c r="G2715" s="176" t="s">
        <v>138</v>
      </c>
      <c r="H2715" s="176" t="s">
        <v>151</v>
      </c>
      <c r="I2715" s="176" t="s">
        <v>152</v>
      </c>
      <c r="J2715" s="250" t="s">
        <v>13</v>
      </c>
      <c r="K2715" s="178">
        <v>1862964</v>
      </c>
      <c r="L2715" s="178">
        <v>1799500</v>
      </c>
      <c r="M2715" s="178">
        <v>1790089</v>
      </c>
      <c r="N2715" s="179" t="s">
        <v>20</v>
      </c>
      <c r="O2715" s="180" t="s">
        <v>20</v>
      </c>
    </row>
    <row r="2716" spans="1:15" customFormat="1" ht="15.5" x14ac:dyDescent="0.35">
      <c r="A2716" s="123" t="s">
        <v>5998</v>
      </c>
      <c r="B2716" s="124" t="s">
        <v>5999</v>
      </c>
      <c r="C2716" s="123" t="s">
        <v>98</v>
      </c>
      <c r="D2716" s="123" t="s">
        <v>365</v>
      </c>
      <c r="E2716" s="123" t="s">
        <v>365</v>
      </c>
      <c r="F2716" s="123">
        <v>2024</v>
      </c>
      <c r="G2716" s="123" t="s">
        <v>138</v>
      </c>
      <c r="H2716" s="123" t="s">
        <v>182</v>
      </c>
      <c r="I2716" s="123" t="s">
        <v>330</v>
      </c>
      <c r="J2716" s="251" t="s">
        <v>13</v>
      </c>
      <c r="K2716" s="181">
        <v>615980</v>
      </c>
      <c r="L2716" s="181">
        <v>593200</v>
      </c>
      <c r="M2716" s="181">
        <v>590856.67700000003</v>
      </c>
      <c r="N2716" s="182" t="s">
        <v>20</v>
      </c>
      <c r="O2716" s="183" t="s">
        <v>20</v>
      </c>
    </row>
    <row r="2717" spans="1:15" customFormat="1" ht="15.5" x14ac:dyDescent="0.35">
      <c r="A2717" s="176" t="s">
        <v>6000</v>
      </c>
      <c r="B2717" s="177" t="s">
        <v>6001</v>
      </c>
      <c r="C2717" s="176" t="s">
        <v>91</v>
      </c>
      <c r="D2717" s="176" t="s">
        <v>384</v>
      </c>
      <c r="E2717" s="176" t="s">
        <v>561</v>
      </c>
      <c r="F2717" s="176">
        <v>2024</v>
      </c>
      <c r="G2717" s="176" t="s">
        <v>138</v>
      </c>
      <c r="H2717" s="176" t="s">
        <v>151</v>
      </c>
      <c r="I2717" s="176" t="s">
        <v>200</v>
      </c>
      <c r="J2717" s="250" t="s">
        <v>13</v>
      </c>
      <c r="K2717" s="178">
        <v>3360968</v>
      </c>
      <c r="L2717" s="178">
        <v>113769</v>
      </c>
      <c r="M2717" s="184">
        <v>113768.743</v>
      </c>
      <c r="N2717" s="179" t="s">
        <v>20</v>
      </c>
      <c r="O2717" s="180" t="s">
        <v>20</v>
      </c>
    </row>
    <row r="2718" spans="1:15" customFormat="1" ht="15.5" x14ac:dyDescent="0.35">
      <c r="A2718" s="123" t="s">
        <v>6002</v>
      </c>
      <c r="B2718" s="124" t="s">
        <v>6003</v>
      </c>
      <c r="C2718" s="123" t="s">
        <v>100</v>
      </c>
      <c r="D2718" s="123" t="s">
        <v>73</v>
      </c>
      <c r="E2718" s="123" t="s">
        <v>1009</v>
      </c>
      <c r="F2718" s="123">
        <v>2024</v>
      </c>
      <c r="G2718" s="123" t="s">
        <v>251</v>
      </c>
      <c r="H2718" s="123" t="s">
        <v>144</v>
      </c>
      <c r="I2718" s="123" t="s">
        <v>261</v>
      </c>
      <c r="J2718" s="251" t="s">
        <v>13</v>
      </c>
      <c r="K2718" s="181">
        <v>133303</v>
      </c>
      <c r="L2718" s="181">
        <v>69493</v>
      </c>
      <c r="M2718" s="181">
        <v>69493</v>
      </c>
      <c r="N2718" s="182" t="s">
        <v>20</v>
      </c>
      <c r="O2718" s="183" t="s">
        <v>20</v>
      </c>
    </row>
    <row r="2719" spans="1:15" customFormat="1" ht="15.5" x14ac:dyDescent="0.35">
      <c r="A2719" s="176" t="s">
        <v>6004</v>
      </c>
      <c r="B2719" s="177" t="s">
        <v>6005</v>
      </c>
      <c r="C2719" s="176" t="s">
        <v>98</v>
      </c>
      <c r="D2719" s="176" t="s">
        <v>365</v>
      </c>
      <c r="E2719" s="176" t="s">
        <v>1821</v>
      </c>
      <c r="F2719" s="176">
        <v>2024</v>
      </c>
      <c r="G2719" s="176" t="s">
        <v>138</v>
      </c>
      <c r="H2719" s="176" t="s">
        <v>151</v>
      </c>
      <c r="I2719" s="176" t="s">
        <v>152</v>
      </c>
      <c r="J2719" s="250" t="s">
        <v>13</v>
      </c>
      <c r="K2719" s="178">
        <v>528</v>
      </c>
      <c r="L2719" s="178">
        <v>510</v>
      </c>
      <c r="M2719" s="178">
        <v>76.040000000000006</v>
      </c>
      <c r="N2719" s="179" t="s">
        <v>20</v>
      </c>
      <c r="O2719" s="180" t="s">
        <v>20</v>
      </c>
    </row>
    <row r="2720" spans="1:15" customFormat="1" ht="15.5" x14ac:dyDescent="0.35">
      <c r="A2720" s="123" t="s">
        <v>6006</v>
      </c>
      <c r="B2720" s="124" t="s">
        <v>6007</v>
      </c>
      <c r="C2720" s="123" t="s">
        <v>292</v>
      </c>
      <c r="D2720" s="123" t="s">
        <v>655</v>
      </c>
      <c r="E2720" s="123" t="s">
        <v>655</v>
      </c>
      <c r="F2720" s="123">
        <v>2024</v>
      </c>
      <c r="G2720" s="123" t="s">
        <v>138</v>
      </c>
      <c r="H2720" s="123" t="s">
        <v>144</v>
      </c>
      <c r="I2720" s="123" t="s">
        <v>145</v>
      </c>
      <c r="J2720" s="251" t="s">
        <v>13</v>
      </c>
      <c r="K2720" s="181">
        <v>20</v>
      </c>
      <c r="L2720" s="181">
        <v>20</v>
      </c>
      <c r="M2720" s="181">
        <v>0</v>
      </c>
      <c r="N2720" s="182" t="s">
        <v>20</v>
      </c>
      <c r="O2720" s="183" t="s">
        <v>146</v>
      </c>
    </row>
    <row r="2721" spans="1:15" customFormat="1" ht="15.5" x14ac:dyDescent="0.35">
      <c r="A2721" s="176" t="s">
        <v>6008</v>
      </c>
      <c r="B2721" s="177" t="s">
        <v>6009</v>
      </c>
      <c r="C2721" s="176" t="s">
        <v>100</v>
      </c>
      <c r="D2721" s="176" t="s">
        <v>155</v>
      </c>
      <c r="E2721" s="176" t="s">
        <v>155</v>
      </c>
      <c r="F2721" s="176">
        <v>2024</v>
      </c>
      <c r="G2721" s="176" t="s">
        <v>138</v>
      </c>
      <c r="H2721" s="176" t="s">
        <v>196</v>
      </c>
      <c r="I2721" s="176" t="s">
        <v>196</v>
      </c>
      <c r="J2721" s="250" t="s">
        <v>13</v>
      </c>
      <c r="K2721" s="178">
        <v>101905</v>
      </c>
      <c r="L2721" s="178">
        <v>77603</v>
      </c>
      <c r="M2721" s="184">
        <v>3000</v>
      </c>
      <c r="N2721" s="179" t="s">
        <v>20</v>
      </c>
      <c r="O2721" s="180" t="s">
        <v>20</v>
      </c>
    </row>
    <row r="2722" spans="1:15" customFormat="1" ht="15.5" x14ac:dyDescent="0.35">
      <c r="A2722" s="123" t="s">
        <v>6010</v>
      </c>
      <c r="B2722" s="124" t="s">
        <v>6011</v>
      </c>
      <c r="C2722" s="123" t="s">
        <v>109</v>
      </c>
      <c r="D2722" s="123" t="s">
        <v>368</v>
      </c>
      <c r="E2722" s="123" t="s">
        <v>368</v>
      </c>
      <c r="F2722" s="123">
        <v>2024</v>
      </c>
      <c r="G2722" s="123" t="s">
        <v>138</v>
      </c>
      <c r="H2722" s="123" t="s">
        <v>139</v>
      </c>
      <c r="I2722" s="123" t="s">
        <v>140</v>
      </c>
      <c r="J2722" s="251" t="s">
        <v>13</v>
      </c>
      <c r="K2722" s="181">
        <v>30002</v>
      </c>
      <c r="L2722" s="181">
        <v>30002</v>
      </c>
      <c r="M2722" s="181">
        <v>14823</v>
      </c>
      <c r="N2722" s="182" t="s">
        <v>20</v>
      </c>
      <c r="O2722" s="183" t="s">
        <v>20</v>
      </c>
    </row>
    <row r="2723" spans="1:15" customFormat="1" ht="15.5" x14ac:dyDescent="0.35">
      <c r="A2723" s="176" t="s">
        <v>6012</v>
      </c>
      <c r="B2723" s="177" t="s">
        <v>6013</v>
      </c>
      <c r="C2723" s="176" t="s">
        <v>90</v>
      </c>
      <c r="D2723" s="176" t="s">
        <v>742</v>
      </c>
      <c r="E2723" s="176" t="s">
        <v>2696</v>
      </c>
      <c r="F2723" s="176">
        <v>2024</v>
      </c>
      <c r="G2723" s="176" t="s">
        <v>251</v>
      </c>
      <c r="H2723" s="176" t="s">
        <v>210</v>
      </c>
      <c r="I2723" s="176" t="s">
        <v>289</v>
      </c>
      <c r="J2723" s="250" t="s">
        <v>13</v>
      </c>
      <c r="K2723" s="178">
        <v>85046</v>
      </c>
      <c r="L2723" s="178">
        <v>68192</v>
      </c>
      <c r="M2723" s="178">
        <v>68190</v>
      </c>
      <c r="N2723" s="179" t="s">
        <v>20</v>
      </c>
      <c r="O2723" s="180" t="s">
        <v>20</v>
      </c>
    </row>
    <row r="2724" spans="1:15" customFormat="1" ht="15.5" x14ac:dyDescent="0.35">
      <c r="A2724" s="123" t="s">
        <v>6014</v>
      </c>
      <c r="B2724" s="124" t="s">
        <v>6015</v>
      </c>
      <c r="C2724" s="123" t="s">
        <v>90</v>
      </c>
      <c r="D2724" s="123" t="s">
        <v>911</v>
      </c>
      <c r="E2724" s="123" t="s">
        <v>2388</v>
      </c>
      <c r="F2724" s="123">
        <v>2024</v>
      </c>
      <c r="G2724" s="123" t="s">
        <v>138</v>
      </c>
      <c r="H2724" s="123" t="s">
        <v>687</v>
      </c>
      <c r="I2724" s="123" t="s">
        <v>957</v>
      </c>
      <c r="J2724" s="251" t="s">
        <v>13</v>
      </c>
      <c r="K2724" s="181">
        <v>515686</v>
      </c>
      <c r="L2724" s="185">
        <v>2</v>
      </c>
      <c r="M2724" s="181">
        <v>0</v>
      </c>
      <c r="N2724" s="182" t="s">
        <v>20</v>
      </c>
      <c r="O2724" s="183" t="s">
        <v>146</v>
      </c>
    </row>
    <row r="2725" spans="1:15" customFormat="1" ht="15.5" x14ac:dyDescent="0.35">
      <c r="A2725" s="176" t="s">
        <v>6016</v>
      </c>
      <c r="B2725" s="177" t="s">
        <v>6017</v>
      </c>
      <c r="C2725" s="176" t="s">
        <v>100</v>
      </c>
      <c r="D2725" s="176" t="s">
        <v>155</v>
      </c>
      <c r="E2725" s="176" t="s">
        <v>155</v>
      </c>
      <c r="F2725" s="176">
        <v>2024</v>
      </c>
      <c r="G2725" s="176" t="s">
        <v>138</v>
      </c>
      <c r="H2725" s="176" t="s">
        <v>151</v>
      </c>
      <c r="I2725" s="176" t="s">
        <v>200</v>
      </c>
      <c r="J2725" s="250" t="s">
        <v>13</v>
      </c>
      <c r="K2725" s="178">
        <v>1561001</v>
      </c>
      <c r="L2725" s="184">
        <v>1493518</v>
      </c>
      <c r="M2725" s="178">
        <v>1487518.1510000001</v>
      </c>
      <c r="N2725" s="179" t="s">
        <v>20</v>
      </c>
      <c r="O2725" s="180" t="s">
        <v>20</v>
      </c>
    </row>
    <row r="2726" spans="1:15" customFormat="1" ht="15.5" x14ac:dyDescent="0.35">
      <c r="A2726" s="123" t="s">
        <v>6018</v>
      </c>
      <c r="B2726" s="124" t="s">
        <v>6019</v>
      </c>
      <c r="C2726" s="123" t="s">
        <v>96</v>
      </c>
      <c r="D2726" s="123" t="s">
        <v>155</v>
      </c>
      <c r="E2726" s="123" t="s">
        <v>155</v>
      </c>
      <c r="F2726" s="123">
        <v>2024</v>
      </c>
      <c r="G2726" s="123" t="s">
        <v>138</v>
      </c>
      <c r="H2726" s="123" t="s">
        <v>270</v>
      </c>
      <c r="I2726" s="123" t="s">
        <v>271</v>
      </c>
      <c r="J2726" s="251" t="s">
        <v>13</v>
      </c>
      <c r="K2726" s="181">
        <v>38246</v>
      </c>
      <c r="L2726" s="181">
        <v>15900</v>
      </c>
      <c r="M2726" s="181">
        <v>15900</v>
      </c>
      <c r="N2726" s="182" t="s">
        <v>20</v>
      </c>
      <c r="O2726" s="183" t="s">
        <v>20</v>
      </c>
    </row>
    <row r="2727" spans="1:15" customFormat="1" ht="15.5" x14ac:dyDescent="0.35">
      <c r="A2727" s="176" t="s">
        <v>6020</v>
      </c>
      <c r="B2727" s="177" t="s">
        <v>6021</v>
      </c>
      <c r="C2727" s="176" t="s">
        <v>111</v>
      </c>
      <c r="D2727" s="176" t="s">
        <v>932</v>
      </c>
      <c r="E2727" s="176" t="s">
        <v>155</v>
      </c>
      <c r="F2727" s="176">
        <v>2024</v>
      </c>
      <c r="G2727" s="176" t="s">
        <v>138</v>
      </c>
      <c r="H2727" s="176" t="s">
        <v>139</v>
      </c>
      <c r="I2727" s="176" t="s">
        <v>168</v>
      </c>
      <c r="J2727" s="250" t="s">
        <v>13</v>
      </c>
      <c r="K2727" s="178">
        <v>6135</v>
      </c>
      <c r="L2727" s="184">
        <v>1</v>
      </c>
      <c r="M2727" s="178">
        <v>0</v>
      </c>
      <c r="N2727" s="179" t="s">
        <v>20</v>
      </c>
      <c r="O2727" s="180" t="s">
        <v>146</v>
      </c>
    </row>
    <row r="2728" spans="1:15" customFormat="1" ht="15.5" x14ac:dyDescent="0.35">
      <c r="A2728" s="123" t="s">
        <v>6022</v>
      </c>
      <c r="B2728" s="124" t="s">
        <v>6023</v>
      </c>
      <c r="C2728" s="123" t="s">
        <v>111</v>
      </c>
      <c r="D2728" s="123" t="s">
        <v>180</v>
      </c>
      <c r="E2728" s="123" t="s">
        <v>155</v>
      </c>
      <c r="F2728" s="123">
        <v>2024</v>
      </c>
      <c r="G2728" s="123" t="s">
        <v>138</v>
      </c>
      <c r="H2728" s="123" t="s">
        <v>139</v>
      </c>
      <c r="I2728" s="123" t="s">
        <v>168</v>
      </c>
      <c r="J2728" s="251" t="s">
        <v>13</v>
      </c>
      <c r="K2728" s="181">
        <v>6135</v>
      </c>
      <c r="L2728" s="185">
        <v>1</v>
      </c>
      <c r="M2728" s="181">
        <v>0</v>
      </c>
      <c r="N2728" s="182" t="s">
        <v>20</v>
      </c>
      <c r="O2728" s="183" t="s">
        <v>146</v>
      </c>
    </row>
    <row r="2729" spans="1:15" customFormat="1" ht="15.5" x14ac:dyDescent="0.35">
      <c r="A2729" s="176" t="s">
        <v>6024</v>
      </c>
      <c r="B2729" s="177" t="s">
        <v>6025</v>
      </c>
      <c r="C2729" s="176" t="s">
        <v>91</v>
      </c>
      <c r="D2729" s="176" t="s">
        <v>393</v>
      </c>
      <c r="E2729" s="176" t="s">
        <v>4575</v>
      </c>
      <c r="F2729" s="176">
        <v>2024</v>
      </c>
      <c r="G2729" s="176" t="s">
        <v>138</v>
      </c>
      <c r="H2729" s="176" t="s">
        <v>144</v>
      </c>
      <c r="I2729" s="176" t="s">
        <v>145</v>
      </c>
      <c r="J2729" s="250" t="s">
        <v>13</v>
      </c>
      <c r="K2729" s="178">
        <v>2994106</v>
      </c>
      <c r="L2729" s="184">
        <v>2994106</v>
      </c>
      <c r="M2729" s="178">
        <v>2985673.9870000002</v>
      </c>
      <c r="N2729" s="179" t="s">
        <v>20</v>
      </c>
      <c r="O2729" s="180" t="s">
        <v>20</v>
      </c>
    </row>
    <row r="2730" spans="1:15" customFormat="1" ht="15.5" x14ac:dyDescent="0.35">
      <c r="A2730" s="123" t="s">
        <v>6026</v>
      </c>
      <c r="B2730" s="124" t="s">
        <v>6027</v>
      </c>
      <c r="C2730" s="123" t="s">
        <v>91</v>
      </c>
      <c r="D2730" s="123" t="s">
        <v>155</v>
      </c>
      <c r="E2730" s="123" t="s">
        <v>155</v>
      </c>
      <c r="F2730" s="123">
        <v>2024</v>
      </c>
      <c r="G2730" s="123" t="s">
        <v>251</v>
      </c>
      <c r="H2730" s="123" t="s">
        <v>151</v>
      </c>
      <c r="I2730" s="123" t="s">
        <v>152</v>
      </c>
      <c r="J2730" s="251" t="s">
        <v>13</v>
      </c>
      <c r="K2730" s="181">
        <v>260884</v>
      </c>
      <c r="L2730" s="181">
        <v>251000</v>
      </c>
      <c r="M2730" s="181">
        <v>131860.75200000001</v>
      </c>
      <c r="N2730" s="182" t="s">
        <v>20</v>
      </c>
      <c r="O2730" s="183" t="s">
        <v>20</v>
      </c>
    </row>
    <row r="2731" spans="1:15" customFormat="1" ht="15.5" x14ac:dyDescent="0.35">
      <c r="A2731" s="176" t="s">
        <v>6028</v>
      </c>
      <c r="B2731" s="177" t="s">
        <v>6029</v>
      </c>
      <c r="C2731" s="176" t="s">
        <v>87</v>
      </c>
      <c r="D2731" s="176" t="s">
        <v>60</v>
      </c>
      <c r="E2731" s="176" t="s">
        <v>644</v>
      </c>
      <c r="F2731" s="176">
        <v>2024</v>
      </c>
      <c r="G2731" s="176" t="s">
        <v>138</v>
      </c>
      <c r="H2731" s="176" t="s">
        <v>144</v>
      </c>
      <c r="I2731" s="176" t="s">
        <v>145</v>
      </c>
      <c r="J2731" s="250" t="s">
        <v>13</v>
      </c>
      <c r="K2731" s="178">
        <v>29700</v>
      </c>
      <c r="L2731" s="178">
        <v>29700</v>
      </c>
      <c r="M2731" s="178">
        <v>29628</v>
      </c>
      <c r="N2731" s="179" t="s">
        <v>20</v>
      </c>
      <c r="O2731" s="180" t="s">
        <v>20</v>
      </c>
    </row>
    <row r="2732" spans="1:15" customFormat="1" ht="15.5" x14ac:dyDescent="0.35">
      <c r="A2732" s="123" t="s">
        <v>6030</v>
      </c>
      <c r="B2732" s="124" t="s">
        <v>6031</v>
      </c>
      <c r="C2732" s="123" t="s">
        <v>98</v>
      </c>
      <c r="D2732" s="123" t="s">
        <v>365</v>
      </c>
      <c r="E2732" s="123" t="s">
        <v>155</v>
      </c>
      <c r="F2732" s="123">
        <v>2024</v>
      </c>
      <c r="G2732" s="123" t="s">
        <v>138</v>
      </c>
      <c r="H2732" s="123" t="s">
        <v>139</v>
      </c>
      <c r="I2732" s="123" t="s">
        <v>168</v>
      </c>
      <c r="J2732" s="251" t="s">
        <v>13</v>
      </c>
      <c r="K2732" s="181">
        <v>289403</v>
      </c>
      <c r="L2732" s="185">
        <v>107719</v>
      </c>
      <c r="M2732" s="181">
        <v>100570</v>
      </c>
      <c r="N2732" s="182" t="s">
        <v>20</v>
      </c>
      <c r="O2732" s="183" t="s">
        <v>20</v>
      </c>
    </row>
    <row r="2733" spans="1:15" customFormat="1" ht="15.5" x14ac:dyDescent="0.35">
      <c r="A2733" s="176" t="s">
        <v>6032</v>
      </c>
      <c r="B2733" s="177" t="s">
        <v>6033</v>
      </c>
      <c r="C2733" s="176" t="s">
        <v>96</v>
      </c>
      <c r="D2733" s="176" t="s">
        <v>166</v>
      </c>
      <c r="E2733" s="176" t="s">
        <v>281</v>
      </c>
      <c r="F2733" s="176">
        <v>2024</v>
      </c>
      <c r="G2733" s="176" t="s">
        <v>138</v>
      </c>
      <c r="H2733" s="176" t="s">
        <v>321</v>
      </c>
      <c r="I2733" s="176" t="s">
        <v>322</v>
      </c>
      <c r="J2733" s="250" t="s">
        <v>13</v>
      </c>
      <c r="K2733" s="178">
        <v>108002</v>
      </c>
      <c r="L2733" s="178">
        <v>150002</v>
      </c>
      <c r="M2733" s="178">
        <v>150000</v>
      </c>
      <c r="N2733" s="179" t="s">
        <v>20</v>
      </c>
      <c r="O2733" s="180" t="s">
        <v>20</v>
      </c>
    </row>
    <row r="2734" spans="1:15" customFormat="1" ht="15.5" x14ac:dyDescent="0.35">
      <c r="A2734" s="123" t="s">
        <v>6034</v>
      </c>
      <c r="B2734" s="124" t="s">
        <v>6035</v>
      </c>
      <c r="C2734" s="123" t="s">
        <v>84</v>
      </c>
      <c r="D2734" s="123" t="s">
        <v>440</v>
      </c>
      <c r="E2734" s="123" t="s">
        <v>440</v>
      </c>
      <c r="F2734" s="123">
        <v>2024</v>
      </c>
      <c r="G2734" s="123" t="s">
        <v>138</v>
      </c>
      <c r="H2734" s="123" t="s">
        <v>182</v>
      </c>
      <c r="I2734" s="123" t="s">
        <v>330</v>
      </c>
      <c r="J2734" s="251" t="s">
        <v>13</v>
      </c>
      <c r="K2734" s="181">
        <v>50131</v>
      </c>
      <c r="L2734" s="181">
        <v>17675</v>
      </c>
      <c r="M2734" s="181">
        <v>0</v>
      </c>
      <c r="N2734" s="182" t="s">
        <v>20</v>
      </c>
      <c r="O2734" s="183" t="s">
        <v>146</v>
      </c>
    </row>
    <row r="2735" spans="1:15" customFormat="1" ht="15.5" x14ac:dyDescent="0.35">
      <c r="A2735" s="176" t="s">
        <v>6036</v>
      </c>
      <c r="B2735" s="177" t="s">
        <v>6037</v>
      </c>
      <c r="C2735" s="176" t="s">
        <v>292</v>
      </c>
      <c r="D2735" s="176" t="s">
        <v>72</v>
      </c>
      <c r="E2735" s="176" t="s">
        <v>1526</v>
      </c>
      <c r="F2735" s="176">
        <v>2024</v>
      </c>
      <c r="G2735" s="176" t="s">
        <v>138</v>
      </c>
      <c r="H2735" s="176" t="s">
        <v>321</v>
      </c>
      <c r="I2735" s="176" t="s">
        <v>322</v>
      </c>
      <c r="J2735" s="250" t="s">
        <v>13</v>
      </c>
      <c r="K2735" s="178">
        <v>48782</v>
      </c>
      <c r="L2735" s="178">
        <v>48782</v>
      </c>
      <c r="M2735" s="178">
        <v>0</v>
      </c>
      <c r="N2735" s="179" t="s">
        <v>20</v>
      </c>
      <c r="O2735" s="180" t="s">
        <v>146</v>
      </c>
    </row>
    <row r="2736" spans="1:15" customFormat="1" ht="15.5" x14ac:dyDescent="0.35">
      <c r="A2736" s="123" t="s">
        <v>6038</v>
      </c>
      <c r="B2736" s="124" t="s">
        <v>6039</v>
      </c>
      <c r="C2736" s="123" t="s">
        <v>111</v>
      </c>
      <c r="D2736" s="123" t="s">
        <v>932</v>
      </c>
      <c r="E2736" s="123" t="s">
        <v>155</v>
      </c>
      <c r="F2736" s="123">
        <v>2024</v>
      </c>
      <c r="G2736" s="123" t="s">
        <v>138</v>
      </c>
      <c r="H2736" s="123" t="s">
        <v>139</v>
      </c>
      <c r="I2736" s="123" t="s">
        <v>140</v>
      </c>
      <c r="J2736" s="251" t="s">
        <v>13</v>
      </c>
      <c r="K2736" s="181">
        <v>6964</v>
      </c>
      <c r="L2736" s="181">
        <v>1</v>
      </c>
      <c r="M2736" s="181">
        <v>0</v>
      </c>
      <c r="N2736" s="182" t="s">
        <v>20</v>
      </c>
      <c r="O2736" s="183" t="s">
        <v>146</v>
      </c>
    </row>
    <row r="2737" spans="1:15" customFormat="1" ht="15.5" x14ac:dyDescent="0.35">
      <c r="A2737" s="176" t="s">
        <v>6040</v>
      </c>
      <c r="B2737" s="177" t="s">
        <v>6041</v>
      </c>
      <c r="C2737" s="176" t="s">
        <v>87</v>
      </c>
      <c r="D2737" s="176" t="s">
        <v>592</v>
      </c>
      <c r="E2737" s="176" t="s">
        <v>593</v>
      </c>
      <c r="F2737" s="176">
        <v>2024</v>
      </c>
      <c r="G2737" s="176" t="s">
        <v>138</v>
      </c>
      <c r="H2737" s="176" t="s">
        <v>196</v>
      </c>
      <c r="I2737" s="176" t="s">
        <v>196</v>
      </c>
      <c r="J2737" s="250" t="s">
        <v>13</v>
      </c>
      <c r="K2737" s="178">
        <v>91085</v>
      </c>
      <c r="L2737" s="178">
        <v>91085</v>
      </c>
      <c r="M2737" s="178">
        <v>91084.19</v>
      </c>
      <c r="N2737" s="179" t="s">
        <v>20</v>
      </c>
      <c r="O2737" s="180" t="s">
        <v>20</v>
      </c>
    </row>
    <row r="2738" spans="1:15" customFormat="1" ht="15.5" x14ac:dyDescent="0.35">
      <c r="A2738" s="123" t="s">
        <v>6042</v>
      </c>
      <c r="B2738" s="124" t="s">
        <v>6043</v>
      </c>
      <c r="C2738" s="123" t="s">
        <v>86</v>
      </c>
      <c r="D2738" s="123" t="s">
        <v>155</v>
      </c>
      <c r="E2738" s="123" t="s">
        <v>155</v>
      </c>
      <c r="F2738" s="123">
        <v>2024</v>
      </c>
      <c r="G2738" s="123" t="s">
        <v>251</v>
      </c>
      <c r="H2738" s="123" t="s">
        <v>847</v>
      </c>
      <c r="I2738" s="123" t="s">
        <v>848</v>
      </c>
      <c r="J2738" s="251" t="s">
        <v>13</v>
      </c>
      <c r="K2738" s="181">
        <v>481598</v>
      </c>
      <c r="L2738" s="181">
        <v>78264</v>
      </c>
      <c r="M2738" s="181">
        <v>8800</v>
      </c>
      <c r="N2738" s="182" t="s">
        <v>20</v>
      </c>
      <c r="O2738" s="183" t="s">
        <v>20</v>
      </c>
    </row>
    <row r="2739" spans="1:15" customFormat="1" ht="15.5" x14ac:dyDescent="0.35">
      <c r="A2739" s="176" t="s">
        <v>6044</v>
      </c>
      <c r="B2739" s="177" t="s">
        <v>6045</v>
      </c>
      <c r="C2739" s="176" t="s">
        <v>91</v>
      </c>
      <c r="D2739" s="176" t="s">
        <v>384</v>
      </c>
      <c r="E2739" s="176" t="s">
        <v>155</v>
      </c>
      <c r="F2739" s="176">
        <v>2024</v>
      </c>
      <c r="G2739" s="176" t="s">
        <v>251</v>
      </c>
      <c r="H2739" s="176" t="s">
        <v>687</v>
      </c>
      <c r="I2739" s="176" t="s">
        <v>957</v>
      </c>
      <c r="J2739" s="250" t="s">
        <v>13</v>
      </c>
      <c r="K2739" s="178">
        <v>102324</v>
      </c>
      <c r="L2739" s="178">
        <v>99750</v>
      </c>
      <c r="M2739" s="178">
        <v>99750</v>
      </c>
      <c r="N2739" s="179" t="s">
        <v>20</v>
      </c>
      <c r="O2739" s="180" t="s">
        <v>20</v>
      </c>
    </row>
    <row r="2740" spans="1:15" customFormat="1" ht="15.5" x14ac:dyDescent="0.35">
      <c r="A2740" s="123" t="s">
        <v>6046</v>
      </c>
      <c r="B2740" s="124" t="s">
        <v>6047</v>
      </c>
      <c r="C2740" s="123" t="s">
        <v>90</v>
      </c>
      <c r="D2740" s="123" t="s">
        <v>63</v>
      </c>
      <c r="E2740" s="123" t="s">
        <v>901</v>
      </c>
      <c r="F2740" s="123">
        <v>2024</v>
      </c>
      <c r="G2740" s="123" t="s">
        <v>138</v>
      </c>
      <c r="H2740" s="123" t="s">
        <v>151</v>
      </c>
      <c r="I2740" s="123" t="s">
        <v>200</v>
      </c>
      <c r="J2740" s="251" t="s">
        <v>13</v>
      </c>
      <c r="K2740" s="181">
        <v>350301</v>
      </c>
      <c r="L2740" s="181">
        <v>3</v>
      </c>
      <c r="M2740" s="181">
        <v>0</v>
      </c>
      <c r="N2740" s="182" t="s">
        <v>20</v>
      </c>
      <c r="O2740" s="183" t="s">
        <v>146</v>
      </c>
    </row>
    <row r="2741" spans="1:15" customFormat="1" ht="15.5" x14ac:dyDescent="0.35">
      <c r="A2741" s="176" t="s">
        <v>6048</v>
      </c>
      <c r="B2741" s="177" t="s">
        <v>6049</v>
      </c>
      <c r="C2741" s="176" t="s">
        <v>98</v>
      </c>
      <c r="D2741" s="176" t="s">
        <v>365</v>
      </c>
      <c r="E2741" s="176" t="s">
        <v>155</v>
      </c>
      <c r="F2741" s="176">
        <v>2024</v>
      </c>
      <c r="G2741" s="176" t="s">
        <v>138</v>
      </c>
      <c r="H2741" s="176" t="s">
        <v>151</v>
      </c>
      <c r="I2741" s="176" t="s">
        <v>152</v>
      </c>
      <c r="J2741" s="250" t="s">
        <v>13</v>
      </c>
      <c r="K2741" s="178">
        <v>2354103</v>
      </c>
      <c r="L2741" s="178">
        <v>10670</v>
      </c>
      <c r="M2741" s="178">
        <v>4673.0540000000001</v>
      </c>
      <c r="N2741" s="179" t="s">
        <v>20</v>
      </c>
      <c r="O2741" s="180" t="s">
        <v>20</v>
      </c>
    </row>
    <row r="2742" spans="1:15" customFormat="1" ht="15.5" x14ac:dyDescent="0.35">
      <c r="A2742" s="123" t="s">
        <v>6050</v>
      </c>
      <c r="B2742" s="124" t="s">
        <v>6051</v>
      </c>
      <c r="C2742" s="123" t="s">
        <v>88</v>
      </c>
      <c r="D2742" s="123" t="s">
        <v>412</v>
      </c>
      <c r="E2742" s="123" t="s">
        <v>632</v>
      </c>
      <c r="F2742" s="123">
        <v>2024</v>
      </c>
      <c r="G2742" s="123" t="s">
        <v>138</v>
      </c>
      <c r="H2742" s="123" t="s">
        <v>144</v>
      </c>
      <c r="I2742" s="123" t="s">
        <v>145</v>
      </c>
      <c r="J2742" s="251" t="s">
        <v>13</v>
      </c>
      <c r="K2742" s="181">
        <v>179047</v>
      </c>
      <c r="L2742" s="181">
        <v>179047</v>
      </c>
      <c r="M2742" s="181">
        <v>179046</v>
      </c>
      <c r="N2742" s="182" t="s">
        <v>20</v>
      </c>
      <c r="O2742" s="183" t="s">
        <v>20</v>
      </c>
    </row>
    <row r="2743" spans="1:15" customFormat="1" ht="15.5" x14ac:dyDescent="0.35">
      <c r="A2743" s="176" t="s">
        <v>6052</v>
      </c>
      <c r="B2743" s="177" t="s">
        <v>6053</v>
      </c>
      <c r="C2743" s="176" t="s">
        <v>92</v>
      </c>
      <c r="D2743" s="176" t="s">
        <v>361</v>
      </c>
      <c r="E2743" s="176" t="s">
        <v>2227</v>
      </c>
      <c r="F2743" s="176">
        <v>2024</v>
      </c>
      <c r="G2743" s="176" t="s">
        <v>138</v>
      </c>
      <c r="H2743" s="176" t="s">
        <v>144</v>
      </c>
      <c r="I2743" s="176" t="s">
        <v>145</v>
      </c>
      <c r="J2743" s="250" t="s">
        <v>13</v>
      </c>
      <c r="K2743" s="178">
        <v>20</v>
      </c>
      <c r="L2743" s="178">
        <v>20</v>
      </c>
      <c r="M2743" s="178">
        <v>0</v>
      </c>
      <c r="N2743" s="179" t="s">
        <v>20</v>
      </c>
      <c r="O2743" s="180" t="s">
        <v>146</v>
      </c>
    </row>
    <row r="2744" spans="1:15" customFormat="1" ht="15.5" x14ac:dyDescent="0.35">
      <c r="A2744" s="123" t="s">
        <v>6054</v>
      </c>
      <c r="B2744" s="124" t="s">
        <v>6055</v>
      </c>
      <c r="C2744" s="123" t="s">
        <v>92</v>
      </c>
      <c r="D2744" s="123" t="s">
        <v>721</v>
      </c>
      <c r="E2744" s="123" t="s">
        <v>722</v>
      </c>
      <c r="F2744" s="123">
        <v>2024</v>
      </c>
      <c r="G2744" s="123" t="s">
        <v>138</v>
      </c>
      <c r="H2744" s="123" t="s">
        <v>144</v>
      </c>
      <c r="I2744" s="123" t="s">
        <v>145</v>
      </c>
      <c r="J2744" s="251" t="s">
        <v>13</v>
      </c>
      <c r="K2744" s="181">
        <v>5201</v>
      </c>
      <c r="L2744" s="181">
        <v>5201</v>
      </c>
      <c r="M2744" s="181">
        <v>5200.1450000000004</v>
      </c>
      <c r="N2744" s="182" t="s">
        <v>20</v>
      </c>
      <c r="O2744" s="183" t="s">
        <v>20</v>
      </c>
    </row>
    <row r="2745" spans="1:15" customFormat="1" ht="15.5" x14ac:dyDescent="0.35">
      <c r="A2745" s="176" t="s">
        <v>6056</v>
      </c>
      <c r="B2745" s="177" t="s">
        <v>6057</v>
      </c>
      <c r="C2745" s="176" t="s">
        <v>111</v>
      </c>
      <c r="D2745" s="176" t="s">
        <v>319</v>
      </c>
      <c r="E2745" s="176" t="s">
        <v>553</v>
      </c>
      <c r="F2745" s="176">
        <v>2024</v>
      </c>
      <c r="G2745" s="176" t="s">
        <v>138</v>
      </c>
      <c r="H2745" s="176" t="s">
        <v>144</v>
      </c>
      <c r="I2745" s="176" t="s">
        <v>145</v>
      </c>
      <c r="J2745" s="250" t="s">
        <v>13</v>
      </c>
      <c r="K2745" s="178">
        <v>399276</v>
      </c>
      <c r="L2745" s="178">
        <v>209535</v>
      </c>
      <c r="M2745" s="178">
        <v>209535.33799999999</v>
      </c>
      <c r="N2745" s="179" t="s">
        <v>20</v>
      </c>
      <c r="O2745" s="180" t="s">
        <v>20</v>
      </c>
    </row>
    <row r="2746" spans="1:15" customFormat="1" ht="15.5" x14ac:dyDescent="0.35">
      <c r="A2746" s="123" t="s">
        <v>6058</v>
      </c>
      <c r="B2746" s="124" t="s">
        <v>6059</v>
      </c>
      <c r="C2746" s="123" t="s">
        <v>87</v>
      </c>
      <c r="D2746" s="123" t="s">
        <v>592</v>
      </c>
      <c r="E2746" s="123" t="s">
        <v>155</v>
      </c>
      <c r="F2746" s="123">
        <v>2024</v>
      </c>
      <c r="G2746" s="123" t="s">
        <v>138</v>
      </c>
      <c r="H2746" s="123" t="s">
        <v>270</v>
      </c>
      <c r="I2746" s="123" t="s">
        <v>271</v>
      </c>
      <c r="J2746" s="251" t="s">
        <v>13</v>
      </c>
      <c r="K2746" s="181">
        <v>20272</v>
      </c>
      <c r="L2746" s="181">
        <v>20272</v>
      </c>
      <c r="M2746" s="181">
        <v>20272</v>
      </c>
      <c r="N2746" s="182" t="s">
        <v>20</v>
      </c>
      <c r="O2746" s="183" t="s">
        <v>20</v>
      </c>
    </row>
    <row r="2747" spans="1:15" customFormat="1" ht="15.5" x14ac:dyDescent="0.35">
      <c r="A2747" s="176" t="s">
        <v>6060</v>
      </c>
      <c r="B2747" s="177" t="s">
        <v>6061</v>
      </c>
      <c r="C2747" s="176" t="s">
        <v>84</v>
      </c>
      <c r="D2747" s="176" t="s">
        <v>155</v>
      </c>
      <c r="E2747" s="176" t="s">
        <v>155</v>
      </c>
      <c r="F2747" s="176">
        <v>2024</v>
      </c>
      <c r="G2747" s="176" t="s">
        <v>251</v>
      </c>
      <c r="H2747" s="176" t="s">
        <v>687</v>
      </c>
      <c r="I2747" s="176" t="s">
        <v>957</v>
      </c>
      <c r="J2747" s="250" t="s">
        <v>13</v>
      </c>
      <c r="K2747" s="178">
        <v>197189</v>
      </c>
      <c r="L2747" s="184">
        <v>121500</v>
      </c>
      <c r="M2747" s="178">
        <v>0</v>
      </c>
      <c r="N2747" s="179" t="s">
        <v>20</v>
      </c>
      <c r="O2747" s="180" t="s">
        <v>146</v>
      </c>
    </row>
    <row r="2748" spans="1:15" customFormat="1" ht="15.5" x14ac:dyDescent="0.35">
      <c r="A2748" s="123" t="s">
        <v>6062</v>
      </c>
      <c r="B2748" s="124" t="s">
        <v>6063</v>
      </c>
      <c r="C2748" s="123" t="s">
        <v>109</v>
      </c>
      <c r="D2748" s="123" t="s">
        <v>368</v>
      </c>
      <c r="E2748" s="123" t="s">
        <v>1280</v>
      </c>
      <c r="F2748" s="123">
        <v>2024</v>
      </c>
      <c r="G2748" s="123" t="s">
        <v>138</v>
      </c>
      <c r="H2748" s="123" t="s">
        <v>151</v>
      </c>
      <c r="I2748" s="123" t="s">
        <v>200</v>
      </c>
      <c r="J2748" s="251" t="s">
        <v>13</v>
      </c>
      <c r="K2748" s="181">
        <v>3000</v>
      </c>
      <c r="L2748" s="181">
        <v>365873</v>
      </c>
      <c r="M2748" s="181">
        <v>346</v>
      </c>
      <c r="N2748" s="182" t="s">
        <v>20</v>
      </c>
      <c r="O2748" s="183" t="s">
        <v>20</v>
      </c>
    </row>
    <row r="2749" spans="1:15" customFormat="1" ht="15.5" x14ac:dyDescent="0.35">
      <c r="A2749" s="176" t="s">
        <v>6064</v>
      </c>
      <c r="B2749" s="177" t="s">
        <v>6065</v>
      </c>
      <c r="C2749" s="176" t="s">
        <v>98</v>
      </c>
      <c r="D2749" s="176" t="s">
        <v>365</v>
      </c>
      <c r="E2749" s="176" t="s">
        <v>543</v>
      </c>
      <c r="F2749" s="176">
        <v>2024</v>
      </c>
      <c r="G2749" s="176" t="s">
        <v>138</v>
      </c>
      <c r="H2749" s="176" t="s">
        <v>151</v>
      </c>
      <c r="I2749" s="176" t="s">
        <v>152</v>
      </c>
      <c r="J2749" s="250" t="s">
        <v>13</v>
      </c>
      <c r="K2749" s="178">
        <v>493030</v>
      </c>
      <c r="L2749" s="178">
        <v>12000</v>
      </c>
      <c r="M2749" s="178">
        <v>11470.212</v>
      </c>
      <c r="N2749" s="179" t="s">
        <v>20</v>
      </c>
      <c r="O2749" s="180" t="s">
        <v>20</v>
      </c>
    </row>
    <row r="2750" spans="1:15" customFormat="1" ht="15.5" x14ac:dyDescent="0.35">
      <c r="A2750" s="123" t="s">
        <v>6066</v>
      </c>
      <c r="B2750" s="124" t="s">
        <v>6067</v>
      </c>
      <c r="C2750" s="123" t="s">
        <v>98</v>
      </c>
      <c r="D2750" s="123" t="s">
        <v>158</v>
      </c>
      <c r="E2750" s="123" t="s">
        <v>798</v>
      </c>
      <c r="F2750" s="123">
        <v>2024</v>
      </c>
      <c r="G2750" s="123" t="s">
        <v>138</v>
      </c>
      <c r="H2750" s="123" t="s">
        <v>151</v>
      </c>
      <c r="I2750" s="123" t="s">
        <v>312</v>
      </c>
      <c r="J2750" s="251" t="s">
        <v>13</v>
      </c>
      <c r="K2750" s="181">
        <v>1501895</v>
      </c>
      <c r="L2750" s="185">
        <v>1502066</v>
      </c>
      <c r="M2750" s="181">
        <v>1501614.9040000001</v>
      </c>
      <c r="N2750" s="182" t="s">
        <v>20</v>
      </c>
      <c r="O2750" s="183" t="s">
        <v>20</v>
      </c>
    </row>
    <row r="2751" spans="1:15" customFormat="1" ht="15.5" x14ac:dyDescent="0.35">
      <c r="A2751" s="176" t="s">
        <v>6068</v>
      </c>
      <c r="B2751" s="177" t="s">
        <v>6069</v>
      </c>
      <c r="C2751" s="176" t="s">
        <v>98</v>
      </c>
      <c r="D2751" s="176" t="s">
        <v>158</v>
      </c>
      <c r="E2751" s="176" t="s">
        <v>309</v>
      </c>
      <c r="F2751" s="176">
        <v>2024</v>
      </c>
      <c r="G2751" s="176" t="s">
        <v>138</v>
      </c>
      <c r="H2751" s="176" t="s">
        <v>151</v>
      </c>
      <c r="I2751" s="176" t="s">
        <v>312</v>
      </c>
      <c r="J2751" s="250" t="s">
        <v>13</v>
      </c>
      <c r="K2751" s="178">
        <v>1164592</v>
      </c>
      <c r="L2751" s="178">
        <v>1301587</v>
      </c>
      <c r="M2751" s="178">
        <v>1244964.6189999999</v>
      </c>
      <c r="N2751" s="179" t="s">
        <v>20</v>
      </c>
      <c r="O2751" s="180" t="s">
        <v>20</v>
      </c>
    </row>
    <row r="2752" spans="1:15" customFormat="1" ht="15.5" x14ac:dyDescent="0.35">
      <c r="A2752" s="123" t="s">
        <v>6070</v>
      </c>
      <c r="B2752" s="124" t="s">
        <v>6071</v>
      </c>
      <c r="C2752" s="123" t="s">
        <v>98</v>
      </c>
      <c r="D2752" s="123" t="s">
        <v>400</v>
      </c>
      <c r="E2752" s="123" t="s">
        <v>401</v>
      </c>
      <c r="F2752" s="123">
        <v>2024</v>
      </c>
      <c r="G2752" s="123" t="s">
        <v>138</v>
      </c>
      <c r="H2752" s="123" t="s">
        <v>151</v>
      </c>
      <c r="I2752" s="123" t="s">
        <v>312</v>
      </c>
      <c r="J2752" s="251" t="s">
        <v>13</v>
      </c>
      <c r="K2752" s="181">
        <v>2721265</v>
      </c>
      <c r="L2752" s="185">
        <v>2745543</v>
      </c>
      <c r="M2752" s="181">
        <v>2718932.1979999999</v>
      </c>
      <c r="N2752" s="182" t="s">
        <v>20</v>
      </c>
      <c r="O2752" s="183" t="s">
        <v>20</v>
      </c>
    </row>
    <row r="2753" spans="1:15" customFormat="1" ht="15.5" x14ac:dyDescent="0.35">
      <c r="A2753" s="176" t="s">
        <v>6072</v>
      </c>
      <c r="B2753" s="177" t="s">
        <v>6073</v>
      </c>
      <c r="C2753" s="176" t="s">
        <v>87</v>
      </c>
      <c r="D2753" s="176" t="s">
        <v>60</v>
      </c>
      <c r="E2753" s="176" t="s">
        <v>60</v>
      </c>
      <c r="F2753" s="176">
        <v>2024</v>
      </c>
      <c r="G2753" s="176" t="s">
        <v>138</v>
      </c>
      <c r="H2753" s="176" t="s">
        <v>182</v>
      </c>
      <c r="I2753" s="176" t="s">
        <v>330</v>
      </c>
      <c r="J2753" s="250" t="s">
        <v>13</v>
      </c>
      <c r="K2753" s="178">
        <v>255000</v>
      </c>
      <c r="L2753" s="184">
        <v>260000</v>
      </c>
      <c r="M2753" s="184">
        <v>109078.40700000001</v>
      </c>
      <c r="N2753" s="179" t="s">
        <v>20</v>
      </c>
      <c r="O2753" s="180" t="s">
        <v>20</v>
      </c>
    </row>
    <row r="2754" spans="1:15" customFormat="1" ht="15.5" x14ac:dyDescent="0.35">
      <c r="A2754" s="123" t="s">
        <v>6074</v>
      </c>
      <c r="B2754" s="124" t="s">
        <v>6075</v>
      </c>
      <c r="C2754" s="123" t="s">
        <v>97</v>
      </c>
      <c r="D2754" s="123" t="s">
        <v>155</v>
      </c>
      <c r="E2754" s="123" t="s">
        <v>155</v>
      </c>
      <c r="F2754" s="123">
        <v>2024</v>
      </c>
      <c r="G2754" s="123" t="s">
        <v>138</v>
      </c>
      <c r="H2754" s="123" t="s">
        <v>144</v>
      </c>
      <c r="I2754" s="123" t="s">
        <v>145</v>
      </c>
      <c r="J2754" s="251" t="s">
        <v>13</v>
      </c>
      <c r="K2754" s="181">
        <v>677574</v>
      </c>
      <c r="L2754" s="181">
        <v>628838</v>
      </c>
      <c r="M2754" s="181">
        <v>531038.17599999998</v>
      </c>
      <c r="N2754" s="182" t="s">
        <v>20</v>
      </c>
      <c r="O2754" s="183" t="s">
        <v>20</v>
      </c>
    </row>
    <row r="2755" spans="1:15" customFormat="1" ht="15.5" x14ac:dyDescent="0.35">
      <c r="A2755" s="176" t="s">
        <v>6076</v>
      </c>
      <c r="B2755" s="177" t="s">
        <v>6077</v>
      </c>
      <c r="C2755" s="176" t="s">
        <v>84</v>
      </c>
      <c r="D2755" s="176" t="s">
        <v>440</v>
      </c>
      <c r="E2755" s="176" t="s">
        <v>440</v>
      </c>
      <c r="F2755" s="176">
        <v>2024</v>
      </c>
      <c r="G2755" s="176" t="s">
        <v>138</v>
      </c>
      <c r="H2755" s="176" t="s">
        <v>162</v>
      </c>
      <c r="I2755" s="176" t="s">
        <v>252</v>
      </c>
      <c r="J2755" s="250" t="s">
        <v>13</v>
      </c>
      <c r="K2755" s="178">
        <v>169674</v>
      </c>
      <c r="L2755" s="178">
        <v>225847</v>
      </c>
      <c r="M2755" s="178">
        <v>66497.2</v>
      </c>
      <c r="N2755" s="179" t="s">
        <v>20</v>
      </c>
      <c r="O2755" s="180" t="s">
        <v>20</v>
      </c>
    </row>
    <row r="2756" spans="1:15" customFormat="1" ht="15.5" x14ac:dyDescent="0.35">
      <c r="A2756" s="123" t="s">
        <v>6078</v>
      </c>
      <c r="B2756" s="124" t="s">
        <v>6079</v>
      </c>
      <c r="C2756" s="123" t="s">
        <v>109</v>
      </c>
      <c r="D2756" s="123" t="s">
        <v>368</v>
      </c>
      <c r="E2756" s="123" t="s">
        <v>2339</v>
      </c>
      <c r="F2756" s="123">
        <v>2024</v>
      </c>
      <c r="G2756" s="123" t="s">
        <v>138</v>
      </c>
      <c r="H2756" s="123" t="s">
        <v>210</v>
      </c>
      <c r="I2756" s="123" t="s">
        <v>429</v>
      </c>
      <c r="J2756" s="251" t="s">
        <v>13</v>
      </c>
      <c r="K2756" s="181">
        <v>96864</v>
      </c>
      <c r="L2756" s="185">
        <v>56148</v>
      </c>
      <c r="M2756" s="181">
        <v>56148</v>
      </c>
      <c r="N2756" s="182" t="s">
        <v>20</v>
      </c>
      <c r="O2756" s="183" t="s">
        <v>20</v>
      </c>
    </row>
    <row r="2757" spans="1:15" customFormat="1" ht="15.5" x14ac:dyDescent="0.35">
      <c r="A2757" s="176" t="s">
        <v>6080</v>
      </c>
      <c r="B2757" s="177" t="s">
        <v>6081</v>
      </c>
      <c r="C2757" s="176" t="s">
        <v>98</v>
      </c>
      <c r="D2757" s="176" t="s">
        <v>158</v>
      </c>
      <c r="E2757" s="176" t="s">
        <v>660</v>
      </c>
      <c r="F2757" s="176">
        <v>2024</v>
      </c>
      <c r="G2757" s="176" t="s">
        <v>138</v>
      </c>
      <c r="H2757" s="176" t="s">
        <v>414</v>
      </c>
      <c r="I2757" s="176" t="s">
        <v>415</v>
      </c>
      <c r="J2757" s="250" t="s">
        <v>13</v>
      </c>
      <c r="K2757" s="178">
        <v>110</v>
      </c>
      <c r="L2757" s="178">
        <v>10</v>
      </c>
      <c r="M2757" s="178">
        <v>0</v>
      </c>
      <c r="N2757" s="179" t="s">
        <v>20</v>
      </c>
      <c r="O2757" s="180" t="s">
        <v>146</v>
      </c>
    </row>
    <row r="2758" spans="1:15" customFormat="1" ht="15.5" x14ac:dyDescent="0.35">
      <c r="A2758" s="123" t="s">
        <v>6082</v>
      </c>
      <c r="B2758" s="124" t="s">
        <v>6083</v>
      </c>
      <c r="C2758" s="123" t="s">
        <v>109</v>
      </c>
      <c r="D2758" s="123" t="s">
        <v>368</v>
      </c>
      <c r="E2758" s="123" t="s">
        <v>2130</v>
      </c>
      <c r="F2758" s="123">
        <v>2024</v>
      </c>
      <c r="G2758" s="123" t="s">
        <v>251</v>
      </c>
      <c r="H2758" s="123" t="s">
        <v>210</v>
      </c>
      <c r="I2758" s="123" t="s">
        <v>429</v>
      </c>
      <c r="J2758" s="251" t="s">
        <v>13</v>
      </c>
      <c r="K2758" s="181">
        <v>36245</v>
      </c>
      <c r="L2758" s="181">
        <v>36245</v>
      </c>
      <c r="M2758" s="181">
        <v>36245</v>
      </c>
      <c r="N2758" s="182" t="s">
        <v>20</v>
      </c>
      <c r="O2758" s="183" t="s">
        <v>20</v>
      </c>
    </row>
    <row r="2759" spans="1:15" customFormat="1" ht="15.5" x14ac:dyDescent="0.35">
      <c r="A2759" s="176" t="s">
        <v>6084</v>
      </c>
      <c r="B2759" s="177" t="s">
        <v>6085</v>
      </c>
      <c r="C2759" s="176" t="s">
        <v>98</v>
      </c>
      <c r="D2759" s="176" t="s">
        <v>155</v>
      </c>
      <c r="E2759" s="176" t="s">
        <v>155</v>
      </c>
      <c r="F2759" s="176">
        <v>2024</v>
      </c>
      <c r="G2759" s="176" t="s">
        <v>138</v>
      </c>
      <c r="H2759" s="176" t="s">
        <v>144</v>
      </c>
      <c r="I2759" s="176" t="s">
        <v>145</v>
      </c>
      <c r="J2759" s="250" t="s">
        <v>13</v>
      </c>
      <c r="K2759" s="178">
        <v>1303002</v>
      </c>
      <c r="L2759" s="178">
        <v>1303002</v>
      </c>
      <c r="M2759" s="178">
        <v>1303001.3529999999</v>
      </c>
      <c r="N2759" s="179" t="s">
        <v>20</v>
      </c>
      <c r="O2759" s="180" t="s">
        <v>20</v>
      </c>
    </row>
    <row r="2760" spans="1:15" customFormat="1" ht="15.5" x14ac:dyDescent="0.35">
      <c r="A2760" s="123" t="s">
        <v>6086</v>
      </c>
      <c r="B2760" s="124" t="s">
        <v>6087</v>
      </c>
      <c r="C2760" s="123" t="s">
        <v>90</v>
      </c>
      <c r="D2760" s="123" t="s">
        <v>155</v>
      </c>
      <c r="E2760" s="123" t="s">
        <v>155</v>
      </c>
      <c r="F2760" s="123">
        <v>2024</v>
      </c>
      <c r="G2760" s="123" t="s">
        <v>138</v>
      </c>
      <c r="H2760" s="123" t="s">
        <v>162</v>
      </c>
      <c r="I2760" s="123" t="s">
        <v>252</v>
      </c>
      <c r="J2760" s="251" t="s">
        <v>13</v>
      </c>
      <c r="K2760" s="181">
        <v>201673</v>
      </c>
      <c r="L2760" s="181">
        <v>40001</v>
      </c>
      <c r="M2760" s="181">
        <v>35830</v>
      </c>
      <c r="N2760" s="182" t="s">
        <v>20</v>
      </c>
      <c r="O2760" s="183" t="s">
        <v>20</v>
      </c>
    </row>
    <row r="2761" spans="1:15" customFormat="1" ht="15.5" x14ac:dyDescent="0.35">
      <c r="A2761" s="176" t="s">
        <v>6088</v>
      </c>
      <c r="B2761" s="177" t="s">
        <v>6089</v>
      </c>
      <c r="C2761" s="176" t="s">
        <v>109</v>
      </c>
      <c r="D2761" s="176" t="s">
        <v>155</v>
      </c>
      <c r="E2761" s="176" t="s">
        <v>155</v>
      </c>
      <c r="F2761" s="176">
        <v>2024</v>
      </c>
      <c r="G2761" s="176" t="s">
        <v>138</v>
      </c>
      <c r="H2761" s="176" t="s">
        <v>162</v>
      </c>
      <c r="I2761" s="176" t="s">
        <v>2163</v>
      </c>
      <c r="J2761" s="250" t="s">
        <v>13</v>
      </c>
      <c r="K2761" s="178">
        <v>516727</v>
      </c>
      <c r="L2761" s="178">
        <v>132363</v>
      </c>
      <c r="M2761" s="178">
        <v>132362.041</v>
      </c>
      <c r="N2761" s="179" t="s">
        <v>20</v>
      </c>
      <c r="O2761" s="180" t="s">
        <v>20</v>
      </c>
    </row>
    <row r="2762" spans="1:15" customFormat="1" ht="15.5" x14ac:dyDescent="0.35">
      <c r="A2762" s="123" t="s">
        <v>6090</v>
      </c>
      <c r="B2762" s="124" t="s">
        <v>6091</v>
      </c>
      <c r="C2762" s="123" t="s">
        <v>292</v>
      </c>
      <c r="D2762" s="123" t="s">
        <v>72</v>
      </c>
      <c r="E2762" s="123" t="s">
        <v>1526</v>
      </c>
      <c r="F2762" s="123">
        <v>2024</v>
      </c>
      <c r="G2762" s="123" t="s">
        <v>138</v>
      </c>
      <c r="H2762" s="123" t="s">
        <v>139</v>
      </c>
      <c r="I2762" s="123" t="s">
        <v>140</v>
      </c>
      <c r="J2762" s="251" t="s">
        <v>13</v>
      </c>
      <c r="K2762" s="181">
        <v>266544</v>
      </c>
      <c r="L2762" s="181">
        <v>450835</v>
      </c>
      <c r="M2762" s="181">
        <v>185785</v>
      </c>
      <c r="N2762" s="182" t="s">
        <v>20</v>
      </c>
      <c r="O2762" s="183" t="s">
        <v>20</v>
      </c>
    </row>
    <row r="2763" spans="1:15" customFormat="1" ht="15.5" x14ac:dyDescent="0.35">
      <c r="A2763" s="176" t="s">
        <v>6092</v>
      </c>
      <c r="B2763" s="177" t="s">
        <v>6093</v>
      </c>
      <c r="C2763" s="176" t="s">
        <v>111</v>
      </c>
      <c r="D2763" s="176" t="s">
        <v>932</v>
      </c>
      <c r="E2763" s="176" t="s">
        <v>2065</v>
      </c>
      <c r="F2763" s="176">
        <v>2024</v>
      </c>
      <c r="G2763" s="176" t="s">
        <v>138</v>
      </c>
      <c r="H2763" s="176" t="s">
        <v>182</v>
      </c>
      <c r="I2763" s="176" t="s">
        <v>330</v>
      </c>
      <c r="J2763" s="250" t="s">
        <v>13</v>
      </c>
      <c r="K2763" s="178">
        <v>11500</v>
      </c>
      <c r="L2763" s="178">
        <v>11500</v>
      </c>
      <c r="M2763" s="184">
        <v>0</v>
      </c>
      <c r="N2763" s="179" t="s">
        <v>20</v>
      </c>
      <c r="O2763" s="180" t="s">
        <v>146</v>
      </c>
    </row>
    <row r="2764" spans="1:15" customFormat="1" ht="15.5" x14ac:dyDescent="0.35">
      <c r="A2764" s="123" t="s">
        <v>6094</v>
      </c>
      <c r="B2764" s="124" t="s">
        <v>6095</v>
      </c>
      <c r="C2764" s="123" t="s">
        <v>90</v>
      </c>
      <c r="D2764" s="123" t="s">
        <v>155</v>
      </c>
      <c r="E2764" s="123" t="s">
        <v>155</v>
      </c>
      <c r="F2764" s="123">
        <v>2024</v>
      </c>
      <c r="G2764" s="123" t="s">
        <v>138</v>
      </c>
      <c r="H2764" s="123" t="s">
        <v>151</v>
      </c>
      <c r="I2764" s="123" t="s">
        <v>152</v>
      </c>
      <c r="J2764" s="251" t="s">
        <v>13</v>
      </c>
      <c r="K2764" s="181">
        <v>1658214</v>
      </c>
      <c r="L2764" s="181">
        <v>1824000</v>
      </c>
      <c r="M2764" s="181">
        <v>1360000</v>
      </c>
      <c r="N2764" s="182" t="s">
        <v>20</v>
      </c>
      <c r="O2764" s="183" t="s">
        <v>20</v>
      </c>
    </row>
    <row r="2765" spans="1:15" customFormat="1" ht="15.5" x14ac:dyDescent="0.35">
      <c r="A2765" s="176" t="s">
        <v>6096</v>
      </c>
      <c r="B2765" s="177" t="s">
        <v>6097</v>
      </c>
      <c r="C2765" s="176" t="s">
        <v>109</v>
      </c>
      <c r="D2765" s="176" t="s">
        <v>171</v>
      </c>
      <c r="E2765" s="176" t="s">
        <v>1342</v>
      </c>
      <c r="F2765" s="176">
        <v>2024</v>
      </c>
      <c r="G2765" s="176" t="s">
        <v>138</v>
      </c>
      <c r="H2765" s="176" t="s">
        <v>1651</v>
      </c>
      <c r="I2765" s="176" t="s">
        <v>4766</v>
      </c>
      <c r="J2765" s="250" t="s">
        <v>13</v>
      </c>
      <c r="K2765" s="178">
        <v>61170</v>
      </c>
      <c r="L2765" s="184">
        <v>30585</v>
      </c>
      <c r="M2765" s="178">
        <v>30585</v>
      </c>
      <c r="N2765" s="179" t="s">
        <v>20</v>
      </c>
      <c r="O2765" s="180" t="s">
        <v>20</v>
      </c>
    </row>
    <row r="2766" spans="1:15" customFormat="1" ht="15.5" x14ac:dyDescent="0.35">
      <c r="A2766" s="123" t="s">
        <v>6098</v>
      </c>
      <c r="B2766" s="124" t="s">
        <v>6099</v>
      </c>
      <c r="C2766" s="123" t="s">
        <v>109</v>
      </c>
      <c r="D2766" s="123" t="s">
        <v>368</v>
      </c>
      <c r="E2766" s="123" t="s">
        <v>609</v>
      </c>
      <c r="F2766" s="123">
        <v>2024</v>
      </c>
      <c r="G2766" s="123" t="s">
        <v>138</v>
      </c>
      <c r="H2766" s="123" t="s">
        <v>162</v>
      </c>
      <c r="I2766" s="123" t="s">
        <v>252</v>
      </c>
      <c r="J2766" s="251" t="s">
        <v>13</v>
      </c>
      <c r="K2766" s="181">
        <v>10867</v>
      </c>
      <c r="L2766" s="181">
        <v>2</v>
      </c>
      <c r="M2766" s="181">
        <v>0</v>
      </c>
      <c r="N2766" s="182" t="s">
        <v>20</v>
      </c>
      <c r="O2766" s="183" t="s">
        <v>146</v>
      </c>
    </row>
    <row r="2767" spans="1:15" customFormat="1" ht="15.5" x14ac:dyDescent="0.35">
      <c r="A2767" s="176" t="s">
        <v>6100</v>
      </c>
      <c r="B2767" s="177" t="s">
        <v>6101</v>
      </c>
      <c r="C2767" s="176" t="s">
        <v>91</v>
      </c>
      <c r="D2767" s="176" t="s">
        <v>460</v>
      </c>
      <c r="E2767" s="176" t="s">
        <v>919</v>
      </c>
      <c r="F2767" s="176">
        <v>2024</v>
      </c>
      <c r="G2767" s="176" t="s">
        <v>138</v>
      </c>
      <c r="H2767" s="176" t="s">
        <v>182</v>
      </c>
      <c r="I2767" s="176" t="s">
        <v>330</v>
      </c>
      <c r="J2767" s="250" t="s">
        <v>13</v>
      </c>
      <c r="K2767" s="178">
        <v>416399</v>
      </c>
      <c r="L2767" s="178">
        <v>416399</v>
      </c>
      <c r="M2767" s="178">
        <v>414542</v>
      </c>
      <c r="N2767" s="179" t="s">
        <v>20</v>
      </c>
      <c r="O2767" s="180" t="s">
        <v>20</v>
      </c>
    </row>
    <row r="2768" spans="1:15" customFormat="1" ht="15.5" x14ac:dyDescent="0.35">
      <c r="A2768" s="123" t="s">
        <v>6102</v>
      </c>
      <c r="B2768" s="124" t="s">
        <v>6103</v>
      </c>
      <c r="C2768" s="123" t="s">
        <v>91</v>
      </c>
      <c r="D2768" s="123" t="s">
        <v>384</v>
      </c>
      <c r="E2768" s="123" t="s">
        <v>2279</v>
      </c>
      <c r="F2768" s="123">
        <v>2024</v>
      </c>
      <c r="G2768" s="123" t="s">
        <v>138</v>
      </c>
      <c r="H2768" s="123" t="s">
        <v>182</v>
      </c>
      <c r="I2768" s="123" t="s">
        <v>330</v>
      </c>
      <c r="J2768" s="251" t="s">
        <v>13</v>
      </c>
      <c r="K2768" s="181">
        <v>370423</v>
      </c>
      <c r="L2768" s="185">
        <v>357898</v>
      </c>
      <c r="M2768" s="181">
        <v>356949.31199999998</v>
      </c>
      <c r="N2768" s="182" t="s">
        <v>20</v>
      </c>
      <c r="O2768" s="183" t="s">
        <v>20</v>
      </c>
    </row>
    <row r="2769" spans="1:15" customFormat="1" ht="15.5" x14ac:dyDescent="0.35">
      <c r="A2769" s="176" t="s">
        <v>6104</v>
      </c>
      <c r="B2769" s="177" t="s">
        <v>6105</v>
      </c>
      <c r="C2769" s="176" t="s">
        <v>100</v>
      </c>
      <c r="D2769" s="176" t="s">
        <v>73</v>
      </c>
      <c r="E2769" s="176" t="s">
        <v>1009</v>
      </c>
      <c r="F2769" s="176">
        <v>2024</v>
      </c>
      <c r="G2769" s="176" t="s">
        <v>138</v>
      </c>
      <c r="H2769" s="176" t="s">
        <v>151</v>
      </c>
      <c r="I2769" s="176" t="s">
        <v>200</v>
      </c>
      <c r="J2769" s="250" t="s">
        <v>13</v>
      </c>
      <c r="K2769" s="178">
        <v>328903</v>
      </c>
      <c r="L2769" s="184">
        <v>0</v>
      </c>
      <c r="M2769" s="178">
        <v>144785.83900000001</v>
      </c>
      <c r="N2769" s="179" t="s">
        <v>146</v>
      </c>
      <c r="O2769" s="180" t="s">
        <v>20</v>
      </c>
    </row>
    <row r="2770" spans="1:15" customFormat="1" ht="15.5" x14ac:dyDescent="0.35">
      <c r="A2770" s="123" t="s">
        <v>6106</v>
      </c>
      <c r="B2770" s="124" t="s">
        <v>6107</v>
      </c>
      <c r="C2770" s="123" t="s">
        <v>100</v>
      </c>
      <c r="D2770" s="123" t="s">
        <v>73</v>
      </c>
      <c r="E2770" s="123" t="s">
        <v>1009</v>
      </c>
      <c r="F2770" s="123">
        <v>2024</v>
      </c>
      <c r="G2770" s="123" t="s">
        <v>138</v>
      </c>
      <c r="H2770" s="123" t="s">
        <v>144</v>
      </c>
      <c r="I2770" s="123" t="s">
        <v>261</v>
      </c>
      <c r="J2770" s="251" t="s">
        <v>13</v>
      </c>
      <c r="K2770" s="181">
        <v>301565</v>
      </c>
      <c r="L2770" s="181">
        <v>301243</v>
      </c>
      <c r="M2770" s="181">
        <v>301243</v>
      </c>
      <c r="N2770" s="182" t="s">
        <v>20</v>
      </c>
      <c r="O2770" s="183" t="s">
        <v>20</v>
      </c>
    </row>
    <row r="2771" spans="1:15" customFormat="1" ht="15.5" x14ac:dyDescent="0.35">
      <c r="A2771" s="176" t="s">
        <v>6108</v>
      </c>
      <c r="B2771" s="177" t="s">
        <v>6109</v>
      </c>
      <c r="C2771" s="176" t="s">
        <v>91</v>
      </c>
      <c r="D2771" s="176" t="s">
        <v>763</v>
      </c>
      <c r="E2771" s="176" t="s">
        <v>1309</v>
      </c>
      <c r="F2771" s="176">
        <v>2024</v>
      </c>
      <c r="G2771" s="176" t="s">
        <v>138</v>
      </c>
      <c r="H2771" s="176" t="s">
        <v>182</v>
      </c>
      <c r="I2771" s="176" t="s">
        <v>330</v>
      </c>
      <c r="J2771" s="250" t="s">
        <v>13</v>
      </c>
      <c r="K2771" s="178">
        <v>491620</v>
      </c>
      <c r="L2771" s="178">
        <v>500605</v>
      </c>
      <c r="M2771" s="178">
        <v>474154.66399999999</v>
      </c>
      <c r="N2771" s="179" t="s">
        <v>20</v>
      </c>
      <c r="O2771" s="180" t="s">
        <v>20</v>
      </c>
    </row>
    <row r="2772" spans="1:15" customFormat="1" ht="15.5" x14ac:dyDescent="0.35">
      <c r="A2772" s="123" t="s">
        <v>6110</v>
      </c>
      <c r="B2772" s="124" t="s">
        <v>6111</v>
      </c>
      <c r="C2772" s="123" t="s">
        <v>91</v>
      </c>
      <c r="D2772" s="123" t="s">
        <v>384</v>
      </c>
      <c r="E2772" s="123" t="s">
        <v>521</v>
      </c>
      <c r="F2772" s="123">
        <v>2024</v>
      </c>
      <c r="G2772" s="123" t="s">
        <v>138</v>
      </c>
      <c r="H2772" s="123" t="s">
        <v>182</v>
      </c>
      <c r="I2772" s="123" t="s">
        <v>330</v>
      </c>
      <c r="J2772" s="251" t="s">
        <v>13</v>
      </c>
      <c r="K2772" s="181">
        <v>598968</v>
      </c>
      <c r="L2772" s="181">
        <v>604826</v>
      </c>
      <c r="M2772" s="181">
        <v>564372</v>
      </c>
      <c r="N2772" s="182" t="s">
        <v>20</v>
      </c>
      <c r="O2772" s="183" t="s">
        <v>20</v>
      </c>
    </row>
    <row r="2773" spans="1:15" customFormat="1" ht="15.5" x14ac:dyDescent="0.35">
      <c r="A2773" s="176" t="s">
        <v>6112</v>
      </c>
      <c r="B2773" s="177" t="s">
        <v>6113</v>
      </c>
      <c r="C2773" s="176" t="s">
        <v>88</v>
      </c>
      <c r="D2773" s="176" t="s">
        <v>396</v>
      </c>
      <c r="E2773" s="176" t="s">
        <v>396</v>
      </c>
      <c r="F2773" s="176">
        <v>2024</v>
      </c>
      <c r="G2773" s="176" t="s">
        <v>138</v>
      </c>
      <c r="H2773" s="176" t="s">
        <v>151</v>
      </c>
      <c r="I2773" s="176" t="s">
        <v>200</v>
      </c>
      <c r="J2773" s="250" t="s">
        <v>13</v>
      </c>
      <c r="K2773" s="178">
        <v>90562</v>
      </c>
      <c r="L2773" s="178">
        <v>87500</v>
      </c>
      <c r="M2773" s="178">
        <v>87500</v>
      </c>
      <c r="N2773" s="179" t="s">
        <v>20</v>
      </c>
      <c r="O2773" s="180" t="s">
        <v>20</v>
      </c>
    </row>
    <row r="2774" spans="1:15" customFormat="1" ht="15.5" x14ac:dyDescent="0.35">
      <c r="A2774" s="123" t="s">
        <v>6114</v>
      </c>
      <c r="B2774" s="124" t="s">
        <v>6115</v>
      </c>
      <c r="C2774" s="123" t="s">
        <v>91</v>
      </c>
      <c r="D2774" s="123" t="s">
        <v>384</v>
      </c>
      <c r="E2774" s="123" t="s">
        <v>2639</v>
      </c>
      <c r="F2774" s="123">
        <v>2024</v>
      </c>
      <c r="G2774" s="123" t="s">
        <v>138</v>
      </c>
      <c r="H2774" s="123" t="s">
        <v>182</v>
      </c>
      <c r="I2774" s="123" t="s">
        <v>330</v>
      </c>
      <c r="J2774" s="251" t="s">
        <v>13</v>
      </c>
      <c r="K2774" s="181">
        <v>52627</v>
      </c>
      <c r="L2774" s="181">
        <v>52627</v>
      </c>
      <c r="M2774" s="181">
        <v>51564.101999999999</v>
      </c>
      <c r="N2774" s="182" t="s">
        <v>20</v>
      </c>
      <c r="O2774" s="183" t="s">
        <v>20</v>
      </c>
    </row>
    <row r="2775" spans="1:15" customFormat="1" ht="15.5" x14ac:dyDescent="0.35">
      <c r="A2775" s="176" t="s">
        <v>6116</v>
      </c>
      <c r="B2775" s="177" t="s">
        <v>6117</v>
      </c>
      <c r="C2775" s="176" t="s">
        <v>91</v>
      </c>
      <c r="D2775" s="176" t="s">
        <v>344</v>
      </c>
      <c r="E2775" s="176" t="s">
        <v>434</v>
      </c>
      <c r="F2775" s="176">
        <v>2024</v>
      </c>
      <c r="G2775" s="176" t="s">
        <v>138</v>
      </c>
      <c r="H2775" s="176" t="s">
        <v>182</v>
      </c>
      <c r="I2775" s="176" t="s">
        <v>330</v>
      </c>
      <c r="J2775" s="250" t="s">
        <v>13</v>
      </c>
      <c r="K2775" s="178">
        <v>420000</v>
      </c>
      <c r="L2775" s="184">
        <v>710000</v>
      </c>
      <c r="M2775" s="178">
        <v>420001</v>
      </c>
      <c r="N2775" s="179" t="s">
        <v>20</v>
      </c>
      <c r="O2775" s="180" t="s">
        <v>20</v>
      </c>
    </row>
    <row r="2776" spans="1:15" customFormat="1" ht="15.5" x14ac:dyDescent="0.35">
      <c r="A2776" s="123" t="s">
        <v>6118</v>
      </c>
      <c r="B2776" s="124" t="s">
        <v>6119</v>
      </c>
      <c r="C2776" s="123" t="s">
        <v>91</v>
      </c>
      <c r="D2776" s="123" t="s">
        <v>384</v>
      </c>
      <c r="E2776" s="123" t="s">
        <v>813</v>
      </c>
      <c r="F2776" s="123">
        <v>2024</v>
      </c>
      <c r="G2776" s="123" t="s">
        <v>138</v>
      </c>
      <c r="H2776" s="123" t="s">
        <v>182</v>
      </c>
      <c r="I2776" s="123" t="s">
        <v>330</v>
      </c>
      <c r="J2776" s="251" t="s">
        <v>13</v>
      </c>
      <c r="K2776" s="181">
        <v>176000</v>
      </c>
      <c r="L2776" s="181">
        <v>347230</v>
      </c>
      <c r="M2776" s="181">
        <v>174324.25099999999</v>
      </c>
      <c r="N2776" s="182" t="s">
        <v>20</v>
      </c>
      <c r="O2776" s="183" t="s">
        <v>20</v>
      </c>
    </row>
    <row r="2777" spans="1:15" customFormat="1" ht="15.5" x14ac:dyDescent="0.35">
      <c r="A2777" s="176" t="s">
        <v>6120</v>
      </c>
      <c r="B2777" s="177" t="s">
        <v>6121</v>
      </c>
      <c r="C2777" s="176" t="s">
        <v>91</v>
      </c>
      <c r="D2777" s="176" t="s">
        <v>393</v>
      </c>
      <c r="E2777" s="176" t="s">
        <v>393</v>
      </c>
      <c r="F2777" s="176">
        <v>2024</v>
      </c>
      <c r="G2777" s="176" t="s">
        <v>138</v>
      </c>
      <c r="H2777" s="176" t="s">
        <v>182</v>
      </c>
      <c r="I2777" s="176" t="s">
        <v>330</v>
      </c>
      <c r="J2777" s="250" t="s">
        <v>13</v>
      </c>
      <c r="K2777" s="178">
        <v>456100</v>
      </c>
      <c r="L2777" s="178">
        <v>481000</v>
      </c>
      <c r="M2777" s="178">
        <v>454100</v>
      </c>
      <c r="N2777" s="179" t="s">
        <v>20</v>
      </c>
      <c r="O2777" s="180" t="s">
        <v>20</v>
      </c>
    </row>
    <row r="2778" spans="1:15" customFormat="1" ht="15.5" x14ac:dyDescent="0.35">
      <c r="A2778" s="123" t="s">
        <v>6122</v>
      </c>
      <c r="B2778" s="124" t="s">
        <v>6123</v>
      </c>
      <c r="C2778" s="123" t="s">
        <v>91</v>
      </c>
      <c r="D2778" s="123" t="s">
        <v>384</v>
      </c>
      <c r="E2778" s="123" t="s">
        <v>603</v>
      </c>
      <c r="F2778" s="123">
        <v>2024</v>
      </c>
      <c r="G2778" s="123" t="s">
        <v>138</v>
      </c>
      <c r="H2778" s="123" t="s">
        <v>182</v>
      </c>
      <c r="I2778" s="123" t="s">
        <v>330</v>
      </c>
      <c r="J2778" s="251" t="s">
        <v>13</v>
      </c>
      <c r="K2778" s="181">
        <v>542907</v>
      </c>
      <c r="L2778" s="181">
        <v>542907</v>
      </c>
      <c r="M2778" s="181">
        <v>542907</v>
      </c>
      <c r="N2778" s="182" t="s">
        <v>20</v>
      </c>
      <c r="O2778" s="183" t="s">
        <v>20</v>
      </c>
    </row>
    <row r="2779" spans="1:15" customFormat="1" ht="15.5" x14ac:dyDescent="0.35">
      <c r="A2779" s="176" t="s">
        <v>6124</v>
      </c>
      <c r="B2779" s="177" t="s">
        <v>6125</v>
      </c>
      <c r="C2779" s="176" t="s">
        <v>91</v>
      </c>
      <c r="D2779" s="176" t="s">
        <v>763</v>
      </c>
      <c r="E2779" s="176" t="s">
        <v>764</v>
      </c>
      <c r="F2779" s="176">
        <v>2024</v>
      </c>
      <c r="G2779" s="176" t="s">
        <v>138</v>
      </c>
      <c r="H2779" s="176" t="s">
        <v>182</v>
      </c>
      <c r="I2779" s="176" t="s">
        <v>330</v>
      </c>
      <c r="J2779" s="250" t="s">
        <v>13</v>
      </c>
      <c r="K2779" s="178">
        <v>436887</v>
      </c>
      <c r="L2779" s="178">
        <v>451000</v>
      </c>
      <c r="M2779" s="178">
        <v>435435.22399999999</v>
      </c>
      <c r="N2779" s="179" t="s">
        <v>20</v>
      </c>
      <c r="O2779" s="180" t="s">
        <v>20</v>
      </c>
    </row>
    <row r="2780" spans="1:15" customFormat="1" ht="15.5" x14ac:dyDescent="0.35">
      <c r="A2780" s="123" t="s">
        <v>6126</v>
      </c>
      <c r="B2780" s="124" t="s">
        <v>6127</v>
      </c>
      <c r="C2780" s="123" t="s">
        <v>91</v>
      </c>
      <c r="D2780" s="123" t="s">
        <v>460</v>
      </c>
      <c r="E2780" s="123" t="s">
        <v>461</v>
      </c>
      <c r="F2780" s="123">
        <v>2024</v>
      </c>
      <c r="G2780" s="123" t="s">
        <v>138</v>
      </c>
      <c r="H2780" s="123" t="s">
        <v>182</v>
      </c>
      <c r="I2780" s="123" t="s">
        <v>330</v>
      </c>
      <c r="J2780" s="251" t="s">
        <v>13</v>
      </c>
      <c r="K2780" s="181">
        <v>317500</v>
      </c>
      <c r="L2780" s="185">
        <v>348730</v>
      </c>
      <c r="M2780" s="181">
        <v>315661</v>
      </c>
      <c r="N2780" s="182" t="s">
        <v>20</v>
      </c>
      <c r="O2780" s="183" t="s">
        <v>20</v>
      </c>
    </row>
    <row r="2781" spans="1:15" customFormat="1" ht="15.5" x14ac:dyDescent="0.35">
      <c r="A2781" s="176" t="s">
        <v>6128</v>
      </c>
      <c r="B2781" s="177" t="s">
        <v>6129</v>
      </c>
      <c r="C2781" s="176" t="s">
        <v>91</v>
      </c>
      <c r="D2781" s="176" t="s">
        <v>384</v>
      </c>
      <c r="E2781" s="176" t="s">
        <v>561</v>
      </c>
      <c r="F2781" s="176">
        <v>2024</v>
      </c>
      <c r="G2781" s="176" t="s">
        <v>138</v>
      </c>
      <c r="H2781" s="176" t="s">
        <v>182</v>
      </c>
      <c r="I2781" s="176" t="s">
        <v>330</v>
      </c>
      <c r="J2781" s="250" t="s">
        <v>13</v>
      </c>
      <c r="K2781" s="178">
        <v>201500</v>
      </c>
      <c r="L2781" s="178">
        <v>249529</v>
      </c>
      <c r="M2781" s="178">
        <v>200504.69099999999</v>
      </c>
      <c r="N2781" s="179" t="s">
        <v>20</v>
      </c>
      <c r="O2781" s="180" t="s">
        <v>20</v>
      </c>
    </row>
    <row r="2782" spans="1:15" customFormat="1" ht="15.5" x14ac:dyDescent="0.35">
      <c r="A2782" s="123" t="s">
        <v>6130</v>
      </c>
      <c r="B2782" s="124" t="s">
        <v>6131</v>
      </c>
      <c r="C2782" s="123" t="s">
        <v>74</v>
      </c>
      <c r="D2782" s="123" t="s">
        <v>155</v>
      </c>
      <c r="E2782" s="123" t="s">
        <v>155</v>
      </c>
      <c r="F2782" s="123">
        <v>2024</v>
      </c>
      <c r="G2782" s="123" t="s">
        <v>251</v>
      </c>
      <c r="H2782" s="123" t="s">
        <v>144</v>
      </c>
      <c r="I2782" s="123" t="s">
        <v>226</v>
      </c>
      <c r="J2782" s="251" t="s">
        <v>13</v>
      </c>
      <c r="K2782" s="181">
        <v>62100</v>
      </c>
      <c r="L2782" s="181">
        <v>60000</v>
      </c>
      <c r="M2782" s="181">
        <v>60000</v>
      </c>
      <c r="N2782" s="182" t="s">
        <v>20</v>
      </c>
      <c r="O2782" s="183" t="s">
        <v>20</v>
      </c>
    </row>
    <row r="2783" spans="1:15" customFormat="1" ht="15.5" x14ac:dyDescent="0.35">
      <c r="A2783" s="176" t="s">
        <v>6132</v>
      </c>
      <c r="B2783" s="177" t="s">
        <v>6133</v>
      </c>
      <c r="C2783" s="176" t="s">
        <v>91</v>
      </c>
      <c r="D2783" s="176" t="s">
        <v>344</v>
      </c>
      <c r="E2783" s="176" t="s">
        <v>345</v>
      </c>
      <c r="F2783" s="176">
        <v>2024</v>
      </c>
      <c r="G2783" s="176" t="s">
        <v>138</v>
      </c>
      <c r="H2783" s="176" t="s">
        <v>182</v>
      </c>
      <c r="I2783" s="176" t="s">
        <v>330</v>
      </c>
      <c r="J2783" s="250" t="s">
        <v>13</v>
      </c>
      <c r="K2783" s="178">
        <v>412000</v>
      </c>
      <c r="L2783" s="178">
        <v>431000</v>
      </c>
      <c r="M2783" s="178">
        <v>409999.53399999999</v>
      </c>
      <c r="N2783" s="179" t="s">
        <v>20</v>
      </c>
      <c r="O2783" s="180" t="s">
        <v>20</v>
      </c>
    </row>
    <row r="2784" spans="1:15" customFormat="1" ht="15.5" x14ac:dyDescent="0.35">
      <c r="A2784" s="123" t="s">
        <v>6134</v>
      </c>
      <c r="B2784" s="124" t="s">
        <v>6135</v>
      </c>
      <c r="C2784" s="123" t="s">
        <v>90</v>
      </c>
      <c r="D2784" s="123" t="s">
        <v>911</v>
      </c>
      <c r="E2784" s="123" t="s">
        <v>155</v>
      </c>
      <c r="F2784" s="123">
        <v>2024</v>
      </c>
      <c r="G2784" s="123" t="s">
        <v>138</v>
      </c>
      <c r="H2784" s="123" t="s">
        <v>144</v>
      </c>
      <c r="I2784" s="123" t="s">
        <v>145</v>
      </c>
      <c r="J2784" s="251" t="s">
        <v>13</v>
      </c>
      <c r="K2784" s="181">
        <v>10</v>
      </c>
      <c r="L2784" s="181">
        <v>10</v>
      </c>
      <c r="M2784" s="181">
        <v>0</v>
      </c>
      <c r="N2784" s="182" t="s">
        <v>20</v>
      </c>
      <c r="O2784" s="183" t="s">
        <v>146</v>
      </c>
    </row>
    <row r="2785" spans="1:15" customFormat="1" ht="15.5" x14ac:dyDescent="0.35">
      <c r="A2785" s="176" t="s">
        <v>6136</v>
      </c>
      <c r="B2785" s="177" t="s">
        <v>6137</v>
      </c>
      <c r="C2785" s="176" t="s">
        <v>88</v>
      </c>
      <c r="D2785" s="176" t="s">
        <v>396</v>
      </c>
      <c r="E2785" s="176" t="s">
        <v>396</v>
      </c>
      <c r="F2785" s="176">
        <v>2024</v>
      </c>
      <c r="G2785" s="176" t="s">
        <v>138</v>
      </c>
      <c r="H2785" s="176" t="s">
        <v>151</v>
      </c>
      <c r="I2785" s="176" t="s">
        <v>200</v>
      </c>
      <c r="J2785" s="250" t="s">
        <v>13</v>
      </c>
      <c r="K2785" s="178">
        <v>136000</v>
      </c>
      <c r="L2785" s="184">
        <v>136000</v>
      </c>
      <c r="M2785" s="178">
        <v>136000</v>
      </c>
      <c r="N2785" s="179" t="s">
        <v>20</v>
      </c>
      <c r="O2785" s="180" t="s">
        <v>20</v>
      </c>
    </row>
    <row r="2786" spans="1:15" customFormat="1" ht="15.5" x14ac:dyDescent="0.35">
      <c r="A2786" s="123" t="s">
        <v>6138</v>
      </c>
      <c r="B2786" s="124" t="s">
        <v>6139</v>
      </c>
      <c r="C2786" s="123" t="s">
        <v>88</v>
      </c>
      <c r="D2786" s="123" t="s">
        <v>412</v>
      </c>
      <c r="E2786" s="123" t="s">
        <v>413</v>
      </c>
      <c r="F2786" s="123">
        <v>2024</v>
      </c>
      <c r="G2786" s="123" t="s">
        <v>138</v>
      </c>
      <c r="H2786" s="123" t="s">
        <v>162</v>
      </c>
      <c r="I2786" s="123" t="s">
        <v>238</v>
      </c>
      <c r="J2786" s="251" t="s">
        <v>13</v>
      </c>
      <c r="K2786" s="181">
        <v>846933</v>
      </c>
      <c r="L2786" s="181">
        <v>210000</v>
      </c>
      <c r="M2786" s="181">
        <v>150322.16500000001</v>
      </c>
      <c r="N2786" s="182" t="s">
        <v>20</v>
      </c>
      <c r="O2786" s="183" t="s">
        <v>20</v>
      </c>
    </row>
    <row r="2787" spans="1:15" customFormat="1" ht="15.5" x14ac:dyDescent="0.35">
      <c r="A2787" s="176" t="s">
        <v>6140</v>
      </c>
      <c r="B2787" s="177" t="s">
        <v>6141</v>
      </c>
      <c r="C2787" s="176" t="s">
        <v>96</v>
      </c>
      <c r="D2787" s="176" t="s">
        <v>155</v>
      </c>
      <c r="E2787" s="176" t="s">
        <v>155</v>
      </c>
      <c r="F2787" s="176">
        <v>2024</v>
      </c>
      <c r="G2787" s="176" t="s">
        <v>138</v>
      </c>
      <c r="H2787" s="176" t="s">
        <v>151</v>
      </c>
      <c r="I2787" s="176" t="s">
        <v>791</v>
      </c>
      <c r="J2787" s="250" t="s">
        <v>13</v>
      </c>
      <c r="K2787" s="178">
        <v>2171791</v>
      </c>
      <c r="L2787" s="178">
        <v>2171791</v>
      </c>
      <c r="M2787" s="184">
        <v>2169905.0559999999</v>
      </c>
      <c r="N2787" s="179" t="s">
        <v>20</v>
      </c>
      <c r="O2787" s="180" t="s">
        <v>20</v>
      </c>
    </row>
    <row r="2788" spans="1:15" customFormat="1" ht="15.5" x14ac:dyDescent="0.35">
      <c r="A2788" s="123" t="s">
        <v>6142</v>
      </c>
      <c r="B2788" s="124" t="s">
        <v>6143</v>
      </c>
      <c r="C2788" s="123" t="s">
        <v>88</v>
      </c>
      <c r="D2788" s="123" t="s">
        <v>396</v>
      </c>
      <c r="E2788" s="123" t="s">
        <v>396</v>
      </c>
      <c r="F2788" s="123">
        <v>2024</v>
      </c>
      <c r="G2788" s="123" t="s">
        <v>138</v>
      </c>
      <c r="H2788" s="123" t="s">
        <v>687</v>
      </c>
      <c r="I2788" s="123" t="s">
        <v>957</v>
      </c>
      <c r="J2788" s="251" t="s">
        <v>13</v>
      </c>
      <c r="K2788" s="181">
        <v>74934</v>
      </c>
      <c r="L2788" s="181">
        <v>64044</v>
      </c>
      <c r="M2788" s="181">
        <v>55175</v>
      </c>
      <c r="N2788" s="182" t="s">
        <v>20</v>
      </c>
      <c r="O2788" s="183" t="s">
        <v>20</v>
      </c>
    </row>
    <row r="2789" spans="1:15" customFormat="1" ht="15.5" x14ac:dyDescent="0.35">
      <c r="A2789" s="176" t="s">
        <v>6144</v>
      </c>
      <c r="B2789" s="177" t="s">
        <v>6145</v>
      </c>
      <c r="C2789" s="176" t="s">
        <v>91</v>
      </c>
      <c r="D2789" s="176" t="s">
        <v>155</v>
      </c>
      <c r="E2789" s="176" t="s">
        <v>155</v>
      </c>
      <c r="F2789" s="176">
        <v>2024</v>
      </c>
      <c r="G2789" s="176" t="s">
        <v>138</v>
      </c>
      <c r="H2789" s="176" t="s">
        <v>139</v>
      </c>
      <c r="I2789" s="176" t="s">
        <v>177</v>
      </c>
      <c r="J2789" s="250" t="s">
        <v>13</v>
      </c>
      <c r="K2789" s="178">
        <v>1049008</v>
      </c>
      <c r="L2789" s="184">
        <v>1738041</v>
      </c>
      <c r="M2789" s="178">
        <v>1168527.9269999999</v>
      </c>
      <c r="N2789" s="179" t="s">
        <v>20</v>
      </c>
      <c r="O2789" s="180" t="s">
        <v>20</v>
      </c>
    </row>
    <row r="2790" spans="1:15" customFormat="1" ht="15.5" x14ac:dyDescent="0.35">
      <c r="A2790" s="123" t="s">
        <v>6146</v>
      </c>
      <c r="B2790" s="124" t="s">
        <v>6147</v>
      </c>
      <c r="C2790" s="123" t="s">
        <v>91</v>
      </c>
      <c r="D2790" s="123" t="s">
        <v>155</v>
      </c>
      <c r="E2790" s="123" t="s">
        <v>155</v>
      </c>
      <c r="F2790" s="123">
        <v>2024</v>
      </c>
      <c r="G2790" s="123" t="s">
        <v>138</v>
      </c>
      <c r="H2790" s="123" t="s">
        <v>139</v>
      </c>
      <c r="I2790" s="123" t="s">
        <v>177</v>
      </c>
      <c r="J2790" s="251" t="s">
        <v>13</v>
      </c>
      <c r="K2790" s="181">
        <v>39680</v>
      </c>
      <c r="L2790" s="181">
        <v>46015</v>
      </c>
      <c r="M2790" s="181">
        <v>39840</v>
      </c>
      <c r="N2790" s="182" t="s">
        <v>20</v>
      </c>
      <c r="O2790" s="183" t="s">
        <v>20</v>
      </c>
    </row>
    <row r="2791" spans="1:15" customFormat="1" ht="15.5" x14ac:dyDescent="0.35">
      <c r="A2791" s="176" t="s">
        <v>6148</v>
      </c>
      <c r="B2791" s="177" t="s">
        <v>6149</v>
      </c>
      <c r="C2791" s="176" t="s">
        <v>87</v>
      </c>
      <c r="D2791" s="176" t="s">
        <v>60</v>
      </c>
      <c r="E2791" s="176" t="s">
        <v>60</v>
      </c>
      <c r="F2791" s="176">
        <v>2024</v>
      </c>
      <c r="G2791" s="176" t="s">
        <v>138</v>
      </c>
      <c r="H2791" s="176" t="s">
        <v>151</v>
      </c>
      <c r="I2791" s="176" t="s">
        <v>200</v>
      </c>
      <c r="J2791" s="250" t="s">
        <v>13</v>
      </c>
      <c r="K2791" s="178">
        <v>389070</v>
      </c>
      <c r="L2791" s="178">
        <v>389070</v>
      </c>
      <c r="M2791" s="178">
        <v>389024.76199999999</v>
      </c>
      <c r="N2791" s="179" t="s">
        <v>20</v>
      </c>
      <c r="O2791" s="180" t="s">
        <v>20</v>
      </c>
    </row>
    <row r="2792" spans="1:15" customFormat="1" ht="15.5" x14ac:dyDescent="0.35">
      <c r="A2792" s="123" t="s">
        <v>6150</v>
      </c>
      <c r="B2792" s="124" t="s">
        <v>6151</v>
      </c>
      <c r="C2792" s="123" t="s">
        <v>109</v>
      </c>
      <c r="D2792" s="123" t="s">
        <v>368</v>
      </c>
      <c r="E2792" s="123" t="s">
        <v>368</v>
      </c>
      <c r="F2792" s="123">
        <v>2024</v>
      </c>
      <c r="G2792" s="123" t="s">
        <v>138</v>
      </c>
      <c r="H2792" s="123" t="s">
        <v>210</v>
      </c>
      <c r="I2792" s="123" t="s">
        <v>211</v>
      </c>
      <c r="J2792" s="251" t="s">
        <v>13</v>
      </c>
      <c r="K2792" s="181">
        <v>3</v>
      </c>
      <c r="L2792" s="181">
        <v>3</v>
      </c>
      <c r="M2792" s="185">
        <v>0</v>
      </c>
      <c r="N2792" s="182" t="s">
        <v>20</v>
      </c>
      <c r="O2792" s="183" t="s">
        <v>146</v>
      </c>
    </row>
    <row r="2793" spans="1:15" customFormat="1" ht="15.5" x14ac:dyDescent="0.35">
      <c r="A2793" s="176" t="s">
        <v>6152</v>
      </c>
      <c r="B2793" s="177" t="s">
        <v>6153</v>
      </c>
      <c r="C2793" s="176" t="s">
        <v>90</v>
      </c>
      <c r="D2793" s="176" t="s">
        <v>63</v>
      </c>
      <c r="E2793" s="176" t="s">
        <v>901</v>
      </c>
      <c r="F2793" s="176">
        <v>2024</v>
      </c>
      <c r="G2793" s="176" t="s">
        <v>138</v>
      </c>
      <c r="H2793" s="176" t="s">
        <v>151</v>
      </c>
      <c r="I2793" s="176" t="s">
        <v>200</v>
      </c>
      <c r="J2793" s="250" t="s">
        <v>13</v>
      </c>
      <c r="K2793" s="178">
        <v>90562</v>
      </c>
      <c r="L2793" s="178">
        <v>87500</v>
      </c>
      <c r="M2793" s="178">
        <v>87500</v>
      </c>
      <c r="N2793" s="179" t="s">
        <v>20</v>
      </c>
      <c r="O2793" s="180" t="s">
        <v>20</v>
      </c>
    </row>
    <row r="2794" spans="1:15" customFormat="1" ht="15.5" x14ac:dyDescent="0.35">
      <c r="A2794" s="123" t="s">
        <v>6154</v>
      </c>
      <c r="B2794" s="124" t="s">
        <v>6155</v>
      </c>
      <c r="C2794" s="123" t="s">
        <v>91</v>
      </c>
      <c r="D2794" s="123" t="s">
        <v>384</v>
      </c>
      <c r="E2794" s="123" t="s">
        <v>2639</v>
      </c>
      <c r="F2794" s="123">
        <v>2024</v>
      </c>
      <c r="G2794" s="123" t="s">
        <v>138</v>
      </c>
      <c r="H2794" s="123" t="s">
        <v>162</v>
      </c>
      <c r="I2794" s="123" t="s">
        <v>1018</v>
      </c>
      <c r="J2794" s="251" t="s">
        <v>13</v>
      </c>
      <c r="K2794" s="181">
        <v>15689</v>
      </c>
      <c r="L2794" s="181">
        <v>37113</v>
      </c>
      <c r="M2794" s="185">
        <v>8414</v>
      </c>
      <c r="N2794" s="182" t="s">
        <v>20</v>
      </c>
      <c r="O2794" s="183" t="s">
        <v>20</v>
      </c>
    </row>
    <row r="2795" spans="1:15" customFormat="1" ht="15.5" x14ac:dyDescent="0.35">
      <c r="A2795" s="176" t="s">
        <v>6156</v>
      </c>
      <c r="B2795" s="177" t="s">
        <v>6157</v>
      </c>
      <c r="C2795" s="176" t="s">
        <v>86</v>
      </c>
      <c r="D2795" s="176" t="s">
        <v>199</v>
      </c>
      <c r="E2795" s="176" t="s">
        <v>199</v>
      </c>
      <c r="F2795" s="176">
        <v>2024</v>
      </c>
      <c r="G2795" s="176" t="s">
        <v>251</v>
      </c>
      <c r="H2795" s="176" t="s">
        <v>182</v>
      </c>
      <c r="I2795" s="176" t="s">
        <v>1000</v>
      </c>
      <c r="J2795" s="250" t="s">
        <v>13</v>
      </c>
      <c r="K2795" s="178">
        <v>29502</v>
      </c>
      <c r="L2795" s="184">
        <v>28504</v>
      </c>
      <c r="M2795" s="178">
        <v>26187</v>
      </c>
      <c r="N2795" s="179" t="s">
        <v>20</v>
      </c>
      <c r="O2795" s="180" t="s">
        <v>20</v>
      </c>
    </row>
    <row r="2796" spans="1:15" customFormat="1" ht="15.5" x14ac:dyDescent="0.35">
      <c r="A2796" s="123" t="s">
        <v>6158</v>
      </c>
      <c r="B2796" s="124" t="s">
        <v>6159</v>
      </c>
      <c r="C2796" s="123" t="s">
        <v>97</v>
      </c>
      <c r="D2796" s="123" t="s">
        <v>685</v>
      </c>
      <c r="E2796" s="123" t="s">
        <v>1324</v>
      </c>
      <c r="F2796" s="123">
        <v>2024</v>
      </c>
      <c r="G2796" s="123" t="s">
        <v>138</v>
      </c>
      <c r="H2796" s="123" t="s">
        <v>687</v>
      </c>
      <c r="I2796" s="123" t="s">
        <v>957</v>
      </c>
      <c r="J2796" s="251" t="s">
        <v>13</v>
      </c>
      <c r="K2796" s="181">
        <v>92184</v>
      </c>
      <c r="L2796" s="181">
        <v>1</v>
      </c>
      <c r="M2796" s="181">
        <v>0</v>
      </c>
      <c r="N2796" s="182" t="s">
        <v>20</v>
      </c>
      <c r="O2796" s="183" t="s">
        <v>146</v>
      </c>
    </row>
    <row r="2797" spans="1:15" customFormat="1" ht="15.5" x14ac:dyDescent="0.35">
      <c r="A2797" s="176" t="s">
        <v>6160</v>
      </c>
      <c r="B2797" s="177" t="s">
        <v>6161</v>
      </c>
      <c r="C2797" s="176" t="s">
        <v>109</v>
      </c>
      <c r="D2797" s="176" t="s">
        <v>155</v>
      </c>
      <c r="E2797" s="176" t="s">
        <v>155</v>
      </c>
      <c r="F2797" s="176">
        <v>2024</v>
      </c>
      <c r="G2797" s="176" t="s">
        <v>138</v>
      </c>
      <c r="H2797" s="176" t="s">
        <v>151</v>
      </c>
      <c r="I2797" s="176" t="s">
        <v>200</v>
      </c>
      <c r="J2797" s="250" t="s">
        <v>13</v>
      </c>
      <c r="K2797" s="178">
        <v>812578</v>
      </c>
      <c r="L2797" s="178">
        <v>14170</v>
      </c>
      <c r="M2797" s="178">
        <v>261.23200000000003</v>
      </c>
      <c r="N2797" s="179" t="s">
        <v>20</v>
      </c>
      <c r="O2797" s="180" t="s">
        <v>20</v>
      </c>
    </row>
    <row r="2798" spans="1:15" customFormat="1" ht="15.5" x14ac:dyDescent="0.35">
      <c r="A2798" s="123" t="s">
        <v>6162</v>
      </c>
      <c r="B2798" s="124" t="s">
        <v>6163</v>
      </c>
      <c r="C2798" s="123" t="s">
        <v>109</v>
      </c>
      <c r="D2798" s="123" t="s">
        <v>155</v>
      </c>
      <c r="E2798" s="123" t="s">
        <v>155</v>
      </c>
      <c r="F2798" s="123">
        <v>2024</v>
      </c>
      <c r="G2798" s="123" t="s">
        <v>138</v>
      </c>
      <c r="H2798" s="123" t="s">
        <v>151</v>
      </c>
      <c r="I2798" s="123" t="s">
        <v>152</v>
      </c>
      <c r="J2798" s="251" t="s">
        <v>13</v>
      </c>
      <c r="K2798" s="181">
        <v>75000</v>
      </c>
      <c r="L2798" s="181">
        <v>74920</v>
      </c>
      <c r="M2798" s="181">
        <v>74289.728000000003</v>
      </c>
      <c r="N2798" s="182" t="s">
        <v>20</v>
      </c>
      <c r="O2798" s="183" t="s">
        <v>20</v>
      </c>
    </row>
    <row r="2799" spans="1:15" customFormat="1" ht="15.5" x14ac:dyDescent="0.35">
      <c r="A2799" s="176" t="s">
        <v>6164</v>
      </c>
      <c r="B2799" s="177" t="s">
        <v>6165</v>
      </c>
      <c r="C2799" s="176" t="s">
        <v>109</v>
      </c>
      <c r="D2799" s="176" t="s">
        <v>155</v>
      </c>
      <c r="E2799" s="176" t="s">
        <v>155</v>
      </c>
      <c r="F2799" s="176">
        <v>2024</v>
      </c>
      <c r="G2799" s="176" t="s">
        <v>138</v>
      </c>
      <c r="H2799" s="176" t="s">
        <v>151</v>
      </c>
      <c r="I2799" s="176" t="s">
        <v>152</v>
      </c>
      <c r="J2799" s="250" t="s">
        <v>13</v>
      </c>
      <c r="K2799" s="178">
        <v>96000</v>
      </c>
      <c r="L2799" s="178">
        <v>95660</v>
      </c>
      <c r="M2799" s="184">
        <v>95660</v>
      </c>
      <c r="N2799" s="179" t="s">
        <v>20</v>
      </c>
      <c r="O2799" s="180" t="s">
        <v>20</v>
      </c>
    </row>
    <row r="2800" spans="1:15" customFormat="1" ht="15.5" x14ac:dyDescent="0.35">
      <c r="A2800" s="123" t="s">
        <v>6166</v>
      </c>
      <c r="B2800" s="124" t="s">
        <v>6167</v>
      </c>
      <c r="C2800" s="123" t="s">
        <v>109</v>
      </c>
      <c r="D2800" s="123" t="s">
        <v>368</v>
      </c>
      <c r="E2800" s="123" t="s">
        <v>1070</v>
      </c>
      <c r="F2800" s="123">
        <v>2024</v>
      </c>
      <c r="G2800" s="123" t="s">
        <v>138</v>
      </c>
      <c r="H2800" s="123" t="s">
        <v>182</v>
      </c>
      <c r="I2800" s="123" t="s">
        <v>1202</v>
      </c>
      <c r="J2800" s="251" t="s">
        <v>16</v>
      </c>
      <c r="K2800" s="181">
        <v>3000</v>
      </c>
      <c r="L2800" s="181">
        <v>3000</v>
      </c>
      <c r="M2800" s="181">
        <v>0</v>
      </c>
      <c r="N2800" s="182" t="s">
        <v>20</v>
      </c>
      <c r="O2800" s="183" t="s">
        <v>146</v>
      </c>
    </row>
    <row r="2801" spans="1:15" customFormat="1" ht="15.5" x14ac:dyDescent="0.35">
      <c r="A2801" s="176" t="s">
        <v>6168</v>
      </c>
      <c r="B2801" s="177" t="s">
        <v>6169</v>
      </c>
      <c r="C2801" s="176" t="s">
        <v>89</v>
      </c>
      <c r="D2801" s="176" t="s">
        <v>221</v>
      </c>
      <c r="E2801" s="176" t="s">
        <v>2693</v>
      </c>
      <c r="F2801" s="176">
        <v>2024</v>
      </c>
      <c r="G2801" s="176" t="s">
        <v>138</v>
      </c>
      <c r="H2801" s="176" t="s">
        <v>151</v>
      </c>
      <c r="I2801" s="176" t="s">
        <v>152</v>
      </c>
      <c r="J2801" s="250" t="s">
        <v>13</v>
      </c>
      <c r="K2801" s="178">
        <v>427998</v>
      </c>
      <c r="L2801" s="178">
        <v>426152</v>
      </c>
      <c r="M2801" s="178">
        <v>180000</v>
      </c>
      <c r="N2801" s="179" t="s">
        <v>20</v>
      </c>
      <c r="O2801" s="180" t="s">
        <v>20</v>
      </c>
    </row>
    <row r="2802" spans="1:15" customFormat="1" ht="15.5" x14ac:dyDescent="0.35">
      <c r="A2802" s="123" t="s">
        <v>6170</v>
      </c>
      <c r="B2802" s="124" t="s">
        <v>6171</v>
      </c>
      <c r="C2802" s="123" t="s">
        <v>90</v>
      </c>
      <c r="D2802" s="123" t="s">
        <v>489</v>
      </c>
      <c r="E2802" s="123" t="s">
        <v>490</v>
      </c>
      <c r="F2802" s="123">
        <v>2024</v>
      </c>
      <c r="G2802" s="123" t="s">
        <v>251</v>
      </c>
      <c r="H2802" s="123" t="s">
        <v>210</v>
      </c>
      <c r="I2802" s="123" t="s">
        <v>429</v>
      </c>
      <c r="J2802" s="251" t="s">
        <v>13</v>
      </c>
      <c r="K2802" s="181">
        <v>31428</v>
      </c>
      <c r="L2802" s="181">
        <v>31428</v>
      </c>
      <c r="M2802" s="181">
        <v>31427.988000000001</v>
      </c>
      <c r="N2802" s="182" t="s">
        <v>20</v>
      </c>
      <c r="O2802" s="183" t="s">
        <v>20</v>
      </c>
    </row>
    <row r="2803" spans="1:15" customFormat="1" ht="15.5" x14ac:dyDescent="0.35">
      <c r="A2803" s="176" t="s">
        <v>6172</v>
      </c>
      <c r="B2803" s="177" t="s">
        <v>6173</v>
      </c>
      <c r="C2803" s="176" t="s">
        <v>292</v>
      </c>
      <c r="D2803" s="176" t="s">
        <v>72</v>
      </c>
      <c r="E2803" s="176" t="s">
        <v>72</v>
      </c>
      <c r="F2803" s="176">
        <v>2024</v>
      </c>
      <c r="G2803" s="176" t="s">
        <v>138</v>
      </c>
      <c r="H2803" s="176" t="s">
        <v>162</v>
      </c>
      <c r="I2803" s="176" t="s">
        <v>1018</v>
      </c>
      <c r="J2803" s="250" t="s">
        <v>13</v>
      </c>
      <c r="K2803" s="178">
        <v>3392</v>
      </c>
      <c r="L2803" s="178">
        <v>3392</v>
      </c>
      <c r="M2803" s="178">
        <v>0</v>
      </c>
      <c r="N2803" s="179" t="s">
        <v>20</v>
      </c>
      <c r="O2803" s="180" t="s">
        <v>146</v>
      </c>
    </row>
    <row r="2804" spans="1:15" customFormat="1" ht="15.5" x14ac:dyDescent="0.35">
      <c r="A2804" s="123" t="s">
        <v>6174</v>
      </c>
      <c r="B2804" s="124" t="s">
        <v>6175</v>
      </c>
      <c r="C2804" s="123" t="s">
        <v>91</v>
      </c>
      <c r="D2804" s="123" t="s">
        <v>596</v>
      </c>
      <c r="E2804" s="123" t="s">
        <v>1314</v>
      </c>
      <c r="F2804" s="123">
        <v>2024</v>
      </c>
      <c r="G2804" s="123" t="s">
        <v>138</v>
      </c>
      <c r="H2804" s="123" t="s">
        <v>162</v>
      </c>
      <c r="I2804" s="123" t="s">
        <v>1018</v>
      </c>
      <c r="J2804" s="251" t="s">
        <v>13</v>
      </c>
      <c r="K2804" s="181">
        <v>7514</v>
      </c>
      <c r="L2804" s="185">
        <v>7514</v>
      </c>
      <c r="M2804" s="181">
        <v>766.48199999999997</v>
      </c>
      <c r="N2804" s="182" t="s">
        <v>20</v>
      </c>
      <c r="O2804" s="183" t="s">
        <v>20</v>
      </c>
    </row>
    <row r="2805" spans="1:15" customFormat="1" ht="15.5" x14ac:dyDescent="0.35">
      <c r="A2805" s="176" t="s">
        <v>6176</v>
      </c>
      <c r="B2805" s="177" t="s">
        <v>6177</v>
      </c>
      <c r="C2805" s="176" t="s">
        <v>91</v>
      </c>
      <c r="D2805" s="176" t="s">
        <v>384</v>
      </c>
      <c r="E2805" s="176" t="s">
        <v>3150</v>
      </c>
      <c r="F2805" s="176">
        <v>2024</v>
      </c>
      <c r="G2805" s="176" t="s">
        <v>138</v>
      </c>
      <c r="H2805" s="176" t="s">
        <v>162</v>
      </c>
      <c r="I2805" s="176" t="s">
        <v>1018</v>
      </c>
      <c r="J2805" s="250" t="s">
        <v>13</v>
      </c>
      <c r="K2805" s="178">
        <v>10686</v>
      </c>
      <c r="L2805" s="178">
        <v>10686</v>
      </c>
      <c r="M2805" s="178">
        <v>10638</v>
      </c>
      <c r="N2805" s="179" t="s">
        <v>20</v>
      </c>
      <c r="O2805" s="180" t="s">
        <v>20</v>
      </c>
    </row>
    <row r="2806" spans="1:15" customFormat="1" ht="15.5" x14ac:dyDescent="0.35">
      <c r="A2806" s="123" t="s">
        <v>6178</v>
      </c>
      <c r="B2806" s="124" t="s">
        <v>6179</v>
      </c>
      <c r="C2806" s="123" t="s">
        <v>86</v>
      </c>
      <c r="D2806" s="123" t="s">
        <v>199</v>
      </c>
      <c r="E2806" s="123" t="s">
        <v>155</v>
      </c>
      <c r="F2806" s="123">
        <v>2024</v>
      </c>
      <c r="G2806" s="123" t="s">
        <v>138</v>
      </c>
      <c r="H2806" s="123" t="s">
        <v>151</v>
      </c>
      <c r="I2806" s="123" t="s">
        <v>200</v>
      </c>
      <c r="J2806" s="251" t="s">
        <v>13</v>
      </c>
      <c r="K2806" s="181">
        <v>284624</v>
      </c>
      <c r="L2806" s="181">
        <v>275000</v>
      </c>
      <c r="M2806" s="181">
        <v>229488</v>
      </c>
      <c r="N2806" s="182" t="s">
        <v>20</v>
      </c>
      <c r="O2806" s="183" t="s">
        <v>20</v>
      </c>
    </row>
    <row r="2807" spans="1:15" customFormat="1" ht="15.5" x14ac:dyDescent="0.35">
      <c r="A2807" s="176" t="s">
        <v>6180</v>
      </c>
      <c r="B2807" s="177" t="s">
        <v>6181</v>
      </c>
      <c r="C2807" s="176" t="s">
        <v>91</v>
      </c>
      <c r="D2807" s="176" t="s">
        <v>384</v>
      </c>
      <c r="E2807" s="176" t="s">
        <v>603</v>
      </c>
      <c r="F2807" s="176">
        <v>2024</v>
      </c>
      <c r="G2807" s="176" t="s">
        <v>138</v>
      </c>
      <c r="H2807" s="176" t="s">
        <v>162</v>
      </c>
      <c r="I2807" s="176" t="s">
        <v>1018</v>
      </c>
      <c r="J2807" s="250" t="s">
        <v>13</v>
      </c>
      <c r="K2807" s="178">
        <v>24128</v>
      </c>
      <c r="L2807" s="184">
        <v>24128</v>
      </c>
      <c r="M2807" s="178">
        <v>23780</v>
      </c>
      <c r="N2807" s="179" t="s">
        <v>20</v>
      </c>
      <c r="O2807" s="180" t="s">
        <v>20</v>
      </c>
    </row>
    <row r="2808" spans="1:15" customFormat="1" ht="15.5" x14ac:dyDescent="0.35">
      <c r="A2808" s="123" t="s">
        <v>6182</v>
      </c>
      <c r="B2808" s="124" t="s">
        <v>6183</v>
      </c>
      <c r="C2808" s="123" t="s">
        <v>92</v>
      </c>
      <c r="D2808" s="123" t="s">
        <v>155</v>
      </c>
      <c r="E2808" s="123" t="s">
        <v>155</v>
      </c>
      <c r="F2808" s="123">
        <v>2024</v>
      </c>
      <c r="G2808" s="123" t="s">
        <v>138</v>
      </c>
      <c r="H2808" s="123" t="s">
        <v>151</v>
      </c>
      <c r="I2808" s="123" t="s">
        <v>152</v>
      </c>
      <c r="J2808" s="251" t="s">
        <v>13</v>
      </c>
      <c r="K2808" s="181">
        <v>20000</v>
      </c>
      <c r="L2808" s="181">
        <v>63000</v>
      </c>
      <c r="M2808" s="181">
        <v>20000</v>
      </c>
      <c r="N2808" s="182" t="s">
        <v>20</v>
      </c>
      <c r="O2808" s="183" t="s">
        <v>20</v>
      </c>
    </row>
    <row r="2809" spans="1:15" customFormat="1" ht="15.5" x14ac:dyDescent="0.35">
      <c r="A2809" s="176" t="s">
        <v>6184</v>
      </c>
      <c r="B2809" s="177" t="s">
        <v>6185</v>
      </c>
      <c r="C2809" s="176" t="s">
        <v>111</v>
      </c>
      <c r="D2809" s="176" t="s">
        <v>180</v>
      </c>
      <c r="E2809" s="176" t="s">
        <v>2432</v>
      </c>
      <c r="F2809" s="176">
        <v>2024</v>
      </c>
      <c r="G2809" s="176" t="s">
        <v>138</v>
      </c>
      <c r="H2809" s="176" t="s">
        <v>270</v>
      </c>
      <c r="I2809" s="176" t="s">
        <v>271</v>
      </c>
      <c r="J2809" s="250" t="s">
        <v>13</v>
      </c>
      <c r="K2809" s="178">
        <v>183815</v>
      </c>
      <c r="L2809" s="184">
        <v>1842</v>
      </c>
      <c r="M2809" s="178">
        <v>0</v>
      </c>
      <c r="N2809" s="179" t="s">
        <v>20</v>
      </c>
      <c r="O2809" s="180" t="s">
        <v>146</v>
      </c>
    </row>
    <row r="2810" spans="1:15" customFormat="1" ht="15.5" x14ac:dyDescent="0.35">
      <c r="A2810" s="123" t="s">
        <v>6186</v>
      </c>
      <c r="B2810" s="124" t="s">
        <v>6187</v>
      </c>
      <c r="C2810" s="123" t="s">
        <v>90</v>
      </c>
      <c r="D2810" s="123" t="s">
        <v>742</v>
      </c>
      <c r="E2810" s="123" t="s">
        <v>742</v>
      </c>
      <c r="F2810" s="123">
        <v>2024</v>
      </c>
      <c r="G2810" s="123" t="s">
        <v>138</v>
      </c>
      <c r="H2810" s="123" t="s">
        <v>162</v>
      </c>
      <c r="I2810" s="123" t="s">
        <v>1018</v>
      </c>
      <c r="J2810" s="251" t="s">
        <v>13</v>
      </c>
      <c r="K2810" s="181">
        <v>1</v>
      </c>
      <c r="L2810" s="181">
        <v>1</v>
      </c>
      <c r="M2810" s="181">
        <v>0</v>
      </c>
      <c r="N2810" s="182" t="s">
        <v>20</v>
      </c>
      <c r="O2810" s="183" t="s">
        <v>146</v>
      </c>
    </row>
    <row r="2811" spans="1:15" customFormat="1" ht="15.5" x14ac:dyDescent="0.35">
      <c r="A2811" s="176" t="s">
        <v>6188</v>
      </c>
      <c r="B2811" s="177" t="s">
        <v>6189</v>
      </c>
      <c r="C2811" s="176" t="s">
        <v>90</v>
      </c>
      <c r="D2811" s="176" t="s">
        <v>911</v>
      </c>
      <c r="E2811" s="176" t="s">
        <v>2388</v>
      </c>
      <c r="F2811" s="176">
        <v>2024</v>
      </c>
      <c r="G2811" s="176" t="s">
        <v>138</v>
      </c>
      <c r="H2811" s="176" t="s">
        <v>151</v>
      </c>
      <c r="I2811" s="176" t="s">
        <v>200</v>
      </c>
      <c r="J2811" s="250" t="s">
        <v>13</v>
      </c>
      <c r="K2811" s="178">
        <v>372166</v>
      </c>
      <c r="L2811" s="178">
        <v>2</v>
      </c>
      <c r="M2811" s="184">
        <v>0</v>
      </c>
      <c r="N2811" s="179" t="s">
        <v>20</v>
      </c>
      <c r="O2811" s="180" t="s">
        <v>146</v>
      </c>
    </row>
    <row r="2812" spans="1:15" customFormat="1" ht="15.5" x14ac:dyDescent="0.35">
      <c r="A2812" s="123" t="s">
        <v>6190</v>
      </c>
      <c r="B2812" s="124" t="s">
        <v>6191</v>
      </c>
      <c r="C2812" s="123" t="s">
        <v>111</v>
      </c>
      <c r="D2812" s="123" t="s">
        <v>155</v>
      </c>
      <c r="E2812" s="123" t="s">
        <v>155</v>
      </c>
      <c r="F2812" s="123">
        <v>2024</v>
      </c>
      <c r="G2812" s="123" t="s">
        <v>138</v>
      </c>
      <c r="H2812" s="123" t="s">
        <v>151</v>
      </c>
      <c r="I2812" s="123" t="s">
        <v>152</v>
      </c>
      <c r="J2812" s="251" t="s">
        <v>13</v>
      </c>
      <c r="K2812" s="181">
        <v>120000</v>
      </c>
      <c r="L2812" s="181">
        <v>12500</v>
      </c>
      <c r="M2812" s="181">
        <v>12500</v>
      </c>
      <c r="N2812" s="182" t="s">
        <v>20</v>
      </c>
      <c r="O2812" s="183" t="s">
        <v>20</v>
      </c>
    </row>
    <row r="2813" spans="1:15" customFormat="1" ht="15.5" x14ac:dyDescent="0.35">
      <c r="A2813" s="176" t="s">
        <v>6192</v>
      </c>
      <c r="B2813" s="177" t="s">
        <v>6193</v>
      </c>
      <c r="C2813" s="176" t="s">
        <v>90</v>
      </c>
      <c r="D2813" s="176" t="s">
        <v>489</v>
      </c>
      <c r="E2813" s="176" t="s">
        <v>490</v>
      </c>
      <c r="F2813" s="176">
        <v>2024</v>
      </c>
      <c r="G2813" s="176" t="s">
        <v>138</v>
      </c>
      <c r="H2813" s="176" t="s">
        <v>196</v>
      </c>
      <c r="I2813" s="176" t="s">
        <v>196</v>
      </c>
      <c r="J2813" s="250" t="s">
        <v>13</v>
      </c>
      <c r="K2813" s="178">
        <v>31498</v>
      </c>
      <c r="L2813" s="178">
        <v>2001</v>
      </c>
      <c r="M2813" s="178">
        <v>0</v>
      </c>
      <c r="N2813" s="179" t="s">
        <v>20</v>
      </c>
      <c r="O2813" s="180" t="s">
        <v>146</v>
      </c>
    </row>
    <row r="2814" spans="1:15" customFormat="1" ht="15.5" x14ac:dyDescent="0.35">
      <c r="A2814" s="123" t="s">
        <v>6194</v>
      </c>
      <c r="B2814" s="124" t="s">
        <v>6195</v>
      </c>
      <c r="C2814" s="123" t="s">
        <v>96</v>
      </c>
      <c r="D2814" s="123" t="s">
        <v>136</v>
      </c>
      <c r="E2814" s="123" t="s">
        <v>916</v>
      </c>
      <c r="F2814" s="123">
        <v>2024</v>
      </c>
      <c r="G2814" s="123" t="s">
        <v>138</v>
      </c>
      <c r="H2814" s="123" t="s">
        <v>144</v>
      </c>
      <c r="I2814" s="123" t="s">
        <v>943</v>
      </c>
      <c r="J2814" s="251" t="s">
        <v>13</v>
      </c>
      <c r="K2814" s="181">
        <v>123200</v>
      </c>
      <c r="L2814" s="181">
        <v>123200</v>
      </c>
      <c r="M2814" s="181">
        <v>123200</v>
      </c>
      <c r="N2814" s="182" t="s">
        <v>20</v>
      </c>
      <c r="O2814" s="183" t="s">
        <v>20</v>
      </c>
    </row>
    <row r="2815" spans="1:15" customFormat="1" ht="15.5" x14ac:dyDescent="0.35">
      <c r="A2815" s="176" t="s">
        <v>6196</v>
      </c>
      <c r="B2815" s="177" t="s">
        <v>6197</v>
      </c>
      <c r="C2815" s="176" t="s">
        <v>90</v>
      </c>
      <c r="D2815" s="176" t="s">
        <v>306</v>
      </c>
      <c r="E2815" s="176" t="s">
        <v>1116</v>
      </c>
      <c r="F2815" s="176">
        <v>2024</v>
      </c>
      <c r="G2815" s="176" t="s">
        <v>138</v>
      </c>
      <c r="H2815" s="176" t="s">
        <v>151</v>
      </c>
      <c r="I2815" s="176" t="s">
        <v>200</v>
      </c>
      <c r="J2815" s="250" t="s">
        <v>13</v>
      </c>
      <c r="K2815" s="178">
        <v>792350</v>
      </c>
      <c r="L2815" s="178">
        <v>537802</v>
      </c>
      <c r="M2815" s="178">
        <v>537798.82200000004</v>
      </c>
      <c r="N2815" s="179" t="s">
        <v>20</v>
      </c>
      <c r="O2815" s="180" t="s">
        <v>20</v>
      </c>
    </row>
    <row r="2816" spans="1:15" customFormat="1" ht="15.5" x14ac:dyDescent="0.35">
      <c r="A2816" s="123" t="s">
        <v>6198</v>
      </c>
      <c r="B2816" s="124" t="s">
        <v>6199</v>
      </c>
      <c r="C2816" s="123" t="s">
        <v>89</v>
      </c>
      <c r="D2816" s="123" t="s">
        <v>221</v>
      </c>
      <c r="E2816" s="123" t="s">
        <v>222</v>
      </c>
      <c r="F2816" s="123">
        <v>2024</v>
      </c>
      <c r="G2816" s="123" t="s">
        <v>138</v>
      </c>
      <c r="H2816" s="123" t="s">
        <v>162</v>
      </c>
      <c r="I2816" s="123" t="s">
        <v>1018</v>
      </c>
      <c r="J2816" s="251" t="s">
        <v>13</v>
      </c>
      <c r="K2816" s="181">
        <v>18178</v>
      </c>
      <c r="L2816" s="181">
        <v>18178</v>
      </c>
      <c r="M2816" s="181">
        <v>14278</v>
      </c>
      <c r="N2816" s="182" t="s">
        <v>20</v>
      </c>
      <c r="O2816" s="183" t="s">
        <v>20</v>
      </c>
    </row>
    <row r="2817" spans="1:15" customFormat="1" ht="15.5" x14ac:dyDescent="0.35">
      <c r="A2817" s="176" t="s">
        <v>6200</v>
      </c>
      <c r="B2817" s="177" t="s">
        <v>6201</v>
      </c>
      <c r="C2817" s="176" t="s">
        <v>90</v>
      </c>
      <c r="D2817" s="176" t="s">
        <v>742</v>
      </c>
      <c r="E2817" s="176" t="s">
        <v>1809</v>
      </c>
      <c r="F2817" s="176">
        <v>2024</v>
      </c>
      <c r="G2817" s="176" t="s">
        <v>138</v>
      </c>
      <c r="H2817" s="176" t="s">
        <v>162</v>
      </c>
      <c r="I2817" s="176" t="s">
        <v>1018</v>
      </c>
      <c r="J2817" s="250" t="s">
        <v>13</v>
      </c>
      <c r="K2817" s="178">
        <v>1</v>
      </c>
      <c r="L2817" s="178">
        <v>1</v>
      </c>
      <c r="M2817" s="178">
        <v>0</v>
      </c>
      <c r="N2817" s="179" t="s">
        <v>20</v>
      </c>
      <c r="O2817" s="180" t="s">
        <v>146</v>
      </c>
    </row>
    <row r="2818" spans="1:15" customFormat="1" ht="15.5" x14ac:dyDescent="0.35">
      <c r="A2818" s="123" t="s">
        <v>6202</v>
      </c>
      <c r="B2818" s="124" t="s">
        <v>6203</v>
      </c>
      <c r="C2818" s="123" t="s">
        <v>90</v>
      </c>
      <c r="D2818" s="123" t="s">
        <v>742</v>
      </c>
      <c r="E2818" s="123" t="s">
        <v>742</v>
      </c>
      <c r="F2818" s="123">
        <v>2024</v>
      </c>
      <c r="G2818" s="123" t="s">
        <v>138</v>
      </c>
      <c r="H2818" s="123" t="s">
        <v>162</v>
      </c>
      <c r="I2818" s="123" t="s">
        <v>218</v>
      </c>
      <c r="J2818" s="251" t="s">
        <v>13</v>
      </c>
      <c r="K2818" s="181">
        <v>60000</v>
      </c>
      <c r="L2818" s="181">
        <v>54001</v>
      </c>
      <c r="M2818" s="181">
        <v>54000</v>
      </c>
      <c r="N2818" s="182" t="s">
        <v>20</v>
      </c>
      <c r="O2818" s="183" t="s">
        <v>20</v>
      </c>
    </row>
    <row r="2819" spans="1:15" customFormat="1" ht="15.5" x14ac:dyDescent="0.35">
      <c r="A2819" s="176" t="s">
        <v>6204</v>
      </c>
      <c r="B2819" s="177" t="s">
        <v>6205</v>
      </c>
      <c r="C2819" s="176" t="s">
        <v>91</v>
      </c>
      <c r="D2819" s="176" t="s">
        <v>155</v>
      </c>
      <c r="E2819" s="176" t="s">
        <v>155</v>
      </c>
      <c r="F2819" s="176">
        <v>2024</v>
      </c>
      <c r="G2819" s="176" t="s">
        <v>138</v>
      </c>
      <c r="H2819" s="176" t="s">
        <v>151</v>
      </c>
      <c r="I2819" s="176" t="s">
        <v>200</v>
      </c>
      <c r="J2819" s="250" t="s">
        <v>13</v>
      </c>
      <c r="K2819" s="178">
        <v>25643887</v>
      </c>
      <c r="L2819" s="184">
        <v>25643886</v>
      </c>
      <c r="M2819" s="178">
        <v>24804561.699999999</v>
      </c>
      <c r="N2819" s="179" t="s">
        <v>20</v>
      </c>
      <c r="O2819" s="180" t="s">
        <v>20</v>
      </c>
    </row>
    <row r="2820" spans="1:15" customFormat="1" ht="15.5" x14ac:dyDescent="0.35">
      <c r="A2820" s="123" t="s">
        <v>6206</v>
      </c>
      <c r="B2820" s="124" t="s">
        <v>6207</v>
      </c>
      <c r="C2820" s="123" t="s">
        <v>91</v>
      </c>
      <c r="D2820" s="123" t="s">
        <v>384</v>
      </c>
      <c r="E2820" s="123" t="s">
        <v>521</v>
      </c>
      <c r="F2820" s="123">
        <v>2024</v>
      </c>
      <c r="G2820" s="123" t="s">
        <v>138</v>
      </c>
      <c r="H2820" s="123" t="s">
        <v>162</v>
      </c>
      <c r="I2820" s="123" t="s">
        <v>1018</v>
      </c>
      <c r="J2820" s="251" t="s">
        <v>13</v>
      </c>
      <c r="K2820" s="181">
        <v>14639</v>
      </c>
      <c r="L2820" s="185">
        <v>14639</v>
      </c>
      <c r="M2820" s="181">
        <v>14212</v>
      </c>
      <c r="N2820" s="182" t="s">
        <v>20</v>
      </c>
      <c r="O2820" s="183" t="s">
        <v>20</v>
      </c>
    </row>
    <row r="2821" spans="1:15" customFormat="1" ht="15.5" x14ac:dyDescent="0.35">
      <c r="A2821" s="176" t="s">
        <v>6208</v>
      </c>
      <c r="B2821" s="177" t="s">
        <v>6209</v>
      </c>
      <c r="C2821" s="176" t="s">
        <v>96</v>
      </c>
      <c r="D2821" s="176" t="s">
        <v>136</v>
      </c>
      <c r="E2821" s="176" t="s">
        <v>137</v>
      </c>
      <c r="F2821" s="176">
        <v>2024</v>
      </c>
      <c r="G2821" s="176" t="s">
        <v>138</v>
      </c>
      <c r="H2821" s="176" t="s">
        <v>144</v>
      </c>
      <c r="I2821" s="176" t="s">
        <v>145</v>
      </c>
      <c r="J2821" s="250" t="s">
        <v>13</v>
      </c>
      <c r="K2821" s="178">
        <v>534863</v>
      </c>
      <c r="L2821" s="184">
        <v>2</v>
      </c>
      <c r="M2821" s="178">
        <v>0</v>
      </c>
      <c r="N2821" s="179" t="s">
        <v>20</v>
      </c>
      <c r="O2821" s="180" t="s">
        <v>146</v>
      </c>
    </row>
    <row r="2822" spans="1:15" customFormat="1" ht="15.5" x14ac:dyDescent="0.35">
      <c r="A2822" s="123" t="s">
        <v>6210</v>
      </c>
      <c r="B2822" s="124" t="s">
        <v>6211</v>
      </c>
      <c r="C2822" s="123" t="s">
        <v>91</v>
      </c>
      <c r="D2822" s="123" t="s">
        <v>384</v>
      </c>
      <c r="E2822" s="123" t="s">
        <v>3093</v>
      </c>
      <c r="F2822" s="123">
        <v>2024</v>
      </c>
      <c r="G2822" s="123" t="s">
        <v>138</v>
      </c>
      <c r="H2822" s="123" t="s">
        <v>162</v>
      </c>
      <c r="I2822" s="123" t="s">
        <v>1018</v>
      </c>
      <c r="J2822" s="251" t="s">
        <v>13</v>
      </c>
      <c r="K2822" s="181">
        <v>18555</v>
      </c>
      <c r="L2822" s="181">
        <v>45803</v>
      </c>
      <c r="M2822" s="181">
        <v>9847</v>
      </c>
      <c r="N2822" s="182" t="s">
        <v>20</v>
      </c>
      <c r="O2822" s="183" t="s">
        <v>20</v>
      </c>
    </row>
    <row r="2823" spans="1:15" customFormat="1" ht="15.5" x14ac:dyDescent="0.35">
      <c r="A2823" s="176" t="s">
        <v>6212</v>
      </c>
      <c r="B2823" s="177" t="s">
        <v>6213</v>
      </c>
      <c r="C2823" s="176" t="s">
        <v>84</v>
      </c>
      <c r="D2823" s="176" t="s">
        <v>155</v>
      </c>
      <c r="E2823" s="176" t="s">
        <v>155</v>
      </c>
      <c r="F2823" s="176">
        <v>2024</v>
      </c>
      <c r="G2823" s="176" t="s">
        <v>138</v>
      </c>
      <c r="H2823" s="176" t="s">
        <v>151</v>
      </c>
      <c r="I2823" s="176" t="s">
        <v>152</v>
      </c>
      <c r="J2823" s="250" t="s">
        <v>13</v>
      </c>
      <c r="K2823" s="178">
        <v>263000</v>
      </c>
      <c r="L2823" s="184">
        <v>263510</v>
      </c>
      <c r="M2823" s="178">
        <v>260938.05100000001</v>
      </c>
      <c r="N2823" s="179" t="s">
        <v>20</v>
      </c>
      <c r="O2823" s="180" t="s">
        <v>20</v>
      </c>
    </row>
    <row r="2824" spans="1:15" customFormat="1" ht="15.5" x14ac:dyDescent="0.35">
      <c r="A2824" s="123" t="s">
        <v>6214</v>
      </c>
      <c r="B2824" s="124" t="s">
        <v>6215</v>
      </c>
      <c r="C2824" s="123" t="s">
        <v>93</v>
      </c>
      <c r="D2824" s="123" t="s">
        <v>315</v>
      </c>
      <c r="E2824" s="123" t="s">
        <v>2439</v>
      </c>
      <c r="F2824" s="123">
        <v>2024</v>
      </c>
      <c r="G2824" s="123" t="s">
        <v>138</v>
      </c>
      <c r="H2824" s="123" t="s">
        <v>144</v>
      </c>
      <c r="I2824" s="123" t="s">
        <v>145</v>
      </c>
      <c r="J2824" s="251" t="s">
        <v>13</v>
      </c>
      <c r="K2824" s="181">
        <v>52997</v>
      </c>
      <c r="L2824" s="181">
        <v>54550</v>
      </c>
      <c r="M2824" s="181">
        <v>54548.955000000002</v>
      </c>
      <c r="N2824" s="182" t="s">
        <v>20</v>
      </c>
      <c r="O2824" s="183" t="s">
        <v>20</v>
      </c>
    </row>
    <row r="2825" spans="1:15" customFormat="1" ht="15.5" x14ac:dyDescent="0.35">
      <c r="A2825" s="176" t="s">
        <v>6216</v>
      </c>
      <c r="B2825" s="177" t="s">
        <v>6217</v>
      </c>
      <c r="C2825" s="176" t="s">
        <v>292</v>
      </c>
      <c r="D2825" s="176" t="s">
        <v>72</v>
      </c>
      <c r="E2825" s="176" t="s">
        <v>72</v>
      </c>
      <c r="F2825" s="176">
        <v>2024</v>
      </c>
      <c r="G2825" s="176" t="s">
        <v>138</v>
      </c>
      <c r="H2825" s="176" t="s">
        <v>151</v>
      </c>
      <c r="I2825" s="176" t="s">
        <v>200</v>
      </c>
      <c r="J2825" s="250" t="s">
        <v>13</v>
      </c>
      <c r="K2825" s="178">
        <v>28320</v>
      </c>
      <c r="L2825" s="178">
        <v>28320</v>
      </c>
      <c r="M2825" s="178">
        <v>28320</v>
      </c>
      <c r="N2825" s="179" t="s">
        <v>20</v>
      </c>
      <c r="O2825" s="180" t="s">
        <v>20</v>
      </c>
    </row>
    <row r="2826" spans="1:15" customFormat="1" ht="15.5" x14ac:dyDescent="0.35">
      <c r="A2826" s="123" t="s">
        <v>6218</v>
      </c>
      <c r="B2826" s="124" t="s">
        <v>6219</v>
      </c>
      <c r="C2826" s="123" t="s">
        <v>111</v>
      </c>
      <c r="D2826" s="123" t="s">
        <v>180</v>
      </c>
      <c r="E2826" s="123" t="s">
        <v>3319</v>
      </c>
      <c r="F2826" s="123">
        <v>2024</v>
      </c>
      <c r="G2826" s="123" t="s">
        <v>138</v>
      </c>
      <c r="H2826" s="123" t="s">
        <v>151</v>
      </c>
      <c r="I2826" s="123" t="s">
        <v>200</v>
      </c>
      <c r="J2826" s="251" t="s">
        <v>13</v>
      </c>
      <c r="K2826" s="181">
        <v>1500</v>
      </c>
      <c r="L2826" s="181">
        <v>1500</v>
      </c>
      <c r="M2826" s="181">
        <v>0</v>
      </c>
      <c r="N2826" s="182" t="s">
        <v>20</v>
      </c>
      <c r="O2826" s="183" t="s">
        <v>146</v>
      </c>
    </row>
    <row r="2827" spans="1:15" customFormat="1" ht="15.5" x14ac:dyDescent="0.35">
      <c r="A2827" s="176" t="s">
        <v>6220</v>
      </c>
      <c r="B2827" s="177" t="s">
        <v>6221</v>
      </c>
      <c r="C2827" s="176" t="s">
        <v>111</v>
      </c>
      <c r="D2827" s="176" t="s">
        <v>155</v>
      </c>
      <c r="E2827" s="176" t="s">
        <v>155</v>
      </c>
      <c r="F2827" s="176">
        <v>2024</v>
      </c>
      <c r="G2827" s="176" t="s">
        <v>138</v>
      </c>
      <c r="H2827" s="176" t="s">
        <v>151</v>
      </c>
      <c r="I2827" s="176" t="s">
        <v>152</v>
      </c>
      <c r="J2827" s="250" t="s">
        <v>13</v>
      </c>
      <c r="K2827" s="178">
        <v>341151</v>
      </c>
      <c r="L2827" s="178">
        <v>10</v>
      </c>
      <c r="M2827" s="178">
        <v>0</v>
      </c>
      <c r="N2827" s="179" t="s">
        <v>20</v>
      </c>
      <c r="O2827" s="180" t="s">
        <v>146</v>
      </c>
    </row>
    <row r="2828" spans="1:15" customFormat="1" ht="15.5" x14ac:dyDescent="0.35">
      <c r="A2828" s="123" t="s">
        <v>6222</v>
      </c>
      <c r="B2828" s="124" t="s">
        <v>6223</v>
      </c>
      <c r="C2828" s="123" t="s">
        <v>93</v>
      </c>
      <c r="D2828" s="123" t="s">
        <v>155</v>
      </c>
      <c r="E2828" s="123" t="s">
        <v>155</v>
      </c>
      <c r="F2828" s="123">
        <v>2024</v>
      </c>
      <c r="G2828" s="123" t="s">
        <v>138</v>
      </c>
      <c r="H2828" s="123" t="s">
        <v>151</v>
      </c>
      <c r="I2828" s="123" t="s">
        <v>152</v>
      </c>
      <c r="J2828" s="251" t="s">
        <v>13</v>
      </c>
      <c r="K2828" s="181">
        <v>259299</v>
      </c>
      <c r="L2828" s="185">
        <v>105000</v>
      </c>
      <c r="M2828" s="185">
        <v>41512</v>
      </c>
      <c r="N2828" s="182" t="s">
        <v>20</v>
      </c>
      <c r="O2828" s="183" t="s">
        <v>20</v>
      </c>
    </row>
    <row r="2829" spans="1:15" customFormat="1" ht="15.5" x14ac:dyDescent="0.35">
      <c r="A2829" s="176" t="s">
        <v>6224</v>
      </c>
      <c r="B2829" s="177" t="s">
        <v>6225</v>
      </c>
      <c r="C2829" s="176" t="s">
        <v>87</v>
      </c>
      <c r="D2829" s="176" t="s">
        <v>155</v>
      </c>
      <c r="E2829" s="176" t="s">
        <v>155</v>
      </c>
      <c r="F2829" s="176">
        <v>2024</v>
      </c>
      <c r="G2829" s="176" t="s">
        <v>138</v>
      </c>
      <c r="H2829" s="176" t="s">
        <v>151</v>
      </c>
      <c r="I2829" s="176" t="s">
        <v>152</v>
      </c>
      <c r="J2829" s="250" t="s">
        <v>13</v>
      </c>
      <c r="K2829" s="178">
        <v>469000</v>
      </c>
      <c r="L2829" s="178">
        <v>379750</v>
      </c>
      <c r="M2829" s="178">
        <v>356020.43699999998</v>
      </c>
      <c r="N2829" s="179" t="s">
        <v>20</v>
      </c>
      <c r="O2829" s="180" t="s">
        <v>20</v>
      </c>
    </row>
    <row r="2830" spans="1:15" customFormat="1" ht="15.5" x14ac:dyDescent="0.35">
      <c r="A2830" s="123" t="s">
        <v>6226</v>
      </c>
      <c r="B2830" s="124" t="s">
        <v>6227</v>
      </c>
      <c r="C2830" s="123" t="s">
        <v>100</v>
      </c>
      <c r="D2830" s="123" t="s">
        <v>1471</v>
      </c>
      <c r="E2830" s="123" t="s">
        <v>6228</v>
      </c>
      <c r="F2830" s="123">
        <v>2024</v>
      </c>
      <c r="G2830" s="123" t="s">
        <v>138</v>
      </c>
      <c r="H2830" s="123" t="s">
        <v>151</v>
      </c>
      <c r="I2830" s="123" t="s">
        <v>152</v>
      </c>
      <c r="J2830" s="251" t="s">
        <v>13</v>
      </c>
      <c r="K2830" s="181">
        <v>960000</v>
      </c>
      <c r="L2830" s="181">
        <v>959980</v>
      </c>
      <c r="M2830" s="181">
        <v>947668.299</v>
      </c>
      <c r="N2830" s="182" t="s">
        <v>20</v>
      </c>
      <c r="O2830" s="183" t="s">
        <v>20</v>
      </c>
    </row>
    <row r="2831" spans="1:15" customFormat="1" ht="15.5" x14ac:dyDescent="0.35">
      <c r="A2831" s="176" t="s">
        <v>6229</v>
      </c>
      <c r="B2831" s="177" t="s">
        <v>6230</v>
      </c>
      <c r="C2831" s="176" t="s">
        <v>87</v>
      </c>
      <c r="D2831" s="176" t="s">
        <v>155</v>
      </c>
      <c r="E2831" s="176" t="s">
        <v>155</v>
      </c>
      <c r="F2831" s="176">
        <v>2024</v>
      </c>
      <c r="G2831" s="176" t="s">
        <v>138</v>
      </c>
      <c r="H2831" s="176" t="s">
        <v>151</v>
      </c>
      <c r="I2831" s="176" t="s">
        <v>152</v>
      </c>
      <c r="J2831" s="250" t="s">
        <v>13</v>
      </c>
      <c r="K2831" s="178">
        <v>449761</v>
      </c>
      <c r="L2831" s="178">
        <v>393730</v>
      </c>
      <c r="M2831" s="178">
        <v>392549.20699999999</v>
      </c>
      <c r="N2831" s="179" t="s">
        <v>20</v>
      </c>
      <c r="O2831" s="180" t="s">
        <v>20</v>
      </c>
    </row>
    <row r="2832" spans="1:15" customFormat="1" ht="15.5" x14ac:dyDescent="0.35">
      <c r="A2832" s="123" t="s">
        <v>6231</v>
      </c>
      <c r="B2832" s="124" t="s">
        <v>6232</v>
      </c>
      <c r="C2832" s="123" t="s">
        <v>87</v>
      </c>
      <c r="D2832" s="123" t="s">
        <v>829</v>
      </c>
      <c r="E2832" s="123" t="s">
        <v>1783</v>
      </c>
      <c r="F2832" s="123">
        <v>2024</v>
      </c>
      <c r="G2832" s="123" t="s">
        <v>138</v>
      </c>
      <c r="H2832" s="123" t="s">
        <v>151</v>
      </c>
      <c r="I2832" s="123" t="s">
        <v>152</v>
      </c>
      <c r="J2832" s="251" t="s">
        <v>13</v>
      </c>
      <c r="K2832" s="181">
        <v>2474789</v>
      </c>
      <c r="L2832" s="185">
        <v>2090420</v>
      </c>
      <c r="M2832" s="181">
        <v>166</v>
      </c>
      <c r="N2832" s="182" t="s">
        <v>20</v>
      </c>
      <c r="O2832" s="183" t="s">
        <v>20</v>
      </c>
    </row>
    <row r="2833" spans="1:15" customFormat="1" ht="15.5" x14ac:dyDescent="0.35">
      <c r="A2833" s="176" t="s">
        <v>6233</v>
      </c>
      <c r="B2833" s="177" t="s">
        <v>6234</v>
      </c>
      <c r="C2833" s="176" t="s">
        <v>86</v>
      </c>
      <c r="D2833" s="176" t="s">
        <v>155</v>
      </c>
      <c r="E2833" s="176" t="s">
        <v>155</v>
      </c>
      <c r="F2833" s="176">
        <v>2024</v>
      </c>
      <c r="G2833" s="176" t="s">
        <v>138</v>
      </c>
      <c r="H2833" s="176" t="s">
        <v>151</v>
      </c>
      <c r="I2833" s="176" t="s">
        <v>152</v>
      </c>
      <c r="J2833" s="250" t="s">
        <v>13</v>
      </c>
      <c r="K2833" s="178">
        <v>141803</v>
      </c>
      <c r="L2833" s="178">
        <v>99100</v>
      </c>
      <c r="M2833" s="178">
        <v>0</v>
      </c>
      <c r="N2833" s="179" t="s">
        <v>20</v>
      </c>
      <c r="O2833" s="180" t="s">
        <v>146</v>
      </c>
    </row>
    <row r="2834" spans="1:15" customFormat="1" ht="15.5" x14ac:dyDescent="0.35">
      <c r="A2834" s="123" t="s">
        <v>6235</v>
      </c>
      <c r="B2834" s="124" t="s">
        <v>6236</v>
      </c>
      <c r="C2834" s="123" t="s">
        <v>90</v>
      </c>
      <c r="D2834" s="123" t="s">
        <v>404</v>
      </c>
      <c r="E2834" s="123" t="s">
        <v>405</v>
      </c>
      <c r="F2834" s="123">
        <v>2024</v>
      </c>
      <c r="G2834" s="123" t="s">
        <v>138</v>
      </c>
      <c r="H2834" s="123" t="s">
        <v>151</v>
      </c>
      <c r="I2834" s="123" t="s">
        <v>152</v>
      </c>
      <c r="J2834" s="251" t="s">
        <v>13</v>
      </c>
      <c r="K2834" s="181">
        <v>122626</v>
      </c>
      <c r="L2834" s="181">
        <v>354000</v>
      </c>
      <c r="M2834" s="181">
        <v>99137.754000000001</v>
      </c>
      <c r="N2834" s="182" t="s">
        <v>20</v>
      </c>
      <c r="O2834" s="183" t="s">
        <v>20</v>
      </c>
    </row>
    <row r="2835" spans="1:15" customFormat="1" ht="15.5" x14ac:dyDescent="0.35">
      <c r="A2835" s="176" t="s">
        <v>6237</v>
      </c>
      <c r="B2835" s="177" t="s">
        <v>6238</v>
      </c>
      <c r="C2835" s="176" t="s">
        <v>90</v>
      </c>
      <c r="D2835" s="176" t="s">
        <v>205</v>
      </c>
      <c r="E2835" s="176" t="s">
        <v>155</v>
      </c>
      <c r="F2835" s="176">
        <v>2024</v>
      </c>
      <c r="G2835" s="176" t="s">
        <v>138</v>
      </c>
      <c r="H2835" s="176" t="s">
        <v>151</v>
      </c>
      <c r="I2835" s="176" t="s">
        <v>152</v>
      </c>
      <c r="J2835" s="250" t="s">
        <v>13</v>
      </c>
      <c r="K2835" s="178">
        <v>40500</v>
      </c>
      <c r="L2835" s="178">
        <v>120</v>
      </c>
      <c r="M2835" s="178">
        <v>0</v>
      </c>
      <c r="N2835" s="179" t="s">
        <v>20</v>
      </c>
      <c r="O2835" s="180" t="s">
        <v>146</v>
      </c>
    </row>
    <row r="2836" spans="1:15" customFormat="1" ht="15.5" x14ac:dyDescent="0.35">
      <c r="A2836" s="123" t="s">
        <v>6239</v>
      </c>
      <c r="B2836" s="124" t="s">
        <v>6240</v>
      </c>
      <c r="C2836" s="123" t="s">
        <v>90</v>
      </c>
      <c r="D2836" s="123" t="s">
        <v>155</v>
      </c>
      <c r="E2836" s="123" t="s">
        <v>155</v>
      </c>
      <c r="F2836" s="123">
        <v>2024</v>
      </c>
      <c r="G2836" s="123" t="s">
        <v>138</v>
      </c>
      <c r="H2836" s="123" t="s">
        <v>151</v>
      </c>
      <c r="I2836" s="123" t="s">
        <v>152</v>
      </c>
      <c r="J2836" s="251" t="s">
        <v>13</v>
      </c>
      <c r="K2836" s="181">
        <v>186849</v>
      </c>
      <c r="L2836" s="185">
        <v>168710</v>
      </c>
      <c r="M2836" s="181">
        <v>167571.23000000001</v>
      </c>
      <c r="N2836" s="182" t="s">
        <v>20</v>
      </c>
      <c r="O2836" s="183" t="s">
        <v>20</v>
      </c>
    </row>
    <row r="2837" spans="1:15" customFormat="1" ht="15.5" x14ac:dyDescent="0.35">
      <c r="A2837" s="176" t="s">
        <v>6241</v>
      </c>
      <c r="B2837" s="177" t="s">
        <v>6242</v>
      </c>
      <c r="C2837" s="176" t="s">
        <v>97</v>
      </c>
      <c r="D2837" s="176" t="s">
        <v>155</v>
      </c>
      <c r="E2837" s="176" t="s">
        <v>155</v>
      </c>
      <c r="F2837" s="176">
        <v>2024</v>
      </c>
      <c r="G2837" s="176" t="s">
        <v>138</v>
      </c>
      <c r="H2837" s="176" t="s">
        <v>151</v>
      </c>
      <c r="I2837" s="176" t="s">
        <v>152</v>
      </c>
      <c r="J2837" s="250" t="s">
        <v>13</v>
      </c>
      <c r="K2837" s="178">
        <v>118000</v>
      </c>
      <c r="L2837" s="178">
        <v>117820</v>
      </c>
      <c r="M2837" s="178">
        <v>113272</v>
      </c>
      <c r="N2837" s="179" t="s">
        <v>20</v>
      </c>
      <c r="O2837" s="180" t="s">
        <v>20</v>
      </c>
    </row>
    <row r="2838" spans="1:15" customFormat="1" ht="15.5" x14ac:dyDescent="0.35">
      <c r="A2838" s="123" t="s">
        <v>6243</v>
      </c>
      <c r="B2838" s="124" t="s">
        <v>6244</v>
      </c>
      <c r="C2838" s="123" t="s">
        <v>97</v>
      </c>
      <c r="D2838" s="123" t="s">
        <v>155</v>
      </c>
      <c r="E2838" s="123" t="s">
        <v>155</v>
      </c>
      <c r="F2838" s="123">
        <v>2024</v>
      </c>
      <c r="G2838" s="123" t="s">
        <v>138</v>
      </c>
      <c r="H2838" s="123" t="s">
        <v>151</v>
      </c>
      <c r="I2838" s="123" t="s">
        <v>152</v>
      </c>
      <c r="J2838" s="251" t="s">
        <v>13</v>
      </c>
      <c r="K2838" s="181">
        <v>54596</v>
      </c>
      <c r="L2838" s="181">
        <v>210</v>
      </c>
      <c r="M2838" s="181">
        <v>80.042000000000002</v>
      </c>
      <c r="N2838" s="182" t="s">
        <v>20</v>
      </c>
      <c r="O2838" s="183" t="s">
        <v>20</v>
      </c>
    </row>
    <row r="2839" spans="1:15" customFormat="1" ht="15.5" x14ac:dyDescent="0.35">
      <c r="A2839" s="176" t="s">
        <v>6245</v>
      </c>
      <c r="B2839" s="177" t="s">
        <v>6246</v>
      </c>
      <c r="C2839" s="176" t="s">
        <v>97</v>
      </c>
      <c r="D2839" s="176" t="s">
        <v>155</v>
      </c>
      <c r="E2839" s="176" t="s">
        <v>155</v>
      </c>
      <c r="F2839" s="176">
        <v>2024</v>
      </c>
      <c r="G2839" s="176" t="s">
        <v>251</v>
      </c>
      <c r="H2839" s="176" t="s">
        <v>151</v>
      </c>
      <c r="I2839" s="176" t="s">
        <v>152</v>
      </c>
      <c r="J2839" s="250" t="s">
        <v>13</v>
      </c>
      <c r="K2839" s="178">
        <v>48645</v>
      </c>
      <c r="L2839" s="178">
        <v>46200</v>
      </c>
      <c r="M2839" s="178">
        <v>35478.400000000001</v>
      </c>
      <c r="N2839" s="179" t="s">
        <v>20</v>
      </c>
      <c r="O2839" s="180" t="s">
        <v>20</v>
      </c>
    </row>
    <row r="2840" spans="1:15" customFormat="1" ht="15.5" x14ac:dyDescent="0.35">
      <c r="A2840" s="123" t="s">
        <v>6247</v>
      </c>
      <c r="B2840" s="124" t="s">
        <v>6248</v>
      </c>
      <c r="C2840" s="123" t="s">
        <v>98</v>
      </c>
      <c r="D2840" s="123" t="s">
        <v>190</v>
      </c>
      <c r="E2840" s="123" t="s">
        <v>5985</v>
      </c>
      <c r="F2840" s="123">
        <v>2024</v>
      </c>
      <c r="G2840" s="123" t="s">
        <v>138</v>
      </c>
      <c r="H2840" s="123" t="s">
        <v>151</v>
      </c>
      <c r="I2840" s="123" t="s">
        <v>791</v>
      </c>
      <c r="J2840" s="251" t="s">
        <v>13</v>
      </c>
      <c r="K2840" s="181">
        <v>120000</v>
      </c>
      <c r="L2840" s="185">
        <v>90000</v>
      </c>
      <c r="M2840" s="185">
        <v>89914</v>
      </c>
      <c r="N2840" s="182" t="s">
        <v>20</v>
      </c>
      <c r="O2840" s="183" t="s">
        <v>20</v>
      </c>
    </row>
    <row r="2841" spans="1:15" customFormat="1" ht="15.5" x14ac:dyDescent="0.35">
      <c r="A2841" s="176" t="s">
        <v>6249</v>
      </c>
      <c r="B2841" s="177" t="s">
        <v>6250</v>
      </c>
      <c r="C2841" s="176" t="s">
        <v>86</v>
      </c>
      <c r="D2841" s="176" t="s">
        <v>199</v>
      </c>
      <c r="E2841" s="176" t="s">
        <v>968</v>
      </c>
      <c r="F2841" s="176">
        <v>2024</v>
      </c>
      <c r="G2841" s="176" t="s">
        <v>138</v>
      </c>
      <c r="H2841" s="176" t="s">
        <v>210</v>
      </c>
      <c r="I2841" s="176" t="s">
        <v>429</v>
      </c>
      <c r="J2841" s="250" t="s">
        <v>13</v>
      </c>
      <c r="K2841" s="178">
        <v>12364</v>
      </c>
      <c r="L2841" s="178">
        <v>2582</v>
      </c>
      <c r="M2841" s="184">
        <v>2532</v>
      </c>
      <c r="N2841" s="179" t="s">
        <v>20</v>
      </c>
      <c r="O2841" s="180" t="s">
        <v>20</v>
      </c>
    </row>
    <row r="2842" spans="1:15" customFormat="1" ht="15.5" x14ac:dyDescent="0.35">
      <c r="A2842" s="123" t="s">
        <v>6251</v>
      </c>
      <c r="B2842" s="124" t="s">
        <v>6252</v>
      </c>
      <c r="C2842" s="123" t="s">
        <v>98</v>
      </c>
      <c r="D2842" s="123" t="s">
        <v>155</v>
      </c>
      <c r="E2842" s="123" t="s">
        <v>155</v>
      </c>
      <c r="F2842" s="123">
        <v>2024</v>
      </c>
      <c r="G2842" s="123" t="s">
        <v>251</v>
      </c>
      <c r="H2842" s="123" t="s">
        <v>162</v>
      </c>
      <c r="I2842" s="123" t="s">
        <v>252</v>
      </c>
      <c r="J2842" s="251" t="s">
        <v>13</v>
      </c>
      <c r="K2842" s="181">
        <v>424476</v>
      </c>
      <c r="L2842" s="181">
        <v>84655</v>
      </c>
      <c r="M2842" s="181">
        <v>84653.892999999996</v>
      </c>
      <c r="N2842" s="182" t="s">
        <v>20</v>
      </c>
      <c r="O2842" s="183" t="s">
        <v>20</v>
      </c>
    </row>
    <row r="2843" spans="1:15" customFormat="1" ht="15.5" x14ac:dyDescent="0.35">
      <c r="A2843" s="176" t="s">
        <v>6253</v>
      </c>
      <c r="B2843" s="177" t="s">
        <v>6254</v>
      </c>
      <c r="C2843" s="176" t="s">
        <v>96</v>
      </c>
      <c r="D2843" s="176" t="s">
        <v>166</v>
      </c>
      <c r="E2843" s="176" t="s">
        <v>558</v>
      </c>
      <c r="F2843" s="176">
        <v>2024</v>
      </c>
      <c r="G2843" s="176" t="s">
        <v>138</v>
      </c>
      <c r="H2843" s="176" t="s">
        <v>144</v>
      </c>
      <c r="I2843" s="176" t="s">
        <v>145</v>
      </c>
      <c r="J2843" s="250" t="s">
        <v>13</v>
      </c>
      <c r="K2843" s="178">
        <v>1439232</v>
      </c>
      <c r="L2843" s="178">
        <v>2</v>
      </c>
      <c r="M2843" s="178">
        <v>0</v>
      </c>
      <c r="N2843" s="179" t="s">
        <v>20</v>
      </c>
      <c r="O2843" s="180" t="s">
        <v>146</v>
      </c>
    </row>
    <row r="2844" spans="1:15" customFormat="1" ht="15.5" x14ac:dyDescent="0.35">
      <c r="A2844" s="123" t="s">
        <v>6255</v>
      </c>
      <c r="B2844" s="124" t="s">
        <v>6256</v>
      </c>
      <c r="C2844" s="123" t="s">
        <v>109</v>
      </c>
      <c r="D2844" s="123" t="s">
        <v>288</v>
      </c>
      <c r="E2844" s="123" t="s">
        <v>1496</v>
      </c>
      <c r="F2844" s="123">
        <v>2024</v>
      </c>
      <c r="G2844" s="123" t="s">
        <v>138</v>
      </c>
      <c r="H2844" s="123" t="s">
        <v>144</v>
      </c>
      <c r="I2844" s="123" t="s">
        <v>145</v>
      </c>
      <c r="J2844" s="251" t="s">
        <v>13</v>
      </c>
      <c r="K2844" s="181">
        <v>20</v>
      </c>
      <c r="L2844" s="185">
        <v>20</v>
      </c>
      <c r="M2844" s="181">
        <v>0</v>
      </c>
      <c r="N2844" s="182" t="s">
        <v>20</v>
      </c>
      <c r="O2844" s="183" t="s">
        <v>146</v>
      </c>
    </row>
    <row r="2845" spans="1:15" customFormat="1" ht="15.5" x14ac:dyDescent="0.35">
      <c r="A2845" s="176" t="s">
        <v>6257</v>
      </c>
      <c r="B2845" s="177" t="s">
        <v>6258</v>
      </c>
      <c r="C2845" s="176" t="s">
        <v>91</v>
      </c>
      <c r="D2845" s="176" t="s">
        <v>460</v>
      </c>
      <c r="E2845" s="176" t="s">
        <v>155</v>
      </c>
      <c r="F2845" s="176">
        <v>2024</v>
      </c>
      <c r="G2845" s="176" t="s">
        <v>251</v>
      </c>
      <c r="H2845" s="176" t="s">
        <v>144</v>
      </c>
      <c r="I2845" s="176" t="s">
        <v>282</v>
      </c>
      <c r="J2845" s="250" t="s">
        <v>13</v>
      </c>
      <c r="K2845" s="178">
        <v>327424</v>
      </c>
      <c r="L2845" s="178">
        <v>302275</v>
      </c>
      <c r="M2845" s="178">
        <v>301275</v>
      </c>
      <c r="N2845" s="179" t="s">
        <v>20</v>
      </c>
      <c r="O2845" s="180" t="s">
        <v>20</v>
      </c>
    </row>
    <row r="2846" spans="1:15" customFormat="1" ht="15.5" x14ac:dyDescent="0.35">
      <c r="A2846" s="123" t="s">
        <v>6259</v>
      </c>
      <c r="B2846" s="124" t="s">
        <v>6260</v>
      </c>
      <c r="C2846" s="123" t="s">
        <v>91</v>
      </c>
      <c r="D2846" s="123" t="s">
        <v>155</v>
      </c>
      <c r="E2846" s="123" t="s">
        <v>155</v>
      </c>
      <c r="F2846" s="123">
        <v>2024</v>
      </c>
      <c r="G2846" s="123" t="s">
        <v>138</v>
      </c>
      <c r="H2846" s="123" t="s">
        <v>151</v>
      </c>
      <c r="I2846" s="123" t="s">
        <v>152</v>
      </c>
      <c r="J2846" s="251" t="s">
        <v>13</v>
      </c>
      <c r="K2846" s="181">
        <v>355003</v>
      </c>
      <c r="L2846" s="181">
        <v>310000</v>
      </c>
      <c r="M2846" s="181">
        <v>231618.228</v>
      </c>
      <c r="N2846" s="182" t="s">
        <v>20</v>
      </c>
      <c r="O2846" s="183" t="s">
        <v>20</v>
      </c>
    </row>
    <row r="2847" spans="1:15" customFormat="1" ht="15.5" x14ac:dyDescent="0.35">
      <c r="A2847" s="176" t="s">
        <v>6261</v>
      </c>
      <c r="B2847" s="177" t="s">
        <v>6262</v>
      </c>
      <c r="C2847" s="176" t="s">
        <v>91</v>
      </c>
      <c r="D2847" s="176" t="s">
        <v>155</v>
      </c>
      <c r="E2847" s="176" t="s">
        <v>155</v>
      </c>
      <c r="F2847" s="176">
        <v>2024</v>
      </c>
      <c r="G2847" s="176" t="s">
        <v>138</v>
      </c>
      <c r="H2847" s="176" t="s">
        <v>151</v>
      </c>
      <c r="I2847" s="176" t="s">
        <v>200</v>
      </c>
      <c r="J2847" s="250" t="s">
        <v>13</v>
      </c>
      <c r="K2847" s="178">
        <v>108000</v>
      </c>
      <c r="L2847" s="178">
        <v>121000</v>
      </c>
      <c r="M2847" s="178">
        <v>106487.662</v>
      </c>
      <c r="N2847" s="179" t="s">
        <v>20</v>
      </c>
      <c r="O2847" s="180" t="s">
        <v>20</v>
      </c>
    </row>
    <row r="2848" spans="1:15" customFormat="1" ht="15.5" x14ac:dyDescent="0.35">
      <c r="A2848" s="123" t="s">
        <v>6263</v>
      </c>
      <c r="B2848" s="124" t="s">
        <v>6264</v>
      </c>
      <c r="C2848" s="123" t="s">
        <v>91</v>
      </c>
      <c r="D2848" s="123" t="s">
        <v>155</v>
      </c>
      <c r="E2848" s="123" t="s">
        <v>155</v>
      </c>
      <c r="F2848" s="123">
        <v>2024</v>
      </c>
      <c r="G2848" s="123" t="s">
        <v>138</v>
      </c>
      <c r="H2848" s="123" t="s">
        <v>151</v>
      </c>
      <c r="I2848" s="123" t="s">
        <v>200</v>
      </c>
      <c r="J2848" s="251" t="s">
        <v>13</v>
      </c>
      <c r="K2848" s="181">
        <v>116126</v>
      </c>
      <c r="L2848" s="181">
        <v>112200</v>
      </c>
      <c r="M2848" s="181">
        <v>112200</v>
      </c>
      <c r="N2848" s="182" t="s">
        <v>20</v>
      </c>
      <c r="O2848" s="183" t="s">
        <v>20</v>
      </c>
    </row>
    <row r="2849" spans="1:15" customFormat="1" ht="15.5" x14ac:dyDescent="0.35">
      <c r="A2849" s="176" t="s">
        <v>6265</v>
      </c>
      <c r="B2849" s="177" t="s">
        <v>6266</v>
      </c>
      <c r="C2849" s="176" t="s">
        <v>292</v>
      </c>
      <c r="D2849" s="176" t="s">
        <v>72</v>
      </c>
      <c r="E2849" s="176" t="s">
        <v>72</v>
      </c>
      <c r="F2849" s="176">
        <v>2024</v>
      </c>
      <c r="G2849" s="176" t="s">
        <v>138</v>
      </c>
      <c r="H2849" s="176" t="s">
        <v>144</v>
      </c>
      <c r="I2849" s="176" t="s">
        <v>145</v>
      </c>
      <c r="J2849" s="250" t="s">
        <v>13</v>
      </c>
      <c r="K2849" s="178">
        <v>30</v>
      </c>
      <c r="L2849" s="178">
        <v>141770</v>
      </c>
      <c r="M2849" s="178">
        <v>0</v>
      </c>
      <c r="N2849" s="179" t="s">
        <v>20</v>
      </c>
      <c r="O2849" s="180" t="s">
        <v>146</v>
      </c>
    </row>
    <row r="2850" spans="1:15" customFormat="1" ht="15.5" x14ac:dyDescent="0.35">
      <c r="A2850" s="123" t="s">
        <v>6267</v>
      </c>
      <c r="B2850" s="124" t="s">
        <v>6268</v>
      </c>
      <c r="C2850" s="123" t="s">
        <v>292</v>
      </c>
      <c r="D2850" s="123" t="s">
        <v>155</v>
      </c>
      <c r="E2850" s="123" t="s">
        <v>155</v>
      </c>
      <c r="F2850" s="123">
        <v>2024</v>
      </c>
      <c r="G2850" s="123" t="s">
        <v>138</v>
      </c>
      <c r="H2850" s="123" t="s">
        <v>144</v>
      </c>
      <c r="I2850" s="123" t="s">
        <v>145</v>
      </c>
      <c r="J2850" s="251" t="s">
        <v>13</v>
      </c>
      <c r="K2850" s="181">
        <v>2366083</v>
      </c>
      <c r="L2850" s="185">
        <v>2366093</v>
      </c>
      <c r="M2850" s="181">
        <v>2366083.4720000001</v>
      </c>
      <c r="N2850" s="182" t="s">
        <v>20</v>
      </c>
      <c r="O2850" s="183" t="s">
        <v>20</v>
      </c>
    </row>
    <row r="2851" spans="1:15" customFormat="1" ht="15.5" x14ac:dyDescent="0.35">
      <c r="A2851" s="176" t="s">
        <v>6269</v>
      </c>
      <c r="B2851" s="177" t="s">
        <v>6270</v>
      </c>
      <c r="C2851" s="176" t="s">
        <v>86</v>
      </c>
      <c r="D2851" s="176" t="s">
        <v>199</v>
      </c>
      <c r="E2851" s="176" t="s">
        <v>199</v>
      </c>
      <c r="F2851" s="176">
        <v>2024</v>
      </c>
      <c r="G2851" s="176" t="s">
        <v>251</v>
      </c>
      <c r="H2851" s="176" t="s">
        <v>151</v>
      </c>
      <c r="I2851" s="176" t="s">
        <v>200</v>
      </c>
      <c r="J2851" s="250" t="s">
        <v>13</v>
      </c>
      <c r="K2851" s="178">
        <v>87000</v>
      </c>
      <c r="L2851" s="178">
        <v>87000</v>
      </c>
      <c r="M2851" s="178">
        <v>87000</v>
      </c>
      <c r="N2851" s="179" t="s">
        <v>20</v>
      </c>
      <c r="O2851" s="180" t="s">
        <v>20</v>
      </c>
    </row>
    <row r="2852" spans="1:15" customFormat="1" ht="15.5" x14ac:dyDescent="0.35">
      <c r="A2852" s="123" t="s">
        <v>6271</v>
      </c>
      <c r="B2852" s="124" t="s">
        <v>6272</v>
      </c>
      <c r="C2852" s="123" t="s">
        <v>96</v>
      </c>
      <c r="D2852" s="123" t="s">
        <v>155</v>
      </c>
      <c r="E2852" s="123" t="s">
        <v>155</v>
      </c>
      <c r="F2852" s="123">
        <v>2024</v>
      </c>
      <c r="G2852" s="123" t="s">
        <v>138</v>
      </c>
      <c r="H2852" s="123" t="s">
        <v>151</v>
      </c>
      <c r="I2852" s="123" t="s">
        <v>152</v>
      </c>
      <c r="J2852" s="251" t="s">
        <v>13</v>
      </c>
      <c r="K2852" s="181">
        <v>430550</v>
      </c>
      <c r="L2852" s="181">
        <v>364900</v>
      </c>
      <c r="M2852" s="181">
        <v>330652</v>
      </c>
      <c r="N2852" s="182" t="s">
        <v>20</v>
      </c>
      <c r="O2852" s="183" t="s">
        <v>20</v>
      </c>
    </row>
    <row r="2853" spans="1:15" customFormat="1" ht="15.5" x14ac:dyDescent="0.35">
      <c r="A2853" s="176" t="s">
        <v>6273</v>
      </c>
      <c r="B2853" s="177" t="s">
        <v>6274</v>
      </c>
      <c r="C2853" s="176" t="s">
        <v>90</v>
      </c>
      <c r="D2853" s="176" t="s">
        <v>404</v>
      </c>
      <c r="E2853" s="176" t="s">
        <v>528</v>
      </c>
      <c r="F2853" s="176">
        <v>2024</v>
      </c>
      <c r="G2853" s="176" t="s">
        <v>251</v>
      </c>
      <c r="H2853" s="176" t="s">
        <v>210</v>
      </c>
      <c r="I2853" s="176" t="s">
        <v>211</v>
      </c>
      <c r="J2853" s="250" t="s">
        <v>13</v>
      </c>
      <c r="K2853" s="178">
        <v>50848</v>
      </c>
      <c r="L2853" s="178">
        <v>49701</v>
      </c>
      <c r="M2853" s="178">
        <v>49700</v>
      </c>
      <c r="N2853" s="179" t="s">
        <v>20</v>
      </c>
      <c r="O2853" s="180" t="s">
        <v>20</v>
      </c>
    </row>
    <row r="2854" spans="1:15" customFormat="1" ht="15.5" x14ac:dyDescent="0.35">
      <c r="A2854" s="123" t="s">
        <v>6275</v>
      </c>
      <c r="B2854" s="124" t="s">
        <v>6276</v>
      </c>
      <c r="C2854" s="123" t="s">
        <v>111</v>
      </c>
      <c r="D2854" s="123" t="s">
        <v>180</v>
      </c>
      <c r="E2854" s="123" t="s">
        <v>181</v>
      </c>
      <c r="F2854" s="123">
        <v>2024</v>
      </c>
      <c r="G2854" s="123" t="s">
        <v>138</v>
      </c>
      <c r="H2854" s="123" t="s">
        <v>151</v>
      </c>
      <c r="I2854" s="123" t="s">
        <v>200</v>
      </c>
      <c r="J2854" s="251" t="s">
        <v>13</v>
      </c>
      <c r="K2854" s="181">
        <v>1391323</v>
      </c>
      <c r="L2854" s="181">
        <v>1216998</v>
      </c>
      <c r="M2854" s="181">
        <v>1216998.186</v>
      </c>
      <c r="N2854" s="182" t="s">
        <v>20</v>
      </c>
      <c r="O2854" s="183" t="s">
        <v>20</v>
      </c>
    </row>
    <row r="2855" spans="1:15" customFormat="1" ht="15.5" x14ac:dyDescent="0.35">
      <c r="A2855" s="176" t="s">
        <v>6277</v>
      </c>
      <c r="B2855" s="177" t="s">
        <v>6278</v>
      </c>
      <c r="C2855" s="176" t="s">
        <v>89</v>
      </c>
      <c r="D2855" s="176" t="s">
        <v>155</v>
      </c>
      <c r="E2855" s="176" t="s">
        <v>155</v>
      </c>
      <c r="F2855" s="176">
        <v>2024</v>
      </c>
      <c r="G2855" s="176" t="s">
        <v>138</v>
      </c>
      <c r="H2855" s="176" t="s">
        <v>151</v>
      </c>
      <c r="I2855" s="176" t="s">
        <v>152</v>
      </c>
      <c r="J2855" s="250" t="s">
        <v>13</v>
      </c>
      <c r="K2855" s="178">
        <v>30100</v>
      </c>
      <c r="L2855" s="178">
        <v>510</v>
      </c>
      <c r="M2855" s="178">
        <v>0</v>
      </c>
      <c r="N2855" s="179" t="s">
        <v>20</v>
      </c>
      <c r="O2855" s="180" t="s">
        <v>146</v>
      </c>
    </row>
    <row r="2856" spans="1:15" customFormat="1" ht="15.5" x14ac:dyDescent="0.35">
      <c r="A2856" s="123" t="s">
        <v>6279</v>
      </c>
      <c r="B2856" s="124" t="s">
        <v>6280</v>
      </c>
      <c r="C2856" s="123" t="s">
        <v>88</v>
      </c>
      <c r="D2856" s="123" t="s">
        <v>412</v>
      </c>
      <c r="E2856" s="123" t="s">
        <v>632</v>
      </c>
      <c r="F2856" s="123">
        <v>2024</v>
      </c>
      <c r="G2856" s="123" t="s">
        <v>138</v>
      </c>
      <c r="H2856" s="123" t="s">
        <v>139</v>
      </c>
      <c r="I2856" s="123" t="s">
        <v>168</v>
      </c>
      <c r="J2856" s="251" t="s">
        <v>13</v>
      </c>
      <c r="K2856" s="181">
        <v>65370</v>
      </c>
      <c r="L2856" s="181">
        <v>65370</v>
      </c>
      <c r="M2856" s="181">
        <v>65366</v>
      </c>
      <c r="N2856" s="182" t="s">
        <v>20</v>
      </c>
      <c r="O2856" s="183" t="s">
        <v>20</v>
      </c>
    </row>
    <row r="2857" spans="1:15" customFormat="1" ht="15.5" x14ac:dyDescent="0.35">
      <c r="A2857" s="176" t="s">
        <v>6281</v>
      </c>
      <c r="B2857" s="177" t="s">
        <v>6282</v>
      </c>
      <c r="C2857" s="176" t="s">
        <v>93</v>
      </c>
      <c r="D2857" s="176" t="s">
        <v>245</v>
      </c>
      <c r="E2857" s="176" t="s">
        <v>3031</v>
      </c>
      <c r="F2857" s="176">
        <v>2024</v>
      </c>
      <c r="G2857" s="176" t="s">
        <v>138</v>
      </c>
      <c r="H2857" s="176" t="s">
        <v>144</v>
      </c>
      <c r="I2857" s="176" t="s">
        <v>145</v>
      </c>
      <c r="J2857" s="250" t="s">
        <v>13</v>
      </c>
      <c r="K2857" s="178">
        <v>371893</v>
      </c>
      <c r="L2857" s="178">
        <v>371599</v>
      </c>
      <c r="M2857" s="178">
        <v>371483</v>
      </c>
      <c r="N2857" s="179" t="s">
        <v>20</v>
      </c>
      <c r="O2857" s="180" t="s">
        <v>20</v>
      </c>
    </row>
    <row r="2858" spans="1:15" customFormat="1" ht="15.5" x14ac:dyDescent="0.35">
      <c r="A2858" s="123" t="s">
        <v>6283</v>
      </c>
      <c r="B2858" s="124" t="s">
        <v>6284</v>
      </c>
      <c r="C2858" s="123" t="s">
        <v>90</v>
      </c>
      <c r="D2858" s="123" t="s">
        <v>63</v>
      </c>
      <c r="E2858" s="123" t="s">
        <v>63</v>
      </c>
      <c r="F2858" s="123">
        <v>2024</v>
      </c>
      <c r="G2858" s="123" t="s">
        <v>138</v>
      </c>
      <c r="H2858" s="123" t="s">
        <v>162</v>
      </c>
      <c r="I2858" s="123" t="s">
        <v>1018</v>
      </c>
      <c r="J2858" s="251" t="s">
        <v>13</v>
      </c>
      <c r="K2858" s="181">
        <v>1</v>
      </c>
      <c r="L2858" s="181">
        <v>44000</v>
      </c>
      <c r="M2858" s="181">
        <v>0</v>
      </c>
      <c r="N2858" s="182" t="s">
        <v>20</v>
      </c>
      <c r="O2858" s="183" t="s">
        <v>146</v>
      </c>
    </row>
    <row r="2859" spans="1:15" customFormat="1" ht="15.5" x14ac:dyDescent="0.35">
      <c r="A2859" s="176" t="s">
        <v>6285</v>
      </c>
      <c r="B2859" s="177" t="s">
        <v>6286</v>
      </c>
      <c r="C2859" s="176" t="s">
        <v>88</v>
      </c>
      <c r="D2859" s="176" t="s">
        <v>626</v>
      </c>
      <c r="E2859" s="176" t="s">
        <v>626</v>
      </c>
      <c r="F2859" s="176">
        <v>2024</v>
      </c>
      <c r="G2859" s="176" t="s">
        <v>138</v>
      </c>
      <c r="H2859" s="176" t="s">
        <v>687</v>
      </c>
      <c r="I2859" s="176" t="s">
        <v>957</v>
      </c>
      <c r="J2859" s="250" t="s">
        <v>13</v>
      </c>
      <c r="K2859" s="178">
        <v>415704</v>
      </c>
      <c r="L2859" s="178">
        <v>850</v>
      </c>
      <c r="M2859" s="178">
        <v>850</v>
      </c>
      <c r="N2859" s="179" t="s">
        <v>20</v>
      </c>
      <c r="O2859" s="180" t="s">
        <v>20</v>
      </c>
    </row>
    <row r="2860" spans="1:15" customFormat="1" ht="15.5" x14ac:dyDescent="0.35">
      <c r="A2860" s="123" t="s">
        <v>6287</v>
      </c>
      <c r="B2860" s="124" t="s">
        <v>6288</v>
      </c>
      <c r="C2860" s="123" t="s">
        <v>84</v>
      </c>
      <c r="D2860" s="123" t="s">
        <v>440</v>
      </c>
      <c r="E2860" s="123" t="s">
        <v>440</v>
      </c>
      <c r="F2860" s="123">
        <v>2024</v>
      </c>
      <c r="G2860" s="123" t="s">
        <v>138</v>
      </c>
      <c r="H2860" s="123" t="s">
        <v>151</v>
      </c>
      <c r="I2860" s="123" t="s">
        <v>200</v>
      </c>
      <c r="J2860" s="251" t="s">
        <v>13</v>
      </c>
      <c r="K2860" s="181">
        <v>41400</v>
      </c>
      <c r="L2860" s="185">
        <v>40000</v>
      </c>
      <c r="M2860" s="181">
        <v>40000</v>
      </c>
      <c r="N2860" s="182" t="s">
        <v>20</v>
      </c>
      <c r="O2860" s="183" t="s">
        <v>20</v>
      </c>
    </row>
    <row r="2861" spans="1:15" customFormat="1" ht="15.5" x14ac:dyDescent="0.35">
      <c r="A2861" s="176" t="s">
        <v>6289</v>
      </c>
      <c r="B2861" s="177" t="s">
        <v>6290</v>
      </c>
      <c r="C2861" s="176" t="s">
        <v>86</v>
      </c>
      <c r="D2861" s="176" t="s">
        <v>199</v>
      </c>
      <c r="E2861" s="176" t="s">
        <v>199</v>
      </c>
      <c r="F2861" s="176">
        <v>2024</v>
      </c>
      <c r="G2861" s="176" t="s">
        <v>138</v>
      </c>
      <c r="H2861" s="176" t="s">
        <v>210</v>
      </c>
      <c r="I2861" s="176" t="s">
        <v>429</v>
      </c>
      <c r="J2861" s="250" t="s">
        <v>13</v>
      </c>
      <c r="K2861" s="178">
        <v>104513</v>
      </c>
      <c r="L2861" s="178">
        <v>1</v>
      </c>
      <c r="M2861" s="178">
        <v>0</v>
      </c>
      <c r="N2861" s="179" t="s">
        <v>20</v>
      </c>
      <c r="O2861" s="180" t="s">
        <v>146</v>
      </c>
    </row>
    <row r="2862" spans="1:15" customFormat="1" ht="15.5" x14ac:dyDescent="0.35">
      <c r="A2862" s="123" t="s">
        <v>6291</v>
      </c>
      <c r="B2862" s="124" t="s">
        <v>6292</v>
      </c>
      <c r="C2862" s="123" t="s">
        <v>87</v>
      </c>
      <c r="D2862" s="123" t="s">
        <v>60</v>
      </c>
      <c r="E2862" s="123" t="s">
        <v>60</v>
      </c>
      <c r="F2862" s="123">
        <v>2024</v>
      </c>
      <c r="G2862" s="123" t="s">
        <v>138</v>
      </c>
      <c r="H2862" s="123" t="s">
        <v>162</v>
      </c>
      <c r="I2862" s="123" t="s">
        <v>1018</v>
      </c>
      <c r="J2862" s="251" t="s">
        <v>13</v>
      </c>
      <c r="K2862" s="181">
        <v>9962</v>
      </c>
      <c r="L2862" s="181">
        <v>9962</v>
      </c>
      <c r="M2862" s="181">
        <v>9961.16</v>
      </c>
      <c r="N2862" s="182" t="s">
        <v>20</v>
      </c>
      <c r="O2862" s="183" t="s">
        <v>20</v>
      </c>
    </row>
    <row r="2863" spans="1:15" customFormat="1" ht="15.5" x14ac:dyDescent="0.35">
      <c r="A2863" s="176" t="s">
        <v>6293</v>
      </c>
      <c r="B2863" s="177" t="s">
        <v>6294</v>
      </c>
      <c r="C2863" s="176" t="s">
        <v>100</v>
      </c>
      <c r="D2863" s="176" t="s">
        <v>155</v>
      </c>
      <c r="E2863" s="176" t="s">
        <v>155</v>
      </c>
      <c r="F2863" s="176">
        <v>2024</v>
      </c>
      <c r="G2863" s="176" t="s">
        <v>138</v>
      </c>
      <c r="H2863" s="176" t="s">
        <v>151</v>
      </c>
      <c r="I2863" s="176" t="s">
        <v>200</v>
      </c>
      <c r="J2863" s="250" t="s">
        <v>13</v>
      </c>
      <c r="K2863" s="178">
        <v>5676</v>
      </c>
      <c r="L2863" s="178">
        <v>5676</v>
      </c>
      <c r="M2863" s="178">
        <v>5675.0079999999998</v>
      </c>
      <c r="N2863" s="179" t="s">
        <v>20</v>
      </c>
      <c r="O2863" s="180" t="s">
        <v>20</v>
      </c>
    </row>
    <row r="2864" spans="1:15" customFormat="1" ht="15.5" x14ac:dyDescent="0.35">
      <c r="A2864" s="123" t="s">
        <v>6295</v>
      </c>
      <c r="B2864" s="124" t="s">
        <v>6296</v>
      </c>
      <c r="C2864" s="123" t="s">
        <v>92</v>
      </c>
      <c r="D2864" s="123" t="s">
        <v>361</v>
      </c>
      <c r="E2864" s="123" t="s">
        <v>2908</v>
      </c>
      <c r="F2864" s="123">
        <v>2024</v>
      </c>
      <c r="G2864" s="123" t="s">
        <v>138</v>
      </c>
      <c r="H2864" s="123" t="s">
        <v>144</v>
      </c>
      <c r="I2864" s="123" t="s">
        <v>145</v>
      </c>
      <c r="J2864" s="251" t="s">
        <v>13</v>
      </c>
      <c r="K2864" s="181">
        <v>20</v>
      </c>
      <c r="L2864" s="181">
        <v>20</v>
      </c>
      <c r="M2864" s="181">
        <v>0</v>
      </c>
      <c r="N2864" s="182" t="s">
        <v>20</v>
      </c>
      <c r="O2864" s="183" t="s">
        <v>146</v>
      </c>
    </row>
    <row r="2865" spans="1:15" customFormat="1" ht="15.5" x14ac:dyDescent="0.35">
      <c r="A2865" s="176" t="s">
        <v>6297</v>
      </c>
      <c r="B2865" s="177" t="s">
        <v>6298</v>
      </c>
      <c r="C2865" s="176" t="s">
        <v>97</v>
      </c>
      <c r="D2865" s="176" t="s">
        <v>155</v>
      </c>
      <c r="E2865" s="176" t="s">
        <v>155</v>
      </c>
      <c r="F2865" s="176">
        <v>2024</v>
      </c>
      <c r="G2865" s="176" t="s">
        <v>138</v>
      </c>
      <c r="H2865" s="176" t="s">
        <v>151</v>
      </c>
      <c r="I2865" s="176" t="s">
        <v>200</v>
      </c>
      <c r="J2865" s="250" t="s">
        <v>13</v>
      </c>
      <c r="K2865" s="178">
        <v>285174</v>
      </c>
      <c r="L2865" s="178">
        <v>175000</v>
      </c>
      <c r="M2865" s="178">
        <v>150474.58100000001</v>
      </c>
      <c r="N2865" s="179" t="s">
        <v>20</v>
      </c>
      <c r="O2865" s="180" t="s">
        <v>20</v>
      </c>
    </row>
    <row r="2866" spans="1:15" customFormat="1" ht="15.5" x14ac:dyDescent="0.35">
      <c r="A2866" s="123" t="s">
        <v>6299</v>
      </c>
      <c r="B2866" s="124" t="s">
        <v>6300</v>
      </c>
      <c r="C2866" s="123" t="s">
        <v>91</v>
      </c>
      <c r="D2866" s="123" t="s">
        <v>384</v>
      </c>
      <c r="E2866" s="123" t="s">
        <v>3150</v>
      </c>
      <c r="F2866" s="123">
        <v>2024</v>
      </c>
      <c r="G2866" s="123" t="s">
        <v>138</v>
      </c>
      <c r="H2866" s="123" t="s">
        <v>162</v>
      </c>
      <c r="I2866" s="123" t="s">
        <v>1018</v>
      </c>
      <c r="J2866" s="251" t="s">
        <v>13</v>
      </c>
      <c r="K2866" s="181">
        <v>7559</v>
      </c>
      <c r="L2866" s="181">
        <v>7559</v>
      </c>
      <c r="M2866" s="181">
        <v>766.48199999999997</v>
      </c>
      <c r="N2866" s="182" t="s">
        <v>20</v>
      </c>
      <c r="O2866" s="183" t="s">
        <v>20</v>
      </c>
    </row>
    <row r="2867" spans="1:15" customFormat="1" ht="15.5" x14ac:dyDescent="0.35">
      <c r="A2867" s="176" t="s">
        <v>6301</v>
      </c>
      <c r="B2867" s="177" t="s">
        <v>6302</v>
      </c>
      <c r="C2867" s="176" t="s">
        <v>91</v>
      </c>
      <c r="D2867" s="176" t="s">
        <v>384</v>
      </c>
      <c r="E2867" s="176" t="s">
        <v>2848</v>
      </c>
      <c r="F2867" s="176">
        <v>2024</v>
      </c>
      <c r="G2867" s="176" t="s">
        <v>138</v>
      </c>
      <c r="H2867" s="176" t="s">
        <v>162</v>
      </c>
      <c r="I2867" s="176" t="s">
        <v>1018</v>
      </c>
      <c r="J2867" s="250" t="s">
        <v>13</v>
      </c>
      <c r="K2867" s="178">
        <v>28157</v>
      </c>
      <c r="L2867" s="178">
        <v>28479</v>
      </c>
      <c r="M2867" s="178">
        <v>26238.624</v>
      </c>
      <c r="N2867" s="179" t="s">
        <v>20</v>
      </c>
      <c r="O2867" s="180" t="s">
        <v>20</v>
      </c>
    </row>
    <row r="2868" spans="1:15" customFormat="1" ht="15.5" x14ac:dyDescent="0.35">
      <c r="A2868" s="123" t="s">
        <v>6303</v>
      </c>
      <c r="B2868" s="124" t="s">
        <v>6304</v>
      </c>
      <c r="C2868" s="123" t="s">
        <v>292</v>
      </c>
      <c r="D2868" s="123" t="s">
        <v>72</v>
      </c>
      <c r="E2868" s="123" t="s">
        <v>72</v>
      </c>
      <c r="F2868" s="123">
        <v>2024</v>
      </c>
      <c r="G2868" s="123" t="s">
        <v>138</v>
      </c>
      <c r="H2868" s="123" t="s">
        <v>162</v>
      </c>
      <c r="I2868" s="123" t="s">
        <v>1018</v>
      </c>
      <c r="J2868" s="251" t="s">
        <v>13</v>
      </c>
      <c r="K2868" s="181">
        <v>1</v>
      </c>
      <c r="L2868" s="181">
        <v>1</v>
      </c>
      <c r="M2868" s="181">
        <v>0</v>
      </c>
      <c r="N2868" s="182" t="s">
        <v>20</v>
      </c>
      <c r="O2868" s="183" t="s">
        <v>146</v>
      </c>
    </row>
    <row r="2869" spans="1:15" customFormat="1" ht="15.5" x14ac:dyDescent="0.35">
      <c r="A2869" s="176" t="s">
        <v>6305</v>
      </c>
      <c r="B2869" s="177" t="s">
        <v>6306</v>
      </c>
      <c r="C2869" s="176" t="s">
        <v>109</v>
      </c>
      <c r="D2869" s="176" t="s">
        <v>155</v>
      </c>
      <c r="E2869" s="176" t="s">
        <v>155</v>
      </c>
      <c r="F2869" s="176">
        <v>2024</v>
      </c>
      <c r="G2869" s="176" t="s">
        <v>138</v>
      </c>
      <c r="H2869" s="176" t="s">
        <v>151</v>
      </c>
      <c r="I2869" s="176" t="s">
        <v>200</v>
      </c>
      <c r="J2869" s="250" t="s">
        <v>13</v>
      </c>
      <c r="K2869" s="178">
        <v>974701</v>
      </c>
      <c r="L2869" s="178">
        <v>1549877</v>
      </c>
      <c r="M2869" s="178">
        <v>973477.63300000003</v>
      </c>
      <c r="N2869" s="179" t="s">
        <v>20</v>
      </c>
      <c r="O2869" s="180" t="s">
        <v>20</v>
      </c>
    </row>
    <row r="2870" spans="1:15" customFormat="1" ht="15.5" x14ac:dyDescent="0.35">
      <c r="A2870" s="123" t="s">
        <v>6307</v>
      </c>
      <c r="B2870" s="124" t="s">
        <v>6308</v>
      </c>
      <c r="C2870" s="123" t="s">
        <v>91</v>
      </c>
      <c r="D2870" s="123" t="s">
        <v>384</v>
      </c>
      <c r="E2870" s="123" t="s">
        <v>2825</v>
      </c>
      <c r="F2870" s="123">
        <v>2024</v>
      </c>
      <c r="G2870" s="123" t="s">
        <v>138</v>
      </c>
      <c r="H2870" s="123" t="s">
        <v>162</v>
      </c>
      <c r="I2870" s="123" t="s">
        <v>1018</v>
      </c>
      <c r="J2870" s="251" t="s">
        <v>13</v>
      </c>
      <c r="K2870" s="181">
        <v>45365</v>
      </c>
      <c r="L2870" s="185">
        <v>45365</v>
      </c>
      <c r="M2870" s="181">
        <v>22925.429</v>
      </c>
      <c r="N2870" s="182" t="s">
        <v>20</v>
      </c>
      <c r="O2870" s="183" t="s">
        <v>20</v>
      </c>
    </row>
    <row r="2871" spans="1:15" customFormat="1" ht="15.5" x14ac:dyDescent="0.35">
      <c r="A2871" s="176" t="s">
        <v>6309</v>
      </c>
      <c r="B2871" s="177" t="s">
        <v>6310</v>
      </c>
      <c r="C2871" s="176" t="s">
        <v>98</v>
      </c>
      <c r="D2871" s="176" t="s">
        <v>190</v>
      </c>
      <c r="E2871" s="176" t="s">
        <v>217</v>
      </c>
      <c r="F2871" s="176">
        <v>2024</v>
      </c>
      <c r="G2871" s="176" t="s">
        <v>138</v>
      </c>
      <c r="H2871" s="176" t="s">
        <v>144</v>
      </c>
      <c r="I2871" s="176" t="s">
        <v>913</v>
      </c>
      <c r="J2871" s="250" t="s">
        <v>13</v>
      </c>
      <c r="K2871" s="178">
        <v>351566</v>
      </c>
      <c r="L2871" s="178">
        <v>9924</v>
      </c>
      <c r="M2871" s="178">
        <v>0</v>
      </c>
      <c r="N2871" s="179" t="s">
        <v>20</v>
      </c>
      <c r="O2871" s="180" t="s">
        <v>146</v>
      </c>
    </row>
    <row r="2872" spans="1:15" customFormat="1" ht="15.5" x14ac:dyDescent="0.35">
      <c r="A2872" s="123" t="s">
        <v>6311</v>
      </c>
      <c r="B2872" s="124" t="s">
        <v>6312</v>
      </c>
      <c r="C2872" s="123" t="s">
        <v>84</v>
      </c>
      <c r="D2872" s="123" t="s">
        <v>440</v>
      </c>
      <c r="E2872" s="123" t="s">
        <v>440</v>
      </c>
      <c r="F2872" s="123">
        <v>2024</v>
      </c>
      <c r="G2872" s="123" t="s">
        <v>138</v>
      </c>
      <c r="H2872" s="123" t="s">
        <v>151</v>
      </c>
      <c r="I2872" s="123" t="s">
        <v>200</v>
      </c>
      <c r="J2872" s="251" t="s">
        <v>13</v>
      </c>
      <c r="K2872" s="181">
        <v>11475</v>
      </c>
      <c r="L2872" s="181">
        <v>50384</v>
      </c>
      <c r="M2872" s="185">
        <v>10355</v>
      </c>
      <c r="N2872" s="182" t="s">
        <v>20</v>
      </c>
      <c r="O2872" s="183" t="s">
        <v>20</v>
      </c>
    </row>
    <row r="2873" spans="1:15" customFormat="1" ht="15.5" x14ac:dyDescent="0.35">
      <c r="A2873" s="176" t="s">
        <v>6313</v>
      </c>
      <c r="B2873" s="177" t="s">
        <v>6314</v>
      </c>
      <c r="C2873" s="176" t="s">
        <v>98</v>
      </c>
      <c r="D2873" s="176" t="s">
        <v>158</v>
      </c>
      <c r="E2873" s="176" t="s">
        <v>1059</v>
      </c>
      <c r="F2873" s="176">
        <v>2024</v>
      </c>
      <c r="G2873" s="176" t="s">
        <v>138</v>
      </c>
      <c r="H2873" s="176" t="s">
        <v>151</v>
      </c>
      <c r="I2873" s="176" t="s">
        <v>200</v>
      </c>
      <c r="J2873" s="250" t="s">
        <v>13</v>
      </c>
      <c r="K2873" s="178">
        <v>865684</v>
      </c>
      <c r="L2873" s="178">
        <v>865684</v>
      </c>
      <c r="M2873" s="178">
        <v>865578.18400000001</v>
      </c>
      <c r="N2873" s="179" t="s">
        <v>20</v>
      </c>
      <c r="O2873" s="180" t="s">
        <v>20</v>
      </c>
    </row>
    <row r="2874" spans="1:15" customFormat="1" ht="15.5" x14ac:dyDescent="0.35">
      <c r="A2874" s="123" t="s">
        <v>6315</v>
      </c>
      <c r="B2874" s="124" t="s">
        <v>6316</v>
      </c>
      <c r="C2874" s="123" t="s">
        <v>96</v>
      </c>
      <c r="D2874" s="123" t="s">
        <v>166</v>
      </c>
      <c r="E2874" s="123" t="s">
        <v>378</v>
      </c>
      <c r="F2874" s="123">
        <v>2024</v>
      </c>
      <c r="G2874" s="123" t="s">
        <v>138</v>
      </c>
      <c r="H2874" s="123" t="s">
        <v>151</v>
      </c>
      <c r="I2874" s="123" t="s">
        <v>200</v>
      </c>
      <c r="J2874" s="251" t="s">
        <v>13</v>
      </c>
      <c r="K2874" s="181">
        <v>20000</v>
      </c>
      <c r="L2874" s="181">
        <v>20000</v>
      </c>
      <c r="M2874" s="181">
        <v>680</v>
      </c>
      <c r="N2874" s="182" t="s">
        <v>20</v>
      </c>
      <c r="O2874" s="183" t="s">
        <v>20</v>
      </c>
    </row>
    <row r="2875" spans="1:15" customFormat="1" ht="15.5" x14ac:dyDescent="0.35">
      <c r="A2875" s="176" t="s">
        <v>6317</v>
      </c>
      <c r="B2875" s="177" t="s">
        <v>6318</v>
      </c>
      <c r="C2875" s="176" t="s">
        <v>87</v>
      </c>
      <c r="D2875" s="176" t="s">
        <v>60</v>
      </c>
      <c r="E2875" s="176" t="s">
        <v>60</v>
      </c>
      <c r="F2875" s="176">
        <v>2024</v>
      </c>
      <c r="G2875" s="176" t="s">
        <v>138</v>
      </c>
      <c r="H2875" s="176" t="s">
        <v>162</v>
      </c>
      <c r="I2875" s="176" t="s">
        <v>1018</v>
      </c>
      <c r="J2875" s="250" t="s">
        <v>13</v>
      </c>
      <c r="K2875" s="178">
        <v>2</v>
      </c>
      <c r="L2875" s="178">
        <v>2</v>
      </c>
      <c r="M2875" s="178">
        <v>0</v>
      </c>
      <c r="N2875" s="179" t="s">
        <v>20</v>
      </c>
      <c r="O2875" s="180" t="s">
        <v>146</v>
      </c>
    </row>
    <row r="2876" spans="1:15" customFormat="1" ht="15.5" x14ac:dyDescent="0.35">
      <c r="A2876" s="123" t="s">
        <v>6319</v>
      </c>
      <c r="B2876" s="124" t="s">
        <v>6320</v>
      </c>
      <c r="C2876" s="123" t="s">
        <v>111</v>
      </c>
      <c r="D2876" s="123" t="s">
        <v>155</v>
      </c>
      <c r="E2876" s="123" t="s">
        <v>155</v>
      </c>
      <c r="F2876" s="123">
        <v>2024</v>
      </c>
      <c r="G2876" s="123" t="s">
        <v>138</v>
      </c>
      <c r="H2876" s="123" t="s">
        <v>182</v>
      </c>
      <c r="I2876" s="123" t="s">
        <v>330</v>
      </c>
      <c r="J2876" s="251" t="s">
        <v>13</v>
      </c>
      <c r="K2876" s="181">
        <v>838841</v>
      </c>
      <c r="L2876" s="181">
        <v>838841</v>
      </c>
      <c r="M2876" s="181">
        <v>727611.38699999999</v>
      </c>
      <c r="N2876" s="182" t="s">
        <v>20</v>
      </c>
      <c r="O2876" s="183" t="s">
        <v>20</v>
      </c>
    </row>
    <row r="2877" spans="1:15" customFormat="1" ht="15.5" x14ac:dyDescent="0.35">
      <c r="A2877" s="176" t="s">
        <v>6321</v>
      </c>
      <c r="B2877" s="177" t="s">
        <v>6322</v>
      </c>
      <c r="C2877" s="176" t="s">
        <v>92</v>
      </c>
      <c r="D2877" s="176" t="s">
        <v>361</v>
      </c>
      <c r="E2877" s="176" t="s">
        <v>869</v>
      </c>
      <c r="F2877" s="176">
        <v>2024</v>
      </c>
      <c r="G2877" s="176" t="s">
        <v>138</v>
      </c>
      <c r="H2877" s="176" t="s">
        <v>144</v>
      </c>
      <c r="I2877" s="176" t="s">
        <v>282</v>
      </c>
      <c r="J2877" s="250" t="s">
        <v>13</v>
      </c>
      <c r="K2877" s="178">
        <v>343035</v>
      </c>
      <c r="L2877" s="184">
        <v>262001</v>
      </c>
      <c r="M2877" s="178">
        <v>260416.95699999999</v>
      </c>
      <c r="N2877" s="179" t="s">
        <v>20</v>
      </c>
      <c r="O2877" s="180" t="s">
        <v>20</v>
      </c>
    </row>
    <row r="2878" spans="1:15" customFormat="1" ht="15.5" x14ac:dyDescent="0.35">
      <c r="A2878" s="123" t="s">
        <v>6323</v>
      </c>
      <c r="B2878" s="124" t="s">
        <v>6324</v>
      </c>
      <c r="C2878" s="123" t="s">
        <v>91</v>
      </c>
      <c r="D2878" s="123" t="s">
        <v>384</v>
      </c>
      <c r="E2878" s="123" t="s">
        <v>603</v>
      </c>
      <c r="F2878" s="123">
        <v>2024</v>
      </c>
      <c r="G2878" s="123" t="s">
        <v>138</v>
      </c>
      <c r="H2878" s="123" t="s">
        <v>162</v>
      </c>
      <c r="I2878" s="123" t="s">
        <v>1018</v>
      </c>
      <c r="J2878" s="251" t="s">
        <v>13</v>
      </c>
      <c r="K2878" s="181">
        <v>18894</v>
      </c>
      <c r="L2878" s="181">
        <v>42670</v>
      </c>
      <c r="M2878" s="181">
        <v>18409</v>
      </c>
      <c r="N2878" s="182" t="s">
        <v>20</v>
      </c>
      <c r="O2878" s="183" t="s">
        <v>20</v>
      </c>
    </row>
    <row r="2879" spans="1:15" customFormat="1" ht="15.5" x14ac:dyDescent="0.35">
      <c r="A2879" s="176" t="s">
        <v>6325</v>
      </c>
      <c r="B2879" s="177" t="s">
        <v>6326</v>
      </c>
      <c r="C2879" s="176" t="s">
        <v>98</v>
      </c>
      <c r="D2879" s="176" t="s">
        <v>155</v>
      </c>
      <c r="E2879" s="176" t="s">
        <v>155</v>
      </c>
      <c r="F2879" s="176">
        <v>2024</v>
      </c>
      <c r="G2879" s="176" t="s">
        <v>138</v>
      </c>
      <c r="H2879" s="176" t="s">
        <v>151</v>
      </c>
      <c r="I2879" s="176" t="s">
        <v>200</v>
      </c>
      <c r="J2879" s="250" t="s">
        <v>16</v>
      </c>
      <c r="K2879" s="178">
        <v>546579</v>
      </c>
      <c r="L2879" s="178">
        <v>1093579</v>
      </c>
      <c r="M2879" s="178">
        <v>546579</v>
      </c>
      <c r="N2879" s="179" t="s">
        <v>20</v>
      </c>
      <c r="O2879" s="180" t="s">
        <v>20</v>
      </c>
    </row>
    <row r="2880" spans="1:15" customFormat="1" ht="15.5" x14ac:dyDescent="0.35">
      <c r="A2880" s="123" t="s">
        <v>6327</v>
      </c>
      <c r="B2880" s="124" t="s">
        <v>6328</v>
      </c>
      <c r="C2880" s="123" t="s">
        <v>100</v>
      </c>
      <c r="D2880" s="123" t="s">
        <v>155</v>
      </c>
      <c r="E2880" s="123" t="s">
        <v>155</v>
      </c>
      <c r="F2880" s="123">
        <v>2024</v>
      </c>
      <c r="G2880" s="123" t="s">
        <v>138</v>
      </c>
      <c r="H2880" s="123" t="s">
        <v>151</v>
      </c>
      <c r="I2880" s="123" t="s">
        <v>791</v>
      </c>
      <c r="J2880" s="251" t="s">
        <v>13</v>
      </c>
      <c r="K2880" s="181">
        <v>187412</v>
      </c>
      <c r="L2880" s="181">
        <v>206885</v>
      </c>
      <c r="M2880" s="181">
        <v>205281</v>
      </c>
      <c r="N2880" s="182" t="s">
        <v>20</v>
      </c>
      <c r="O2880" s="183" t="s">
        <v>20</v>
      </c>
    </row>
    <row r="2881" spans="1:15" customFormat="1" ht="15.5" x14ac:dyDescent="0.35">
      <c r="A2881" s="176" t="s">
        <v>6329</v>
      </c>
      <c r="B2881" s="177" t="s">
        <v>6330</v>
      </c>
      <c r="C2881" s="176" t="s">
        <v>92</v>
      </c>
      <c r="D2881" s="176" t="s">
        <v>361</v>
      </c>
      <c r="E2881" s="176" t="s">
        <v>1231</v>
      </c>
      <c r="F2881" s="176">
        <v>2024</v>
      </c>
      <c r="G2881" s="176" t="s">
        <v>138</v>
      </c>
      <c r="H2881" s="176" t="s">
        <v>151</v>
      </c>
      <c r="I2881" s="176" t="s">
        <v>152</v>
      </c>
      <c r="J2881" s="250" t="s">
        <v>13</v>
      </c>
      <c r="K2881" s="178">
        <v>1301420</v>
      </c>
      <c r="L2881" s="178">
        <v>190000</v>
      </c>
      <c r="M2881" s="178">
        <v>190000</v>
      </c>
      <c r="N2881" s="179" t="s">
        <v>20</v>
      </c>
      <c r="O2881" s="180" t="s">
        <v>20</v>
      </c>
    </row>
    <row r="2882" spans="1:15" customFormat="1" ht="15.5" x14ac:dyDescent="0.35">
      <c r="A2882" s="123" t="s">
        <v>6331</v>
      </c>
      <c r="B2882" s="124" t="s">
        <v>6332</v>
      </c>
      <c r="C2882" s="123" t="s">
        <v>74</v>
      </c>
      <c r="D2882" s="123" t="s">
        <v>155</v>
      </c>
      <c r="E2882" s="123" t="s">
        <v>155</v>
      </c>
      <c r="F2882" s="123">
        <v>2024</v>
      </c>
      <c r="G2882" s="123" t="s">
        <v>251</v>
      </c>
      <c r="H2882" s="123" t="s">
        <v>144</v>
      </c>
      <c r="I2882" s="123" t="s">
        <v>226</v>
      </c>
      <c r="J2882" s="251" t="s">
        <v>13</v>
      </c>
      <c r="K2882" s="181">
        <v>8173</v>
      </c>
      <c r="L2882" s="181">
        <v>7897</v>
      </c>
      <c r="M2882" s="181">
        <v>7572.83</v>
      </c>
      <c r="N2882" s="182" t="s">
        <v>20</v>
      </c>
      <c r="O2882" s="183" t="s">
        <v>20</v>
      </c>
    </row>
    <row r="2883" spans="1:15" customFormat="1" ht="15.5" x14ac:dyDescent="0.35">
      <c r="A2883" s="176" t="s">
        <v>6333</v>
      </c>
      <c r="B2883" s="177" t="s">
        <v>6334</v>
      </c>
      <c r="C2883" s="176" t="s">
        <v>93</v>
      </c>
      <c r="D2883" s="176" t="s">
        <v>155</v>
      </c>
      <c r="E2883" s="176" t="s">
        <v>155</v>
      </c>
      <c r="F2883" s="176">
        <v>2024</v>
      </c>
      <c r="G2883" s="176" t="s">
        <v>138</v>
      </c>
      <c r="H2883" s="176" t="s">
        <v>151</v>
      </c>
      <c r="I2883" s="176" t="s">
        <v>200</v>
      </c>
      <c r="J2883" s="250" t="s">
        <v>13</v>
      </c>
      <c r="K2883" s="178">
        <v>148000</v>
      </c>
      <c r="L2883" s="178">
        <v>148000</v>
      </c>
      <c r="M2883" s="178">
        <v>116211.965</v>
      </c>
      <c r="N2883" s="179" t="s">
        <v>20</v>
      </c>
      <c r="O2883" s="180" t="s">
        <v>20</v>
      </c>
    </row>
    <row r="2884" spans="1:15" customFormat="1" ht="15.5" x14ac:dyDescent="0.35">
      <c r="A2884" s="123" t="s">
        <v>6335</v>
      </c>
      <c r="B2884" s="124" t="s">
        <v>6336</v>
      </c>
      <c r="C2884" s="123" t="s">
        <v>96</v>
      </c>
      <c r="D2884" s="123" t="s">
        <v>166</v>
      </c>
      <c r="E2884" s="123" t="s">
        <v>214</v>
      </c>
      <c r="F2884" s="123">
        <v>2024</v>
      </c>
      <c r="G2884" s="123" t="s">
        <v>138</v>
      </c>
      <c r="H2884" s="123" t="s">
        <v>144</v>
      </c>
      <c r="I2884" s="123" t="s">
        <v>145</v>
      </c>
      <c r="J2884" s="251" t="s">
        <v>13</v>
      </c>
      <c r="K2884" s="181">
        <v>268687</v>
      </c>
      <c r="L2884" s="181">
        <v>268688</v>
      </c>
      <c r="M2884" s="181">
        <v>268687.05599999998</v>
      </c>
      <c r="N2884" s="182" t="s">
        <v>20</v>
      </c>
      <c r="O2884" s="183" t="s">
        <v>20</v>
      </c>
    </row>
    <row r="2885" spans="1:15" customFormat="1" ht="15.5" x14ac:dyDescent="0.35">
      <c r="A2885" s="176" t="s">
        <v>6337</v>
      </c>
      <c r="B2885" s="177" t="s">
        <v>6338</v>
      </c>
      <c r="C2885" s="176" t="s">
        <v>84</v>
      </c>
      <c r="D2885" s="176" t="s">
        <v>155</v>
      </c>
      <c r="E2885" s="176" t="s">
        <v>155</v>
      </c>
      <c r="F2885" s="176">
        <v>2024</v>
      </c>
      <c r="G2885" s="176" t="s">
        <v>251</v>
      </c>
      <c r="H2885" s="176" t="s">
        <v>1651</v>
      </c>
      <c r="I2885" s="176" t="s">
        <v>1652</v>
      </c>
      <c r="J2885" s="250" t="s">
        <v>13</v>
      </c>
      <c r="K2885" s="178">
        <v>69486</v>
      </c>
      <c r="L2885" s="178">
        <v>1</v>
      </c>
      <c r="M2885" s="178">
        <v>0</v>
      </c>
      <c r="N2885" s="179" t="s">
        <v>20</v>
      </c>
      <c r="O2885" s="180" t="s">
        <v>146</v>
      </c>
    </row>
    <row r="2886" spans="1:15" customFormat="1" ht="15.5" x14ac:dyDescent="0.35">
      <c r="A2886" s="123" t="s">
        <v>6339</v>
      </c>
      <c r="B2886" s="124" t="s">
        <v>6340</v>
      </c>
      <c r="C2886" s="123" t="s">
        <v>100</v>
      </c>
      <c r="D2886" s="123" t="s">
        <v>155</v>
      </c>
      <c r="E2886" s="123" t="s">
        <v>155</v>
      </c>
      <c r="F2886" s="123">
        <v>2024</v>
      </c>
      <c r="G2886" s="123" t="s">
        <v>138</v>
      </c>
      <c r="H2886" s="123" t="s">
        <v>196</v>
      </c>
      <c r="I2886" s="123" t="s">
        <v>196</v>
      </c>
      <c r="J2886" s="251" t="s">
        <v>13</v>
      </c>
      <c r="K2886" s="181">
        <v>40000</v>
      </c>
      <c r="L2886" s="181">
        <v>40000</v>
      </c>
      <c r="M2886" s="181">
        <v>53781.83</v>
      </c>
      <c r="N2886" s="182" t="s">
        <v>20</v>
      </c>
      <c r="O2886" s="183" t="s">
        <v>20</v>
      </c>
    </row>
    <row r="2887" spans="1:15" customFormat="1" ht="15.5" x14ac:dyDescent="0.35">
      <c r="A2887" s="176" t="s">
        <v>6341</v>
      </c>
      <c r="B2887" s="177" t="s">
        <v>6342</v>
      </c>
      <c r="C2887" s="176" t="s">
        <v>87</v>
      </c>
      <c r="D2887" s="176" t="s">
        <v>60</v>
      </c>
      <c r="E2887" s="176" t="s">
        <v>60</v>
      </c>
      <c r="F2887" s="176">
        <v>2024</v>
      </c>
      <c r="G2887" s="176" t="s">
        <v>138</v>
      </c>
      <c r="H2887" s="176" t="s">
        <v>151</v>
      </c>
      <c r="I2887" s="176" t="s">
        <v>200</v>
      </c>
      <c r="J2887" s="250" t="s">
        <v>13</v>
      </c>
      <c r="K2887" s="178">
        <v>1</v>
      </c>
      <c r="L2887" s="184">
        <v>120000</v>
      </c>
      <c r="M2887" s="178">
        <v>0</v>
      </c>
      <c r="N2887" s="179" t="s">
        <v>20</v>
      </c>
      <c r="O2887" s="180" t="s">
        <v>146</v>
      </c>
    </row>
    <row r="2888" spans="1:15" customFormat="1" ht="15.5" x14ac:dyDescent="0.35">
      <c r="A2888" s="123" t="s">
        <v>6343</v>
      </c>
      <c r="B2888" s="124" t="s">
        <v>6344</v>
      </c>
      <c r="C2888" s="123" t="s">
        <v>88</v>
      </c>
      <c r="D2888" s="123" t="s">
        <v>626</v>
      </c>
      <c r="E2888" s="123" t="s">
        <v>626</v>
      </c>
      <c r="F2888" s="123">
        <v>2024</v>
      </c>
      <c r="G2888" s="123" t="s">
        <v>138</v>
      </c>
      <c r="H2888" s="123" t="s">
        <v>182</v>
      </c>
      <c r="I2888" s="123" t="s">
        <v>1000</v>
      </c>
      <c r="J2888" s="251" t="s">
        <v>13</v>
      </c>
      <c r="K2888" s="181">
        <v>5320671</v>
      </c>
      <c r="L2888" s="181">
        <v>4434453</v>
      </c>
      <c r="M2888" s="181">
        <v>4431913.4469999997</v>
      </c>
      <c r="N2888" s="182" t="s">
        <v>20</v>
      </c>
      <c r="O2888" s="183" t="s">
        <v>20</v>
      </c>
    </row>
    <row r="2889" spans="1:15" customFormat="1" ht="15.5" x14ac:dyDescent="0.35">
      <c r="A2889" s="176" t="s">
        <v>6345</v>
      </c>
      <c r="B2889" s="177" t="s">
        <v>6346</v>
      </c>
      <c r="C2889" s="176" t="s">
        <v>84</v>
      </c>
      <c r="D2889" s="176" t="s">
        <v>341</v>
      </c>
      <c r="E2889" s="176" t="s">
        <v>1907</v>
      </c>
      <c r="F2889" s="176">
        <v>2024</v>
      </c>
      <c r="G2889" s="176" t="s">
        <v>138</v>
      </c>
      <c r="H2889" s="176" t="s">
        <v>210</v>
      </c>
      <c r="I2889" s="176" t="s">
        <v>429</v>
      </c>
      <c r="J2889" s="250" t="s">
        <v>13</v>
      </c>
      <c r="K2889" s="178">
        <v>721670</v>
      </c>
      <c r="L2889" s="178">
        <v>112498</v>
      </c>
      <c r="M2889" s="178">
        <v>11249.564</v>
      </c>
      <c r="N2889" s="179" t="s">
        <v>20</v>
      </c>
      <c r="O2889" s="180" t="s">
        <v>20</v>
      </c>
    </row>
    <row r="2890" spans="1:15" customFormat="1" ht="15.5" x14ac:dyDescent="0.35">
      <c r="A2890" s="123" t="s">
        <v>6347</v>
      </c>
      <c r="B2890" s="124" t="s">
        <v>6348</v>
      </c>
      <c r="C2890" s="123" t="s">
        <v>109</v>
      </c>
      <c r="D2890" s="123" t="s">
        <v>155</v>
      </c>
      <c r="E2890" s="123" t="s">
        <v>155</v>
      </c>
      <c r="F2890" s="123">
        <v>2024</v>
      </c>
      <c r="G2890" s="123" t="s">
        <v>251</v>
      </c>
      <c r="H2890" s="123" t="s">
        <v>151</v>
      </c>
      <c r="I2890" s="123" t="s">
        <v>200</v>
      </c>
      <c r="J2890" s="251" t="s">
        <v>13</v>
      </c>
      <c r="K2890" s="181">
        <v>171289</v>
      </c>
      <c r="L2890" s="181">
        <v>201289</v>
      </c>
      <c r="M2890" s="181">
        <v>171290</v>
      </c>
      <c r="N2890" s="182" t="s">
        <v>20</v>
      </c>
      <c r="O2890" s="183" t="s">
        <v>20</v>
      </c>
    </row>
    <row r="2891" spans="1:15" customFormat="1" ht="15.5" x14ac:dyDescent="0.35">
      <c r="A2891" s="176" t="s">
        <v>6349</v>
      </c>
      <c r="B2891" s="177" t="s">
        <v>6350</v>
      </c>
      <c r="C2891" s="176" t="s">
        <v>90</v>
      </c>
      <c r="D2891" s="176" t="s">
        <v>911</v>
      </c>
      <c r="E2891" s="176" t="s">
        <v>2388</v>
      </c>
      <c r="F2891" s="176">
        <v>2024</v>
      </c>
      <c r="G2891" s="176" t="s">
        <v>138</v>
      </c>
      <c r="H2891" s="176" t="s">
        <v>151</v>
      </c>
      <c r="I2891" s="176" t="s">
        <v>200</v>
      </c>
      <c r="J2891" s="250" t="s">
        <v>13</v>
      </c>
      <c r="K2891" s="178">
        <v>416305</v>
      </c>
      <c r="L2891" s="178">
        <v>2</v>
      </c>
      <c r="M2891" s="178">
        <v>0</v>
      </c>
      <c r="N2891" s="179" t="s">
        <v>20</v>
      </c>
      <c r="O2891" s="180" t="s">
        <v>146</v>
      </c>
    </row>
    <row r="2892" spans="1:15" customFormat="1" ht="15.5" x14ac:dyDescent="0.35">
      <c r="A2892" s="123" t="s">
        <v>6351</v>
      </c>
      <c r="B2892" s="124" t="s">
        <v>6352</v>
      </c>
      <c r="C2892" s="123" t="s">
        <v>111</v>
      </c>
      <c r="D2892" s="123" t="s">
        <v>180</v>
      </c>
      <c r="E2892" s="123" t="s">
        <v>454</v>
      </c>
      <c r="F2892" s="123">
        <v>2024</v>
      </c>
      <c r="G2892" s="123" t="s">
        <v>138</v>
      </c>
      <c r="H2892" s="123" t="s">
        <v>182</v>
      </c>
      <c r="I2892" s="123" t="s">
        <v>330</v>
      </c>
      <c r="J2892" s="251" t="s">
        <v>13</v>
      </c>
      <c r="K2892" s="181">
        <v>113687</v>
      </c>
      <c r="L2892" s="181">
        <v>69650</v>
      </c>
      <c r="M2892" s="181">
        <v>28557</v>
      </c>
      <c r="N2892" s="182" t="s">
        <v>20</v>
      </c>
      <c r="O2892" s="183" t="s">
        <v>20</v>
      </c>
    </row>
    <row r="2893" spans="1:15" customFormat="1" ht="15.5" x14ac:dyDescent="0.35">
      <c r="A2893" s="176" t="s">
        <v>6353</v>
      </c>
      <c r="B2893" s="177" t="s">
        <v>6354</v>
      </c>
      <c r="C2893" s="176" t="s">
        <v>292</v>
      </c>
      <c r="D2893" s="176" t="s">
        <v>155</v>
      </c>
      <c r="E2893" s="176" t="s">
        <v>155</v>
      </c>
      <c r="F2893" s="176">
        <v>2024</v>
      </c>
      <c r="G2893" s="176" t="s">
        <v>138</v>
      </c>
      <c r="H2893" s="176" t="s">
        <v>151</v>
      </c>
      <c r="I2893" s="176" t="s">
        <v>200</v>
      </c>
      <c r="J2893" s="250" t="s">
        <v>13</v>
      </c>
      <c r="K2893" s="178">
        <v>633706</v>
      </c>
      <c r="L2893" s="178">
        <v>951969</v>
      </c>
      <c r="M2893" s="184">
        <v>951958.01399999997</v>
      </c>
      <c r="N2893" s="179" t="s">
        <v>20</v>
      </c>
      <c r="O2893" s="180" t="s">
        <v>20</v>
      </c>
    </row>
    <row r="2894" spans="1:15" customFormat="1" ht="15.5" x14ac:dyDescent="0.35">
      <c r="A2894" s="123" t="s">
        <v>6355</v>
      </c>
      <c r="B2894" s="124" t="s">
        <v>6356</v>
      </c>
      <c r="C2894" s="123" t="s">
        <v>91</v>
      </c>
      <c r="D2894" s="123" t="s">
        <v>393</v>
      </c>
      <c r="E2894" s="123" t="s">
        <v>3914</v>
      </c>
      <c r="F2894" s="123">
        <v>2024</v>
      </c>
      <c r="G2894" s="123" t="s">
        <v>138</v>
      </c>
      <c r="H2894" s="123" t="s">
        <v>144</v>
      </c>
      <c r="I2894" s="123" t="s">
        <v>145</v>
      </c>
      <c r="J2894" s="251" t="s">
        <v>13</v>
      </c>
      <c r="K2894" s="181">
        <v>1637699</v>
      </c>
      <c r="L2894" s="185">
        <v>1637699</v>
      </c>
      <c r="M2894" s="181">
        <v>1581356.2609999999</v>
      </c>
      <c r="N2894" s="182" t="s">
        <v>20</v>
      </c>
      <c r="O2894" s="183" t="s">
        <v>20</v>
      </c>
    </row>
    <row r="2895" spans="1:15" customFormat="1" ht="15.5" x14ac:dyDescent="0.35">
      <c r="A2895" s="176" t="s">
        <v>6357</v>
      </c>
      <c r="B2895" s="177" t="s">
        <v>6358</v>
      </c>
      <c r="C2895" s="176" t="s">
        <v>74</v>
      </c>
      <c r="D2895" s="176" t="s">
        <v>155</v>
      </c>
      <c r="E2895" s="176" t="s">
        <v>155</v>
      </c>
      <c r="F2895" s="176">
        <v>2024</v>
      </c>
      <c r="G2895" s="176" t="s">
        <v>138</v>
      </c>
      <c r="H2895" s="176" t="s">
        <v>151</v>
      </c>
      <c r="I2895" s="176" t="s">
        <v>152</v>
      </c>
      <c r="J2895" s="250" t="s">
        <v>13</v>
      </c>
      <c r="K2895" s="178">
        <v>1466253</v>
      </c>
      <c r="L2895" s="178">
        <v>593791</v>
      </c>
      <c r="M2895" s="178">
        <v>593188</v>
      </c>
      <c r="N2895" s="179" t="s">
        <v>20</v>
      </c>
      <c r="O2895" s="180" t="s">
        <v>20</v>
      </c>
    </row>
    <row r="2896" spans="1:15" customFormat="1" ht="15.5" x14ac:dyDescent="0.35">
      <c r="A2896" s="123" t="s">
        <v>6359</v>
      </c>
      <c r="B2896" s="124" t="s">
        <v>6360</v>
      </c>
      <c r="C2896" s="123" t="s">
        <v>86</v>
      </c>
      <c r="D2896" s="123" t="s">
        <v>906</v>
      </c>
      <c r="E2896" s="123" t="s">
        <v>4234</v>
      </c>
      <c r="F2896" s="123">
        <v>2024</v>
      </c>
      <c r="G2896" s="123" t="s">
        <v>138</v>
      </c>
      <c r="H2896" s="123" t="s">
        <v>162</v>
      </c>
      <c r="I2896" s="123" t="s">
        <v>1018</v>
      </c>
      <c r="J2896" s="251" t="s">
        <v>13</v>
      </c>
      <c r="K2896" s="181">
        <v>1648652</v>
      </c>
      <c r="L2896" s="185">
        <v>8502</v>
      </c>
      <c r="M2896" s="181">
        <v>2500</v>
      </c>
      <c r="N2896" s="182" t="s">
        <v>20</v>
      </c>
      <c r="O2896" s="183" t="s">
        <v>20</v>
      </c>
    </row>
    <row r="2897" spans="1:15" customFormat="1" ht="15.5" x14ac:dyDescent="0.35">
      <c r="A2897" s="176" t="s">
        <v>6361</v>
      </c>
      <c r="B2897" s="177" t="s">
        <v>6362</v>
      </c>
      <c r="C2897" s="176" t="s">
        <v>92</v>
      </c>
      <c r="D2897" s="176" t="s">
        <v>155</v>
      </c>
      <c r="E2897" s="176" t="s">
        <v>155</v>
      </c>
      <c r="F2897" s="176">
        <v>2024</v>
      </c>
      <c r="G2897" s="176" t="s">
        <v>138</v>
      </c>
      <c r="H2897" s="176" t="s">
        <v>151</v>
      </c>
      <c r="I2897" s="176" t="s">
        <v>200</v>
      </c>
      <c r="J2897" s="250" t="s">
        <v>13</v>
      </c>
      <c r="K2897" s="178">
        <v>260959</v>
      </c>
      <c r="L2897" s="178">
        <v>915513</v>
      </c>
      <c r="M2897" s="178">
        <v>232983</v>
      </c>
      <c r="N2897" s="179" t="s">
        <v>20</v>
      </c>
      <c r="O2897" s="180" t="s">
        <v>20</v>
      </c>
    </row>
    <row r="2898" spans="1:15" customFormat="1" ht="15.5" x14ac:dyDescent="0.35">
      <c r="A2898" s="123" t="s">
        <v>6363</v>
      </c>
      <c r="B2898" s="124" t="s">
        <v>6364</v>
      </c>
      <c r="C2898" s="123" t="s">
        <v>89</v>
      </c>
      <c r="D2898" s="123" t="s">
        <v>155</v>
      </c>
      <c r="E2898" s="123" t="s">
        <v>155</v>
      </c>
      <c r="F2898" s="123">
        <v>2024</v>
      </c>
      <c r="G2898" s="123" t="s">
        <v>138</v>
      </c>
      <c r="H2898" s="123" t="s">
        <v>151</v>
      </c>
      <c r="I2898" s="123" t="s">
        <v>200</v>
      </c>
      <c r="J2898" s="251" t="s">
        <v>13</v>
      </c>
      <c r="K2898" s="181">
        <v>71276</v>
      </c>
      <c r="L2898" s="185">
        <v>73800</v>
      </c>
      <c r="M2898" s="181">
        <v>64667.080999999998</v>
      </c>
      <c r="N2898" s="182" t="s">
        <v>20</v>
      </c>
      <c r="O2898" s="183" t="s">
        <v>20</v>
      </c>
    </row>
    <row r="2899" spans="1:15" customFormat="1" ht="15.5" x14ac:dyDescent="0.35">
      <c r="A2899" s="176" t="s">
        <v>6365</v>
      </c>
      <c r="B2899" s="177" t="s">
        <v>6366</v>
      </c>
      <c r="C2899" s="176" t="s">
        <v>87</v>
      </c>
      <c r="D2899" s="176" t="s">
        <v>155</v>
      </c>
      <c r="E2899" s="176" t="s">
        <v>155</v>
      </c>
      <c r="F2899" s="176">
        <v>2024</v>
      </c>
      <c r="G2899" s="176" t="s">
        <v>138</v>
      </c>
      <c r="H2899" s="176" t="s">
        <v>151</v>
      </c>
      <c r="I2899" s="176" t="s">
        <v>200</v>
      </c>
      <c r="J2899" s="250" t="s">
        <v>13</v>
      </c>
      <c r="K2899" s="178">
        <v>225396</v>
      </c>
      <c r="L2899" s="178">
        <v>225396</v>
      </c>
      <c r="M2899" s="178">
        <v>12435.421</v>
      </c>
      <c r="N2899" s="179" t="s">
        <v>20</v>
      </c>
      <c r="O2899" s="180" t="s">
        <v>20</v>
      </c>
    </row>
    <row r="2900" spans="1:15" customFormat="1" ht="15.5" x14ac:dyDescent="0.35">
      <c r="A2900" s="123" t="s">
        <v>6367</v>
      </c>
      <c r="B2900" s="124" t="s">
        <v>6368</v>
      </c>
      <c r="C2900" s="123" t="s">
        <v>93</v>
      </c>
      <c r="D2900" s="123" t="s">
        <v>155</v>
      </c>
      <c r="E2900" s="123" t="s">
        <v>155</v>
      </c>
      <c r="F2900" s="123">
        <v>2024</v>
      </c>
      <c r="G2900" s="123" t="s">
        <v>138</v>
      </c>
      <c r="H2900" s="123" t="s">
        <v>151</v>
      </c>
      <c r="I2900" s="123" t="s">
        <v>200</v>
      </c>
      <c r="J2900" s="251" t="s">
        <v>13</v>
      </c>
      <c r="K2900" s="181">
        <v>1747954</v>
      </c>
      <c r="L2900" s="181">
        <v>1747954</v>
      </c>
      <c r="M2900" s="181">
        <v>1668167</v>
      </c>
      <c r="N2900" s="182" t="s">
        <v>20</v>
      </c>
      <c r="O2900" s="183" t="s">
        <v>20</v>
      </c>
    </row>
    <row r="2901" spans="1:15" customFormat="1" ht="15.5" x14ac:dyDescent="0.35">
      <c r="A2901" s="176" t="s">
        <v>6369</v>
      </c>
      <c r="B2901" s="177" t="s">
        <v>6370</v>
      </c>
      <c r="C2901" s="176" t="s">
        <v>96</v>
      </c>
      <c r="D2901" s="176" t="s">
        <v>155</v>
      </c>
      <c r="E2901" s="176" t="s">
        <v>155</v>
      </c>
      <c r="F2901" s="176">
        <v>2024</v>
      </c>
      <c r="G2901" s="176" t="s">
        <v>138</v>
      </c>
      <c r="H2901" s="176" t="s">
        <v>151</v>
      </c>
      <c r="I2901" s="176" t="s">
        <v>200</v>
      </c>
      <c r="J2901" s="250" t="s">
        <v>13</v>
      </c>
      <c r="K2901" s="178">
        <v>1727578</v>
      </c>
      <c r="L2901" s="178">
        <v>1727254</v>
      </c>
      <c r="M2901" s="178">
        <v>1727254</v>
      </c>
      <c r="N2901" s="179" t="s">
        <v>20</v>
      </c>
      <c r="O2901" s="180" t="s">
        <v>20</v>
      </c>
    </row>
    <row r="2902" spans="1:15" customFormat="1" ht="15.5" x14ac:dyDescent="0.35">
      <c r="A2902" s="123" t="s">
        <v>6371</v>
      </c>
      <c r="B2902" s="124" t="s">
        <v>6372</v>
      </c>
      <c r="C2902" s="123" t="s">
        <v>90</v>
      </c>
      <c r="D2902" s="123" t="s">
        <v>155</v>
      </c>
      <c r="E2902" s="123" t="s">
        <v>155</v>
      </c>
      <c r="F2902" s="123">
        <v>2024</v>
      </c>
      <c r="G2902" s="123" t="s">
        <v>138</v>
      </c>
      <c r="H2902" s="123" t="s">
        <v>151</v>
      </c>
      <c r="I2902" s="123" t="s">
        <v>200</v>
      </c>
      <c r="J2902" s="251" t="s">
        <v>13</v>
      </c>
      <c r="K2902" s="181">
        <v>1430688</v>
      </c>
      <c r="L2902" s="181">
        <v>2288212</v>
      </c>
      <c r="M2902" s="181">
        <v>1377768.1059999999</v>
      </c>
      <c r="N2902" s="182" t="s">
        <v>20</v>
      </c>
      <c r="O2902" s="183" t="s">
        <v>20</v>
      </c>
    </row>
    <row r="2903" spans="1:15" customFormat="1" ht="15.5" x14ac:dyDescent="0.35">
      <c r="A2903" s="176" t="s">
        <v>6373</v>
      </c>
      <c r="B2903" s="177" t="s">
        <v>6374</v>
      </c>
      <c r="C2903" s="176" t="s">
        <v>86</v>
      </c>
      <c r="D2903" s="176" t="s">
        <v>155</v>
      </c>
      <c r="E2903" s="176" t="s">
        <v>155</v>
      </c>
      <c r="F2903" s="176">
        <v>2024</v>
      </c>
      <c r="G2903" s="176" t="s">
        <v>138</v>
      </c>
      <c r="H2903" s="176" t="s">
        <v>151</v>
      </c>
      <c r="I2903" s="176" t="s">
        <v>200</v>
      </c>
      <c r="J2903" s="250" t="s">
        <v>13</v>
      </c>
      <c r="K2903" s="178">
        <v>85500</v>
      </c>
      <c r="L2903" s="178">
        <v>85500</v>
      </c>
      <c r="M2903" s="178">
        <v>85445.269</v>
      </c>
      <c r="N2903" s="179" t="s">
        <v>20</v>
      </c>
      <c r="O2903" s="180" t="s">
        <v>20</v>
      </c>
    </row>
    <row r="2904" spans="1:15" customFormat="1" ht="15.5" x14ac:dyDescent="0.35">
      <c r="A2904" s="123" t="s">
        <v>6375</v>
      </c>
      <c r="B2904" s="124" t="s">
        <v>6376</v>
      </c>
      <c r="C2904" s="123" t="s">
        <v>97</v>
      </c>
      <c r="D2904" s="123" t="s">
        <v>155</v>
      </c>
      <c r="E2904" s="123" t="s">
        <v>155</v>
      </c>
      <c r="F2904" s="123">
        <v>2024</v>
      </c>
      <c r="G2904" s="123" t="s">
        <v>138</v>
      </c>
      <c r="H2904" s="123" t="s">
        <v>151</v>
      </c>
      <c r="I2904" s="123" t="s">
        <v>200</v>
      </c>
      <c r="J2904" s="251" t="s">
        <v>13</v>
      </c>
      <c r="K2904" s="181">
        <v>1368783</v>
      </c>
      <c r="L2904" s="181">
        <v>1459193</v>
      </c>
      <c r="M2904" s="181">
        <v>1459192.602</v>
      </c>
      <c r="N2904" s="182" t="s">
        <v>20</v>
      </c>
      <c r="O2904" s="183" t="s">
        <v>20</v>
      </c>
    </row>
    <row r="2905" spans="1:15" customFormat="1" ht="15.5" x14ac:dyDescent="0.35">
      <c r="A2905" s="176" t="s">
        <v>6377</v>
      </c>
      <c r="B2905" s="177" t="s">
        <v>6378</v>
      </c>
      <c r="C2905" s="176" t="s">
        <v>91</v>
      </c>
      <c r="D2905" s="176" t="s">
        <v>384</v>
      </c>
      <c r="E2905" s="176" t="s">
        <v>2085</v>
      </c>
      <c r="F2905" s="176">
        <v>2024</v>
      </c>
      <c r="G2905" s="176" t="s">
        <v>138</v>
      </c>
      <c r="H2905" s="176" t="s">
        <v>182</v>
      </c>
      <c r="I2905" s="176" t="s">
        <v>330</v>
      </c>
      <c r="J2905" s="250" t="s">
        <v>13</v>
      </c>
      <c r="K2905" s="178">
        <v>90000</v>
      </c>
      <c r="L2905" s="178">
        <v>105000</v>
      </c>
      <c r="M2905" s="178">
        <v>90000</v>
      </c>
      <c r="N2905" s="179" t="s">
        <v>20</v>
      </c>
      <c r="O2905" s="180" t="s">
        <v>20</v>
      </c>
    </row>
    <row r="2906" spans="1:15" customFormat="1" ht="15.5" x14ac:dyDescent="0.35">
      <c r="A2906" s="123" t="s">
        <v>6379</v>
      </c>
      <c r="B2906" s="124" t="s">
        <v>6380</v>
      </c>
      <c r="C2906" s="123" t="s">
        <v>90</v>
      </c>
      <c r="D2906" s="123" t="s">
        <v>306</v>
      </c>
      <c r="E2906" s="123" t="s">
        <v>1116</v>
      </c>
      <c r="F2906" s="123">
        <v>2024</v>
      </c>
      <c r="G2906" s="123" t="s">
        <v>138</v>
      </c>
      <c r="H2906" s="123" t="s">
        <v>151</v>
      </c>
      <c r="I2906" s="123" t="s">
        <v>200</v>
      </c>
      <c r="J2906" s="251" t="s">
        <v>13</v>
      </c>
      <c r="K2906" s="181">
        <v>282641</v>
      </c>
      <c r="L2906" s="181">
        <v>275752</v>
      </c>
      <c r="M2906" s="181">
        <v>275749.01400000002</v>
      </c>
      <c r="N2906" s="182" t="s">
        <v>20</v>
      </c>
      <c r="O2906" s="183" t="s">
        <v>20</v>
      </c>
    </row>
    <row r="2907" spans="1:15" customFormat="1" ht="15.5" x14ac:dyDescent="0.35">
      <c r="A2907" s="176" t="s">
        <v>6381</v>
      </c>
      <c r="B2907" s="177" t="s">
        <v>6382</v>
      </c>
      <c r="C2907" s="176" t="s">
        <v>98</v>
      </c>
      <c r="D2907" s="176" t="s">
        <v>400</v>
      </c>
      <c r="E2907" s="176" t="s">
        <v>1056</v>
      </c>
      <c r="F2907" s="176">
        <v>2024</v>
      </c>
      <c r="G2907" s="176" t="s">
        <v>138</v>
      </c>
      <c r="H2907" s="176" t="s">
        <v>182</v>
      </c>
      <c r="I2907" s="176" t="s">
        <v>330</v>
      </c>
      <c r="J2907" s="250" t="s">
        <v>13</v>
      </c>
      <c r="K2907" s="178">
        <v>48907</v>
      </c>
      <c r="L2907" s="178">
        <v>51007</v>
      </c>
      <c r="M2907" s="178">
        <v>18621</v>
      </c>
      <c r="N2907" s="179" t="s">
        <v>20</v>
      </c>
      <c r="O2907" s="180" t="s">
        <v>20</v>
      </c>
    </row>
    <row r="2908" spans="1:15" customFormat="1" ht="15.5" x14ac:dyDescent="0.35">
      <c r="A2908" s="123" t="s">
        <v>6383</v>
      </c>
      <c r="B2908" s="124" t="s">
        <v>6384</v>
      </c>
      <c r="C2908" s="123" t="s">
        <v>91</v>
      </c>
      <c r="D2908" s="123" t="s">
        <v>155</v>
      </c>
      <c r="E2908" s="123" t="s">
        <v>155</v>
      </c>
      <c r="F2908" s="123">
        <v>2024</v>
      </c>
      <c r="G2908" s="123" t="s">
        <v>138</v>
      </c>
      <c r="H2908" s="123" t="s">
        <v>151</v>
      </c>
      <c r="I2908" s="123" t="s">
        <v>200</v>
      </c>
      <c r="J2908" s="251" t="s">
        <v>13</v>
      </c>
      <c r="K2908" s="181">
        <v>1000</v>
      </c>
      <c r="L2908" s="181">
        <v>38797</v>
      </c>
      <c r="M2908" s="181">
        <v>0</v>
      </c>
      <c r="N2908" s="182" t="s">
        <v>20</v>
      </c>
      <c r="O2908" s="183" t="s">
        <v>146</v>
      </c>
    </row>
    <row r="2909" spans="1:15" customFormat="1" ht="15.5" x14ac:dyDescent="0.35">
      <c r="A2909" s="176" t="s">
        <v>6385</v>
      </c>
      <c r="B2909" s="177" t="s">
        <v>6386</v>
      </c>
      <c r="C2909" s="176" t="s">
        <v>86</v>
      </c>
      <c r="D2909" s="176" t="s">
        <v>199</v>
      </c>
      <c r="E2909" s="176" t="s">
        <v>199</v>
      </c>
      <c r="F2909" s="176">
        <v>2024</v>
      </c>
      <c r="G2909" s="176" t="s">
        <v>138</v>
      </c>
      <c r="H2909" s="176" t="s">
        <v>182</v>
      </c>
      <c r="I2909" s="176" t="s">
        <v>330</v>
      </c>
      <c r="J2909" s="250" t="s">
        <v>13</v>
      </c>
      <c r="K2909" s="178">
        <v>584526</v>
      </c>
      <c r="L2909" s="178">
        <v>141190</v>
      </c>
      <c r="M2909" s="178">
        <v>0</v>
      </c>
      <c r="N2909" s="179" t="s">
        <v>20</v>
      </c>
      <c r="O2909" s="180" t="s">
        <v>146</v>
      </c>
    </row>
    <row r="2910" spans="1:15" customFormat="1" ht="15.5" x14ac:dyDescent="0.35">
      <c r="A2910" s="123" t="s">
        <v>6387</v>
      </c>
      <c r="B2910" s="124" t="s">
        <v>6388</v>
      </c>
      <c r="C2910" s="123" t="s">
        <v>89</v>
      </c>
      <c r="D2910" s="123" t="s">
        <v>186</v>
      </c>
      <c r="E2910" s="123" t="s">
        <v>187</v>
      </c>
      <c r="F2910" s="123">
        <v>2024</v>
      </c>
      <c r="G2910" s="123" t="s">
        <v>138</v>
      </c>
      <c r="H2910" s="123" t="s">
        <v>162</v>
      </c>
      <c r="I2910" s="123" t="s">
        <v>1018</v>
      </c>
      <c r="J2910" s="251" t="s">
        <v>13</v>
      </c>
      <c r="K2910" s="181">
        <v>2</v>
      </c>
      <c r="L2910" s="181">
        <v>2</v>
      </c>
      <c r="M2910" s="181">
        <v>0</v>
      </c>
      <c r="N2910" s="182" t="s">
        <v>20</v>
      </c>
      <c r="O2910" s="183" t="s">
        <v>146</v>
      </c>
    </row>
    <row r="2911" spans="1:15" customFormat="1" ht="15.5" x14ac:dyDescent="0.35">
      <c r="A2911" s="176" t="s">
        <v>6389</v>
      </c>
      <c r="B2911" s="177" t="s">
        <v>6390</v>
      </c>
      <c r="C2911" s="176" t="s">
        <v>90</v>
      </c>
      <c r="D2911" s="176" t="s">
        <v>306</v>
      </c>
      <c r="E2911" s="176" t="s">
        <v>155</v>
      </c>
      <c r="F2911" s="176">
        <v>2024</v>
      </c>
      <c r="G2911" s="176" t="s">
        <v>138</v>
      </c>
      <c r="H2911" s="176" t="s">
        <v>182</v>
      </c>
      <c r="I2911" s="176" t="s">
        <v>183</v>
      </c>
      <c r="J2911" s="250" t="s">
        <v>13</v>
      </c>
      <c r="K2911" s="178">
        <v>69513</v>
      </c>
      <c r="L2911" s="184">
        <v>69513</v>
      </c>
      <c r="M2911" s="178">
        <v>0</v>
      </c>
      <c r="N2911" s="179" t="s">
        <v>20</v>
      </c>
      <c r="O2911" s="180" t="s">
        <v>146</v>
      </c>
    </row>
    <row r="2912" spans="1:15" customFormat="1" ht="15.5" x14ac:dyDescent="0.35">
      <c r="A2912" s="123" t="s">
        <v>6391</v>
      </c>
      <c r="B2912" s="124" t="s">
        <v>6392</v>
      </c>
      <c r="C2912" s="123" t="s">
        <v>90</v>
      </c>
      <c r="D2912" s="123" t="s">
        <v>742</v>
      </c>
      <c r="E2912" s="123" t="s">
        <v>1809</v>
      </c>
      <c r="F2912" s="123">
        <v>2024</v>
      </c>
      <c r="G2912" s="123" t="s">
        <v>138</v>
      </c>
      <c r="H2912" s="123" t="s">
        <v>182</v>
      </c>
      <c r="I2912" s="123" t="s">
        <v>183</v>
      </c>
      <c r="J2912" s="251" t="s">
        <v>13</v>
      </c>
      <c r="K2912" s="181">
        <v>8530</v>
      </c>
      <c r="L2912" s="185">
        <v>8530</v>
      </c>
      <c r="M2912" s="181">
        <v>5118</v>
      </c>
      <c r="N2912" s="182" t="s">
        <v>20</v>
      </c>
      <c r="O2912" s="183" t="s">
        <v>20</v>
      </c>
    </row>
    <row r="2913" spans="1:15" customFormat="1" ht="15.5" x14ac:dyDescent="0.35">
      <c r="A2913" s="176" t="s">
        <v>6393</v>
      </c>
      <c r="B2913" s="177" t="s">
        <v>6394</v>
      </c>
      <c r="C2913" s="176" t="s">
        <v>91</v>
      </c>
      <c r="D2913" s="176" t="s">
        <v>384</v>
      </c>
      <c r="E2913" s="176" t="s">
        <v>1866</v>
      </c>
      <c r="F2913" s="176">
        <v>2024</v>
      </c>
      <c r="G2913" s="176" t="s">
        <v>138</v>
      </c>
      <c r="H2913" s="176" t="s">
        <v>162</v>
      </c>
      <c r="I2913" s="176" t="s">
        <v>1018</v>
      </c>
      <c r="J2913" s="250" t="s">
        <v>13</v>
      </c>
      <c r="K2913" s="178">
        <v>20439</v>
      </c>
      <c r="L2913" s="178">
        <v>50742</v>
      </c>
      <c r="M2913" s="184">
        <v>20438</v>
      </c>
      <c r="N2913" s="179" t="s">
        <v>20</v>
      </c>
      <c r="O2913" s="180" t="s">
        <v>20</v>
      </c>
    </row>
    <row r="2914" spans="1:15" customFormat="1" ht="15.5" x14ac:dyDescent="0.35">
      <c r="A2914" s="123" t="s">
        <v>6395</v>
      </c>
      <c r="B2914" s="124" t="s">
        <v>6396</v>
      </c>
      <c r="C2914" s="123" t="s">
        <v>98</v>
      </c>
      <c r="D2914" s="123" t="s">
        <v>158</v>
      </c>
      <c r="E2914" s="123" t="s">
        <v>309</v>
      </c>
      <c r="F2914" s="123">
        <v>2024</v>
      </c>
      <c r="G2914" s="123" t="s">
        <v>138</v>
      </c>
      <c r="H2914" s="123" t="s">
        <v>151</v>
      </c>
      <c r="I2914" s="123" t="s">
        <v>200</v>
      </c>
      <c r="J2914" s="251" t="s">
        <v>13</v>
      </c>
      <c r="K2914" s="181">
        <v>2863952</v>
      </c>
      <c r="L2914" s="185">
        <v>3</v>
      </c>
      <c r="M2914" s="181">
        <v>0</v>
      </c>
      <c r="N2914" s="182" t="s">
        <v>20</v>
      </c>
      <c r="O2914" s="183" t="s">
        <v>146</v>
      </c>
    </row>
    <row r="2915" spans="1:15" customFormat="1" ht="15.5" x14ac:dyDescent="0.35">
      <c r="A2915" s="176" t="s">
        <v>6397</v>
      </c>
      <c r="B2915" s="177" t="s">
        <v>6398</v>
      </c>
      <c r="C2915" s="176" t="s">
        <v>91</v>
      </c>
      <c r="D2915" s="176" t="s">
        <v>384</v>
      </c>
      <c r="E2915" s="176" t="s">
        <v>3213</v>
      </c>
      <c r="F2915" s="176">
        <v>2024</v>
      </c>
      <c r="G2915" s="176" t="s">
        <v>138</v>
      </c>
      <c r="H2915" s="176" t="s">
        <v>162</v>
      </c>
      <c r="I2915" s="176" t="s">
        <v>1018</v>
      </c>
      <c r="J2915" s="250" t="s">
        <v>13</v>
      </c>
      <c r="K2915" s="178">
        <v>29649</v>
      </c>
      <c r="L2915" s="178">
        <v>29649</v>
      </c>
      <c r="M2915" s="184">
        <v>11520</v>
      </c>
      <c r="N2915" s="179" t="s">
        <v>20</v>
      </c>
      <c r="O2915" s="180" t="s">
        <v>20</v>
      </c>
    </row>
    <row r="2916" spans="1:15" customFormat="1" ht="15.5" x14ac:dyDescent="0.35">
      <c r="A2916" s="123" t="s">
        <v>6399</v>
      </c>
      <c r="B2916" s="124" t="s">
        <v>6400</v>
      </c>
      <c r="C2916" s="123" t="s">
        <v>96</v>
      </c>
      <c r="D2916" s="123" t="s">
        <v>155</v>
      </c>
      <c r="E2916" s="123" t="s">
        <v>155</v>
      </c>
      <c r="F2916" s="123">
        <v>2024</v>
      </c>
      <c r="G2916" s="123" t="s">
        <v>138</v>
      </c>
      <c r="H2916" s="123" t="s">
        <v>151</v>
      </c>
      <c r="I2916" s="123" t="s">
        <v>200</v>
      </c>
      <c r="J2916" s="251" t="s">
        <v>13</v>
      </c>
      <c r="K2916" s="181">
        <v>95436</v>
      </c>
      <c r="L2916" s="181">
        <v>95436</v>
      </c>
      <c r="M2916" s="181">
        <v>95436</v>
      </c>
      <c r="N2916" s="182" t="s">
        <v>20</v>
      </c>
      <c r="O2916" s="183" t="s">
        <v>20</v>
      </c>
    </row>
    <row r="2917" spans="1:15" customFormat="1" ht="15.5" x14ac:dyDescent="0.35">
      <c r="A2917" s="176" t="s">
        <v>6401</v>
      </c>
      <c r="B2917" s="177" t="s">
        <v>6402</v>
      </c>
      <c r="C2917" s="176" t="s">
        <v>91</v>
      </c>
      <c r="D2917" s="176" t="s">
        <v>155</v>
      </c>
      <c r="E2917" s="176" t="s">
        <v>155</v>
      </c>
      <c r="F2917" s="176">
        <v>2024</v>
      </c>
      <c r="G2917" s="176" t="s">
        <v>138</v>
      </c>
      <c r="H2917" s="176" t="s">
        <v>139</v>
      </c>
      <c r="I2917" s="176" t="s">
        <v>177</v>
      </c>
      <c r="J2917" s="250" t="s">
        <v>13</v>
      </c>
      <c r="K2917" s="178">
        <v>4237797</v>
      </c>
      <c r="L2917" s="178">
        <v>5452788</v>
      </c>
      <c r="M2917" s="178">
        <v>4208497</v>
      </c>
      <c r="N2917" s="179" t="s">
        <v>20</v>
      </c>
      <c r="O2917" s="180" t="s">
        <v>20</v>
      </c>
    </row>
    <row r="2918" spans="1:15" customFormat="1" ht="15.5" x14ac:dyDescent="0.35">
      <c r="A2918" s="123" t="s">
        <v>6403</v>
      </c>
      <c r="B2918" s="124" t="s">
        <v>6404</v>
      </c>
      <c r="C2918" s="123" t="s">
        <v>87</v>
      </c>
      <c r="D2918" s="123" t="s">
        <v>60</v>
      </c>
      <c r="E2918" s="123" t="s">
        <v>418</v>
      </c>
      <c r="F2918" s="123">
        <v>2024</v>
      </c>
      <c r="G2918" s="123" t="s">
        <v>138</v>
      </c>
      <c r="H2918" s="123" t="s">
        <v>162</v>
      </c>
      <c r="I2918" s="123" t="s">
        <v>252</v>
      </c>
      <c r="J2918" s="251" t="s">
        <v>13</v>
      </c>
      <c r="K2918" s="181">
        <v>1</v>
      </c>
      <c r="L2918" s="181">
        <v>1</v>
      </c>
      <c r="M2918" s="181">
        <v>0</v>
      </c>
      <c r="N2918" s="182" t="s">
        <v>20</v>
      </c>
      <c r="O2918" s="183" t="s">
        <v>146</v>
      </c>
    </row>
    <row r="2919" spans="1:15" customFormat="1" ht="15.5" x14ac:dyDescent="0.35">
      <c r="A2919" s="176" t="s">
        <v>6405</v>
      </c>
      <c r="B2919" s="177" t="s">
        <v>6406</v>
      </c>
      <c r="C2919" s="176" t="s">
        <v>92</v>
      </c>
      <c r="D2919" s="176" t="s">
        <v>155</v>
      </c>
      <c r="E2919" s="176" t="s">
        <v>155</v>
      </c>
      <c r="F2919" s="176">
        <v>2024</v>
      </c>
      <c r="G2919" s="176" t="s">
        <v>138</v>
      </c>
      <c r="H2919" s="176" t="s">
        <v>151</v>
      </c>
      <c r="I2919" s="176" t="s">
        <v>152</v>
      </c>
      <c r="J2919" s="250" t="s">
        <v>13</v>
      </c>
      <c r="K2919" s="178">
        <v>114950</v>
      </c>
      <c r="L2919" s="178">
        <v>111010</v>
      </c>
      <c r="M2919" s="178">
        <v>80.042000000000002</v>
      </c>
      <c r="N2919" s="179" t="s">
        <v>20</v>
      </c>
      <c r="O2919" s="180" t="s">
        <v>20</v>
      </c>
    </row>
    <row r="2920" spans="1:15" customFormat="1" ht="15.5" x14ac:dyDescent="0.35">
      <c r="A2920" s="123" t="s">
        <v>6407</v>
      </c>
      <c r="B2920" s="124" t="s">
        <v>6408</v>
      </c>
      <c r="C2920" s="123" t="s">
        <v>96</v>
      </c>
      <c r="D2920" s="123" t="s">
        <v>136</v>
      </c>
      <c r="E2920" s="123" t="s">
        <v>506</v>
      </c>
      <c r="F2920" s="123">
        <v>2024</v>
      </c>
      <c r="G2920" s="123" t="s">
        <v>138</v>
      </c>
      <c r="H2920" s="123" t="s">
        <v>182</v>
      </c>
      <c r="I2920" s="123" t="s">
        <v>1202</v>
      </c>
      <c r="J2920" s="251" t="s">
        <v>13</v>
      </c>
      <c r="K2920" s="181">
        <v>269573</v>
      </c>
      <c r="L2920" s="181">
        <v>216978</v>
      </c>
      <c r="M2920" s="181">
        <v>216978</v>
      </c>
      <c r="N2920" s="182" t="s">
        <v>20</v>
      </c>
      <c r="O2920" s="183" t="s">
        <v>20</v>
      </c>
    </row>
    <row r="2921" spans="1:15" customFormat="1" ht="15.5" x14ac:dyDescent="0.35">
      <c r="A2921" s="176" t="s">
        <v>6409</v>
      </c>
      <c r="B2921" s="177" t="s">
        <v>6410</v>
      </c>
      <c r="C2921" s="176" t="s">
        <v>87</v>
      </c>
      <c r="D2921" s="176" t="s">
        <v>155</v>
      </c>
      <c r="E2921" s="176" t="s">
        <v>155</v>
      </c>
      <c r="F2921" s="176">
        <v>2024</v>
      </c>
      <c r="G2921" s="176" t="s">
        <v>138</v>
      </c>
      <c r="H2921" s="176" t="s">
        <v>151</v>
      </c>
      <c r="I2921" s="176" t="s">
        <v>152</v>
      </c>
      <c r="J2921" s="250" t="s">
        <v>13</v>
      </c>
      <c r="K2921" s="178">
        <v>1355</v>
      </c>
      <c r="L2921" s="178">
        <v>10</v>
      </c>
      <c r="M2921" s="178">
        <v>0</v>
      </c>
      <c r="N2921" s="179" t="s">
        <v>20</v>
      </c>
      <c r="O2921" s="180" t="s">
        <v>146</v>
      </c>
    </row>
    <row r="2922" spans="1:15" customFormat="1" ht="15.5" x14ac:dyDescent="0.35">
      <c r="A2922" s="123" t="s">
        <v>6411</v>
      </c>
      <c r="B2922" s="124" t="s">
        <v>6412</v>
      </c>
      <c r="C2922" s="123" t="s">
        <v>109</v>
      </c>
      <c r="D2922" s="123" t="s">
        <v>171</v>
      </c>
      <c r="E2922" s="123" t="s">
        <v>3324</v>
      </c>
      <c r="F2922" s="123">
        <v>2024</v>
      </c>
      <c r="G2922" s="123" t="s">
        <v>138</v>
      </c>
      <c r="H2922" s="123" t="s">
        <v>182</v>
      </c>
      <c r="I2922" s="123" t="s">
        <v>330</v>
      </c>
      <c r="J2922" s="251" t="s">
        <v>13</v>
      </c>
      <c r="K2922" s="181">
        <v>12392</v>
      </c>
      <c r="L2922" s="181">
        <v>11973</v>
      </c>
      <c r="M2922" s="181">
        <v>11973</v>
      </c>
      <c r="N2922" s="182" t="s">
        <v>20</v>
      </c>
      <c r="O2922" s="183" t="s">
        <v>20</v>
      </c>
    </row>
    <row r="2923" spans="1:15" customFormat="1" ht="15.5" x14ac:dyDescent="0.35">
      <c r="A2923" s="176" t="s">
        <v>6413</v>
      </c>
      <c r="B2923" s="177" t="s">
        <v>6414</v>
      </c>
      <c r="C2923" s="176" t="s">
        <v>98</v>
      </c>
      <c r="D2923" s="176" t="s">
        <v>365</v>
      </c>
      <c r="E2923" s="176" t="s">
        <v>365</v>
      </c>
      <c r="F2923" s="176">
        <v>2024</v>
      </c>
      <c r="G2923" s="176" t="s">
        <v>138</v>
      </c>
      <c r="H2923" s="176" t="s">
        <v>182</v>
      </c>
      <c r="I2923" s="176" t="s">
        <v>330</v>
      </c>
      <c r="J2923" s="250" t="s">
        <v>13</v>
      </c>
      <c r="K2923" s="178">
        <v>1135932</v>
      </c>
      <c r="L2923" s="178">
        <v>1135148</v>
      </c>
      <c r="M2923" s="178">
        <v>879226.05799999996</v>
      </c>
      <c r="N2923" s="179" t="s">
        <v>20</v>
      </c>
      <c r="O2923" s="180" t="s">
        <v>20</v>
      </c>
    </row>
    <row r="2924" spans="1:15" customFormat="1" ht="15.5" x14ac:dyDescent="0.35">
      <c r="A2924" s="123" t="s">
        <v>6415</v>
      </c>
      <c r="B2924" s="124" t="s">
        <v>6416</v>
      </c>
      <c r="C2924" s="123" t="s">
        <v>97</v>
      </c>
      <c r="D2924" s="123" t="s">
        <v>685</v>
      </c>
      <c r="E2924" s="123" t="s">
        <v>686</v>
      </c>
      <c r="F2924" s="123">
        <v>2024</v>
      </c>
      <c r="G2924" s="123" t="s">
        <v>138</v>
      </c>
      <c r="H2924" s="123" t="s">
        <v>151</v>
      </c>
      <c r="I2924" s="123" t="s">
        <v>200</v>
      </c>
      <c r="J2924" s="251" t="s">
        <v>13</v>
      </c>
      <c r="K2924" s="181">
        <v>303254</v>
      </c>
      <c r="L2924" s="185">
        <v>263690</v>
      </c>
      <c r="M2924" s="181">
        <v>257986.62</v>
      </c>
      <c r="N2924" s="182" t="s">
        <v>20</v>
      </c>
      <c r="O2924" s="183" t="s">
        <v>20</v>
      </c>
    </row>
    <row r="2925" spans="1:15" customFormat="1" ht="15.5" x14ac:dyDescent="0.35">
      <c r="A2925" s="176" t="s">
        <v>6417</v>
      </c>
      <c r="B2925" s="177" t="s">
        <v>6418</v>
      </c>
      <c r="C2925" s="176" t="s">
        <v>92</v>
      </c>
      <c r="D2925" s="176" t="s">
        <v>155</v>
      </c>
      <c r="E2925" s="176" t="s">
        <v>155</v>
      </c>
      <c r="F2925" s="176">
        <v>2024</v>
      </c>
      <c r="G2925" s="176" t="s">
        <v>138</v>
      </c>
      <c r="H2925" s="176" t="s">
        <v>151</v>
      </c>
      <c r="I2925" s="176" t="s">
        <v>152</v>
      </c>
      <c r="J2925" s="250" t="s">
        <v>13</v>
      </c>
      <c r="K2925" s="178">
        <v>426573</v>
      </c>
      <c r="L2925" s="178">
        <v>276000</v>
      </c>
      <c r="M2925" s="178">
        <v>275887.37</v>
      </c>
      <c r="N2925" s="179" t="s">
        <v>20</v>
      </c>
      <c r="O2925" s="180" t="s">
        <v>20</v>
      </c>
    </row>
    <row r="2926" spans="1:15" customFormat="1" ht="15.5" x14ac:dyDescent="0.35">
      <c r="A2926" s="123" t="s">
        <v>6419</v>
      </c>
      <c r="B2926" s="124" t="s">
        <v>6420</v>
      </c>
      <c r="C2926" s="123" t="s">
        <v>97</v>
      </c>
      <c r="D2926" s="123" t="s">
        <v>155</v>
      </c>
      <c r="E2926" s="123" t="s">
        <v>155</v>
      </c>
      <c r="F2926" s="123">
        <v>2024</v>
      </c>
      <c r="G2926" s="123" t="s">
        <v>138</v>
      </c>
      <c r="H2926" s="123" t="s">
        <v>151</v>
      </c>
      <c r="I2926" s="123" t="s">
        <v>200</v>
      </c>
      <c r="J2926" s="251" t="s">
        <v>13</v>
      </c>
      <c r="K2926" s="181">
        <v>254417</v>
      </c>
      <c r="L2926" s="181">
        <v>128494</v>
      </c>
      <c r="M2926" s="181">
        <v>118494</v>
      </c>
      <c r="N2926" s="182" t="s">
        <v>20</v>
      </c>
      <c r="O2926" s="183" t="s">
        <v>20</v>
      </c>
    </row>
    <row r="2927" spans="1:15" customFormat="1" ht="15.5" x14ac:dyDescent="0.35">
      <c r="A2927" s="176" t="s">
        <v>6421</v>
      </c>
      <c r="B2927" s="177" t="s">
        <v>6422</v>
      </c>
      <c r="C2927" s="176" t="s">
        <v>91</v>
      </c>
      <c r="D2927" s="176" t="s">
        <v>384</v>
      </c>
      <c r="E2927" s="176" t="s">
        <v>2848</v>
      </c>
      <c r="F2927" s="176">
        <v>2024</v>
      </c>
      <c r="G2927" s="176" t="s">
        <v>138</v>
      </c>
      <c r="H2927" s="176" t="s">
        <v>182</v>
      </c>
      <c r="I2927" s="176" t="s">
        <v>4156</v>
      </c>
      <c r="J2927" s="250" t="s">
        <v>13</v>
      </c>
      <c r="K2927" s="178">
        <v>0</v>
      </c>
      <c r="L2927" s="184">
        <v>1244584</v>
      </c>
      <c r="M2927" s="178">
        <v>0</v>
      </c>
      <c r="N2927" s="179" t="s">
        <v>20</v>
      </c>
      <c r="O2927" s="180" t="s">
        <v>146</v>
      </c>
    </row>
    <row r="2928" spans="1:15" customFormat="1" ht="15.5" x14ac:dyDescent="0.35">
      <c r="A2928" s="123" t="s">
        <v>6423</v>
      </c>
      <c r="B2928" s="124" t="s">
        <v>6424</v>
      </c>
      <c r="C2928" s="123" t="s">
        <v>91</v>
      </c>
      <c r="D2928" s="123" t="s">
        <v>596</v>
      </c>
      <c r="E2928" s="123" t="s">
        <v>1314</v>
      </c>
      <c r="F2928" s="123">
        <v>2024</v>
      </c>
      <c r="G2928" s="123" t="s">
        <v>138</v>
      </c>
      <c r="H2928" s="123" t="s">
        <v>182</v>
      </c>
      <c r="I2928" s="123" t="s">
        <v>4156</v>
      </c>
      <c r="J2928" s="251" t="s">
        <v>13</v>
      </c>
      <c r="K2928" s="181">
        <v>7014</v>
      </c>
      <c r="L2928" s="181">
        <v>7014</v>
      </c>
      <c r="M2928" s="181">
        <v>0</v>
      </c>
      <c r="N2928" s="182" t="s">
        <v>20</v>
      </c>
      <c r="O2928" s="183" t="s">
        <v>146</v>
      </c>
    </row>
    <row r="2929" spans="1:15" customFormat="1" ht="15.5" x14ac:dyDescent="0.35">
      <c r="A2929" s="176" t="s">
        <v>6425</v>
      </c>
      <c r="B2929" s="177" t="s">
        <v>6426</v>
      </c>
      <c r="C2929" s="176" t="s">
        <v>84</v>
      </c>
      <c r="D2929" s="176" t="s">
        <v>440</v>
      </c>
      <c r="E2929" s="176" t="s">
        <v>440</v>
      </c>
      <c r="F2929" s="176">
        <v>2024</v>
      </c>
      <c r="G2929" s="176" t="s">
        <v>138</v>
      </c>
      <c r="H2929" s="176" t="s">
        <v>182</v>
      </c>
      <c r="I2929" s="176" t="s">
        <v>330</v>
      </c>
      <c r="J2929" s="250" t="s">
        <v>13</v>
      </c>
      <c r="K2929" s="178">
        <v>342239</v>
      </c>
      <c r="L2929" s="184">
        <v>563205</v>
      </c>
      <c r="M2929" s="184">
        <v>169014</v>
      </c>
      <c r="N2929" s="179" t="s">
        <v>20</v>
      </c>
      <c r="O2929" s="180" t="s">
        <v>20</v>
      </c>
    </row>
    <row r="2930" spans="1:15" customFormat="1" ht="15.5" x14ac:dyDescent="0.35">
      <c r="A2930" s="123" t="s">
        <v>6427</v>
      </c>
      <c r="B2930" s="124" t="s">
        <v>6428</v>
      </c>
      <c r="C2930" s="123" t="s">
        <v>91</v>
      </c>
      <c r="D2930" s="123" t="s">
        <v>384</v>
      </c>
      <c r="E2930" s="123" t="s">
        <v>619</v>
      </c>
      <c r="F2930" s="123">
        <v>2024</v>
      </c>
      <c r="G2930" s="123" t="s">
        <v>138</v>
      </c>
      <c r="H2930" s="123" t="s">
        <v>182</v>
      </c>
      <c r="I2930" s="123" t="s">
        <v>183</v>
      </c>
      <c r="J2930" s="251" t="s">
        <v>13</v>
      </c>
      <c r="K2930" s="181">
        <v>5000</v>
      </c>
      <c r="L2930" s="181">
        <v>1346223</v>
      </c>
      <c r="M2930" s="181">
        <v>939.13099999999997</v>
      </c>
      <c r="N2930" s="182" t="s">
        <v>20</v>
      </c>
      <c r="O2930" s="183" t="s">
        <v>20</v>
      </c>
    </row>
    <row r="2931" spans="1:15" customFormat="1" ht="15.5" x14ac:dyDescent="0.35">
      <c r="A2931" s="176" t="s">
        <v>6429</v>
      </c>
      <c r="B2931" s="177" t="s">
        <v>6430</v>
      </c>
      <c r="C2931" s="176" t="s">
        <v>109</v>
      </c>
      <c r="D2931" s="176" t="s">
        <v>368</v>
      </c>
      <c r="E2931" s="176" t="s">
        <v>953</v>
      </c>
      <c r="F2931" s="176">
        <v>2024</v>
      </c>
      <c r="G2931" s="176" t="s">
        <v>138</v>
      </c>
      <c r="H2931" s="176" t="s">
        <v>182</v>
      </c>
      <c r="I2931" s="176" t="s">
        <v>330</v>
      </c>
      <c r="J2931" s="250" t="s">
        <v>13</v>
      </c>
      <c r="K2931" s="178">
        <v>2000</v>
      </c>
      <c r="L2931" s="178">
        <v>11000</v>
      </c>
      <c r="M2931" s="178">
        <v>1000</v>
      </c>
      <c r="N2931" s="179" t="s">
        <v>20</v>
      </c>
      <c r="O2931" s="180" t="s">
        <v>20</v>
      </c>
    </row>
    <row r="2932" spans="1:15" customFormat="1" ht="15.5" x14ac:dyDescent="0.35">
      <c r="A2932" s="123" t="s">
        <v>6431</v>
      </c>
      <c r="B2932" s="124" t="s">
        <v>6432</v>
      </c>
      <c r="C2932" s="123" t="s">
        <v>97</v>
      </c>
      <c r="D2932" s="123" t="s">
        <v>333</v>
      </c>
      <c r="E2932" s="123" t="s">
        <v>333</v>
      </c>
      <c r="F2932" s="123">
        <v>2024</v>
      </c>
      <c r="G2932" s="123" t="s">
        <v>138</v>
      </c>
      <c r="H2932" s="123" t="s">
        <v>182</v>
      </c>
      <c r="I2932" s="123" t="s">
        <v>330</v>
      </c>
      <c r="J2932" s="251" t="s">
        <v>13</v>
      </c>
      <c r="K2932" s="181">
        <v>9079</v>
      </c>
      <c r="L2932" s="185">
        <v>9079</v>
      </c>
      <c r="M2932" s="181">
        <v>8545</v>
      </c>
      <c r="N2932" s="182" t="s">
        <v>20</v>
      </c>
      <c r="O2932" s="183" t="s">
        <v>20</v>
      </c>
    </row>
    <row r="2933" spans="1:15" customFormat="1" ht="15.5" x14ac:dyDescent="0.35">
      <c r="A2933" s="176" t="s">
        <v>6433</v>
      </c>
      <c r="B2933" s="177" t="s">
        <v>6434</v>
      </c>
      <c r="C2933" s="176" t="s">
        <v>98</v>
      </c>
      <c r="D2933" s="176" t="s">
        <v>155</v>
      </c>
      <c r="E2933" s="176" t="s">
        <v>155</v>
      </c>
      <c r="F2933" s="176">
        <v>2024</v>
      </c>
      <c r="G2933" s="176" t="s">
        <v>138</v>
      </c>
      <c r="H2933" s="176" t="s">
        <v>151</v>
      </c>
      <c r="I2933" s="176" t="s">
        <v>312</v>
      </c>
      <c r="J2933" s="250" t="s">
        <v>13</v>
      </c>
      <c r="K2933" s="178">
        <v>110</v>
      </c>
      <c r="L2933" s="178">
        <v>10</v>
      </c>
      <c r="M2933" s="178">
        <v>0</v>
      </c>
      <c r="N2933" s="179" t="s">
        <v>20</v>
      </c>
      <c r="O2933" s="180" t="s">
        <v>146</v>
      </c>
    </row>
    <row r="2934" spans="1:15" customFormat="1" ht="15.5" x14ac:dyDescent="0.35">
      <c r="A2934" s="123" t="s">
        <v>6435</v>
      </c>
      <c r="B2934" s="124" t="s">
        <v>6436</v>
      </c>
      <c r="C2934" s="123" t="s">
        <v>98</v>
      </c>
      <c r="D2934" s="123" t="s">
        <v>190</v>
      </c>
      <c r="E2934" s="123" t="s">
        <v>486</v>
      </c>
      <c r="F2934" s="123">
        <v>2024</v>
      </c>
      <c r="G2934" s="123" t="s">
        <v>138</v>
      </c>
      <c r="H2934" s="123" t="s">
        <v>151</v>
      </c>
      <c r="I2934" s="123" t="s">
        <v>312</v>
      </c>
      <c r="J2934" s="251" t="s">
        <v>13</v>
      </c>
      <c r="K2934" s="181">
        <v>1644780</v>
      </c>
      <c r="L2934" s="185">
        <v>1644081</v>
      </c>
      <c r="M2934" s="181">
        <v>1644014.0049999999</v>
      </c>
      <c r="N2934" s="182" t="s">
        <v>20</v>
      </c>
      <c r="O2934" s="183" t="s">
        <v>20</v>
      </c>
    </row>
    <row r="2935" spans="1:15" customFormat="1" ht="15.5" x14ac:dyDescent="0.35">
      <c r="A2935" s="176" t="s">
        <v>6437</v>
      </c>
      <c r="B2935" s="177" t="s">
        <v>6438</v>
      </c>
      <c r="C2935" s="176" t="s">
        <v>111</v>
      </c>
      <c r="D2935" s="176" t="s">
        <v>155</v>
      </c>
      <c r="E2935" s="176" t="s">
        <v>155</v>
      </c>
      <c r="F2935" s="176">
        <v>2024</v>
      </c>
      <c r="G2935" s="176" t="s">
        <v>138</v>
      </c>
      <c r="H2935" s="176" t="s">
        <v>144</v>
      </c>
      <c r="I2935" s="176" t="s">
        <v>282</v>
      </c>
      <c r="J2935" s="250" t="s">
        <v>13</v>
      </c>
      <c r="K2935" s="178">
        <v>2620</v>
      </c>
      <c r="L2935" s="178">
        <v>2620</v>
      </c>
      <c r="M2935" s="178">
        <v>605.12</v>
      </c>
      <c r="N2935" s="179" t="s">
        <v>20</v>
      </c>
      <c r="O2935" s="180" t="s">
        <v>20</v>
      </c>
    </row>
    <row r="2936" spans="1:15" customFormat="1" ht="15.5" x14ac:dyDescent="0.35">
      <c r="A2936" s="123" t="s">
        <v>6439</v>
      </c>
      <c r="B2936" s="124" t="s">
        <v>6440</v>
      </c>
      <c r="C2936" s="123" t="s">
        <v>92</v>
      </c>
      <c r="D2936" s="123" t="s">
        <v>721</v>
      </c>
      <c r="E2936" s="123" t="s">
        <v>760</v>
      </c>
      <c r="F2936" s="123">
        <v>2024</v>
      </c>
      <c r="G2936" s="123" t="s">
        <v>138</v>
      </c>
      <c r="H2936" s="123" t="s">
        <v>182</v>
      </c>
      <c r="I2936" s="123" t="s">
        <v>330</v>
      </c>
      <c r="J2936" s="251" t="s">
        <v>13</v>
      </c>
      <c r="K2936" s="181">
        <v>40365</v>
      </c>
      <c r="L2936" s="181">
        <v>39000</v>
      </c>
      <c r="M2936" s="181">
        <v>19500</v>
      </c>
      <c r="N2936" s="182" t="s">
        <v>20</v>
      </c>
      <c r="O2936" s="183" t="s">
        <v>20</v>
      </c>
    </row>
    <row r="2937" spans="1:15" customFormat="1" ht="15.5" x14ac:dyDescent="0.35">
      <c r="A2937" s="176" t="s">
        <v>6441</v>
      </c>
      <c r="B2937" s="177" t="s">
        <v>6442</v>
      </c>
      <c r="C2937" s="176" t="s">
        <v>98</v>
      </c>
      <c r="D2937" s="176" t="s">
        <v>190</v>
      </c>
      <c r="E2937" s="176" t="s">
        <v>5985</v>
      </c>
      <c r="F2937" s="176">
        <v>2024</v>
      </c>
      <c r="G2937" s="176" t="s">
        <v>138</v>
      </c>
      <c r="H2937" s="176" t="s">
        <v>182</v>
      </c>
      <c r="I2937" s="176" t="s">
        <v>1000</v>
      </c>
      <c r="J2937" s="250" t="s">
        <v>13</v>
      </c>
      <c r="K2937" s="178">
        <v>1255253</v>
      </c>
      <c r="L2937" s="184">
        <v>1479800</v>
      </c>
      <c r="M2937" s="178">
        <v>1252758.6610000001</v>
      </c>
      <c r="N2937" s="179" t="s">
        <v>20</v>
      </c>
      <c r="O2937" s="180" t="s">
        <v>20</v>
      </c>
    </row>
    <row r="2938" spans="1:15" customFormat="1" ht="15.5" x14ac:dyDescent="0.35">
      <c r="A2938" s="123" t="s">
        <v>6443</v>
      </c>
      <c r="B2938" s="124" t="s">
        <v>6444</v>
      </c>
      <c r="C2938" s="123" t="s">
        <v>91</v>
      </c>
      <c r="D2938" s="123" t="s">
        <v>384</v>
      </c>
      <c r="E2938" s="123" t="s">
        <v>478</v>
      </c>
      <c r="F2938" s="123">
        <v>2024</v>
      </c>
      <c r="G2938" s="123" t="s">
        <v>138</v>
      </c>
      <c r="H2938" s="123" t="s">
        <v>162</v>
      </c>
      <c r="I2938" s="123" t="s">
        <v>1018</v>
      </c>
      <c r="J2938" s="251" t="s">
        <v>13</v>
      </c>
      <c r="K2938" s="181">
        <v>14339</v>
      </c>
      <c r="L2938" s="185">
        <v>14339</v>
      </c>
      <c r="M2938" s="181">
        <v>7739</v>
      </c>
      <c r="N2938" s="182" t="s">
        <v>20</v>
      </c>
      <c r="O2938" s="183" t="s">
        <v>20</v>
      </c>
    </row>
    <row r="2939" spans="1:15" customFormat="1" ht="15.5" x14ac:dyDescent="0.35">
      <c r="A2939" s="176" t="s">
        <v>6445</v>
      </c>
      <c r="B2939" s="177" t="s">
        <v>6446</v>
      </c>
      <c r="C2939" s="176" t="s">
        <v>109</v>
      </c>
      <c r="D2939" s="176" t="s">
        <v>368</v>
      </c>
      <c r="E2939" s="176" t="s">
        <v>609</v>
      </c>
      <c r="F2939" s="176">
        <v>2024</v>
      </c>
      <c r="G2939" s="176" t="s">
        <v>138</v>
      </c>
      <c r="H2939" s="176" t="s">
        <v>151</v>
      </c>
      <c r="I2939" s="176" t="s">
        <v>200</v>
      </c>
      <c r="J2939" s="250" t="s">
        <v>13</v>
      </c>
      <c r="K2939" s="178">
        <v>8539</v>
      </c>
      <c r="L2939" s="178">
        <v>8539</v>
      </c>
      <c r="M2939" s="184">
        <v>1000</v>
      </c>
      <c r="N2939" s="179" t="s">
        <v>20</v>
      </c>
      <c r="O2939" s="180" t="s">
        <v>20</v>
      </c>
    </row>
    <row r="2940" spans="1:15" customFormat="1" ht="15.5" x14ac:dyDescent="0.35">
      <c r="A2940" s="123" t="s">
        <v>6447</v>
      </c>
      <c r="B2940" s="124" t="s">
        <v>6448</v>
      </c>
      <c r="C2940" s="123" t="s">
        <v>109</v>
      </c>
      <c r="D2940" s="123" t="s">
        <v>171</v>
      </c>
      <c r="E2940" s="123" t="s">
        <v>1646</v>
      </c>
      <c r="F2940" s="123">
        <v>2024</v>
      </c>
      <c r="G2940" s="123" t="s">
        <v>138</v>
      </c>
      <c r="H2940" s="123" t="s">
        <v>151</v>
      </c>
      <c r="I2940" s="123" t="s">
        <v>200</v>
      </c>
      <c r="J2940" s="251" t="s">
        <v>13</v>
      </c>
      <c r="K2940" s="181">
        <v>1642585</v>
      </c>
      <c r="L2940" s="185">
        <v>1760855</v>
      </c>
      <c r="M2940" s="181">
        <v>1637532</v>
      </c>
      <c r="N2940" s="182" t="s">
        <v>20</v>
      </c>
      <c r="O2940" s="183" t="s">
        <v>20</v>
      </c>
    </row>
    <row r="2941" spans="1:15" customFormat="1" ht="15.5" x14ac:dyDescent="0.35">
      <c r="A2941" s="176" t="s">
        <v>6449</v>
      </c>
      <c r="B2941" s="177" t="s">
        <v>6450</v>
      </c>
      <c r="C2941" s="176" t="s">
        <v>109</v>
      </c>
      <c r="D2941" s="176" t="s">
        <v>288</v>
      </c>
      <c r="E2941" s="176" t="s">
        <v>616</v>
      </c>
      <c r="F2941" s="176">
        <v>2024</v>
      </c>
      <c r="G2941" s="176" t="s">
        <v>138</v>
      </c>
      <c r="H2941" s="176" t="s">
        <v>151</v>
      </c>
      <c r="I2941" s="176" t="s">
        <v>200</v>
      </c>
      <c r="J2941" s="250" t="s">
        <v>13</v>
      </c>
      <c r="K2941" s="178">
        <v>1467960</v>
      </c>
      <c r="L2941" s="178">
        <v>1467960</v>
      </c>
      <c r="M2941" s="178">
        <v>1467959.8389999999</v>
      </c>
      <c r="N2941" s="179" t="s">
        <v>20</v>
      </c>
      <c r="O2941" s="180" t="s">
        <v>20</v>
      </c>
    </row>
    <row r="2942" spans="1:15" customFormat="1" ht="15.5" x14ac:dyDescent="0.35">
      <c r="A2942" s="123" t="s">
        <v>6451</v>
      </c>
      <c r="B2942" s="124" t="s">
        <v>6452</v>
      </c>
      <c r="C2942" s="123" t="s">
        <v>109</v>
      </c>
      <c r="D2942" s="123" t="s">
        <v>368</v>
      </c>
      <c r="E2942" s="123" t="s">
        <v>155</v>
      </c>
      <c r="F2942" s="123">
        <v>2024</v>
      </c>
      <c r="G2942" s="123" t="s">
        <v>138</v>
      </c>
      <c r="H2942" s="123" t="s">
        <v>151</v>
      </c>
      <c r="I2942" s="123" t="s">
        <v>200</v>
      </c>
      <c r="J2942" s="251" t="s">
        <v>13</v>
      </c>
      <c r="K2942" s="181">
        <v>22000</v>
      </c>
      <c r="L2942" s="185">
        <v>111000</v>
      </c>
      <c r="M2942" s="185">
        <v>20204.327000000001</v>
      </c>
      <c r="N2942" s="182" t="s">
        <v>20</v>
      </c>
      <c r="O2942" s="183" t="s">
        <v>20</v>
      </c>
    </row>
    <row r="2943" spans="1:15" customFormat="1" ht="15.5" x14ac:dyDescent="0.35">
      <c r="A2943" s="176" t="s">
        <v>6453</v>
      </c>
      <c r="B2943" s="177" t="s">
        <v>6454</v>
      </c>
      <c r="C2943" s="176" t="s">
        <v>74</v>
      </c>
      <c r="D2943" s="176" t="s">
        <v>155</v>
      </c>
      <c r="E2943" s="176" t="s">
        <v>155</v>
      </c>
      <c r="F2943" s="176">
        <v>2024</v>
      </c>
      <c r="G2943" s="176" t="s">
        <v>251</v>
      </c>
      <c r="H2943" s="176" t="s">
        <v>151</v>
      </c>
      <c r="I2943" s="176" t="s">
        <v>152</v>
      </c>
      <c r="J2943" s="250" t="s">
        <v>13</v>
      </c>
      <c r="K2943" s="178">
        <v>558437</v>
      </c>
      <c r="L2943" s="184">
        <v>339000</v>
      </c>
      <c r="M2943" s="178">
        <v>172840.36</v>
      </c>
      <c r="N2943" s="179" t="s">
        <v>20</v>
      </c>
      <c r="O2943" s="180" t="s">
        <v>20</v>
      </c>
    </row>
    <row r="2944" spans="1:15" customFormat="1" ht="15.5" x14ac:dyDescent="0.35">
      <c r="A2944" s="123" t="s">
        <v>6455</v>
      </c>
      <c r="B2944" s="124" t="s">
        <v>6456</v>
      </c>
      <c r="C2944" s="123" t="s">
        <v>90</v>
      </c>
      <c r="D2944" s="123" t="s">
        <v>155</v>
      </c>
      <c r="E2944" s="123" t="s">
        <v>155</v>
      </c>
      <c r="F2944" s="123">
        <v>2024</v>
      </c>
      <c r="G2944" s="123" t="s">
        <v>251</v>
      </c>
      <c r="H2944" s="123" t="s">
        <v>151</v>
      </c>
      <c r="I2944" s="123" t="s">
        <v>152</v>
      </c>
      <c r="J2944" s="251" t="s">
        <v>13</v>
      </c>
      <c r="K2944" s="181">
        <v>248973</v>
      </c>
      <c r="L2944" s="181">
        <v>154000</v>
      </c>
      <c r="M2944" s="181">
        <v>18452.024000000001</v>
      </c>
      <c r="N2944" s="182" t="s">
        <v>20</v>
      </c>
      <c r="O2944" s="183" t="s">
        <v>20</v>
      </c>
    </row>
    <row r="2945" spans="1:15" customFormat="1" ht="15.5" x14ac:dyDescent="0.35">
      <c r="A2945" s="176" t="s">
        <v>6457</v>
      </c>
      <c r="B2945" s="177" t="s">
        <v>6458</v>
      </c>
      <c r="C2945" s="176" t="s">
        <v>111</v>
      </c>
      <c r="D2945" s="176" t="s">
        <v>155</v>
      </c>
      <c r="E2945" s="176" t="s">
        <v>155</v>
      </c>
      <c r="F2945" s="176">
        <v>2024</v>
      </c>
      <c r="G2945" s="176" t="s">
        <v>138</v>
      </c>
      <c r="H2945" s="176" t="s">
        <v>182</v>
      </c>
      <c r="I2945" s="176" t="s">
        <v>330</v>
      </c>
      <c r="J2945" s="250" t="s">
        <v>13</v>
      </c>
      <c r="K2945" s="178">
        <v>44400</v>
      </c>
      <c r="L2945" s="178">
        <v>44400</v>
      </c>
      <c r="M2945" s="178">
        <v>22200</v>
      </c>
      <c r="N2945" s="179" t="s">
        <v>20</v>
      </c>
      <c r="O2945" s="180" t="s">
        <v>20</v>
      </c>
    </row>
    <row r="2946" spans="1:15" customFormat="1" ht="15.5" x14ac:dyDescent="0.35">
      <c r="A2946" s="123" t="s">
        <v>6459</v>
      </c>
      <c r="B2946" s="124" t="s">
        <v>6460</v>
      </c>
      <c r="C2946" s="123" t="s">
        <v>96</v>
      </c>
      <c r="D2946" s="123" t="s">
        <v>136</v>
      </c>
      <c r="E2946" s="123" t="s">
        <v>143</v>
      </c>
      <c r="F2946" s="123">
        <v>2024</v>
      </c>
      <c r="G2946" s="123" t="s">
        <v>138</v>
      </c>
      <c r="H2946" s="123" t="s">
        <v>144</v>
      </c>
      <c r="I2946" s="123" t="s">
        <v>145</v>
      </c>
      <c r="J2946" s="251" t="s">
        <v>13</v>
      </c>
      <c r="K2946" s="181">
        <v>548135</v>
      </c>
      <c r="L2946" s="185">
        <v>311</v>
      </c>
      <c r="M2946" s="181">
        <v>0</v>
      </c>
      <c r="N2946" s="182" t="s">
        <v>20</v>
      </c>
      <c r="O2946" s="183" t="s">
        <v>146</v>
      </c>
    </row>
    <row r="2947" spans="1:15" customFormat="1" ht="15.5" x14ac:dyDescent="0.35">
      <c r="A2947" s="176" t="s">
        <v>6461</v>
      </c>
      <c r="B2947" s="177" t="s">
        <v>6462</v>
      </c>
      <c r="C2947" s="176" t="s">
        <v>74</v>
      </c>
      <c r="D2947" s="176" t="s">
        <v>155</v>
      </c>
      <c r="E2947" s="176" t="s">
        <v>155</v>
      </c>
      <c r="F2947" s="176">
        <v>2024</v>
      </c>
      <c r="G2947" s="176" t="s">
        <v>251</v>
      </c>
      <c r="H2947" s="176" t="s">
        <v>151</v>
      </c>
      <c r="I2947" s="176" t="s">
        <v>152</v>
      </c>
      <c r="J2947" s="250" t="s">
        <v>13</v>
      </c>
      <c r="K2947" s="178">
        <v>584</v>
      </c>
      <c r="L2947" s="178">
        <v>98000</v>
      </c>
      <c r="M2947" s="178">
        <v>0</v>
      </c>
      <c r="N2947" s="179" t="s">
        <v>20</v>
      </c>
      <c r="O2947" s="180" t="s">
        <v>146</v>
      </c>
    </row>
    <row r="2948" spans="1:15" customFormat="1" ht="15.5" x14ac:dyDescent="0.35">
      <c r="A2948" s="123" t="s">
        <v>6463</v>
      </c>
      <c r="B2948" s="124" t="s">
        <v>6464</v>
      </c>
      <c r="C2948" s="123" t="s">
        <v>100</v>
      </c>
      <c r="D2948" s="123" t="s">
        <v>73</v>
      </c>
      <c r="E2948" s="123" t="s">
        <v>1009</v>
      </c>
      <c r="F2948" s="123">
        <v>2024</v>
      </c>
      <c r="G2948" s="123" t="s">
        <v>138</v>
      </c>
      <c r="H2948" s="123" t="s">
        <v>182</v>
      </c>
      <c r="I2948" s="123" t="s">
        <v>4156</v>
      </c>
      <c r="J2948" s="251" t="s">
        <v>13</v>
      </c>
      <c r="K2948" s="181">
        <v>45115</v>
      </c>
      <c r="L2948" s="181">
        <v>45115</v>
      </c>
      <c r="M2948" s="181">
        <v>45115</v>
      </c>
      <c r="N2948" s="182" t="s">
        <v>20</v>
      </c>
      <c r="O2948" s="183" t="s">
        <v>20</v>
      </c>
    </row>
    <row r="2949" spans="1:15" customFormat="1" ht="15.5" x14ac:dyDescent="0.35">
      <c r="A2949" s="176" t="s">
        <v>6465</v>
      </c>
      <c r="B2949" s="177" t="s">
        <v>6466</v>
      </c>
      <c r="C2949" s="176" t="s">
        <v>109</v>
      </c>
      <c r="D2949" s="176" t="s">
        <v>368</v>
      </c>
      <c r="E2949" s="176" t="s">
        <v>368</v>
      </c>
      <c r="F2949" s="176">
        <v>2024</v>
      </c>
      <c r="G2949" s="176" t="s">
        <v>138</v>
      </c>
      <c r="H2949" s="176" t="s">
        <v>182</v>
      </c>
      <c r="I2949" s="176" t="s">
        <v>330</v>
      </c>
      <c r="J2949" s="250" t="s">
        <v>13</v>
      </c>
      <c r="K2949" s="178">
        <v>6813</v>
      </c>
      <c r="L2949" s="184">
        <v>24973</v>
      </c>
      <c r="M2949" s="178">
        <v>0</v>
      </c>
      <c r="N2949" s="179" t="s">
        <v>20</v>
      </c>
      <c r="O2949" s="180" t="s">
        <v>146</v>
      </c>
    </row>
    <row r="2950" spans="1:15" customFormat="1" ht="15.5" x14ac:dyDescent="0.35">
      <c r="A2950" s="123" t="s">
        <v>6467</v>
      </c>
      <c r="B2950" s="124" t="s">
        <v>6468</v>
      </c>
      <c r="C2950" s="123" t="s">
        <v>109</v>
      </c>
      <c r="D2950" s="123" t="s">
        <v>368</v>
      </c>
      <c r="E2950" s="123" t="s">
        <v>368</v>
      </c>
      <c r="F2950" s="123">
        <v>2024</v>
      </c>
      <c r="G2950" s="123" t="s">
        <v>138</v>
      </c>
      <c r="H2950" s="123" t="s">
        <v>182</v>
      </c>
      <c r="I2950" s="123" t="s">
        <v>330</v>
      </c>
      <c r="J2950" s="251" t="s">
        <v>13</v>
      </c>
      <c r="K2950" s="181">
        <v>40391</v>
      </c>
      <c r="L2950" s="181">
        <v>39025</v>
      </c>
      <c r="M2950" s="181">
        <v>15220.188</v>
      </c>
      <c r="N2950" s="182" t="s">
        <v>20</v>
      </c>
      <c r="O2950" s="183" t="s">
        <v>20</v>
      </c>
    </row>
    <row r="2951" spans="1:15" customFormat="1" ht="15.5" x14ac:dyDescent="0.35">
      <c r="A2951" s="176" t="s">
        <v>6469</v>
      </c>
      <c r="B2951" s="177" t="s">
        <v>6470</v>
      </c>
      <c r="C2951" s="176" t="s">
        <v>74</v>
      </c>
      <c r="D2951" s="176" t="s">
        <v>155</v>
      </c>
      <c r="E2951" s="176" t="s">
        <v>155</v>
      </c>
      <c r="F2951" s="176">
        <v>2024</v>
      </c>
      <c r="G2951" s="176" t="s">
        <v>251</v>
      </c>
      <c r="H2951" s="176" t="s">
        <v>151</v>
      </c>
      <c r="I2951" s="176" t="s">
        <v>152</v>
      </c>
      <c r="J2951" s="250" t="s">
        <v>13</v>
      </c>
      <c r="K2951" s="178">
        <v>232874</v>
      </c>
      <c r="L2951" s="178">
        <v>225000</v>
      </c>
      <c r="M2951" s="178">
        <v>215827.22500000001</v>
      </c>
      <c r="N2951" s="179" t="s">
        <v>20</v>
      </c>
      <c r="O2951" s="180" t="s">
        <v>20</v>
      </c>
    </row>
    <row r="2952" spans="1:15" customFormat="1" ht="15.5" x14ac:dyDescent="0.35">
      <c r="A2952" s="123" t="s">
        <v>6471</v>
      </c>
      <c r="B2952" s="124" t="s">
        <v>6472</v>
      </c>
      <c r="C2952" s="123" t="s">
        <v>92</v>
      </c>
      <c r="D2952" s="123" t="s">
        <v>361</v>
      </c>
      <c r="E2952" s="123" t="s">
        <v>1657</v>
      </c>
      <c r="F2952" s="123">
        <v>2024</v>
      </c>
      <c r="G2952" s="123" t="s">
        <v>138</v>
      </c>
      <c r="H2952" s="123" t="s">
        <v>182</v>
      </c>
      <c r="I2952" s="123" t="s">
        <v>330</v>
      </c>
      <c r="J2952" s="251" t="s">
        <v>13</v>
      </c>
      <c r="K2952" s="181">
        <v>7000</v>
      </c>
      <c r="L2952" s="185">
        <v>7000</v>
      </c>
      <c r="M2952" s="181">
        <v>0</v>
      </c>
      <c r="N2952" s="182" t="s">
        <v>20</v>
      </c>
      <c r="O2952" s="183" t="s">
        <v>146</v>
      </c>
    </row>
    <row r="2953" spans="1:15" customFormat="1" ht="15.5" x14ac:dyDescent="0.35">
      <c r="A2953" s="176" t="s">
        <v>6473</v>
      </c>
      <c r="B2953" s="177" t="s">
        <v>6474</v>
      </c>
      <c r="C2953" s="176" t="s">
        <v>109</v>
      </c>
      <c r="D2953" s="176" t="s">
        <v>368</v>
      </c>
      <c r="E2953" s="176" t="s">
        <v>1280</v>
      </c>
      <c r="F2953" s="176">
        <v>2024</v>
      </c>
      <c r="G2953" s="176" t="s">
        <v>138</v>
      </c>
      <c r="H2953" s="176" t="s">
        <v>151</v>
      </c>
      <c r="I2953" s="176" t="s">
        <v>3141</v>
      </c>
      <c r="J2953" s="250" t="s">
        <v>13</v>
      </c>
      <c r="K2953" s="178">
        <v>2000</v>
      </c>
      <c r="L2953" s="184">
        <v>4000</v>
      </c>
      <c r="M2953" s="178">
        <v>1000</v>
      </c>
      <c r="N2953" s="179" t="s">
        <v>20</v>
      </c>
      <c r="O2953" s="180" t="s">
        <v>20</v>
      </c>
    </row>
    <row r="2954" spans="1:15" customFormat="1" ht="15.5" x14ac:dyDescent="0.35">
      <c r="A2954" s="123" t="s">
        <v>6475</v>
      </c>
      <c r="B2954" s="124" t="s">
        <v>6476</v>
      </c>
      <c r="C2954" s="123" t="s">
        <v>109</v>
      </c>
      <c r="D2954" s="123" t="s">
        <v>368</v>
      </c>
      <c r="E2954" s="123" t="s">
        <v>1280</v>
      </c>
      <c r="F2954" s="123">
        <v>2024</v>
      </c>
      <c r="G2954" s="123" t="s">
        <v>138</v>
      </c>
      <c r="H2954" s="123" t="s">
        <v>182</v>
      </c>
      <c r="I2954" s="123" t="s">
        <v>330</v>
      </c>
      <c r="J2954" s="251" t="s">
        <v>13</v>
      </c>
      <c r="K2954" s="181">
        <v>2000</v>
      </c>
      <c r="L2954" s="181">
        <v>2000</v>
      </c>
      <c r="M2954" s="181">
        <v>0</v>
      </c>
      <c r="N2954" s="182" t="s">
        <v>20</v>
      </c>
      <c r="O2954" s="183" t="s">
        <v>146</v>
      </c>
    </row>
    <row r="2955" spans="1:15" customFormat="1" ht="15.5" x14ac:dyDescent="0.35">
      <c r="A2955" s="176" t="s">
        <v>6477</v>
      </c>
      <c r="B2955" s="177" t="s">
        <v>6478</v>
      </c>
      <c r="C2955" s="176" t="s">
        <v>109</v>
      </c>
      <c r="D2955" s="176" t="s">
        <v>368</v>
      </c>
      <c r="E2955" s="176" t="s">
        <v>1280</v>
      </c>
      <c r="F2955" s="176">
        <v>2024</v>
      </c>
      <c r="G2955" s="176" t="s">
        <v>138</v>
      </c>
      <c r="H2955" s="176" t="s">
        <v>182</v>
      </c>
      <c r="I2955" s="176" t="s">
        <v>330</v>
      </c>
      <c r="J2955" s="250" t="s">
        <v>13</v>
      </c>
      <c r="K2955" s="178">
        <v>2000</v>
      </c>
      <c r="L2955" s="178">
        <v>68507</v>
      </c>
      <c r="M2955" s="178">
        <v>0</v>
      </c>
      <c r="N2955" s="179" t="s">
        <v>20</v>
      </c>
      <c r="O2955" s="180" t="s">
        <v>146</v>
      </c>
    </row>
    <row r="2956" spans="1:15" customFormat="1" ht="15.5" x14ac:dyDescent="0.35">
      <c r="A2956" s="123" t="s">
        <v>6479</v>
      </c>
      <c r="B2956" s="124" t="s">
        <v>6480</v>
      </c>
      <c r="C2956" s="123" t="s">
        <v>88</v>
      </c>
      <c r="D2956" s="123" t="s">
        <v>396</v>
      </c>
      <c r="E2956" s="123" t="s">
        <v>396</v>
      </c>
      <c r="F2956" s="123">
        <v>2024</v>
      </c>
      <c r="G2956" s="123" t="s">
        <v>138</v>
      </c>
      <c r="H2956" s="123" t="s">
        <v>210</v>
      </c>
      <c r="I2956" s="123" t="s">
        <v>289</v>
      </c>
      <c r="J2956" s="251" t="s">
        <v>13</v>
      </c>
      <c r="K2956" s="181">
        <v>2263253</v>
      </c>
      <c r="L2956" s="181">
        <v>1263253</v>
      </c>
      <c r="M2956" s="181">
        <v>899413.16099999996</v>
      </c>
      <c r="N2956" s="182" t="s">
        <v>20</v>
      </c>
      <c r="O2956" s="183" t="s">
        <v>20</v>
      </c>
    </row>
    <row r="2957" spans="1:15" customFormat="1" ht="15.5" x14ac:dyDescent="0.35">
      <c r="A2957" s="176" t="s">
        <v>6481</v>
      </c>
      <c r="B2957" s="177" t="s">
        <v>6482</v>
      </c>
      <c r="C2957" s="176" t="s">
        <v>93</v>
      </c>
      <c r="D2957" s="176" t="s">
        <v>245</v>
      </c>
      <c r="E2957" s="176" t="s">
        <v>965</v>
      </c>
      <c r="F2957" s="176">
        <v>2024</v>
      </c>
      <c r="G2957" s="176" t="s">
        <v>138</v>
      </c>
      <c r="H2957" s="176" t="s">
        <v>182</v>
      </c>
      <c r="I2957" s="176" t="s">
        <v>183</v>
      </c>
      <c r="J2957" s="250" t="s">
        <v>13</v>
      </c>
      <c r="K2957" s="178">
        <v>13050</v>
      </c>
      <c r="L2957" s="178">
        <v>18505</v>
      </c>
      <c r="M2957" s="178">
        <v>5220</v>
      </c>
      <c r="N2957" s="179" t="s">
        <v>20</v>
      </c>
      <c r="O2957" s="180" t="s">
        <v>20</v>
      </c>
    </row>
    <row r="2958" spans="1:15" customFormat="1" ht="15.5" x14ac:dyDescent="0.35">
      <c r="A2958" s="123" t="s">
        <v>6483</v>
      </c>
      <c r="B2958" s="124" t="s">
        <v>6484</v>
      </c>
      <c r="C2958" s="123" t="s">
        <v>109</v>
      </c>
      <c r="D2958" s="123" t="s">
        <v>368</v>
      </c>
      <c r="E2958" s="123" t="s">
        <v>2709</v>
      </c>
      <c r="F2958" s="123">
        <v>2024</v>
      </c>
      <c r="G2958" s="123" t="s">
        <v>138</v>
      </c>
      <c r="H2958" s="123" t="s">
        <v>182</v>
      </c>
      <c r="I2958" s="123" t="s">
        <v>4156</v>
      </c>
      <c r="J2958" s="251" t="s">
        <v>13</v>
      </c>
      <c r="K2958" s="181">
        <v>505873</v>
      </c>
      <c r="L2958" s="181">
        <v>866555</v>
      </c>
      <c r="M2958" s="181">
        <v>412511.34100000001</v>
      </c>
      <c r="N2958" s="182" t="s">
        <v>20</v>
      </c>
      <c r="O2958" s="183" t="s">
        <v>20</v>
      </c>
    </row>
    <row r="2959" spans="1:15" customFormat="1" ht="15.5" x14ac:dyDescent="0.35">
      <c r="A2959" s="176" t="s">
        <v>6485</v>
      </c>
      <c r="B2959" s="177" t="s">
        <v>6486</v>
      </c>
      <c r="C2959" s="176" t="s">
        <v>90</v>
      </c>
      <c r="D2959" s="176" t="s">
        <v>404</v>
      </c>
      <c r="E2959" s="176" t="s">
        <v>679</v>
      </c>
      <c r="F2959" s="176">
        <v>2024</v>
      </c>
      <c r="G2959" s="176" t="s">
        <v>138</v>
      </c>
      <c r="H2959" s="176" t="s">
        <v>144</v>
      </c>
      <c r="I2959" s="176" t="s">
        <v>145</v>
      </c>
      <c r="J2959" s="250" t="s">
        <v>13</v>
      </c>
      <c r="K2959" s="178">
        <v>1205545</v>
      </c>
      <c r="L2959" s="178">
        <v>1021789</v>
      </c>
      <c r="M2959" s="178">
        <v>1021269</v>
      </c>
      <c r="N2959" s="179" t="s">
        <v>20</v>
      </c>
      <c r="O2959" s="180" t="s">
        <v>20</v>
      </c>
    </row>
    <row r="2960" spans="1:15" customFormat="1" ht="15.5" x14ac:dyDescent="0.35">
      <c r="A2960" s="123" t="s">
        <v>6487</v>
      </c>
      <c r="B2960" s="124" t="s">
        <v>6488</v>
      </c>
      <c r="C2960" s="123" t="s">
        <v>91</v>
      </c>
      <c r="D2960" s="123" t="s">
        <v>384</v>
      </c>
      <c r="E2960" s="123" t="s">
        <v>1537</v>
      </c>
      <c r="F2960" s="123">
        <v>2024</v>
      </c>
      <c r="G2960" s="123" t="s">
        <v>138</v>
      </c>
      <c r="H2960" s="123" t="s">
        <v>162</v>
      </c>
      <c r="I2960" s="123" t="s">
        <v>1018</v>
      </c>
      <c r="J2960" s="251" t="s">
        <v>13</v>
      </c>
      <c r="K2960" s="181">
        <v>15655</v>
      </c>
      <c r="L2960" s="181">
        <v>15655</v>
      </c>
      <c r="M2960" s="181">
        <v>8025.1660000000002</v>
      </c>
      <c r="N2960" s="182" t="s">
        <v>20</v>
      </c>
      <c r="O2960" s="183" t="s">
        <v>20</v>
      </c>
    </row>
    <row r="2961" spans="1:15" customFormat="1" ht="15.5" x14ac:dyDescent="0.35">
      <c r="A2961" s="176" t="s">
        <v>6489</v>
      </c>
      <c r="B2961" s="177" t="s">
        <v>6490</v>
      </c>
      <c r="C2961" s="176" t="s">
        <v>98</v>
      </c>
      <c r="D2961" s="176" t="s">
        <v>365</v>
      </c>
      <c r="E2961" s="176" t="s">
        <v>457</v>
      </c>
      <c r="F2961" s="176">
        <v>2024</v>
      </c>
      <c r="G2961" s="176" t="s">
        <v>138</v>
      </c>
      <c r="H2961" s="176" t="s">
        <v>210</v>
      </c>
      <c r="I2961" s="176" t="s">
        <v>429</v>
      </c>
      <c r="J2961" s="250" t="s">
        <v>13</v>
      </c>
      <c r="K2961" s="178">
        <v>610421</v>
      </c>
      <c r="L2961" s="178">
        <v>670780</v>
      </c>
      <c r="M2961" s="178">
        <v>668359</v>
      </c>
      <c r="N2961" s="179" t="s">
        <v>20</v>
      </c>
      <c r="O2961" s="180" t="s">
        <v>20</v>
      </c>
    </row>
    <row r="2962" spans="1:15" customFormat="1" ht="15.5" x14ac:dyDescent="0.35">
      <c r="A2962" s="123" t="s">
        <v>6491</v>
      </c>
      <c r="B2962" s="124" t="s">
        <v>6492</v>
      </c>
      <c r="C2962" s="123" t="s">
        <v>92</v>
      </c>
      <c r="D2962" s="123" t="s">
        <v>155</v>
      </c>
      <c r="E2962" s="123" t="s">
        <v>155</v>
      </c>
      <c r="F2962" s="123">
        <v>2024</v>
      </c>
      <c r="G2962" s="123" t="s">
        <v>138</v>
      </c>
      <c r="H2962" s="123" t="s">
        <v>151</v>
      </c>
      <c r="I2962" s="123" t="s">
        <v>200</v>
      </c>
      <c r="J2962" s="251" t="s">
        <v>13</v>
      </c>
      <c r="K2962" s="181">
        <v>35152</v>
      </c>
      <c r="L2962" s="181">
        <v>23183</v>
      </c>
      <c r="M2962" s="181">
        <v>1496</v>
      </c>
      <c r="N2962" s="182" t="s">
        <v>20</v>
      </c>
      <c r="O2962" s="183" t="s">
        <v>20</v>
      </c>
    </row>
    <row r="2963" spans="1:15" customFormat="1" ht="15.5" x14ac:dyDescent="0.35">
      <c r="A2963" s="176" t="s">
        <v>6493</v>
      </c>
      <c r="B2963" s="177" t="s">
        <v>6494</v>
      </c>
      <c r="C2963" s="176" t="s">
        <v>89</v>
      </c>
      <c r="D2963" s="176" t="s">
        <v>495</v>
      </c>
      <c r="E2963" s="176" t="s">
        <v>3450</v>
      </c>
      <c r="F2963" s="176">
        <v>2024</v>
      </c>
      <c r="G2963" s="176" t="s">
        <v>138</v>
      </c>
      <c r="H2963" s="176" t="s">
        <v>182</v>
      </c>
      <c r="I2963" s="176" t="s">
        <v>330</v>
      </c>
      <c r="J2963" s="250" t="s">
        <v>13</v>
      </c>
      <c r="K2963" s="178">
        <v>413133</v>
      </c>
      <c r="L2963" s="178">
        <v>15000</v>
      </c>
      <c r="M2963" s="178">
        <v>15000</v>
      </c>
      <c r="N2963" s="179" t="s">
        <v>20</v>
      </c>
      <c r="O2963" s="180" t="s">
        <v>20</v>
      </c>
    </row>
    <row r="2964" spans="1:15" customFormat="1" ht="15.5" x14ac:dyDescent="0.35">
      <c r="A2964" s="123" t="s">
        <v>6495</v>
      </c>
      <c r="B2964" s="124" t="s">
        <v>6496</v>
      </c>
      <c r="C2964" s="123" t="s">
        <v>89</v>
      </c>
      <c r="D2964" s="123" t="s">
        <v>186</v>
      </c>
      <c r="E2964" s="123" t="s">
        <v>187</v>
      </c>
      <c r="F2964" s="123">
        <v>2024</v>
      </c>
      <c r="G2964" s="123" t="s">
        <v>138</v>
      </c>
      <c r="H2964" s="123" t="s">
        <v>182</v>
      </c>
      <c r="I2964" s="123" t="s">
        <v>330</v>
      </c>
      <c r="J2964" s="251" t="s">
        <v>13</v>
      </c>
      <c r="K2964" s="181">
        <v>315309</v>
      </c>
      <c r="L2964" s="181">
        <v>7500</v>
      </c>
      <c r="M2964" s="181">
        <v>7500</v>
      </c>
      <c r="N2964" s="182" t="s">
        <v>20</v>
      </c>
      <c r="O2964" s="183" t="s">
        <v>20</v>
      </c>
    </row>
    <row r="2965" spans="1:15" customFormat="1" ht="15.5" x14ac:dyDescent="0.35">
      <c r="A2965" s="176" t="s">
        <v>6497</v>
      </c>
      <c r="B2965" s="177" t="s">
        <v>6498</v>
      </c>
      <c r="C2965" s="176" t="s">
        <v>111</v>
      </c>
      <c r="D2965" s="176" t="s">
        <v>155</v>
      </c>
      <c r="E2965" s="176" t="s">
        <v>155</v>
      </c>
      <c r="F2965" s="176">
        <v>2024</v>
      </c>
      <c r="G2965" s="176" t="s">
        <v>138</v>
      </c>
      <c r="H2965" s="176" t="s">
        <v>144</v>
      </c>
      <c r="I2965" s="176" t="s">
        <v>145</v>
      </c>
      <c r="J2965" s="250" t="s">
        <v>13</v>
      </c>
      <c r="K2965" s="178">
        <v>105179</v>
      </c>
      <c r="L2965" s="178">
        <v>105179</v>
      </c>
      <c r="M2965" s="178">
        <v>93270</v>
      </c>
      <c r="N2965" s="179" t="s">
        <v>20</v>
      </c>
      <c r="O2965" s="180" t="s">
        <v>20</v>
      </c>
    </row>
    <row r="2966" spans="1:15" customFormat="1" ht="15.5" x14ac:dyDescent="0.35">
      <c r="A2966" s="123" t="s">
        <v>6499</v>
      </c>
      <c r="B2966" s="124" t="s">
        <v>6500</v>
      </c>
      <c r="C2966" s="123" t="s">
        <v>93</v>
      </c>
      <c r="D2966" s="123" t="s">
        <v>315</v>
      </c>
      <c r="E2966" s="123" t="s">
        <v>1732</v>
      </c>
      <c r="F2966" s="123">
        <v>2024</v>
      </c>
      <c r="G2966" s="123" t="s">
        <v>138</v>
      </c>
      <c r="H2966" s="123" t="s">
        <v>144</v>
      </c>
      <c r="I2966" s="123" t="s">
        <v>145</v>
      </c>
      <c r="J2966" s="251" t="s">
        <v>13</v>
      </c>
      <c r="K2966" s="181">
        <v>229973</v>
      </c>
      <c r="L2966" s="181">
        <v>227506</v>
      </c>
      <c r="M2966" s="181">
        <v>226991</v>
      </c>
      <c r="N2966" s="182" t="s">
        <v>20</v>
      </c>
      <c r="O2966" s="183" t="s">
        <v>20</v>
      </c>
    </row>
    <row r="2967" spans="1:15" customFormat="1" ht="15.5" x14ac:dyDescent="0.35">
      <c r="A2967" s="176" t="s">
        <v>6501</v>
      </c>
      <c r="B2967" s="177" t="s">
        <v>6502</v>
      </c>
      <c r="C2967" s="176" t="s">
        <v>91</v>
      </c>
      <c r="D2967" s="176" t="s">
        <v>155</v>
      </c>
      <c r="E2967" s="176" t="s">
        <v>155</v>
      </c>
      <c r="F2967" s="176">
        <v>2024</v>
      </c>
      <c r="G2967" s="176" t="s">
        <v>251</v>
      </c>
      <c r="H2967" s="176" t="s">
        <v>151</v>
      </c>
      <c r="I2967" s="176" t="s">
        <v>200</v>
      </c>
      <c r="J2967" s="250" t="s">
        <v>13</v>
      </c>
      <c r="K2967" s="178">
        <v>10</v>
      </c>
      <c r="L2967" s="178">
        <v>52500</v>
      </c>
      <c r="M2967" s="178">
        <v>0</v>
      </c>
      <c r="N2967" s="179" t="s">
        <v>20</v>
      </c>
      <c r="O2967" s="180" t="s">
        <v>146</v>
      </c>
    </row>
    <row r="2968" spans="1:15" customFormat="1" ht="15.5" x14ac:dyDescent="0.35">
      <c r="A2968" s="123" t="s">
        <v>6503</v>
      </c>
      <c r="B2968" s="124" t="s">
        <v>6504</v>
      </c>
      <c r="C2968" s="123" t="s">
        <v>90</v>
      </c>
      <c r="D2968" s="123" t="s">
        <v>63</v>
      </c>
      <c r="E2968" s="123" t="s">
        <v>63</v>
      </c>
      <c r="F2968" s="123">
        <v>2024</v>
      </c>
      <c r="G2968" s="123" t="s">
        <v>138</v>
      </c>
      <c r="H2968" s="123" t="s">
        <v>182</v>
      </c>
      <c r="I2968" s="123" t="s">
        <v>330</v>
      </c>
      <c r="J2968" s="251" t="s">
        <v>13</v>
      </c>
      <c r="K2968" s="181">
        <v>19800</v>
      </c>
      <c r="L2968" s="181">
        <v>33000</v>
      </c>
      <c r="M2968" s="181">
        <v>19800</v>
      </c>
      <c r="N2968" s="182" t="s">
        <v>20</v>
      </c>
      <c r="O2968" s="183" t="s">
        <v>20</v>
      </c>
    </row>
    <row r="2969" spans="1:15" customFormat="1" ht="15.5" x14ac:dyDescent="0.35">
      <c r="A2969" s="176" t="s">
        <v>6505</v>
      </c>
      <c r="B2969" s="177" t="s">
        <v>6506</v>
      </c>
      <c r="C2969" s="176" t="s">
        <v>97</v>
      </c>
      <c r="D2969" s="176" t="s">
        <v>333</v>
      </c>
      <c r="E2969" s="176" t="s">
        <v>334</v>
      </c>
      <c r="F2969" s="176">
        <v>2024</v>
      </c>
      <c r="G2969" s="176" t="s">
        <v>138</v>
      </c>
      <c r="H2969" s="176" t="s">
        <v>182</v>
      </c>
      <c r="I2969" s="176" t="s">
        <v>330</v>
      </c>
      <c r="J2969" s="250" t="s">
        <v>13</v>
      </c>
      <c r="K2969" s="178">
        <v>1500</v>
      </c>
      <c r="L2969" s="178">
        <v>1500</v>
      </c>
      <c r="M2969" s="178">
        <v>0</v>
      </c>
      <c r="N2969" s="179" t="s">
        <v>20</v>
      </c>
      <c r="O2969" s="180" t="s">
        <v>146</v>
      </c>
    </row>
    <row r="2970" spans="1:15" customFormat="1" ht="15.5" x14ac:dyDescent="0.35">
      <c r="A2970" s="123" t="s">
        <v>6507</v>
      </c>
      <c r="B2970" s="124" t="s">
        <v>6508</v>
      </c>
      <c r="C2970" s="123" t="s">
        <v>97</v>
      </c>
      <c r="D2970" s="123" t="s">
        <v>155</v>
      </c>
      <c r="E2970" s="123" t="s">
        <v>155</v>
      </c>
      <c r="F2970" s="123">
        <v>2024</v>
      </c>
      <c r="G2970" s="123" t="s">
        <v>251</v>
      </c>
      <c r="H2970" s="123" t="s">
        <v>151</v>
      </c>
      <c r="I2970" s="123" t="s">
        <v>152</v>
      </c>
      <c r="J2970" s="251" t="s">
        <v>13</v>
      </c>
      <c r="K2970" s="181">
        <v>31050</v>
      </c>
      <c r="L2970" s="181">
        <v>29000</v>
      </c>
      <c r="M2970" s="181">
        <v>27412</v>
      </c>
      <c r="N2970" s="182" t="s">
        <v>20</v>
      </c>
      <c r="O2970" s="183" t="s">
        <v>20</v>
      </c>
    </row>
    <row r="2971" spans="1:15" customFormat="1" ht="15.5" x14ac:dyDescent="0.35">
      <c r="A2971" s="176" t="s">
        <v>6509</v>
      </c>
      <c r="B2971" s="177" t="s">
        <v>6510</v>
      </c>
      <c r="C2971" s="176" t="s">
        <v>88</v>
      </c>
      <c r="D2971" s="176" t="s">
        <v>396</v>
      </c>
      <c r="E2971" s="176" t="s">
        <v>396</v>
      </c>
      <c r="F2971" s="176">
        <v>2024</v>
      </c>
      <c r="G2971" s="176" t="s">
        <v>138</v>
      </c>
      <c r="H2971" s="176" t="s">
        <v>182</v>
      </c>
      <c r="I2971" s="176" t="s">
        <v>330</v>
      </c>
      <c r="J2971" s="250" t="s">
        <v>13</v>
      </c>
      <c r="K2971" s="178">
        <v>6370</v>
      </c>
      <c r="L2971" s="184">
        <v>6370</v>
      </c>
      <c r="M2971" s="186">
        <v>6370</v>
      </c>
      <c r="N2971" s="179" t="s">
        <v>20</v>
      </c>
      <c r="O2971" s="180" t="s">
        <v>20</v>
      </c>
    </row>
    <row r="2972" spans="1:15" customFormat="1" ht="15.5" x14ac:dyDescent="0.35">
      <c r="A2972" s="123" t="s">
        <v>6511</v>
      </c>
      <c r="B2972" s="124" t="s">
        <v>6512</v>
      </c>
      <c r="C2972" s="123" t="s">
        <v>91</v>
      </c>
      <c r="D2972" s="123" t="s">
        <v>384</v>
      </c>
      <c r="E2972" s="123" t="s">
        <v>3150</v>
      </c>
      <c r="F2972" s="123">
        <v>2024</v>
      </c>
      <c r="G2972" s="123" t="s">
        <v>138</v>
      </c>
      <c r="H2972" s="123" t="s">
        <v>182</v>
      </c>
      <c r="I2972" s="123" t="s">
        <v>183</v>
      </c>
      <c r="J2972" s="251" t="s">
        <v>13</v>
      </c>
      <c r="K2972" s="181">
        <v>40408</v>
      </c>
      <c r="L2972" s="181">
        <v>40408</v>
      </c>
      <c r="M2972" s="181">
        <v>37931.035000000003</v>
      </c>
      <c r="N2972" s="182" t="s">
        <v>20</v>
      </c>
      <c r="O2972" s="183" t="s">
        <v>20</v>
      </c>
    </row>
    <row r="2973" spans="1:15" customFormat="1" ht="15.5" x14ac:dyDescent="0.35">
      <c r="A2973" s="176" t="s">
        <v>6513</v>
      </c>
      <c r="B2973" s="177" t="s">
        <v>6514</v>
      </c>
      <c r="C2973" s="176" t="s">
        <v>91</v>
      </c>
      <c r="D2973" s="176" t="s">
        <v>384</v>
      </c>
      <c r="E2973" s="176" t="s">
        <v>478</v>
      </c>
      <c r="F2973" s="176">
        <v>2024</v>
      </c>
      <c r="G2973" s="176" t="s">
        <v>138</v>
      </c>
      <c r="H2973" s="176" t="s">
        <v>182</v>
      </c>
      <c r="I2973" s="176" t="s">
        <v>183</v>
      </c>
      <c r="J2973" s="250" t="s">
        <v>13</v>
      </c>
      <c r="K2973" s="178">
        <v>42479</v>
      </c>
      <c r="L2973" s="178">
        <v>42479</v>
      </c>
      <c r="M2973" s="178">
        <v>40000</v>
      </c>
      <c r="N2973" s="179" t="s">
        <v>20</v>
      </c>
      <c r="O2973" s="180" t="s">
        <v>20</v>
      </c>
    </row>
    <row r="2974" spans="1:15" customFormat="1" ht="15.5" x14ac:dyDescent="0.35">
      <c r="A2974" s="123" t="s">
        <v>6515</v>
      </c>
      <c r="B2974" s="124" t="s">
        <v>6516</v>
      </c>
      <c r="C2974" s="123" t="s">
        <v>91</v>
      </c>
      <c r="D2974" s="123" t="s">
        <v>384</v>
      </c>
      <c r="E2974" s="123" t="s">
        <v>2085</v>
      </c>
      <c r="F2974" s="123">
        <v>2024</v>
      </c>
      <c r="G2974" s="123" t="s">
        <v>138</v>
      </c>
      <c r="H2974" s="123" t="s">
        <v>182</v>
      </c>
      <c r="I2974" s="123" t="s">
        <v>183</v>
      </c>
      <c r="J2974" s="251" t="s">
        <v>13</v>
      </c>
      <c r="K2974" s="181">
        <v>45554</v>
      </c>
      <c r="L2974" s="185">
        <v>45554</v>
      </c>
      <c r="M2974" s="181">
        <v>41379.31</v>
      </c>
      <c r="N2974" s="182" t="s">
        <v>20</v>
      </c>
      <c r="O2974" s="183" t="s">
        <v>20</v>
      </c>
    </row>
    <row r="2975" spans="1:15" customFormat="1" ht="15.5" x14ac:dyDescent="0.35">
      <c r="A2975" s="176" t="s">
        <v>6517</v>
      </c>
      <c r="B2975" s="177" t="s">
        <v>6518</v>
      </c>
      <c r="C2975" s="176" t="s">
        <v>84</v>
      </c>
      <c r="D2975" s="176" t="s">
        <v>155</v>
      </c>
      <c r="E2975" s="176" t="s">
        <v>155</v>
      </c>
      <c r="F2975" s="176">
        <v>2024</v>
      </c>
      <c r="G2975" s="176" t="s">
        <v>138</v>
      </c>
      <c r="H2975" s="176" t="s">
        <v>151</v>
      </c>
      <c r="I2975" s="176" t="s">
        <v>152</v>
      </c>
      <c r="J2975" s="250" t="s">
        <v>13</v>
      </c>
      <c r="K2975" s="178">
        <v>257714</v>
      </c>
      <c r="L2975" s="178">
        <v>249000</v>
      </c>
      <c r="M2975" s="178">
        <v>80509.95</v>
      </c>
      <c r="N2975" s="179" t="s">
        <v>20</v>
      </c>
      <c r="O2975" s="180" t="s">
        <v>20</v>
      </c>
    </row>
    <row r="2976" spans="1:15" customFormat="1" ht="15.5" x14ac:dyDescent="0.35">
      <c r="A2976" s="123" t="s">
        <v>6519</v>
      </c>
      <c r="B2976" s="124" t="s">
        <v>6520</v>
      </c>
      <c r="C2976" s="123" t="s">
        <v>87</v>
      </c>
      <c r="D2976" s="123" t="s">
        <v>60</v>
      </c>
      <c r="E2976" s="123" t="s">
        <v>60</v>
      </c>
      <c r="F2976" s="123">
        <v>2024</v>
      </c>
      <c r="G2976" s="123" t="s">
        <v>138</v>
      </c>
      <c r="H2976" s="123" t="s">
        <v>151</v>
      </c>
      <c r="I2976" s="123" t="s">
        <v>200</v>
      </c>
      <c r="J2976" s="251" t="s">
        <v>13</v>
      </c>
      <c r="K2976" s="181">
        <v>2132748</v>
      </c>
      <c r="L2976" s="185">
        <v>2207474</v>
      </c>
      <c r="M2976" s="181">
        <v>2132749</v>
      </c>
      <c r="N2976" s="182" t="s">
        <v>20</v>
      </c>
      <c r="O2976" s="183" t="s">
        <v>20</v>
      </c>
    </row>
    <row r="2977" spans="1:15" customFormat="1" ht="15.5" x14ac:dyDescent="0.35">
      <c r="A2977" s="176" t="s">
        <v>6521</v>
      </c>
      <c r="B2977" s="177" t="s">
        <v>6522</v>
      </c>
      <c r="C2977" s="176" t="s">
        <v>91</v>
      </c>
      <c r="D2977" s="176" t="s">
        <v>384</v>
      </c>
      <c r="E2977" s="176" t="s">
        <v>3150</v>
      </c>
      <c r="F2977" s="176">
        <v>2024</v>
      </c>
      <c r="G2977" s="176" t="s">
        <v>138</v>
      </c>
      <c r="H2977" s="176" t="s">
        <v>162</v>
      </c>
      <c r="I2977" s="176" t="s">
        <v>1018</v>
      </c>
      <c r="J2977" s="250" t="s">
        <v>13</v>
      </c>
      <c r="K2977" s="178">
        <v>31754</v>
      </c>
      <c r="L2977" s="178">
        <v>31754</v>
      </c>
      <c r="M2977" s="178">
        <v>13187.83</v>
      </c>
      <c r="N2977" s="179" t="s">
        <v>20</v>
      </c>
      <c r="O2977" s="180" t="s">
        <v>20</v>
      </c>
    </row>
    <row r="2978" spans="1:15" customFormat="1" ht="15.5" x14ac:dyDescent="0.35">
      <c r="A2978" s="123" t="s">
        <v>6523</v>
      </c>
      <c r="B2978" s="124" t="s">
        <v>6524</v>
      </c>
      <c r="C2978" s="123" t="s">
        <v>86</v>
      </c>
      <c r="D2978" s="123" t="s">
        <v>906</v>
      </c>
      <c r="E2978" s="123" t="s">
        <v>2381</v>
      </c>
      <c r="F2978" s="123">
        <v>2024</v>
      </c>
      <c r="G2978" s="123" t="s">
        <v>138</v>
      </c>
      <c r="H2978" s="123" t="s">
        <v>182</v>
      </c>
      <c r="I2978" s="123" t="s">
        <v>330</v>
      </c>
      <c r="J2978" s="251" t="s">
        <v>13</v>
      </c>
      <c r="K2978" s="181">
        <v>37260</v>
      </c>
      <c r="L2978" s="181">
        <v>36000</v>
      </c>
      <c r="M2978" s="185">
        <v>21000</v>
      </c>
      <c r="N2978" s="182" t="s">
        <v>20</v>
      </c>
      <c r="O2978" s="183" t="s">
        <v>20</v>
      </c>
    </row>
    <row r="2979" spans="1:15" customFormat="1" ht="15.5" x14ac:dyDescent="0.35">
      <c r="A2979" s="176" t="s">
        <v>6525</v>
      </c>
      <c r="B2979" s="177" t="s">
        <v>6526</v>
      </c>
      <c r="C2979" s="176" t="s">
        <v>86</v>
      </c>
      <c r="D2979" s="176" t="s">
        <v>199</v>
      </c>
      <c r="E2979" s="176" t="s">
        <v>968</v>
      </c>
      <c r="F2979" s="176">
        <v>2024</v>
      </c>
      <c r="G2979" s="176" t="s">
        <v>138</v>
      </c>
      <c r="H2979" s="176" t="s">
        <v>182</v>
      </c>
      <c r="I2979" s="176" t="s">
        <v>330</v>
      </c>
      <c r="J2979" s="250" t="s">
        <v>13</v>
      </c>
      <c r="K2979" s="178">
        <v>16052</v>
      </c>
      <c r="L2979" s="184">
        <v>35000</v>
      </c>
      <c r="M2979" s="178">
        <v>14619</v>
      </c>
      <c r="N2979" s="179" t="s">
        <v>20</v>
      </c>
      <c r="O2979" s="180" t="s">
        <v>20</v>
      </c>
    </row>
    <row r="2980" spans="1:15" customFormat="1" ht="15.5" x14ac:dyDescent="0.35">
      <c r="A2980" s="123" t="s">
        <v>6527</v>
      </c>
      <c r="B2980" s="124" t="s">
        <v>6528</v>
      </c>
      <c r="C2980" s="123" t="s">
        <v>91</v>
      </c>
      <c r="D2980" s="123" t="s">
        <v>384</v>
      </c>
      <c r="E2980" s="123" t="s">
        <v>6529</v>
      </c>
      <c r="F2980" s="123">
        <v>2024</v>
      </c>
      <c r="G2980" s="123" t="s">
        <v>138</v>
      </c>
      <c r="H2980" s="123" t="s">
        <v>162</v>
      </c>
      <c r="I2980" s="123" t="s">
        <v>1018</v>
      </c>
      <c r="J2980" s="251" t="s">
        <v>13</v>
      </c>
      <c r="K2980" s="181">
        <v>11717</v>
      </c>
      <c r="L2980" s="181">
        <v>11717</v>
      </c>
      <c r="M2980" s="181">
        <v>11338.669</v>
      </c>
      <c r="N2980" s="182" t="s">
        <v>20</v>
      </c>
      <c r="O2980" s="183" t="s">
        <v>20</v>
      </c>
    </row>
    <row r="2981" spans="1:15" customFormat="1" ht="15.5" x14ac:dyDescent="0.35">
      <c r="A2981" s="176" t="s">
        <v>6530</v>
      </c>
      <c r="B2981" s="177" t="s">
        <v>6531</v>
      </c>
      <c r="C2981" s="176" t="s">
        <v>97</v>
      </c>
      <c r="D2981" s="176" t="s">
        <v>685</v>
      </c>
      <c r="E2981" s="176" t="s">
        <v>686</v>
      </c>
      <c r="F2981" s="176">
        <v>2024</v>
      </c>
      <c r="G2981" s="176" t="s">
        <v>138</v>
      </c>
      <c r="H2981" s="176" t="s">
        <v>196</v>
      </c>
      <c r="I2981" s="176" t="s">
        <v>196</v>
      </c>
      <c r="J2981" s="250" t="s">
        <v>13</v>
      </c>
      <c r="K2981" s="178">
        <v>24654</v>
      </c>
      <c r="L2981" s="178">
        <v>93359</v>
      </c>
      <c r="M2981" s="178">
        <v>24654</v>
      </c>
      <c r="N2981" s="179" t="s">
        <v>20</v>
      </c>
      <c r="O2981" s="180" t="s">
        <v>20</v>
      </c>
    </row>
    <row r="2982" spans="1:15" customFormat="1" ht="15.5" x14ac:dyDescent="0.35">
      <c r="A2982" s="123" t="s">
        <v>6532</v>
      </c>
      <c r="B2982" s="124" t="s">
        <v>6533</v>
      </c>
      <c r="C2982" s="123" t="s">
        <v>93</v>
      </c>
      <c r="D2982" s="123" t="s">
        <v>155</v>
      </c>
      <c r="E2982" s="123" t="s">
        <v>155</v>
      </c>
      <c r="F2982" s="123">
        <v>2024</v>
      </c>
      <c r="G2982" s="123" t="s">
        <v>2052</v>
      </c>
      <c r="H2982" s="123" t="s">
        <v>144</v>
      </c>
      <c r="I2982" s="123" t="s">
        <v>226</v>
      </c>
      <c r="J2982" s="251" t="s">
        <v>13</v>
      </c>
      <c r="K2982" s="181">
        <v>134362</v>
      </c>
      <c r="L2982" s="181">
        <v>129819</v>
      </c>
      <c r="M2982" s="181">
        <v>129819</v>
      </c>
      <c r="N2982" s="182" t="s">
        <v>20</v>
      </c>
      <c r="O2982" s="183" t="s">
        <v>20</v>
      </c>
    </row>
    <row r="2983" spans="1:15" customFormat="1" ht="15.5" x14ac:dyDescent="0.35">
      <c r="A2983" s="176" t="s">
        <v>6534</v>
      </c>
      <c r="B2983" s="177" t="s">
        <v>6535</v>
      </c>
      <c r="C2983" s="176" t="s">
        <v>90</v>
      </c>
      <c r="D2983" s="176" t="s">
        <v>155</v>
      </c>
      <c r="E2983" s="176" t="s">
        <v>155</v>
      </c>
      <c r="F2983" s="176">
        <v>2024</v>
      </c>
      <c r="G2983" s="176" t="s">
        <v>138</v>
      </c>
      <c r="H2983" s="176" t="s">
        <v>144</v>
      </c>
      <c r="I2983" s="176" t="s">
        <v>145</v>
      </c>
      <c r="J2983" s="250" t="s">
        <v>13</v>
      </c>
      <c r="K2983" s="178">
        <v>297453</v>
      </c>
      <c r="L2983" s="178">
        <v>297453</v>
      </c>
      <c r="M2983" s="178">
        <v>297452</v>
      </c>
      <c r="N2983" s="179" t="s">
        <v>20</v>
      </c>
      <c r="O2983" s="180" t="s">
        <v>20</v>
      </c>
    </row>
    <row r="2984" spans="1:15" customFormat="1" ht="15.5" x14ac:dyDescent="0.35">
      <c r="A2984" s="123" t="s">
        <v>6536</v>
      </c>
      <c r="B2984" s="124" t="s">
        <v>6537</v>
      </c>
      <c r="C2984" s="123" t="s">
        <v>93</v>
      </c>
      <c r="D2984" s="123" t="s">
        <v>245</v>
      </c>
      <c r="E2984" s="123" t="s">
        <v>2749</v>
      </c>
      <c r="F2984" s="123">
        <v>2024</v>
      </c>
      <c r="G2984" s="123" t="s">
        <v>2052</v>
      </c>
      <c r="H2984" s="123" t="s">
        <v>144</v>
      </c>
      <c r="I2984" s="123" t="s">
        <v>226</v>
      </c>
      <c r="J2984" s="251" t="s">
        <v>13</v>
      </c>
      <c r="K2984" s="181">
        <v>28568</v>
      </c>
      <c r="L2984" s="181">
        <v>27602</v>
      </c>
      <c r="M2984" s="181">
        <v>27601.684000000001</v>
      </c>
      <c r="N2984" s="182" t="s">
        <v>20</v>
      </c>
      <c r="O2984" s="183" t="s">
        <v>20</v>
      </c>
    </row>
    <row r="2985" spans="1:15" customFormat="1" ht="15.5" x14ac:dyDescent="0.35">
      <c r="A2985" s="176" t="s">
        <v>6538</v>
      </c>
      <c r="B2985" s="177" t="s">
        <v>6539</v>
      </c>
      <c r="C2985" s="176" t="s">
        <v>91</v>
      </c>
      <c r="D2985" s="176" t="s">
        <v>384</v>
      </c>
      <c r="E2985" s="176" t="s">
        <v>521</v>
      </c>
      <c r="F2985" s="176">
        <v>2024</v>
      </c>
      <c r="G2985" s="176" t="s">
        <v>138</v>
      </c>
      <c r="H2985" s="176" t="s">
        <v>162</v>
      </c>
      <c r="I2985" s="176" t="s">
        <v>1018</v>
      </c>
      <c r="J2985" s="250" t="s">
        <v>13</v>
      </c>
      <c r="K2985" s="178">
        <v>18735</v>
      </c>
      <c r="L2985" s="178">
        <v>44229</v>
      </c>
      <c r="M2985" s="178">
        <v>9937</v>
      </c>
      <c r="N2985" s="179" t="s">
        <v>20</v>
      </c>
      <c r="O2985" s="180" t="s">
        <v>20</v>
      </c>
    </row>
    <row r="2986" spans="1:15" customFormat="1" ht="15.5" x14ac:dyDescent="0.35">
      <c r="A2986" s="123" t="s">
        <v>6540</v>
      </c>
      <c r="B2986" s="124" t="s">
        <v>6541</v>
      </c>
      <c r="C2986" s="123" t="s">
        <v>90</v>
      </c>
      <c r="D2986" s="123" t="s">
        <v>742</v>
      </c>
      <c r="E2986" s="123" t="s">
        <v>2696</v>
      </c>
      <c r="F2986" s="123">
        <v>2024</v>
      </c>
      <c r="G2986" s="123" t="s">
        <v>138</v>
      </c>
      <c r="H2986" s="123" t="s">
        <v>847</v>
      </c>
      <c r="I2986" s="123" t="s">
        <v>1673</v>
      </c>
      <c r="J2986" s="251" t="s">
        <v>13</v>
      </c>
      <c r="K2986" s="181">
        <v>81109</v>
      </c>
      <c r="L2986" s="181">
        <v>71502</v>
      </c>
      <c r="M2986" s="181">
        <v>46205.091999999997</v>
      </c>
      <c r="N2986" s="182" t="s">
        <v>20</v>
      </c>
      <c r="O2986" s="183" t="s">
        <v>20</v>
      </c>
    </row>
    <row r="2987" spans="1:15" customFormat="1" ht="15.5" x14ac:dyDescent="0.35">
      <c r="A2987" s="176" t="s">
        <v>6542</v>
      </c>
      <c r="B2987" s="177" t="s">
        <v>6543</v>
      </c>
      <c r="C2987" s="176" t="s">
        <v>98</v>
      </c>
      <c r="D2987" s="176" t="s">
        <v>365</v>
      </c>
      <c r="E2987" s="176" t="s">
        <v>365</v>
      </c>
      <c r="F2987" s="176">
        <v>2024</v>
      </c>
      <c r="G2987" s="176" t="s">
        <v>138</v>
      </c>
      <c r="H2987" s="176" t="s">
        <v>139</v>
      </c>
      <c r="I2987" s="176" t="s">
        <v>168</v>
      </c>
      <c r="J2987" s="250" t="s">
        <v>13</v>
      </c>
      <c r="K2987" s="178">
        <v>38091</v>
      </c>
      <c r="L2987" s="178">
        <v>21760</v>
      </c>
      <c r="M2987" s="178">
        <v>21760</v>
      </c>
      <c r="N2987" s="179" t="s">
        <v>20</v>
      </c>
      <c r="O2987" s="180" t="s">
        <v>20</v>
      </c>
    </row>
    <row r="2988" spans="1:15" customFormat="1" ht="15.5" x14ac:dyDescent="0.35">
      <c r="A2988" s="123" t="s">
        <v>6544</v>
      </c>
      <c r="B2988" s="124" t="s">
        <v>6545</v>
      </c>
      <c r="C2988" s="123" t="s">
        <v>90</v>
      </c>
      <c r="D2988" s="123" t="s">
        <v>911</v>
      </c>
      <c r="E2988" s="123" t="s">
        <v>2388</v>
      </c>
      <c r="F2988" s="123">
        <v>2024</v>
      </c>
      <c r="G2988" s="123" t="s">
        <v>138</v>
      </c>
      <c r="H2988" s="123" t="s">
        <v>151</v>
      </c>
      <c r="I2988" s="123" t="s">
        <v>200</v>
      </c>
      <c r="J2988" s="251" t="s">
        <v>13</v>
      </c>
      <c r="K2988" s="181">
        <v>314200</v>
      </c>
      <c r="L2988" s="185">
        <v>2</v>
      </c>
      <c r="M2988" s="185">
        <v>0</v>
      </c>
      <c r="N2988" s="182" t="s">
        <v>20</v>
      </c>
      <c r="O2988" s="183" t="s">
        <v>146</v>
      </c>
    </row>
    <row r="2989" spans="1:15" customFormat="1" ht="15.5" x14ac:dyDescent="0.35">
      <c r="A2989" s="176" t="s">
        <v>6546</v>
      </c>
      <c r="B2989" s="177" t="s">
        <v>6547</v>
      </c>
      <c r="C2989" s="176" t="s">
        <v>90</v>
      </c>
      <c r="D2989" s="176" t="s">
        <v>155</v>
      </c>
      <c r="E2989" s="176" t="s">
        <v>155</v>
      </c>
      <c r="F2989" s="176">
        <v>2024</v>
      </c>
      <c r="G2989" s="176" t="s">
        <v>138</v>
      </c>
      <c r="H2989" s="176" t="s">
        <v>144</v>
      </c>
      <c r="I2989" s="176" t="s">
        <v>145</v>
      </c>
      <c r="J2989" s="250" t="s">
        <v>13</v>
      </c>
      <c r="K2989" s="178">
        <v>1401279</v>
      </c>
      <c r="L2989" s="184">
        <v>1401278</v>
      </c>
      <c r="M2989" s="178">
        <v>1400740.2579999999</v>
      </c>
      <c r="N2989" s="179" t="s">
        <v>20</v>
      </c>
      <c r="O2989" s="180" t="s">
        <v>20</v>
      </c>
    </row>
    <row r="2990" spans="1:15" customFormat="1" ht="15.5" x14ac:dyDescent="0.35">
      <c r="A2990" s="123" t="s">
        <v>6548</v>
      </c>
      <c r="B2990" s="124" t="s">
        <v>6549</v>
      </c>
      <c r="C2990" s="123" t="s">
        <v>90</v>
      </c>
      <c r="D2990" s="123" t="s">
        <v>63</v>
      </c>
      <c r="E2990" s="123" t="s">
        <v>63</v>
      </c>
      <c r="F2990" s="123">
        <v>2024</v>
      </c>
      <c r="G2990" s="123" t="s">
        <v>138</v>
      </c>
      <c r="H2990" s="123" t="s">
        <v>151</v>
      </c>
      <c r="I2990" s="123" t="s">
        <v>200</v>
      </c>
      <c r="J2990" s="251" t="s">
        <v>13</v>
      </c>
      <c r="K2990" s="181">
        <v>929996</v>
      </c>
      <c r="L2990" s="181">
        <v>2</v>
      </c>
      <c r="M2990" s="181">
        <v>0</v>
      </c>
      <c r="N2990" s="182" t="s">
        <v>20</v>
      </c>
      <c r="O2990" s="183" t="s">
        <v>146</v>
      </c>
    </row>
    <row r="2991" spans="1:15" customFormat="1" ht="15.5" x14ac:dyDescent="0.35">
      <c r="A2991" s="176" t="s">
        <v>6550</v>
      </c>
      <c r="B2991" s="177" t="s">
        <v>6551</v>
      </c>
      <c r="C2991" s="176" t="s">
        <v>98</v>
      </c>
      <c r="D2991" s="176" t="s">
        <v>155</v>
      </c>
      <c r="E2991" s="176" t="s">
        <v>155</v>
      </c>
      <c r="F2991" s="176">
        <v>2024</v>
      </c>
      <c r="G2991" s="176" t="s">
        <v>138</v>
      </c>
      <c r="H2991" s="176" t="s">
        <v>162</v>
      </c>
      <c r="I2991" s="176" t="s">
        <v>252</v>
      </c>
      <c r="J2991" s="250" t="s">
        <v>13</v>
      </c>
      <c r="K2991" s="178">
        <v>4</v>
      </c>
      <c r="L2991" s="178">
        <v>4</v>
      </c>
      <c r="M2991" s="178">
        <v>0</v>
      </c>
      <c r="N2991" s="179" t="s">
        <v>20</v>
      </c>
      <c r="O2991" s="180" t="s">
        <v>146</v>
      </c>
    </row>
    <row r="2992" spans="1:15" customFormat="1" ht="15.5" x14ac:dyDescent="0.35">
      <c r="A2992" s="123" t="s">
        <v>6552</v>
      </c>
      <c r="B2992" s="124" t="s">
        <v>6553</v>
      </c>
      <c r="C2992" s="123" t="s">
        <v>97</v>
      </c>
      <c r="D2992" s="123" t="s">
        <v>333</v>
      </c>
      <c r="E2992" s="123" t="s">
        <v>390</v>
      </c>
      <c r="F2992" s="123">
        <v>2024</v>
      </c>
      <c r="G2992" s="123" t="s">
        <v>138</v>
      </c>
      <c r="H2992" s="123" t="s">
        <v>144</v>
      </c>
      <c r="I2992" s="123" t="s">
        <v>145</v>
      </c>
      <c r="J2992" s="251" t="s">
        <v>13</v>
      </c>
      <c r="K2992" s="181">
        <v>5858913</v>
      </c>
      <c r="L2992" s="181">
        <v>5858913</v>
      </c>
      <c r="M2992" s="181">
        <v>5855908.5729999999</v>
      </c>
      <c r="N2992" s="182" t="s">
        <v>20</v>
      </c>
      <c r="O2992" s="183" t="s">
        <v>20</v>
      </c>
    </row>
    <row r="2993" spans="1:15" customFormat="1" ht="15.5" x14ac:dyDescent="0.35">
      <c r="A2993" s="176" t="s">
        <v>6554</v>
      </c>
      <c r="B2993" s="177" t="s">
        <v>6555</v>
      </c>
      <c r="C2993" s="176" t="s">
        <v>98</v>
      </c>
      <c r="D2993" s="176" t="s">
        <v>190</v>
      </c>
      <c r="E2993" s="176" t="s">
        <v>1552</v>
      </c>
      <c r="F2993" s="176">
        <v>2024</v>
      </c>
      <c r="G2993" s="176" t="s">
        <v>138</v>
      </c>
      <c r="H2993" s="176" t="s">
        <v>144</v>
      </c>
      <c r="I2993" s="176" t="s">
        <v>145</v>
      </c>
      <c r="J2993" s="250" t="s">
        <v>13</v>
      </c>
      <c r="K2993" s="178">
        <v>1879627</v>
      </c>
      <c r="L2993" s="178">
        <v>1879627</v>
      </c>
      <c r="M2993" s="178">
        <v>1879627</v>
      </c>
      <c r="N2993" s="179" t="s">
        <v>20</v>
      </c>
      <c r="O2993" s="180" t="s">
        <v>20</v>
      </c>
    </row>
    <row r="2994" spans="1:15" customFormat="1" ht="15.5" x14ac:dyDescent="0.35">
      <c r="A2994" s="123" t="s">
        <v>6556</v>
      </c>
      <c r="B2994" s="124" t="s">
        <v>6557</v>
      </c>
      <c r="C2994" s="123" t="s">
        <v>98</v>
      </c>
      <c r="D2994" s="123" t="s">
        <v>365</v>
      </c>
      <c r="E2994" s="123" t="s">
        <v>365</v>
      </c>
      <c r="F2994" s="123">
        <v>2024</v>
      </c>
      <c r="G2994" s="123" t="s">
        <v>138</v>
      </c>
      <c r="H2994" s="123" t="s">
        <v>144</v>
      </c>
      <c r="I2994" s="123" t="s">
        <v>145</v>
      </c>
      <c r="J2994" s="251" t="s">
        <v>13</v>
      </c>
      <c r="K2994" s="181">
        <v>2035000</v>
      </c>
      <c r="L2994" s="181">
        <v>2035000</v>
      </c>
      <c r="M2994" s="181">
        <v>2034995</v>
      </c>
      <c r="N2994" s="182" t="s">
        <v>20</v>
      </c>
      <c r="O2994" s="183" t="s">
        <v>20</v>
      </c>
    </row>
    <row r="2995" spans="1:15" customFormat="1" ht="15.5" x14ac:dyDescent="0.35">
      <c r="A2995" s="176" t="s">
        <v>6558</v>
      </c>
      <c r="B2995" s="177" t="s">
        <v>6559</v>
      </c>
      <c r="C2995" s="176" t="s">
        <v>98</v>
      </c>
      <c r="D2995" s="176" t="s">
        <v>190</v>
      </c>
      <c r="E2995" s="176" t="s">
        <v>1394</v>
      </c>
      <c r="F2995" s="176">
        <v>2024</v>
      </c>
      <c r="G2995" s="176" t="s">
        <v>138</v>
      </c>
      <c r="H2995" s="176" t="s">
        <v>144</v>
      </c>
      <c r="I2995" s="176" t="s">
        <v>145</v>
      </c>
      <c r="J2995" s="250" t="s">
        <v>13</v>
      </c>
      <c r="K2995" s="178">
        <v>282395</v>
      </c>
      <c r="L2995" s="184">
        <v>231462</v>
      </c>
      <c r="M2995" s="178">
        <v>228283.01800000001</v>
      </c>
      <c r="N2995" s="179" t="s">
        <v>20</v>
      </c>
      <c r="O2995" s="180" t="s">
        <v>20</v>
      </c>
    </row>
    <row r="2996" spans="1:15" customFormat="1" ht="15.5" x14ac:dyDescent="0.35">
      <c r="A2996" s="123" t="s">
        <v>6560</v>
      </c>
      <c r="B2996" s="124" t="s">
        <v>6561</v>
      </c>
      <c r="C2996" s="123" t="s">
        <v>90</v>
      </c>
      <c r="D2996" s="123" t="s">
        <v>205</v>
      </c>
      <c r="E2996" s="123" t="s">
        <v>155</v>
      </c>
      <c r="F2996" s="123">
        <v>2024</v>
      </c>
      <c r="G2996" s="123" t="s">
        <v>138</v>
      </c>
      <c r="H2996" s="123" t="s">
        <v>139</v>
      </c>
      <c r="I2996" s="123" t="s">
        <v>177</v>
      </c>
      <c r="J2996" s="251" t="s">
        <v>13</v>
      </c>
      <c r="K2996" s="181">
        <v>28463</v>
      </c>
      <c r="L2996" s="181">
        <v>30531</v>
      </c>
      <c r="M2996" s="181">
        <v>28420</v>
      </c>
      <c r="N2996" s="182" t="s">
        <v>20</v>
      </c>
      <c r="O2996" s="183" t="s">
        <v>20</v>
      </c>
    </row>
    <row r="2997" spans="1:15" customFormat="1" ht="15.5" x14ac:dyDescent="0.35">
      <c r="A2997" s="176" t="s">
        <v>6562</v>
      </c>
      <c r="B2997" s="177" t="s">
        <v>6563</v>
      </c>
      <c r="C2997" s="176" t="s">
        <v>111</v>
      </c>
      <c r="D2997" s="176" t="s">
        <v>155</v>
      </c>
      <c r="E2997" s="176" t="s">
        <v>155</v>
      </c>
      <c r="F2997" s="176">
        <v>2024</v>
      </c>
      <c r="G2997" s="176" t="s">
        <v>251</v>
      </c>
      <c r="H2997" s="176" t="s">
        <v>144</v>
      </c>
      <c r="I2997" s="176" t="s">
        <v>282</v>
      </c>
      <c r="J2997" s="250" t="s">
        <v>13</v>
      </c>
      <c r="K2997" s="178">
        <v>86530</v>
      </c>
      <c r="L2997" s="178">
        <v>86034</v>
      </c>
      <c r="M2997" s="178">
        <v>86034</v>
      </c>
      <c r="N2997" s="179" t="s">
        <v>20</v>
      </c>
      <c r="O2997" s="180" t="s">
        <v>20</v>
      </c>
    </row>
    <row r="2998" spans="1:15" customFormat="1" ht="15.5" x14ac:dyDescent="0.35">
      <c r="A2998" s="123" t="s">
        <v>6564</v>
      </c>
      <c r="B2998" s="124" t="s">
        <v>6565</v>
      </c>
      <c r="C2998" s="123" t="s">
        <v>111</v>
      </c>
      <c r="D2998" s="123" t="s">
        <v>155</v>
      </c>
      <c r="E2998" s="123" t="s">
        <v>155</v>
      </c>
      <c r="F2998" s="123">
        <v>2024</v>
      </c>
      <c r="G2998" s="123" t="s">
        <v>138</v>
      </c>
      <c r="H2998" s="123" t="s">
        <v>151</v>
      </c>
      <c r="I2998" s="123" t="s">
        <v>152</v>
      </c>
      <c r="J2998" s="251" t="s">
        <v>13</v>
      </c>
      <c r="K2998" s="181">
        <v>71415</v>
      </c>
      <c r="L2998" s="181">
        <v>64150</v>
      </c>
      <c r="M2998" s="181">
        <v>63721</v>
      </c>
      <c r="N2998" s="182" t="s">
        <v>20</v>
      </c>
      <c r="O2998" s="183" t="s">
        <v>20</v>
      </c>
    </row>
    <row r="2999" spans="1:15" customFormat="1" ht="15.5" x14ac:dyDescent="0.35">
      <c r="A2999" s="176" t="s">
        <v>6566</v>
      </c>
      <c r="B2999" s="177" t="s">
        <v>6567</v>
      </c>
      <c r="C2999" s="176" t="s">
        <v>109</v>
      </c>
      <c r="D2999" s="176" t="s">
        <v>368</v>
      </c>
      <c r="E2999" s="176" t="s">
        <v>368</v>
      </c>
      <c r="F2999" s="176">
        <v>2024</v>
      </c>
      <c r="G2999" s="176" t="s">
        <v>138</v>
      </c>
      <c r="H2999" s="176" t="s">
        <v>162</v>
      </c>
      <c r="I2999" s="176" t="s">
        <v>1018</v>
      </c>
      <c r="J2999" s="250" t="s">
        <v>13</v>
      </c>
      <c r="K2999" s="178">
        <v>20003</v>
      </c>
      <c r="L2999" s="178">
        <v>20003</v>
      </c>
      <c r="M2999" s="178">
        <v>20000</v>
      </c>
      <c r="N2999" s="179" t="s">
        <v>20</v>
      </c>
      <c r="O2999" s="180" t="s">
        <v>20</v>
      </c>
    </row>
    <row r="3000" spans="1:15" customFormat="1" ht="15.5" x14ac:dyDescent="0.35">
      <c r="A3000" s="123" t="s">
        <v>6568</v>
      </c>
      <c r="B3000" s="124" t="s">
        <v>6569</v>
      </c>
      <c r="C3000" s="123" t="s">
        <v>90</v>
      </c>
      <c r="D3000" s="123" t="s">
        <v>404</v>
      </c>
      <c r="E3000" s="123" t="s">
        <v>3050</v>
      </c>
      <c r="F3000" s="123">
        <v>2024</v>
      </c>
      <c r="G3000" s="123" t="s">
        <v>138</v>
      </c>
      <c r="H3000" s="123" t="s">
        <v>144</v>
      </c>
      <c r="I3000" s="123" t="s">
        <v>145</v>
      </c>
      <c r="J3000" s="251" t="s">
        <v>13</v>
      </c>
      <c r="K3000" s="181">
        <v>1853215</v>
      </c>
      <c r="L3000" s="181">
        <v>1843130</v>
      </c>
      <c r="M3000" s="181">
        <v>1554932</v>
      </c>
      <c r="N3000" s="182" t="s">
        <v>20</v>
      </c>
      <c r="O3000" s="183" t="s">
        <v>20</v>
      </c>
    </row>
    <row r="3001" spans="1:15" customFormat="1" ht="15.5" x14ac:dyDescent="0.35">
      <c r="A3001" s="176" t="s">
        <v>6570</v>
      </c>
      <c r="B3001" s="177" t="s">
        <v>6571</v>
      </c>
      <c r="C3001" s="176" t="s">
        <v>88</v>
      </c>
      <c r="D3001" s="176" t="s">
        <v>412</v>
      </c>
      <c r="E3001" s="176" t="s">
        <v>413</v>
      </c>
      <c r="F3001" s="176">
        <v>2024</v>
      </c>
      <c r="G3001" s="176" t="s">
        <v>138</v>
      </c>
      <c r="H3001" s="176" t="s">
        <v>162</v>
      </c>
      <c r="I3001" s="176" t="s">
        <v>1018</v>
      </c>
      <c r="J3001" s="250" t="s">
        <v>13</v>
      </c>
      <c r="K3001" s="178">
        <v>3120</v>
      </c>
      <c r="L3001" s="178">
        <v>3120</v>
      </c>
      <c r="M3001" s="178">
        <v>3120</v>
      </c>
      <c r="N3001" s="179" t="s">
        <v>20</v>
      </c>
      <c r="O3001" s="180" t="s">
        <v>20</v>
      </c>
    </row>
    <row r="3002" spans="1:15" customFormat="1" ht="15.5" x14ac:dyDescent="0.35">
      <c r="A3002" s="123" t="s">
        <v>6572</v>
      </c>
      <c r="B3002" s="124" t="s">
        <v>6573</v>
      </c>
      <c r="C3002" s="123" t="s">
        <v>97</v>
      </c>
      <c r="D3002" s="123" t="s">
        <v>333</v>
      </c>
      <c r="E3002" s="123" t="s">
        <v>155</v>
      </c>
      <c r="F3002" s="123">
        <v>2024</v>
      </c>
      <c r="G3002" s="123" t="s">
        <v>138</v>
      </c>
      <c r="H3002" s="123" t="s">
        <v>139</v>
      </c>
      <c r="I3002" s="123" t="s">
        <v>177</v>
      </c>
      <c r="J3002" s="251" t="s">
        <v>13</v>
      </c>
      <c r="K3002" s="181">
        <v>753</v>
      </c>
      <c r="L3002" s="181">
        <v>753</v>
      </c>
      <c r="M3002" s="181">
        <v>752.29200000000003</v>
      </c>
      <c r="N3002" s="182" t="s">
        <v>20</v>
      </c>
      <c r="O3002" s="183" t="s">
        <v>20</v>
      </c>
    </row>
    <row r="3003" spans="1:15" customFormat="1" ht="15.5" x14ac:dyDescent="0.35">
      <c r="A3003" s="176" t="s">
        <v>6574</v>
      </c>
      <c r="B3003" s="177" t="s">
        <v>6575</v>
      </c>
      <c r="C3003" s="176" t="s">
        <v>90</v>
      </c>
      <c r="D3003" s="176" t="s">
        <v>155</v>
      </c>
      <c r="E3003" s="176" t="s">
        <v>155</v>
      </c>
      <c r="F3003" s="176">
        <v>2024</v>
      </c>
      <c r="G3003" s="176" t="s">
        <v>138</v>
      </c>
      <c r="H3003" s="176" t="s">
        <v>144</v>
      </c>
      <c r="I3003" s="176" t="s">
        <v>145</v>
      </c>
      <c r="J3003" s="250" t="s">
        <v>13</v>
      </c>
      <c r="K3003" s="178">
        <v>2841181</v>
      </c>
      <c r="L3003" s="178">
        <v>2680181</v>
      </c>
      <c r="M3003" s="178">
        <v>2678146.054</v>
      </c>
      <c r="N3003" s="179" t="s">
        <v>20</v>
      </c>
      <c r="O3003" s="180" t="s">
        <v>20</v>
      </c>
    </row>
    <row r="3004" spans="1:15" customFormat="1" ht="15.5" x14ac:dyDescent="0.35">
      <c r="A3004" s="123" t="s">
        <v>6576</v>
      </c>
      <c r="B3004" s="124" t="s">
        <v>6577</v>
      </c>
      <c r="C3004" s="123" t="s">
        <v>88</v>
      </c>
      <c r="D3004" s="123" t="s">
        <v>412</v>
      </c>
      <c r="E3004" s="123" t="s">
        <v>413</v>
      </c>
      <c r="F3004" s="123">
        <v>2024</v>
      </c>
      <c r="G3004" s="123" t="s">
        <v>138</v>
      </c>
      <c r="H3004" s="123" t="s">
        <v>162</v>
      </c>
      <c r="I3004" s="123" t="s">
        <v>1018</v>
      </c>
      <c r="J3004" s="251" t="s">
        <v>13</v>
      </c>
      <c r="K3004" s="181">
        <v>38254</v>
      </c>
      <c r="L3004" s="181">
        <v>38254</v>
      </c>
      <c r="M3004" s="181">
        <v>25917.414000000001</v>
      </c>
      <c r="N3004" s="182" t="s">
        <v>20</v>
      </c>
      <c r="O3004" s="183" t="s">
        <v>20</v>
      </c>
    </row>
    <row r="3005" spans="1:15" customFormat="1" ht="15.5" x14ac:dyDescent="0.35">
      <c r="A3005" s="176" t="s">
        <v>6578</v>
      </c>
      <c r="B3005" s="177" t="s">
        <v>6579</v>
      </c>
      <c r="C3005" s="176" t="s">
        <v>98</v>
      </c>
      <c r="D3005" s="176" t="s">
        <v>155</v>
      </c>
      <c r="E3005" s="176" t="s">
        <v>155</v>
      </c>
      <c r="F3005" s="176">
        <v>2024</v>
      </c>
      <c r="G3005" s="176" t="s">
        <v>251</v>
      </c>
      <c r="H3005" s="176" t="s">
        <v>144</v>
      </c>
      <c r="I3005" s="176" t="s">
        <v>226</v>
      </c>
      <c r="J3005" s="250" t="s">
        <v>13</v>
      </c>
      <c r="K3005" s="178">
        <v>157090</v>
      </c>
      <c r="L3005" s="178">
        <v>151778</v>
      </c>
      <c r="M3005" s="178">
        <v>151447.86499999999</v>
      </c>
      <c r="N3005" s="179" t="s">
        <v>20</v>
      </c>
      <c r="O3005" s="180" t="s">
        <v>20</v>
      </c>
    </row>
    <row r="3006" spans="1:15" customFormat="1" ht="15.5" x14ac:dyDescent="0.35">
      <c r="A3006" s="123" t="s">
        <v>6580</v>
      </c>
      <c r="B3006" s="124" t="s">
        <v>6581</v>
      </c>
      <c r="C3006" s="123" t="s">
        <v>111</v>
      </c>
      <c r="D3006" s="123" t="s">
        <v>932</v>
      </c>
      <c r="E3006" s="123" t="s">
        <v>2065</v>
      </c>
      <c r="F3006" s="123">
        <v>2024</v>
      </c>
      <c r="G3006" s="123" t="s">
        <v>251</v>
      </c>
      <c r="H3006" s="123" t="s">
        <v>144</v>
      </c>
      <c r="I3006" s="123" t="s">
        <v>226</v>
      </c>
      <c r="J3006" s="251" t="s">
        <v>13</v>
      </c>
      <c r="K3006" s="181">
        <v>12462</v>
      </c>
      <c r="L3006" s="181">
        <v>12041</v>
      </c>
      <c r="M3006" s="181">
        <v>12041</v>
      </c>
      <c r="N3006" s="182" t="s">
        <v>20</v>
      </c>
      <c r="O3006" s="183" t="s">
        <v>20</v>
      </c>
    </row>
    <row r="3007" spans="1:15" customFormat="1" ht="15.5" x14ac:dyDescent="0.35">
      <c r="A3007" s="176" t="s">
        <v>6582</v>
      </c>
      <c r="B3007" s="177" t="s">
        <v>6583</v>
      </c>
      <c r="C3007" s="176" t="s">
        <v>86</v>
      </c>
      <c r="D3007" s="176" t="s">
        <v>199</v>
      </c>
      <c r="E3007" s="176" t="s">
        <v>199</v>
      </c>
      <c r="F3007" s="176">
        <v>2024</v>
      </c>
      <c r="G3007" s="176" t="s">
        <v>138</v>
      </c>
      <c r="H3007" s="176" t="s">
        <v>182</v>
      </c>
      <c r="I3007" s="176" t="s">
        <v>330</v>
      </c>
      <c r="J3007" s="250" t="s">
        <v>13</v>
      </c>
      <c r="K3007" s="178">
        <v>183457</v>
      </c>
      <c r="L3007" s="178">
        <v>90642</v>
      </c>
      <c r="M3007" s="178">
        <v>0</v>
      </c>
      <c r="N3007" s="179" t="s">
        <v>20</v>
      </c>
      <c r="O3007" s="180" t="s">
        <v>146</v>
      </c>
    </row>
    <row r="3008" spans="1:15" customFormat="1" ht="15.5" x14ac:dyDescent="0.35">
      <c r="A3008" s="123" t="s">
        <v>6584</v>
      </c>
      <c r="B3008" s="124" t="s">
        <v>6585</v>
      </c>
      <c r="C3008" s="123" t="s">
        <v>87</v>
      </c>
      <c r="D3008" s="123" t="s">
        <v>60</v>
      </c>
      <c r="E3008" s="123" t="s">
        <v>155</v>
      </c>
      <c r="F3008" s="123">
        <v>2024</v>
      </c>
      <c r="G3008" s="123" t="s">
        <v>138</v>
      </c>
      <c r="H3008" s="123" t="s">
        <v>196</v>
      </c>
      <c r="I3008" s="123" t="s">
        <v>196</v>
      </c>
      <c r="J3008" s="251" t="s">
        <v>13</v>
      </c>
      <c r="K3008" s="181">
        <v>105697</v>
      </c>
      <c r="L3008" s="185">
        <v>105698</v>
      </c>
      <c r="M3008" s="185">
        <v>105697</v>
      </c>
      <c r="N3008" s="182" t="s">
        <v>20</v>
      </c>
      <c r="O3008" s="183" t="s">
        <v>20</v>
      </c>
    </row>
    <row r="3009" spans="1:15" customFormat="1" ht="15.5" x14ac:dyDescent="0.35">
      <c r="A3009" s="176" t="s">
        <v>6586</v>
      </c>
      <c r="B3009" s="177" t="s">
        <v>6587</v>
      </c>
      <c r="C3009" s="176" t="s">
        <v>84</v>
      </c>
      <c r="D3009" s="176" t="s">
        <v>341</v>
      </c>
      <c r="E3009" s="176" t="s">
        <v>1907</v>
      </c>
      <c r="F3009" s="176">
        <v>2024</v>
      </c>
      <c r="G3009" s="176" t="s">
        <v>138</v>
      </c>
      <c r="H3009" s="176" t="s">
        <v>182</v>
      </c>
      <c r="I3009" s="176" t="s">
        <v>330</v>
      </c>
      <c r="J3009" s="250" t="s">
        <v>13</v>
      </c>
      <c r="K3009" s="178">
        <v>519783</v>
      </c>
      <c r="L3009" s="178">
        <v>423451</v>
      </c>
      <c r="M3009" s="178">
        <v>318886.163</v>
      </c>
      <c r="N3009" s="179" t="s">
        <v>20</v>
      </c>
      <c r="O3009" s="180" t="s">
        <v>20</v>
      </c>
    </row>
    <row r="3010" spans="1:15" customFormat="1" ht="15.5" x14ac:dyDescent="0.35">
      <c r="A3010" s="123" t="s">
        <v>6588</v>
      </c>
      <c r="B3010" s="124" t="s">
        <v>6589</v>
      </c>
      <c r="C3010" s="123" t="s">
        <v>89</v>
      </c>
      <c r="D3010" s="123" t="s">
        <v>186</v>
      </c>
      <c r="E3010" s="123" t="s">
        <v>155</v>
      </c>
      <c r="F3010" s="123">
        <v>2024</v>
      </c>
      <c r="G3010" s="123" t="s">
        <v>138</v>
      </c>
      <c r="H3010" s="123" t="s">
        <v>139</v>
      </c>
      <c r="I3010" s="123" t="s">
        <v>168</v>
      </c>
      <c r="J3010" s="251" t="s">
        <v>13</v>
      </c>
      <c r="K3010" s="181">
        <v>22210</v>
      </c>
      <c r="L3010" s="185">
        <v>22210</v>
      </c>
      <c r="M3010" s="181">
        <v>16516.758000000002</v>
      </c>
      <c r="N3010" s="182" t="s">
        <v>20</v>
      </c>
      <c r="O3010" s="183" t="s">
        <v>20</v>
      </c>
    </row>
    <row r="3011" spans="1:15" customFormat="1" ht="15.5" x14ac:dyDescent="0.35">
      <c r="A3011" s="176" t="s">
        <v>6590</v>
      </c>
      <c r="B3011" s="177" t="s">
        <v>6591</v>
      </c>
      <c r="C3011" s="176" t="s">
        <v>92</v>
      </c>
      <c r="D3011" s="176" t="s">
        <v>721</v>
      </c>
      <c r="E3011" s="176" t="s">
        <v>1912</v>
      </c>
      <c r="F3011" s="176">
        <v>2024</v>
      </c>
      <c r="G3011" s="176" t="s">
        <v>138</v>
      </c>
      <c r="H3011" s="176" t="s">
        <v>144</v>
      </c>
      <c r="I3011" s="176" t="s">
        <v>145</v>
      </c>
      <c r="J3011" s="250" t="s">
        <v>13</v>
      </c>
      <c r="K3011" s="178">
        <v>116898</v>
      </c>
      <c r="L3011" s="178">
        <v>116898</v>
      </c>
      <c r="M3011" s="178">
        <v>116888</v>
      </c>
      <c r="N3011" s="179" t="s">
        <v>20</v>
      </c>
      <c r="O3011" s="180" t="s">
        <v>20</v>
      </c>
    </row>
    <row r="3012" spans="1:15" customFormat="1" ht="15.5" x14ac:dyDescent="0.35">
      <c r="A3012" s="123" t="s">
        <v>6592</v>
      </c>
      <c r="B3012" s="124" t="s">
        <v>6593</v>
      </c>
      <c r="C3012" s="123" t="s">
        <v>87</v>
      </c>
      <c r="D3012" s="123" t="s">
        <v>60</v>
      </c>
      <c r="E3012" s="123" t="s">
        <v>418</v>
      </c>
      <c r="F3012" s="123">
        <v>2024</v>
      </c>
      <c r="G3012" s="123" t="s">
        <v>138</v>
      </c>
      <c r="H3012" s="123" t="s">
        <v>151</v>
      </c>
      <c r="I3012" s="123" t="s">
        <v>152</v>
      </c>
      <c r="J3012" s="251" t="s">
        <v>13</v>
      </c>
      <c r="K3012" s="181">
        <v>130000</v>
      </c>
      <c r="L3012" s="181">
        <v>266000</v>
      </c>
      <c r="M3012" s="181">
        <v>125635.821</v>
      </c>
      <c r="N3012" s="182" t="s">
        <v>20</v>
      </c>
      <c r="O3012" s="183" t="s">
        <v>20</v>
      </c>
    </row>
    <row r="3013" spans="1:15" customFormat="1" ht="15.5" x14ac:dyDescent="0.35">
      <c r="A3013" s="176" t="s">
        <v>6594</v>
      </c>
      <c r="B3013" s="177" t="s">
        <v>6595</v>
      </c>
      <c r="C3013" s="176" t="s">
        <v>74</v>
      </c>
      <c r="D3013" s="176" t="s">
        <v>155</v>
      </c>
      <c r="E3013" s="176" t="s">
        <v>155</v>
      </c>
      <c r="F3013" s="176">
        <v>2024</v>
      </c>
      <c r="G3013" s="176" t="s">
        <v>251</v>
      </c>
      <c r="H3013" s="176" t="s">
        <v>144</v>
      </c>
      <c r="I3013" s="176" t="s">
        <v>226</v>
      </c>
      <c r="J3013" s="250" t="s">
        <v>13</v>
      </c>
      <c r="K3013" s="178">
        <v>15517</v>
      </c>
      <c r="L3013" s="184">
        <v>14992</v>
      </c>
      <c r="M3013" s="178">
        <v>14992</v>
      </c>
      <c r="N3013" s="179" t="s">
        <v>20</v>
      </c>
      <c r="O3013" s="180" t="s">
        <v>20</v>
      </c>
    </row>
    <row r="3014" spans="1:15" customFormat="1" ht="15.5" x14ac:dyDescent="0.35">
      <c r="A3014" s="123" t="s">
        <v>6596</v>
      </c>
      <c r="B3014" s="124" t="s">
        <v>6597</v>
      </c>
      <c r="C3014" s="123" t="s">
        <v>90</v>
      </c>
      <c r="D3014" s="123" t="s">
        <v>911</v>
      </c>
      <c r="E3014" s="123" t="s">
        <v>2388</v>
      </c>
      <c r="F3014" s="123">
        <v>2024</v>
      </c>
      <c r="G3014" s="123" t="s">
        <v>138</v>
      </c>
      <c r="H3014" s="123" t="s">
        <v>151</v>
      </c>
      <c r="I3014" s="123" t="s">
        <v>200</v>
      </c>
      <c r="J3014" s="251" t="s">
        <v>13</v>
      </c>
      <c r="K3014" s="181">
        <v>296008</v>
      </c>
      <c r="L3014" s="185">
        <v>2</v>
      </c>
      <c r="M3014" s="181">
        <v>0</v>
      </c>
      <c r="N3014" s="182" t="s">
        <v>20</v>
      </c>
      <c r="O3014" s="183" t="s">
        <v>146</v>
      </c>
    </row>
    <row r="3015" spans="1:15" customFormat="1" ht="15.5" x14ac:dyDescent="0.35">
      <c r="A3015" s="176" t="s">
        <v>6598</v>
      </c>
      <c r="B3015" s="177" t="s">
        <v>6599</v>
      </c>
      <c r="C3015" s="176" t="s">
        <v>90</v>
      </c>
      <c r="D3015" s="176" t="s">
        <v>63</v>
      </c>
      <c r="E3015" s="176" t="s">
        <v>63</v>
      </c>
      <c r="F3015" s="176">
        <v>2024</v>
      </c>
      <c r="G3015" s="176" t="s">
        <v>138</v>
      </c>
      <c r="H3015" s="176" t="s">
        <v>151</v>
      </c>
      <c r="I3015" s="176" t="s">
        <v>200</v>
      </c>
      <c r="J3015" s="250" t="s">
        <v>13</v>
      </c>
      <c r="K3015" s="178">
        <v>143694</v>
      </c>
      <c r="L3015" s="178">
        <v>90015</v>
      </c>
      <c r="M3015" s="178">
        <v>90013.034</v>
      </c>
      <c r="N3015" s="179" t="s">
        <v>20</v>
      </c>
      <c r="O3015" s="180" t="s">
        <v>20</v>
      </c>
    </row>
    <row r="3016" spans="1:15" customFormat="1" ht="15.5" x14ac:dyDescent="0.35">
      <c r="A3016" s="123" t="s">
        <v>6600</v>
      </c>
      <c r="B3016" s="124" t="s">
        <v>6601</v>
      </c>
      <c r="C3016" s="123" t="s">
        <v>90</v>
      </c>
      <c r="D3016" s="123" t="s">
        <v>63</v>
      </c>
      <c r="E3016" s="123" t="s">
        <v>63</v>
      </c>
      <c r="F3016" s="123">
        <v>2024</v>
      </c>
      <c r="G3016" s="123" t="s">
        <v>138</v>
      </c>
      <c r="H3016" s="123" t="s">
        <v>151</v>
      </c>
      <c r="I3016" s="123" t="s">
        <v>200</v>
      </c>
      <c r="J3016" s="251" t="s">
        <v>13</v>
      </c>
      <c r="K3016" s="181">
        <v>57030</v>
      </c>
      <c r="L3016" s="181">
        <v>11000</v>
      </c>
      <c r="M3016" s="181">
        <v>0</v>
      </c>
      <c r="N3016" s="182" t="s">
        <v>20</v>
      </c>
      <c r="O3016" s="183" t="s">
        <v>146</v>
      </c>
    </row>
    <row r="3017" spans="1:15" customFormat="1" ht="15.5" x14ac:dyDescent="0.35">
      <c r="A3017" s="176" t="s">
        <v>6602</v>
      </c>
      <c r="B3017" s="177" t="s">
        <v>6603</v>
      </c>
      <c r="C3017" s="176" t="s">
        <v>86</v>
      </c>
      <c r="D3017" s="176" t="s">
        <v>155</v>
      </c>
      <c r="E3017" s="176" t="s">
        <v>155</v>
      </c>
      <c r="F3017" s="176">
        <v>2024</v>
      </c>
      <c r="G3017" s="176" t="s">
        <v>138</v>
      </c>
      <c r="H3017" s="176" t="s">
        <v>270</v>
      </c>
      <c r="I3017" s="176" t="s">
        <v>682</v>
      </c>
      <c r="J3017" s="250" t="s">
        <v>13</v>
      </c>
      <c r="K3017" s="178">
        <v>4605</v>
      </c>
      <c r="L3017" s="184">
        <v>78966</v>
      </c>
      <c r="M3017" s="178">
        <v>3605</v>
      </c>
      <c r="N3017" s="179" t="s">
        <v>20</v>
      </c>
      <c r="O3017" s="180" t="s">
        <v>20</v>
      </c>
    </row>
    <row r="3018" spans="1:15" customFormat="1" ht="15.5" x14ac:dyDescent="0.35">
      <c r="A3018" s="123" t="s">
        <v>6604</v>
      </c>
      <c r="B3018" s="124" t="s">
        <v>6605</v>
      </c>
      <c r="C3018" s="123" t="s">
        <v>87</v>
      </c>
      <c r="D3018" s="123" t="s">
        <v>60</v>
      </c>
      <c r="E3018" s="123" t="s">
        <v>644</v>
      </c>
      <c r="F3018" s="123">
        <v>2024</v>
      </c>
      <c r="G3018" s="123" t="s">
        <v>138</v>
      </c>
      <c r="H3018" s="123" t="s">
        <v>151</v>
      </c>
      <c r="I3018" s="123" t="s">
        <v>152</v>
      </c>
      <c r="J3018" s="251" t="s">
        <v>13</v>
      </c>
      <c r="K3018" s="181">
        <v>394375</v>
      </c>
      <c r="L3018" s="185">
        <v>313470</v>
      </c>
      <c r="M3018" s="181">
        <v>311561.35100000002</v>
      </c>
      <c r="N3018" s="182" t="s">
        <v>20</v>
      </c>
      <c r="O3018" s="183" t="s">
        <v>20</v>
      </c>
    </row>
    <row r="3019" spans="1:15" customFormat="1" ht="15.5" x14ac:dyDescent="0.35">
      <c r="A3019" s="176" t="s">
        <v>6606</v>
      </c>
      <c r="B3019" s="177" t="s">
        <v>6607</v>
      </c>
      <c r="C3019" s="176" t="s">
        <v>90</v>
      </c>
      <c r="D3019" s="176" t="s">
        <v>404</v>
      </c>
      <c r="E3019" s="176" t="s">
        <v>3050</v>
      </c>
      <c r="F3019" s="176">
        <v>2024</v>
      </c>
      <c r="G3019" s="176" t="s">
        <v>251</v>
      </c>
      <c r="H3019" s="176" t="s">
        <v>210</v>
      </c>
      <c r="I3019" s="176" t="s">
        <v>211</v>
      </c>
      <c r="J3019" s="250" t="s">
        <v>13</v>
      </c>
      <c r="K3019" s="178">
        <v>50907</v>
      </c>
      <c r="L3019" s="184">
        <v>48610</v>
      </c>
      <c r="M3019" s="178">
        <v>48610.36</v>
      </c>
      <c r="N3019" s="179" t="s">
        <v>20</v>
      </c>
      <c r="O3019" s="180" t="s">
        <v>20</v>
      </c>
    </row>
    <row r="3020" spans="1:15" customFormat="1" ht="15.5" x14ac:dyDescent="0.35">
      <c r="A3020" s="123" t="s">
        <v>6608</v>
      </c>
      <c r="B3020" s="124" t="s">
        <v>6609</v>
      </c>
      <c r="C3020" s="123" t="s">
        <v>96</v>
      </c>
      <c r="D3020" s="123" t="s">
        <v>155</v>
      </c>
      <c r="E3020" s="123" t="s">
        <v>155</v>
      </c>
      <c r="F3020" s="123">
        <v>2024</v>
      </c>
      <c r="G3020" s="123" t="s">
        <v>138</v>
      </c>
      <c r="H3020" s="123" t="s">
        <v>151</v>
      </c>
      <c r="I3020" s="123" t="s">
        <v>152</v>
      </c>
      <c r="J3020" s="251" t="s">
        <v>13</v>
      </c>
      <c r="K3020" s="181">
        <v>2025009</v>
      </c>
      <c r="L3020" s="185">
        <v>700889</v>
      </c>
      <c r="M3020" s="181">
        <v>460217.48300000001</v>
      </c>
      <c r="N3020" s="182" t="s">
        <v>20</v>
      </c>
      <c r="O3020" s="183" t="s">
        <v>20</v>
      </c>
    </row>
    <row r="3021" spans="1:15" customFormat="1" ht="15.5" x14ac:dyDescent="0.35">
      <c r="A3021" s="176" t="s">
        <v>6610</v>
      </c>
      <c r="B3021" s="177" t="s">
        <v>6611</v>
      </c>
      <c r="C3021" s="176" t="s">
        <v>88</v>
      </c>
      <c r="D3021" s="176" t="s">
        <v>412</v>
      </c>
      <c r="E3021" s="176" t="s">
        <v>155</v>
      </c>
      <c r="F3021" s="176">
        <v>2024</v>
      </c>
      <c r="G3021" s="176" t="s">
        <v>138</v>
      </c>
      <c r="H3021" s="176" t="s">
        <v>151</v>
      </c>
      <c r="I3021" s="176" t="s">
        <v>152</v>
      </c>
      <c r="J3021" s="250" t="s">
        <v>13</v>
      </c>
      <c r="K3021" s="178">
        <v>2035</v>
      </c>
      <c r="L3021" s="178">
        <v>10</v>
      </c>
      <c r="M3021" s="178">
        <v>0</v>
      </c>
      <c r="N3021" s="179" t="s">
        <v>20</v>
      </c>
      <c r="O3021" s="180" t="s">
        <v>146</v>
      </c>
    </row>
    <row r="3022" spans="1:15" customFormat="1" ht="15.5" x14ac:dyDescent="0.35">
      <c r="A3022" s="123" t="s">
        <v>6612</v>
      </c>
      <c r="B3022" s="124" t="s">
        <v>6613</v>
      </c>
      <c r="C3022" s="123" t="s">
        <v>90</v>
      </c>
      <c r="D3022" s="123" t="s">
        <v>63</v>
      </c>
      <c r="E3022" s="123" t="s">
        <v>327</v>
      </c>
      <c r="F3022" s="123">
        <v>2024</v>
      </c>
      <c r="G3022" s="123" t="s">
        <v>138</v>
      </c>
      <c r="H3022" s="123" t="s">
        <v>151</v>
      </c>
      <c r="I3022" s="123" t="s">
        <v>200</v>
      </c>
      <c r="J3022" s="251" t="s">
        <v>13</v>
      </c>
      <c r="K3022" s="181">
        <v>707768</v>
      </c>
      <c r="L3022" s="181">
        <v>2</v>
      </c>
      <c r="M3022" s="181">
        <v>0</v>
      </c>
      <c r="N3022" s="182" t="s">
        <v>20</v>
      </c>
      <c r="O3022" s="183" t="s">
        <v>146</v>
      </c>
    </row>
    <row r="3023" spans="1:15" customFormat="1" ht="15.5" x14ac:dyDescent="0.35">
      <c r="A3023" s="176" t="s">
        <v>6614</v>
      </c>
      <c r="B3023" s="177" t="s">
        <v>6615</v>
      </c>
      <c r="C3023" s="176" t="s">
        <v>90</v>
      </c>
      <c r="D3023" s="176" t="s">
        <v>6616</v>
      </c>
      <c r="E3023" s="176" t="s">
        <v>6616</v>
      </c>
      <c r="F3023" s="176">
        <v>2024</v>
      </c>
      <c r="G3023" s="176" t="s">
        <v>251</v>
      </c>
      <c r="H3023" s="176" t="s">
        <v>1651</v>
      </c>
      <c r="I3023" s="176" t="s">
        <v>4766</v>
      </c>
      <c r="J3023" s="250" t="s">
        <v>13</v>
      </c>
      <c r="K3023" s="178">
        <v>50105</v>
      </c>
      <c r="L3023" s="178">
        <v>50105</v>
      </c>
      <c r="M3023" s="178">
        <v>50105</v>
      </c>
      <c r="N3023" s="179" t="s">
        <v>20</v>
      </c>
      <c r="O3023" s="180" t="s">
        <v>20</v>
      </c>
    </row>
    <row r="3024" spans="1:15" customFormat="1" ht="15.5" x14ac:dyDescent="0.35">
      <c r="A3024" s="123" t="s">
        <v>6617</v>
      </c>
      <c r="B3024" s="124" t="s">
        <v>6618</v>
      </c>
      <c r="C3024" s="123" t="s">
        <v>93</v>
      </c>
      <c r="D3024" s="123" t="s">
        <v>315</v>
      </c>
      <c r="E3024" s="123" t="s">
        <v>2576</v>
      </c>
      <c r="F3024" s="123">
        <v>2024</v>
      </c>
      <c r="G3024" s="123" t="s">
        <v>138</v>
      </c>
      <c r="H3024" s="123" t="s">
        <v>139</v>
      </c>
      <c r="I3024" s="123" t="s">
        <v>140</v>
      </c>
      <c r="J3024" s="251" t="s">
        <v>13</v>
      </c>
      <c r="K3024" s="181">
        <v>6</v>
      </c>
      <c r="L3024" s="181">
        <v>6</v>
      </c>
      <c r="M3024" s="181">
        <v>0</v>
      </c>
      <c r="N3024" s="182" t="s">
        <v>20</v>
      </c>
      <c r="O3024" s="183" t="s">
        <v>146</v>
      </c>
    </row>
    <row r="3025" spans="1:15" customFormat="1" ht="15.5" x14ac:dyDescent="0.35">
      <c r="A3025" s="176" t="s">
        <v>6619</v>
      </c>
      <c r="B3025" s="177" t="s">
        <v>6620</v>
      </c>
      <c r="C3025" s="176" t="s">
        <v>96</v>
      </c>
      <c r="D3025" s="176" t="s">
        <v>166</v>
      </c>
      <c r="E3025" s="176" t="s">
        <v>174</v>
      </c>
      <c r="F3025" s="176">
        <v>2024</v>
      </c>
      <c r="G3025" s="176" t="s">
        <v>138</v>
      </c>
      <c r="H3025" s="176" t="s">
        <v>144</v>
      </c>
      <c r="I3025" s="176" t="s">
        <v>145</v>
      </c>
      <c r="J3025" s="250" t="s">
        <v>13</v>
      </c>
      <c r="K3025" s="178">
        <v>249376</v>
      </c>
      <c r="L3025" s="178">
        <v>249375</v>
      </c>
      <c r="M3025" s="178">
        <v>249373.19099999999</v>
      </c>
      <c r="N3025" s="179" t="s">
        <v>20</v>
      </c>
      <c r="O3025" s="180" t="s">
        <v>20</v>
      </c>
    </row>
    <row r="3026" spans="1:15" customFormat="1" ht="15.5" x14ac:dyDescent="0.35">
      <c r="A3026" s="123" t="s">
        <v>6621</v>
      </c>
      <c r="B3026" s="124" t="s">
        <v>6622</v>
      </c>
      <c r="C3026" s="123" t="s">
        <v>91</v>
      </c>
      <c r="D3026" s="123" t="s">
        <v>155</v>
      </c>
      <c r="E3026" s="123" t="s">
        <v>155</v>
      </c>
      <c r="F3026" s="123">
        <v>2024</v>
      </c>
      <c r="G3026" s="123" t="s">
        <v>2052</v>
      </c>
      <c r="H3026" s="123" t="s">
        <v>687</v>
      </c>
      <c r="I3026" s="123" t="s">
        <v>957</v>
      </c>
      <c r="J3026" s="251" t="s">
        <v>13</v>
      </c>
      <c r="K3026" s="181">
        <v>1778803</v>
      </c>
      <c r="L3026" s="185">
        <v>1545176</v>
      </c>
      <c r="M3026" s="181">
        <v>1546850.0379999999</v>
      </c>
      <c r="N3026" s="182" t="s">
        <v>20</v>
      </c>
      <c r="O3026" s="183" t="s">
        <v>20</v>
      </c>
    </row>
    <row r="3027" spans="1:15" customFormat="1" ht="15.5" x14ac:dyDescent="0.35">
      <c r="A3027" s="176" t="s">
        <v>6623</v>
      </c>
      <c r="B3027" s="177" t="s">
        <v>6624</v>
      </c>
      <c r="C3027" s="176" t="s">
        <v>88</v>
      </c>
      <c r="D3027" s="176" t="s">
        <v>396</v>
      </c>
      <c r="E3027" s="176" t="s">
        <v>464</v>
      </c>
      <c r="F3027" s="176">
        <v>2024</v>
      </c>
      <c r="G3027" s="176" t="s">
        <v>138</v>
      </c>
      <c r="H3027" s="176" t="s">
        <v>139</v>
      </c>
      <c r="I3027" s="176" t="s">
        <v>168</v>
      </c>
      <c r="J3027" s="250" t="s">
        <v>13</v>
      </c>
      <c r="K3027" s="178">
        <v>110104</v>
      </c>
      <c r="L3027" s="178">
        <v>110104</v>
      </c>
      <c r="M3027" s="178">
        <v>110103</v>
      </c>
      <c r="N3027" s="179" t="s">
        <v>20</v>
      </c>
      <c r="O3027" s="180" t="s">
        <v>20</v>
      </c>
    </row>
    <row r="3028" spans="1:15" customFormat="1" ht="15.5" x14ac:dyDescent="0.35">
      <c r="A3028" s="123" t="s">
        <v>6625</v>
      </c>
      <c r="B3028" s="124" t="s">
        <v>6626</v>
      </c>
      <c r="C3028" s="123" t="s">
        <v>91</v>
      </c>
      <c r="D3028" s="123" t="s">
        <v>763</v>
      </c>
      <c r="E3028" s="123" t="s">
        <v>1337</v>
      </c>
      <c r="F3028" s="123">
        <v>2024</v>
      </c>
      <c r="G3028" s="123" t="s">
        <v>138</v>
      </c>
      <c r="H3028" s="123" t="s">
        <v>151</v>
      </c>
      <c r="I3028" s="123" t="s">
        <v>200</v>
      </c>
      <c r="J3028" s="251" t="s">
        <v>13</v>
      </c>
      <c r="K3028" s="181">
        <v>1708226</v>
      </c>
      <c r="L3028" s="181">
        <v>352426</v>
      </c>
      <c r="M3028" s="181">
        <v>352426.16399999999</v>
      </c>
      <c r="N3028" s="182" t="s">
        <v>20</v>
      </c>
      <c r="O3028" s="183" t="s">
        <v>20</v>
      </c>
    </row>
    <row r="3029" spans="1:15" customFormat="1" ht="15.5" x14ac:dyDescent="0.35">
      <c r="A3029" s="176" t="s">
        <v>6627</v>
      </c>
      <c r="B3029" s="177" t="s">
        <v>6628</v>
      </c>
      <c r="C3029" s="176" t="s">
        <v>92</v>
      </c>
      <c r="D3029" s="176" t="s">
        <v>361</v>
      </c>
      <c r="E3029" s="176" t="s">
        <v>1231</v>
      </c>
      <c r="F3029" s="176">
        <v>2024</v>
      </c>
      <c r="G3029" s="176" t="s">
        <v>138</v>
      </c>
      <c r="H3029" s="176" t="s">
        <v>144</v>
      </c>
      <c r="I3029" s="176" t="s">
        <v>145</v>
      </c>
      <c r="J3029" s="250" t="s">
        <v>13</v>
      </c>
      <c r="K3029" s="178">
        <v>1000</v>
      </c>
      <c r="L3029" s="178">
        <v>1000</v>
      </c>
      <c r="M3029" s="178">
        <v>0</v>
      </c>
      <c r="N3029" s="179" t="s">
        <v>20</v>
      </c>
      <c r="O3029" s="180" t="s">
        <v>146</v>
      </c>
    </row>
    <row r="3030" spans="1:15" customFormat="1" ht="15.5" x14ac:dyDescent="0.35">
      <c r="A3030" s="123" t="s">
        <v>6629</v>
      </c>
      <c r="B3030" s="124" t="s">
        <v>6630</v>
      </c>
      <c r="C3030" s="123" t="s">
        <v>98</v>
      </c>
      <c r="D3030" s="123" t="s">
        <v>158</v>
      </c>
      <c r="E3030" s="123" t="s">
        <v>660</v>
      </c>
      <c r="F3030" s="123">
        <v>2024</v>
      </c>
      <c r="G3030" s="123" t="s">
        <v>138</v>
      </c>
      <c r="H3030" s="123" t="s">
        <v>151</v>
      </c>
      <c r="I3030" s="123" t="s">
        <v>200</v>
      </c>
      <c r="J3030" s="251" t="s">
        <v>13</v>
      </c>
      <c r="K3030" s="181">
        <v>354737</v>
      </c>
      <c r="L3030" s="181">
        <v>342231</v>
      </c>
      <c r="M3030" s="181">
        <v>315894.63400000002</v>
      </c>
      <c r="N3030" s="182" t="s">
        <v>20</v>
      </c>
      <c r="O3030" s="183" t="s">
        <v>20</v>
      </c>
    </row>
    <row r="3031" spans="1:15" customFormat="1" ht="15.5" x14ac:dyDescent="0.35">
      <c r="A3031" s="176" t="s">
        <v>6631</v>
      </c>
      <c r="B3031" s="177" t="s">
        <v>6632</v>
      </c>
      <c r="C3031" s="176" t="s">
        <v>96</v>
      </c>
      <c r="D3031" s="176" t="s">
        <v>136</v>
      </c>
      <c r="E3031" s="176" t="s">
        <v>381</v>
      </c>
      <c r="F3031" s="176">
        <v>2024</v>
      </c>
      <c r="G3031" s="176" t="s">
        <v>138</v>
      </c>
      <c r="H3031" s="176" t="s">
        <v>144</v>
      </c>
      <c r="I3031" s="176" t="s">
        <v>145</v>
      </c>
      <c r="J3031" s="250" t="s">
        <v>13</v>
      </c>
      <c r="K3031" s="178">
        <v>407448</v>
      </c>
      <c r="L3031" s="178">
        <v>406599</v>
      </c>
      <c r="M3031" s="184">
        <v>406599</v>
      </c>
      <c r="N3031" s="179" t="s">
        <v>20</v>
      </c>
      <c r="O3031" s="180" t="s">
        <v>20</v>
      </c>
    </row>
    <row r="3032" spans="1:15" customFormat="1" ht="15.5" x14ac:dyDescent="0.35">
      <c r="A3032" s="123" t="s">
        <v>6633</v>
      </c>
      <c r="B3032" s="124" t="s">
        <v>6634</v>
      </c>
      <c r="C3032" s="123" t="s">
        <v>97</v>
      </c>
      <c r="D3032" s="123" t="s">
        <v>333</v>
      </c>
      <c r="E3032" s="123" t="s">
        <v>390</v>
      </c>
      <c r="F3032" s="123">
        <v>2024</v>
      </c>
      <c r="G3032" s="123" t="s">
        <v>138</v>
      </c>
      <c r="H3032" s="123" t="s">
        <v>151</v>
      </c>
      <c r="I3032" s="123" t="s">
        <v>200</v>
      </c>
      <c r="J3032" s="251" t="s">
        <v>13</v>
      </c>
      <c r="K3032" s="181">
        <v>30089</v>
      </c>
      <c r="L3032" s="181">
        <v>12309</v>
      </c>
      <c r="M3032" s="185">
        <v>12309</v>
      </c>
      <c r="N3032" s="182" t="s">
        <v>20</v>
      </c>
      <c r="O3032" s="183" t="s">
        <v>20</v>
      </c>
    </row>
    <row r="3033" spans="1:15" customFormat="1" ht="15.5" x14ac:dyDescent="0.35">
      <c r="A3033" s="176" t="s">
        <v>6635</v>
      </c>
      <c r="B3033" s="177" t="s">
        <v>6636</v>
      </c>
      <c r="C3033" s="176" t="s">
        <v>109</v>
      </c>
      <c r="D3033" s="176" t="s">
        <v>368</v>
      </c>
      <c r="E3033" s="176" t="s">
        <v>2709</v>
      </c>
      <c r="F3033" s="176">
        <v>2024</v>
      </c>
      <c r="G3033" s="176" t="s">
        <v>138</v>
      </c>
      <c r="H3033" s="176" t="s">
        <v>151</v>
      </c>
      <c r="I3033" s="176" t="s">
        <v>200</v>
      </c>
      <c r="J3033" s="250" t="s">
        <v>13</v>
      </c>
      <c r="K3033" s="178">
        <v>1052000</v>
      </c>
      <c r="L3033" s="178">
        <v>3592000</v>
      </c>
      <c r="M3033" s="178">
        <v>2780846</v>
      </c>
      <c r="N3033" s="179" t="s">
        <v>20</v>
      </c>
      <c r="O3033" s="180" t="s">
        <v>20</v>
      </c>
    </row>
    <row r="3034" spans="1:15" customFormat="1" ht="15.5" x14ac:dyDescent="0.35">
      <c r="A3034" s="123" t="s">
        <v>6637</v>
      </c>
      <c r="B3034" s="124" t="s">
        <v>6638</v>
      </c>
      <c r="C3034" s="123" t="s">
        <v>97</v>
      </c>
      <c r="D3034" s="123" t="s">
        <v>333</v>
      </c>
      <c r="E3034" s="123" t="s">
        <v>155</v>
      </c>
      <c r="F3034" s="123">
        <v>2024</v>
      </c>
      <c r="G3034" s="123" t="s">
        <v>138</v>
      </c>
      <c r="H3034" s="123" t="s">
        <v>139</v>
      </c>
      <c r="I3034" s="123" t="s">
        <v>140</v>
      </c>
      <c r="J3034" s="251" t="s">
        <v>13</v>
      </c>
      <c r="K3034" s="181">
        <v>118721</v>
      </c>
      <c r="L3034" s="185">
        <v>118721</v>
      </c>
      <c r="M3034" s="181">
        <v>110570</v>
      </c>
      <c r="N3034" s="182" t="s">
        <v>20</v>
      </c>
      <c r="O3034" s="183" t="s">
        <v>20</v>
      </c>
    </row>
    <row r="3035" spans="1:15" customFormat="1" ht="15.5" x14ac:dyDescent="0.35">
      <c r="A3035" s="176" t="s">
        <v>6639</v>
      </c>
      <c r="B3035" s="177" t="s">
        <v>6640</v>
      </c>
      <c r="C3035" s="176" t="s">
        <v>98</v>
      </c>
      <c r="D3035" s="176" t="s">
        <v>400</v>
      </c>
      <c r="E3035" s="176" t="s">
        <v>437</v>
      </c>
      <c r="F3035" s="176">
        <v>2024</v>
      </c>
      <c r="G3035" s="176" t="s">
        <v>138</v>
      </c>
      <c r="H3035" s="176" t="s">
        <v>196</v>
      </c>
      <c r="I3035" s="176" t="s">
        <v>196</v>
      </c>
      <c r="J3035" s="250" t="s">
        <v>13</v>
      </c>
      <c r="K3035" s="178">
        <v>75013</v>
      </c>
      <c r="L3035" s="178">
        <v>57291</v>
      </c>
      <c r="M3035" s="178">
        <v>45013.1</v>
      </c>
      <c r="N3035" s="179" t="s">
        <v>20</v>
      </c>
      <c r="O3035" s="180" t="s">
        <v>20</v>
      </c>
    </row>
    <row r="3036" spans="1:15" customFormat="1" ht="15.5" x14ac:dyDescent="0.35">
      <c r="A3036" s="123" t="s">
        <v>6641</v>
      </c>
      <c r="B3036" s="124" t="s">
        <v>6642</v>
      </c>
      <c r="C3036" s="123" t="s">
        <v>90</v>
      </c>
      <c r="D3036" s="123" t="s">
        <v>306</v>
      </c>
      <c r="E3036" s="123" t="s">
        <v>1116</v>
      </c>
      <c r="F3036" s="123">
        <v>2024</v>
      </c>
      <c r="G3036" s="123" t="s">
        <v>138</v>
      </c>
      <c r="H3036" s="123" t="s">
        <v>151</v>
      </c>
      <c r="I3036" s="123" t="s">
        <v>200</v>
      </c>
      <c r="J3036" s="251" t="s">
        <v>13</v>
      </c>
      <c r="K3036" s="181">
        <v>1811291</v>
      </c>
      <c r="L3036" s="181">
        <v>105889</v>
      </c>
      <c r="M3036" s="181">
        <v>105886</v>
      </c>
      <c r="N3036" s="182" t="s">
        <v>20</v>
      </c>
      <c r="O3036" s="183" t="s">
        <v>20</v>
      </c>
    </row>
    <row r="3037" spans="1:15" customFormat="1" ht="15.5" x14ac:dyDescent="0.35">
      <c r="A3037" s="176" t="s">
        <v>6643</v>
      </c>
      <c r="B3037" s="177" t="s">
        <v>6644</v>
      </c>
      <c r="C3037" s="176" t="s">
        <v>90</v>
      </c>
      <c r="D3037" s="176" t="s">
        <v>306</v>
      </c>
      <c r="E3037" s="176" t="s">
        <v>1116</v>
      </c>
      <c r="F3037" s="176">
        <v>2024</v>
      </c>
      <c r="G3037" s="176" t="s">
        <v>138</v>
      </c>
      <c r="H3037" s="176" t="s">
        <v>151</v>
      </c>
      <c r="I3037" s="176" t="s">
        <v>200</v>
      </c>
      <c r="J3037" s="250" t="s">
        <v>13</v>
      </c>
      <c r="K3037" s="178">
        <v>293365</v>
      </c>
      <c r="L3037" s="178">
        <v>3</v>
      </c>
      <c r="M3037" s="178">
        <v>0</v>
      </c>
      <c r="N3037" s="179" t="s">
        <v>20</v>
      </c>
      <c r="O3037" s="180" t="s">
        <v>146</v>
      </c>
    </row>
    <row r="3038" spans="1:15" customFormat="1" ht="15.5" x14ac:dyDescent="0.35">
      <c r="A3038" s="123" t="s">
        <v>6645</v>
      </c>
      <c r="B3038" s="124" t="s">
        <v>6646</v>
      </c>
      <c r="C3038" s="123" t="s">
        <v>111</v>
      </c>
      <c r="D3038" s="123" t="s">
        <v>180</v>
      </c>
      <c r="E3038" s="123" t="s">
        <v>3319</v>
      </c>
      <c r="F3038" s="123">
        <v>2024</v>
      </c>
      <c r="G3038" s="123" t="s">
        <v>138</v>
      </c>
      <c r="H3038" s="123" t="s">
        <v>144</v>
      </c>
      <c r="I3038" s="123" t="s">
        <v>1758</v>
      </c>
      <c r="J3038" s="251" t="s">
        <v>13</v>
      </c>
      <c r="K3038" s="181">
        <v>370378</v>
      </c>
      <c r="L3038" s="181">
        <v>134659</v>
      </c>
      <c r="M3038" s="181">
        <v>134659</v>
      </c>
      <c r="N3038" s="182" t="s">
        <v>20</v>
      </c>
      <c r="O3038" s="183" t="s">
        <v>20</v>
      </c>
    </row>
    <row r="3039" spans="1:15" customFormat="1" ht="15.5" x14ac:dyDescent="0.35">
      <c r="A3039" s="176" t="s">
        <v>6647</v>
      </c>
      <c r="B3039" s="177" t="s">
        <v>6648</v>
      </c>
      <c r="C3039" s="176" t="s">
        <v>90</v>
      </c>
      <c r="D3039" s="176" t="s">
        <v>306</v>
      </c>
      <c r="E3039" s="176" t="s">
        <v>1270</v>
      </c>
      <c r="F3039" s="176">
        <v>2024</v>
      </c>
      <c r="G3039" s="176" t="s">
        <v>138</v>
      </c>
      <c r="H3039" s="176" t="s">
        <v>144</v>
      </c>
      <c r="I3039" s="176" t="s">
        <v>943</v>
      </c>
      <c r="J3039" s="250" t="s">
        <v>13</v>
      </c>
      <c r="K3039" s="178">
        <v>19712</v>
      </c>
      <c r="L3039" s="184">
        <v>12067</v>
      </c>
      <c r="M3039" s="178">
        <v>0</v>
      </c>
      <c r="N3039" s="179" t="s">
        <v>20</v>
      </c>
      <c r="O3039" s="180" t="s">
        <v>146</v>
      </c>
    </row>
    <row r="3040" spans="1:15" customFormat="1" ht="15.5" x14ac:dyDescent="0.35">
      <c r="A3040" s="123" t="s">
        <v>6649</v>
      </c>
      <c r="B3040" s="124" t="s">
        <v>6650</v>
      </c>
      <c r="C3040" s="123" t="s">
        <v>96</v>
      </c>
      <c r="D3040" s="123" t="s">
        <v>166</v>
      </c>
      <c r="E3040" s="123" t="s">
        <v>174</v>
      </c>
      <c r="F3040" s="123">
        <v>2024</v>
      </c>
      <c r="G3040" s="123" t="s">
        <v>138</v>
      </c>
      <c r="H3040" s="123" t="s">
        <v>144</v>
      </c>
      <c r="I3040" s="123" t="s">
        <v>145</v>
      </c>
      <c r="J3040" s="251" t="s">
        <v>13</v>
      </c>
      <c r="K3040" s="181">
        <v>655026</v>
      </c>
      <c r="L3040" s="181">
        <v>312</v>
      </c>
      <c r="M3040" s="185">
        <v>0</v>
      </c>
      <c r="N3040" s="182" t="s">
        <v>20</v>
      </c>
      <c r="O3040" s="183" t="s">
        <v>146</v>
      </c>
    </row>
    <row r="3041" spans="1:15" customFormat="1" ht="15.5" x14ac:dyDescent="0.35">
      <c r="A3041" s="176" t="s">
        <v>6651</v>
      </c>
      <c r="B3041" s="177" t="s">
        <v>6652</v>
      </c>
      <c r="C3041" s="176" t="s">
        <v>74</v>
      </c>
      <c r="D3041" s="176" t="s">
        <v>155</v>
      </c>
      <c r="E3041" s="176" t="s">
        <v>155</v>
      </c>
      <c r="F3041" s="176">
        <v>2024</v>
      </c>
      <c r="G3041" s="176" t="s">
        <v>251</v>
      </c>
      <c r="H3041" s="176" t="s">
        <v>151</v>
      </c>
      <c r="I3041" s="176" t="s">
        <v>152</v>
      </c>
      <c r="J3041" s="250" t="s">
        <v>13</v>
      </c>
      <c r="K3041" s="178">
        <v>375181</v>
      </c>
      <c r="L3041" s="178">
        <v>365000</v>
      </c>
      <c r="M3041" s="178">
        <v>266941.02600000001</v>
      </c>
      <c r="N3041" s="179" t="s">
        <v>20</v>
      </c>
      <c r="O3041" s="180" t="s">
        <v>20</v>
      </c>
    </row>
    <row r="3042" spans="1:15" customFormat="1" ht="15.5" x14ac:dyDescent="0.35">
      <c r="A3042" s="123" t="s">
        <v>6653</v>
      </c>
      <c r="B3042" s="124" t="s">
        <v>6654</v>
      </c>
      <c r="C3042" s="123" t="s">
        <v>93</v>
      </c>
      <c r="D3042" s="123" t="s">
        <v>194</v>
      </c>
      <c r="E3042" s="123" t="s">
        <v>782</v>
      </c>
      <c r="F3042" s="123">
        <v>2024</v>
      </c>
      <c r="G3042" s="123" t="s">
        <v>138</v>
      </c>
      <c r="H3042" s="123" t="s">
        <v>144</v>
      </c>
      <c r="I3042" s="123" t="s">
        <v>145</v>
      </c>
      <c r="J3042" s="251" t="s">
        <v>13</v>
      </c>
      <c r="K3042" s="181">
        <v>1028590</v>
      </c>
      <c r="L3042" s="181">
        <v>841590</v>
      </c>
      <c r="M3042" s="181">
        <v>841590</v>
      </c>
      <c r="N3042" s="182" t="s">
        <v>20</v>
      </c>
      <c r="O3042" s="183" t="s">
        <v>20</v>
      </c>
    </row>
    <row r="3043" spans="1:15" customFormat="1" ht="15.5" x14ac:dyDescent="0.35">
      <c r="A3043" s="176" t="s">
        <v>6655</v>
      </c>
      <c r="B3043" s="177" t="s">
        <v>6656</v>
      </c>
      <c r="C3043" s="176" t="s">
        <v>90</v>
      </c>
      <c r="D3043" s="176" t="s">
        <v>306</v>
      </c>
      <c r="E3043" s="176" t="s">
        <v>3759</v>
      </c>
      <c r="F3043" s="176">
        <v>2024</v>
      </c>
      <c r="G3043" s="176" t="s">
        <v>138</v>
      </c>
      <c r="H3043" s="176" t="s">
        <v>144</v>
      </c>
      <c r="I3043" s="176" t="s">
        <v>913</v>
      </c>
      <c r="J3043" s="250" t="s">
        <v>13</v>
      </c>
      <c r="K3043" s="178">
        <v>213820</v>
      </c>
      <c r="L3043" s="178">
        <v>3</v>
      </c>
      <c r="M3043" s="178">
        <v>0</v>
      </c>
      <c r="N3043" s="179" t="s">
        <v>20</v>
      </c>
      <c r="O3043" s="180" t="s">
        <v>146</v>
      </c>
    </row>
    <row r="3044" spans="1:15" customFormat="1" ht="15.5" x14ac:dyDescent="0.35">
      <c r="A3044" s="123" t="s">
        <v>6657</v>
      </c>
      <c r="B3044" s="124" t="s">
        <v>6658</v>
      </c>
      <c r="C3044" s="123" t="s">
        <v>109</v>
      </c>
      <c r="D3044" s="123" t="s">
        <v>368</v>
      </c>
      <c r="E3044" s="123" t="s">
        <v>535</v>
      </c>
      <c r="F3044" s="123">
        <v>2024</v>
      </c>
      <c r="G3044" s="123" t="s">
        <v>138</v>
      </c>
      <c r="H3044" s="123" t="s">
        <v>847</v>
      </c>
      <c r="I3044" s="123" t="s">
        <v>1673</v>
      </c>
      <c r="J3044" s="251" t="s">
        <v>13</v>
      </c>
      <c r="K3044" s="181">
        <v>2714270</v>
      </c>
      <c r="L3044" s="181">
        <v>128</v>
      </c>
      <c r="M3044" s="181">
        <v>126.241</v>
      </c>
      <c r="N3044" s="182" t="s">
        <v>20</v>
      </c>
      <c r="O3044" s="183" t="s">
        <v>20</v>
      </c>
    </row>
    <row r="3045" spans="1:15" customFormat="1" ht="15.5" x14ac:dyDescent="0.35">
      <c r="A3045" s="176" t="s">
        <v>6659</v>
      </c>
      <c r="B3045" s="177" t="s">
        <v>6660</v>
      </c>
      <c r="C3045" s="176" t="s">
        <v>96</v>
      </c>
      <c r="D3045" s="176" t="s">
        <v>166</v>
      </c>
      <c r="E3045" s="176" t="s">
        <v>558</v>
      </c>
      <c r="F3045" s="176">
        <v>2024</v>
      </c>
      <c r="G3045" s="176" t="s">
        <v>138</v>
      </c>
      <c r="H3045" s="176" t="s">
        <v>144</v>
      </c>
      <c r="I3045" s="176" t="s">
        <v>145</v>
      </c>
      <c r="J3045" s="250" t="s">
        <v>13</v>
      </c>
      <c r="K3045" s="178">
        <v>403906</v>
      </c>
      <c r="L3045" s="178">
        <v>403606</v>
      </c>
      <c r="M3045" s="178">
        <v>403599</v>
      </c>
      <c r="N3045" s="179" t="s">
        <v>20</v>
      </c>
      <c r="O3045" s="180" t="s">
        <v>20</v>
      </c>
    </row>
    <row r="3046" spans="1:15" customFormat="1" ht="15.5" x14ac:dyDescent="0.35">
      <c r="A3046" s="123" t="s">
        <v>6661</v>
      </c>
      <c r="B3046" s="124" t="s">
        <v>6662</v>
      </c>
      <c r="C3046" s="123" t="s">
        <v>109</v>
      </c>
      <c r="D3046" s="123" t="s">
        <v>171</v>
      </c>
      <c r="E3046" s="123" t="s">
        <v>3324</v>
      </c>
      <c r="F3046" s="123">
        <v>2024</v>
      </c>
      <c r="G3046" s="123" t="s">
        <v>138</v>
      </c>
      <c r="H3046" s="123" t="s">
        <v>144</v>
      </c>
      <c r="I3046" s="123" t="s">
        <v>144</v>
      </c>
      <c r="J3046" s="251" t="s">
        <v>13</v>
      </c>
      <c r="K3046" s="181">
        <v>2715476</v>
      </c>
      <c r="L3046" s="185">
        <v>231168</v>
      </c>
      <c r="M3046" s="181">
        <v>231159.391</v>
      </c>
      <c r="N3046" s="182" t="s">
        <v>20</v>
      </c>
      <c r="O3046" s="183" t="s">
        <v>20</v>
      </c>
    </row>
    <row r="3047" spans="1:15" customFormat="1" ht="15.5" x14ac:dyDescent="0.35">
      <c r="A3047" s="176" t="s">
        <v>6663</v>
      </c>
      <c r="B3047" s="177" t="s">
        <v>6664</v>
      </c>
      <c r="C3047" s="176" t="s">
        <v>96</v>
      </c>
      <c r="D3047" s="176" t="s">
        <v>166</v>
      </c>
      <c r="E3047" s="176" t="s">
        <v>229</v>
      </c>
      <c r="F3047" s="176">
        <v>2024</v>
      </c>
      <c r="G3047" s="176" t="s">
        <v>138</v>
      </c>
      <c r="H3047" s="176" t="s">
        <v>144</v>
      </c>
      <c r="I3047" s="176" t="s">
        <v>145</v>
      </c>
      <c r="J3047" s="250" t="s">
        <v>13</v>
      </c>
      <c r="K3047" s="178">
        <v>1785343</v>
      </c>
      <c r="L3047" s="184">
        <v>11299</v>
      </c>
      <c r="M3047" s="178">
        <v>0</v>
      </c>
      <c r="N3047" s="179" t="s">
        <v>20</v>
      </c>
      <c r="O3047" s="180" t="s">
        <v>146</v>
      </c>
    </row>
    <row r="3048" spans="1:15" customFormat="1" ht="15.5" x14ac:dyDescent="0.35">
      <c r="A3048" s="123" t="s">
        <v>6665</v>
      </c>
      <c r="B3048" s="124" t="s">
        <v>6666</v>
      </c>
      <c r="C3048" s="123" t="s">
        <v>91</v>
      </c>
      <c r="D3048" s="123" t="s">
        <v>384</v>
      </c>
      <c r="E3048" s="123" t="s">
        <v>813</v>
      </c>
      <c r="F3048" s="123">
        <v>2024</v>
      </c>
      <c r="G3048" s="123" t="s">
        <v>138</v>
      </c>
      <c r="H3048" s="123" t="s">
        <v>162</v>
      </c>
      <c r="I3048" s="123" t="s">
        <v>1018</v>
      </c>
      <c r="J3048" s="251" t="s">
        <v>13</v>
      </c>
      <c r="K3048" s="181">
        <v>15239</v>
      </c>
      <c r="L3048" s="181">
        <v>36501</v>
      </c>
      <c r="M3048" s="181">
        <v>8189</v>
      </c>
      <c r="N3048" s="182" t="s">
        <v>20</v>
      </c>
      <c r="O3048" s="183" t="s">
        <v>20</v>
      </c>
    </row>
    <row r="3049" spans="1:15" customFormat="1" ht="15.5" x14ac:dyDescent="0.35">
      <c r="A3049" s="176" t="s">
        <v>6667</v>
      </c>
      <c r="B3049" s="177" t="s">
        <v>6668</v>
      </c>
      <c r="C3049" s="176" t="s">
        <v>92</v>
      </c>
      <c r="D3049" s="176" t="s">
        <v>361</v>
      </c>
      <c r="E3049" s="176" t="s">
        <v>1657</v>
      </c>
      <c r="F3049" s="176">
        <v>2024</v>
      </c>
      <c r="G3049" s="176" t="s">
        <v>251</v>
      </c>
      <c r="H3049" s="176" t="s">
        <v>210</v>
      </c>
      <c r="I3049" s="176" t="s">
        <v>211</v>
      </c>
      <c r="J3049" s="250" t="s">
        <v>13</v>
      </c>
      <c r="K3049" s="178">
        <v>21000</v>
      </c>
      <c r="L3049" s="178">
        <v>21000</v>
      </c>
      <c r="M3049" s="178">
        <v>21000</v>
      </c>
      <c r="N3049" s="179" t="s">
        <v>20</v>
      </c>
      <c r="O3049" s="180" t="s">
        <v>20</v>
      </c>
    </row>
    <row r="3050" spans="1:15" customFormat="1" ht="15.5" x14ac:dyDescent="0.35">
      <c r="A3050" s="123" t="s">
        <v>6669</v>
      </c>
      <c r="B3050" s="124" t="s">
        <v>6670</v>
      </c>
      <c r="C3050" s="123" t="s">
        <v>109</v>
      </c>
      <c r="D3050" s="123" t="s">
        <v>368</v>
      </c>
      <c r="E3050" s="123" t="s">
        <v>1280</v>
      </c>
      <c r="F3050" s="123">
        <v>2024</v>
      </c>
      <c r="G3050" s="123" t="s">
        <v>138</v>
      </c>
      <c r="H3050" s="123" t="s">
        <v>182</v>
      </c>
      <c r="I3050" s="123" t="s">
        <v>1000</v>
      </c>
      <c r="J3050" s="251" t="s">
        <v>13</v>
      </c>
      <c r="K3050" s="181">
        <v>2765320</v>
      </c>
      <c r="L3050" s="181">
        <v>3178129</v>
      </c>
      <c r="M3050" s="181">
        <v>2590673.173</v>
      </c>
      <c r="N3050" s="182" t="s">
        <v>20</v>
      </c>
      <c r="O3050" s="183" t="s">
        <v>20</v>
      </c>
    </row>
    <row r="3051" spans="1:15" customFormat="1" ht="15.5" x14ac:dyDescent="0.35">
      <c r="A3051" s="176" t="s">
        <v>6671</v>
      </c>
      <c r="B3051" s="177" t="s">
        <v>6672</v>
      </c>
      <c r="C3051" s="176" t="s">
        <v>100</v>
      </c>
      <c r="D3051" s="176" t="s">
        <v>155</v>
      </c>
      <c r="E3051" s="176" t="s">
        <v>155</v>
      </c>
      <c r="F3051" s="176">
        <v>2024</v>
      </c>
      <c r="G3051" s="176" t="s">
        <v>138</v>
      </c>
      <c r="H3051" s="176" t="s">
        <v>196</v>
      </c>
      <c r="I3051" s="176" t="s">
        <v>196</v>
      </c>
      <c r="J3051" s="250" t="s">
        <v>13</v>
      </c>
      <c r="K3051" s="178">
        <v>40000</v>
      </c>
      <c r="L3051" s="178">
        <v>40000</v>
      </c>
      <c r="M3051" s="178">
        <v>31005</v>
      </c>
      <c r="N3051" s="179" t="s">
        <v>20</v>
      </c>
      <c r="O3051" s="180" t="s">
        <v>20</v>
      </c>
    </row>
    <row r="3052" spans="1:15" customFormat="1" ht="15.5" x14ac:dyDescent="0.35">
      <c r="A3052" s="123" t="s">
        <v>6673</v>
      </c>
      <c r="B3052" s="124" t="s">
        <v>6674</v>
      </c>
      <c r="C3052" s="123" t="s">
        <v>92</v>
      </c>
      <c r="D3052" s="123" t="s">
        <v>721</v>
      </c>
      <c r="E3052" s="123" t="s">
        <v>1513</v>
      </c>
      <c r="F3052" s="123">
        <v>2024</v>
      </c>
      <c r="G3052" s="123" t="s">
        <v>138</v>
      </c>
      <c r="H3052" s="123" t="s">
        <v>144</v>
      </c>
      <c r="I3052" s="123" t="s">
        <v>145</v>
      </c>
      <c r="J3052" s="251" t="s">
        <v>13</v>
      </c>
      <c r="K3052" s="181">
        <v>132283</v>
      </c>
      <c r="L3052" s="181">
        <v>127342</v>
      </c>
      <c r="M3052" s="181">
        <v>127341.18</v>
      </c>
      <c r="N3052" s="182" t="s">
        <v>20</v>
      </c>
      <c r="O3052" s="183" t="s">
        <v>20</v>
      </c>
    </row>
    <row r="3053" spans="1:15" customFormat="1" ht="15.5" x14ac:dyDescent="0.35">
      <c r="A3053" s="176" t="s">
        <v>6675</v>
      </c>
      <c r="B3053" s="177" t="s">
        <v>6676</v>
      </c>
      <c r="C3053" s="176" t="s">
        <v>87</v>
      </c>
      <c r="D3053" s="176" t="s">
        <v>155</v>
      </c>
      <c r="E3053" s="176" t="s">
        <v>155</v>
      </c>
      <c r="F3053" s="176">
        <v>2024</v>
      </c>
      <c r="G3053" s="176" t="s">
        <v>138</v>
      </c>
      <c r="H3053" s="176" t="s">
        <v>151</v>
      </c>
      <c r="I3053" s="176" t="s">
        <v>200</v>
      </c>
      <c r="J3053" s="250" t="s">
        <v>13</v>
      </c>
      <c r="K3053" s="178">
        <v>753332</v>
      </c>
      <c r="L3053" s="178">
        <v>1073375</v>
      </c>
      <c r="M3053" s="178">
        <v>753332</v>
      </c>
      <c r="N3053" s="179" t="s">
        <v>20</v>
      </c>
      <c r="O3053" s="180" t="s">
        <v>20</v>
      </c>
    </row>
    <row r="3054" spans="1:15" customFormat="1" ht="15.5" x14ac:dyDescent="0.35">
      <c r="A3054" s="123" t="s">
        <v>6677</v>
      </c>
      <c r="B3054" s="124" t="s">
        <v>6678</v>
      </c>
      <c r="C3054" s="123" t="s">
        <v>91</v>
      </c>
      <c r="D3054" s="123" t="s">
        <v>384</v>
      </c>
      <c r="E3054" s="123" t="s">
        <v>561</v>
      </c>
      <c r="F3054" s="123">
        <v>2024</v>
      </c>
      <c r="G3054" s="123" t="s">
        <v>138</v>
      </c>
      <c r="H3054" s="123" t="s">
        <v>162</v>
      </c>
      <c r="I3054" s="123" t="s">
        <v>1018</v>
      </c>
      <c r="J3054" s="251" t="s">
        <v>13</v>
      </c>
      <c r="K3054" s="181">
        <v>22289</v>
      </c>
      <c r="L3054" s="181">
        <v>43157</v>
      </c>
      <c r="M3054" s="181">
        <v>7770.1009999999997</v>
      </c>
      <c r="N3054" s="182" t="s">
        <v>20</v>
      </c>
      <c r="O3054" s="183" t="s">
        <v>20</v>
      </c>
    </row>
    <row r="3055" spans="1:15" customFormat="1" ht="15.5" x14ac:dyDescent="0.35">
      <c r="A3055" s="176" t="s">
        <v>6679</v>
      </c>
      <c r="B3055" s="177" t="s">
        <v>6680</v>
      </c>
      <c r="C3055" s="176" t="s">
        <v>86</v>
      </c>
      <c r="D3055" s="176" t="s">
        <v>199</v>
      </c>
      <c r="E3055" s="176" t="s">
        <v>968</v>
      </c>
      <c r="F3055" s="176">
        <v>2024</v>
      </c>
      <c r="G3055" s="176" t="s">
        <v>138</v>
      </c>
      <c r="H3055" s="176" t="s">
        <v>182</v>
      </c>
      <c r="I3055" s="176" t="s">
        <v>330</v>
      </c>
      <c r="J3055" s="250" t="s">
        <v>13</v>
      </c>
      <c r="K3055" s="178">
        <v>26372</v>
      </c>
      <c r="L3055" s="178">
        <v>44552</v>
      </c>
      <c r="M3055" s="178">
        <v>18581</v>
      </c>
      <c r="N3055" s="179" t="s">
        <v>20</v>
      </c>
      <c r="O3055" s="180" t="s">
        <v>20</v>
      </c>
    </row>
    <row r="3056" spans="1:15" customFormat="1" ht="15.5" x14ac:dyDescent="0.35">
      <c r="A3056" s="123" t="s">
        <v>6681</v>
      </c>
      <c r="B3056" s="124" t="s">
        <v>6682</v>
      </c>
      <c r="C3056" s="123" t="s">
        <v>90</v>
      </c>
      <c r="D3056" s="123" t="s">
        <v>306</v>
      </c>
      <c r="E3056" s="123" t="s">
        <v>1116</v>
      </c>
      <c r="F3056" s="123">
        <v>2024</v>
      </c>
      <c r="G3056" s="123" t="s">
        <v>138</v>
      </c>
      <c r="H3056" s="123" t="s">
        <v>151</v>
      </c>
      <c r="I3056" s="123" t="s">
        <v>200</v>
      </c>
      <c r="J3056" s="251" t="s">
        <v>13</v>
      </c>
      <c r="K3056" s="181">
        <v>112659</v>
      </c>
      <c r="L3056" s="181">
        <v>3</v>
      </c>
      <c r="M3056" s="181">
        <v>0</v>
      </c>
      <c r="N3056" s="182" t="s">
        <v>20</v>
      </c>
      <c r="O3056" s="183" t="s">
        <v>146</v>
      </c>
    </row>
    <row r="3057" spans="1:15" customFormat="1" ht="15.5" x14ac:dyDescent="0.35">
      <c r="A3057" s="176" t="s">
        <v>6683</v>
      </c>
      <c r="B3057" s="177" t="s">
        <v>6684</v>
      </c>
      <c r="C3057" s="176" t="s">
        <v>92</v>
      </c>
      <c r="D3057" s="176" t="s">
        <v>155</v>
      </c>
      <c r="E3057" s="176" t="s">
        <v>155</v>
      </c>
      <c r="F3057" s="176">
        <v>2024</v>
      </c>
      <c r="G3057" s="176" t="s">
        <v>138</v>
      </c>
      <c r="H3057" s="176" t="s">
        <v>139</v>
      </c>
      <c r="I3057" s="176" t="s">
        <v>168</v>
      </c>
      <c r="J3057" s="250" t="s">
        <v>13</v>
      </c>
      <c r="K3057" s="178">
        <v>7274935</v>
      </c>
      <c r="L3057" s="178">
        <v>4418387</v>
      </c>
      <c r="M3057" s="178">
        <v>4423606</v>
      </c>
      <c r="N3057" s="179" t="s">
        <v>20</v>
      </c>
      <c r="O3057" s="180" t="s">
        <v>20</v>
      </c>
    </row>
    <row r="3058" spans="1:15" customFormat="1" ht="15.5" x14ac:dyDescent="0.35">
      <c r="A3058" s="123" t="s">
        <v>6685</v>
      </c>
      <c r="B3058" s="124" t="s">
        <v>6686</v>
      </c>
      <c r="C3058" s="123" t="s">
        <v>90</v>
      </c>
      <c r="D3058" s="123" t="s">
        <v>306</v>
      </c>
      <c r="E3058" s="123" t="s">
        <v>306</v>
      </c>
      <c r="F3058" s="123">
        <v>2024</v>
      </c>
      <c r="G3058" s="123" t="s">
        <v>138</v>
      </c>
      <c r="H3058" s="123" t="s">
        <v>144</v>
      </c>
      <c r="I3058" s="123" t="s">
        <v>943</v>
      </c>
      <c r="J3058" s="251" t="s">
        <v>13</v>
      </c>
      <c r="K3058" s="181">
        <v>1326313</v>
      </c>
      <c r="L3058" s="185">
        <v>22217</v>
      </c>
      <c r="M3058" s="181">
        <v>22214</v>
      </c>
      <c r="N3058" s="182" t="s">
        <v>20</v>
      </c>
      <c r="O3058" s="183" t="s">
        <v>20</v>
      </c>
    </row>
    <row r="3059" spans="1:15" customFormat="1" ht="15.5" x14ac:dyDescent="0.35">
      <c r="A3059" s="176" t="s">
        <v>6687</v>
      </c>
      <c r="B3059" s="177" t="s">
        <v>6688</v>
      </c>
      <c r="C3059" s="176" t="s">
        <v>98</v>
      </c>
      <c r="D3059" s="176" t="s">
        <v>158</v>
      </c>
      <c r="E3059" s="176" t="s">
        <v>309</v>
      </c>
      <c r="F3059" s="176">
        <v>2024</v>
      </c>
      <c r="G3059" s="176" t="s">
        <v>138</v>
      </c>
      <c r="H3059" s="176" t="s">
        <v>162</v>
      </c>
      <c r="I3059" s="176" t="s">
        <v>218</v>
      </c>
      <c r="J3059" s="250" t="s">
        <v>13</v>
      </c>
      <c r="K3059" s="178">
        <v>951419</v>
      </c>
      <c r="L3059" s="178">
        <v>3</v>
      </c>
      <c r="M3059" s="178">
        <v>0</v>
      </c>
      <c r="N3059" s="179" t="s">
        <v>20</v>
      </c>
      <c r="O3059" s="180" t="s">
        <v>146</v>
      </c>
    </row>
    <row r="3060" spans="1:15" customFormat="1" ht="15.5" x14ac:dyDescent="0.35">
      <c r="A3060" s="123" t="s">
        <v>6689</v>
      </c>
      <c r="B3060" s="124" t="s">
        <v>6690</v>
      </c>
      <c r="C3060" s="123" t="s">
        <v>109</v>
      </c>
      <c r="D3060" s="123" t="s">
        <v>368</v>
      </c>
      <c r="E3060" s="123" t="s">
        <v>609</v>
      </c>
      <c r="F3060" s="123">
        <v>2024</v>
      </c>
      <c r="G3060" s="123" t="s">
        <v>251</v>
      </c>
      <c r="H3060" s="123" t="s">
        <v>210</v>
      </c>
      <c r="I3060" s="123" t="s">
        <v>429</v>
      </c>
      <c r="J3060" s="251" t="s">
        <v>13</v>
      </c>
      <c r="K3060" s="181">
        <v>49237</v>
      </c>
      <c r="L3060" s="181">
        <v>12519</v>
      </c>
      <c r="M3060" s="181">
        <v>0</v>
      </c>
      <c r="N3060" s="182" t="s">
        <v>20</v>
      </c>
      <c r="O3060" s="183" t="s">
        <v>146</v>
      </c>
    </row>
    <row r="3061" spans="1:15" customFormat="1" ht="15.5" x14ac:dyDescent="0.35">
      <c r="A3061" s="176" t="s">
        <v>6691</v>
      </c>
      <c r="B3061" s="177" t="s">
        <v>6692</v>
      </c>
      <c r="C3061" s="176" t="s">
        <v>93</v>
      </c>
      <c r="D3061" s="176" t="s">
        <v>194</v>
      </c>
      <c r="E3061" s="176" t="s">
        <v>194</v>
      </c>
      <c r="F3061" s="176">
        <v>2024</v>
      </c>
      <c r="G3061" s="176" t="s">
        <v>138</v>
      </c>
      <c r="H3061" s="176" t="s">
        <v>321</v>
      </c>
      <c r="I3061" s="176" t="s">
        <v>3675</v>
      </c>
      <c r="J3061" s="250" t="s">
        <v>13</v>
      </c>
      <c r="K3061" s="178">
        <v>101251</v>
      </c>
      <c r="L3061" s="178">
        <v>101251</v>
      </c>
      <c r="M3061" s="178">
        <v>101250.70299999999</v>
      </c>
      <c r="N3061" s="179" t="s">
        <v>20</v>
      </c>
      <c r="O3061" s="180" t="s">
        <v>20</v>
      </c>
    </row>
    <row r="3062" spans="1:15" customFormat="1" ht="15.5" x14ac:dyDescent="0.35">
      <c r="A3062" s="123" t="s">
        <v>6693</v>
      </c>
      <c r="B3062" s="124" t="s">
        <v>6694</v>
      </c>
      <c r="C3062" s="123" t="s">
        <v>97</v>
      </c>
      <c r="D3062" s="123" t="s">
        <v>685</v>
      </c>
      <c r="E3062" s="123" t="s">
        <v>1324</v>
      </c>
      <c r="F3062" s="123">
        <v>2024</v>
      </c>
      <c r="G3062" s="123" t="s">
        <v>138</v>
      </c>
      <c r="H3062" s="123" t="s">
        <v>162</v>
      </c>
      <c r="I3062" s="123" t="s">
        <v>2166</v>
      </c>
      <c r="J3062" s="251" t="s">
        <v>13</v>
      </c>
      <c r="K3062" s="181">
        <v>60464</v>
      </c>
      <c r="L3062" s="181">
        <v>12325</v>
      </c>
      <c r="M3062" s="181">
        <v>12325</v>
      </c>
      <c r="N3062" s="182" t="s">
        <v>20</v>
      </c>
      <c r="O3062" s="183" t="s">
        <v>20</v>
      </c>
    </row>
    <row r="3063" spans="1:15" customFormat="1" ht="15.5" x14ac:dyDescent="0.35">
      <c r="A3063" s="176" t="s">
        <v>6695</v>
      </c>
      <c r="B3063" s="177" t="s">
        <v>6696</v>
      </c>
      <c r="C3063" s="176" t="s">
        <v>90</v>
      </c>
      <c r="D3063" s="176" t="s">
        <v>911</v>
      </c>
      <c r="E3063" s="176" t="s">
        <v>3477</v>
      </c>
      <c r="F3063" s="176">
        <v>2024</v>
      </c>
      <c r="G3063" s="176" t="s">
        <v>138</v>
      </c>
      <c r="H3063" s="176" t="s">
        <v>182</v>
      </c>
      <c r="I3063" s="176" t="s">
        <v>330</v>
      </c>
      <c r="J3063" s="250" t="s">
        <v>13</v>
      </c>
      <c r="K3063" s="178">
        <v>120000</v>
      </c>
      <c r="L3063" s="178">
        <v>120000</v>
      </c>
      <c r="M3063" s="178">
        <v>0</v>
      </c>
      <c r="N3063" s="179" t="s">
        <v>20</v>
      </c>
      <c r="O3063" s="180" t="s">
        <v>146</v>
      </c>
    </row>
    <row r="3064" spans="1:15" customFormat="1" ht="15.5" x14ac:dyDescent="0.35">
      <c r="A3064" s="123" t="s">
        <v>6697</v>
      </c>
      <c r="B3064" s="124" t="s">
        <v>6698</v>
      </c>
      <c r="C3064" s="123" t="s">
        <v>90</v>
      </c>
      <c r="D3064" s="123" t="s">
        <v>306</v>
      </c>
      <c r="E3064" s="123" t="s">
        <v>3759</v>
      </c>
      <c r="F3064" s="123">
        <v>2024</v>
      </c>
      <c r="G3064" s="123" t="s">
        <v>138</v>
      </c>
      <c r="H3064" s="123" t="s">
        <v>144</v>
      </c>
      <c r="I3064" s="123" t="s">
        <v>943</v>
      </c>
      <c r="J3064" s="251" t="s">
        <v>13</v>
      </c>
      <c r="K3064" s="181">
        <v>53406</v>
      </c>
      <c r="L3064" s="181">
        <v>5</v>
      </c>
      <c r="M3064" s="181">
        <v>0</v>
      </c>
      <c r="N3064" s="182" t="s">
        <v>20</v>
      </c>
      <c r="O3064" s="183" t="s">
        <v>146</v>
      </c>
    </row>
    <row r="3065" spans="1:15" customFormat="1" ht="15.5" x14ac:dyDescent="0.35">
      <c r="A3065" s="176" t="s">
        <v>6699</v>
      </c>
      <c r="B3065" s="177" t="s">
        <v>6700</v>
      </c>
      <c r="C3065" s="176" t="s">
        <v>97</v>
      </c>
      <c r="D3065" s="176" t="s">
        <v>333</v>
      </c>
      <c r="E3065" s="176" t="s">
        <v>1319</v>
      </c>
      <c r="F3065" s="176">
        <v>2024</v>
      </c>
      <c r="G3065" s="176" t="s">
        <v>138</v>
      </c>
      <c r="H3065" s="176" t="s">
        <v>151</v>
      </c>
      <c r="I3065" s="176" t="s">
        <v>200</v>
      </c>
      <c r="J3065" s="250" t="s">
        <v>13</v>
      </c>
      <c r="K3065" s="178">
        <v>2155121</v>
      </c>
      <c r="L3065" s="178">
        <v>2</v>
      </c>
      <c r="M3065" s="178">
        <v>0</v>
      </c>
      <c r="N3065" s="179" t="s">
        <v>20</v>
      </c>
      <c r="O3065" s="180" t="s">
        <v>146</v>
      </c>
    </row>
    <row r="3066" spans="1:15" customFormat="1" ht="15.5" x14ac:dyDescent="0.35">
      <c r="A3066" s="123" t="s">
        <v>6701</v>
      </c>
      <c r="B3066" s="124" t="s">
        <v>6702</v>
      </c>
      <c r="C3066" s="123" t="s">
        <v>97</v>
      </c>
      <c r="D3066" s="123" t="s">
        <v>333</v>
      </c>
      <c r="E3066" s="123" t="s">
        <v>333</v>
      </c>
      <c r="F3066" s="123">
        <v>2024</v>
      </c>
      <c r="G3066" s="123" t="s">
        <v>138</v>
      </c>
      <c r="H3066" s="123" t="s">
        <v>847</v>
      </c>
      <c r="I3066" s="123" t="s">
        <v>848</v>
      </c>
      <c r="J3066" s="251" t="s">
        <v>13</v>
      </c>
      <c r="K3066" s="181">
        <v>124159</v>
      </c>
      <c r="L3066" s="181">
        <v>119962</v>
      </c>
      <c r="M3066" s="181">
        <v>119962</v>
      </c>
      <c r="N3066" s="182" t="s">
        <v>20</v>
      </c>
      <c r="O3066" s="183" t="s">
        <v>20</v>
      </c>
    </row>
    <row r="3067" spans="1:15" customFormat="1" ht="15.5" x14ac:dyDescent="0.35">
      <c r="A3067" s="176" t="s">
        <v>6703</v>
      </c>
      <c r="B3067" s="177" t="s">
        <v>6704</v>
      </c>
      <c r="C3067" s="176" t="s">
        <v>97</v>
      </c>
      <c r="D3067" s="176" t="s">
        <v>333</v>
      </c>
      <c r="E3067" s="176" t="s">
        <v>333</v>
      </c>
      <c r="F3067" s="176">
        <v>2024</v>
      </c>
      <c r="G3067" s="176" t="s">
        <v>138</v>
      </c>
      <c r="H3067" s="176" t="s">
        <v>847</v>
      </c>
      <c r="I3067" s="176" t="s">
        <v>848</v>
      </c>
      <c r="J3067" s="250" t="s">
        <v>13</v>
      </c>
      <c r="K3067" s="178">
        <v>510803</v>
      </c>
      <c r="L3067" s="178">
        <v>493532</v>
      </c>
      <c r="M3067" s="178">
        <v>493532</v>
      </c>
      <c r="N3067" s="179" t="s">
        <v>20</v>
      </c>
      <c r="O3067" s="180" t="s">
        <v>20</v>
      </c>
    </row>
    <row r="3068" spans="1:15" customFormat="1" ht="15.5" x14ac:dyDescent="0.35">
      <c r="A3068" s="123" t="s">
        <v>6705</v>
      </c>
      <c r="B3068" s="124" t="s">
        <v>6706</v>
      </c>
      <c r="C3068" s="123" t="s">
        <v>90</v>
      </c>
      <c r="D3068" s="123" t="s">
        <v>63</v>
      </c>
      <c r="E3068" s="123" t="s">
        <v>901</v>
      </c>
      <c r="F3068" s="123">
        <v>2024</v>
      </c>
      <c r="G3068" s="123" t="s">
        <v>138</v>
      </c>
      <c r="H3068" s="123" t="s">
        <v>182</v>
      </c>
      <c r="I3068" s="123" t="s">
        <v>330</v>
      </c>
      <c r="J3068" s="251" t="s">
        <v>13</v>
      </c>
      <c r="K3068" s="181">
        <v>292597</v>
      </c>
      <c r="L3068" s="185">
        <v>395868</v>
      </c>
      <c r="M3068" s="181">
        <v>190850</v>
      </c>
      <c r="N3068" s="182" t="s">
        <v>20</v>
      </c>
      <c r="O3068" s="183" t="s">
        <v>20</v>
      </c>
    </row>
    <row r="3069" spans="1:15" customFormat="1" ht="15.5" x14ac:dyDescent="0.35">
      <c r="A3069" s="176" t="s">
        <v>6707</v>
      </c>
      <c r="B3069" s="177" t="s">
        <v>6708</v>
      </c>
      <c r="C3069" s="176" t="s">
        <v>90</v>
      </c>
      <c r="D3069" s="176" t="s">
        <v>306</v>
      </c>
      <c r="E3069" s="176" t="s">
        <v>306</v>
      </c>
      <c r="F3069" s="176">
        <v>2024</v>
      </c>
      <c r="G3069" s="176" t="s">
        <v>138</v>
      </c>
      <c r="H3069" s="176" t="s">
        <v>182</v>
      </c>
      <c r="I3069" s="176" t="s">
        <v>330</v>
      </c>
      <c r="J3069" s="250" t="s">
        <v>13</v>
      </c>
      <c r="K3069" s="178">
        <v>45000</v>
      </c>
      <c r="L3069" s="178">
        <v>45000</v>
      </c>
      <c r="M3069" s="178">
        <v>0</v>
      </c>
      <c r="N3069" s="179" t="s">
        <v>20</v>
      </c>
      <c r="O3069" s="180" t="s">
        <v>146</v>
      </c>
    </row>
    <row r="3070" spans="1:15" customFormat="1" ht="15.5" x14ac:dyDescent="0.35">
      <c r="A3070" s="123" t="s">
        <v>6709</v>
      </c>
      <c r="B3070" s="124" t="s">
        <v>6710</v>
      </c>
      <c r="C3070" s="123" t="s">
        <v>90</v>
      </c>
      <c r="D3070" s="123" t="s">
        <v>911</v>
      </c>
      <c r="E3070" s="123" t="s">
        <v>2177</v>
      </c>
      <c r="F3070" s="123">
        <v>2024</v>
      </c>
      <c r="G3070" s="123" t="s">
        <v>138</v>
      </c>
      <c r="H3070" s="123" t="s">
        <v>182</v>
      </c>
      <c r="I3070" s="123" t="s">
        <v>330</v>
      </c>
      <c r="J3070" s="251" t="s">
        <v>13</v>
      </c>
      <c r="K3070" s="181">
        <v>80000</v>
      </c>
      <c r="L3070" s="181">
        <v>80000</v>
      </c>
      <c r="M3070" s="181">
        <v>41079.262000000002</v>
      </c>
      <c r="N3070" s="182" t="s">
        <v>20</v>
      </c>
      <c r="O3070" s="183" t="s">
        <v>20</v>
      </c>
    </row>
    <row r="3071" spans="1:15" customFormat="1" ht="15.5" x14ac:dyDescent="0.35">
      <c r="A3071" s="176" t="s">
        <v>6711</v>
      </c>
      <c r="B3071" s="177" t="s">
        <v>6712</v>
      </c>
      <c r="C3071" s="176" t="s">
        <v>90</v>
      </c>
      <c r="D3071" s="176" t="s">
        <v>205</v>
      </c>
      <c r="E3071" s="176" t="s">
        <v>205</v>
      </c>
      <c r="F3071" s="176">
        <v>2024</v>
      </c>
      <c r="G3071" s="176" t="s">
        <v>138</v>
      </c>
      <c r="H3071" s="176" t="s">
        <v>182</v>
      </c>
      <c r="I3071" s="176" t="s">
        <v>330</v>
      </c>
      <c r="J3071" s="250" t="s">
        <v>13</v>
      </c>
      <c r="K3071" s="178">
        <v>250998</v>
      </c>
      <c r="L3071" s="178">
        <v>375999</v>
      </c>
      <c r="M3071" s="178">
        <v>248813</v>
      </c>
      <c r="N3071" s="179" t="s">
        <v>20</v>
      </c>
      <c r="O3071" s="180" t="s">
        <v>20</v>
      </c>
    </row>
    <row r="3072" spans="1:15" customFormat="1" ht="15.5" x14ac:dyDescent="0.35">
      <c r="A3072" s="123" t="s">
        <v>6713</v>
      </c>
      <c r="B3072" s="124" t="s">
        <v>6714</v>
      </c>
      <c r="C3072" s="123" t="s">
        <v>90</v>
      </c>
      <c r="D3072" s="123" t="s">
        <v>404</v>
      </c>
      <c r="E3072" s="123" t="s">
        <v>3050</v>
      </c>
      <c r="F3072" s="123">
        <v>2024</v>
      </c>
      <c r="G3072" s="123" t="s">
        <v>138</v>
      </c>
      <c r="H3072" s="123" t="s">
        <v>182</v>
      </c>
      <c r="I3072" s="123" t="s">
        <v>330</v>
      </c>
      <c r="J3072" s="251" t="s">
        <v>13</v>
      </c>
      <c r="K3072" s="181">
        <v>454547</v>
      </c>
      <c r="L3072" s="181">
        <v>495868</v>
      </c>
      <c r="M3072" s="181">
        <v>404546.91800000001</v>
      </c>
      <c r="N3072" s="182" t="s">
        <v>20</v>
      </c>
      <c r="O3072" s="183" t="s">
        <v>20</v>
      </c>
    </row>
    <row r="3073" spans="1:15" customFormat="1" ht="15.5" x14ac:dyDescent="0.35">
      <c r="A3073" s="176" t="s">
        <v>6715</v>
      </c>
      <c r="B3073" s="177" t="s">
        <v>6716</v>
      </c>
      <c r="C3073" s="176" t="s">
        <v>90</v>
      </c>
      <c r="D3073" s="176" t="s">
        <v>63</v>
      </c>
      <c r="E3073" s="176" t="s">
        <v>63</v>
      </c>
      <c r="F3073" s="176">
        <v>2024</v>
      </c>
      <c r="G3073" s="176" t="s">
        <v>138</v>
      </c>
      <c r="H3073" s="176" t="s">
        <v>182</v>
      </c>
      <c r="I3073" s="176" t="s">
        <v>330</v>
      </c>
      <c r="J3073" s="250" t="s">
        <v>13</v>
      </c>
      <c r="K3073" s="178">
        <v>40000</v>
      </c>
      <c r="L3073" s="178">
        <v>80000</v>
      </c>
      <c r="M3073" s="178">
        <v>7804</v>
      </c>
      <c r="N3073" s="179" t="s">
        <v>20</v>
      </c>
      <c r="O3073" s="180" t="s">
        <v>20</v>
      </c>
    </row>
    <row r="3074" spans="1:15" customFormat="1" ht="15.5" x14ac:dyDescent="0.35">
      <c r="A3074" s="123" t="s">
        <v>6717</v>
      </c>
      <c r="B3074" s="124" t="s">
        <v>6718</v>
      </c>
      <c r="C3074" s="123" t="s">
        <v>90</v>
      </c>
      <c r="D3074" s="123" t="s">
        <v>63</v>
      </c>
      <c r="E3074" s="123" t="s">
        <v>901</v>
      </c>
      <c r="F3074" s="123">
        <v>2024</v>
      </c>
      <c r="G3074" s="123" t="s">
        <v>138</v>
      </c>
      <c r="H3074" s="123" t="s">
        <v>182</v>
      </c>
      <c r="I3074" s="123" t="s">
        <v>330</v>
      </c>
      <c r="J3074" s="251" t="s">
        <v>13</v>
      </c>
      <c r="K3074" s="181">
        <v>250000</v>
      </c>
      <c r="L3074" s="181">
        <v>442868</v>
      </c>
      <c r="M3074" s="181">
        <v>269412</v>
      </c>
      <c r="N3074" s="182" t="s">
        <v>20</v>
      </c>
      <c r="O3074" s="183" t="s">
        <v>20</v>
      </c>
    </row>
    <row r="3075" spans="1:15" customFormat="1" ht="15.5" x14ac:dyDescent="0.35">
      <c r="A3075" s="176" t="s">
        <v>6719</v>
      </c>
      <c r="B3075" s="177" t="s">
        <v>6720</v>
      </c>
      <c r="C3075" s="176" t="s">
        <v>90</v>
      </c>
      <c r="D3075" s="176" t="s">
        <v>742</v>
      </c>
      <c r="E3075" s="176" t="s">
        <v>2696</v>
      </c>
      <c r="F3075" s="176">
        <v>2024</v>
      </c>
      <c r="G3075" s="176" t="s">
        <v>138</v>
      </c>
      <c r="H3075" s="176" t="s">
        <v>182</v>
      </c>
      <c r="I3075" s="176" t="s">
        <v>330</v>
      </c>
      <c r="J3075" s="250" t="s">
        <v>13</v>
      </c>
      <c r="K3075" s="178">
        <v>480868</v>
      </c>
      <c r="L3075" s="184">
        <v>480868</v>
      </c>
      <c r="M3075" s="178">
        <v>401313.74699999997</v>
      </c>
      <c r="N3075" s="179" t="s">
        <v>20</v>
      </c>
      <c r="O3075" s="180" t="s">
        <v>20</v>
      </c>
    </row>
    <row r="3076" spans="1:15" customFormat="1" ht="15.5" x14ac:dyDescent="0.35">
      <c r="A3076" s="123" t="s">
        <v>6721</v>
      </c>
      <c r="B3076" s="124" t="s">
        <v>6722</v>
      </c>
      <c r="C3076" s="123" t="s">
        <v>111</v>
      </c>
      <c r="D3076" s="123" t="s">
        <v>932</v>
      </c>
      <c r="E3076" s="123" t="s">
        <v>4424</v>
      </c>
      <c r="F3076" s="123">
        <v>2024</v>
      </c>
      <c r="G3076" s="123" t="s">
        <v>138</v>
      </c>
      <c r="H3076" s="123" t="s">
        <v>210</v>
      </c>
      <c r="I3076" s="123" t="s">
        <v>211</v>
      </c>
      <c r="J3076" s="251" t="s">
        <v>13</v>
      </c>
      <c r="K3076" s="181">
        <v>60749</v>
      </c>
      <c r="L3076" s="181">
        <v>1</v>
      </c>
      <c r="M3076" s="185">
        <v>0</v>
      </c>
      <c r="N3076" s="182" t="s">
        <v>20</v>
      </c>
      <c r="O3076" s="183" t="s">
        <v>146</v>
      </c>
    </row>
    <row r="3077" spans="1:15" customFormat="1" ht="15.5" x14ac:dyDescent="0.35">
      <c r="A3077" s="176" t="s">
        <v>6723</v>
      </c>
      <c r="B3077" s="177" t="s">
        <v>6724</v>
      </c>
      <c r="C3077" s="176" t="s">
        <v>96</v>
      </c>
      <c r="D3077" s="176" t="s">
        <v>166</v>
      </c>
      <c r="E3077" s="176" t="s">
        <v>281</v>
      </c>
      <c r="F3077" s="176">
        <v>2024</v>
      </c>
      <c r="G3077" s="176" t="s">
        <v>138</v>
      </c>
      <c r="H3077" s="176" t="s">
        <v>162</v>
      </c>
      <c r="I3077" s="176" t="s">
        <v>1018</v>
      </c>
      <c r="J3077" s="250" t="s">
        <v>13</v>
      </c>
      <c r="K3077" s="178">
        <v>4787</v>
      </c>
      <c r="L3077" s="184">
        <v>4787</v>
      </c>
      <c r="M3077" s="178">
        <v>4786.1210000000001</v>
      </c>
      <c r="N3077" s="179" t="s">
        <v>20</v>
      </c>
      <c r="O3077" s="180" t="s">
        <v>20</v>
      </c>
    </row>
    <row r="3078" spans="1:15" customFormat="1" ht="15.5" x14ac:dyDescent="0.35">
      <c r="A3078" s="123" t="s">
        <v>6725</v>
      </c>
      <c r="B3078" s="124" t="s">
        <v>6726</v>
      </c>
      <c r="C3078" s="123" t="s">
        <v>90</v>
      </c>
      <c r="D3078" s="123" t="s">
        <v>404</v>
      </c>
      <c r="E3078" s="123" t="s">
        <v>528</v>
      </c>
      <c r="F3078" s="123">
        <v>2024</v>
      </c>
      <c r="G3078" s="123" t="s">
        <v>138</v>
      </c>
      <c r="H3078" s="123" t="s">
        <v>151</v>
      </c>
      <c r="I3078" s="123" t="s">
        <v>200</v>
      </c>
      <c r="J3078" s="251" t="s">
        <v>13</v>
      </c>
      <c r="K3078" s="181">
        <v>177093</v>
      </c>
      <c r="L3078" s="181">
        <v>145588</v>
      </c>
      <c r="M3078" s="181">
        <v>145585.31299999999</v>
      </c>
      <c r="N3078" s="182" t="s">
        <v>20</v>
      </c>
      <c r="O3078" s="183" t="s">
        <v>20</v>
      </c>
    </row>
    <row r="3079" spans="1:15" customFormat="1" ht="15.5" x14ac:dyDescent="0.35">
      <c r="A3079" s="176" t="s">
        <v>6727</v>
      </c>
      <c r="B3079" s="177" t="s">
        <v>6728</v>
      </c>
      <c r="C3079" s="176" t="s">
        <v>91</v>
      </c>
      <c r="D3079" s="176" t="s">
        <v>393</v>
      </c>
      <c r="E3079" s="176" t="s">
        <v>4723</v>
      </c>
      <c r="F3079" s="176">
        <v>2024</v>
      </c>
      <c r="G3079" s="176" t="s">
        <v>138</v>
      </c>
      <c r="H3079" s="176" t="s">
        <v>144</v>
      </c>
      <c r="I3079" s="176" t="s">
        <v>145</v>
      </c>
      <c r="J3079" s="250" t="s">
        <v>13</v>
      </c>
      <c r="K3079" s="178">
        <v>2137825</v>
      </c>
      <c r="L3079" s="178">
        <v>2137825</v>
      </c>
      <c r="M3079" s="178">
        <v>2137821.1800000002</v>
      </c>
      <c r="N3079" s="179" t="s">
        <v>20</v>
      </c>
      <c r="O3079" s="180" t="s">
        <v>20</v>
      </c>
    </row>
    <row r="3080" spans="1:15" customFormat="1" ht="15.5" x14ac:dyDescent="0.35">
      <c r="A3080" s="123" t="s">
        <v>6729</v>
      </c>
      <c r="B3080" s="124" t="s">
        <v>6730</v>
      </c>
      <c r="C3080" s="123" t="s">
        <v>93</v>
      </c>
      <c r="D3080" s="123" t="s">
        <v>315</v>
      </c>
      <c r="E3080" s="123" t="s">
        <v>315</v>
      </c>
      <c r="F3080" s="123">
        <v>2024</v>
      </c>
      <c r="G3080" s="123" t="s">
        <v>138</v>
      </c>
      <c r="H3080" s="123" t="s">
        <v>144</v>
      </c>
      <c r="I3080" s="123" t="s">
        <v>145</v>
      </c>
      <c r="J3080" s="251" t="s">
        <v>13</v>
      </c>
      <c r="K3080" s="181">
        <v>64388</v>
      </c>
      <c r="L3080" s="181">
        <v>2</v>
      </c>
      <c r="M3080" s="181">
        <v>0</v>
      </c>
      <c r="N3080" s="182" t="s">
        <v>20</v>
      </c>
      <c r="O3080" s="183" t="s">
        <v>146</v>
      </c>
    </row>
    <row r="3081" spans="1:15" customFormat="1" ht="15.5" x14ac:dyDescent="0.35">
      <c r="A3081" s="176" t="s">
        <v>6731</v>
      </c>
      <c r="B3081" s="177" t="s">
        <v>6732</v>
      </c>
      <c r="C3081" s="176" t="s">
        <v>90</v>
      </c>
      <c r="D3081" s="176" t="s">
        <v>155</v>
      </c>
      <c r="E3081" s="176" t="s">
        <v>155</v>
      </c>
      <c r="F3081" s="176">
        <v>2024</v>
      </c>
      <c r="G3081" s="176" t="s">
        <v>138</v>
      </c>
      <c r="H3081" s="176" t="s">
        <v>151</v>
      </c>
      <c r="I3081" s="176" t="s">
        <v>152</v>
      </c>
      <c r="J3081" s="250" t="s">
        <v>13</v>
      </c>
      <c r="K3081" s="178">
        <v>50517</v>
      </c>
      <c r="L3081" s="178">
        <v>110</v>
      </c>
      <c r="M3081" s="178">
        <v>0</v>
      </c>
      <c r="N3081" s="179" t="s">
        <v>20</v>
      </c>
      <c r="O3081" s="180" t="s">
        <v>146</v>
      </c>
    </row>
    <row r="3082" spans="1:15" customFormat="1" ht="15.5" x14ac:dyDescent="0.35">
      <c r="A3082" s="123" t="s">
        <v>6733</v>
      </c>
      <c r="B3082" s="124" t="s">
        <v>6734</v>
      </c>
      <c r="C3082" s="123" t="s">
        <v>90</v>
      </c>
      <c r="D3082" s="123" t="s">
        <v>155</v>
      </c>
      <c r="E3082" s="123" t="s">
        <v>155</v>
      </c>
      <c r="F3082" s="123">
        <v>2024</v>
      </c>
      <c r="G3082" s="123" t="s">
        <v>138</v>
      </c>
      <c r="H3082" s="123" t="s">
        <v>144</v>
      </c>
      <c r="I3082" s="123" t="s">
        <v>145</v>
      </c>
      <c r="J3082" s="251" t="s">
        <v>13</v>
      </c>
      <c r="K3082" s="181">
        <v>3</v>
      </c>
      <c r="L3082" s="181">
        <v>3</v>
      </c>
      <c r="M3082" s="181">
        <v>0</v>
      </c>
      <c r="N3082" s="182" t="s">
        <v>20</v>
      </c>
      <c r="O3082" s="183" t="s">
        <v>146</v>
      </c>
    </row>
    <row r="3083" spans="1:15" customFormat="1" ht="15.5" x14ac:dyDescent="0.35">
      <c r="A3083" s="176" t="s">
        <v>6735</v>
      </c>
      <c r="B3083" s="177" t="s">
        <v>6736</v>
      </c>
      <c r="C3083" s="176" t="s">
        <v>88</v>
      </c>
      <c r="D3083" s="176" t="s">
        <v>396</v>
      </c>
      <c r="E3083" s="176" t="s">
        <v>396</v>
      </c>
      <c r="F3083" s="176">
        <v>2024</v>
      </c>
      <c r="G3083" s="176" t="s">
        <v>138</v>
      </c>
      <c r="H3083" s="176" t="s">
        <v>144</v>
      </c>
      <c r="I3083" s="176" t="s">
        <v>145</v>
      </c>
      <c r="J3083" s="250" t="s">
        <v>13</v>
      </c>
      <c r="K3083" s="178">
        <v>400645</v>
      </c>
      <c r="L3083" s="178">
        <v>542466</v>
      </c>
      <c r="M3083" s="178">
        <v>540751.76399999997</v>
      </c>
      <c r="N3083" s="179" t="s">
        <v>20</v>
      </c>
      <c r="O3083" s="180" t="s">
        <v>20</v>
      </c>
    </row>
    <row r="3084" spans="1:15" customFormat="1" ht="15.5" x14ac:dyDescent="0.35">
      <c r="A3084" s="123" t="s">
        <v>6737</v>
      </c>
      <c r="B3084" s="124" t="s">
        <v>6738</v>
      </c>
      <c r="C3084" s="123" t="s">
        <v>88</v>
      </c>
      <c r="D3084" s="123" t="s">
        <v>412</v>
      </c>
      <c r="E3084" s="123" t="s">
        <v>412</v>
      </c>
      <c r="F3084" s="123">
        <v>2024</v>
      </c>
      <c r="G3084" s="123" t="s">
        <v>138</v>
      </c>
      <c r="H3084" s="123" t="s">
        <v>144</v>
      </c>
      <c r="I3084" s="123" t="s">
        <v>145</v>
      </c>
      <c r="J3084" s="251" t="s">
        <v>13</v>
      </c>
      <c r="K3084" s="181">
        <v>783554</v>
      </c>
      <c r="L3084" s="181">
        <v>614411</v>
      </c>
      <c r="M3084" s="181">
        <v>613956</v>
      </c>
      <c r="N3084" s="182" t="s">
        <v>20</v>
      </c>
      <c r="O3084" s="183" t="s">
        <v>20</v>
      </c>
    </row>
    <row r="3085" spans="1:15" customFormat="1" ht="15.5" x14ac:dyDescent="0.35">
      <c r="A3085" s="176" t="s">
        <v>6739</v>
      </c>
      <c r="B3085" s="177" t="s">
        <v>6740</v>
      </c>
      <c r="C3085" s="176" t="s">
        <v>91</v>
      </c>
      <c r="D3085" s="176" t="s">
        <v>384</v>
      </c>
      <c r="E3085" s="176" t="s">
        <v>603</v>
      </c>
      <c r="F3085" s="176">
        <v>2024</v>
      </c>
      <c r="G3085" s="176" t="s">
        <v>138</v>
      </c>
      <c r="H3085" s="176" t="s">
        <v>162</v>
      </c>
      <c r="I3085" s="176" t="s">
        <v>1018</v>
      </c>
      <c r="J3085" s="250" t="s">
        <v>13</v>
      </c>
      <c r="K3085" s="178">
        <v>14939</v>
      </c>
      <c r="L3085" s="178">
        <v>35678</v>
      </c>
      <c r="M3085" s="178">
        <v>8039</v>
      </c>
      <c r="N3085" s="179" t="s">
        <v>20</v>
      </c>
      <c r="O3085" s="180" t="s">
        <v>20</v>
      </c>
    </row>
    <row r="3086" spans="1:15" customFormat="1" ht="15.5" x14ac:dyDescent="0.35">
      <c r="A3086" s="123" t="s">
        <v>6741</v>
      </c>
      <c r="B3086" s="124" t="s">
        <v>6742</v>
      </c>
      <c r="C3086" s="123" t="s">
        <v>91</v>
      </c>
      <c r="D3086" s="123" t="s">
        <v>384</v>
      </c>
      <c r="E3086" s="123" t="s">
        <v>2848</v>
      </c>
      <c r="F3086" s="123">
        <v>2024</v>
      </c>
      <c r="G3086" s="123" t="s">
        <v>138</v>
      </c>
      <c r="H3086" s="123" t="s">
        <v>210</v>
      </c>
      <c r="I3086" s="123" t="s">
        <v>429</v>
      </c>
      <c r="J3086" s="251" t="s">
        <v>13</v>
      </c>
      <c r="K3086" s="181">
        <v>175270</v>
      </c>
      <c r="L3086" s="181">
        <v>159293</v>
      </c>
      <c r="M3086" s="185">
        <v>159293.04699999999</v>
      </c>
      <c r="N3086" s="182" t="s">
        <v>20</v>
      </c>
      <c r="O3086" s="183" t="s">
        <v>20</v>
      </c>
    </row>
    <row r="3087" spans="1:15" customFormat="1" ht="15.5" x14ac:dyDescent="0.35">
      <c r="A3087" s="176" t="s">
        <v>6743</v>
      </c>
      <c r="B3087" s="177" t="s">
        <v>6744</v>
      </c>
      <c r="C3087" s="176" t="s">
        <v>91</v>
      </c>
      <c r="D3087" s="176" t="s">
        <v>155</v>
      </c>
      <c r="E3087" s="176" t="s">
        <v>155</v>
      </c>
      <c r="F3087" s="176">
        <v>2024</v>
      </c>
      <c r="G3087" s="176" t="s">
        <v>138</v>
      </c>
      <c r="H3087" s="176" t="s">
        <v>144</v>
      </c>
      <c r="I3087" s="176" t="s">
        <v>145</v>
      </c>
      <c r="J3087" s="250" t="s">
        <v>13</v>
      </c>
      <c r="K3087" s="178">
        <v>1553276</v>
      </c>
      <c r="L3087" s="184">
        <v>1553278</v>
      </c>
      <c r="M3087" s="178">
        <v>1514183.0330000001</v>
      </c>
      <c r="N3087" s="179" t="s">
        <v>20</v>
      </c>
      <c r="O3087" s="180" t="s">
        <v>20</v>
      </c>
    </row>
    <row r="3088" spans="1:15" customFormat="1" ht="15.5" x14ac:dyDescent="0.35">
      <c r="A3088" s="123" t="s">
        <v>6745</v>
      </c>
      <c r="B3088" s="124" t="s">
        <v>6746</v>
      </c>
      <c r="C3088" s="123" t="s">
        <v>97</v>
      </c>
      <c r="D3088" s="123" t="s">
        <v>155</v>
      </c>
      <c r="E3088" s="123" t="s">
        <v>155</v>
      </c>
      <c r="F3088" s="123">
        <v>2024</v>
      </c>
      <c r="G3088" s="123" t="s">
        <v>138</v>
      </c>
      <c r="H3088" s="123" t="s">
        <v>321</v>
      </c>
      <c r="I3088" s="123" t="s">
        <v>1385</v>
      </c>
      <c r="J3088" s="251" t="s">
        <v>13</v>
      </c>
      <c r="K3088" s="181">
        <v>200000</v>
      </c>
      <c r="L3088" s="181">
        <v>15001</v>
      </c>
      <c r="M3088" s="181">
        <v>0</v>
      </c>
      <c r="N3088" s="182" t="s">
        <v>20</v>
      </c>
      <c r="O3088" s="183" t="s">
        <v>146</v>
      </c>
    </row>
    <row r="3089" spans="1:15" customFormat="1" ht="15.5" x14ac:dyDescent="0.35">
      <c r="A3089" s="176" t="s">
        <v>6747</v>
      </c>
      <c r="B3089" s="177" t="s">
        <v>6748</v>
      </c>
      <c r="C3089" s="176" t="s">
        <v>93</v>
      </c>
      <c r="D3089" s="176" t="s">
        <v>194</v>
      </c>
      <c r="E3089" s="176" t="s">
        <v>194</v>
      </c>
      <c r="F3089" s="176">
        <v>2024</v>
      </c>
      <c r="G3089" s="176" t="s">
        <v>138</v>
      </c>
      <c r="H3089" s="176" t="s">
        <v>144</v>
      </c>
      <c r="I3089" s="176" t="s">
        <v>145</v>
      </c>
      <c r="J3089" s="250" t="s">
        <v>13</v>
      </c>
      <c r="K3089" s="178">
        <v>3</v>
      </c>
      <c r="L3089" s="178">
        <v>3</v>
      </c>
      <c r="M3089" s="178">
        <v>0</v>
      </c>
      <c r="N3089" s="179" t="s">
        <v>20</v>
      </c>
      <c r="O3089" s="180" t="s">
        <v>146</v>
      </c>
    </row>
    <row r="3090" spans="1:15" customFormat="1" ht="15.5" x14ac:dyDescent="0.35">
      <c r="A3090" s="123" t="s">
        <v>6749</v>
      </c>
      <c r="B3090" s="124" t="s">
        <v>6750</v>
      </c>
      <c r="C3090" s="123" t="s">
        <v>97</v>
      </c>
      <c r="D3090" s="123" t="s">
        <v>333</v>
      </c>
      <c r="E3090" s="123" t="s">
        <v>390</v>
      </c>
      <c r="F3090" s="123">
        <v>2024</v>
      </c>
      <c r="G3090" s="123" t="s">
        <v>138</v>
      </c>
      <c r="H3090" s="123" t="s">
        <v>144</v>
      </c>
      <c r="I3090" s="123" t="s">
        <v>145</v>
      </c>
      <c r="J3090" s="251" t="s">
        <v>13</v>
      </c>
      <c r="K3090" s="181">
        <v>11</v>
      </c>
      <c r="L3090" s="185">
        <v>11</v>
      </c>
      <c r="M3090" s="181">
        <v>0</v>
      </c>
      <c r="N3090" s="182" t="s">
        <v>20</v>
      </c>
      <c r="O3090" s="183" t="s">
        <v>146</v>
      </c>
    </row>
    <row r="3091" spans="1:15" customFormat="1" ht="15.5" x14ac:dyDescent="0.35">
      <c r="A3091" s="176" t="s">
        <v>6751</v>
      </c>
      <c r="B3091" s="177" t="s">
        <v>6752</v>
      </c>
      <c r="C3091" s="176" t="s">
        <v>109</v>
      </c>
      <c r="D3091" s="176" t="s">
        <v>288</v>
      </c>
      <c r="E3091" s="176" t="s">
        <v>1496</v>
      </c>
      <c r="F3091" s="176">
        <v>2024</v>
      </c>
      <c r="G3091" s="176" t="s">
        <v>251</v>
      </c>
      <c r="H3091" s="176" t="s">
        <v>210</v>
      </c>
      <c r="I3091" s="176" t="s">
        <v>211</v>
      </c>
      <c r="J3091" s="250" t="s">
        <v>13</v>
      </c>
      <c r="K3091" s="178">
        <v>61180</v>
      </c>
      <c r="L3091" s="178">
        <v>11667</v>
      </c>
      <c r="M3091" s="178">
        <v>0</v>
      </c>
      <c r="N3091" s="179" t="s">
        <v>20</v>
      </c>
      <c r="O3091" s="180" t="s">
        <v>146</v>
      </c>
    </row>
    <row r="3092" spans="1:15" customFormat="1" ht="15.5" x14ac:dyDescent="0.35">
      <c r="A3092" s="123" t="s">
        <v>6753</v>
      </c>
      <c r="B3092" s="124" t="s">
        <v>6754</v>
      </c>
      <c r="C3092" s="123" t="s">
        <v>109</v>
      </c>
      <c r="D3092" s="123" t="s">
        <v>368</v>
      </c>
      <c r="E3092" s="123" t="s">
        <v>535</v>
      </c>
      <c r="F3092" s="123">
        <v>2024</v>
      </c>
      <c r="G3092" s="123" t="s">
        <v>138</v>
      </c>
      <c r="H3092" s="123" t="s">
        <v>321</v>
      </c>
      <c r="I3092" s="123" t="s">
        <v>322</v>
      </c>
      <c r="J3092" s="251" t="s">
        <v>13</v>
      </c>
      <c r="K3092" s="181">
        <v>889281</v>
      </c>
      <c r="L3092" s="181">
        <v>276123</v>
      </c>
      <c r="M3092" s="185">
        <v>276120</v>
      </c>
      <c r="N3092" s="182" t="s">
        <v>20</v>
      </c>
      <c r="O3092" s="183" t="s">
        <v>20</v>
      </c>
    </row>
    <row r="3093" spans="1:15" customFormat="1" ht="15.5" x14ac:dyDescent="0.35">
      <c r="A3093" s="176" t="s">
        <v>6755</v>
      </c>
      <c r="B3093" s="177" t="s">
        <v>6756</v>
      </c>
      <c r="C3093" s="176" t="s">
        <v>90</v>
      </c>
      <c r="D3093" s="176" t="s">
        <v>63</v>
      </c>
      <c r="E3093" s="176" t="s">
        <v>63</v>
      </c>
      <c r="F3093" s="176">
        <v>2024</v>
      </c>
      <c r="G3093" s="176" t="s">
        <v>138</v>
      </c>
      <c r="H3093" s="176" t="s">
        <v>151</v>
      </c>
      <c r="I3093" s="176" t="s">
        <v>200</v>
      </c>
      <c r="J3093" s="250" t="s">
        <v>13</v>
      </c>
      <c r="K3093" s="178">
        <v>560061</v>
      </c>
      <c r="L3093" s="178">
        <v>442233</v>
      </c>
      <c r="M3093" s="178">
        <v>442231.17700000003</v>
      </c>
      <c r="N3093" s="179" t="s">
        <v>20</v>
      </c>
      <c r="O3093" s="180" t="s">
        <v>20</v>
      </c>
    </row>
    <row r="3094" spans="1:15" customFormat="1" ht="15.5" x14ac:dyDescent="0.35">
      <c r="A3094" s="123" t="s">
        <v>6757</v>
      </c>
      <c r="B3094" s="124" t="s">
        <v>6758</v>
      </c>
      <c r="C3094" s="123" t="s">
        <v>100</v>
      </c>
      <c r="D3094" s="123" t="s">
        <v>73</v>
      </c>
      <c r="E3094" s="123" t="s">
        <v>1009</v>
      </c>
      <c r="F3094" s="123">
        <v>2024</v>
      </c>
      <c r="G3094" s="123" t="s">
        <v>138</v>
      </c>
      <c r="H3094" s="123" t="s">
        <v>151</v>
      </c>
      <c r="I3094" s="123" t="s">
        <v>152</v>
      </c>
      <c r="J3094" s="251" t="s">
        <v>13</v>
      </c>
      <c r="K3094" s="181">
        <v>574749</v>
      </c>
      <c r="L3094" s="181">
        <v>550000</v>
      </c>
      <c r="M3094" s="181">
        <v>464459.49400000001</v>
      </c>
      <c r="N3094" s="182" t="s">
        <v>20</v>
      </c>
      <c r="O3094" s="183" t="s">
        <v>20</v>
      </c>
    </row>
    <row r="3095" spans="1:15" customFormat="1" ht="15.5" x14ac:dyDescent="0.35">
      <c r="A3095" s="176" t="s">
        <v>6759</v>
      </c>
      <c r="B3095" s="177" t="s">
        <v>6760</v>
      </c>
      <c r="C3095" s="176" t="s">
        <v>100</v>
      </c>
      <c r="D3095" s="176" t="s">
        <v>155</v>
      </c>
      <c r="E3095" s="176" t="s">
        <v>155</v>
      </c>
      <c r="F3095" s="176">
        <v>2024</v>
      </c>
      <c r="G3095" s="176" t="s">
        <v>138</v>
      </c>
      <c r="H3095" s="176" t="s">
        <v>151</v>
      </c>
      <c r="I3095" s="176" t="s">
        <v>200</v>
      </c>
      <c r="J3095" s="250" t="s">
        <v>13</v>
      </c>
      <c r="K3095" s="178">
        <v>1443656</v>
      </c>
      <c r="L3095" s="178">
        <v>360876</v>
      </c>
      <c r="M3095" s="178">
        <v>319033</v>
      </c>
      <c r="N3095" s="179" t="s">
        <v>20</v>
      </c>
      <c r="O3095" s="180" t="s">
        <v>20</v>
      </c>
    </row>
    <row r="3096" spans="1:15" customFormat="1" ht="15.5" x14ac:dyDescent="0.35">
      <c r="A3096" s="123" t="s">
        <v>6761</v>
      </c>
      <c r="B3096" s="124" t="s">
        <v>6762</v>
      </c>
      <c r="C3096" s="123" t="s">
        <v>91</v>
      </c>
      <c r="D3096" s="123" t="s">
        <v>344</v>
      </c>
      <c r="E3096" s="123" t="s">
        <v>641</v>
      </c>
      <c r="F3096" s="123">
        <v>2024</v>
      </c>
      <c r="G3096" s="123" t="s">
        <v>138</v>
      </c>
      <c r="H3096" s="123" t="s">
        <v>270</v>
      </c>
      <c r="I3096" s="123" t="s">
        <v>271</v>
      </c>
      <c r="J3096" s="251" t="s">
        <v>13</v>
      </c>
      <c r="K3096" s="181">
        <v>84167</v>
      </c>
      <c r="L3096" s="181">
        <v>64922</v>
      </c>
      <c r="M3096" s="185">
        <v>62440</v>
      </c>
      <c r="N3096" s="182" t="s">
        <v>20</v>
      </c>
      <c r="O3096" s="183" t="s">
        <v>20</v>
      </c>
    </row>
    <row r="3097" spans="1:15" customFormat="1" ht="15.5" x14ac:dyDescent="0.35">
      <c r="A3097" s="176" t="s">
        <v>6763</v>
      </c>
      <c r="B3097" s="177" t="s">
        <v>6764</v>
      </c>
      <c r="C3097" s="176" t="s">
        <v>90</v>
      </c>
      <c r="D3097" s="176" t="s">
        <v>155</v>
      </c>
      <c r="E3097" s="176" t="s">
        <v>155</v>
      </c>
      <c r="F3097" s="176">
        <v>2024</v>
      </c>
      <c r="G3097" s="176" t="s">
        <v>138</v>
      </c>
      <c r="H3097" s="176" t="s">
        <v>151</v>
      </c>
      <c r="I3097" s="176" t="s">
        <v>152</v>
      </c>
      <c r="J3097" s="250" t="s">
        <v>13</v>
      </c>
      <c r="K3097" s="178">
        <v>129550</v>
      </c>
      <c r="L3097" s="178">
        <v>236000</v>
      </c>
      <c r="M3097" s="178">
        <v>128034.27099999999</v>
      </c>
      <c r="N3097" s="179" t="s">
        <v>20</v>
      </c>
      <c r="O3097" s="180" t="s">
        <v>20</v>
      </c>
    </row>
    <row r="3098" spans="1:15" customFormat="1" ht="15.5" x14ac:dyDescent="0.35">
      <c r="A3098" s="123" t="s">
        <v>6765</v>
      </c>
      <c r="B3098" s="124" t="s">
        <v>6766</v>
      </c>
      <c r="C3098" s="123" t="s">
        <v>97</v>
      </c>
      <c r="D3098" s="123" t="s">
        <v>685</v>
      </c>
      <c r="E3098" s="123" t="s">
        <v>1195</v>
      </c>
      <c r="F3098" s="123">
        <v>2024</v>
      </c>
      <c r="G3098" s="123" t="s">
        <v>138</v>
      </c>
      <c r="H3098" s="123" t="s">
        <v>151</v>
      </c>
      <c r="I3098" s="123" t="s">
        <v>200</v>
      </c>
      <c r="J3098" s="251" t="s">
        <v>13</v>
      </c>
      <c r="K3098" s="181">
        <v>1000</v>
      </c>
      <c r="L3098" s="181">
        <v>1</v>
      </c>
      <c r="M3098" s="181">
        <v>0</v>
      </c>
      <c r="N3098" s="182" t="s">
        <v>20</v>
      </c>
      <c r="O3098" s="183" t="s">
        <v>146</v>
      </c>
    </row>
    <row r="3099" spans="1:15" customFormat="1" ht="15.5" x14ac:dyDescent="0.35">
      <c r="A3099" s="176" t="s">
        <v>6767</v>
      </c>
      <c r="B3099" s="177" t="s">
        <v>6768</v>
      </c>
      <c r="C3099" s="176" t="s">
        <v>109</v>
      </c>
      <c r="D3099" s="176" t="s">
        <v>288</v>
      </c>
      <c r="E3099" s="176" t="s">
        <v>288</v>
      </c>
      <c r="F3099" s="176">
        <v>2024</v>
      </c>
      <c r="G3099" s="176" t="s">
        <v>138</v>
      </c>
      <c r="H3099" s="176" t="s">
        <v>414</v>
      </c>
      <c r="I3099" s="176" t="s">
        <v>415</v>
      </c>
      <c r="J3099" s="250" t="s">
        <v>13</v>
      </c>
      <c r="K3099" s="178">
        <v>10</v>
      </c>
      <c r="L3099" s="184">
        <v>503836</v>
      </c>
      <c r="M3099" s="178">
        <v>0</v>
      </c>
      <c r="N3099" s="179" t="s">
        <v>20</v>
      </c>
      <c r="O3099" s="180" t="s">
        <v>146</v>
      </c>
    </row>
    <row r="3100" spans="1:15" customFormat="1" ht="15.5" x14ac:dyDescent="0.35">
      <c r="A3100" s="123" t="s">
        <v>6769</v>
      </c>
      <c r="B3100" s="124" t="s">
        <v>6770</v>
      </c>
      <c r="C3100" s="123" t="s">
        <v>100</v>
      </c>
      <c r="D3100" s="123" t="s">
        <v>155</v>
      </c>
      <c r="E3100" s="123" t="s">
        <v>155</v>
      </c>
      <c r="F3100" s="123">
        <v>2024</v>
      </c>
      <c r="G3100" s="123" t="s">
        <v>138</v>
      </c>
      <c r="H3100" s="123" t="s">
        <v>151</v>
      </c>
      <c r="I3100" s="123" t="s">
        <v>791</v>
      </c>
      <c r="J3100" s="251" t="s">
        <v>13</v>
      </c>
      <c r="K3100" s="181">
        <v>187412</v>
      </c>
      <c r="L3100" s="181">
        <v>724808</v>
      </c>
      <c r="M3100" s="181">
        <v>585861.53399999999</v>
      </c>
      <c r="N3100" s="182" t="s">
        <v>20</v>
      </c>
      <c r="O3100" s="183" t="s">
        <v>20</v>
      </c>
    </row>
    <row r="3101" spans="1:15" customFormat="1" ht="15.5" x14ac:dyDescent="0.35">
      <c r="A3101" s="176" t="s">
        <v>6771</v>
      </c>
      <c r="B3101" s="177" t="s">
        <v>6772</v>
      </c>
      <c r="C3101" s="176" t="s">
        <v>96</v>
      </c>
      <c r="D3101" s="176" t="s">
        <v>166</v>
      </c>
      <c r="E3101" s="176" t="s">
        <v>977</v>
      </c>
      <c r="F3101" s="176">
        <v>2024</v>
      </c>
      <c r="G3101" s="176" t="s">
        <v>138</v>
      </c>
      <c r="H3101" s="176" t="s">
        <v>144</v>
      </c>
      <c r="I3101" s="176" t="s">
        <v>145</v>
      </c>
      <c r="J3101" s="250" t="s">
        <v>13</v>
      </c>
      <c r="K3101" s="178">
        <v>581529</v>
      </c>
      <c r="L3101" s="178">
        <v>312</v>
      </c>
      <c r="M3101" s="178">
        <v>0</v>
      </c>
      <c r="N3101" s="179" t="s">
        <v>20</v>
      </c>
      <c r="O3101" s="180" t="s">
        <v>146</v>
      </c>
    </row>
    <row r="3102" spans="1:15" customFormat="1" ht="15.5" x14ac:dyDescent="0.35">
      <c r="A3102" s="123" t="s">
        <v>6773</v>
      </c>
      <c r="B3102" s="124" t="s">
        <v>6774</v>
      </c>
      <c r="C3102" s="123" t="s">
        <v>100</v>
      </c>
      <c r="D3102" s="123" t="s">
        <v>73</v>
      </c>
      <c r="E3102" s="123" t="s">
        <v>6775</v>
      </c>
      <c r="F3102" s="123">
        <v>2024</v>
      </c>
      <c r="G3102" s="123" t="s">
        <v>138</v>
      </c>
      <c r="H3102" s="123" t="s">
        <v>151</v>
      </c>
      <c r="I3102" s="123" t="s">
        <v>791</v>
      </c>
      <c r="J3102" s="251" t="s">
        <v>13</v>
      </c>
      <c r="K3102" s="181">
        <v>19631</v>
      </c>
      <c r="L3102" s="185">
        <v>26000</v>
      </c>
      <c r="M3102" s="181">
        <v>24911.749</v>
      </c>
      <c r="N3102" s="182" t="s">
        <v>20</v>
      </c>
      <c r="O3102" s="183" t="s">
        <v>20</v>
      </c>
    </row>
    <row r="3103" spans="1:15" customFormat="1" ht="15.5" x14ac:dyDescent="0.35">
      <c r="A3103" s="176" t="s">
        <v>6776</v>
      </c>
      <c r="B3103" s="177" t="s">
        <v>6777</v>
      </c>
      <c r="C3103" s="176" t="s">
        <v>98</v>
      </c>
      <c r="D3103" s="176" t="s">
        <v>155</v>
      </c>
      <c r="E3103" s="176" t="s">
        <v>155</v>
      </c>
      <c r="F3103" s="176">
        <v>2024</v>
      </c>
      <c r="G3103" s="176" t="s">
        <v>138</v>
      </c>
      <c r="H3103" s="176" t="s">
        <v>151</v>
      </c>
      <c r="I3103" s="176" t="s">
        <v>152</v>
      </c>
      <c r="J3103" s="250" t="s">
        <v>13</v>
      </c>
      <c r="K3103" s="178">
        <v>50500</v>
      </c>
      <c r="L3103" s="178">
        <v>10</v>
      </c>
      <c r="M3103" s="178">
        <v>0</v>
      </c>
      <c r="N3103" s="179" t="s">
        <v>20</v>
      </c>
      <c r="O3103" s="180" t="s">
        <v>146</v>
      </c>
    </row>
    <row r="3104" spans="1:15" customFormat="1" ht="15.5" x14ac:dyDescent="0.35">
      <c r="A3104" s="123" t="s">
        <v>6778</v>
      </c>
      <c r="B3104" s="124" t="s">
        <v>6779</v>
      </c>
      <c r="C3104" s="123" t="s">
        <v>98</v>
      </c>
      <c r="D3104" s="123" t="s">
        <v>155</v>
      </c>
      <c r="E3104" s="123" t="s">
        <v>155</v>
      </c>
      <c r="F3104" s="123">
        <v>2024</v>
      </c>
      <c r="G3104" s="123" t="s">
        <v>138</v>
      </c>
      <c r="H3104" s="123" t="s">
        <v>151</v>
      </c>
      <c r="I3104" s="123" t="s">
        <v>152</v>
      </c>
      <c r="J3104" s="251" t="s">
        <v>13</v>
      </c>
      <c r="K3104" s="181">
        <v>528</v>
      </c>
      <c r="L3104" s="181">
        <v>10</v>
      </c>
      <c r="M3104" s="181">
        <v>0</v>
      </c>
      <c r="N3104" s="182" t="s">
        <v>20</v>
      </c>
      <c r="O3104" s="183" t="s">
        <v>146</v>
      </c>
    </row>
    <row r="3105" spans="1:15" customFormat="1" ht="15.5" x14ac:dyDescent="0.35">
      <c r="A3105" s="176" t="s">
        <v>6780</v>
      </c>
      <c r="B3105" s="177" t="s">
        <v>6781</v>
      </c>
      <c r="C3105" s="176" t="s">
        <v>98</v>
      </c>
      <c r="D3105" s="176" t="s">
        <v>158</v>
      </c>
      <c r="E3105" s="176" t="s">
        <v>426</v>
      </c>
      <c r="F3105" s="176">
        <v>2024</v>
      </c>
      <c r="G3105" s="176" t="s">
        <v>138</v>
      </c>
      <c r="H3105" s="176" t="s">
        <v>151</v>
      </c>
      <c r="I3105" s="176" t="s">
        <v>152</v>
      </c>
      <c r="J3105" s="250" t="s">
        <v>13</v>
      </c>
      <c r="K3105" s="178">
        <v>12400</v>
      </c>
      <c r="L3105" s="178">
        <v>210</v>
      </c>
      <c r="M3105" s="178">
        <v>93</v>
      </c>
      <c r="N3105" s="179" t="s">
        <v>20</v>
      </c>
      <c r="O3105" s="180" t="s">
        <v>20</v>
      </c>
    </row>
    <row r="3106" spans="1:15" customFormat="1" ht="15.5" x14ac:dyDescent="0.35">
      <c r="A3106" s="123" t="s">
        <v>6782</v>
      </c>
      <c r="B3106" s="124" t="s">
        <v>6783</v>
      </c>
      <c r="C3106" s="123" t="s">
        <v>98</v>
      </c>
      <c r="D3106" s="123" t="s">
        <v>155</v>
      </c>
      <c r="E3106" s="123" t="s">
        <v>155</v>
      </c>
      <c r="F3106" s="123">
        <v>2024</v>
      </c>
      <c r="G3106" s="123" t="s">
        <v>138</v>
      </c>
      <c r="H3106" s="123" t="s">
        <v>151</v>
      </c>
      <c r="I3106" s="123" t="s">
        <v>152</v>
      </c>
      <c r="J3106" s="251" t="s">
        <v>13</v>
      </c>
      <c r="K3106" s="181">
        <v>362258</v>
      </c>
      <c r="L3106" s="185">
        <v>336710</v>
      </c>
      <c r="M3106" s="181">
        <v>336703.27100000001</v>
      </c>
      <c r="N3106" s="182" t="s">
        <v>20</v>
      </c>
      <c r="O3106" s="183" t="s">
        <v>20</v>
      </c>
    </row>
    <row r="3107" spans="1:15" customFormat="1" ht="15.5" x14ac:dyDescent="0.35">
      <c r="A3107" s="176" t="s">
        <v>6784</v>
      </c>
      <c r="B3107" s="177" t="s">
        <v>6785</v>
      </c>
      <c r="C3107" s="176" t="s">
        <v>86</v>
      </c>
      <c r="D3107" s="176" t="s">
        <v>199</v>
      </c>
      <c r="E3107" s="176" t="s">
        <v>199</v>
      </c>
      <c r="F3107" s="176">
        <v>2024</v>
      </c>
      <c r="G3107" s="176" t="s">
        <v>138</v>
      </c>
      <c r="H3107" s="176" t="s">
        <v>162</v>
      </c>
      <c r="I3107" s="176" t="s">
        <v>1018</v>
      </c>
      <c r="J3107" s="250" t="s">
        <v>13</v>
      </c>
      <c r="K3107" s="178">
        <v>68188</v>
      </c>
      <c r="L3107" s="184">
        <v>68188</v>
      </c>
      <c r="M3107" s="178">
        <v>49411</v>
      </c>
      <c r="N3107" s="179" t="s">
        <v>20</v>
      </c>
      <c r="O3107" s="180" t="s">
        <v>20</v>
      </c>
    </row>
    <row r="3108" spans="1:15" customFormat="1" ht="15.5" x14ac:dyDescent="0.35">
      <c r="A3108" s="123" t="s">
        <v>6786</v>
      </c>
      <c r="B3108" s="124" t="s">
        <v>6787</v>
      </c>
      <c r="C3108" s="123" t="s">
        <v>98</v>
      </c>
      <c r="D3108" s="123" t="s">
        <v>158</v>
      </c>
      <c r="E3108" s="123" t="s">
        <v>155</v>
      </c>
      <c r="F3108" s="123">
        <v>2024</v>
      </c>
      <c r="G3108" s="123" t="s">
        <v>138</v>
      </c>
      <c r="H3108" s="123" t="s">
        <v>151</v>
      </c>
      <c r="I3108" s="123" t="s">
        <v>152</v>
      </c>
      <c r="J3108" s="251" t="s">
        <v>13</v>
      </c>
      <c r="K3108" s="181">
        <v>527</v>
      </c>
      <c r="L3108" s="181">
        <v>10</v>
      </c>
      <c r="M3108" s="181">
        <v>0</v>
      </c>
      <c r="N3108" s="182" t="s">
        <v>20</v>
      </c>
      <c r="O3108" s="183" t="s">
        <v>146</v>
      </c>
    </row>
    <row r="3109" spans="1:15" customFormat="1" ht="15.5" x14ac:dyDescent="0.35">
      <c r="A3109" s="176" t="s">
        <v>6788</v>
      </c>
      <c r="B3109" s="177" t="s">
        <v>6789</v>
      </c>
      <c r="C3109" s="176" t="s">
        <v>111</v>
      </c>
      <c r="D3109" s="176" t="s">
        <v>180</v>
      </c>
      <c r="E3109" s="176" t="s">
        <v>1345</v>
      </c>
      <c r="F3109" s="176">
        <v>2024</v>
      </c>
      <c r="G3109" s="176" t="s">
        <v>138</v>
      </c>
      <c r="H3109" s="176" t="s">
        <v>162</v>
      </c>
      <c r="I3109" s="176" t="s">
        <v>1018</v>
      </c>
      <c r="J3109" s="250" t="s">
        <v>13</v>
      </c>
      <c r="K3109" s="178">
        <v>15997</v>
      </c>
      <c r="L3109" s="178">
        <v>15997</v>
      </c>
      <c r="M3109" s="178">
        <v>15997.385</v>
      </c>
      <c r="N3109" s="179" t="s">
        <v>20</v>
      </c>
      <c r="O3109" s="180" t="s">
        <v>20</v>
      </c>
    </row>
    <row r="3110" spans="1:15" customFormat="1" ht="15.5" x14ac:dyDescent="0.35">
      <c r="A3110" s="123" t="s">
        <v>6790</v>
      </c>
      <c r="B3110" s="124" t="s">
        <v>6791</v>
      </c>
      <c r="C3110" s="123" t="s">
        <v>91</v>
      </c>
      <c r="D3110" s="123" t="s">
        <v>155</v>
      </c>
      <c r="E3110" s="123" t="s">
        <v>155</v>
      </c>
      <c r="F3110" s="123">
        <v>2024</v>
      </c>
      <c r="G3110" s="123" t="s">
        <v>138</v>
      </c>
      <c r="H3110" s="123" t="s">
        <v>321</v>
      </c>
      <c r="I3110" s="123" t="s">
        <v>3675</v>
      </c>
      <c r="J3110" s="251" t="s">
        <v>13</v>
      </c>
      <c r="K3110" s="181">
        <v>24199</v>
      </c>
      <c r="L3110" s="181">
        <v>24199</v>
      </c>
      <c r="M3110" s="181">
        <v>24198.251</v>
      </c>
      <c r="N3110" s="182" t="s">
        <v>20</v>
      </c>
      <c r="O3110" s="183" t="s">
        <v>20</v>
      </c>
    </row>
    <row r="3111" spans="1:15" customFormat="1" ht="15.5" x14ac:dyDescent="0.35">
      <c r="A3111" s="176" t="s">
        <v>6792</v>
      </c>
      <c r="B3111" s="177" t="s">
        <v>6793</v>
      </c>
      <c r="C3111" s="176" t="s">
        <v>292</v>
      </c>
      <c r="D3111" s="176" t="s">
        <v>449</v>
      </c>
      <c r="E3111" s="176" t="s">
        <v>3907</v>
      </c>
      <c r="F3111" s="176">
        <v>2024</v>
      </c>
      <c r="G3111" s="176" t="s">
        <v>251</v>
      </c>
      <c r="H3111" s="176" t="s">
        <v>687</v>
      </c>
      <c r="I3111" s="176" t="s">
        <v>957</v>
      </c>
      <c r="J3111" s="250" t="s">
        <v>13</v>
      </c>
      <c r="K3111" s="178">
        <v>180001</v>
      </c>
      <c r="L3111" s="184">
        <v>180001</v>
      </c>
      <c r="M3111" s="178">
        <v>178470</v>
      </c>
      <c r="N3111" s="179" t="s">
        <v>20</v>
      </c>
      <c r="O3111" s="180" t="s">
        <v>20</v>
      </c>
    </row>
    <row r="3112" spans="1:15" customFormat="1" ht="15.5" x14ac:dyDescent="0.35">
      <c r="A3112" s="123" t="s">
        <v>6794</v>
      </c>
      <c r="B3112" s="124" t="s">
        <v>6795</v>
      </c>
      <c r="C3112" s="123" t="s">
        <v>109</v>
      </c>
      <c r="D3112" s="123" t="s">
        <v>171</v>
      </c>
      <c r="E3112" s="123" t="s">
        <v>1047</v>
      </c>
      <c r="F3112" s="123">
        <v>2024</v>
      </c>
      <c r="G3112" s="123" t="s">
        <v>138</v>
      </c>
      <c r="H3112" s="123" t="s">
        <v>151</v>
      </c>
      <c r="I3112" s="123" t="s">
        <v>791</v>
      </c>
      <c r="J3112" s="251" t="s">
        <v>13</v>
      </c>
      <c r="K3112" s="181">
        <v>120</v>
      </c>
      <c r="L3112" s="181">
        <v>120</v>
      </c>
      <c r="M3112" s="181">
        <v>95.049000000000007</v>
      </c>
      <c r="N3112" s="182" t="s">
        <v>20</v>
      </c>
      <c r="O3112" s="183" t="s">
        <v>20</v>
      </c>
    </row>
    <row r="3113" spans="1:15" customFormat="1" ht="15.5" x14ac:dyDescent="0.35">
      <c r="A3113" s="176" t="s">
        <v>6796</v>
      </c>
      <c r="B3113" s="177" t="s">
        <v>6797</v>
      </c>
      <c r="C3113" s="176" t="s">
        <v>84</v>
      </c>
      <c r="D3113" s="176" t="s">
        <v>440</v>
      </c>
      <c r="E3113" s="176" t="s">
        <v>440</v>
      </c>
      <c r="F3113" s="176">
        <v>2024</v>
      </c>
      <c r="G3113" s="176" t="s">
        <v>251</v>
      </c>
      <c r="H3113" s="176" t="s">
        <v>182</v>
      </c>
      <c r="I3113" s="176" t="s">
        <v>330</v>
      </c>
      <c r="J3113" s="250" t="s">
        <v>13</v>
      </c>
      <c r="K3113" s="178">
        <v>36953</v>
      </c>
      <c r="L3113" s="184">
        <v>30600</v>
      </c>
      <c r="M3113" s="178">
        <v>30600</v>
      </c>
      <c r="N3113" s="179" t="s">
        <v>20</v>
      </c>
      <c r="O3113" s="180" t="s">
        <v>20</v>
      </c>
    </row>
    <row r="3114" spans="1:15" customFormat="1" ht="15.5" x14ac:dyDescent="0.35">
      <c r="A3114" s="123" t="s">
        <v>6798</v>
      </c>
      <c r="B3114" s="124" t="s">
        <v>6799</v>
      </c>
      <c r="C3114" s="123" t="s">
        <v>98</v>
      </c>
      <c r="D3114" s="123" t="s">
        <v>365</v>
      </c>
      <c r="E3114" s="123" t="s">
        <v>5123</v>
      </c>
      <c r="F3114" s="123">
        <v>2024</v>
      </c>
      <c r="G3114" s="123" t="s">
        <v>138</v>
      </c>
      <c r="H3114" s="123" t="s">
        <v>144</v>
      </c>
      <c r="I3114" s="123" t="s">
        <v>145</v>
      </c>
      <c r="J3114" s="251" t="s">
        <v>13</v>
      </c>
      <c r="K3114" s="181">
        <v>1285082</v>
      </c>
      <c r="L3114" s="181">
        <v>1285082</v>
      </c>
      <c r="M3114" s="181">
        <v>1285051.578</v>
      </c>
      <c r="N3114" s="182" t="s">
        <v>20</v>
      </c>
      <c r="O3114" s="183" t="s">
        <v>20</v>
      </c>
    </row>
    <row r="3115" spans="1:15" customFormat="1" ht="15.5" x14ac:dyDescent="0.35">
      <c r="A3115" s="176" t="s">
        <v>6800</v>
      </c>
      <c r="B3115" s="177" t="s">
        <v>6801</v>
      </c>
      <c r="C3115" s="176" t="s">
        <v>89</v>
      </c>
      <c r="D3115" s="176" t="s">
        <v>155</v>
      </c>
      <c r="E3115" s="176" t="s">
        <v>155</v>
      </c>
      <c r="F3115" s="176">
        <v>2024</v>
      </c>
      <c r="G3115" s="176" t="s">
        <v>251</v>
      </c>
      <c r="H3115" s="176" t="s">
        <v>182</v>
      </c>
      <c r="I3115" s="176" t="s">
        <v>330</v>
      </c>
      <c r="J3115" s="250" t="s">
        <v>13</v>
      </c>
      <c r="K3115" s="178">
        <v>26690</v>
      </c>
      <c r="L3115" s="184">
        <v>25788</v>
      </c>
      <c r="M3115" s="184">
        <v>25788</v>
      </c>
      <c r="N3115" s="179" t="s">
        <v>20</v>
      </c>
      <c r="O3115" s="180" t="s">
        <v>20</v>
      </c>
    </row>
    <row r="3116" spans="1:15" customFormat="1" ht="15.5" x14ac:dyDescent="0.35">
      <c r="A3116" s="123" t="s">
        <v>6802</v>
      </c>
      <c r="B3116" s="124" t="s">
        <v>6803</v>
      </c>
      <c r="C3116" s="123" t="s">
        <v>90</v>
      </c>
      <c r="D3116" s="123" t="s">
        <v>155</v>
      </c>
      <c r="E3116" s="123" t="s">
        <v>155</v>
      </c>
      <c r="F3116" s="123">
        <v>2024</v>
      </c>
      <c r="G3116" s="123" t="s">
        <v>138</v>
      </c>
      <c r="H3116" s="123" t="s">
        <v>151</v>
      </c>
      <c r="I3116" s="123" t="s">
        <v>200</v>
      </c>
      <c r="J3116" s="251" t="s">
        <v>13</v>
      </c>
      <c r="K3116" s="181">
        <v>250000</v>
      </c>
      <c r="L3116" s="181">
        <v>250000</v>
      </c>
      <c r="M3116" s="181">
        <v>248384.23300000001</v>
      </c>
      <c r="N3116" s="182" t="s">
        <v>20</v>
      </c>
      <c r="O3116" s="183" t="s">
        <v>20</v>
      </c>
    </row>
    <row r="3117" spans="1:15" customFormat="1" ht="15.5" x14ac:dyDescent="0.35">
      <c r="A3117" s="176" t="s">
        <v>6804</v>
      </c>
      <c r="B3117" s="177" t="s">
        <v>6805</v>
      </c>
      <c r="C3117" s="176" t="s">
        <v>97</v>
      </c>
      <c r="D3117" s="176" t="s">
        <v>685</v>
      </c>
      <c r="E3117" s="176" t="s">
        <v>1195</v>
      </c>
      <c r="F3117" s="176">
        <v>2024</v>
      </c>
      <c r="G3117" s="176" t="s">
        <v>138</v>
      </c>
      <c r="H3117" s="176" t="s">
        <v>144</v>
      </c>
      <c r="I3117" s="176" t="s">
        <v>145</v>
      </c>
      <c r="J3117" s="250" t="s">
        <v>13</v>
      </c>
      <c r="K3117" s="178">
        <v>450266</v>
      </c>
      <c r="L3117" s="178">
        <v>450266</v>
      </c>
      <c r="M3117" s="178">
        <v>450265.27799999999</v>
      </c>
      <c r="N3117" s="179" t="s">
        <v>20</v>
      </c>
      <c r="O3117" s="180" t="s">
        <v>20</v>
      </c>
    </row>
    <row r="3118" spans="1:15" customFormat="1" ht="15.5" x14ac:dyDescent="0.35">
      <c r="A3118" s="123" t="s">
        <v>6806</v>
      </c>
      <c r="B3118" s="124" t="s">
        <v>6807</v>
      </c>
      <c r="C3118" s="123" t="s">
        <v>89</v>
      </c>
      <c r="D3118" s="123" t="s">
        <v>221</v>
      </c>
      <c r="E3118" s="123" t="s">
        <v>1842</v>
      </c>
      <c r="F3118" s="123">
        <v>2024</v>
      </c>
      <c r="G3118" s="123" t="s">
        <v>251</v>
      </c>
      <c r="H3118" s="123" t="s">
        <v>182</v>
      </c>
      <c r="I3118" s="123" t="s">
        <v>330</v>
      </c>
      <c r="J3118" s="251" t="s">
        <v>13</v>
      </c>
      <c r="K3118" s="181">
        <v>26802</v>
      </c>
      <c r="L3118" s="181">
        <v>25896</v>
      </c>
      <c r="M3118" s="181">
        <v>25895.45</v>
      </c>
      <c r="N3118" s="182" t="s">
        <v>20</v>
      </c>
      <c r="O3118" s="183" t="s">
        <v>20</v>
      </c>
    </row>
    <row r="3119" spans="1:15" customFormat="1" ht="15.5" x14ac:dyDescent="0.35">
      <c r="A3119" s="176" t="s">
        <v>6808</v>
      </c>
      <c r="B3119" s="177" t="s">
        <v>6809</v>
      </c>
      <c r="C3119" s="176" t="s">
        <v>89</v>
      </c>
      <c r="D3119" s="176" t="s">
        <v>186</v>
      </c>
      <c r="E3119" s="176" t="s">
        <v>3989</v>
      </c>
      <c r="F3119" s="176">
        <v>2024</v>
      </c>
      <c r="G3119" s="176" t="s">
        <v>251</v>
      </c>
      <c r="H3119" s="176" t="s">
        <v>182</v>
      </c>
      <c r="I3119" s="176" t="s">
        <v>330</v>
      </c>
      <c r="J3119" s="250" t="s">
        <v>13</v>
      </c>
      <c r="K3119" s="178">
        <v>26653</v>
      </c>
      <c r="L3119" s="178">
        <v>25752</v>
      </c>
      <c r="M3119" s="184">
        <v>25751.16</v>
      </c>
      <c r="N3119" s="179" t="s">
        <v>20</v>
      </c>
      <c r="O3119" s="180" t="s">
        <v>20</v>
      </c>
    </row>
    <row r="3120" spans="1:15" customFormat="1" ht="15.5" x14ac:dyDescent="0.35">
      <c r="A3120" s="123" t="s">
        <v>6810</v>
      </c>
      <c r="B3120" s="124" t="s">
        <v>6811</v>
      </c>
      <c r="C3120" s="123" t="s">
        <v>91</v>
      </c>
      <c r="D3120" s="123" t="s">
        <v>384</v>
      </c>
      <c r="E3120" s="123" t="s">
        <v>2825</v>
      </c>
      <c r="F3120" s="123">
        <v>2024</v>
      </c>
      <c r="G3120" s="123" t="s">
        <v>138</v>
      </c>
      <c r="H3120" s="123" t="s">
        <v>162</v>
      </c>
      <c r="I3120" s="123" t="s">
        <v>1018</v>
      </c>
      <c r="J3120" s="251" t="s">
        <v>13</v>
      </c>
      <c r="K3120" s="181">
        <v>17639</v>
      </c>
      <c r="L3120" s="181">
        <v>45346</v>
      </c>
      <c r="M3120" s="181">
        <v>9388.85</v>
      </c>
      <c r="N3120" s="182" t="s">
        <v>20</v>
      </c>
      <c r="O3120" s="183" t="s">
        <v>20</v>
      </c>
    </row>
    <row r="3121" spans="1:15" customFormat="1" ht="15.5" x14ac:dyDescent="0.35">
      <c r="A3121" s="176" t="s">
        <v>6812</v>
      </c>
      <c r="B3121" s="177" t="s">
        <v>6813</v>
      </c>
      <c r="C3121" s="176" t="s">
        <v>98</v>
      </c>
      <c r="D3121" s="176" t="s">
        <v>158</v>
      </c>
      <c r="E3121" s="176" t="s">
        <v>309</v>
      </c>
      <c r="F3121" s="176">
        <v>2024</v>
      </c>
      <c r="G3121" s="176" t="s">
        <v>138</v>
      </c>
      <c r="H3121" s="176" t="s">
        <v>144</v>
      </c>
      <c r="I3121" s="176" t="s">
        <v>282</v>
      </c>
      <c r="J3121" s="250" t="s">
        <v>13</v>
      </c>
      <c r="K3121" s="178">
        <v>244</v>
      </c>
      <c r="L3121" s="184">
        <v>156</v>
      </c>
      <c r="M3121" s="178">
        <v>64</v>
      </c>
      <c r="N3121" s="179" t="s">
        <v>20</v>
      </c>
      <c r="O3121" s="180" t="s">
        <v>20</v>
      </c>
    </row>
    <row r="3122" spans="1:15" customFormat="1" ht="15.5" x14ac:dyDescent="0.35">
      <c r="A3122" s="123" t="s">
        <v>6814</v>
      </c>
      <c r="B3122" s="124" t="s">
        <v>6815</v>
      </c>
      <c r="C3122" s="123" t="s">
        <v>98</v>
      </c>
      <c r="D3122" s="123" t="s">
        <v>158</v>
      </c>
      <c r="E3122" s="123" t="s">
        <v>309</v>
      </c>
      <c r="F3122" s="123">
        <v>2024</v>
      </c>
      <c r="G3122" s="123" t="s">
        <v>138</v>
      </c>
      <c r="H3122" s="123" t="s">
        <v>144</v>
      </c>
      <c r="I3122" s="123" t="s">
        <v>282</v>
      </c>
      <c r="J3122" s="251" t="s">
        <v>13</v>
      </c>
      <c r="K3122" s="181">
        <v>244</v>
      </c>
      <c r="L3122" s="185">
        <v>156</v>
      </c>
      <c r="M3122" s="181">
        <v>32.018000000000001</v>
      </c>
      <c r="N3122" s="182" t="s">
        <v>20</v>
      </c>
      <c r="O3122" s="183" t="s">
        <v>20</v>
      </c>
    </row>
    <row r="3123" spans="1:15" customFormat="1" ht="15.5" x14ac:dyDescent="0.35">
      <c r="A3123" s="176" t="s">
        <v>6816</v>
      </c>
      <c r="B3123" s="177" t="s">
        <v>6817</v>
      </c>
      <c r="C3123" s="176" t="s">
        <v>97</v>
      </c>
      <c r="D3123" s="176" t="s">
        <v>685</v>
      </c>
      <c r="E3123" s="176" t="s">
        <v>686</v>
      </c>
      <c r="F3123" s="176">
        <v>2024</v>
      </c>
      <c r="G3123" s="176" t="s">
        <v>138</v>
      </c>
      <c r="H3123" s="176" t="s">
        <v>151</v>
      </c>
      <c r="I3123" s="176" t="s">
        <v>152</v>
      </c>
      <c r="J3123" s="250" t="s">
        <v>13</v>
      </c>
      <c r="K3123" s="178">
        <v>5494178</v>
      </c>
      <c r="L3123" s="178">
        <v>21610</v>
      </c>
      <c r="M3123" s="178">
        <v>21449.081999999999</v>
      </c>
      <c r="N3123" s="179" t="s">
        <v>20</v>
      </c>
      <c r="O3123" s="180" t="s">
        <v>20</v>
      </c>
    </row>
    <row r="3124" spans="1:15" customFormat="1" ht="15.5" x14ac:dyDescent="0.35">
      <c r="A3124" s="123" t="s">
        <v>6818</v>
      </c>
      <c r="B3124" s="124" t="s">
        <v>6819</v>
      </c>
      <c r="C3124" s="123" t="s">
        <v>109</v>
      </c>
      <c r="D3124" s="123" t="s">
        <v>368</v>
      </c>
      <c r="E3124" s="123" t="s">
        <v>2709</v>
      </c>
      <c r="F3124" s="123">
        <v>2024</v>
      </c>
      <c r="G3124" s="123" t="s">
        <v>138</v>
      </c>
      <c r="H3124" s="123" t="s">
        <v>182</v>
      </c>
      <c r="I3124" s="123" t="s">
        <v>330</v>
      </c>
      <c r="J3124" s="251" t="s">
        <v>13</v>
      </c>
      <c r="K3124" s="181">
        <v>63135</v>
      </c>
      <c r="L3124" s="181">
        <v>61000</v>
      </c>
      <c r="M3124" s="181">
        <v>60499.222999999998</v>
      </c>
      <c r="N3124" s="182" t="s">
        <v>20</v>
      </c>
      <c r="O3124" s="183" t="s">
        <v>20</v>
      </c>
    </row>
    <row r="3125" spans="1:15" customFormat="1" ht="15.5" x14ac:dyDescent="0.35">
      <c r="A3125" s="176" t="s">
        <v>6820</v>
      </c>
      <c r="B3125" s="177" t="s">
        <v>6821</v>
      </c>
      <c r="C3125" s="176" t="s">
        <v>92</v>
      </c>
      <c r="D3125" s="176" t="s">
        <v>361</v>
      </c>
      <c r="E3125" s="176" t="s">
        <v>155</v>
      </c>
      <c r="F3125" s="176">
        <v>2024</v>
      </c>
      <c r="G3125" s="176" t="s">
        <v>138</v>
      </c>
      <c r="H3125" s="176" t="s">
        <v>151</v>
      </c>
      <c r="I3125" s="176" t="s">
        <v>152</v>
      </c>
      <c r="J3125" s="250" t="s">
        <v>13</v>
      </c>
      <c r="K3125" s="178">
        <v>1110</v>
      </c>
      <c r="L3125" s="178">
        <v>284000</v>
      </c>
      <c r="M3125" s="178">
        <v>86</v>
      </c>
      <c r="N3125" s="179" t="s">
        <v>20</v>
      </c>
      <c r="O3125" s="180" t="s">
        <v>20</v>
      </c>
    </row>
    <row r="3126" spans="1:15" customFormat="1" ht="15.5" x14ac:dyDescent="0.35">
      <c r="A3126" s="123" t="s">
        <v>6822</v>
      </c>
      <c r="B3126" s="124" t="s">
        <v>6823</v>
      </c>
      <c r="C3126" s="123" t="s">
        <v>93</v>
      </c>
      <c r="D3126" s="123" t="s">
        <v>194</v>
      </c>
      <c r="E3126" s="123" t="s">
        <v>194</v>
      </c>
      <c r="F3126" s="123">
        <v>2024</v>
      </c>
      <c r="G3126" s="123" t="s">
        <v>138</v>
      </c>
      <c r="H3126" s="123" t="s">
        <v>321</v>
      </c>
      <c r="I3126" s="123" t="s">
        <v>3675</v>
      </c>
      <c r="J3126" s="251" t="s">
        <v>13</v>
      </c>
      <c r="K3126" s="181">
        <v>88169</v>
      </c>
      <c r="L3126" s="181">
        <v>88169</v>
      </c>
      <c r="M3126" s="181">
        <v>88169</v>
      </c>
      <c r="N3126" s="182" t="s">
        <v>20</v>
      </c>
      <c r="O3126" s="183" t="s">
        <v>20</v>
      </c>
    </row>
    <row r="3127" spans="1:15" customFormat="1" ht="15.5" x14ac:dyDescent="0.35">
      <c r="A3127" s="176" t="s">
        <v>6824</v>
      </c>
      <c r="B3127" s="177" t="s">
        <v>6825</v>
      </c>
      <c r="C3127" s="176" t="s">
        <v>93</v>
      </c>
      <c r="D3127" s="176" t="s">
        <v>194</v>
      </c>
      <c r="E3127" s="176" t="s">
        <v>194</v>
      </c>
      <c r="F3127" s="176">
        <v>2024</v>
      </c>
      <c r="G3127" s="176" t="s">
        <v>138</v>
      </c>
      <c r="H3127" s="176" t="s">
        <v>321</v>
      </c>
      <c r="I3127" s="176" t="s">
        <v>3675</v>
      </c>
      <c r="J3127" s="250" t="s">
        <v>13</v>
      </c>
      <c r="K3127" s="178">
        <v>86548</v>
      </c>
      <c r="L3127" s="178">
        <v>86548</v>
      </c>
      <c r="M3127" s="178">
        <v>86547.216</v>
      </c>
      <c r="N3127" s="179" t="s">
        <v>20</v>
      </c>
      <c r="O3127" s="180" t="s">
        <v>20</v>
      </c>
    </row>
    <row r="3128" spans="1:15" customFormat="1" ht="15.5" x14ac:dyDescent="0.35">
      <c r="A3128" s="123" t="s">
        <v>6826</v>
      </c>
      <c r="B3128" s="124" t="s">
        <v>6827</v>
      </c>
      <c r="C3128" s="123" t="s">
        <v>93</v>
      </c>
      <c r="D3128" s="123" t="s">
        <v>194</v>
      </c>
      <c r="E3128" s="123" t="s">
        <v>194</v>
      </c>
      <c r="F3128" s="123">
        <v>2024</v>
      </c>
      <c r="G3128" s="123" t="s">
        <v>138</v>
      </c>
      <c r="H3128" s="123" t="s">
        <v>321</v>
      </c>
      <c r="I3128" s="123" t="s">
        <v>3675</v>
      </c>
      <c r="J3128" s="251" t="s">
        <v>13</v>
      </c>
      <c r="K3128" s="181">
        <v>99146</v>
      </c>
      <c r="L3128" s="181">
        <v>99146</v>
      </c>
      <c r="M3128" s="181">
        <v>99146</v>
      </c>
      <c r="N3128" s="182" t="s">
        <v>20</v>
      </c>
      <c r="O3128" s="183" t="s">
        <v>20</v>
      </c>
    </row>
    <row r="3129" spans="1:15" customFormat="1" ht="15.5" x14ac:dyDescent="0.35">
      <c r="A3129" s="176" t="s">
        <v>6828</v>
      </c>
      <c r="B3129" s="177" t="s">
        <v>6829</v>
      </c>
      <c r="C3129" s="176" t="s">
        <v>93</v>
      </c>
      <c r="D3129" s="176" t="s">
        <v>194</v>
      </c>
      <c r="E3129" s="176" t="s">
        <v>194</v>
      </c>
      <c r="F3129" s="176">
        <v>2024</v>
      </c>
      <c r="G3129" s="176" t="s">
        <v>138</v>
      </c>
      <c r="H3129" s="176" t="s">
        <v>321</v>
      </c>
      <c r="I3129" s="176" t="s">
        <v>3675</v>
      </c>
      <c r="J3129" s="250" t="s">
        <v>13</v>
      </c>
      <c r="K3129" s="178">
        <v>9659</v>
      </c>
      <c r="L3129" s="178">
        <v>9658</v>
      </c>
      <c r="M3129" s="178">
        <v>9658</v>
      </c>
      <c r="N3129" s="179" t="s">
        <v>20</v>
      </c>
      <c r="O3129" s="180" t="s">
        <v>20</v>
      </c>
    </row>
    <row r="3130" spans="1:15" customFormat="1" ht="15.5" x14ac:dyDescent="0.35">
      <c r="A3130" s="123" t="s">
        <v>6830</v>
      </c>
      <c r="B3130" s="124" t="s">
        <v>6831</v>
      </c>
      <c r="C3130" s="123" t="s">
        <v>88</v>
      </c>
      <c r="D3130" s="123" t="s">
        <v>412</v>
      </c>
      <c r="E3130" s="123" t="s">
        <v>1441</v>
      </c>
      <c r="F3130" s="123">
        <v>2024</v>
      </c>
      <c r="G3130" s="123" t="s">
        <v>138</v>
      </c>
      <c r="H3130" s="123" t="s">
        <v>144</v>
      </c>
      <c r="I3130" s="123" t="s">
        <v>145</v>
      </c>
      <c r="J3130" s="251" t="s">
        <v>13</v>
      </c>
      <c r="K3130" s="181">
        <v>3146854</v>
      </c>
      <c r="L3130" s="181">
        <v>3005701</v>
      </c>
      <c r="M3130" s="181">
        <v>3002888.0359999998</v>
      </c>
      <c r="N3130" s="182" t="s">
        <v>20</v>
      </c>
      <c r="O3130" s="183" t="s">
        <v>20</v>
      </c>
    </row>
    <row r="3131" spans="1:15" customFormat="1" ht="15.5" x14ac:dyDescent="0.35">
      <c r="A3131" s="176" t="s">
        <v>6832</v>
      </c>
      <c r="B3131" s="177" t="s">
        <v>6833</v>
      </c>
      <c r="C3131" s="176" t="s">
        <v>97</v>
      </c>
      <c r="D3131" s="176" t="s">
        <v>333</v>
      </c>
      <c r="E3131" s="176" t="s">
        <v>333</v>
      </c>
      <c r="F3131" s="176">
        <v>2024</v>
      </c>
      <c r="G3131" s="176" t="s">
        <v>251</v>
      </c>
      <c r="H3131" s="176" t="s">
        <v>151</v>
      </c>
      <c r="I3131" s="176" t="s">
        <v>312</v>
      </c>
      <c r="J3131" s="250" t="s">
        <v>13</v>
      </c>
      <c r="K3131" s="178">
        <v>67001</v>
      </c>
      <c r="L3131" s="178">
        <v>95000</v>
      </c>
      <c r="M3131" s="178">
        <v>66420</v>
      </c>
      <c r="N3131" s="179" t="s">
        <v>20</v>
      </c>
      <c r="O3131" s="180" t="s">
        <v>20</v>
      </c>
    </row>
    <row r="3132" spans="1:15" customFormat="1" ht="15.5" x14ac:dyDescent="0.35">
      <c r="A3132" s="123" t="s">
        <v>6834</v>
      </c>
      <c r="B3132" s="124" t="s">
        <v>6835</v>
      </c>
      <c r="C3132" s="123" t="s">
        <v>91</v>
      </c>
      <c r="D3132" s="123" t="s">
        <v>393</v>
      </c>
      <c r="E3132" s="123" t="s">
        <v>4575</v>
      </c>
      <c r="F3132" s="123">
        <v>2024</v>
      </c>
      <c r="G3132" s="123" t="s">
        <v>138</v>
      </c>
      <c r="H3132" s="123" t="s">
        <v>144</v>
      </c>
      <c r="I3132" s="123" t="s">
        <v>145</v>
      </c>
      <c r="J3132" s="251" t="s">
        <v>13</v>
      </c>
      <c r="K3132" s="181">
        <v>3458310</v>
      </c>
      <c r="L3132" s="181">
        <v>3458311</v>
      </c>
      <c r="M3132" s="181">
        <v>3424864</v>
      </c>
      <c r="N3132" s="182" t="s">
        <v>20</v>
      </c>
      <c r="O3132" s="183" t="s">
        <v>20</v>
      </c>
    </row>
    <row r="3133" spans="1:15" customFormat="1" ht="15.5" x14ac:dyDescent="0.35">
      <c r="A3133" s="176" t="s">
        <v>6836</v>
      </c>
      <c r="B3133" s="177" t="s">
        <v>6837</v>
      </c>
      <c r="C3133" s="176" t="s">
        <v>84</v>
      </c>
      <c r="D3133" s="176" t="s">
        <v>440</v>
      </c>
      <c r="E3133" s="176" t="s">
        <v>5408</v>
      </c>
      <c r="F3133" s="176">
        <v>2024</v>
      </c>
      <c r="G3133" s="176" t="s">
        <v>2052</v>
      </c>
      <c r="H3133" s="176" t="s">
        <v>144</v>
      </c>
      <c r="I3133" s="176" t="s">
        <v>226</v>
      </c>
      <c r="J3133" s="250" t="s">
        <v>13</v>
      </c>
      <c r="K3133" s="178">
        <v>113850</v>
      </c>
      <c r="L3133" s="178">
        <v>110000</v>
      </c>
      <c r="M3133" s="178">
        <v>110000</v>
      </c>
      <c r="N3133" s="179" t="s">
        <v>20</v>
      </c>
      <c r="O3133" s="180" t="s">
        <v>20</v>
      </c>
    </row>
    <row r="3134" spans="1:15" customFormat="1" ht="15.5" x14ac:dyDescent="0.35">
      <c r="A3134" s="123" t="s">
        <v>6838</v>
      </c>
      <c r="B3134" s="124" t="s">
        <v>6839</v>
      </c>
      <c r="C3134" s="123" t="s">
        <v>87</v>
      </c>
      <c r="D3134" s="123" t="s">
        <v>829</v>
      </c>
      <c r="E3134" s="123" t="s">
        <v>829</v>
      </c>
      <c r="F3134" s="123">
        <v>2024</v>
      </c>
      <c r="G3134" s="123" t="s">
        <v>251</v>
      </c>
      <c r="H3134" s="123" t="s">
        <v>182</v>
      </c>
      <c r="I3134" s="123" t="s">
        <v>330</v>
      </c>
      <c r="J3134" s="251" t="s">
        <v>13</v>
      </c>
      <c r="K3134" s="181">
        <v>17147</v>
      </c>
      <c r="L3134" s="181">
        <v>34293</v>
      </c>
      <c r="M3134" s="181">
        <v>17146.5</v>
      </c>
      <c r="N3134" s="182" t="s">
        <v>20</v>
      </c>
      <c r="O3134" s="183" t="s">
        <v>20</v>
      </c>
    </row>
    <row r="3135" spans="1:15" customFormat="1" ht="15.5" x14ac:dyDescent="0.35">
      <c r="A3135" s="176" t="s">
        <v>6840</v>
      </c>
      <c r="B3135" s="177" t="s">
        <v>6841</v>
      </c>
      <c r="C3135" s="176" t="s">
        <v>87</v>
      </c>
      <c r="D3135" s="176" t="s">
        <v>60</v>
      </c>
      <c r="E3135" s="176" t="s">
        <v>60</v>
      </c>
      <c r="F3135" s="176">
        <v>2024</v>
      </c>
      <c r="G3135" s="176" t="s">
        <v>251</v>
      </c>
      <c r="H3135" s="176" t="s">
        <v>182</v>
      </c>
      <c r="I3135" s="176" t="s">
        <v>330</v>
      </c>
      <c r="J3135" s="250" t="s">
        <v>13</v>
      </c>
      <c r="K3135" s="178">
        <v>35493</v>
      </c>
      <c r="L3135" s="178">
        <v>34293</v>
      </c>
      <c r="M3135" s="178">
        <v>34293</v>
      </c>
      <c r="N3135" s="179" t="s">
        <v>20</v>
      </c>
      <c r="O3135" s="180" t="s">
        <v>20</v>
      </c>
    </row>
    <row r="3136" spans="1:15" customFormat="1" ht="15.5" x14ac:dyDescent="0.35">
      <c r="A3136" s="123" t="s">
        <v>6842</v>
      </c>
      <c r="B3136" s="124" t="s">
        <v>6843</v>
      </c>
      <c r="C3136" s="123" t="s">
        <v>111</v>
      </c>
      <c r="D3136" s="123" t="s">
        <v>180</v>
      </c>
      <c r="E3136" s="123" t="s">
        <v>1345</v>
      </c>
      <c r="F3136" s="123">
        <v>2024</v>
      </c>
      <c r="G3136" s="123" t="s">
        <v>138</v>
      </c>
      <c r="H3136" s="123" t="s">
        <v>144</v>
      </c>
      <c r="I3136" s="123" t="s">
        <v>145</v>
      </c>
      <c r="J3136" s="251" t="s">
        <v>13</v>
      </c>
      <c r="K3136" s="181">
        <v>20</v>
      </c>
      <c r="L3136" s="181">
        <v>20</v>
      </c>
      <c r="M3136" s="181">
        <v>0</v>
      </c>
      <c r="N3136" s="182" t="s">
        <v>20</v>
      </c>
      <c r="O3136" s="183" t="s">
        <v>146</v>
      </c>
    </row>
    <row r="3137" spans="1:15" customFormat="1" ht="15.5" x14ac:dyDescent="0.35">
      <c r="A3137" s="176" t="s">
        <v>6844</v>
      </c>
      <c r="B3137" s="177" t="s">
        <v>6845</v>
      </c>
      <c r="C3137" s="176" t="s">
        <v>111</v>
      </c>
      <c r="D3137" s="176" t="s">
        <v>67</v>
      </c>
      <c r="E3137" s="176" t="s">
        <v>6846</v>
      </c>
      <c r="F3137" s="176">
        <v>2024</v>
      </c>
      <c r="G3137" s="176" t="s">
        <v>138</v>
      </c>
      <c r="H3137" s="176" t="s">
        <v>144</v>
      </c>
      <c r="I3137" s="176" t="s">
        <v>145</v>
      </c>
      <c r="J3137" s="250" t="s">
        <v>13</v>
      </c>
      <c r="K3137" s="178">
        <v>20</v>
      </c>
      <c r="L3137" s="178">
        <v>20</v>
      </c>
      <c r="M3137" s="178">
        <v>0</v>
      </c>
      <c r="N3137" s="179" t="s">
        <v>20</v>
      </c>
      <c r="O3137" s="180" t="s">
        <v>146</v>
      </c>
    </row>
    <row r="3138" spans="1:15" customFormat="1" ht="15.5" x14ac:dyDescent="0.35">
      <c r="A3138" s="123" t="s">
        <v>6847</v>
      </c>
      <c r="B3138" s="124" t="s">
        <v>6848</v>
      </c>
      <c r="C3138" s="123" t="s">
        <v>111</v>
      </c>
      <c r="D3138" s="123" t="s">
        <v>180</v>
      </c>
      <c r="E3138" s="123" t="s">
        <v>1075</v>
      </c>
      <c r="F3138" s="123">
        <v>2024</v>
      </c>
      <c r="G3138" s="123" t="s">
        <v>138</v>
      </c>
      <c r="H3138" s="123" t="s">
        <v>144</v>
      </c>
      <c r="I3138" s="123" t="s">
        <v>145</v>
      </c>
      <c r="J3138" s="251" t="s">
        <v>13</v>
      </c>
      <c r="K3138" s="181">
        <v>246613</v>
      </c>
      <c r="L3138" s="181">
        <v>207672</v>
      </c>
      <c r="M3138" s="181">
        <v>207670.261</v>
      </c>
      <c r="N3138" s="182" t="s">
        <v>20</v>
      </c>
      <c r="O3138" s="183" t="s">
        <v>20</v>
      </c>
    </row>
    <row r="3139" spans="1:15" customFormat="1" ht="15.5" x14ac:dyDescent="0.35">
      <c r="A3139" s="176" t="s">
        <v>6849</v>
      </c>
      <c r="B3139" s="177" t="s">
        <v>6850</v>
      </c>
      <c r="C3139" s="176" t="s">
        <v>91</v>
      </c>
      <c r="D3139" s="176" t="s">
        <v>384</v>
      </c>
      <c r="E3139" s="176" t="s">
        <v>518</v>
      </c>
      <c r="F3139" s="176">
        <v>2024</v>
      </c>
      <c r="G3139" s="176" t="s">
        <v>138</v>
      </c>
      <c r="H3139" s="176" t="s">
        <v>847</v>
      </c>
      <c r="I3139" s="176" t="s">
        <v>1673</v>
      </c>
      <c r="J3139" s="250" t="s">
        <v>13</v>
      </c>
      <c r="K3139" s="178">
        <v>1262017</v>
      </c>
      <c r="L3139" s="178">
        <v>1120112</v>
      </c>
      <c r="M3139" s="178">
        <v>1120111.7760000001</v>
      </c>
      <c r="N3139" s="179" t="s">
        <v>20</v>
      </c>
      <c r="O3139" s="180" t="s">
        <v>20</v>
      </c>
    </row>
    <row r="3140" spans="1:15" customFormat="1" ht="15.5" x14ac:dyDescent="0.35">
      <c r="A3140" s="123" t="s">
        <v>6851</v>
      </c>
      <c r="B3140" s="124" t="s">
        <v>6852</v>
      </c>
      <c r="C3140" s="123" t="s">
        <v>74</v>
      </c>
      <c r="D3140" s="123" t="s">
        <v>155</v>
      </c>
      <c r="E3140" s="123" t="s">
        <v>155</v>
      </c>
      <c r="F3140" s="123">
        <v>2024</v>
      </c>
      <c r="G3140" s="123" t="s">
        <v>251</v>
      </c>
      <c r="H3140" s="123" t="s">
        <v>151</v>
      </c>
      <c r="I3140" s="123" t="s">
        <v>791</v>
      </c>
      <c r="J3140" s="251" t="s">
        <v>13</v>
      </c>
      <c r="K3140" s="181">
        <v>312075</v>
      </c>
      <c r="L3140" s="181">
        <v>312075</v>
      </c>
      <c r="M3140" s="181">
        <v>311568.88799999998</v>
      </c>
      <c r="N3140" s="182" t="s">
        <v>20</v>
      </c>
      <c r="O3140" s="183" t="s">
        <v>20</v>
      </c>
    </row>
    <row r="3141" spans="1:15" customFormat="1" ht="15.5" x14ac:dyDescent="0.35">
      <c r="A3141" s="176" t="s">
        <v>6853</v>
      </c>
      <c r="B3141" s="177" t="s">
        <v>6854</v>
      </c>
      <c r="C3141" s="176" t="s">
        <v>97</v>
      </c>
      <c r="D3141" s="176" t="s">
        <v>155</v>
      </c>
      <c r="E3141" s="176" t="s">
        <v>155</v>
      </c>
      <c r="F3141" s="176">
        <v>2024</v>
      </c>
      <c r="G3141" s="176" t="s">
        <v>138</v>
      </c>
      <c r="H3141" s="176" t="s">
        <v>270</v>
      </c>
      <c r="I3141" s="176" t="s">
        <v>271</v>
      </c>
      <c r="J3141" s="250" t="s">
        <v>13</v>
      </c>
      <c r="K3141" s="178">
        <v>35366</v>
      </c>
      <c r="L3141" s="178">
        <v>1</v>
      </c>
      <c r="M3141" s="184">
        <v>0</v>
      </c>
      <c r="N3141" s="179" t="s">
        <v>20</v>
      </c>
      <c r="O3141" s="180" t="s">
        <v>146</v>
      </c>
    </row>
    <row r="3142" spans="1:15" customFormat="1" ht="15.5" x14ac:dyDescent="0.35">
      <c r="A3142" s="123" t="s">
        <v>6855</v>
      </c>
      <c r="B3142" s="124" t="s">
        <v>6856</v>
      </c>
      <c r="C3142" s="123" t="s">
        <v>86</v>
      </c>
      <c r="D3142" s="123" t="s">
        <v>199</v>
      </c>
      <c r="E3142" s="123" t="s">
        <v>199</v>
      </c>
      <c r="F3142" s="123">
        <v>2024</v>
      </c>
      <c r="G3142" s="123" t="s">
        <v>138</v>
      </c>
      <c r="H3142" s="123" t="s">
        <v>196</v>
      </c>
      <c r="I3142" s="123" t="s">
        <v>196</v>
      </c>
      <c r="J3142" s="251" t="s">
        <v>13</v>
      </c>
      <c r="K3142" s="181">
        <v>1253881</v>
      </c>
      <c r="L3142" s="181">
        <v>817201</v>
      </c>
      <c r="M3142" s="181">
        <v>465959</v>
      </c>
      <c r="N3142" s="182" t="s">
        <v>20</v>
      </c>
      <c r="O3142" s="183" t="s">
        <v>20</v>
      </c>
    </row>
    <row r="3143" spans="1:15" customFormat="1" ht="15.5" x14ac:dyDescent="0.35">
      <c r="A3143" s="176" t="s">
        <v>6857</v>
      </c>
      <c r="B3143" s="177" t="s">
        <v>6858</v>
      </c>
      <c r="C3143" s="176" t="s">
        <v>111</v>
      </c>
      <c r="D3143" s="176" t="s">
        <v>155</v>
      </c>
      <c r="E3143" s="176" t="s">
        <v>155</v>
      </c>
      <c r="F3143" s="176">
        <v>2024</v>
      </c>
      <c r="G3143" s="176" t="s">
        <v>138</v>
      </c>
      <c r="H3143" s="176" t="s">
        <v>151</v>
      </c>
      <c r="I3143" s="176" t="s">
        <v>152</v>
      </c>
      <c r="J3143" s="250" t="s">
        <v>13</v>
      </c>
      <c r="K3143" s="178">
        <v>160100</v>
      </c>
      <c r="L3143" s="178">
        <v>159190</v>
      </c>
      <c r="M3143" s="178">
        <v>159181.14000000001</v>
      </c>
      <c r="N3143" s="179" t="s">
        <v>20</v>
      </c>
      <c r="O3143" s="180" t="s">
        <v>20</v>
      </c>
    </row>
    <row r="3144" spans="1:15" customFormat="1" ht="15.5" x14ac:dyDescent="0.35">
      <c r="A3144" s="123" t="s">
        <v>6859</v>
      </c>
      <c r="B3144" s="124" t="s">
        <v>6860</v>
      </c>
      <c r="C3144" s="123" t="s">
        <v>109</v>
      </c>
      <c r="D3144" s="123" t="s">
        <v>171</v>
      </c>
      <c r="E3144" s="123" t="s">
        <v>1931</v>
      </c>
      <c r="F3144" s="123">
        <v>2024</v>
      </c>
      <c r="G3144" s="123" t="s">
        <v>138</v>
      </c>
      <c r="H3144" s="123" t="s">
        <v>196</v>
      </c>
      <c r="I3144" s="123" t="s">
        <v>196</v>
      </c>
      <c r="J3144" s="251" t="s">
        <v>13</v>
      </c>
      <c r="K3144" s="181">
        <v>228481</v>
      </c>
      <c r="L3144" s="181">
        <v>11769</v>
      </c>
      <c r="M3144" s="181">
        <v>11764</v>
      </c>
      <c r="N3144" s="182" t="s">
        <v>20</v>
      </c>
      <c r="O3144" s="183" t="s">
        <v>20</v>
      </c>
    </row>
    <row r="3145" spans="1:15" customFormat="1" ht="15.5" x14ac:dyDescent="0.35">
      <c r="A3145" s="176" t="s">
        <v>6861</v>
      </c>
      <c r="B3145" s="177" t="s">
        <v>6862</v>
      </c>
      <c r="C3145" s="176" t="s">
        <v>109</v>
      </c>
      <c r="D3145" s="176" t="s">
        <v>368</v>
      </c>
      <c r="E3145" s="176" t="s">
        <v>535</v>
      </c>
      <c r="F3145" s="176">
        <v>2024</v>
      </c>
      <c r="G3145" s="176" t="s">
        <v>138</v>
      </c>
      <c r="H3145" s="176" t="s">
        <v>196</v>
      </c>
      <c r="I3145" s="176" t="s">
        <v>196</v>
      </c>
      <c r="J3145" s="250" t="s">
        <v>13</v>
      </c>
      <c r="K3145" s="178">
        <v>1239021</v>
      </c>
      <c r="L3145" s="178">
        <v>11769</v>
      </c>
      <c r="M3145" s="178">
        <v>11764</v>
      </c>
      <c r="N3145" s="179" t="s">
        <v>20</v>
      </c>
      <c r="O3145" s="180" t="s">
        <v>20</v>
      </c>
    </row>
    <row r="3146" spans="1:15" customFormat="1" ht="15.5" x14ac:dyDescent="0.35">
      <c r="A3146" s="123" t="s">
        <v>6863</v>
      </c>
      <c r="B3146" s="124" t="s">
        <v>6864</v>
      </c>
      <c r="C3146" s="123" t="s">
        <v>100</v>
      </c>
      <c r="D3146" s="123" t="s">
        <v>73</v>
      </c>
      <c r="E3146" s="123" t="s">
        <v>1009</v>
      </c>
      <c r="F3146" s="123">
        <v>2024</v>
      </c>
      <c r="G3146" s="123" t="s">
        <v>138</v>
      </c>
      <c r="H3146" s="123" t="s">
        <v>182</v>
      </c>
      <c r="I3146" s="123" t="s">
        <v>330</v>
      </c>
      <c r="J3146" s="251" t="s">
        <v>13</v>
      </c>
      <c r="K3146" s="181">
        <v>748732</v>
      </c>
      <c r="L3146" s="181">
        <v>591552</v>
      </c>
      <c r="M3146" s="181">
        <v>591551.43500000006</v>
      </c>
      <c r="N3146" s="182" t="s">
        <v>20</v>
      </c>
      <c r="O3146" s="183" t="s">
        <v>20</v>
      </c>
    </row>
    <row r="3147" spans="1:15" customFormat="1" ht="15.5" x14ac:dyDescent="0.35">
      <c r="A3147" s="176" t="s">
        <v>6865</v>
      </c>
      <c r="B3147" s="177" t="s">
        <v>6866</v>
      </c>
      <c r="C3147" s="176" t="s">
        <v>109</v>
      </c>
      <c r="D3147" s="176" t="s">
        <v>288</v>
      </c>
      <c r="E3147" s="176" t="s">
        <v>616</v>
      </c>
      <c r="F3147" s="176">
        <v>2024</v>
      </c>
      <c r="G3147" s="176" t="s">
        <v>251</v>
      </c>
      <c r="H3147" s="176" t="s">
        <v>210</v>
      </c>
      <c r="I3147" s="176" t="s">
        <v>211</v>
      </c>
      <c r="J3147" s="250" t="s">
        <v>13</v>
      </c>
      <c r="K3147" s="178">
        <v>32300</v>
      </c>
      <c r="L3147" s="178">
        <v>1</v>
      </c>
      <c r="M3147" s="178">
        <v>0</v>
      </c>
      <c r="N3147" s="179" t="s">
        <v>20</v>
      </c>
      <c r="O3147" s="180" t="s">
        <v>146</v>
      </c>
    </row>
    <row r="3148" spans="1:15" customFormat="1" ht="15.5" x14ac:dyDescent="0.35">
      <c r="A3148" s="123" t="s">
        <v>6867</v>
      </c>
      <c r="B3148" s="124" t="s">
        <v>6868</v>
      </c>
      <c r="C3148" s="123" t="s">
        <v>100</v>
      </c>
      <c r="D3148" s="123" t="s">
        <v>155</v>
      </c>
      <c r="E3148" s="123" t="s">
        <v>155</v>
      </c>
      <c r="F3148" s="123">
        <v>2024</v>
      </c>
      <c r="G3148" s="123" t="s">
        <v>138</v>
      </c>
      <c r="H3148" s="123" t="s">
        <v>847</v>
      </c>
      <c r="I3148" s="123" t="s">
        <v>848</v>
      </c>
      <c r="J3148" s="251" t="s">
        <v>13</v>
      </c>
      <c r="K3148" s="181">
        <v>1514990</v>
      </c>
      <c r="L3148" s="181">
        <v>1507728</v>
      </c>
      <c r="M3148" s="181">
        <v>1507722</v>
      </c>
      <c r="N3148" s="182" t="s">
        <v>20</v>
      </c>
      <c r="O3148" s="183" t="s">
        <v>20</v>
      </c>
    </row>
    <row r="3149" spans="1:15" customFormat="1" ht="15.5" x14ac:dyDescent="0.35">
      <c r="A3149" s="176" t="s">
        <v>6869</v>
      </c>
      <c r="B3149" s="177" t="s">
        <v>6870</v>
      </c>
      <c r="C3149" s="176" t="s">
        <v>97</v>
      </c>
      <c r="D3149" s="176" t="s">
        <v>685</v>
      </c>
      <c r="E3149" s="176" t="s">
        <v>1324</v>
      </c>
      <c r="F3149" s="176">
        <v>2024</v>
      </c>
      <c r="G3149" s="176" t="s">
        <v>138</v>
      </c>
      <c r="H3149" s="176" t="s">
        <v>144</v>
      </c>
      <c r="I3149" s="176" t="s">
        <v>145</v>
      </c>
      <c r="J3149" s="250" t="s">
        <v>13</v>
      </c>
      <c r="K3149" s="178">
        <v>1591314</v>
      </c>
      <c r="L3149" s="178">
        <v>1591314</v>
      </c>
      <c r="M3149" s="178">
        <v>1589804</v>
      </c>
      <c r="N3149" s="179" t="s">
        <v>20</v>
      </c>
      <c r="O3149" s="180" t="s">
        <v>20</v>
      </c>
    </row>
    <row r="3150" spans="1:15" customFormat="1" ht="15.5" x14ac:dyDescent="0.35">
      <c r="A3150" s="123" t="s">
        <v>6871</v>
      </c>
      <c r="B3150" s="124" t="s">
        <v>6872</v>
      </c>
      <c r="C3150" s="123" t="s">
        <v>93</v>
      </c>
      <c r="D3150" s="123" t="s">
        <v>194</v>
      </c>
      <c r="E3150" s="123" t="s">
        <v>194</v>
      </c>
      <c r="F3150" s="123">
        <v>2024</v>
      </c>
      <c r="G3150" s="123" t="s">
        <v>138</v>
      </c>
      <c r="H3150" s="123" t="s">
        <v>210</v>
      </c>
      <c r="I3150" s="123" t="s">
        <v>211</v>
      </c>
      <c r="J3150" s="251" t="s">
        <v>13</v>
      </c>
      <c r="K3150" s="181">
        <v>299105</v>
      </c>
      <c r="L3150" s="185">
        <v>297437</v>
      </c>
      <c r="M3150" s="181">
        <v>297437</v>
      </c>
      <c r="N3150" s="182" t="s">
        <v>20</v>
      </c>
      <c r="O3150" s="183" t="s">
        <v>20</v>
      </c>
    </row>
    <row r="3151" spans="1:15" customFormat="1" ht="15.5" x14ac:dyDescent="0.35">
      <c r="A3151" s="176" t="s">
        <v>6873</v>
      </c>
      <c r="B3151" s="177" t="s">
        <v>6874</v>
      </c>
      <c r="C3151" s="176" t="s">
        <v>97</v>
      </c>
      <c r="D3151" s="176" t="s">
        <v>685</v>
      </c>
      <c r="E3151" s="176" t="s">
        <v>703</v>
      </c>
      <c r="F3151" s="176">
        <v>2024</v>
      </c>
      <c r="G3151" s="176" t="s">
        <v>138</v>
      </c>
      <c r="H3151" s="176" t="s">
        <v>144</v>
      </c>
      <c r="I3151" s="176" t="s">
        <v>943</v>
      </c>
      <c r="J3151" s="250" t="s">
        <v>13</v>
      </c>
      <c r="K3151" s="178">
        <v>801222</v>
      </c>
      <c r="L3151" s="178">
        <v>3</v>
      </c>
      <c r="M3151" s="178">
        <v>0</v>
      </c>
      <c r="N3151" s="179" t="s">
        <v>20</v>
      </c>
      <c r="O3151" s="180" t="s">
        <v>146</v>
      </c>
    </row>
    <row r="3152" spans="1:15" customFormat="1" ht="15.5" x14ac:dyDescent="0.35">
      <c r="A3152" s="123" t="s">
        <v>6875</v>
      </c>
      <c r="B3152" s="124" t="s">
        <v>6876</v>
      </c>
      <c r="C3152" s="123" t="s">
        <v>92</v>
      </c>
      <c r="D3152" s="123" t="s">
        <v>361</v>
      </c>
      <c r="E3152" s="123" t="s">
        <v>1017</v>
      </c>
      <c r="F3152" s="123">
        <v>2024</v>
      </c>
      <c r="G3152" s="123" t="s">
        <v>138</v>
      </c>
      <c r="H3152" s="123" t="s">
        <v>162</v>
      </c>
      <c r="I3152" s="123" t="s">
        <v>1018</v>
      </c>
      <c r="J3152" s="251" t="s">
        <v>13</v>
      </c>
      <c r="K3152" s="181">
        <v>67442</v>
      </c>
      <c r="L3152" s="181">
        <v>67442</v>
      </c>
      <c r="M3152" s="181">
        <v>24263</v>
      </c>
      <c r="N3152" s="182" t="s">
        <v>20</v>
      </c>
      <c r="O3152" s="183" t="s">
        <v>20</v>
      </c>
    </row>
    <row r="3153" spans="1:15" customFormat="1" ht="15.5" x14ac:dyDescent="0.35">
      <c r="A3153" s="176" t="s">
        <v>6877</v>
      </c>
      <c r="B3153" s="177" t="s">
        <v>6878</v>
      </c>
      <c r="C3153" s="176" t="s">
        <v>84</v>
      </c>
      <c r="D3153" s="176" t="s">
        <v>155</v>
      </c>
      <c r="E3153" s="176" t="s">
        <v>155</v>
      </c>
      <c r="F3153" s="176">
        <v>2024</v>
      </c>
      <c r="G3153" s="176" t="s">
        <v>138</v>
      </c>
      <c r="H3153" s="176" t="s">
        <v>151</v>
      </c>
      <c r="I3153" s="176" t="s">
        <v>152</v>
      </c>
      <c r="J3153" s="250" t="s">
        <v>13</v>
      </c>
      <c r="K3153" s="178">
        <v>224014</v>
      </c>
      <c r="L3153" s="184">
        <v>215640</v>
      </c>
      <c r="M3153" s="184">
        <v>215626</v>
      </c>
      <c r="N3153" s="179" t="s">
        <v>20</v>
      </c>
      <c r="O3153" s="180" t="s">
        <v>20</v>
      </c>
    </row>
    <row r="3154" spans="1:15" customFormat="1" ht="15.5" x14ac:dyDescent="0.35">
      <c r="A3154" s="123" t="s">
        <v>6879</v>
      </c>
      <c r="B3154" s="124" t="s">
        <v>6880</v>
      </c>
      <c r="C3154" s="123" t="s">
        <v>90</v>
      </c>
      <c r="D3154" s="123" t="s">
        <v>911</v>
      </c>
      <c r="E3154" s="123" t="s">
        <v>2388</v>
      </c>
      <c r="F3154" s="123">
        <v>2024</v>
      </c>
      <c r="G3154" s="123" t="s">
        <v>251</v>
      </c>
      <c r="H3154" s="123" t="s">
        <v>210</v>
      </c>
      <c r="I3154" s="123" t="s">
        <v>211</v>
      </c>
      <c r="J3154" s="251" t="s">
        <v>13</v>
      </c>
      <c r="K3154" s="181">
        <v>172388</v>
      </c>
      <c r="L3154" s="181">
        <v>75041</v>
      </c>
      <c r="M3154" s="181">
        <v>75041.304000000004</v>
      </c>
      <c r="N3154" s="182" t="s">
        <v>20</v>
      </c>
      <c r="O3154" s="183" t="s">
        <v>20</v>
      </c>
    </row>
    <row r="3155" spans="1:15" customFormat="1" ht="15.5" x14ac:dyDescent="0.35">
      <c r="A3155" s="176" t="s">
        <v>6881</v>
      </c>
      <c r="B3155" s="177" t="s">
        <v>6882</v>
      </c>
      <c r="C3155" s="176" t="s">
        <v>109</v>
      </c>
      <c r="D3155" s="176" t="s">
        <v>171</v>
      </c>
      <c r="E3155" s="176" t="s">
        <v>1931</v>
      </c>
      <c r="F3155" s="176">
        <v>2024</v>
      </c>
      <c r="G3155" s="176" t="s">
        <v>138</v>
      </c>
      <c r="H3155" s="176" t="s">
        <v>321</v>
      </c>
      <c r="I3155" s="176" t="s">
        <v>322</v>
      </c>
      <c r="J3155" s="250" t="s">
        <v>13</v>
      </c>
      <c r="K3155" s="178">
        <v>1304427</v>
      </c>
      <c r="L3155" s="178">
        <v>1207404</v>
      </c>
      <c r="M3155" s="178">
        <v>1207401.2930000001</v>
      </c>
      <c r="N3155" s="179" t="s">
        <v>20</v>
      </c>
      <c r="O3155" s="180" t="s">
        <v>20</v>
      </c>
    </row>
    <row r="3156" spans="1:15" customFormat="1" ht="15.5" x14ac:dyDescent="0.35">
      <c r="A3156" s="123" t="s">
        <v>6883</v>
      </c>
      <c r="B3156" s="124" t="s">
        <v>6884</v>
      </c>
      <c r="C3156" s="123" t="s">
        <v>91</v>
      </c>
      <c r="D3156" s="123" t="s">
        <v>384</v>
      </c>
      <c r="E3156" s="123" t="s">
        <v>3213</v>
      </c>
      <c r="F3156" s="123">
        <v>2024</v>
      </c>
      <c r="G3156" s="123" t="s">
        <v>138</v>
      </c>
      <c r="H3156" s="123" t="s">
        <v>847</v>
      </c>
      <c r="I3156" s="123" t="s">
        <v>1673</v>
      </c>
      <c r="J3156" s="251" t="s">
        <v>13</v>
      </c>
      <c r="K3156" s="181">
        <v>767501</v>
      </c>
      <c r="L3156" s="181">
        <v>747586</v>
      </c>
      <c r="M3156" s="181">
        <v>747585.57799999998</v>
      </c>
      <c r="N3156" s="182" t="s">
        <v>20</v>
      </c>
      <c r="O3156" s="183" t="s">
        <v>20</v>
      </c>
    </row>
    <row r="3157" spans="1:15" customFormat="1" ht="15.5" x14ac:dyDescent="0.35">
      <c r="A3157" s="176" t="s">
        <v>6885</v>
      </c>
      <c r="B3157" s="177" t="s">
        <v>6886</v>
      </c>
      <c r="C3157" s="176" t="s">
        <v>98</v>
      </c>
      <c r="D3157" s="176" t="s">
        <v>365</v>
      </c>
      <c r="E3157" s="176" t="s">
        <v>543</v>
      </c>
      <c r="F3157" s="176">
        <v>2024</v>
      </c>
      <c r="G3157" s="176" t="s">
        <v>138</v>
      </c>
      <c r="H3157" s="176" t="s">
        <v>847</v>
      </c>
      <c r="I3157" s="176" t="s">
        <v>848</v>
      </c>
      <c r="J3157" s="250" t="s">
        <v>13</v>
      </c>
      <c r="K3157" s="178">
        <v>402368</v>
      </c>
      <c r="L3157" s="178">
        <v>402368</v>
      </c>
      <c r="M3157" s="178">
        <v>402368</v>
      </c>
      <c r="N3157" s="179" t="s">
        <v>20</v>
      </c>
      <c r="O3157" s="180" t="s">
        <v>20</v>
      </c>
    </row>
    <row r="3158" spans="1:15" customFormat="1" ht="15.5" x14ac:dyDescent="0.35">
      <c r="A3158" s="123" t="s">
        <v>6887</v>
      </c>
      <c r="B3158" s="124" t="s">
        <v>6888</v>
      </c>
      <c r="C3158" s="123" t="s">
        <v>111</v>
      </c>
      <c r="D3158" s="123" t="s">
        <v>932</v>
      </c>
      <c r="E3158" s="123" t="s">
        <v>4424</v>
      </c>
      <c r="F3158" s="123">
        <v>2024</v>
      </c>
      <c r="G3158" s="123" t="s">
        <v>138</v>
      </c>
      <c r="H3158" s="123" t="s">
        <v>139</v>
      </c>
      <c r="I3158" s="123" t="s">
        <v>140</v>
      </c>
      <c r="J3158" s="251" t="s">
        <v>13</v>
      </c>
      <c r="K3158" s="181">
        <v>412949</v>
      </c>
      <c r="L3158" s="185">
        <v>2</v>
      </c>
      <c r="M3158" s="181">
        <v>0</v>
      </c>
      <c r="N3158" s="182" t="s">
        <v>20</v>
      </c>
      <c r="O3158" s="183" t="s">
        <v>146</v>
      </c>
    </row>
    <row r="3159" spans="1:15" customFormat="1" ht="15.5" x14ac:dyDescent="0.35">
      <c r="A3159" s="176" t="s">
        <v>6889</v>
      </c>
      <c r="B3159" s="177" t="s">
        <v>6890</v>
      </c>
      <c r="C3159" s="176" t="s">
        <v>90</v>
      </c>
      <c r="D3159" s="176" t="s">
        <v>63</v>
      </c>
      <c r="E3159" s="176" t="s">
        <v>803</v>
      </c>
      <c r="F3159" s="176">
        <v>2024</v>
      </c>
      <c r="G3159" s="176" t="s">
        <v>138</v>
      </c>
      <c r="H3159" s="176" t="s">
        <v>151</v>
      </c>
      <c r="I3159" s="176" t="s">
        <v>200</v>
      </c>
      <c r="J3159" s="250" t="s">
        <v>13</v>
      </c>
      <c r="K3159" s="178">
        <v>38981</v>
      </c>
      <c r="L3159" s="178">
        <v>34890</v>
      </c>
      <c r="M3159" s="178">
        <v>34887.017999999996</v>
      </c>
      <c r="N3159" s="179" t="s">
        <v>20</v>
      </c>
      <c r="O3159" s="180" t="s">
        <v>20</v>
      </c>
    </row>
    <row r="3160" spans="1:15" customFormat="1" ht="15.5" x14ac:dyDescent="0.35">
      <c r="A3160" s="123" t="s">
        <v>6891</v>
      </c>
      <c r="B3160" s="124" t="s">
        <v>6892</v>
      </c>
      <c r="C3160" s="123" t="s">
        <v>98</v>
      </c>
      <c r="D3160" s="123" t="s">
        <v>400</v>
      </c>
      <c r="E3160" s="123" t="s">
        <v>437</v>
      </c>
      <c r="F3160" s="123">
        <v>2024</v>
      </c>
      <c r="G3160" s="123" t="s">
        <v>138</v>
      </c>
      <c r="H3160" s="123" t="s">
        <v>321</v>
      </c>
      <c r="I3160" s="123" t="s">
        <v>322</v>
      </c>
      <c r="J3160" s="251" t="s">
        <v>13</v>
      </c>
      <c r="K3160" s="181">
        <v>638877</v>
      </c>
      <c r="L3160" s="181">
        <v>123755</v>
      </c>
      <c r="M3160" s="181">
        <v>123754.16099999999</v>
      </c>
      <c r="N3160" s="182" t="s">
        <v>20</v>
      </c>
      <c r="O3160" s="183" t="s">
        <v>20</v>
      </c>
    </row>
    <row r="3161" spans="1:15" customFormat="1" ht="15.5" x14ac:dyDescent="0.35">
      <c r="A3161" s="176" t="s">
        <v>6893</v>
      </c>
      <c r="B3161" s="177" t="s">
        <v>6894</v>
      </c>
      <c r="C3161" s="176" t="s">
        <v>109</v>
      </c>
      <c r="D3161" s="176" t="s">
        <v>368</v>
      </c>
      <c r="E3161" s="176" t="s">
        <v>1070</v>
      </c>
      <c r="F3161" s="176">
        <v>2024</v>
      </c>
      <c r="G3161" s="176" t="s">
        <v>138</v>
      </c>
      <c r="H3161" s="176" t="s">
        <v>151</v>
      </c>
      <c r="I3161" s="176" t="s">
        <v>200</v>
      </c>
      <c r="J3161" s="250" t="s">
        <v>13</v>
      </c>
      <c r="K3161" s="178">
        <v>213101</v>
      </c>
      <c r="L3161" s="178">
        <v>2</v>
      </c>
      <c r="M3161" s="178">
        <v>0</v>
      </c>
      <c r="N3161" s="179" t="s">
        <v>20</v>
      </c>
      <c r="O3161" s="180" t="s">
        <v>146</v>
      </c>
    </row>
    <row r="3162" spans="1:15" customFormat="1" ht="15.5" x14ac:dyDescent="0.35">
      <c r="A3162" s="123" t="s">
        <v>6895</v>
      </c>
      <c r="B3162" s="124" t="s">
        <v>6896</v>
      </c>
      <c r="C3162" s="123" t="s">
        <v>98</v>
      </c>
      <c r="D3162" s="123" t="s">
        <v>400</v>
      </c>
      <c r="E3162" s="123" t="s">
        <v>400</v>
      </c>
      <c r="F3162" s="123">
        <v>2024</v>
      </c>
      <c r="G3162" s="123" t="s">
        <v>138</v>
      </c>
      <c r="H3162" s="123" t="s">
        <v>847</v>
      </c>
      <c r="I3162" s="123" t="s">
        <v>1256</v>
      </c>
      <c r="J3162" s="251" t="s">
        <v>13</v>
      </c>
      <c r="K3162" s="181">
        <v>831672</v>
      </c>
      <c r="L3162" s="181">
        <v>241000</v>
      </c>
      <c r="M3162" s="181">
        <v>240982</v>
      </c>
      <c r="N3162" s="182" t="s">
        <v>20</v>
      </c>
      <c r="O3162" s="183" t="s">
        <v>20</v>
      </c>
    </row>
    <row r="3163" spans="1:15" customFormat="1" ht="15.5" x14ac:dyDescent="0.35">
      <c r="A3163" s="176" t="s">
        <v>6897</v>
      </c>
      <c r="B3163" s="177" t="s">
        <v>6898</v>
      </c>
      <c r="C3163" s="176" t="s">
        <v>96</v>
      </c>
      <c r="D3163" s="176" t="s">
        <v>166</v>
      </c>
      <c r="E3163" s="176" t="s">
        <v>281</v>
      </c>
      <c r="F3163" s="176">
        <v>2024</v>
      </c>
      <c r="G3163" s="176" t="s">
        <v>138</v>
      </c>
      <c r="H3163" s="176" t="s">
        <v>196</v>
      </c>
      <c r="I3163" s="176" t="s">
        <v>196</v>
      </c>
      <c r="J3163" s="250" t="s">
        <v>13</v>
      </c>
      <c r="K3163" s="178">
        <v>4</v>
      </c>
      <c r="L3163" s="178">
        <v>4</v>
      </c>
      <c r="M3163" s="178">
        <v>0</v>
      </c>
      <c r="N3163" s="179" t="s">
        <v>20</v>
      </c>
      <c r="O3163" s="180" t="s">
        <v>146</v>
      </c>
    </row>
    <row r="3164" spans="1:15" customFormat="1" ht="15.5" x14ac:dyDescent="0.35">
      <c r="A3164" s="123" t="s">
        <v>6899</v>
      </c>
      <c r="B3164" s="124" t="s">
        <v>6900</v>
      </c>
      <c r="C3164" s="123" t="s">
        <v>90</v>
      </c>
      <c r="D3164" s="123" t="s">
        <v>911</v>
      </c>
      <c r="E3164" s="123" t="s">
        <v>3477</v>
      </c>
      <c r="F3164" s="123">
        <v>2024</v>
      </c>
      <c r="G3164" s="123" t="s">
        <v>138</v>
      </c>
      <c r="H3164" s="123" t="s">
        <v>151</v>
      </c>
      <c r="I3164" s="123" t="s">
        <v>200</v>
      </c>
      <c r="J3164" s="251" t="s">
        <v>13</v>
      </c>
      <c r="K3164" s="181">
        <v>11340</v>
      </c>
      <c r="L3164" s="181">
        <v>11340</v>
      </c>
      <c r="M3164" s="181">
        <v>5670</v>
      </c>
      <c r="N3164" s="182" t="s">
        <v>20</v>
      </c>
      <c r="O3164" s="183" t="s">
        <v>20</v>
      </c>
    </row>
    <row r="3165" spans="1:15" customFormat="1" ht="15.5" x14ac:dyDescent="0.35">
      <c r="A3165" s="176" t="s">
        <v>6901</v>
      </c>
      <c r="B3165" s="177" t="s">
        <v>6902</v>
      </c>
      <c r="C3165" s="176" t="s">
        <v>90</v>
      </c>
      <c r="D3165" s="176" t="s">
        <v>306</v>
      </c>
      <c r="E3165" s="176" t="s">
        <v>3759</v>
      </c>
      <c r="F3165" s="176">
        <v>2024</v>
      </c>
      <c r="G3165" s="176" t="s">
        <v>251</v>
      </c>
      <c r="H3165" s="176" t="s">
        <v>182</v>
      </c>
      <c r="I3165" s="176" t="s">
        <v>330</v>
      </c>
      <c r="J3165" s="250" t="s">
        <v>13</v>
      </c>
      <c r="K3165" s="178">
        <v>9620</v>
      </c>
      <c r="L3165" s="184">
        <v>9620</v>
      </c>
      <c r="M3165" s="178">
        <v>8200</v>
      </c>
      <c r="N3165" s="179" t="s">
        <v>20</v>
      </c>
      <c r="O3165" s="180" t="s">
        <v>20</v>
      </c>
    </row>
    <row r="3166" spans="1:15" customFormat="1" ht="15.5" x14ac:dyDescent="0.35">
      <c r="A3166" s="123" t="s">
        <v>6903</v>
      </c>
      <c r="B3166" s="124" t="s">
        <v>6904</v>
      </c>
      <c r="C3166" s="123" t="s">
        <v>98</v>
      </c>
      <c r="D3166" s="123" t="s">
        <v>365</v>
      </c>
      <c r="E3166" s="123" t="s">
        <v>365</v>
      </c>
      <c r="F3166" s="123">
        <v>2024</v>
      </c>
      <c r="G3166" s="123" t="s">
        <v>138</v>
      </c>
      <c r="H3166" s="123" t="s">
        <v>182</v>
      </c>
      <c r="I3166" s="123" t="s">
        <v>330</v>
      </c>
      <c r="J3166" s="251" t="s">
        <v>13</v>
      </c>
      <c r="K3166" s="181">
        <v>586806</v>
      </c>
      <c r="L3166" s="185">
        <v>549890</v>
      </c>
      <c r="M3166" s="181">
        <v>510541.223</v>
      </c>
      <c r="N3166" s="182" t="s">
        <v>20</v>
      </c>
      <c r="O3166" s="183" t="s">
        <v>20</v>
      </c>
    </row>
    <row r="3167" spans="1:15" customFormat="1" ht="15.5" x14ac:dyDescent="0.35">
      <c r="A3167" s="176" t="s">
        <v>6905</v>
      </c>
      <c r="B3167" s="177" t="s">
        <v>6906</v>
      </c>
      <c r="C3167" s="176" t="s">
        <v>100</v>
      </c>
      <c r="D3167" s="176" t="s">
        <v>155</v>
      </c>
      <c r="E3167" s="176" t="s">
        <v>155</v>
      </c>
      <c r="F3167" s="176">
        <v>2024</v>
      </c>
      <c r="G3167" s="176" t="s">
        <v>138</v>
      </c>
      <c r="H3167" s="176" t="s">
        <v>151</v>
      </c>
      <c r="I3167" s="176" t="s">
        <v>200</v>
      </c>
      <c r="J3167" s="250" t="s">
        <v>13</v>
      </c>
      <c r="K3167" s="178">
        <v>4851223</v>
      </c>
      <c r="L3167" s="178">
        <v>4851223</v>
      </c>
      <c r="M3167" s="178">
        <v>4851223</v>
      </c>
      <c r="N3167" s="179" t="s">
        <v>20</v>
      </c>
      <c r="O3167" s="180" t="s">
        <v>20</v>
      </c>
    </row>
    <row r="3168" spans="1:15" customFormat="1" ht="15.5" x14ac:dyDescent="0.35">
      <c r="A3168" s="123" t="s">
        <v>6907</v>
      </c>
      <c r="B3168" s="124" t="s">
        <v>6908</v>
      </c>
      <c r="C3168" s="123" t="s">
        <v>91</v>
      </c>
      <c r="D3168" s="123" t="s">
        <v>155</v>
      </c>
      <c r="E3168" s="123" t="s">
        <v>155</v>
      </c>
      <c r="F3168" s="123">
        <v>2024</v>
      </c>
      <c r="G3168" s="123" t="s">
        <v>138</v>
      </c>
      <c r="H3168" s="123" t="s">
        <v>196</v>
      </c>
      <c r="I3168" s="123" t="s">
        <v>196</v>
      </c>
      <c r="J3168" s="251" t="s">
        <v>13</v>
      </c>
      <c r="K3168" s="181">
        <v>234816</v>
      </c>
      <c r="L3168" s="181">
        <v>61754</v>
      </c>
      <c r="M3168" s="181">
        <v>61753</v>
      </c>
      <c r="N3168" s="182" t="s">
        <v>20</v>
      </c>
      <c r="O3168" s="183" t="s">
        <v>20</v>
      </c>
    </row>
    <row r="3169" spans="1:15" customFormat="1" ht="15.5" x14ac:dyDescent="0.35">
      <c r="A3169" s="176" t="s">
        <v>6909</v>
      </c>
      <c r="B3169" s="177" t="s">
        <v>6910</v>
      </c>
      <c r="C3169" s="176" t="s">
        <v>90</v>
      </c>
      <c r="D3169" s="176" t="s">
        <v>63</v>
      </c>
      <c r="E3169" s="176" t="s">
        <v>803</v>
      </c>
      <c r="F3169" s="176">
        <v>2024</v>
      </c>
      <c r="G3169" s="176" t="s">
        <v>138</v>
      </c>
      <c r="H3169" s="176" t="s">
        <v>144</v>
      </c>
      <c r="I3169" s="176" t="s">
        <v>943</v>
      </c>
      <c r="J3169" s="250" t="s">
        <v>13</v>
      </c>
      <c r="K3169" s="178">
        <v>74515</v>
      </c>
      <c r="L3169" s="184">
        <v>25001</v>
      </c>
      <c r="M3169" s="178">
        <v>0</v>
      </c>
      <c r="N3169" s="179" t="s">
        <v>20</v>
      </c>
      <c r="O3169" s="180" t="s">
        <v>146</v>
      </c>
    </row>
    <row r="3170" spans="1:15" customFormat="1" ht="15.5" x14ac:dyDescent="0.35">
      <c r="A3170" s="123" t="s">
        <v>6911</v>
      </c>
      <c r="B3170" s="124" t="s">
        <v>6912</v>
      </c>
      <c r="C3170" s="123" t="s">
        <v>93</v>
      </c>
      <c r="D3170" s="123" t="s">
        <v>194</v>
      </c>
      <c r="E3170" s="123" t="s">
        <v>194</v>
      </c>
      <c r="F3170" s="123">
        <v>2024</v>
      </c>
      <c r="G3170" s="123" t="s">
        <v>138</v>
      </c>
      <c r="H3170" s="123" t="s">
        <v>182</v>
      </c>
      <c r="I3170" s="123" t="s">
        <v>183</v>
      </c>
      <c r="J3170" s="251" t="s">
        <v>13</v>
      </c>
      <c r="K3170" s="181">
        <v>489692</v>
      </c>
      <c r="L3170" s="181">
        <v>484693</v>
      </c>
      <c r="M3170" s="181">
        <v>476093.03200000001</v>
      </c>
      <c r="N3170" s="182" t="s">
        <v>20</v>
      </c>
      <c r="O3170" s="183" t="s">
        <v>20</v>
      </c>
    </row>
    <row r="3171" spans="1:15" customFormat="1" ht="15.5" x14ac:dyDescent="0.35">
      <c r="A3171" s="176" t="s">
        <v>6913</v>
      </c>
      <c r="B3171" s="177" t="s">
        <v>6914</v>
      </c>
      <c r="C3171" s="176" t="s">
        <v>93</v>
      </c>
      <c r="D3171" s="176" t="s">
        <v>245</v>
      </c>
      <c r="E3171" s="176" t="s">
        <v>245</v>
      </c>
      <c r="F3171" s="176">
        <v>2024</v>
      </c>
      <c r="G3171" s="176" t="s">
        <v>138</v>
      </c>
      <c r="H3171" s="176" t="s">
        <v>162</v>
      </c>
      <c r="I3171" s="176" t="s">
        <v>252</v>
      </c>
      <c r="J3171" s="250" t="s">
        <v>13</v>
      </c>
      <c r="K3171" s="178">
        <v>201</v>
      </c>
      <c r="L3171" s="178">
        <v>201</v>
      </c>
      <c r="M3171" s="178">
        <v>0</v>
      </c>
      <c r="N3171" s="179" t="s">
        <v>20</v>
      </c>
      <c r="O3171" s="180" t="s">
        <v>146</v>
      </c>
    </row>
    <row r="3172" spans="1:15" customFormat="1" ht="15.5" x14ac:dyDescent="0.35">
      <c r="A3172" s="123" t="s">
        <v>6915</v>
      </c>
      <c r="B3172" s="124" t="s">
        <v>6916</v>
      </c>
      <c r="C3172" s="123" t="s">
        <v>98</v>
      </c>
      <c r="D3172" s="123" t="s">
        <v>190</v>
      </c>
      <c r="E3172" s="123" t="s">
        <v>191</v>
      </c>
      <c r="F3172" s="123">
        <v>2024</v>
      </c>
      <c r="G3172" s="123" t="s">
        <v>138</v>
      </c>
      <c r="H3172" s="123" t="s">
        <v>196</v>
      </c>
      <c r="I3172" s="123" t="s">
        <v>196</v>
      </c>
      <c r="J3172" s="251" t="s">
        <v>13</v>
      </c>
      <c r="K3172" s="181">
        <v>70001</v>
      </c>
      <c r="L3172" s="181">
        <v>70001</v>
      </c>
      <c r="M3172" s="181">
        <v>27076.613000000001</v>
      </c>
      <c r="N3172" s="182" t="s">
        <v>20</v>
      </c>
      <c r="O3172" s="183" t="s">
        <v>20</v>
      </c>
    </row>
    <row r="3173" spans="1:15" customFormat="1" ht="15.5" x14ac:dyDescent="0.35">
      <c r="A3173" s="176" t="s">
        <v>6917</v>
      </c>
      <c r="B3173" s="177" t="s">
        <v>6918</v>
      </c>
      <c r="C3173" s="176" t="s">
        <v>88</v>
      </c>
      <c r="D3173" s="176" t="s">
        <v>412</v>
      </c>
      <c r="E3173" s="176" t="s">
        <v>632</v>
      </c>
      <c r="F3173" s="176">
        <v>2024</v>
      </c>
      <c r="G3173" s="176" t="s">
        <v>138</v>
      </c>
      <c r="H3173" s="176" t="s">
        <v>182</v>
      </c>
      <c r="I3173" s="176" t="s">
        <v>330</v>
      </c>
      <c r="J3173" s="250" t="s">
        <v>13</v>
      </c>
      <c r="K3173" s="178">
        <v>28336</v>
      </c>
      <c r="L3173" s="178">
        <v>1000</v>
      </c>
      <c r="M3173" s="178">
        <v>570</v>
      </c>
      <c r="N3173" s="179" t="s">
        <v>20</v>
      </c>
      <c r="O3173" s="180" t="s">
        <v>20</v>
      </c>
    </row>
    <row r="3174" spans="1:15" customFormat="1" ht="15.5" x14ac:dyDescent="0.35">
      <c r="A3174" s="123" t="s">
        <v>6919</v>
      </c>
      <c r="B3174" s="124" t="s">
        <v>6920</v>
      </c>
      <c r="C3174" s="123" t="s">
        <v>109</v>
      </c>
      <c r="D3174" s="123" t="s">
        <v>155</v>
      </c>
      <c r="E3174" s="123" t="s">
        <v>155</v>
      </c>
      <c r="F3174" s="123">
        <v>2024</v>
      </c>
      <c r="G3174" s="123" t="s">
        <v>138</v>
      </c>
      <c r="H3174" s="123" t="s">
        <v>151</v>
      </c>
      <c r="I3174" s="123" t="s">
        <v>152</v>
      </c>
      <c r="J3174" s="251" t="s">
        <v>13</v>
      </c>
      <c r="K3174" s="181">
        <v>357421</v>
      </c>
      <c r="L3174" s="181">
        <v>146470</v>
      </c>
      <c r="M3174" s="181">
        <v>146126</v>
      </c>
      <c r="N3174" s="182" t="s">
        <v>20</v>
      </c>
      <c r="O3174" s="183" t="s">
        <v>20</v>
      </c>
    </row>
    <row r="3175" spans="1:15" customFormat="1" ht="15.5" x14ac:dyDescent="0.35">
      <c r="A3175" s="176" t="s">
        <v>6921</v>
      </c>
      <c r="B3175" s="177" t="s">
        <v>6922</v>
      </c>
      <c r="C3175" s="176" t="s">
        <v>109</v>
      </c>
      <c r="D3175" s="176" t="s">
        <v>288</v>
      </c>
      <c r="E3175" s="176" t="s">
        <v>2933</v>
      </c>
      <c r="F3175" s="176">
        <v>2024</v>
      </c>
      <c r="G3175" s="176" t="s">
        <v>251</v>
      </c>
      <c r="H3175" s="176" t="s">
        <v>210</v>
      </c>
      <c r="I3175" s="176" t="s">
        <v>429</v>
      </c>
      <c r="J3175" s="250" t="s">
        <v>13</v>
      </c>
      <c r="K3175" s="178">
        <v>69525</v>
      </c>
      <c r="L3175" s="178">
        <v>1</v>
      </c>
      <c r="M3175" s="178">
        <v>0</v>
      </c>
      <c r="N3175" s="179" t="s">
        <v>20</v>
      </c>
      <c r="O3175" s="180" t="s">
        <v>146</v>
      </c>
    </row>
    <row r="3176" spans="1:15" customFormat="1" ht="15.5" x14ac:dyDescent="0.35">
      <c r="A3176" s="123" t="s">
        <v>6923</v>
      </c>
      <c r="B3176" s="124" t="s">
        <v>6924</v>
      </c>
      <c r="C3176" s="123" t="s">
        <v>111</v>
      </c>
      <c r="D3176" s="123" t="s">
        <v>155</v>
      </c>
      <c r="E3176" s="123" t="s">
        <v>155</v>
      </c>
      <c r="F3176" s="123">
        <v>2024</v>
      </c>
      <c r="G3176" s="123" t="s">
        <v>138</v>
      </c>
      <c r="H3176" s="123" t="s">
        <v>139</v>
      </c>
      <c r="I3176" s="123" t="s">
        <v>140</v>
      </c>
      <c r="J3176" s="251" t="s">
        <v>13</v>
      </c>
      <c r="K3176" s="181">
        <v>65777</v>
      </c>
      <c r="L3176" s="185">
        <v>1</v>
      </c>
      <c r="M3176" s="181">
        <v>0</v>
      </c>
      <c r="N3176" s="182" t="s">
        <v>20</v>
      </c>
      <c r="O3176" s="183" t="s">
        <v>146</v>
      </c>
    </row>
    <row r="3177" spans="1:15" customFormat="1" ht="15.5" x14ac:dyDescent="0.35">
      <c r="A3177" s="176" t="s">
        <v>6925</v>
      </c>
      <c r="B3177" s="177" t="s">
        <v>6926</v>
      </c>
      <c r="C3177" s="176" t="s">
        <v>109</v>
      </c>
      <c r="D3177" s="176" t="s">
        <v>171</v>
      </c>
      <c r="E3177" s="176" t="s">
        <v>1047</v>
      </c>
      <c r="F3177" s="176">
        <v>2024</v>
      </c>
      <c r="G3177" s="176" t="s">
        <v>251</v>
      </c>
      <c r="H3177" s="176" t="s">
        <v>182</v>
      </c>
      <c r="I3177" s="176" t="s">
        <v>330</v>
      </c>
      <c r="J3177" s="250" t="s">
        <v>13</v>
      </c>
      <c r="K3177" s="178">
        <v>94397</v>
      </c>
      <c r="L3177" s="178">
        <v>1</v>
      </c>
      <c r="M3177" s="178">
        <v>0</v>
      </c>
      <c r="N3177" s="179" t="s">
        <v>20</v>
      </c>
      <c r="O3177" s="180" t="s">
        <v>146</v>
      </c>
    </row>
    <row r="3178" spans="1:15" customFormat="1" ht="15.5" x14ac:dyDescent="0.35">
      <c r="A3178" s="123" t="s">
        <v>6927</v>
      </c>
      <c r="B3178" s="124" t="s">
        <v>6928</v>
      </c>
      <c r="C3178" s="123" t="s">
        <v>87</v>
      </c>
      <c r="D3178" s="123" t="s">
        <v>60</v>
      </c>
      <c r="E3178" s="123" t="s">
        <v>60</v>
      </c>
      <c r="F3178" s="123">
        <v>2024</v>
      </c>
      <c r="G3178" s="123" t="s">
        <v>138</v>
      </c>
      <c r="H3178" s="123" t="s">
        <v>182</v>
      </c>
      <c r="I3178" s="123" t="s">
        <v>330</v>
      </c>
      <c r="J3178" s="251" t="s">
        <v>13</v>
      </c>
      <c r="K3178" s="181">
        <v>12672</v>
      </c>
      <c r="L3178" s="185">
        <v>12672</v>
      </c>
      <c r="M3178" s="181">
        <v>12672</v>
      </c>
      <c r="N3178" s="182" t="s">
        <v>20</v>
      </c>
      <c r="O3178" s="183" t="s">
        <v>20</v>
      </c>
    </row>
    <row r="3179" spans="1:15" customFormat="1" ht="15.5" x14ac:dyDescent="0.35">
      <c r="A3179" s="176" t="s">
        <v>6929</v>
      </c>
      <c r="B3179" s="177" t="s">
        <v>6930</v>
      </c>
      <c r="C3179" s="176" t="s">
        <v>87</v>
      </c>
      <c r="D3179" s="176" t="s">
        <v>60</v>
      </c>
      <c r="E3179" s="176" t="s">
        <v>60</v>
      </c>
      <c r="F3179" s="176">
        <v>2024</v>
      </c>
      <c r="G3179" s="176" t="s">
        <v>138</v>
      </c>
      <c r="H3179" s="176" t="s">
        <v>182</v>
      </c>
      <c r="I3179" s="176" t="s">
        <v>330</v>
      </c>
      <c r="J3179" s="250" t="s">
        <v>13</v>
      </c>
      <c r="K3179" s="178">
        <v>11352</v>
      </c>
      <c r="L3179" s="184">
        <v>11352</v>
      </c>
      <c r="M3179" s="184">
        <v>11000</v>
      </c>
      <c r="N3179" s="179" t="s">
        <v>20</v>
      </c>
      <c r="O3179" s="180" t="s">
        <v>20</v>
      </c>
    </row>
    <row r="3180" spans="1:15" customFormat="1" ht="15.5" x14ac:dyDescent="0.35">
      <c r="A3180" s="123" t="s">
        <v>6931</v>
      </c>
      <c r="B3180" s="124" t="s">
        <v>6932</v>
      </c>
      <c r="C3180" s="123" t="s">
        <v>86</v>
      </c>
      <c r="D3180" s="123" t="s">
        <v>906</v>
      </c>
      <c r="E3180" s="123" t="s">
        <v>4234</v>
      </c>
      <c r="F3180" s="123">
        <v>2024</v>
      </c>
      <c r="G3180" s="123" t="s">
        <v>138</v>
      </c>
      <c r="H3180" s="123" t="s">
        <v>687</v>
      </c>
      <c r="I3180" s="123" t="s">
        <v>957</v>
      </c>
      <c r="J3180" s="251" t="s">
        <v>13</v>
      </c>
      <c r="K3180" s="181">
        <v>770730</v>
      </c>
      <c r="L3180" s="185">
        <v>29369</v>
      </c>
      <c r="M3180" s="181">
        <v>1500</v>
      </c>
      <c r="N3180" s="182" t="s">
        <v>20</v>
      </c>
      <c r="O3180" s="183" t="s">
        <v>20</v>
      </c>
    </row>
    <row r="3181" spans="1:15" customFormat="1" ht="15.5" x14ac:dyDescent="0.35">
      <c r="A3181" s="176" t="s">
        <v>6933</v>
      </c>
      <c r="B3181" s="177" t="s">
        <v>6934</v>
      </c>
      <c r="C3181" s="176" t="s">
        <v>92</v>
      </c>
      <c r="D3181" s="176" t="s">
        <v>361</v>
      </c>
      <c r="E3181" s="176" t="s">
        <v>1218</v>
      </c>
      <c r="F3181" s="176">
        <v>2024</v>
      </c>
      <c r="G3181" s="176" t="s">
        <v>138</v>
      </c>
      <c r="H3181" s="176" t="s">
        <v>321</v>
      </c>
      <c r="I3181" s="176" t="s">
        <v>322</v>
      </c>
      <c r="J3181" s="250" t="s">
        <v>13</v>
      </c>
      <c r="K3181" s="178">
        <v>31913</v>
      </c>
      <c r="L3181" s="178">
        <v>864</v>
      </c>
      <c r="M3181" s="178">
        <v>835</v>
      </c>
      <c r="N3181" s="179" t="s">
        <v>20</v>
      </c>
      <c r="O3181" s="180" t="s">
        <v>20</v>
      </c>
    </row>
    <row r="3182" spans="1:15" customFormat="1" ht="15.5" x14ac:dyDescent="0.35">
      <c r="A3182" s="123" t="s">
        <v>6935</v>
      </c>
      <c r="B3182" s="124" t="s">
        <v>6936</v>
      </c>
      <c r="C3182" s="123" t="s">
        <v>100</v>
      </c>
      <c r="D3182" s="123" t="s">
        <v>73</v>
      </c>
      <c r="E3182" s="123" t="s">
        <v>1009</v>
      </c>
      <c r="F3182" s="123">
        <v>2024</v>
      </c>
      <c r="G3182" s="123" t="s">
        <v>138</v>
      </c>
      <c r="H3182" s="123" t="s">
        <v>270</v>
      </c>
      <c r="I3182" s="123" t="s">
        <v>1382</v>
      </c>
      <c r="J3182" s="251" t="s">
        <v>13</v>
      </c>
      <c r="K3182" s="181">
        <v>41492</v>
      </c>
      <c r="L3182" s="181">
        <v>493453</v>
      </c>
      <c r="M3182" s="185">
        <v>1863</v>
      </c>
      <c r="N3182" s="182" t="s">
        <v>20</v>
      </c>
      <c r="O3182" s="183" t="s">
        <v>20</v>
      </c>
    </row>
    <row r="3183" spans="1:15" customFormat="1" ht="15.5" x14ac:dyDescent="0.35">
      <c r="A3183" s="176" t="s">
        <v>6937</v>
      </c>
      <c r="B3183" s="177" t="s">
        <v>6938</v>
      </c>
      <c r="C3183" s="176" t="s">
        <v>74</v>
      </c>
      <c r="D3183" s="176" t="s">
        <v>155</v>
      </c>
      <c r="E3183" s="176" t="s">
        <v>155</v>
      </c>
      <c r="F3183" s="176">
        <v>2024</v>
      </c>
      <c r="G3183" s="176" t="s">
        <v>2052</v>
      </c>
      <c r="H3183" s="176" t="s">
        <v>144</v>
      </c>
      <c r="I3183" s="176" t="s">
        <v>226</v>
      </c>
      <c r="J3183" s="250" t="s">
        <v>13</v>
      </c>
      <c r="K3183" s="178">
        <v>71732</v>
      </c>
      <c r="L3183" s="178">
        <v>69307</v>
      </c>
      <c r="M3183" s="178">
        <v>69307</v>
      </c>
      <c r="N3183" s="179" t="s">
        <v>20</v>
      </c>
      <c r="O3183" s="180" t="s">
        <v>20</v>
      </c>
    </row>
    <row r="3184" spans="1:15" customFormat="1" ht="15.5" x14ac:dyDescent="0.35">
      <c r="A3184" s="123" t="s">
        <v>6939</v>
      </c>
      <c r="B3184" s="124" t="s">
        <v>6940</v>
      </c>
      <c r="C3184" s="123" t="s">
        <v>100</v>
      </c>
      <c r="D3184" s="123" t="s">
        <v>73</v>
      </c>
      <c r="E3184" s="123" t="s">
        <v>1009</v>
      </c>
      <c r="F3184" s="123">
        <v>2024</v>
      </c>
      <c r="G3184" s="123" t="s">
        <v>251</v>
      </c>
      <c r="H3184" s="123" t="s">
        <v>182</v>
      </c>
      <c r="I3184" s="123" t="s">
        <v>330</v>
      </c>
      <c r="J3184" s="251" t="s">
        <v>13</v>
      </c>
      <c r="K3184" s="181">
        <v>52242</v>
      </c>
      <c r="L3184" s="181">
        <v>38388</v>
      </c>
      <c r="M3184" s="181">
        <v>38302</v>
      </c>
      <c r="N3184" s="182" t="s">
        <v>20</v>
      </c>
      <c r="O3184" s="183" t="s">
        <v>20</v>
      </c>
    </row>
    <row r="3185" spans="1:15" customFormat="1" ht="15.5" x14ac:dyDescent="0.35">
      <c r="A3185" s="176" t="s">
        <v>6941</v>
      </c>
      <c r="B3185" s="177" t="s">
        <v>6942</v>
      </c>
      <c r="C3185" s="176" t="s">
        <v>96</v>
      </c>
      <c r="D3185" s="176" t="s">
        <v>166</v>
      </c>
      <c r="E3185" s="176" t="s">
        <v>558</v>
      </c>
      <c r="F3185" s="176">
        <v>2024</v>
      </c>
      <c r="G3185" s="176" t="s">
        <v>138</v>
      </c>
      <c r="H3185" s="176" t="s">
        <v>151</v>
      </c>
      <c r="I3185" s="176" t="s">
        <v>152</v>
      </c>
      <c r="J3185" s="250" t="s">
        <v>13</v>
      </c>
      <c r="K3185" s="178">
        <v>5401543</v>
      </c>
      <c r="L3185" s="178">
        <v>4004150</v>
      </c>
      <c r="M3185" s="178">
        <v>4004150</v>
      </c>
      <c r="N3185" s="179" t="s">
        <v>20</v>
      </c>
      <c r="O3185" s="180" t="s">
        <v>20</v>
      </c>
    </row>
    <row r="3186" spans="1:15" customFormat="1" ht="15.5" x14ac:dyDescent="0.35">
      <c r="A3186" s="123" t="s">
        <v>6943</v>
      </c>
      <c r="B3186" s="124" t="s">
        <v>6944</v>
      </c>
      <c r="C3186" s="123" t="s">
        <v>90</v>
      </c>
      <c r="D3186" s="123" t="s">
        <v>489</v>
      </c>
      <c r="E3186" s="123" t="s">
        <v>1192</v>
      </c>
      <c r="F3186" s="123">
        <v>2024</v>
      </c>
      <c r="G3186" s="123" t="s">
        <v>138</v>
      </c>
      <c r="H3186" s="123" t="s">
        <v>151</v>
      </c>
      <c r="I3186" s="123" t="s">
        <v>200</v>
      </c>
      <c r="J3186" s="251" t="s">
        <v>13</v>
      </c>
      <c r="K3186" s="181">
        <v>198951</v>
      </c>
      <c r="L3186" s="185">
        <v>177060</v>
      </c>
      <c r="M3186" s="181">
        <v>177059</v>
      </c>
      <c r="N3186" s="182" t="s">
        <v>20</v>
      </c>
      <c r="O3186" s="183" t="s">
        <v>20</v>
      </c>
    </row>
    <row r="3187" spans="1:15" customFormat="1" ht="15.5" x14ac:dyDescent="0.35">
      <c r="A3187" s="176" t="s">
        <v>6945</v>
      </c>
      <c r="B3187" s="177" t="s">
        <v>6946</v>
      </c>
      <c r="C3187" s="176" t="s">
        <v>92</v>
      </c>
      <c r="D3187" s="176" t="s">
        <v>721</v>
      </c>
      <c r="E3187" s="176" t="s">
        <v>1513</v>
      </c>
      <c r="F3187" s="176">
        <v>2024</v>
      </c>
      <c r="G3187" s="176" t="s">
        <v>138</v>
      </c>
      <c r="H3187" s="176" t="s">
        <v>144</v>
      </c>
      <c r="I3187" s="176" t="s">
        <v>145</v>
      </c>
      <c r="J3187" s="250" t="s">
        <v>13</v>
      </c>
      <c r="K3187" s="178">
        <v>797824</v>
      </c>
      <c r="L3187" s="178">
        <v>605169</v>
      </c>
      <c r="M3187" s="178">
        <v>605169</v>
      </c>
      <c r="N3187" s="179" t="s">
        <v>20</v>
      </c>
      <c r="O3187" s="180" t="s">
        <v>20</v>
      </c>
    </row>
    <row r="3188" spans="1:15" customFormat="1" ht="15.5" x14ac:dyDescent="0.35">
      <c r="A3188" s="123" t="s">
        <v>6947</v>
      </c>
      <c r="B3188" s="124" t="s">
        <v>6948</v>
      </c>
      <c r="C3188" s="123" t="s">
        <v>98</v>
      </c>
      <c r="D3188" s="123" t="s">
        <v>400</v>
      </c>
      <c r="E3188" s="123" t="s">
        <v>437</v>
      </c>
      <c r="F3188" s="123">
        <v>2024</v>
      </c>
      <c r="G3188" s="123" t="s">
        <v>138</v>
      </c>
      <c r="H3188" s="123" t="s">
        <v>321</v>
      </c>
      <c r="I3188" s="123" t="s">
        <v>322</v>
      </c>
      <c r="J3188" s="251" t="s">
        <v>13</v>
      </c>
      <c r="K3188" s="181">
        <v>40000</v>
      </c>
      <c r="L3188" s="185">
        <v>18350</v>
      </c>
      <c r="M3188" s="181">
        <v>18350</v>
      </c>
      <c r="N3188" s="182" t="s">
        <v>20</v>
      </c>
      <c r="O3188" s="183" t="s">
        <v>20</v>
      </c>
    </row>
    <row r="3189" spans="1:15" customFormat="1" ht="15.5" x14ac:dyDescent="0.35">
      <c r="A3189" s="176" t="s">
        <v>6949</v>
      </c>
      <c r="B3189" s="177" t="s">
        <v>6950</v>
      </c>
      <c r="C3189" s="176" t="s">
        <v>90</v>
      </c>
      <c r="D3189" s="176" t="s">
        <v>489</v>
      </c>
      <c r="E3189" s="176" t="s">
        <v>1192</v>
      </c>
      <c r="F3189" s="176">
        <v>2024</v>
      </c>
      <c r="G3189" s="176" t="s">
        <v>138</v>
      </c>
      <c r="H3189" s="176" t="s">
        <v>151</v>
      </c>
      <c r="I3189" s="176" t="s">
        <v>200</v>
      </c>
      <c r="J3189" s="250" t="s">
        <v>13</v>
      </c>
      <c r="K3189" s="178">
        <v>438849</v>
      </c>
      <c r="L3189" s="184">
        <v>364950</v>
      </c>
      <c r="M3189" s="184">
        <v>364947.815</v>
      </c>
      <c r="N3189" s="179" t="s">
        <v>20</v>
      </c>
      <c r="O3189" s="180" t="s">
        <v>20</v>
      </c>
    </row>
    <row r="3190" spans="1:15" customFormat="1" ht="15.5" x14ac:dyDescent="0.35">
      <c r="A3190" s="123" t="s">
        <v>6951</v>
      </c>
      <c r="B3190" s="124" t="s">
        <v>6952</v>
      </c>
      <c r="C3190" s="123" t="s">
        <v>98</v>
      </c>
      <c r="D3190" s="123" t="s">
        <v>158</v>
      </c>
      <c r="E3190" s="123" t="s">
        <v>1059</v>
      </c>
      <c r="F3190" s="123">
        <v>2024</v>
      </c>
      <c r="G3190" s="123" t="s">
        <v>251</v>
      </c>
      <c r="H3190" s="123" t="s">
        <v>182</v>
      </c>
      <c r="I3190" s="123" t="s">
        <v>330</v>
      </c>
      <c r="J3190" s="251" t="s">
        <v>13</v>
      </c>
      <c r="K3190" s="181">
        <v>31153</v>
      </c>
      <c r="L3190" s="181">
        <v>30100</v>
      </c>
      <c r="M3190" s="181">
        <v>30100</v>
      </c>
      <c r="N3190" s="182" t="s">
        <v>20</v>
      </c>
      <c r="O3190" s="183" t="s">
        <v>20</v>
      </c>
    </row>
    <row r="3191" spans="1:15" customFormat="1" ht="15.5" x14ac:dyDescent="0.35">
      <c r="A3191" s="176" t="s">
        <v>6953</v>
      </c>
      <c r="B3191" s="177" t="s">
        <v>6954</v>
      </c>
      <c r="C3191" s="176" t="s">
        <v>90</v>
      </c>
      <c r="D3191" s="176" t="s">
        <v>155</v>
      </c>
      <c r="E3191" s="176" t="s">
        <v>155</v>
      </c>
      <c r="F3191" s="176">
        <v>2024</v>
      </c>
      <c r="G3191" s="176" t="s">
        <v>251</v>
      </c>
      <c r="H3191" s="176" t="s">
        <v>144</v>
      </c>
      <c r="I3191" s="176" t="s">
        <v>145</v>
      </c>
      <c r="J3191" s="250" t="s">
        <v>13</v>
      </c>
      <c r="K3191" s="178">
        <v>120319</v>
      </c>
      <c r="L3191" s="178">
        <v>120319</v>
      </c>
      <c r="M3191" s="178">
        <v>120319</v>
      </c>
      <c r="N3191" s="179" t="s">
        <v>20</v>
      </c>
      <c r="O3191" s="180" t="s">
        <v>20</v>
      </c>
    </row>
    <row r="3192" spans="1:15" customFormat="1" ht="15.5" x14ac:dyDescent="0.35">
      <c r="A3192" s="123" t="s">
        <v>6955</v>
      </c>
      <c r="B3192" s="124" t="s">
        <v>6956</v>
      </c>
      <c r="C3192" s="123" t="s">
        <v>93</v>
      </c>
      <c r="D3192" s="123" t="s">
        <v>194</v>
      </c>
      <c r="E3192" s="123" t="s">
        <v>782</v>
      </c>
      <c r="F3192" s="123">
        <v>2024</v>
      </c>
      <c r="G3192" s="123" t="s">
        <v>138</v>
      </c>
      <c r="H3192" s="123" t="s">
        <v>182</v>
      </c>
      <c r="I3192" s="123" t="s">
        <v>330</v>
      </c>
      <c r="J3192" s="251" t="s">
        <v>13</v>
      </c>
      <c r="K3192" s="181">
        <v>2</v>
      </c>
      <c r="L3192" s="181">
        <v>2</v>
      </c>
      <c r="M3192" s="181">
        <v>0</v>
      </c>
      <c r="N3192" s="182" t="s">
        <v>20</v>
      </c>
      <c r="O3192" s="183" t="s">
        <v>146</v>
      </c>
    </row>
    <row r="3193" spans="1:15" customFormat="1" ht="15.5" x14ac:dyDescent="0.35">
      <c r="A3193" s="176" t="s">
        <v>6957</v>
      </c>
      <c r="B3193" s="177" t="s">
        <v>6958</v>
      </c>
      <c r="C3193" s="176" t="s">
        <v>111</v>
      </c>
      <c r="D3193" s="176" t="s">
        <v>932</v>
      </c>
      <c r="E3193" s="176" t="s">
        <v>3845</v>
      </c>
      <c r="F3193" s="176">
        <v>2024</v>
      </c>
      <c r="G3193" s="176" t="s">
        <v>251</v>
      </c>
      <c r="H3193" s="176" t="s">
        <v>210</v>
      </c>
      <c r="I3193" s="176" t="s">
        <v>211</v>
      </c>
      <c r="J3193" s="250" t="s">
        <v>13</v>
      </c>
      <c r="K3193" s="178">
        <v>53854</v>
      </c>
      <c r="L3193" s="178">
        <v>1</v>
      </c>
      <c r="M3193" s="178">
        <v>0</v>
      </c>
      <c r="N3193" s="179" t="s">
        <v>20</v>
      </c>
      <c r="O3193" s="180" t="s">
        <v>146</v>
      </c>
    </row>
    <row r="3194" spans="1:15" customFormat="1" ht="15.5" x14ac:dyDescent="0.35">
      <c r="A3194" s="123" t="s">
        <v>6959</v>
      </c>
      <c r="B3194" s="124" t="s">
        <v>6960</v>
      </c>
      <c r="C3194" s="123" t="s">
        <v>109</v>
      </c>
      <c r="D3194" s="123" t="s">
        <v>171</v>
      </c>
      <c r="E3194" s="123" t="s">
        <v>1931</v>
      </c>
      <c r="F3194" s="123">
        <v>2024</v>
      </c>
      <c r="G3194" s="123" t="s">
        <v>138</v>
      </c>
      <c r="H3194" s="123" t="s">
        <v>182</v>
      </c>
      <c r="I3194" s="123" t="s">
        <v>330</v>
      </c>
      <c r="J3194" s="251" t="s">
        <v>13</v>
      </c>
      <c r="K3194" s="181">
        <v>777439</v>
      </c>
      <c r="L3194" s="185">
        <v>2</v>
      </c>
      <c r="M3194" s="181">
        <v>0</v>
      </c>
      <c r="N3194" s="182" t="s">
        <v>20</v>
      </c>
      <c r="O3194" s="183" t="s">
        <v>146</v>
      </c>
    </row>
    <row r="3195" spans="1:15" customFormat="1" ht="15.5" x14ac:dyDescent="0.35">
      <c r="A3195" s="176" t="s">
        <v>6961</v>
      </c>
      <c r="B3195" s="177" t="s">
        <v>6962</v>
      </c>
      <c r="C3195" s="176" t="s">
        <v>90</v>
      </c>
      <c r="D3195" s="176" t="s">
        <v>155</v>
      </c>
      <c r="E3195" s="176" t="s">
        <v>155</v>
      </c>
      <c r="F3195" s="176">
        <v>2024</v>
      </c>
      <c r="G3195" s="176" t="s">
        <v>138</v>
      </c>
      <c r="H3195" s="176" t="s">
        <v>144</v>
      </c>
      <c r="I3195" s="176" t="s">
        <v>145</v>
      </c>
      <c r="J3195" s="250" t="s">
        <v>13</v>
      </c>
      <c r="K3195" s="178">
        <v>717824</v>
      </c>
      <c r="L3195" s="178">
        <v>718324</v>
      </c>
      <c r="M3195" s="178">
        <v>715388</v>
      </c>
      <c r="N3195" s="179" t="s">
        <v>20</v>
      </c>
      <c r="O3195" s="180" t="s">
        <v>20</v>
      </c>
    </row>
    <row r="3196" spans="1:15" customFormat="1" ht="15.5" x14ac:dyDescent="0.35">
      <c r="A3196" s="123" t="s">
        <v>6963</v>
      </c>
      <c r="B3196" s="124" t="s">
        <v>6964</v>
      </c>
      <c r="C3196" s="123" t="s">
        <v>98</v>
      </c>
      <c r="D3196" s="123" t="s">
        <v>365</v>
      </c>
      <c r="E3196" s="123" t="s">
        <v>1999</v>
      </c>
      <c r="F3196" s="123">
        <v>2024</v>
      </c>
      <c r="G3196" s="123" t="s">
        <v>251</v>
      </c>
      <c r="H3196" s="123" t="s">
        <v>182</v>
      </c>
      <c r="I3196" s="123" t="s">
        <v>330</v>
      </c>
      <c r="J3196" s="251" t="s">
        <v>13</v>
      </c>
      <c r="K3196" s="181">
        <v>36277</v>
      </c>
      <c r="L3196" s="181">
        <v>35050</v>
      </c>
      <c r="M3196" s="181">
        <v>35050</v>
      </c>
      <c r="N3196" s="182" t="s">
        <v>20</v>
      </c>
      <c r="O3196" s="183" t="s">
        <v>20</v>
      </c>
    </row>
    <row r="3197" spans="1:15" customFormat="1" ht="15.5" x14ac:dyDescent="0.35">
      <c r="A3197" s="176" t="s">
        <v>6965</v>
      </c>
      <c r="B3197" s="177" t="s">
        <v>6966</v>
      </c>
      <c r="C3197" s="176" t="s">
        <v>98</v>
      </c>
      <c r="D3197" s="176" t="s">
        <v>400</v>
      </c>
      <c r="E3197" s="176" t="s">
        <v>1056</v>
      </c>
      <c r="F3197" s="176">
        <v>2024</v>
      </c>
      <c r="G3197" s="176" t="s">
        <v>251</v>
      </c>
      <c r="H3197" s="176" t="s">
        <v>182</v>
      </c>
      <c r="I3197" s="176" t="s">
        <v>330</v>
      </c>
      <c r="J3197" s="250" t="s">
        <v>13</v>
      </c>
      <c r="K3197" s="178">
        <v>35293</v>
      </c>
      <c r="L3197" s="178">
        <v>34100</v>
      </c>
      <c r="M3197" s="178">
        <v>34100</v>
      </c>
      <c r="N3197" s="179" t="s">
        <v>20</v>
      </c>
      <c r="O3197" s="180" t="s">
        <v>20</v>
      </c>
    </row>
    <row r="3198" spans="1:15" customFormat="1" ht="15.5" x14ac:dyDescent="0.35">
      <c r="A3198" s="123" t="s">
        <v>6967</v>
      </c>
      <c r="B3198" s="124" t="s">
        <v>6968</v>
      </c>
      <c r="C3198" s="123" t="s">
        <v>96</v>
      </c>
      <c r="D3198" s="123" t="s">
        <v>166</v>
      </c>
      <c r="E3198" s="123" t="s">
        <v>229</v>
      </c>
      <c r="F3198" s="123">
        <v>2024</v>
      </c>
      <c r="G3198" s="123" t="s">
        <v>251</v>
      </c>
      <c r="H3198" s="123" t="s">
        <v>182</v>
      </c>
      <c r="I3198" s="123" t="s">
        <v>4156</v>
      </c>
      <c r="J3198" s="251" t="s">
        <v>13</v>
      </c>
      <c r="K3198" s="181">
        <v>24200</v>
      </c>
      <c r="L3198" s="181">
        <v>36000</v>
      </c>
      <c r="M3198" s="181">
        <v>24200</v>
      </c>
      <c r="N3198" s="182" t="s">
        <v>20</v>
      </c>
      <c r="O3198" s="183" t="s">
        <v>20</v>
      </c>
    </row>
    <row r="3199" spans="1:15" customFormat="1" ht="15.5" x14ac:dyDescent="0.35">
      <c r="A3199" s="176" t="s">
        <v>6969</v>
      </c>
      <c r="B3199" s="177" t="s">
        <v>6970</v>
      </c>
      <c r="C3199" s="176" t="s">
        <v>96</v>
      </c>
      <c r="D3199" s="176" t="s">
        <v>166</v>
      </c>
      <c r="E3199" s="176" t="s">
        <v>237</v>
      </c>
      <c r="F3199" s="176">
        <v>2024</v>
      </c>
      <c r="G3199" s="176" t="s">
        <v>251</v>
      </c>
      <c r="H3199" s="176" t="s">
        <v>182</v>
      </c>
      <c r="I3199" s="176" t="s">
        <v>330</v>
      </c>
      <c r="J3199" s="250" t="s">
        <v>13</v>
      </c>
      <c r="K3199" s="178">
        <v>24695</v>
      </c>
      <c r="L3199" s="178">
        <v>36000</v>
      </c>
      <c r="M3199" s="178">
        <v>24695</v>
      </c>
      <c r="N3199" s="179" t="s">
        <v>20</v>
      </c>
      <c r="O3199" s="180" t="s">
        <v>20</v>
      </c>
    </row>
    <row r="3200" spans="1:15" customFormat="1" ht="15.5" x14ac:dyDescent="0.35">
      <c r="A3200" s="123" t="s">
        <v>6971</v>
      </c>
      <c r="B3200" s="124" t="s">
        <v>6972</v>
      </c>
      <c r="C3200" s="123" t="s">
        <v>86</v>
      </c>
      <c r="D3200" s="123" t="s">
        <v>199</v>
      </c>
      <c r="E3200" s="123" t="s">
        <v>199</v>
      </c>
      <c r="F3200" s="123">
        <v>2024</v>
      </c>
      <c r="G3200" s="123" t="s">
        <v>138</v>
      </c>
      <c r="H3200" s="123" t="s">
        <v>321</v>
      </c>
      <c r="I3200" s="123" t="s">
        <v>322</v>
      </c>
      <c r="J3200" s="251" t="s">
        <v>13</v>
      </c>
      <c r="K3200" s="181">
        <v>206998</v>
      </c>
      <c r="L3200" s="185">
        <v>377186</v>
      </c>
      <c r="M3200" s="181">
        <v>377186</v>
      </c>
      <c r="N3200" s="182" t="s">
        <v>20</v>
      </c>
      <c r="O3200" s="183" t="s">
        <v>20</v>
      </c>
    </row>
    <row r="3201" spans="1:15" customFormat="1" ht="15.5" x14ac:dyDescent="0.35">
      <c r="A3201" s="176" t="s">
        <v>6973</v>
      </c>
      <c r="B3201" s="177" t="s">
        <v>6974</v>
      </c>
      <c r="C3201" s="176" t="s">
        <v>89</v>
      </c>
      <c r="D3201" s="176" t="s">
        <v>495</v>
      </c>
      <c r="E3201" s="176" t="s">
        <v>581</v>
      </c>
      <c r="F3201" s="176">
        <v>2024</v>
      </c>
      <c r="G3201" s="176" t="s">
        <v>251</v>
      </c>
      <c r="H3201" s="176" t="s">
        <v>414</v>
      </c>
      <c r="I3201" s="176" t="s">
        <v>415</v>
      </c>
      <c r="J3201" s="250" t="s">
        <v>13</v>
      </c>
      <c r="K3201" s="178">
        <v>60828</v>
      </c>
      <c r="L3201" s="184">
        <v>60758</v>
      </c>
      <c r="M3201" s="178">
        <v>60758.171000000002</v>
      </c>
      <c r="N3201" s="179" t="s">
        <v>20</v>
      </c>
      <c r="O3201" s="180" t="s">
        <v>20</v>
      </c>
    </row>
    <row r="3202" spans="1:15" customFormat="1" ht="15.5" x14ac:dyDescent="0.35">
      <c r="A3202" s="123" t="s">
        <v>6975</v>
      </c>
      <c r="B3202" s="124" t="s">
        <v>6976</v>
      </c>
      <c r="C3202" s="123" t="s">
        <v>89</v>
      </c>
      <c r="D3202" s="123" t="s">
        <v>186</v>
      </c>
      <c r="E3202" s="123" t="s">
        <v>303</v>
      </c>
      <c r="F3202" s="123">
        <v>2024</v>
      </c>
      <c r="G3202" s="123" t="s">
        <v>138</v>
      </c>
      <c r="H3202" s="123" t="s">
        <v>151</v>
      </c>
      <c r="I3202" s="123" t="s">
        <v>152</v>
      </c>
      <c r="J3202" s="251" t="s">
        <v>13</v>
      </c>
      <c r="K3202" s="181">
        <v>12052</v>
      </c>
      <c r="L3202" s="181">
        <v>11300</v>
      </c>
      <c r="M3202" s="181">
        <v>9202.9889999999996</v>
      </c>
      <c r="N3202" s="182" t="s">
        <v>20</v>
      </c>
      <c r="O3202" s="183" t="s">
        <v>20</v>
      </c>
    </row>
    <row r="3203" spans="1:15" customFormat="1" ht="15.5" x14ac:dyDescent="0.35">
      <c r="A3203" s="176" t="s">
        <v>6977</v>
      </c>
      <c r="B3203" s="177" t="s">
        <v>6978</v>
      </c>
      <c r="C3203" s="176" t="s">
        <v>96</v>
      </c>
      <c r="D3203" s="176" t="s">
        <v>166</v>
      </c>
      <c r="E3203" s="176" t="s">
        <v>214</v>
      </c>
      <c r="F3203" s="176">
        <v>2024</v>
      </c>
      <c r="G3203" s="176" t="s">
        <v>251</v>
      </c>
      <c r="H3203" s="176" t="s">
        <v>182</v>
      </c>
      <c r="I3203" s="176" t="s">
        <v>330</v>
      </c>
      <c r="J3203" s="250" t="s">
        <v>13</v>
      </c>
      <c r="K3203" s="178">
        <v>24750</v>
      </c>
      <c r="L3203" s="178">
        <v>36000</v>
      </c>
      <c r="M3203" s="178">
        <v>24750</v>
      </c>
      <c r="N3203" s="179" t="s">
        <v>20</v>
      </c>
      <c r="O3203" s="180" t="s">
        <v>20</v>
      </c>
    </row>
    <row r="3204" spans="1:15" customFormat="1" ht="15.5" x14ac:dyDescent="0.35">
      <c r="A3204" s="123" t="s">
        <v>6979</v>
      </c>
      <c r="B3204" s="124" t="s">
        <v>6980</v>
      </c>
      <c r="C3204" s="123" t="s">
        <v>90</v>
      </c>
      <c r="D3204" s="123" t="s">
        <v>63</v>
      </c>
      <c r="E3204" s="123" t="s">
        <v>63</v>
      </c>
      <c r="F3204" s="123">
        <v>2024</v>
      </c>
      <c r="G3204" s="123" t="s">
        <v>138</v>
      </c>
      <c r="H3204" s="123" t="s">
        <v>139</v>
      </c>
      <c r="I3204" s="123" t="s">
        <v>140</v>
      </c>
      <c r="J3204" s="251" t="s">
        <v>13</v>
      </c>
      <c r="K3204" s="181">
        <v>44901</v>
      </c>
      <c r="L3204" s="181">
        <v>44901</v>
      </c>
      <c r="M3204" s="181">
        <v>44900</v>
      </c>
      <c r="N3204" s="182" t="s">
        <v>20</v>
      </c>
      <c r="O3204" s="183" t="s">
        <v>20</v>
      </c>
    </row>
    <row r="3205" spans="1:15" customFormat="1" ht="15.5" x14ac:dyDescent="0.35">
      <c r="A3205" s="176" t="s">
        <v>6981</v>
      </c>
      <c r="B3205" s="177" t="s">
        <v>6982</v>
      </c>
      <c r="C3205" s="176" t="s">
        <v>89</v>
      </c>
      <c r="D3205" s="176" t="s">
        <v>221</v>
      </c>
      <c r="E3205" s="176" t="s">
        <v>1444</v>
      </c>
      <c r="F3205" s="176">
        <v>2024</v>
      </c>
      <c r="G3205" s="176" t="s">
        <v>138</v>
      </c>
      <c r="H3205" s="176" t="s">
        <v>151</v>
      </c>
      <c r="I3205" s="176" t="s">
        <v>152</v>
      </c>
      <c r="J3205" s="250" t="s">
        <v>13</v>
      </c>
      <c r="K3205" s="178">
        <v>53971</v>
      </c>
      <c r="L3205" s="178">
        <v>210</v>
      </c>
      <c r="M3205" s="178">
        <v>80.042000000000002</v>
      </c>
      <c r="N3205" s="179" t="s">
        <v>20</v>
      </c>
      <c r="O3205" s="180" t="s">
        <v>20</v>
      </c>
    </row>
    <row r="3206" spans="1:15" customFormat="1" ht="15.5" x14ac:dyDescent="0.35">
      <c r="A3206" s="123" t="s">
        <v>6983</v>
      </c>
      <c r="B3206" s="124" t="s">
        <v>6984</v>
      </c>
      <c r="C3206" s="123" t="s">
        <v>109</v>
      </c>
      <c r="D3206" s="123" t="s">
        <v>368</v>
      </c>
      <c r="E3206" s="123" t="s">
        <v>1180</v>
      </c>
      <c r="F3206" s="123">
        <v>2024</v>
      </c>
      <c r="G3206" s="123" t="s">
        <v>138</v>
      </c>
      <c r="H3206" s="123" t="s">
        <v>321</v>
      </c>
      <c r="I3206" s="123" t="s">
        <v>322</v>
      </c>
      <c r="J3206" s="251" t="s">
        <v>13</v>
      </c>
      <c r="K3206" s="181">
        <v>1251009</v>
      </c>
      <c r="L3206" s="181">
        <v>1250001</v>
      </c>
      <c r="M3206" s="181">
        <v>1250000</v>
      </c>
      <c r="N3206" s="182" t="s">
        <v>20</v>
      </c>
      <c r="O3206" s="183" t="s">
        <v>20</v>
      </c>
    </row>
    <row r="3207" spans="1:15" customFormat="1" ht="15.5" x14ac:dyDescent="0.35">
      <c r="A3207" s="176" t="s">
        <v>6985</v>
      </c>
      <c r="B3207" s="177" t="s">
        <v>6986</v>
      </c>
      <c r="C3207" s="176" t="s">
        <v>89</v>
      </c>
      <c r="D3207" s="176" t="s">
        <v>186</v>
      </c>
      <c r="E3207" s="176" t="s">
        <v>187</v>
      </c>
      <c r="F3207" s="176">
        <v>2024</v>
      </c>
      <c r="G3207" s="176" t="s">
        <v>251</v>
      </c>
      <c r="H3207" s="176" t="s">
        <v>414</v>
      </c>
      <c r="I3207" s="176" t="s">
        <v>415</v>
      </c>
      <c r="J3207" s="250" t="s">
        <v>13</v>
      </c>
      <c r="K3207" s="178">
        <v>68896</v>
      </c>
      <c r="L3207" s="178">
        <v>68829</v>
      </c>
      <c r="M3207" s="178">
        <v>68828.509000000005</v>
      </c>
      <c r="N3207" s="179" t="s">
        <v>20</v>
      </c>
      <c r="O3207" s="180" t="s">
        <v>20</v>
      </c>
    </row>
    <row r="3208" spans="1:15" customFormat="1" ht="15.5" x14ac:dyDescent="0.35">
      <c r="A3208" s="123" t="s">
        <v>6987</v>
      </c>
      <c r="B3208" s="124" t="s">
        <v>6988</v>
      </c>
      <c r="C3208" s="123" t="s">
        <v>88</v>
      </c>
      <c r="D3208" s="123" t="s">
        <v>412</v>
      </c>
      <c r="E3208" s="123" t="s">
        <v>632</v>
      </c>
      <c r="F3208" s="123">
        <v>2024</v>
      </c>
      <c r="G3208" s="123" t="s">
        <v>251</v>
      </c>
      <c r="H3208" s="123" t="s">
        <v>182</v>
      </c>
      <c r="I3208" s="123" t="s">
        <v>330</v>
      </c>
      <c r="J3208" s="251" t="s">
        <v>13</v>
      </c>
      <c r="K3208" s="181">
        <v>20000</v>
      </c>
      <c r="L3208" s="181">
        <v>20000</v>
      </c>
      <c r="M3208" s="181">
        <v>20000</v>
      </c>
      <c r="N3208" s="182" t="s">
        <v>20</v>
      </c>
      <c r="O3208" s="183" t="s">
        <v>20</v>
      </c>
    </row>
    <row r="3209" spans="1:15" customFormat="1" ht="15.5" x14ac:dyDescent="0.35">
      <c r="A3209" s="176" t="s">
        <v>6989</v>
      </c>
      <c r="B3209" s="177" t="s">
        <v>6990</v>
      </c>
      <c r="C3209" s="176" t="s">
        <v>86</v>
      </c>
      <c r="D3209" s="176" t="s">
        <v>199</v>
      </c>
      <c r="E3209" s="176" t="s">
        <v>968</v>
      </c>
      <c r="F3209" s="176">
        <v>2024</v>
      </c>
      <c r="G3209" s="176" t="s">
        <v>138</v>
      </c>
      <c r="H3209" s="176" t="s">
        <v>139</v>
      </c>
      <c r="I3209" s="176" t="s">
        <v>140</v>
      </c>
      <c r="J3209" s="250" t="s">
        <v>13</v>
      </c>
      <c r="K3209" s="178">
        <v>161476</v>
      </c>
      <c r="L3209" s="178">
        <v>218970</v>
      </c>
      <c r="M3209" s="178">
        <v>161378</v>
      </c>
      <c r="N3209" s="179" t="s">
        <v>20</v>
      </c>
      <c r="O3209" s="180" t="s">
        <v>20</v>
      </c>
    </row>
    <row r="3210" spans="1:15" customFormat="1" ht="15.5" x14ac:dyDescent="0.35">
      <c r="A3210" s="123" t="s">
        <v>6991</v>
      </c>
      <c r="B3210" s="124" t="s">
        <v>6992</v>
      </c>
      <c r="C3210" s="123" t="s">
        <v>98</v>
      </c>
      <c r="D3210" s="123" t="s">
        <v>158</v>
      </c>
      <c r="E3210" s="123" t="s">
        <v>660</v>
      </c>
      <c r="F3210" s="123">
        <v>2024</v>
      </c>
      <c r="G3210" s="123" t="s">
        <v>138</v>
      </c>
      <c r="H3210" s="123" t="s">
        <v>151</v>
      </c>
      <c r="I3210" s="123" t="s">
        <v>200</v>
      </c>
      <c r="J3210" s="251" t="s">
        <v>13</v>
      </c>
      <c r="K3210" s="181">
        <v>465194</v>
      </c>
      <c r="L3210" s="181">
        <v>2</v>
      </c>
      <c r="M3210" s="181">
        <v>0</v>
      </c>
      <c r="N3210" s="182" t="s">
        <v>20</v>
      </c>
      <c r="O3210" s="183" t="s">
        <v>146</v>
      </c>
    </row>
    <row r="3211" spans="1:15" customFormat="1" ht="15.5" x14ac:dyDescent="0.35">
      <c r="A3211" s="176" t="s">
        <v>6993</v>
      </c>
      <c r="B3211" s="177" t="s">
        <v>6994</v>
      </c>
      <c r="C3211" s="176" t="s">
        <v>88</v>
      </c>
      <c r="D3211" s="176" t="s">
        <v>412</v>
      </c>
      <c r="E3211" s="176" t="s">
        <v>632</v>
      </c>
      <c r="F3211" s="176">
        <v>2024</v>
      </c>
      <c r="G3211" s="176" t="s">
        <v>138</v>
      </c>
      <c r="H3211" s="176" t="s">
        <v>182</v>
      </c>
      <c r="I3211" s="176" t="s">
        <v>330</v>
      </c>
      <c r="J3211" s="250" t="s">
        <v>13</v>
      </c>
      <c r="K3211" s="178">
        <v>1809170</v>
      </c>
      <c r="L3211" s="184">
        <v>1159540</v>
      </c>
      <c r="M3211" s="178">
        <v>1132935.6359999999</v>
      </c>
      <c r="N3211" s="179" t="s">
        <v>20</v>
      </c>
      <c r="O3211" s="180" t="s">
        <v>20</v>
      </c>
    </row>
    <row r="3212" spans="1:15" customFormat="1" ht="15.5" x14ac:dyDescent="0.35">
      <c r="A3212" s="123" t="s">
        <v>6995</v>
      </c>
      <c r="B3212" s="124" t="s">
        <v>6996</v>
      </c>
      <c r="C3212" s="123" t="s">
        <v>90</v>
      </c>
      <c r="D3212" s="123" t="s">
        <v>489</v>
      </c>
      <c r="E3212" s="123" t="s">
        <v>1192</v>
      </c>
      <c r="F3212" s="123">
        <v>2024</v>
      </c>
      <c r="G3212" s="123" t="s">
        <v>251</v>
      </c>
      <c r="H3212" s="123" t="s">
        <v>210</v>
      </c>
      <c r="I3212" s="123" t="s">
        <v>289</v>
      </c>
      <c r="J3212" s="251" t="s">
        <v>13</v>
      </c>
      <c r="K3212" s="181">
        <v>131107</v>
      </c>
      <c r="L3212" s="181">
        <v>25891</v>
      </c>
      <c r="M3212" s="181">
        <v>25890</v>
      </c>
      <c r="N3212" s="182" t="s">
        <v>20</v>
      </c>
      <c r="O3212" s="183" t="s">
        <v>20</v>
      </c>
    </row>
    <row r="3213" spans="1:15" customFormat="1" ht="15.5" x14ac:dyDescent="0.35">
      <c r="A3213" s="176" t="s">
        <v>6997</v>
      </c>
      <c r="B3213" s="177" t="s">
        <v>6998</v>
      </c>
      <c r="C3213" s="176" t="s">
        <v>111</v>
      </c>
      <c r="D3213" s="176" t="s">
        <v>180</v>
      </c>
      <c r="E3213" s="176" t="s">
        <v>1075</v>
      </c>
      <c r="F3213" s="176">
        <v>2024</v>
      </c>
      <c r="G3213" s="176" t="s">
        <v>138</v>
      </c>
      <c r="H3213" s="176" t="s">
        <v>144</v>
      </c>
      <c r="I3213" s="176" t="s">
        <v>1758</v>
      </c>
      <c r="J3213" s="250" t="s">
        <v>13</v>
      </c>
      <c r="K3213" s="178">
        <v>234012</v>
      </c>
      <c r="L3213" s="178">
        <v>100000</v>
      </c>
      <c r="M3213" s="178">
        <v>0</v>
      </c>
      <c r="N3213" s="179" t="s">
        <v>20</v>
      </c>
      <c r="O3213" s="180" t="s">
        <v>146</v>
      </c>
    </row>
    <row r="3214" spans="1:15" customFormat="1" ht="15.5" x14ac:dyDescent="0.35">
      <c r="A3214" s="123" t="s">
        <v>6999</v>
      </c>
      <c r="B3214" s="124" t="s">
        <v>7000</v>
      </c>
      <c r="C3214" s="123" t="s">
        <v>91</v>
      </c>
      <c r="D3214" s="123" t="s">
        <v>155</v>
      </c>
      <c r="E3214" s="123" t="s">
        <v>155</v>
      </c>
      <c r="F3214" s="123">
        <v>2024</v>
      </c>
      <c r="G3214" s="123" t="s">
        <v>138</v>
      </c>
      <c r="H3214" s="123" t="s">
        <v>151</v>
      </c>
      <c r="I3214" s="123" t="s">
        <v>200</v>
      </c>
      <c r="J3214" s="251" t="s">
        <v>13</v>
      </c>
      <c r="K3214" s="181">
        <v>4770000</v>
      </c>
      <c r="L3214" s="181">
        <v>5270000</v>
      </c>
      <c r="M3214" s="181">
        <v>4776082.3859999999</v>
      </c>
      <c r="N3214" s="182" t="s">
        <v>20</v>
      </c>
      <c r="O3214" s="183" t="s">
        <v>20</v>
      </c>
    </row>
    <row r="3215" spans="1:15" customFormat="1" ht="15.5" x14ac:dyDescent="0.35">
      <c r="A3215" s="176" t="s">
        <v>7001</v>
      </c>
      <c r="B3215" s="177" t="s">
        <v>7002</v>
      </c>
      <c r="C3215" s="176" t="s">
        <v>87</v>
      </c>
      <c r="D3215" s="176" t="s">
        <v>155</v>
      </c>
      <c r="E3215" s="176" t="s">
        <v>155</v>
      </c>
      <c r="F3215" s="176">
        <v>2024</v>
      </c>
      <c r="G3215" s="176" t="s">
        <v>138</v>
      </c>
      <c r="H3215" s="176" t="s">
        <v>151</v>
      </c>
      <c r="I3215" s="176" t="s">
        <v>152</v>
      </c>
      <c r="J3215" s="250" t="s">
        <v>13</v>
      </c>
      <c r="K3215" s="178">
        <v>604987</v>
      </c>
      <c r="L3215" s="178">
        <v>512760</v>
      </c>
      <c r="M3215" s="178">
        <v>512053</v>
      </c>
      <c r="N3215" s="179" t="s">
        <v>20</v>
      </c>
      <c r="O3215" s="180" t="s">
        <v>20</v>
      </c>
    </row>
    <row r="3216" spans="1:15" customFormat="1" ht="15.5" x14ac:dyDescent="0.35">
      <c r="A3216" s="123" t="s">
        <v>7003</v>
      </c>
      <c r="B3216" s="124" t="s">
        <v>7004</v>
      </c>
      <c r="C3216" s="123" t="s">
        <v>111</v>
      </c>
      <c r="D3216" s="123" t="s">
        <v>932</v>
      </c>
      <c r="E3216" s="123" t="s">
        <v>4424</v>
      </c>
      <c r="F3216" s="123">
        <v>2024</v>
      </c>
      <c r="G3216" s="123" t="s">
        <v>138</v>
      </c>
      <c r="H3216" s="123" t="s">
        <v>196</v>
      </c>
      <c r="I3216" s="123" t="s">
        <v>196</v>
      </c>
      <c r="J3216" s="251" t="s">
        <v>13</v>
      </c>
      <c r="K3216" s="181">
        <v>93799</v>
      </c>
      <c r="L3216" s="181">
        <v>1</v>
      </c>
      <c r="M3216" s="181">
        <v>0</v>
      </c>
      <c r="N3216" s="182" t="s">
        <v>20</v>
      </c>
      <c r="O3216" s="183" t="s">
        <v>146</v>
      </c>
    </row>
    <row r="3217" spans="1:15" customFormat="1" ht="15.5" x14ac:dyDescent="0.35">
      <c r="A3217" s="176" t="s">
        <v>7005</v>
      </c>
      <c r="B3217" s="177" t="s">
        <v>7006</v>
      </c>
      <c r="C3217" s="176" t="s">
        <v>93</v>
      </c>
      <c r="D3217" s="176" t="s">
        <v>194</v>
      </c>
      <c r="E3217" s="176" t="s">
        <v>1729</v>
      </c>
      <c r="F3217" s="176">
        <v>2024</v>
      </c>
      <c r="G3217" s="176" t="s">
        <v>138</v>
      </c>
      <c r="H3217" s="176" t="s">
        <v>182</v>
      </c>
      <c r="I3217" s="176" t="s">
        <v>330</v>
      </c>
      <c r="J3217" s="250" t="s">
        <v>13</v>
      </c>
      <c r="K3217" s="178">
        <v>1029</v>
      </c>
      <c r="L3217" s="178">
        <v>1029</v>
      </c>
      <c r="M3217" s="178">
        <v>529</v>
      </c>
      <c r="N3217" s="179" t="s">
        <v>20</v>
      </c>
      <c r="O3217" s="180" t="s">
        <v>20</v>
      </c>
    </row>
    <row r="3218" spans="1:15" customFormat="1" ht="15.5" x14ac:dyDescent="0.35">
      <c r="A3218" s="123" t="s">
        <v>7007</v>
      </c>
      <c r="B3218" s="124" t="s">
        <v>7008</v>
      </c>
      <c r="C3218" s="123" t="s">
        <v>109</v>
      </c>
      <c r="D3218" s="123" t="s">
        <v>288</v>
      </c>
      <c r="E3218" s="123" t="s">
        <v>1496</v>
      </c>
      <c r="F3218" s="123">
        <v>2024</v>
      </c>
      <c r="G3218" s="123" t="s">
        <v>138</v>
      </c>
      <c r="H3218" s="123" t="s">
        <v>151</v>
      </c>
      <c r="I3218" s="123" t="s">
        <v>152</v>
      </c>
      <c r="J3218" s="251" t="s">
        <v>13</v>
      </c>
      <c r="K3218" s="181">
        <v>108344</v>
      </c>
      <c r="L3218" s="181">
        <v>107990</v>
      </c>
      <c r="M3218" s="181">
        <v>107990</v>
      </c>
      <c r="N3218" s="182" t="s">
        <v>20</v>
      </c>
      <c r="O3218" s="183" t="s">
        <v>20</v>
      </c>
    </row>
    <row r="3219" spans="1:15" customFormat="1" ht="15.5" x14ac:dyDescent="0.35">
      <c r="A3219" s="176" t="s">
        <v>7009</v>
      </c>
      <c r="B3219" s="177" t="s">
        <v>7010</v>
      </c>
      <c r="C3219" s="176" t="s">
        <v>98</v>
      </c>
      <c r="D3219" s="176" t="s">
        <v>155</v>
      </c>
      <c r="E3219" s="176" t="s">
        <v>155</v>
      </c>
      <c r="F3219" s="176">
        <v>2024</v>
      </c>
      <c r="G3219" s="176" t="s">
        <v>251</v>
      </c>
      <c r="H3219" s="176" t="s">
        <v>151</v>
      </c>
      <c r="I3219" s="176" t="s">
        <v>312</v>
      </c>
      <c r="J3219" s="250" t="s">
        <v>13</v>
      </c>
      <c r="K3219" s="178">
        <v>431124</v>
      </c>
      <c r="L3219" s="178">
        <v>516722</v>
      </c>
      <c r="M3219" s="178">
        <v>515528.82500000001</v>
      </c>
      <c r="N3219" s="179" t="s">
        <v>20</v>
      </c>
      <c r="O3219" s="180" t="s">
        <v>20</v>
      </c>
    </row>
    <row r="3220" spans="1:15" customFormat="1" ht="15.5" x14ac:dyDescent="0.35">
      <c r="A3220" s="123" t="s">
        <v>7011</v>
      </c>
      <c r="B3220" s="124" t="s">
        <v>7012</v>
      </c>
      <c r="C3220" s="123" t="s">
        <v>98</v>
      </c>
      <c r="D3220" s="123" t="s">
        <v>155</v>
      </c>
      <c r="E3220" s="123" t="s">
        <v>155</v>
      </c>
      <c r="F3220" s="123">
        <v>2024</v>
      </c>
      <c r="G3220" s="123" t="s">
        <v>138</v>
      </c>
      <c r="H3220" s="123" t="s">
        <v>162</v>
      </c>
      <c r="I3220" s="123" t="s">
        <v>238</v>
      </c>
      <c r="J3220" s="251" t="s">
        <v>13</v>
      </c>
      <c r="K3220" s="181">
        <v>35917</v>
      </c>
      <c r="L3220" s="181">
        <v>35917</v>
      </c>
      <c r="M3220" s="181">
        <v>35850.978999999999</v>
      </c>
      <c r="N3220" s="182" t="s">
        <v>20</v>
      </c>
      <c r="O3220" s="183" t="s">
        <v>20</v>
      </c>
    </row>
    <row r="3221" spans="1:15" customFormat="1" ht="15.5" x14ac:dyDescent="0.35">
      <c r="A3221" s="176" t="s">
        <v>7013</v>
      </c>
      <c r="B3221" s="177" t="s">
        <v>7014</v>
      </c>
      <c r="C3221" s="176" t="s">
        <v>91</v>
      </c>
      <c r="D3221" s="176" t="s">
        <v>344</v>
      </c>
      <c r="E3221" s="176" t="s">
        <v>345</v>
      </c>
      <c r="F3221" s="176">
        <v>2024</v>
      </c>
      <c r="G3221" s="176" t="s">
        <v>138</v>
      </c>
      <c r="H3221" s="176" t="s">
        <v>270</v>
      </c>
      <c r="I3221" s="176" t="s">
        <v>682</v>
      </c>
      <c r="J3221" s="250" t="s">
        <v>13</v>
      </c>
      <c r="K3221" s="178">
        <v>155002</v>
      </c>
      <c r="L3221" s="178">
        <v>155002</v>
      </c>
      <c r="M3221" s="178">
        <v>140539.967</v>
      </c>
      <c r="N3221" s="179" t="s">
        <v>20</v>
      </c>
      <c r="O3221" s="180" t="s">
        <v>20</v>
      </c>
    </row>
    <row r="3222" spans="1:15" customFormat="1" ht="15.5" x14ac:dyDescent="0.35">
      <c r="A3222" s="123" t="s">
        <v>7015</v>
      </c>
      <c r="B3222" s="124" t="s">
        <v>7016</v>
      </c>
      <c r="C3222" s="123" t="s">
        <v>87</v>
      </c>
      <c r="D3222" s="123" t="s">
        <v>60</v>
      </c>
      <c r="E3222" s="123" t="s">
        <v>644</v>
      </c>
      <c r="F3222" s="123">
        <v>2024</v>
      </c>
      <c r="G3222" s="123" t="s">
        <v>138</v>
      </c>
      <c r="H3222" s="123" t="s">
        <v>210</v>
      </c>
      <c r="I3222" s="123" t="s">
        <v>211</v>
      </c>
      <c r="J3222" s="251" t="s">
        <v>13</v>
      </c>
      <c r="K3222" s="181">
        <v>152517</v>
      </c>
      <c r="L3222" s="181">
        <v>1</v>
      </c>
      <c r="M3222" s="181">
        <v>0</v>
      </c>
      <c r="N3222" s="182" t="s">
        <v>20</v>
      </c>
      <c r="O3222" s="183" t="s">
        <v>146</v>
      </c>
    </row>
    <row r="3223" spans="1:15" customFormat="1" ht="15.5" x14ac:dyDescent="0.35">
      <c r="A3223" s="176" t="s">
        <v>7017</v>
      </c>
      <c r="B3223" s="177" t="s">
        <v>7018</v>
      </c>
      <c r="C3223" s="176" t="s">
        <v>109</v>
      </c>
      <c r="D3223" s="176" t="s">
        <v>171</v>
      </c>
      <c r="E3223" s="176" t="s">
        <v>1646</v>
      </c>
      <c r="F3223" s="176">
        <v>2024</v>
      </c>
      <c r="G3223" s="176" t="s">
        <v>138</v>
      </c>
      <c r="H3223" s="176" t="s">
        <v>321</v>
      </c>
      <c r="I3223" s="176" t="s">
        <v>830</v>
      </c>
      <c r="J3223" s="250" t="s">
        <v>13</v>
      </c>
      <c r="K3223" s="178">
        <v>420002</v>
      </c>
      <c r="L3223" s="184">
        <v>3</v>
      </c>
      <c r="M3223" s="178">
        <v>0</v>
      </c>
      <c r="N3223" s="179" t="s">
        <v>20</v>
      </c>
      <c r="O3223" s="180" t="s">
        <v>146</v>
      </c>
    </row>
    <row r="3224" spans="1:15" customFormat="1" ht="15.5" x14ac:dyDescent="0.35">
      <c r="A3224" s="123" t="s">
        <v>7019</v>
      </c>
      <c r="B3224" s="124" t="s">
        <v>7020</v>
      </c>
      <c r="C3224" s="123" t="s">
        <v>109</v>
      </c>
      <c r="D3224" s="123" t="s">
        <v>368</v>
      </c>
      <c r="E3224" s="123" t="s">
        <v>1070</v>
      </c>
      <c r="F3224" s="123">
        <v>2024</v>
      </c>
      <c r="G3224" s="123" t="s">
        <v>138</v>
      </c>
      <c r="H3224" s="123" t="s">
        <v>182</v>
      </c>
      <c r="I3224" s="123" t="s">
        <v>1202</v>
      </c>
      <c r="J3224" s="251" t="s">
        <v>16</v>
      </c>
      <c r="K3224" s="181">
        <v>2000</v>
      </c>
      <c r="L3224" s="181">
        <v>2000</v>
      </c>
      <c r="M3224" s="181">
        <v>0</v>
      </c>
      <c r="N3224" s="182" t="s">
        <v>20</v>
      </c>
      <c r="O3224" s="183" t="s">
        <v>146</v>
      </c>
    </row>
    <row r="3225" spans="1:15" customFormat="1" ht="15.5" x14ac:dyDescent="0.35">
      <c r="A3225" s="176" t="s">
        <v>7021</v>
      </c>
      <c r="B3225" s="177" t="s">
        <v>7022</v>
      </c>
      <c r="C3225" s="176" t="s">
        <v>88</v>
      </c>
      <c r="D3225" s="176" t="s">
        <v>626</v>
      </c>
      <c r="E3225" s="176" t="s">
        <v>626</v>
      </c>
      <c r="F3225" s="176">
        <v>2024</v>
      </c>
      <c r="G3225" s="176" t="s">
        <v>138</v>
      </c>
      <c r="H3225" s="176" t="s">
        <v>151</v>
      </c>
      <c r="I3225" s="176" t="s">
        <v>152</v>
      </c>
      <c r="J3225" s="250" t="s">
        <v>13</v>
      </c>
      <c r="K3225" s="178">
        <v>881881</v>
      </c>
      <c r="L3225" s="178">
        <v>210</v>
      </c>
      <c r="M3225" s="178">
        <v>0</v>
      </c>
      <c r="N3225" s="179" t="s">
        <v>20</v>
      </c>
      <c r="O3225" s="180" t="s">
        <v>146</v>
      </c>
    </row>
    <row r="3226" spans="1:15" customFormat="1" ht="15.5" x14ac:dyDescent="0.35">
      <c r="A3226" s="123" t="s">
        <v>7023</v>
      </c>
      <c r="B3226" s="124" t="s">
        <v>7024</v>
      </c>
      <c r="C3226" s="123" t="s">
        <v>90</v>
      </c>
      <c r="D3226" s="123" t="s">
        <v>155</v>
      </c>
      <c r="E3226" s="123" t="s">
        <v>155</v>
      </c>
      <c r="F3226" s="123">
        <v>2024</v>
      </c>
      <c r="G3226" s="123" t="s">
        <v>138</v>
      </c>
      <c r="H3226" s="123" t="s">
        <v>139</v>
      </c>
      <c r="I3226" s="123" t="s">
        <v>177</v>
      </c>
      <c r="J3226" s="251" t="s">
        <v>13</v>
      </c>
      <c r="K3226" s="181">
        <v>305245</v>
      </c>
      <c r="L3226" s="181">
        <v>305245</v>
      </c>
      <c r="M3226" s="181">
        <v>328320.12599999999</v>
      </c>
      <c r="N3226" s="182" t="s">
        <v>20</v>
      </c>
      <c r="O3226" s="183" t="s">
        <v>20</v>
      </c>
    </row>
    <row r="3227" spans="1:15" customFormat="1" ht="15.5" x14ac:dyDescent="0.35">
      <c r="A3227" s="176" t="s">
        <v>7025</v>
      </c>
      <c r="B3227" s="177" t="s">
        <v>7026</v>
      </c>
      <c r="C3227" s="176" t="s">
        <v>98</v>
      </c>
      <c r="D3227" s="176" t="s">
        <v>158</v>
      </c>
      <c r="E3227" s="176" t="s">
        <v>1059</v>
      </c>
      <c r="F3227" s="176">
        <v>2024</v>
      </c>
      <c r="G3227" s="176" t="s">
        <v>138</v>
      </c>
      <c r="H3227" s="176" t="s">
        <v>144</v>
      </c>
      <c r="I3227" s="176" t="s">
        <v>145</v>
      </c>
      <c r="J3227" s="250" t="s">
        <v>13</v>
      </c>
      <c r="K3227" s="178">
        <v>1620740</v>
      </c>
      <c r="L3227" s="178">
        <v>1620740</v>
      </c>
      <c r="M3227" s="178">
        <v>1620740</v>
      </c>
      <c r="N3227" s="179" t="s">
        <v>20</v>
      </c>
      <c r="O3227" s="180" t="s">
        <v>20</v>
      </c>
    </row>
    <row r="3228" spans="1:15" customFormat="1" ht="15.5" x14ac:dyDescent="0.35">
      <c r="A3228" s="123" t="s">
        <v>7027</v>
      </c>
      <c r="B3228" s="124" t="s">
        <v>7028</v>
      </c>
      <c r="C3228" s="123" t="s">
        <v>88</v>
      </c>
      <c r="D3228" s="123" t="s">
        <v>626</v>
      </c>
      <c r="E3228" s="123" t="s">
        <v>627</v>
      </c>
      <c r="F3228" s="123">
        <v>2024</v>
      </c>
      <c r="G3228" s="123" t="s">
        <v>138</v>
      </c>
      <c r="H3228" s="123" t="s">
        <v>210</v>
      </c>
      <c r="I3228" s="123" t="s">
        <v>429</v>
      </c>
      <c r="J3228" s="251" t="s">
        <v>13</v>
      </c>
      <c r="K3228" s="181">
        <v>378454</v>
      </c>
      <c r="L3228" s="181">
        <v>152807</v>
      </c>
      <c r="M3228" s="181">
        <v>151303.97399999999</v>
      </c>
      <c r="N3228" s="182" t="s">
        <v>20</v>
      </c>
      <c r="O3228" s="183" t="s">
        <v>20</v>
      </c>
    </row>
    <row r="3229" spans="1:15" customFormat="1" ht="15.5" x14ac:dyDescent="0.35">
      <c r="A3229" s="176" t="s">
        <v>7029</v>
      </c>
      <c r="B3229" s="177" t="s">
        <v>7030</v>
      </c>
      <c r="C3229" s="176" t="s">
        <v>89</v>
      </c>
      <c r="D3229" s="176" t="s">
        <v>221</v>
      </c>
      <c r="E3229" s="176" t="s">
        <v>1842</v>
      </c>
      <c r="F3229" s="176">
        <v>2024</v>
      </c>
      <c r="G3229" s="176" t="s">
        <v>138</v>
      </c>
      <c r="H3229" s="176" t="s">
        <v>414</v>
      </c>
      <c r="I3229" s="176" t="s">
        <v>415</v>
      </c>
      <c r="J3229" s="250" t="s">
        <v>13</v>
      </c>
      <c r="K3229" s="178">
        <v>10</v>
      </c>
      <c r="L3229" s="178">
        <v>10</v>
      </c>
      <c r="M3229" s="178">
        <v>0</v>
      </c>
      <c r="N3229" s="179" t="s">
        <v>20</v>
      </c>
      <c r="O3229" s="180" t="s">
        <v>146</v>
      </c>
    </row>
    <row r="3230" spans="1:15" customFormat="1" ht="15.5" x14ac:dyDescent="0.35">
      <c r="A3230" s="123" t="s">
        <v>7031</v>
      </c>
      <c r="B3230" s="124" t="s">
        <v>7032</v>
      </c>
      <c r="C3230" s="123" t="s">
        <v>90</v>
      </c>
      <c r="D3230" s="123" t="s">
        <v>155</v>
      </c>
      <c r="E3230" s="123" t="s">
        <v>155</v>
      </c>
      <c r="F3230" s="123">
        <v>2024</v>
      </c>
      <c r="G3230" s="123" t="s">
        <v>138</v>
      </c>
      <c r="H3230" s="123" t="s">
        <v>151</v>
      </c>
      <c r="I3230" s="123" t="s">
        <v>200</v>
      </c>
      <c r="J3230" s="251" t="s">
        <v>13</v>
      </c>
      <c r="K3230" s="181">
        <v>7688654</v>
      </c>
      <c r="L3230" s="185">
        <v>7711654</v>
      </c>
      <c r="M3230" s="181">
        <v>7711653.9989999998</v>
      </c>
      <c r="N3230" s="182" t="s">
        <v>20</v>
      </c>
      <c r="O3230" s="183" t="s">
        <v>20</v>
      </c>
    </row>
    <row r="3231" spans="1:15" customFormat="1" ht="15.5" x14ac:dyDescent="0.35">
      <c r="A3231" s="176" t="s">
        <v>7033</v>
      </c>
      <c r="B3231" s="177" t="s">
        <v>7034</v>
      </c>
      <c r="C3231" s="176" t="s">
        <v>96</v>
      </c>
      <c r="D3231" s="176" t="s">
        <v>136</v>
      </c>
      <c r="E3231" s="176" t="s">
        <v>371</v>
      </c>
      <c r="F3231" s="176">
        <v>2024</v>
      </c>
      <c r="G3231" s="176" t="s">
        <v>138</v>
      </c>
      <c r="H3231" s="176" t="s">
        <v>139</v>
      </c>
      <c r="I3231" s="176" t="s">
        <v>168</v>
      </c>
      <c r="J3231" s="250" t="s">
        <v>13</v>
      </c>
      <c r="K3231" s="178">
        <v>3400</v>
      </c>
      <c r="L3231" s="184">
        <v>3400</v>
      </c>
      <c r="M3231" s="178">
        <v>2040</v>
      </c>
      <c r="N3231" s="179" t="s">
        <v>20</v>
      </c>
      <c r="O3231" s="180" t="s">
        <v>20</v>
      </c>
    </row>
    <row r="3232" spans="1:15" customFormat="1" ht="15.5" x14ac:dyDescent="0.35">
      <c r="A3232" s="123" t="s">
        <v>7035</v>
      </c>
      <c r="B3232" s="124" t="s">
        <v>7036</v>
      </c>
      <c r="C3232" s="123" t="s">
        <v>292</v>
      </c>
      <c r="D3232" s="123" t="s">
        <v>155</v>
      </c>
      <c r="E3232" s="123" t="s">
        <v>155</v>
      </c>
      <c r="F3232" s="123">
        <v>2024</v>
      </c>
      <c r="G3232" s="123" t="s">
        <v>138</v>
      </c>
      <c r="H3232" s="123" t="s">
        <v>151</v>
      </c>
      <c r="I3232" s="123" t="s">
        <v>152</v>
      </c>
      <c r="J3232" s="251" t="s">
        <v>13</v>
      </c>
      <c r="K3232" s="181">
        <v>104377</v>
      </c>
      <c r="L3232" s="185">
        <v>10350</v>
      </c>
      <c r="M3232" s="181">
        <v>10350</v>
      </c>
      <c r="N3232" s="182" t="s">
        <v>20</v>
      </c>
      <c r="O3232" s="183" t="s">
        <v>20</v>
      </c>
    </row>
    <row r="3233" spans="1:15" customFormat="1" ht="15.5" x14ac:dyDescent="0.35">
      <c r="A3233" s="176" t="s">
        <v>7037</v>
      </c>
      <c r="B3233" s="177" t="s">
        <v>7038</v>
      </c>
      <c r="C3233" s="176" t="s">
        <v>93</v>
      </c>
      <c r="D3233" s="176" t="s">
        <v>245</v>
      </c>
      <c r="E3233" s="176" t="s">
        <v>965</v>
      </c>
      <c r="F3233" s="176">
        <v>2024</v>
      </c>
      <c r="G3233" s="176" t="s">
        <v>138</v>
      </c>
      <c r="H3233" s="176" t="s">
        <v>182</v>
      </c>
      <c r="I3233" s="176" t="s">
        <v>1000</v>
      </c>
      <c r="J3233" s="250" t="s">
        <v>13</v>
      </c>
      <c r="K3233" s="178">
        <v>3345283</v>
      </c>
      <c r="L3233" s="184">
        <v>3847063</v>
      </c>
      <c r="M3233" s="178">
        <v>3710535.9130000002</v>
      </c>
      <c r="N3233" s="179" t="s">
        <v>20</v>
      </c>
      <c r="O3233" s="180" t="s">
        <v>20</v>
      </c>
    </row>
    <row r="3234" spans="1:15" customFormat="1" ht="15.5" x14ac:dyDescent="0.35">
      <c r="A3234" s="123" t="s">
        <v>7039</v>
      </c>
      <c r="B3234" s="124" t="s">
        <v>7040</v>
      </c>
      <c r="C3234" s="123" t="s">
        <v>91</v>
      </c>
      <c r="D3234" s="123" t="s">
        <v>393</v>
      </c>
      <c r="E3234" s="123" t="s">
        <v>155</v>
      </c>
      <c r="F3234" s="123">
        <v>2024</v>
      </c>
      <c r="G3234" s="123" t="s">
        <v>2052</v>
      </c>
      <c r="H3234" s="123" t="s">
        <v>144</v>
      </c>
      <c r="I3234" s="123" t="s">
        <v>226</v>
      </c>
      <c r="J3234" s="251" t="s">
        <v>13</v>
      </c>
      <c r="K3234" s="181">
        <v>91214</v>
      </c>
      <c r="L3234" s="185">
        <v>88130</v>
      </c>
      <c r="M3234" s="181">
        <v>88129.25</v>
      </c>
      <c r="N3234" s="182" t="s">
        <v>20</v>
      </c>
      <c r="O3234" s="183" t="s">
        <v>20</v>
      </c>
    </row>
    <row r="3235" spans="1:15" customFormat="1" ht="15.5" x14ac:dyDescent="0.35">
      <c r="A3235" s="176" t="s">
        <v>7041</v>
      </c>
      <c r="B3235" s="177" t="s">
        <v>7042</v>
      </c>
      <c r="C3235" s="176" t="s">
        <v>88</v>
      </c>
      <c r="D3235" s="176" t="s">
        <v>626</v>
      </c>
      <c r="E3235" s="176" t="s">
        <v>627</v>
      </c>
      <c r="F3235" s="176">
        <v>2024</v>
      </c>
      <c r="G3235" s="176" t="s">
        <v>138</v>
      </c>
      <c r="H3235" s="176" t="s">
        <v>321</v>
      </c>
      <c r="I3235" s="176" t="s">
        <v>322</v>
      </c>
      <c r="J3235" s="250" t="s">
        <v>13</v>
      </c>
      <c r="K3235" s="178">
        <v>1405919</v>
      </c>
      <c r="L3235" s="178">
        <v>92117</v>
      </c>
      <c r="M3235" s="178">
        <v>92092.486000000004</v>
      </c>
      <c r="N3235" s="179" t="s">
        <v>20</v>
      </c>
      <c r="O3235" s="180" t="s">
        <v>20</v>
      </c>
    </row>
    <row r="3236" spans="1:15" customFormat="1" ht="15.5" x14ac:dyDescent="0.35">
      <c r="A3236" s="123" t="s">
        <v>7043</v>
      </c>
      <c r="B3236" s="124" t="s">
        <v>7044</v>
      </c>
      <c r="C3236" s="123" t="s">
        <v>111</v>
      </c>
      <c r="D3236" s="123" t="s">
        <v>319</v>
      </c>
      <c r="E3236" s="123" t="s">
        <v>553</v>
      </c>
      <c r="F3236" s="123">
        <v>2024</v>
      </c>
      <c r="G3236" s="123" t="s">
        <v>138</v>
      </c>
      <c r="H3236" s="123" t="s">
        <v>321</v>
      </c>
      <c r="I3236" s="123" t="s">
        <v>1385</v>
      </c>
      <c r="J3236" s="251" t="s">
        <v>13</v>
      </c>
      <c r="K3236" s="181">
        <v>393154</v>
      </c>
      <c r="L3236" s="181">
        <v>141318</v>
      </c>
      <c r="M3236" s="181">
        <v>0</v>
      </c>
      <c r="N3236" s="182" t="s">
        <v>20</v>
      </c>
      <c r="O3236" s="183" t="s">
        <v>146</v>
      </c>
    </row>
    <row r="3237" spans="1:15" customFormat="1" ht="15.5" x14ac:dyDescent="0.35">
      <c r="A3237" s="176" t="s">
        <v>7045</v>
      </c>
      <c r="B3237" s="177" t="s">
        <v>7046</v>
      </c>
      <c r="C3237" s="176" t="s">
        <v>109</v>
      </c>
      <c r="D3237" s="176" t="s">
        <v>368</v>
      </c>
      <c r="E3237" s="176" t="s">
        <v>840</v>
      </c>
      <c r="F3237" s="176">
        <v>2024</v>
      </c>
      <c r="G3237" s="176" t="s">
        <v>138</v>
      </c>
      <c r="H3237" s="176" t="s">
        <v>414</v>
      </c>
      <c r="I3237" s="176" t="s">
        <v>415</v>
      </c>
      <c r="J3237" s="250" t="s">
        <v>13</v>
      </c>
      <c r="K3237" s="178">
        <v>2790765</v>
      </c>
      <c r="L3237" s="178">
        <v>3214321</v>
      </c>
      <c r="M3237" s="178">
        <v>2985533.2829999998</v>
      </c>
      <c r="N3237" s="179" t="s">
        <v>20</v>
      </c>
      <c r="O3237" s="180" t="s">
        <v>20</v>
      </c>
    </row>
    <row r="3238" spans="1:15" customFormat="1" ht="15.5" x14ac:dyDescent="0.35">
      <c r="A3238" s="123" t="s">
        <v>7047</v>
      </c>
      <c r="B3238" s="124" t="s">
        <v>7048</v>
      </c>
      <c r="C3238" s="123" t="s">
        <v>88</v>
      </c>
      <c r="D3238" s="123" t="s">
        <v>626</v>
      </c>
      <c r="E3238" s="123" t="s">
        <v>627</v>
      </c>
      <c r="F3238" s="123">
        <v>2024</v>
      </c>
      <c r="G3238" s="123" t="s">
        <v>138</v>
      </c>
      <c r="H3238" s="123" t="s">
        <v>210</v>
      </c>
      <c r="I3238" s="123" t="s">
        <v>429</v>
      </c>
      <c r="J3238" s="251" t="s">
        <v>13</v>
      </c>
      <c r="K3238" s="181">
        <v>4065561</v>
      </c>
      <c r="L3238" s="181">
        <v>2326375</v>
      </c>
      <c r="M3238" s="181">
        <v>2326371.548</v>
      </c>
      <c r="N3238" s="182" t="s">
        <v>20</v>
      </c>
      <c r="O3238" s="183" t="s">
        <v>20</v>
      </c>
    </row>
    <row r="3239" spans="1:15" customFormat="1" ht="15.5" x14ac:dyDescent="0.35">
      <c r="A3239" s="176" t="s">
        <v>7049</v>
      </c>
      <c r="B3239" s="177" t="s">
        <v>7050</v>
      </c>
      <c r="C3239" s="176" t="s">
        <v>100</v>
      </c>
      <c r="D3239" s="176" t="s">
        <v>155</v>
      </c>
      <c r="E3239" s="176" t="s">
        <v>155</v>
      </c>
      <c r="F3239" s="176">
        <v>2024</v>
      </c>
      <c r="G3239" s="176" t="s">
        <v>138</v>
      </c>
      <c r="H3239" s="176" t="s">
        <v>151</v>
      </c>
      <c r="I3239" s="176" t="s">
        <v>152</v>
      </c>
      <c r="J3239" s="250" t="s">
        <v>13</v>
      </c>
      <c r="K3239" s="178">
        <v>550133</v>
      </c>
      <c r="L3239" s="178">
        <v>531000</v>
      </c>
      <c r="M3239" s="178">
        <v>0</v>
      </c>
      <c r="N3239" s="179" t="s">
        <v>20</v>
      </c>
      <c r="O3239" s="180" t="s">
        <v>146</v>
      </c>
    </row>
    <row r="3240" spans="1:15" customFormat="1" ht="15.5" x14ac:dyDescent="0.35">
      <c r="A3240" s="123" t="s">
        <v>7051</v>
      </c>
      <c r="B3240" s="124" t="s">
        <v>7052</v>
      </c>
      <c r="C3240" s="123" t="s">
        <v>100</v>
      </c>
      <c r="D3240" s="123" t="s">
        <v>1373</v>
      </c>
      <c r="E3240" s="123" t="s">
        <v>155</v>
      </c>
      <c r="F3240" s="123">
        <v>2024</v>
      </c>
      <c r="G3240" s="123" t="s">
        <v>138</v>
      </c>
      <c r="H3240" s="123" t="s">
        <v>151</v>
      </c>
      <c r="I3240" s="123" t="s">
        <v>152</v>
      </c>
      <c r="J3240" s="251" t="s">
        <v>13</v>
      </c>
      <c r="K3240" s="181">
        <v>619063</v>
      </c>
      <c r="L3240" s="185">
        <v>693330</v>
      </c>
      <c r="M3240" s="181">
        <v>692407.69</v>
      </c>
      <c r="N3240" s="182" t="s">
        <v>20</v>
      </c>
      <c r="O3240" s="183" t="s">
        <v>20</v>
      </c>
    </row>
    <row r="3241" spans="1:15" customFormat="1" ht="15.5" x14ac:dyDescent="0.35">
      <c r="A3241" s="176" t="s">
        <v>7053</v>
      </c>
      <c r="B3241" s="177" t="s">
        <v>7054</v>
      </c>
      <c r="C3241" s="176" t="s">
        <v>98</v>
      </c>
      <c r="D3241" s="176" t="s">
        <v>155</v>
      </c>
      <c r="E3241" s="176" t="s">
        <v>155</v>
      </c>
      <c r="F3241" s="176">
        <v>2024</v>
      </c>
      <c r="G3241" s="176" t="s">
        <v>138</v>
      </c>
      <c r="H3241" s="176" t="s">
        <v>151</v>
      </c>
      <c r="I3241" s="176" t="s">
        <v>200</v>
      </c>
      <c r="J3241" s="250" t="s">
        <v>13</v>
      </c>
      <c r="K3241" s="178">
        <v>1768442</v>
      </c>
      <c r="L3241" s="178">
        <v>2449442</v>
      </c>
      <c r="M3241" s="178">
        <v>1768441.9990000001</v>
      </c>
      <c r="N3241" s="179" t="s">
        <v>20</v>
      </c>
      <c r="O3241" s="180" t="s">
        <v>20</v>
      </c>
    </row>
    <row r="3242" spans="1:15" customFormat="1" ht="15.5" x14ac:dyDescent="0.35">
      <c r="A3242" s="123" t="s">
        <v>7055</v>
      </c>
      <c r="B3242" s="124" t="s">
        <v>7056</v>
      </c>
      <c r="C3242" s="123" t="s">
        <v>97</v>
      </c>
      <c r="D3242" s="123" t="s">
        <v>333</v>
      </c>
      <c r="E3242" s="123" t="s">
        <v>822</v>
      </c>
      <c r="F3242" s="123">
        <v>2024</v>
      </c>
      <c r="G3242" s="123" t="s">
        <v>138</v>
      </c>
      <c r="H3242" s="123" t="s">
        <v>151</v>
      </c>
      <c r="I3242" s="123" t="s">
        <v>200</v>
      </c>
      <c r="J3242" s="251" t="s">
        <v>13</v>
      </c>
      <c r="K3242" s="181">
        <v>94184</v>
      </c>
      <c r="L3242" s="181">
        <v>1</v>
      </c>
      <c r="M3242" s="181">
        <v>0</v>
      </c>
      <c r="N3242" s="182" t="s">
        <v>20</v>
      </c>
      <c r="O3242" s="183" t="s">
        <v>146</v>
      </c>
    </row>
    <row r="3243" spans="1:15" customFormat="1" ht="15.5" x14ac:dyDescent="0.35">
      <c r="A3243" s="176" t="s">
        <v>7057</v>
      </c>
      <c r="B3243" s="177" t="s">
        <v>7058</v>
      </c>
      <c r="C3243" s="176" t="s">
        <v>87</v>
      </c>
      <c r="D3243" s="176" t="s">
        <v>60</v>
      </c>
      <c r="E3243" s="176" t="s">
        <v>418</v>
      </c>
      <c r="F3243" s="176">
        <v>2024</v>
      </c>
      <c r="G3243" s="176" t="s">
        <v>251</v>
      </c>
      <c r="H3243" s="176" t="s">
        <v>210</v>
      </c>
      <c r="I3243" s="176" t="s">
        <v>211</v>
      </c>
      <c r="J3243" s="250" t="s">
        <v>13</v>
      </c>
      <c r="K3243" s="178">
        <v>152719</v>
      </c>
      <c r="L3243" s="178">
        <v>152719</v>
      </c>
      <c r="M3243" s="184">
        <v>130934.399</v>
      </c>
      <c r="N3243" s="179" t="s">
        <v>20</v>
      </c>
      <c r="O3243" s="180" t="s">
        <v>20</v>
      </c>
    </row>
    <row r="3244" spans="1:15" customFormat="1" ht="15.5" x14ac:dyDescent="0.35">
      <c r="A3244" s="123" t="s">
        <v>7059</v>
      </c>
      <c r="B3244" s="124" t="s">
        <v>7060</v>
      </c>
      <c r="C3244" s="123" t="s">
        <v>84</v>
      </c>
      <c r="D3244" s="123" t="s">
        <v>155</v>
      </c>
      <c r="E3244" s="123" t="s">
        <v>155</v>
      </c>
      <c r="F3244" s="123">
        <v>2024</v>
      </c>
      <c r="G3244" s="123" t="s">
        <v>138</v>
      </c>
      <c r="H3244" s="123" t="s">
        <v>144</v>
      </c>
      <c r="I3244" s="123" t="s">
        <v>144</v>
      </c>
      <c r="J3244" s="251" t="s">
        <v>13</v>
      </c>
      <c r="K3244" s="181">
        <v>413244</v>
      </c>
      <c r="L3244" s="181">
        <v>526601</v>
      </c>
      <c r="M3244" s="181">
        <v>413243.86900000001</v>
      </c>
      <c r="N3244" s="182" t="s">
        <v>20</v>
      </c>
      <c r="O3244" s="183" t="s">
        <v>20</v>
      </c>
    </row>
    <row r="3245" spans="1:15" customFormat="1" ht="15.5" x14ac:dyDescent="0.35">
      <c r="A3245" s="176" t="s">
        <v>7061</v>
      </c>
      <c r="B3245" s="177" t="s">
        <v>7062</v>
      </c>
      <c r="C3245" s="176" t="s">
        <v>90</v>
      </c>
      <c r="D3245" s="176" t="s">
        <v>155</v>
      </c>
      <c r="E3245" s="176" t="s">
        <v>155</v>
      </c>
      <c r="F3245" s="176">
        <v>2024</v>
      </c>
      <c r="G3245" s="176" t="s">
        <v>138</v>
      </c>
      <c r="H3245" s="176" t="s">
        <v>151</v>
      </c>
      <c r="I3245" s="176" t="s">
        <v>200</v>
      </c>
      <c r="J3245" s="250" t="s">
        <v>13</v>
      </c>
      <c r="K3245" s="178">
        <v>236000</v>
      </c>
      <c r="L3245" s="178">
        <v>357000</v>
      </c>
      <c r="M3245" s="178">
        <v>229309.49900000001</v>
      </c>
      <c r="N3245" s="179" t="s">
        <v>20</v>
      </c>
      <c r="O3245" s="180" t="s">
        <v>20</v>
      </c>
    </row>
    <row r="3246" spans="1:15" customFormat="1" ht="15.5" x14ac:dyDescent="0.35">
      <c r="A3246" s="123" t="s">
        <v>7063</v>
      </c>
      <c r="B3246" s="124" t="s">
        <v>7064</v>
      </c>
      <c r="C3246" s="123" t="s">
        <v>97</v>
      </c>
      <c r="D3246" s="123" t="s">
        <v>685</v>
      </c>
      <c r="E3246" s="123" t="s">
        <v>1195</v>
      </c>
      <c r="F3246" s="123">
        <v>2024</v>
      </c>
      <c r="G3246" s="123" t="s">
        <v>138</v>
      </c>
      <c r="H3246" s="123" t="s">
        <v>151</v>
      </c>
      <c r="I3246" s="123" t="s">
        <v>152</v>
      </c>
      <c r="J3246" s="251" t="s">
        <v>13</v>
      </c>
      <c r="K3246" s="181">
        <v>71100</v>
      </c>
      <c r="L3246" s="181">
        <v>210</v>
      </c>
      <c r="M3246" s="181">
        <v>68.036000000000001</v>
      </c>
      <c r="N3246" s="182" t="s">
        <v>20</v>
      </c>
      <c r="O3246" s="183" t="s">
        <v>20</v>
      </c>
    </row>
    <row r="3247" spans="1:15" customFormat="1" ht="15.5" x14ac:dyDescent="0.35">
      <c r="A3247" s="176" t="s">
        <v>7065</v>
      </c>
      <c r="B3247" s="177" t="s">
        <v>7066</v>
      </c>
      <c r="C3247" s="176" t="s">
        <v>109</v>
      </c>
      <c r="D3247" s="176" t="s">
        <v>171</v>
      </c>
      <c r="E3247" s="176" t="s">
        <v>1047</v>
      </c>
      <c r="F3247" s="176">
        <v>2024</v>
      </c>
      <c r="G3247" s="176" t="s">
        <v>138</v>
      </c>
      <c r="H3247" s="176" t="s">
        <v>151</v>
      </c>
      <c r="I3247" s="176" t="s">
        <v>152</v>
      </c>
      <c r="J3247" s="250" t="s">
        <v>13</v>
      </c>
      <c r="K3247" s="178">
        <v>3747577</v>
      </c>
      <c r="L3247" s="184">
        <v>212001</v>
      </c>
      <c r="M3247" s="184">
        <v>210605</v>
      </c>
      <c r="N3247" s="179" t="s">
        <v>20</v>
      </c>
      <c r="O3247" s="180" t="s">
        <v>20</v>
      </c>
    </row>
    <row r="3248" spans="1:15" customFormat="1" ht="15.5" x14ac:dyDescent="0.35">
      <c r="A3248" s="123" t="s">
        <v>7067</v>
      </c>
      <c r="B3248" s="124" t="s">
        <v>7068</v>
      </c>
      <c r="C3248" s="123" t="s">
        <v>109</v>
      </c>
      <c r="D3248" s="123" t="s">
        <v>155</v>
      </c>
      <c r="E3248" s="123" t="s">
        <v>155</v>
      </c>
      <c r="F3248" s="123">
        <v>2024</v>
      </c>
      <c r="G3248" s="123" t="s">
        <v>138</v>
      </c>
      <c r="H3248" s="123" t="s">
        <v>151</v>
      </c>
      <c r="I3248" s="123" t="s">
        <v>152</v>
      </c>
      <c r="J3248" s="251" t="s">
        <v>13</v>
      </c>
      <c r="K3248" s="181">
        <v>343039</v>
      </c>
      <c r="L3248" s="181">
        <v>240050</v>
      </c>
      <c r="M3248" s="181">
        <v>239978</v>
      </c>
      <c r="N3248" s="182" t="s">
        <v>20</v>
      </c>
      <c r="O3248" s="183" t="s">
        <v>20</v>
      </c>
    </row>
    <row r="3249" spans="1:15" customFormat="1" ht="15.5" x14ac:dyDescent="0.35">
      <c r="A3249" s="176" t="s">
        <v>7069</v>
      </c>
      <c r="B3249" s="177" t="s">
        <v>7070</v>
      </c>
      <c r="C3249" s="176" t="s">
        <v>87</v>
      </c>
      <c r="D3249" s="176" t="s">
        <v>829</v>
      </c>
      <c r="E3249" s="176" t="s">
        <v>829</v>
      </c>
      <c r="F3249" s="176">
        <v>2024</v>
      </c>
      <c r="G3249" s="176" t="s">
        <v>138</v>
      </c>
      <c r="H3249" s="176" t="s">
        <v>414</v>
      </c>
      <c r="I3249" s="176" t="s">
        <v>415</v>
      </c>
      <c r="J3249" s="250" t="s">
        <v>13</v>
      </c>
      <c r="K3249" s="178">
        <v>110</v>
      </c>
      <c r="L3249" s="178">
        <v>10</v>
      </c>
      <c r="M3249" s="184">
        <v>0</v>
      </c>
      <c r="N3249" s="179" t="s">
        <v>20</v>
      </c>
      <c r="O3249" s="180" t="s">
        <v>146</v>
      </c>
    </row>
    <row r="3250" spans="1:15" customFormat="1" ht="15.5" x14ac:dyDescent="0.35">
      <c r="A3250" s="123" t="s">
        <v>7071</v>
      </c>
      <c r="B3250" s="124" t="s">
        <v>7072</v>
      </c>
      <c r="C3250" s="123" t="s">
        <v>92</v>
      </c>
      <c r="D3250" s="123" t="s">
        <v>361</v>
      </c>
      <c r="E3250" s="123" t="s">
        <v>1034</v>
      </c>
      <c r="F3250" s="123">
        <v>2024</v>
      </c>
      <c r="G3250" s="123" t="s">
        <v>138</v>
      </c>
      <c r="H3250" s="123" t="s">
        <v>321</v>
      </c>
      <c r="I3250" s="123" t="s">
        <v>322</v>
      </c>
      <c r="J3250" s="251" t="s">
        <v>13</v>
      </c>
      <c r="K3250" s="181">
        <v>479841</v>
      </c>
      <c r="L3250" s="181">
        <v>19923</v>
      </c>
      <c r="M3250" s="181">
        <v>0</v>
      </c>
      <c r="N3250" s="182" t="s">
        <v>20</v>
      </c>
      <c r="O3250" s="183" t="s">
        <v>146</v>
      </c>
    </row>
    <row r="3251" spans="1:15" customFormat="1" ht="15.5" x14ac:dyDescent="0.35">
      <c r="A3251" s="176" t="s">
        <v>7073</v>
      </c>
      <c r="B3251" s="177" t="s">
        <v>7074</v>
      </c>
      <c r="C3251" s="176" t="s">
        <v>109</v>
      </c>
      <c r="D3251" s="176" t="s">
        <v>155</v>
      </c>
      <c r="E3251" s="176" t="s">
        <v>155</v>
      </c>
      <c r="F3251" s="176">
        <v>2024</v>
      </c>
      <c r="G3251" s="176" t="s">
        <v>138</v>
      </c>
      <c r="H3251" s="176" t="s">
        <v>151</v>
      </c>
      <c r="I3251" s="176" t="s">
        <v>200</v>
      </c>
      <c r="J3251" s="250" t="s">
        <v>13</v>
      </c>
      <c r="K3251" s="178">
        <v>368665</v>
      </c>
      <c r="L3251" s="178">
        <v>356000</v>
      </c>
      <c r="M3251" s="184">
        <v>37882.216999999997</v>
      </c>
      <c r="N3251" s="179" t="s">
        <v>20</v>
      </c>
      <c r="O3251" s="180" t="s">
        <v>20</v>
      </c>
    </row>
    <row r="3252" spans="1:15" customFormat="1" ht="15.5" x14ac:dyDescent="0.35">
      <c r="A3252" s="123" t="s">
        <v>7075</v>
      </c>
      <c r="B3252" s="124" t="s">
        <v>7076</v>
      </c>
      <c r="C3252" s="123" t="s">
        <v>98</v>
      </c>
      <c r="D3252" s="123" t="s">
        <v>190</v>
      </c>
      <c r="E3252" s="123" t="s">
        <v>2210</v>
      </c>
      <c r="F3252" s="123">
        <v>2024</v>
      </c>
      <c r="G3252" s="123" t="s">
        <v>138</v>
      </c>
      <c r="H3252" s="123" t="s">
        <v>151</v>
      </c>
      <c r="I3252" s="123" t="s">
        <v>312</v>
      </c>
      <c r="J3252" s="251" t="s">
        <v>13</v>
      </c>
      <c r="K3252" s="181">
        <v>20</v>
      </c>
      <c r="L3252" s="181">
        <v>20</v>
      </c>
      <c r="M3252" s="181">
        <v>0</v>
      </c>
      <c r="N3252" s="182" t="s">
        <v>20</v>
      </c>
      <c r="O3252" s="183" t="s">
        <v>146</v>
      </c>
    </row>
    <row r="3253" spans="1:15" customFormat="1" ht="15.5" x14ac:dyDescent="0.35">
      <c r="A3253" s="176" t="s">
        <v>7077</v>
      </c>
      <c r="B3253" s="177" t="s">
        <v>7078</v>
      </c>
      <c r="C3253" s="176" t="s">
        <v>92</v>
      </c>
      <c r="D3253" s="176" t="s">
        <v>155</v>
      </c>
      <c r="E3253" s="176" t="s">
        <v>155</v>
      </c>
      <c r="F3253" s="176">
        <v>2024</v>
      </c>
      <c r="G3253" s="176" t="s">
        <v>251</v>
      </c>
      <c r="H3253" s="176" t="s">
        <v>687</v>
      </c>
      <c r="I3253" s="176" t="s">
        <v>957</v>
      </c>
      <c r="J3253" s="250" t="s">
        <v>13</v>
      </c>
      <c r="K3253" s="178">
        <v>75000</v>
      </c>
      <c r="L3253" s="184">
        <v>75000</v>
      </c>
      <c r="M3253" s="178">
        <v>75000</v>
      </c>
      <c r="N3253" s="179" t="s">
        <v>20</v>
      </c>
      <c r="O3253" s="180" t="s">
        <v>20</v>
      </c>
    </row>
    <row r="3254" spans="1:15" customFormat="1" ht="15.5" x14ac:dyDescent="0.35">
      <c r="A3254" s="123" t="s">
        <v>7079</v>
      </c>
      <c r="B3254" s="124" t="s">
        <v>7080</v>
      </c>
      <c r="C3254" s="123" t="s">
        <v>96</v>
      </c>
      <c r="D3254" s="123" t="s">
        <v>155</v>
      </c>
      <c r="E3254" s="123" t="s">
        <v>155</v>
      </c>
      <c r="F3254" s="123">
        <v>2024</v>
      </c>
      <c r="G3254" s="123" t="s">
        <v>138</v>
      </c>
      <c r="H3254" s="123" t="s">
        <v>151</v>
      </c>
      <c r="I3254" s="123" t="s">
        <v>200</v>
      </c>
      <c r="J3254" s="251" t="s">
        <v>13</v>
      </c>
      <c r="K3254" s="181">
        <v>206514</v>
      </c>
      <c r="L3254" s="181">
        <v>193560</v>
      </c>
      <c r="M3254" s="181">
        <v>192184.769</v>
      </c>
      <c r="N3254" s="182" t="s">
        <v>20</v>
      </c>
      <c r="O3254" s="183" t="s">
        <v>20</v>
      </c>
    </row>
    <row r="3255" spans="1:15" customFormat="1" ht="15.5" x14ac:dyDescent="0.35">
      <c r="A3255" s="176" t="s">
        <v>7081</v>
      </c>
      <c r="B3255" s="177" t="s">
        <v>7082</v>
      </c>
      <c r="C3255" s="176" t="s">
        <v>109</v>
      </c>
      <c r="D3255" s="176" t="s">
        <v>368</v>
      </c>
      <c r="E3255" s="176" t="s">
        <v>2130</v>
      </c>
      <c r="F3255" s="176">
        <v>2024</v>
      </c>
      <c r="G3255" s="176" t="s">
        <v>251</v>
      </c>
      <c r="H3255" s="176" t="s">
        <v>182</v>
      </c>
      <c r="I3255" s="176" t="s">
        <v>330</v>
      </c>
      <c r="J3255" s="250" t="s">
        <v>13</v>
      </c>
      <c r="K3255" s="178">
        <v>100840</v>
      </c>
      <c r="L3255" s="178">
        <v>1</v>
      </c>
      <c r="M3255" s="178">
        <v>0</v>
      </c>
      <c r="N3255" s="179" t="s">
        <v>20</v>
      </c>
      <c r="O3255" s="180" t="s">
        <v>146</v>
      </c>
    </row>
    <row r="3256" spans="1:15" customFormat="1" ht="15.5" x14ac:dyDescent="0.35">
      <c r="A3256" s="123" t="s">
        <v>7083</v>
      </c>
      <c r="B3256" s="124" t="s">
        <v>7084</v>
      </c>
      <c r="C3256" s="123" t="s">
        <v>98</v>
      </c>
      <c r="D3256" s="123" t="s">
        <v>155</v>
      </c>
      <c r="E3256" s="123" t="s">
        <v>155</v>
      </c>
      <c r="F3256" s="123">
        <v>2024</v>
      </c>
      <c r="G3256" s="123" t="s">
        <v>251</v>
      </c>
      <c r="H3256" s="123" t="s">
        <v>414</v>
      </c>
      <c r="I3256" s="123" t="s">
        <v>415</v>
      </c>
      <c r="J3256" s="251" t="s">
        <v>13</v>
      </c>
      <c r="K3256" s="181">
        <v>10</v>
      </c>
      <c r="L3256" s="181">
        <v>316485</v>
      </c>
      <c r="M3256" s="181">
        <v>0</v>
      </c>
      <c r="N3256" s="182" t="s">
        <v>20</v>
      </c>
      <c r="O3256" s="183" t="s">
        <v>146</v>
      </c>
    </row>
    <row r="3257" spans="1:15" customFormat="1" ht="15.5" x14ac:dyDescent="0.35">
      <c r="A3257" s="176" t="s">
        <v>7085</v>
      </c>
      <c r="B3257" s="177" t="s">
        <v>7086</v>
      </c>
      <c r="C3257" s="176" t="s">
        <v>109</v>
      </c>
      <c r="D3257" s="176" t="s">
        <v>171</v>
      </c>
      <c r="E3257" s="176" t="s">
        <v>155</v>
      </c>
      <c r="F3257" s="176">
        <v>2024</v>
      </c>
      <c r="G3257" s="176" t="s">
        <v>138</v>
      </c>
      <c r="H3257" s="176" t="s">
        <v>151</v>
      </c>
      <c r="I3257" s="176" t="s">
        <v>152</v>
      </c>
      <c r="J3257" s="250" t="s">
        <v>13</v>
      </c>
      <c r="K3257" s="178">
        <v>365461</v>
      </c>
      <c r="L3257" s="178">
        <v>329143</v>
      </c>
      <c r="M3257" s="178">
        <v>329142.09999999998</v>
      </c>
      <c r="N3257" s="179" t="s">
        <v>20</v>
      </c>
      <c r="O3257" s="180" t="s">
        <v>20</v>
      </c>
    </row>
    <row r="3258" spans="1:15" customFormat="1" ht="15.5" x14ac:dyDescent="0.35">
      <c r="A3258" s="123" t="s">
        <v>7087</v>
      </c>
      <c r="B3258" s="124" t="s">
        <v>7088</v>
      </c>
      <c r="C3258" s="123" t="s">
        <v>96</v>
      </c>
      <c r="D3258" s="123" t="s">
        <v>155</v>
      </c>
      <c r="E3258" s="123" t="s">
        <v>155</v>
      </c>
      <c r="F3258" s="123">
        <v>2024</v>
      </c>
      <c r="G3258" s="123" t="s">
        <v>251</v>
      </c>
      <c r="H3258" s="123" t="s">
        <v>162</v>
      </c>
      <c r="I3258" s="123" t="s">
        <v>252</v>
      </c>
      <c r="J3258" s="251" t="s">
        <v>13</v>
      </c>
      <c r="K3258" s="181">
        <v>72633</v>
      </c>
      <c r="L3258" s="181">
        <v>562303300</v>
      </c>
      <c r="M3258" s="181">
        <v>50730.33</v>
      </c>
      <c r="N3258" s="182" t="s">
        <v>20</v>
      </c>
      <c r="O3258" s="183" t="s">
        <v>20</v>
      </c>
    </row>
    <row r="3259" spans="1:15" customFormat="1" ht="15.5" x14ac:dyDescent="0.35">
      <c r="A3259" s="176" t="s">
        <v>7089</v>
      </c>
      <c r="B3259" s="177" t="s">
        <v>7090</v>
      </c>
      <c r="C3259" s="176" t="s">
        <v>97</v>
      </c>
      <c r="D3259" s="176" t="s">
        <v>155</v>
      </c>
      <c r="E3259" s="176" t="s">
        <v>155</v>
      </c>
      <c r="F3259" s="176">
        <v>2024</v>
      </c>
      <c r="G3259" s="176" t="s">
        <v>138</v>
      </c>
      <c r="H3259" s="176" t="s">
        <v>151</v>
      </c>
      <c r="I3259" s="176" t="s">
        <v>200</v>
      </c>
      <c r="J3259" s="250" t="s">
        <v>13</v>
      </c>
      <c r="K3259" s="178">
        <v>54078</v>
      </c>
      <c r="L3259" s="178">
        <v>110</v>
      </c>
      <c r="M3259" s="178">
        <v>80.042000000000002</v>
      </c>
      <c r="N3259" s="179" t="s">
        <v>20</v>
      </c>
      <c r="O3259" s="180" t="s">
        <v>20</v>
      </c>
    </row>
    <row r="3260" spans="1:15" customFormat="1" ht="15.5" x14ac:dyDescent="0.35">
      <c r="A3260" s="123" t="s">
        <v>7091</v>
      </c>
      <c r="B3260" s="124" t="s">
        <v>7092</v>
      </c>
      <c r="C3260" s="123" t="s">
        <v>87</v>
      </c>
      <c r="D3260" s="123" t="s">
        <v>592</v>
      </c>
      <c r="E3260" s="123" t="s">
        <v>593</v>
      </c>
      <c r="F3260" s="123">
        <v>2024</v>
      </c>
      <c r="G3260" s="123" t="s">
        <v>138</v>
      </c>
      <c r="H3260" s="123" t="s">
        <v>182</v>
      </c>
      <c r="I3260" s="123" t="s">
        <v>330</v>
      </c>
      <c r="J3260" s="251" t="s">
        <v>13</v>
      </c>
      <c r="K3260" s="181">
        <v>26371</v>
      </c>
      <c r="L3260" s="181">
        <v>26371</v>
      </c>
      <c r="M3260" s="181">
        <v>26371</v>
      </c>
      <c r="N3260" s="182" t="s">
        <v>20</v>
      </c>
      <c r="O3260" s="183" t="s">
        <v>20</v>
      </c>
    </row>
    <row r="3261" spans="1:15" customFormat="1" ht="15.5" x14ac:dyDescent="0.35">
      <c r="A3261" s="176" t="s">
        <v>7093</v>
      </c>
      <c r="B3261" s="177" t="s">
        <v>7094</v>
      </c>
      <c r="C3261" s="176" t="s">
        <v>87</v>
      </c>
      <c r="D3261" s="176" t="s">
        <v>155</v>
      </c>
      <c r="E3261" s="176" t="s">
        <v>155</v>
      </c>
      <c r="F3261" s="176">
        <v>2024</v>
      </c>
      <c r="G3261" s="176" t="s">
        <v>138</v>
      </c>
      <c r="H3261" s="176" t="s">
        <v>139</v>
      </c>
      <c r="I3261" s="176" t="s">
        <v>177</v>
      </c>
      <c r="J3261" s="250" t="s">
        <v>13</v>
      </c>
      <c r="K3261" s="178">
        <v>64725</v>
      </c>
      <c r="L3261" s="184">
        <v>64725</v>
      </c>
      <c r="M3261" s="178">
        <v>64725</v>
      </c>
      <c r="N3261" s="179" t="s">
        <v>20</v>
      </c>
      <c r="O3261" s="180" t="s">
        <v>20</v>
      </c>
    </row>
    <row r="3262" spans="1:15" customFormat="1" ht="15.5" x14ac:dyDescent="0.35">
      <c r="A3262" s="123" t="s">
        <v>7095</v>
      </c>
      <c r="B3262" s="124" t="s">
        <v>7096</v>
      </c>
      <c r="C3262" s="123" t="s">
        <v>96</v>
      </c>
      <c r="D3262" s="123" t="s">
        <v>166</v>
      </c>
      <c r="E3262" s="123" t="s">
        <v>281</v>
      </c>
      <c r="F3262" s="123">
        <v>2024</v>
      </c>
      <c r="G3262" s="123" t="s">
        <v>138</v>
      </c>
      <c r="H3262" s="123" t="s">
        <v>182</v>
      </c>
      <c r="I3262" s="123" t="s">
        <v>1202</v>
      </c>
      <c r="J3262" s="251" t="s">
        <v>13</v>
      </c>
      <c r="K3262" s="181">
        <v>23200</v>
      </c>
      <c r="L3262" s="181">
        <v>23200</v>
      </c>
      <c r="M3262" s="181">
        <v>21100</v>
      </c>
      <c r="N3262" s="182" t="s">
        <v>20</v>
      </c>
      <c r="O3262" s="183" t="s">
        <v>20</v>
      </c>
    </row>
    <row r="3263" spans="1:15" customFormat="1" ht="15.5" x14ac:dyDescent="0.35">
      <c r="A3263" s="176" t="s">
        <v>7097</v>
      </c>
      <c r="B3263" s="177" t="s">
        <v>7098</v>
      </c>
      <c r="C3263" s="176" t="s">
        <v>97</v>
      </c>
      <c r="D3263" s="176" t="s">
        <v>685</v>
      </c>
      <c r="E3263" s="176" t="s">
        <v>686</v>
      </c>
      <c r="F3263" s="176">
        <v>2024</v>
      </c>
      <c r="G3263" s="176" t="s">
        <v>251</v>
      </c>
      <c r="H3263" s="176" t="s">
        <v>182</v>
      </c>
      <c r="I3263" s="176" t="s">
        <v>330</v>
      </c>
      <c r="J3263" s="250" t="s">
        <v>13</v>
      </c>
      <c r="K3263" s="178">
        <v>18000</v>
      </c>
      <c r="L3263" s="178">
        <v>18000</v>
      </c>
      <c r="M3263" s="178">
        <v>18000</v>
      </c>
      <c r="N3263" s="179" t="s">
        <v>20</v>
      </c>
      <c r="O3263" s="180" t="s">
        <v>20</v>
      </c>
    </row>
    <row r="3264" spans="1:15" customFormat="1" ht="15.5" x14ac:dyDescent="0.35">
      <c r="A3264" s="123" t="s">
        <v>7099</v>
      </c>
      <c r="B3264" s="124" t="s">
        <v>7100</v>
      </c>
      <c r="C3264" s="123" t="s">
        <v>97</v>
      </c>
      <c r="D3264" s="123" t="s">
        <v>333</v>
      </c>
      <c r="E3264" s="123" t="s">
        <v>995</v>
      </c>
      <c r="F3264" s="123">
        <v>2024</v>
      </c>
      <c r="G3264" s="123" t="s">
        <v>251</v>
      </c>
      <c r="H3264" s="123" t="s">
        <v>182</v>
      </c>
      <c r="I3264" s="123" t="s">
        <v>330</v>
      </c>
      <c r="J3264" s="251" t="s">
        <v>13</v>
      </c>
      <c r="K3264" s="181">
        <v>18000</v>
      </c>
      <c r="L3264" s="181">
        <v>18000</v>
      </c>
      <c r="M3264" s="181">
        <v>18000</v>
      </c>
      <c r="N3264" s="182" t="s">
        <v>20</v>
      </c>
      <c r="O3264" s="183" t="s">
        <v>20</v>
      </c>
    </row>
    <row r="3265" spans="1:15" customFormat="1" ht="15.5" x14ac:dyDescent="0.35">
      <c r="A3265" s="176" t="s">
        <v>7101</v>
      </c>
      <c r="B3265" s="177" t="s">
        <v>7102</v>
      </c>
      <c r="C3265" s="176" t="s">
        <v>88</v>
      </c>
      <c r="D3265" s="176" t="s">
        <v>396</v>
      </c>
      <c r="E3265" s="176" t="s">
        <v>396</v>
      </c>
      <c r="F3265" s="176">
        <v>2024</v>
      </c>
      <c r="G3265" s="176" t="s">
        <v>138</v>
      </c>
      <c r="H3265" s="176" t="s">
        <v>139</v>
      </c>
      <c r="I3265" s="176" t="s">
        <v>140</v>
      </c>
      <c r="J3265" s="250" t="s">
        <v>13</v>
      </c>
      <c r="K3265" s="178">
        <v>275822</v>
      </c>
      <c r="L3265" s="178">
        <v>200606</v>
      </c>
      <c r="M3265" s="178">
        <v>191880.8</v>
      </c>
      <c r="N3265" s="179" t="s">
        <v>20</v>
      </c>
      <c r="O3265" s="180" t="s">
        <v>20</v>
      </c>
    </row>
    <row r="3266" spans="1:15" customFormat="1" ht="15.5" x14ac:dyDescent="0.35">
      <c r="A3266" s="123" t="s">
        <v>7103</v>
      </c>
      <c r="B3266" s="124" t="s">
        <v>7104</v>
      </c>
      <c r="C3266" s="123" t="s">
        <v>97</v>
      </c>
      <c r="D3266" s="123" t="s">
        <v>685</v>
      </c>
      <c r="E3266" s="123" t="s">
        <v>703</v>
      </c>
      <c r="F3266" s="123">
        <v>2024</v>
      </c>
      <c r="G3266" s="123" t="s">
        <v>138</v>
      </c>
      <c r="H3266" s="123" t="s">
        <v>144</v>
      </c>
      <c r="I3266" s="123" t="s">
        <v>145</v>
      </c>
      <c r="J3266" s="251" t="s">
        <v>13</v>
      </c>
      <c r="K3266" s="181">
        <v>538441</v>
      </c>
      <c r="L3266" s="185">
        <v>537768</v>
      </c>
      <c r="M3266" s="181">
        <v>537198</v>
      </c>
      <c r="N3266" s="182" t="s">
        <v>20</v>
      </c>
      <c r="O3266" s="183" t="s">
        <v>20</v>
      </c>
    </row>
    <row r="3267" spans="1:15" customFormat="1" ht="15.5" x14ac:dyDescent="0.35">
      <c r="A3267" s="176" t="s">
        <v>7105</v>
      </c>
      <c r="B3267" s="177" t="s">
        <v>7106</v>
      </c>
      <c r="C3267" s="176" t="s">
        <v>97</v>
      </c>
      <c r="D3267" s="176" t="s">
        <v>333</v>
      </c>
      <c r="E3267" s="176" t="s">
        <v>995</v>
      </c>
      <c r="F3267" s="176">
        <v>2024</v>
      </c>
      <c r="G3267" s="176" t="s">
        <v>138</v>
      </c>
      <c r="H3267" s="176" t="s">
        <v>144</v>
      </c>
      <c r="I3267" s="176" t="s">
        <v>943</v>
      </c>
      <c r="J3267" s="250" t="s">
        <v>13</v>
      </c>
      <c r="K3267" s="178">
        <v>91689</v>
      </c>
      <c r="L3267" s="178">
        <v>1</v>
      </c>
      <c r="M3267" s="178">
        <v>0</v>
      </c>
      <c r="N3267" s="179" t="s">
        <v>20</v>
      </c>
      <c r="O3267" s="180" t="s">
        <v>146</v>
      </c>
    </row>
    <row r="3268" spans="1:15" customFormat="1" ht="15.5" x14ac:dyDescent="0.35">
      <c r="A3268" s="123" t="s">
        <v>7107</v>
      </c>
      <c r="B3268" s="124" t="s">
        <v>7108</v>
      </c>
      <c r="C3268" s="123" t="s">
        <v>97</v>
      </c>
      <c r="D3268" s="123" t="s">
        <v>333</v>
      </c>
      <c r="E3268" s="123" t="s">
        <v>995</v>
      </c>
      <c r="F3268" s="123">
        <v>2024</v>
      </c>
      <c r="G3268" s="123" t="s">
        <v>138</v>
      </c>
      <c r="H3268" s="123" t="s">
        <v>144</v>
      </c>
      <c r="I3268" s="123" t="s">
        <v>943</v>
      </c>
      <c r="J3268" s="251" t="s">
        <v>13</v>
      </c>
      <c r="K3268" s="181">
        <v>98827</v>
      </c>
      <c r="L3268" s="181">
        <v>1</v>
      </c>
      <c r="M3268" s="181">
        <v>0</v>
      </c>
      <c r="N3268" s="182" t="s">
        <v>20</v>
      </c>
      <c r="O3268" s="183" t="s">
        <v>146</v>
      </c>
    </row>
    <row r="3269" spans="1:15" customFormat="1" ht="15.5" x14ac:dyDescent="0.35">
      <c r="A3269" s="176" t="s">
        <v>7109</v>
      </c>
      <c r="B3269" s="177" t="s">
        <v>7110</v>
      </c>
      <c r="C3269" s="176" t="s">
        <v>109</v>
      </c>
      <c r="D3269" s="176" t="s">
        <v>171</v>
      </c>
      <c r="E3269" s="176" t="s">
        <v>155</v>
      </c>
      <c r="F3269" s="176">
        <v>2024</v>
      </c>
      <c r="G3269" s="176" t="s">
        <v>2052</v>
      </c>
      <c r="H3269" s="176" t="s">
        <v>144</v>
      </c>
      <c r="I3269" s="176" t="s">
        <v>226</v>
      </c>
      <c r="J3269" s="250" t="s">
        <v>13</v>
      </c>
      <c r="K3269" s="178">
        <v>176379</v>
      </c>
      <c r="L3269" s="178">
        <v>170415</v>
      </c>
      <c r="M3269" s="178">
        <v>170415</v>
      </c>
      <c r="N3269" s="179" t="s">
        <v>20</v>
      </c>
      <c r="O3269" s="180" t="s">
        <v>20</v>
      </c>
    </row>
    <row r="3270" spans="1:15" customFormat="1" ht="15.5" x14ac:dyDescent="0.35">
      <c r="A3270" s="123" t="s">
        <v>7111</v>
      </c>
      <c r="B3270" s="124" t="s">
        <v>7112</v>
      </c>
      <c r="C3270" s="123" t="s">
        <v>97</v>
      </c>
      <c r="D3270" s="123" t="s">
        <v>685</v>
      </c>
      <c r="E3270" s="123" t="s">
        <v>703</v>
      </c>
      <c r="F3270" s="123">
        <v>2024</v>
      </c>
      <c r="G3270" s="123" t="s">
        <v>138</v>
      </c>
      <c r="H3270" s="123" t="s">
        <v>144</v>
      </c>
      <c r="I3270" s="123" t="s">
        <v>145</v>
      </c>
      <c r="J3270" s="251" t="s">
        <v>13</v>
      </c>
      <c r="K3270" s="181">
        <v>2124284</v>
      </c>
      <c r="L3270" s="181">
        <v>1905922</v>
      </c>
      <c r="M3270" s="185">
        <v>1905921.6769999999</v>
      </c>
      <c r="N3270" s="182" t="s">
        <v>20</v>
      </c>
      <c r="O3270" s="183" t="s">
        <v>20</v>
      </c>
    </row>
    <row r="3271" spans="1:15" customFormat="1" ht="15.5" x14ac:dyDescent="0.35">
      <c r="A3271" s="176" t="s">
        <v>7113</v>
      </c>
      <c r="B3271" s="177" t="s">
        <v>7114</v>
      </c>
      <c r="C3271" s="176" t="s">
        <v>92</v>
      </c>
      <c r="D3271" s="176" t="s">
        <v>540</v>
      </c>
      <c r="E3271" s="176" t="s">
        <v>1377</v>
      </c>
      <c r="F3271" s="176">
        <v>2024</v>
      </c>
      <c r="G3271" s="176" t="s">
        <v>138</v>
      </c>
      <c r="H3271" s="176" t="s">
        <v>151</v>
      </c>
      <c r="I3271" s="176" t="s">
        <v>152</v>
      </c>
      <c r="J3271" s="250" t="s">
        <v>13</v>
      </c>
      <c r="K3271" s="178">
        <v>2908420</v>
      </c>
      <c r="L3271" s="178">
        <v>2903000</v>
      </c>
      <c r="M3271" s="178">
        <v>85.045000000000002</v>
      </c>
      <c r="N3271" s="179" t="s">
        <v>20</v>
      </c>
      <c r="O3271" s="180" t="s">
        <v>20</v>
      </c>
    </row>
    <row r="3272" spans="1:15" customFormat="1" ht="15.5" x14ac:dyDescent="0.35">
      <c r="A3272" s="123" t="s">
        <v>7115</v>
      </c>
      <c r="B3272" s="124" t="s">
        <v>7116</v>
      </c>
      <c r="C3272" s="123" t="s">
        <v>98</v>
      </c>
      <c r="D3272" s="123" t="s">
        <v>190</v>
      </c>
      <c r="E3272" s="123" t="s">
        <v>2210</v>
      </c>
      <c r="F3272" s="123">
        <v>2024</v>
      </c>
      <c r="G3272" s="123" t="s">
        <v>138</v>
      </c>
      <c r="H3272" s="123" t="s">
        <v>139</v>
      </c>
      <c r="I3272" s="123" t="s">
        <v>886</v>
      </c>
      <c r="J3272" s="251" t="s">
        <v>13</v>
      </c>
      <c r="K3272" s="181">
        <v>937224</v>
      </c>
      <c r="L3272" s="181">
        <v>245845</v>
      </c>
      <c r="M3272" s="181">
        <v>0</v>
      </c>
      <c r="N3272" s="182" t="s">
        <v>20</v>
      </c>
      <c r="O3272" s="183" t="s">
        <v>146</v>
      </c>
    </row>
    <row r="3273" spans="1:15" customFormat="1" ht="15.5" x14ac:dyDescent="0.35">
      <c r="A3273" s="176" t="s">
        <v>7117</v>
      </c>
      <c r="B3273" s="177" t="s">
        <v>7118</v>
      </c>
      <c r="C3273" s="176" t="s">
        <v>100</v>
      </c>
      <c r="D3273" s="176" t="s">
        <v>73</v>
      </c>
      <c r="E3273" s="176" t="s">
        <v>1009</v>
      </c>
      <c r="F3273" s="176">
        <v>2024</v>
      </c>
      <c r="G3273" s="176" t="s">
        <v>138</v>
      </c>
      <c r="H3273" s="176" t="s">
        <v>210</v>
      </c>
      <c r="I3273" s="176" t="s">
        <v>429</v>
      </c>
      <c r="J3273" s="250" t="s">
        <v>13</v>
      </c>
      <c r="K3273" s="178">
        <v>74492</v>
      </c>
      <c r="L3273" s="178">
        <v>0</v>
      </c>
      <c r="M3273" s="178">
        <v>73069.138000000006</v>
      </c>
      <c r="N3273" s="179" t="s">
        <v>146</v>
      </c>
      <c r="O3273" s="180" t="s">
        <v>20</v>
      </c>
    </row>
    <row r="3274" spans="1:15" customFormat="1" ht="15.5" x14ac:dyDescent="0.35">
      <c r="A3274" s="123" t="s">
        <v>7119</v>
      </c>
      <c r="B3274" s="124" t="s">
        <v>7120</v>
      </c>
      <c r="C3274" s="123" t="s">
        <v>109</v>
      </c>
      <c r="D3274" s="123" t="s">
        <v>368</v>
      </c>
      <c r="E3274" s="123" t="s">
        <v>2130</v>
      </c>
      <c r="F3274" s="123">
        <v>2024</v>
      </c>
      <c r="G3274" s="123" t="s">
        <v>138</v>
      </c>
      <c r="H3274" s="123" t="s">
        <v>321</v>
      </c>
      <c r="I3274" s="123" t="s">
        <v>1181</v>
      </c>
      <c r="J3274" s="251" t="s">
        <v>13</v>
      </c>
      <c r="K3274" s="181">
        <v>1058305</v>
      </c>
      <c r="L3274" s="181">
        <v>4</v>
      </c>
      <c r="M3274" s="181">
        <v>0</v>
      </c>
      <c r="N3274" s="182" t="s">
        <v>20</v>
      </c>
      <c r="O3274" s="183" t="s">
        <v>146</v>
      </c>
    </row>
    <row r="3275" spans="1:15" customFormat="1" ht="15.5" x14ac:dyDescent="0.35">
      <c r="A3275" s="176" t="s">
        <v>7121</v>
      </c>
      <c r="B3275" s="177" t="s">
        <v>7122</v>
      </c>
      <c r="C3275" s="176" t="s">
        <v>84</v>
      </c>
      <c r="D3275" s="176" t="s">
        <v>155</v>
      </c>
      <c r="E3275" s="176" t="s">
        <v>155</v>
      </c>
      <c r="F3275" s="176">
        <v>2024</v>
      </c>
      <c r="G3275" s="176" t="s">
        <v>138</v>
      </c>
      <c r="H3275" s="176" t="s">
        <v>151</v>
      </c>
      <c r="I3275" s="176" t="s">
        <v>200</v>
      </c>
      <c r="J3275" s="250" t="s">
        <v>13</v>
      </c>
      <c r="K3275" s="178">
        <v>869</v>
      </c>
      <c r="L3275" s="178">
        <v>536551</v>
      </c>
      <c r="M3275" s="178">
        <v>868</v>
      </c>
      <c r="N3275" s="179" t="s">
        <v>20</v>
      </c>
      <c r="O3275" s="180" t="s">
        <v>20</v>
      </c>
    </row>
    <row r="3276" spans="1:15" customFormat="1" ht="15.5" x14ac:dyDescent="0.35">
      <c r="A3276" s="123" t="s">
        <v>7123</v>
      </c>
      <c r="B3276" s="124" t="s">
        <v>7124</v>
      </c>
      <c r="C3276" s="123" t="s">
        <v>87</v>
      </c>
      <c r="D3276" s="123" t="s">
        <v>155</v>
      </c>
      <c r="E3276" s="123" t="s">
        <v>155</v>
      </c>
      <c r="F3276" s="123">
        <v>2024</v>
      </c>
      <c r="G3276" s="123" t="s">
        <v>138</v>
      </c>
      <c r="H3276" s="123" t="s">
        <v>151</v>
      </c>
      <c r="I3276" s="123" t="s">
        <v>152</v>
      </c>
      <c r="J3276" s="251" t="s">
        <v>13</v>
      </c>
      <c r="K3276" s="181">
        <v>693997</v>
      </c>
      <c r="L3276" s="181">
        <v>614340</v>
      </c>
      <c r="M3276" s="185">
        <v>598592.61</v>
      </c>
      <c r="N3276" s="182" t="s">
        <v>20</v>
      </c>
      <c r="O3276" s="183" t="s">
        <v>20</v>
      </c>
    </row>
    <row r="3277" spans="1:15" customFormat="1" ht="15.5" x14ac:dyDescent="0.35">
      <c r="A3277" s="176" t="s">
        <v>7125</v>
      </c>
      <c r="B3277" s="177" t="s">
        <v>7126</v>
      </c>
      <c r="C3277" s="176" t="s">
        <v>96</v>
      </c>
      <c r="D3277" s="176" t="s">
        <v>166</v>
      </c>
      <c r="E3277" s="176" t="s">
        <v>229</v>
      </c>
      <c r="F3277" s="176">
        <v>2024</v>
      </c>
      <c r="G3277" s="176" t="s">
        <v>138</v>
      </c>
      <c r="H3277" s="176" t="s">
        <v>144</v>
      </c>
      <c r="I3277" s="176" t="s">
        <v>145</v>
      </c>
      <c r="J3277" s="250" t="s">
        <v>13</v>
      </c>
      <c r="K3277" s="178">
        <v>177791</v>
      </c>
      <c r="L3277" s="178">
        <v>177490</v>
      </c>
      <c r="M3277" s="178">
        <v>177456</v>
      </c>
      <c r="N3277" s="179" t="s">
        <v>20</v>
      </c>
      <c r="O3277" s="180" t="s">
        <v>20</v>
      </c>
    </row>
    <row r="3278" spans="1:15" customFormat="1" ht="15.5" x14ac:dyDescent="0.35">
      <c r="A3278" s="123" t="s">
        <v>7127</v>
      </c>
      <c r="B3278" s="124" t="s">
        <v>7128</v>
      </c>
      <c r="C3278" s="123" t="s">
        <v>100</v>
      </c>
      <c r="D3278" s="123" t="s">
        <v>73</v>
      </c>
      <c r="E3278" s="123" t="s">
        <v>1009</v>
      </c>
      <c r="F3278" s="123">
        <v>2024</v>
      </c>
      <c r="G3278" s="123" t="s">
        <v>138</v>
      </c>
      <c r="H3278" s="123" t="s">
        <v>182</v>
      </c>
      <c r="I3278" s="123" t="s">
        <v>330</v>
      </c>
      <c r="J3278" s="251" t="s">
        <v>13</v>
      </c>
      <c r="K3278" s="181">
        <v>387866</v>
      </c>
      <c r="L3278" s="181">
        <v>74183</v>
      </c>
      <c r="M3278" s="181">
        <v>74431.558999999994</v>
      </c>
      <c r="N3278" s="182" t="s">
        <v>20</v>
      </c>
      <c r="O3278" s="183" t="s">
        <v>20</v>
      </c>
    </row>
    <row r="3279" spans="1:15" customFormat="1" ht="15.5" x14ac:dyDescent="0.35">
      <c r="A3279" s="176" t="s">
        <v>7129</v>
      </c>
      <c r="B3279" s="177" t="s">
        <v>7130</v>
      </c>
      <c r="C3279" s="176" t="s">
        <v>98</v>
      </c>
      <c r="D3279" s="176" t="s">
        <v>365</v>
      </c>
      <c r="E3279" s="176" t="s">
        <v>365</v>
      </c>
      <c r="F3279" s="176">
        <v>2024</v>
      </c>
      <c r="G3279" s="176" t="s">
        <v>138</v>
      </c>
      <c r="H3279" s="176" t="s">
        <v>182</v>
      </c>
      <c r="I3279" s="176" t="s">
        <v>330</v>
      </c>
      <c r="J3279" s="250" t="s">
        <v>13</v>
      </c>
      <c r="K3279" s="178">
        <v>378577</v>
      </c>
      <c r="L3279" s="178">
        <v>345971</v>
      </c>
      <c r="M3279" s="178">
        <v>345969.57900000003</v>
      </c>
      <c r="N3279" s="179" t="s">
        <v>20</v>
      </c>
      <c r="O3279" s="180" t="s">
        <v>20</v>
      </c>
    </row>
    <row r="3280" spans="1:15" customFormat="1" ht="15.5" x14ac:dyDescent="0.35">
      <c r="A3280" s="123" t="s">
        <v>7131</v>
      </c>
      <c r="B3280" s="124" t="s">
        <v>7132</v>
      </c>
      <c r="C3280" s="123" t="s">
        <v>109</v>
      </c>
      <c r="D3280" s="123" t="s">
        <v>288</v>
      </c>
      <c r="E3280" s="123" t="s">
        <v>1496</v>
      </c>
      <c r="F3280" s="123">
        <v>2024</v>
      </c>
      <c r="G3280" s="123" t="s">
        <v>251</v>
      </c>
      <c r="H3280" s="123" t="s">
        <v>182</v>
      </c>
      <c r="I3280" s="123" t="s">
        <v>330</v>
      </c>
      <c r="J3280" s="251" t="s">
        <v>13</v>
      </c>
      <c r="K3280" s="181">
        <v>53051</v>
      </c>
      <c r="L3280" s="181">
        <v>2</v>
      </c>
      <c r="M3280" s="181">
        <v>0</v>
      </c>
      <c r="N3280" s="182" t="s">
        <v>20</v>
      </c>
      <c r="O3280" s="183" t="s">
        <v>146</v>
      </c>
    </row>
    <row r="3281" spans="1:15" customFormat="1" ht="15.5" x14ac:dyDescent="0.35">
      <c r="A3281" s="176" t="s">
        <v>7133</v>
      </c>
      <c r="B3281" s="177" t="s">
        <v>7134</v>
      </c>
      <c r="C3281" s="176" t="s">
        <v>92</v>
      </c>
      <c r="D3281" s="176" t="s">
        <v>540</v>
      </c>
      <c r="E3281" s="176" t="s">
        <v>1510</v>
      </c>
      <c r="F3281" s="176">
        <v>2024</v>
      </c>
      <c r="G3281" s="176" t="s">
        <v>251</v>
      </c>
      <c r="H3281" s="176" t="s">
        <v>144</v>
      </c>
      <c r="I3281" s="176" t="s">
        <v>226</v>
      </c>
      <c r="J3281" s="250" t="s">
        <v>13</v>
      </c>
      <c r="K3281" s="178">
        <v>45015</v>
      </c>
      <c r="L3281" s="178">
        <v>43493</v>
      </c>
      <c r="M3281" s="178">
        <v>43492.25</v>
      </c>
      <c r="N3281" s="179" t="s">
        <v>20</v>
      </c>
      <c r="O3281" s="180" t="s">
        <v>20</v>
      </c>
    </row>
    <row r="3282" spans="1:15" customFormat="1" ht="15.5" x14ac:dyDescent="0.35">
      <c r="A3282" s="123" t="s">
        <v>7135</v>
      </c>
      <c r="B3282" s="124" t="s">
        <v>7136</v>
      </c>
      <c r="C3282" s="123" t="s">
        <v>100</v>
      </c>
      <c r="D3282" s="123" t="s">
        <v>155</v>
      </c>
      <c r="E3282" s="123" t="s">
        <v>155</v>
      </c>
      <c r="F3282" s="123">
        <v>2024</v>
      </c>
      <c r="G3282" s="123" t="s">
        <v>138</v>
      </c>
      <c r="H3282" s="123" t="s">
        <v>847</v>
      </c>
      <c r="I3282" s="123" t="s">
        <v>2452</v>
      </c>
      <c r="J3282" s="251" t="s">
        <v>13</v>
      </c>
      <c r="K3282" s="181">
        <v>288376</v>
      </c>
      <c r="L3282" s="181">
        <v>19951</v>
      </c>
      <c r="M3282" s="181">
        <v>19951</v>
      </c>
      <c r="N3282" s="182" t="s">
        <v>20</v>
      </c>
      <c r="O3282" s="183" t="s">
        <v>20</v>
      </c>
    </row>
    <row r="3283" spans="1:15" customFormat="1" ht="15.5" x14ac:dyDescent="0.35">
      <c r="A3283" s="176" t="s">
        <v>7137</v>
      </c>
      <c r="B3283" s="177" t="s">
        <v>7138</v>
      </c>
      <c r="C3283" s="176" t="s">
        <v>91</v>
      </c>
      <c r="D3283" s="176" t="s">
        <v>155</v>
      </c>
      <c r="E3283" s="176" t="s">
        <v>155</v>
      </c>
      <c r="F3283" s="176">
        <v>2024</v>
      </c>
      <c r="G3283" s="176" t="s">
        <v>138</v>
      </c>
      <c r="H3283" s="176" t="s">
        <v>151</v>
      </c>
      <c r="I3283" s="176" t="s">
        <v>200</v>
      </c>
      <c r="J3283" s="250" t="s">
        <v>13</v>
      </c>
      <c r="K3283" s="178">
        <v>1000</v>
      </c>
      <c r="L3283" s="184">
        <v>74000</v>
      </c>
      <c r="M3283" s="178">
        <v>0</v>
      </c>
      <c r="N3283" s="179" t="s">
        <v>20</v>
      </c>
      <c r="O3283" s="180" t="s">
        <v>146</v>
      </c>
    </row>
    <row r="3284" spans="1:15" customFormat="1" ht="15.5" x14ac:dyDescent="0.35">
      <c r="A3284" s="123" t="s">
        <v>7139</v>
      </c>
      <c r="B3284" s="124" t="s">
        <v>7140</v>
      </c>
      <c r="C3284" s="123" t="s">
        <v>100</v>
      </c>
      <c r="D3284" s="123" t="s">
        <v>155</v>
      </c>
      <c r="E3284" s="123" t="s">
        <v>155</v>
      </c>
      <c r="F3284" s="123">
        <v>2024</v>
      </c>
      <c r="G3284" s="123" t="s">
        <v>138</v>
      </c>
      <c r="H3284" s="123" t="s">
        <v>182</v>
      </c>
      <c r="I3284" s="123" t="s">
        <v>330</v>
      </c>
      <c r="J3284" s="251" t="s">
        <v>13</v>
      </c>
      <c r="K3284" s="181">
        <v>133154</v>
      </c>
      <c r="L3284" s="181">
        <v>133154</v>
      </c>
      <c r="M3284" s="181">
        <v>133154.087</v>
      </c>
      <c r="N3284" s="182" t="s">
        <v>20</v>
      </c>
      <c r="O3284" s="183" t="s">
        <v>20</v>
      </c>
    </row>
    <row r="3285" spans="1:15" customFormat="1" ht="15.5" x14ac:dyDescent="0.35">
      <c r="A3285" s="176" t="s">
        <v>7141</v>
      </c>
      <c r="B3285" s="177" t="s">
        <v>7142</v>
      </c>
      <c r="C3285" s="176" t="s">
        <v>92</v>
      </c>
      <c r="D3285" s="176" t="s">
        <v>361</v>
      </c>
      <c r="E3285" s="176" t="s">
        <v>974</v>
      </c>
      <c r="F3285" s="176">
        <v>2024</v>
      </c>
      <c r="G3285" s="176" t="s">
        <v>138</v>
      </c>
      <c r="H3285" s="176" t="s">
        <v>151</v>
      </c>
      <c r="I3285" s="176" t="s">
        <v>200</v>
      </c>
      <c r="J3285" s="250" t="s">
        <v>13</v>
      </c>
      <c r="K3285" s="178">
        <v>205000</v>
      </c>
      <c r="L3285" s="184">
        <v>112750</v>
      </c>
      <c r="M3285" s="178">
        <v>112750</v>
      </c>
      <c r="N3285" s="179" t="s">
        <v>20</v>
      </c>
      <c r="O3285" s="180" t="s">
        <v>20</v>
      </c>
    </row>
    <row r="3286" spans="1:15" customFormat="1" ht="15.5" x14ac:dyDescent="0.35">
      <c r="A3286" s="123" t="s">
        <v>7143</v>
      </c>
      <c r="B3286" s="124" t="s">
        <v>7144</v>
      </c>
      <c r="C3286" s="123" t="s">
        <v>111</v>
      </c>
      <c r="D3286" s="123" t="s">
        <v>180</v>
      </c>
      <c r="E3286" s="123" t="s">
        <v>2432</v>
      </c>
      <c r="F3286" s="123">
        <v>2024</v>
      </c>
      <c r="G3286" s="123" t="s">
        <v>138</v>
      </c>
      <c r="H3286" s="123" t="s">
        <v>139</v>
      </c>
      <c r="I3286" s="123" t="s">
        <v>886</v>
      </c>
      <c r="J3286" s="251" t="s">
        <v>13</v>
      </c>
      <c r="K3286" s="181">
        <v>131961</v>
      </c>
      <c r="L3286" s="181">
        <v>501</v>
      </c>
      <c r="M3286" s="181">
        <v>0</v>
      </c>
      <c r="N3286" s="182" t="s">
        <v>20</v>
      </c>
      <c r="O3286" s="183" t="s">
        <v>146</v>
      </c>
    </row>
    <row r="3287" spans="1:15" customFormat="1" ht="15.5" x14ac:dyDescent="0.35">
      <c r="A3287" s="176" t="s">
        <v>7145</v>
      </c>
      <c r="B3287" s="177" t="s">
        <v>7146</v>
      </c>
      <c r="C3287" s="176" t="s">
        <v>87</v>
      </c>
      <c r="D3287" s="176" t="s">
        <v>155</v>
      </c>
      <c r="E3287" s="176" t="s">
        <v>155</v>
      </c>
      <c r="F3287" s="176">
        <v>2024</v>
      </c>
      <c r="G3287" s="176" t="s">
        <v>138</v>
      </c>
      <c r="H3287" s="176" t="s">
        <v>151</v>
      </c>
      <c r="I3287" s="176" t="s">
        <v>152</v>
      </c>
      <c r="J3287" s="250" t="s">
        <v>13</v>
      </c>
      <c r="K3287" s="178">
        <v>35726</v>
      </c>
      <c r="L3287" s="178">
        <v>520</v>
      </c>
      <c r="M3287" s="178">
        <v>0</v>
      </c>
      <c r="N3287" s="179" t="s">
        <v>20</v>
      </c>
      <c r="O3287" s="180" t="s">
        <v>146</v>
      </c>
    </row>
    <row r="3288" spans="1:15" customFormat="1" ht="15.5" x14ac:dyDescent="0.35">
      <c r="A3288" s="123" t="s">
        <v>7147</v>
      </c>
      <c r="B3288" s="124" t="s">
        <v>7148</v>
      </c>
      <c r="C3288" s="123" t="s">
        <v>92</v>
      </c>
      <c r="D3288" s="123" t="s">
        <v>721</v>
      </c>
      <c r="E3288" s="123" t="s">
        <v>3298</v>
      </c>
      <c r="F3288" s="123">
        <v>2024</v>
      </c>
      <c r="G3288" s="123" t="s">
        <v>138</v>
      </c>
      <c r="H3288" s="123" t="s">
        <v>144</v>
      </c>
      <c r="I3288" s="123" t="s">
        <v>145</v>
      </c>
      <c r="J3288" s="251" t="s">
        <v>13</v>
      </c>
      <c r="K3288" s="181">
        <v>3025540</v>
      </c>
      <c r="L3288" s="181">
        <v>20000</v>
      </c>
      <c r="M3288" s="181">
        <v>0</v>
      </c>
      <c r="N3288" s="182" t="s">
        <v>20</v>
      </c>
      <c r="O3288" s="183" t="s">
        <v>146</v>
      </c>
    </row>
    <row r="3289" spans="1:15" customFormat="1" ht="15.5" x14ac:dyDescent="0.35">
      <c r="A3289" s="176" t="s">
        <v>7149</v>
      </c>
      <c r="B3289" s="177" t="s">
        <v>7150</v>
      </c>
      <c r="C3289" s="176" t="s">
        <v>87</v>
      </c>
      <c r="D3289" s="176" t="s">
        <v>592</v>
      </c>
      <c r="E3289" s="176" t="s">
        <v>593</v>
      </c>
      <c r="F3289" s="176">
        <v>2024</v>
      </c>
      <c r="G3289" s="176" t="s">
        <v>138</v>
      </c>
      <c r="H3289" s="176" t="s">
        <v>151</v>
      </c>
      <c r="I3289" s="176" t="s">
        <v>200</v>
      </c>
      <c r="J3289" s="250" t="s">
        <v>13</v>
      </c>
      <c r="K3289" s="178">
        <v>42798</v>
      </c>
      <c r="L3289" s="178">
        <v>42798</v>
      </c>
      <c r="M3289" s="178">
        <v>42797.14</v>
      </c>
      <c r="N3289" s="179" t="s">
        <v>20</v>
      </c>
      <c r="O3289" s="180" t="s">
        <v>20</v>
      </c>
    </row>
    <row r="3290" spans="1:15" customFormat="1" ht="15.5" x14ac:dyDescent="0.35">
      <c r="A3290" s="123" t="s">
        <v>7151</v>
      </c>
      <c r="B3290" s="124" t="s">
        <v>7152</v>
      </c>
      <c r="C3290" s="123" t="s">
        <v>88</v>
      </c>
      <c r="D3290" s="123" t="s">
        <v>396</v>
      </c>
      <c r="E3290" s="123" t="s">
        <v>396</v>
      </c>
      <c r="F3290" s="123">
        <v>2024</v>
      </c>
      <c r="G3290" s="123" t="s">
        <v>138</v>
      </c>
      <c r="H3290" s="123" t="s">
        <v>151</v>
      </c>
      <c r="I3290" s="123" t="s">
        <v>200</v>
      </c>
      <c r="J3290" s="251" t="s">
        <v>13</v>
      </c>
      <c r="K3290" s="181">
        <v>29178</v>
      </c>
      <c r="L3290" s="181">
        <v>29178</v>
      </c>
      <c r="M3290" s="181">
        <v>0</v>
      </c>
      <c r="N3290" s="182" t="s">
        <v>20</v>
      </c>
      <c r="O3290" s="183" t="s">
        <v>146</v>
      </c>
    </row>
    <row r="3291" spans="1:15" customFormat="1" ht="15.5" x14ac:dyDescent="0.35">
      <c r="A3291" s="176" t="s">
        <v>7153</v>
      </c>
      <c r="B3291" s="177" t="s">
        <v>7154</v>
      </c>
      <c r="C3291" s="176" t="s">
        <v>109</v>
      </c>
      <c r="D3291" s="176" t="s">
        <v>171</v>
      </c>
      <c r="E3291" s="176" t="s">
        <v>1646</v>
      </c>
      <c r="F3291" s="176">
        <v>2024</v>
      </c>
      <c r="G3291" s="176" t="s">
        <v>138</v>
      </c>
      <c r="H3291" s="176" t="s">
        <v>182</v>
      </c>
      <c r="I3291" s="176" t="s">
        <v>330</v>
      </c>
      <c r="J3291" s="250" t="s">
        <v>13</v>
      </c>
      <c r="K3291" s="178">
        <v>2000</v>
      </c>
      <c r="L3291" s="178">
        <v>20868</v>
      </c>
      <c r="M3291" s="178">
        <v>1000</v>
      </c>
      <c r="N3291" s="179" t="s">
        <v>20</v>
      </c>
      <c r="O3291" s="180" t="s">
        <v>20</v>
      </c>
    </row>
    <row r="3292" spans="1:15" customFormat="1" ht="15.5" x14ac:dyDescent="0.35">
      <c r="A3292" s="123" t="s">
        <v>7155</v>
      </c>
      <c r="B3292" s="124" t="s">
        <v>7156</v>
      </c>
      <c r="C3292" s="123" t="s">
        <v>97</v>
      </c>
      <c r="D3292" s="123" t="s">
        <v>685</v>
      </c>
      <c r="E3292" s="123" t="s">
        <v>686</v>
      </c>
      <c r="F3292" s="123">
        <v>2024</v>
      </c>
      <c r="G3292" s="123" t="s">
        <v>138</v>
      </c>
      <c r="H3292" s="123" t="s">
        <v>139</v>
      </c>
      <c r="I3292" s="123" t="s">
        <v>140</v>
      </c>
      <c r="J3292" s="251" t="s">
        <v>13</v>
      </c>
      <c r="K3292" s="181">
        <v>847143</v>
      </c>
      <c r="L3292" s="181">
        <v>835968</v>
      </c>
      <c r="M3292" s="181">
        <v>834278</v>
      </c>
      <c r="N3292" s="182" t="s">
        <v>20</v>
      </c>
      <c r="O3292" s="183" t="s">
        <v>20</v>
      </c>
    </row>
    <row r="3293" spans="1:15" customFormat="1" ht="15.5" x14ac:dyDescent="0.35">
      <c r="A3293" s="176" t="s">
        <v>7157</v>
      </c>
      <c r="B3293" s="177" t="s">
        <v>7158</v>
      </c>
      <c r="C3293" s="176" t="s">
        <v>96</v>
      </c>
      <c r="D3293" s="176" t="s">
        <v>155</v>
      </c>
      <c r="E3293" s="176" t="s">
        <v>155</v>
      </c>
      <c r="F3293" s="176">
        <v>2024</v>
      </c>
      <c r="G3293" s="176" t="s">
        <v>138</v>
      </c>
      <c r="H3293" s="176" t="s">
        <v>151</v>
      </c>
      <c r="I3293" s="176" t="s">
        <v>791</v>
      </c>
      <c r="J3293" s="250" t="s">
        <v>13</v>
      </c>
      <c r="K3293" s="178">
        <v>550033</v>
      </c>
      <c r="L3293" s="178">
        <v>599773</v>
      </c>
      <c r="M3293" s="178">
        <v>550032.71</v>
      </c>
      <c r="N3293" s="179" t="s">
        <v>20</v>
      </c>
      <c r="O3293" s="180" t="s">
        <v>20</v>
      </c>
    </row>
    <row r="3294" spans="1:15" customFormat="1" ht="15.5" x14ac:dyDescent="0.35">
      <c r="A3294" s="123" t="s">
        <v>7159</v>
      </c>
      <c r="B3294" s="124" t="s">
        <v>7160</v>
      </c>
      <c r="C3294" s="123" t="s">
        <v>109</v>
      </c>
      <c r="D3294" s="123" t="s">
        <v>368</v>
      </c>
      <c r="E3294" s="123" t="s">
        <v>1070</v>
      </c>
      <c r="F3294" s="123">
        <v>2024</v>
      </c>
      <c r="G3294" s="123" t="s">
        <v>138</v>
      </c>
      <c r="H3294" s="123" t="s">
        <v>151</v>
      </c>
      <c r="I3294" s="123" t="s">
        <v>152</v>
      </c>
      <c r="J3294" s="251" t="s">
        <v>13</v>
      </c>
      <c r="K3294" s="181">
        <v>347273</v>
      </c>
      <c r="L3294" s="181">
        <v>237910</v>
      </c>
      <c r="M3294" s="181">
        <v>234987.04300000001</v>
      </c>
      <c r="N3294" s="182" t="s">
        <v>20</v>
      </c>
      <c r="O3294" s="183" t="s">
        <v>20</v>
      </c>
    </row>
    <row r="3295" spans="1:15" customFormat="1" ht="15.5" x14ac:dyDescent="0.35">
      <c r="A3295" s="176" t="s">
        <v>7161</v>
      </c>
      <c r="B3295" s="177" t="s">
        <v>7162</v>
      </c>
      <c r="C3295" s="176" t="s">
        <v>96</v>
      </c>
      <c r="D3295" s="176" t="s">
        <v>155</v>
      </c>
      <c r="E3295" s="176" t="s">
        <v>155</v>
      </c>
      <c r="F3295" s="176">
        <v>2024</v>
      </c>
      <c r="G3295" s="176" t="s">
        <v>138</v>
      </c>
      <c r="H3295" s="176" t="s">
        <v>151</v>
      </c>
      <c r="I3295" s="176" t="s">
        <v>200</v>
      </c>
      <c r="J3295" s="250" t="s">
        <v>13</v>
      </c>
      <c r="K3295" s="178">
        <v>5346858</v>
      </c>
      <c r="L3295" s="184">
        <v>5346858</v>
      </c>
      <c r="M3295" s="178">
        <v>5343438</v>
      </c>
      <c r="N3295" s="179" t="s">
        <v>20</v>
      </c>
      <c r="O3295" s="180" t="s">
        <v>20</v>
      </c>
    </row>
    <row r="3296" spans="1:15" customFormat="1" ht="15.5" x14ac:dyDescent="0.35">
      <c r="A3296" s="123" t="s">
        <v>7163</v>
      </c>
      <c r="B3296" s="124" t="s">
        <v>7164</v>
      </c>
      <c r="C3296" s="123" t="s">
        <v>109</v>
      </c>
      <c r="D3296" s="123" t="s">
        <v>155</v>
      </c>
      <c r="E3296" s="123" t="s">
        <v>155</v>
      </c>
      <c r="F3296" s="123">
        <v>2024</v>
      </c>
      <c r="G3296" s="123" t="s">
        <v>138</v>
      </c>
      <c r="H3296" s="123" t="s">
        <v>151</v>
      </c>
      <c r="I3296" s="123" t="s">
        <v>200</v>
      </c>
      <c r="J3296" s="251" t="s">
        <v>13</v>
      </c>
      <c r="K3296" s="181">
        <v>8912880</v>
      </c>
      <c r="L3296" s="181">
        <v>8322880</v>
      </c>
      <c r="M3296" s="181">
        <v>8264768.6059999997</v>
      </c>
      <c r="N3296" s="182" t="s">
        <v>20</v>
      </c>
      <c r="O3296" s="183" t="s">
        <v>20</v>
      </c>
    </row>
    <row r="3297" spans="1:15" customFormat="1" ht="15.5" x14ac:dyDescent="0.35">
      <c r="A3297" s="176" t="s">
        <v>7165</v>
      </c>
      <c r="B3297" s="177" t="s">
        <v>7166</v>
      </c>
      <c r="C3297" s="176" t="s">
        <v>109</v>
      </c>
      <c r="D3297" s="176" t="s">
        <v>368</v>
      </c>
      <c r="E3297" s="176" t="s">
        <v>1180</v>
      </c>
      <c r="F3297" s="176">
        <v>2024</v>
      </c>
      <c r="G3297" s="176" t="s">
        <v>138</v>
      </c>
      <c r="H3297" s="176" t="s">
        <v>321</v>
      </c>
      <c r="I3297" s="176" t="s">
        <v>322</v>
      </c>
      <c r="J3297" s="250" t="s">
        <v>13</v>
      </c>
      <c r="K3297" s="178">
        <v>1066877</v>
      </c>
      <c r="L3297" s="178">
        <v>1062497</v>
      </c>
      <c r="M3297" s="178">
        <v>1062496</v>
      </c>
      <c r="N3297" s="179" t="s">
        <v>20</v>
      </c>
      <c r="O3297" s="180" t="s">
        <v>20</v>
      </c>
    </row>
    <row r="3298" spans="1:15" customFormat="1" ht="15.5" x14ac:dyDescent="0.35">
      <c r="A3298" s="123" t="s">
        <v>7167</v>
      </c>
      <c r="B3298" s="124" t="s">
        <v>7168</v>
      </c>
      <c r="C3298" s="123" t="s">
        <v>91</v>
      </c>
      <c r="D3298" s="123" t="s">
        <v>155</v>
      </c>
      <c r="E3298" s="123" t="s">
        <v>155</v>
      </c>
      <c r="F3298" s="123">
        <v>2024</v>
      </c>
      <c r="G3298" s="123" t="s">
        <v>2052</v>
      </c>
      <c r="H3298" s="123" t="s">
        <v>210</v>
      </c>
      <c r="I3298" s="123" t="s">
        <v>211</v>
      </c>
      <c r="J3298" s="251" t="s">
        <v>13</v>
      </c>
      <c r="K3298" s="181">
        <v>549890</v>
      </c>
      <c r="L3298" s="185">
        <v>244732</v>
      </c>
      <c r="M3298" s="181">
        <v>248230.66699999999</v>
      </c>
      <c r="N3298" s="182" t="s">
        <v>20</v>
      </c>
      <c r="O3298" s="183" t="s">
        <v>20</v>
      </c>
    </row>
    <row r="3299" spans="1:15" customFormat="1" ht="15.5" x14ac:dyDescent="0.35">
      <c r="A3299" s="176" t="s">
        <v>7169</v>
      </c>
      <c r="B3299" s="177" t="s">
        <v>7170</v>
      </c>
      <c r="C3299" s="176" t="s">
        <v>93</v>
      </c>
      <c r="D3299" s="176" t="s">
        <v>155</v>
      </c>
      <c r="E3299" s="176" t="s">
        <v>155</v>
      </c>
      <c r="F3299" s="176">
        <v>2024</v>
      </c>
      <c r="G3299" s="176" t="s">
        <v>251</v>
      </c>
      <c r="H3299" s="176" t="s">
        <v>144</v>
      </c>
      <c r="I3299" s="176" t="s">
        <v>282</v>
      </c>
      <c r="J3299" s="250" t="s">
        <v>13</v>
      </c>
      <c r="K3299" s="178">
        <v>1000</v>
      </c>
      <c r="L3299" s="178">
        <v>1000</v>
      </c>
      <c r="M3299" s="178">
        <v>0</v>
      </c>
      <c r="N3299" s="179" t="s">
        <v>20</v>
      </c>
      <c r="O3299" s="180" t="s">
        <v>146</v>
      </c>
    </row>
    <row r="3300" spans="1:15" customFormat="1" ht="15.5" x14ac:dyDescent="0.35">
      <c r="A3300" s="123" t="s">
        <v>7171</v>
      </c>
      <c r="B3300" s="124" t="s">
        <v>7172</v>
      </c>
      <c r="C3300" s="123" t="s">
        <v>96</v>
      </c>
      <c r="D3300" s="123" t="s">
        <v>136</v>
      </c>
      <c r="E3300" s="123" t="s">
        <v>578</v>
      </c>
      <c r="F3300" s="123">
        <v>2024</v>
      </c>
      <c r="G3300" s="123" t="s">
        <v>138</v>
      </c>
      <c r="H3300" s="123" t="s">
        <v>182</v>
      </c>
      <c r="I3300" s="123" t="s">
        <v>330</v>
      </c>
      <c r="J3300" s="251" t="s">
        <v>13</v>
      </c>
      <c r="K3300" s="181">
        <v>42467</v>
      </c>
      <c r="L3300" s="181">
        <v>42467</v>
      </c>
      <c r="M3300" s="185">
        <v>42466.125</v>
      </c>
      <c r="N3300" s="182" t="s">
        <v>20</v>
      </c>
      <c r="O3300" s="183" t="s">
        <v>20</v>
      </c>
    </row>
    <row r="3301" spans="1:15" customFormat="1" ht="15.5" x14ac:dyDescent="0.35">
      <c r="A3301" s="176" t="s">
        <v>7173</v>
      </c>
      <c r="B3301" s="177" t="s">
        <v>7174</v>
      </c>
      <c r="C3301" s="176" t="s">
        <v>87</v>
      </c>
      <c r="D3301" s="176" t="s">
        <v>60</v>
      </c>
      <c r="E3301" s="176" t="s">
        <v>644</v>
      </c>
      <c r="F3301" s="176">
        <v>2024</v>
      </c>
      <c r="G3301" s="176" t="s">
        <v>138</v>
      </c>
      <c r="H3301" s="176" t="s">
        <v>182</v>
      </c>
      <c r="I3301" s="176" t="s">
        <v>330</v>
      </c>
      <c r="J3301" s="250" t="s">
        <v>13</v>
      </c>
      <c r="K3301" s="178">
        <v>23265</v>
      </c>
      <c r="L3301" s="184">
        <v>23265</v>
      </c>
      <c r="M3301" s="184">
        <v>23265</v>
      </c>
      <c r="N3301" s="179" t="s">
        <v>20</v>
      </c>
      <c r="O3301" s="180" t="s">
        <v>20</v>
      </c>
    </row>
    <row r="3302" spans="1:15" customFormat="1" ht="15.5" x14ac:dyDescent="0.35">
      <c r="A3302" s="123" t="s">
        <v>7175</v>
      </c>
      <c r="B3302" s="124" t="s">
        <v>7176</v>
      </c>
      <c r="C3302" s="123" t="s">
        <v>109</v>
      </c>
      <c r="D3302" s="123" t="s">
        <v>288</v>
      </c>
      <c r="E3302" s="123" t="s">
        <v>3852</v>
      </c>
      <c r="F3302" s="123">
        <v>2024</v>
      </c>
      <c r="G3302" s="123" t="s">
        <v>138</v>
      </c>
      <c r="H3302" s="123" t="s">
        <v>182</v>
      </c>
      <c r="I3302" s="123" t="s">
        <v>330</v>
      </c>
      <c r="J3302" s="251" t="s">
        <v>13</v>
      </c>
      <c r="K3302" s="181">
        <v>9857</v>
      </c>
      <c r="L3302" s="181">
        <v>7000</v>
      </c>
      <c r="M3302" s="181">
        <v>6000</v>
      </c>
      <c r="N3302" s="182" t="s">
        <v>20</v>
      </c>
      <c r="O3302" s="183" t="s">
        <v>20</v>
      </c>
    </row>
    <row r="3303" spans="1:15" customFormat="1" ht="15.5" x14ac:dyDescent="0.35">
      <c r="A3303" s="176" t="s">
        <v>7177</v>
      </c>
      <c r="B3303" s="177" t="s">
        <v>7178</v>
      </c>
      <c r="C3303" s="176" t="s">
        <v>89</v>
      </c>
      <c r="D3303" s="176" t="s">
        <v>155</v>
      </c>
      <c r="E3303" s="176" t="s">
        <v>155</v>
      </c>
      <c r="F3303" s="176">
        <v>2024</v>
      </c>
      <c r="G3303" s="176" t="s">
        <v>251</v>
      </c>
      <c r="H3303" s="176" t="s">
        <v>151</v>
      </c>
      <c r="I3303" s="176" t="s">
        <v>3141</v>
      </c>
      <c r="J3303" s="250" t="s">
        <v>13</v>
      </c>
      <c r="K3303" s="178">
        <v>105306</v>
      </c>
      <c r="L3303" s="184">
        <v>101745</v>
      </c>
      <c r="M3303" s="184">
        <v>101745</v>
      </c>
      <c r="N3303" s="179" t="s">
        <v>20</v>
      </c>
      <c r="O3303" s="180" t="s">
        <v>20</v>
      </c>
    </row>
    <row r="3304" spans="1:15" customFormat="1" ht="15.5" x14ac:dyDescent="0.35">
      <c r="A3304" s="123" t="s">
        <v>7179</v>
      </c>
      <c r="B3304" s="124" t="s">
        <v>7180</v>
      </c>
      <c r="C3304" s="123" t="s">
        <v>91</v>
      </c>
      <c r="D3304" s="123" t="s">
        <v>384</v>
      </c>
      <c r="E3304" s="123" t="s">
        <v>2636</v>
      </c>
      <c r="F3304" s="123">
        <v>2024</v>
      </c>
      <c r="G3304" s="123" t="s">
        <v>138</v>
      </c>
      <c r="H3304" s="123" t="s">
        <v>182</v>
      </c>
      <c r="I3304" s="123" t="s">
        <v>330</v>
      </c>
      <c r="J3304" s="251" t="s">
        <v>13</v>
      </c>
      <c r="K3304" s="181">
        <v>26400</v>
      </c>
      <c r="L3304" s="185">
        <v>38341</v>
      </c>
      <c r="M3304" s="181">
        <v>26400</v>
      </c>
      <c r="N3304" s="182" t="s">
        <v>20</v>
      </c>
      <c r="O3304" s="183" t="s">
        <v>20</v>
      </c>
    </row>
    <row r="3305" spans="1:15" customFormat="1" ht="15.5" x14ac:dyDescent="0.35">
      <c r="A3305" s="176" t="s">
        <v>7181</v>
      </c>
      <c r="B3305" s="177" t="s">
        <v>7182</v>
      </c>
      <c r="C3305" s="176" t="s">
        <v>74</v>
      </c>
      <c r="D3305" s="176" t="s">
        <v>155</v>
      </c>
      <c r="E3305" s="176" t="s">
        <v>155</v>
      </c>
      <c r="F3305" s="176">
        <v>2024</v>
      </c>
      <c r="G3305" s="176" t="s">
        <v>251</v>
      </c>
      <c r="H3305" s="176" t="s">
        <v>151</v>
      </c>
      <c r="I3305" s="176" t="s">
        <v>3141</v>
      </c>
      <c r="J3305" s="250" t="s">
        <v>13</v>
      </c>
      <c r="K3305" s="178">
        <v>86421</v>
      </c>
      <c r="L3305" s="184">
        <v>83499</v>
      </c>
      <c r="M3305" s="178">
        <v>83499</v>
      </c>
      <c r="N3305" s="179" t="s">
        <v>20</v>
      </c>
      <c r="O3305" s="180" t="s">
        <v>20</v>
      </c>
    </row>
    <row r="3306" spans="1:15" customFormat="1" ht="15.5" x14ac:dyDescent="0.35">
      <c r="A3306" s="123" t="s">
        <v>7183</v>
      </c>
      <c r="B3306" s="124" t="s">
        <v>7184</v>
      </c>
      <c r="C3306" s="123" t="s">
        <v>98</v>
      </c>
      <c r="D3306" s="123" t="s">
        <v>190</v>
      </c>
      <c r="E3306" s="123" t="s">
        <v>1552</v>
      </c>
      <c r="F3306" s="123">
        <v>2024</v>
      </c>
      <c r="G3306" s="123" t="s">
        <v>138</v>
      </c>
      <c r="H3306" s="123" t="s">
        <v>151</v>
      </c>
      <c r="I3306" s="123" t="s">
        <v>200</v>
      </c>
      <c r="J3306" s="251" t="s">
        <v>13</v>
      </c>
      <c r="K3306" s="181">
        <v>178543</v>
      </c>
      <c r="L3306" s="181">
        <v>178406</v>
      </c>
      <c r="M3306" s="185">
        <v>177031</v>
      </c>
      <c r="N3306" s="182" t="s">
        <v>20</v>
      </c>
      <c r="O3306" s="183" t="s">
        <v>20</v>
      </c>
    </row>
    <row r="3307" spans="1:15" customFormat="1" ht="15.5" x14ac:dyDescent="0.35">
      <c r="A3307" s="176" t="s">
        <v>7185</v>
      </c>
      <c r="B3307" s="177" t="s">
        <v>7186</v>
      </c>
      <c r="C3307" s="176" t="s">
        <v>96</v>
      </c>
      <c r="D3307" s="176" t="s">
        <v>155</v>
      </c>
      <c r="E3307" s="176" t="s">
        <v>155</v>
      </c>
      <c r="F3307" s="176">
        <v>2024</v>
      </c>
      <c r="G3307" s="176" t="s">
        <v>251</v>
      </c>
      <c r="H3307" s="176" t="s">
        <v>144</v>
      </c>
      <c r="I3307" s="176" t="s">
        <v>226</v>
      </c>
      <c r="J3307" s="250" t="s">
        <v>13</v>
      </c>
      <c r="K3307" s="178">
        <v>408823</v>
      </c>
      <c r="L3307" s="184">
        <v>395000</v>
      </c>
      <c r="M3307" s="178">
        <v>394333.69500000001</v>
      </c>
      <c r="N3307" s="179" t="s">
        <v>20</v>
      </c>
      <c r="O3307" s="180" t="s">
        <v>20</v>
      </c>
    </row>
    <row r="3308" spans="1:15" customFormat="1" ht="15.5" x14ac:dyDescent="0.35">
      <c r="A3308" s="123" t="s">
        <v>7187</v>
      </c>
      <c r="B3308" s="124" t="s">
        <v>7188</v>
      </c>
      <c r="C3308" s="123" t="s">
        <v>109</v>
      </c>
      <c r="D3308" s="123" t="s">
        <v>368</v>
      </c>
      <c r="E3308" s="123" t="s">
        <v>840</v>
      </c>
      <c r="F3308" s="123">
        <v>2024</v>
      </c>
      <c r="G3308" s="123" t="s">
        <v>138</v>
      </c>
      <c r="H3308" s="123" t="s">
        <v>210</v>
      </c>
      <c r="I3308" s="123" t="s">
        <v>429</v>
      </c>
      <c r="J3308" s="251" t="s">
        <v>13</v>
      </c>
      <c r="K3308" s="181">
        <v>1489831</v>
      </c>
      <c r="L3308" s="181">
        <v>1349600</v>
      </c>
      <c r="M3308" s="185">
        <v>1347162</v>
      </c>
      <c r="N3308" s="182" t="s">
        <v>20</v>
      </c>
      <c r="O3308" s="183" t="s">
        <v>20</v>
      </c>
    </row>
    <row r="3309" spans="1:15" customFormat="1" ht="15.5" x14ac:dyDescent="0.35">
      <c r="A3309" s="176" t="s">
        <v>7189</v>
      </c>
      <c r="B3309" s="177" t="s">
        <v>7190</v>
      </c>
      <c r="C3309" s="176" t="s">
        <v>90</v>
      </c>
      <c r="D3309" s="176" t="s">
        <v>63</v>
      </c>
      <c r="E3309" s="176" t="s">
        <v>901</v>
      </c>
      <c r="F3309" s="176">
        <v>2024</v>
      </c>
      <c r="G3309" s="176" t="s">
        <v>138</v>
      </c>
      <c r="H3309" s="176" t="s">
        <v>151</v>
      </c>
      <c r="I3309" s="176" t="s">
        <v>200</v>
      </c>
      <c r="J3309" s="250" t="s">
        <v>13</v>
      </c>
      <c r="K3309" s="178">
        <v>3542301</v>
      </c>
      <c r="L3309" s="178">
        <v>3542301</v>
      </c>
      <c r="M3309" s="178">
        <v>3542300.11</v>
      </c>
      <c r="N3309" s="179" t="s">
        <v>20</v>
      </c>
      <c r="O3309" s="180" t="s">
        <v>20</v>
      </c>
    </row>
    <row r="3310" spans="1:15" customFormat="1" ht="15.5" x14ac:dyDescent="0.35">
      <c r="A3310" s="123" t="s">
        <v>7191</v>
      </c>
      <c r="B3310" s="124" t="s">
        <v>7192</v>
      </c>
      <c r="C3310" s="123" t="s">
        <v>91</v>
      </c>
      <c r="D3310" s="123" t="s">
        <v>763</v>
      </c>
      <c r="E3310" s="123" t="s">
        <v>764</v>
      </c>
      <c r="F3310" s="123">
        <v>2024</v>
      </c>
      <c r="G3310" s="123" t="s">
        <v>138</v>
      </c>
      <c r="H3310" s="123" t="s">
        <v>182</v>
      </c>
      <c r="I3310" s="123" t="s">
        <v>330</v>
      </c>
      <c r="J3310" s="251" t="s">
        <v>13</v>
      </c>
      <c r="K3310" s="181">
        <v>12600</v>
      </c>
      <c r="L3310" s="181">
        <v>12600</v>
      </c>
      <c r="M3310" s="181">
        <v>0</v>
      </c>
      <c r="N3310" s="182" t="s">
        <v>20</v>
      </c>
      <c r="O3310" s="183" t="s">
        <v>146</v>
      </c>
    </row>
    <row r="3311" spans="1:15" customFormat="1" ht="15.5" x14ac:dyDescent="0.35">
      <c r="A3311" s="176" t="s">
        <v>7193</v>
      </c>
      <c r="B3311" s="177" t="s">
        <v>7194</v>
      </c>
      <c r="C3311" s="176" t="s">
        <v>74</v>
      </c>
      <c r="D3311" s="176" t="s">
        <v>155</v>
      </c>
      <c r="E3311" s="176" t="s">
        <v>155</v>
      </c>
      <c r="F3311" s="176">
        <v>2024</v>
      </c>
      <c r="G3311" s="176" t="s">
        <v>251</v>
      </c>
      <c r="H3311" s="176" t="s">
        <v>144</v>
      </c>
      <c r="I3311" s="176" t="s">
        <v>226</v>
      </c>
      <c r="J3311" s="250" t="s">
        <v>13</v>
      </c>
      <c r="K3311" s="178">
        <v>168911</v>
      </c>
      <c r="L3311" s="178">
        <v>163200</v>
      </c>
      <c r="M3311" s="178">
        <v>162218.97</v>
      </c>
      <c r="N3311" s="179" t="s">
        <v>20</v>
      </c>
      <c r="O3311" s="180" t="s">
        <v>20</v>
      </c>
    </row>
    <row r="3312" spans="1:15" customFormat="1" ht="15.5" x14ac:dyDescent="0.35">
      <c r="A3312" s="123" t="s">
        <v>7195</v>
      </c>
      <c r="B3312" s="124" t="s">
        <v>7196</v>
      </c>
      <c r="C3312" s="123" t="s">
        <v>98</v>
      </c>
      <c r="D3312" s="123" t="s">
        <v>158</v>
      </c>
      <c r="E3312" s="123" t="s">
        <v>1059</v>
      </c>
      <c r="F3312" s="123">
        <v>2024</v>
      </c>
      <c r="G3312" s="123" t="s">
        <v>138</v>
      </c>
      <c r="H3312" s="123" t="s">
        <v>151</v>
      </c>
      <c r="I3312" s="123" t="s">
        <v>200</v>
      </c>
      <c r="J3312" s="251" t="s">
        <v>13</v>
      </c>
      <c r="K3312" s="181">
        <v>842257</v>
      </c>
      <c r="L3312" s="181">
        <v>100000</v>
      </c>
      <c r="M3312" s="181">
        <v>100000</v>
      </c>
      <c r="N3312" s="182" t="s">
        <v>20</v>
      </c>
      <c r="O3312" s="183" t="s">
        <v>20</v>
      </c>
    </row>
    <row r="3313" spans="1:15" customFormat="1" ht="15.5" x14ac:dyDescent="0.35">
      <c r="A3313" s="176" t="s">
        <v>7197</v>
      </c>
      <c r="B3313" s="177" t="s">
        <v>7198</v>
      </c>
      <c r="C3313" s="176" t="s">
        <v>98</v>
      </c>
      <c r="D3313" s="176" t="s">
        <v>190</v>
      </c>
      <c r="E3313" s="176" t="s">
        <v>217</v>
      </c>
      <c r="F3313" s="176">
        <v>2024</v>
      </c>
      <c r="G3313" s="176" t="s">
        <v>138</v>
      </c>
      <c r="H3313" s="176" t="s">
        <v>210</v>
      </c>
      <c r="I3313" s="176" t="s">
        <v>289</v>
      </c>
      <c r="J3313" s="250" t="s">
        <v>13</v>
      </c>
      <c r="K3313" s="178">
        <v>81081</v>
      </c>
      <c r="L3313" s="178">
        <v>88574</v>
      </c>
      <c r="M3313" s="178">
        <v>88573</v>
      </c>
      <c r="N3313" s="179" t="s">
        <v>20</v>
      </c>
      <c r="O3313" s="180" t="s">
        <v>20</v>
      </c>
    </row>
    <row r="3314" spans="1:15" customFormat="1" ht="15.5" x14ac:dyDescent="0.35">
      <c r="A3314" s="123" t="s">
        <v>7199</v>
      </c>
      <c r="B3314" s="124" t="s">
        <v>7200</v>
      </c>
      <c r="C3314" s="123" t="s">
        <v>86</v>
      </c>
      <c r="D3314" s="123" t="s">
        <v>155</v>
      </c>
      <c r="E3314" s="123" t="s">
        <v>155</v>
      </c>
      <c r="F3314" s="123">
        <v>2024</v>
      </c>
      <c r="G3314" s="123" t="s">
        <v>138</v>
      </c>
      <c r="H3314" s="123" t="s">
        <v>151</v>
      </c>
      <c r="I3314" s="123" t="s">
        <v>200</v>
      </c>
      <c r="J3314" s="251" t="s">
        <v>13</v>
      </c>
      <c r="K3314" s="181">
        <v>1444532</v>
      </c>
      <c r="L3314" s="181">
        <v>1444532</v>
      </c>
      <c r="M3314" s="181">
        <v>1442928.524</v>
      </c>
      <c r="N3314" s="182" t="s">
        <v>20</v>
      </c>
      <c r="O3314" s="183" t="s">
        <v>20</v>
      </c>
    </row>
    <row r="3315" spans="1:15" customFormat="1" ht="15.5" x14ac:dyDescent="0.35">
      <c r="A3315" s="176" t="s">
        <v>7201</v>
      </c>
      <c r="B3315" s="177" t="s">
        <v>7202</v>
      </c>
      <c r="C3315" s="176" t="s">
        <v>87</v>
      </c>
      <c r="D3315" s="176" t="s">
        <v>60</v>
      </c>
      <c r="E3315" s="176" t="s">
        <v>644</v>
      </c>
      <c r="F3315" s="176">
        <v>2024</v>
      </c>
      <c r="G3315" s="176" t="s">
        <v>138</v>
      </c>
      <c r="H3315" s="176" t="s">
        <v>414</v>
      </c>
      <c r="I3315" s="176" t="s">
        <v>415</v>
      </c>
      <c r="J3315" s="250" t="s">
        <v>13</v>
      </c>
      <c r="K3315" s="178">
        <v>9</v>
      </c>
      <c r="L3315" s="184">
        <v>10</v>
      </c>
      <c r="M3315" s="184">
        <v>0</v>
      </c>
      <c r="N3315" s="179" t="s">
        <v>20</v>
      </c>
      <c r="O3315" s="180" t="s">
        <v>146</v>
      </c>
    </row>
    <row r="3316" spans="1:15" customFormat="1" ht="15.5" x14ac:dyDescent="0.35">
      <c r="A3316" s="123" t="s">
        <v>7203</v>
      </c>
      <c r="B3316" s="124" t="s">
        <v>7204</v>
      </c>
      <c r="C3316" s="123" t="s">
        <v>90</v>
      </c>
      <c r="D3316" s="123" t="s">
        <v>205</v>
      </c>
      <c r="E3316" s="123" t="s">
        <v>205</v>
      </c>
      <c r="F3316" s="123">
        <v>2024</v>
      </c>
      <c r="G3316" s="123" t="s">
        <v>251</v>
      </c>
      <c r="H3316" s="123" t="s">
        <v>210</v>
      </c>
      <c r="I3316" s="123" t="s">
        <v>211</v>
      </c>
      <c r="J3316" s="251" t="s">
        <v>13</v>
      </c>
      <c r="K3316" s="181">
        <v>122465</v>
      </c>
      <c r="L3316" s="181">
        <v>79920</v>
      </c>
      <c r="M3316" s="181">
        <v>79920</v>
      </c>
      <c r="N3316" s="182" t="s">
        <v>20</v>
      </c>
      <c r="O3316" s="183" t="s">
        <v>20</v>
      </c>
    </row>
    <row r="3317" spans="1:15" customFormat="1" ht="15.5" x14ac:dyDescent="0.35">
      <c r="A3317" s="176" t="s">
        <v>7205</v>
      </c>
      <c r="B3317" s="177" t="s">
        <v>7206</v>
      </c>
      <c r="C3317" s="176" t="s">
        <v>109</v>
      </c>
      <c r="D3317" s="176" t="s">
        <v>171</v>
      </c>
      <c r="E3317" s="176" t="s">
        <v>3700</v>
      </c>
      <c r="F3317" s="176">
        <v>2024</v>
      </c>
      <c r="G3317" s="176" t="s">
        <v>138</v>
      </c>
      <c r="H3317" s="176" t="s">
        <v>321</v>
      </c>
      <c r="I3317" s="176" t="s">
        <v>322</v>
      </c>
      <c r="J3317" s="250" t="s">
        <v>13</v>
      </c>
      <c r="K3317" s="178">
        <v>1444235</v>
      </c>
      <c r="L3317" s="178">
        <v>2</v>
      </c>
      <c r="M3317" s="178">
        <v>0</v>
      </c>
      <c r="N3317" s="179" t="s">
        <v>20</v>
      </c>
      <c r="O3317" s="180" t="s">
        <v>146</v>
      </c>
    </row>
    <row r="3318" spans="1:15" customFormat="1" ht="15.5" x14ac:dyDescent="0.35">
      <c r="A3318" s="123" t="s">
        <v>7207</v>
      </c>
      <c r="B3318" s="124" t="s">
        <v>7208</v>
      </c>
      <c r="C3318" s="123" t="s">
        <v>292</v>
      </c>
      <c r="D3318" s="123" t="s">
        <v>155</v>
      </c>
      <c r="E3318" s="123" t="s">
        <v>155</v>
      </c>
      <c r="F3318" s="123">
        <v>2024</v>
      </c>
      <c r="G3318" s="123" t="s">
        <v>138</v>
      </c>
      <c r="H3318" s="123" t="s">
        <v>151</v>
      </c>
      <c r="I3318" s="123" t="s">
        <v>200</v>
      </c>
      <c r="J3318" s="251" t="s">
        <v>13</v>
      </c>
      <c r="K3318" s="181">
        <v>5727060</v>
      </c>
      <c r="L3318" s="181">
        <v>7050974</v>
      </c>
      <c r="M3318" s="181">
        <v>5727068</v>
      </c>
      <c r="N3318" s="182" t="s">
        <v>20</v>
      </c>
      <c r="O3318" s="183" t="s">
        <v>20</v>
      </c>
    </row>
    <row r="3319" spans="1:15" customFormat="1" ht="15.5" x14ac:dyDescent="0.35">
      <c r="A3319" s="176" t="s">
        <v>7209</v>
      </c>
      <c r="B3319" s="177" t="s">
        <v>7210</v>
      </c>
      <c r="C3319" s="176" t="s">
        <v>109</v>
      </c>
      <c r="D3319" s="176" t="s">
        <v>288</v>
      </c>
      <c r="E3319" s="176" t="s">
        <v>1078</v>
      </c>
      <c r="F3319" s="176">
        <v>2024</v>
      </c>
      <c r="G3319" s="176" t="s">
        <v>251</v>
      </c>
      <c r="H3319" s="176" t="s">
        <v>1651</v>
      </c>
      <c r="I3319" s="176" t="s">
        <v>2318</v>
      </c>
      <c r="J3319" s="250" t="s">
        <v>13</v>
      </c>
      <c r="K3319" s="178">
        <v>42000</v>
      </c>
      <c r="L3319" s="178">
        <v>1</v>
      </c>
      <c r="M3319" s="178">
        <v>0</v>
      </c>
      <c r="N3319" s="179" t="s">
        <v>20</v>
      </c>
      <c r="O3319" s="180" t="s">
        <v>146</v>
      </c>
    </row>
    <row r="3320" spans="1:15" customFormat="1" ht="15.5" x14ac:dyDescent="0.35">
      <c r="A3320" s="123" t="s">
        <v>7211</v>
      </c>
      <c r="B3320" s="124" t="s">
        <v>7212</v>
      </c>
      <c r="C3320" s="123" t="s">
        <v>90</v>
      </c>
      <c r="D3320" s="123" t="s">
        <v>63</v>
      </c>
      <c r="E3320" s="123" t="s">
        <v>803</v>
      </c>
      <c r="F3320" s="123">
        <v>2024</v>
      </c>
      <c r="G3320" s="123" t="s">
        <v>251</v>
      </c>
      <c r="H3320" s="123" t="s">
        <v>210</v>
      </c>
      <c r="I3320" s="123" t="s">
        <v>289</v>
      </c>
      <c r="J3320" s="251" t="s">
        <v>13</v>
      </c>
      <c r="K3320" s="181">
        <v>101327</v>
      </c>
      <c r="L3320" s="181">
        <v>58501</v>
      </c>
      <c r="M3320" s="181">
        <v>58500</v>
      </c>
      <c r="N3320" s="182" t="s">
        <v>20</v>
      </c>
      <c r="O3320" s="183" t="s">
        <v>20</v>
      </c>
    </row>
    <row r="3321" spans="1:15" customFormat="1" ht="15.5" x14ac:dyDescent="0.35">
      <c r="A3321" s="176" t="s">
        <v>7213</v>
      </c>
      <c r="B3321" s="177" t="s">
        <v>7214</v>
      </c>
      <c r="C3321" s="176" t="s">
        <v>109</v>
      </c>
      <c r="D3321" s="176" t="s">
        <v>288</v>
      </c>
      <c r="E3321" s="176" t="s">
        <v>288</v>
      </c>
      <c r="F3321" s="176">
        <v>2024</v>
      </c>
      <c r="G3321" s="176" t="s">
        <v>138</v>
      </c>
      <c r="H3321" s="176" t="s">
        <v>321</v>
      </c>
      <c r="I3321" s="176" t="s">
        <v>322</v>
      </c>
      <c r="J3321" s="250" t="s">
        <v>13</v>
      </c>
      <c r="K3321" s="178">
        <v>1469305</v>
      </c>
      <c r="L3321" s="178">
        <v>1</v>
      </c>
      <c r="M3321" s="178">
        <v>0</v>
      </c>
      <c r="N3321" s="179" t="s">
        <v>20</v>
      </c>
      <c r="O3321" s="180" t="s">
        <v>146</v>
      </c>
    </row>
    <row r="3322" spans="1:15" customFormat="1" ht="15.5" x14ac:dyDescent="0.35">
      <c r="A3322" s="123" t="s">
        <v>7215</v>
      </c>
      <c r="B3322" s="124" t="s">
        <v>7216</v>
      </c>
      <c r="C3322" s="123" t="s">
        <v>111</v>
      </c>
      <c r="D3322" s="123" t="s">
        <v>932</v>
      </c>
      <c r="E3322" s="123" t="s">
        <v>7217</v>
      </c>
      <c r="F3322" s="123">
        <v>2024</v>
      </c>
      <c r="G3322" s="123" t="s">
        <v>138</v>
      </c>
      <c r="H3322" s="123" t="s">
        <v>144</v>
      </c>
      <c r="I3322" s="123" t="s">
        <v>145</v>
      </c>
      <c r="J3322" s="251" t="s">
        <v>13</v>
      </c>
      <c r="K3322" s="181">
        <v>807340</v>
      </c>
      <c r="L3322" s="181">
        <v>807340</v>
      </c>
      <c r="M3322" s="181">
        <v>798486.02300000004</v>
      </c>
      <c r="N3322" s="182" t="s">
        <v>20</v>
      </c>
      <c r="O3322" s="183" t="s">
        <v>20</v>
      </c>
    </row>
    <row r="3323" spans="1:15" customFormat="1" ht="15.5" x14ac:dyDescent="0.35">
      <c r="A3323" s="176" t="s">
        <v>7218</v>
      </c>
      <c r="B3323" s="177" t="s">
        <v>7219</v>
      </c>
      <c r="C3323" s="176" t="s">
        <v>292</v>
      </c>
      <c r="D3323" s="176" t="s">
        <v>655</v>
      </c>
      <c r="E3323" s="176" t="s">
        <v>655</v>
      </c>
      <c r="F3323" s="176">
        <v>2024</v>
      </c>
      <c r="G3323" s="176" t="s">
        <v>138</v>
      </c>
      <c r="H3323" s="176" t="s">
        <v>182</v>
      </c>
      <c r="I3323" s="176" t="s">
        <v>183</v>
      </c>
      <c r="J3323" s="250" t="s">
        <v>13</v>
      </c>
      <c r="K3323" s="178">
        <v>1500</v>
      </c>
      <c r="L3323" s="178">
        <v>1500</v>
      </c>
      <c r="M3323" s="178">
        <v>103.17400000000001</v>
      </c>
      <c r="N3323" s="179" t="s">
        <v>20</v>
      </c>
      <c r="O3323" s="180" t="s">
        <v>20</v>
      </c>
    </row>
    <row r="3324" spans="1:15" customFormat="1" ht="15.5" x14ac:dyDescent="0.35">
      <c r="A3324" s="123" t="s">
        <v>7220</v>
      </c>
      <c r="B3324" s="124" t="s">
        <v>7221</v>
      </c>
      <c r="C3324" s="123" t="s">
        <v>111</v>
      </c>
      <c r="D3324" s="123" t="s">
        <v>932</v>
      </c>
      <c r="E3324" s="123" t="s">
        <v>3845</v>
      </c>
      <c r="F3324" s="123">
        <v>2024</v>
      </c>
      <c r="G3324" s="123" t="s">
        <v>138</v>
      </c>
      <c r="H3324" s="123" t="s">
        <v>182</v>
      </c>
      <c r="I3324" s="123" t="s">
        <v>330</v>
      </c>
      <c r="J3324" s="251" t="s">
        <v>13</v>
      </c>
      <c r="K3324" s="181">
        <v>2000</v>
      </c>
      <c r="L3324" s="181">
        <v>2000</v>
      </c>
      <c r="M3324" s="181">
        <v>0</v>
      </c>
      <c r="N3324" s="182" t="s">
        <v>20</v>
      </c>
      <c r="O3324" s="183" t="s">
        <v>146</v>
      </c>
    </row>
    <row r="3325" spans="1:15" customFormat="1" ht="15.5" x14ac:dyDescent="0.35">
      <c r="A3325" s="176" t="s">
        <v>7222</v>
      </c>
      <c r="B3325" s="177" t="s">
        <v>7223</v>
      </c>
      <c r="C3325" s="176" t="s">
        <v>96</v>
      </c>
      <c r="D3325" s="176" t="s">
        <v>166</v>
      </c>
      <c r="E3325" s="176" t="s">
        <v>285</v>
      </c>
      <c r="F3325" s="176">
        <v>2024</v>
      </c>
      <c r="G3325" s="176" t="s">
        <v>138</v>
      </c>
      <c r="H3325" s="176" t="s">
        <v>182</v>
      </c>
      <c r="I3325" s="176" t="s">
        <v>1202</v>
      </c>
      <c r="J3325" s="250" t="s">
        <v>13</v>
      </c>
      <c r="K3325" s="178">
        <v>15330</v>
      </c>
      <c r="L3325" s="178">
        <v>15330</v>
      </c>
      <c r="M3325" s="178">
        <v>14980</v>
      </c>
      <c r="N3325" s="179" t="s">
        <v>20</v>
      </c>
      <c r="O3325" s="180" t="s">
        <v>20</v>
      </c>
    </row>
    <row r="3326" spans="1:15" customFormat="1" ht="15.5" x14ac:dyDescent="0.35">
      <c r="A3326" s="123" t="s">
        <v>7224</v>
      </c>
      <c r="B3326" s="124" t="s">
        <v>7225</v>
      </c>
      <c r="C3326" s="123" t="s">
        <v>88</v>
      </c>
      <c r="D3326" s="123" t="s">
        <v>155</v>
      </c>
      <c r="E3326" s="123" t="s">
        <v>155</v>
      </c>
      <c r="F3326" s="123">
        <v>2024</v>
      </c>
      <c r="G3326" s="123" t="s">
        <v>138</v>
      </c>
      <c r="H3326" s="123" t="s">
        <v>151</v>
      </c>
      <c r="I3326" s="123" t="s">
        <v>200</v>
      </c>
      <c r="J3326" s="251" t="s">
        <v>13</v>
      </c>
      <c r="K3326" s="181">
        <v>301150</v>
      </c>
      <c r="L3326" s="181">
        <v>301150</v>
      </c>
      <c r="M3326" s="181">
        <v>301150</v>
      </c>
      <c r="N3326" s="182" t="s">
        <v>20</v>
      </c>
      <c r="O3326" s="183" t="s">
        <v>20</v>
      </c>
    </row>
    <row r="3327" spans="1:15" customFormat="1" ht="15.5" x14ac:dyDescent="0.35">
      <c r="A3327" s="176" t="s">
        <v>7226</v>
      </c>
      <c r="B3327" s="177" t="s">
        <v>7227</v>
      </c>
      <c r="C3327" s="176" t="s">
        <v>90</v>
      </c>
      <c r="D3327" s="176" t="s">
        <v>63</v>
      </c>
      <c r="E3327" s="176" t="s">
        <v>63</v>
      </c>
      <c r="F3327" s="176">
        <v>2024</v>
      </c>
      <c r="G3327" s="176" t="s">
        <v>138</v>
      </c>
      <c r="H3327" s="176" t="s">
        <v>182</v>
      </c>
      <c r="I3327" s="176" t="s">
        <v>330</v>
      </c>
      <c r="J3327" s="250" t="s">
        <v>13</v>
      </c>
      <c r="K3327" s="178">
        <v>38828</v>
      </c>
      <c r="L3327" s="178">
        <v>38828</v>
      </c>
      <c r="M3327" s="178">
        <v>22332</v>
      </c>
      <c r="N3327" s="179" t="s">
        <v>20</v>
      </c>
      <c r="O3327" s="180" t="s">
        <v>20</v>
      </c>
    </row>
    <row r="3328" spans="1:15" customFormat="1" ht="15.5" x14ac:dyDescent="0.35">
      <c r="A3328" s="123" t="s">
        <v>7228</v>
      </c>
      <c r="B3328" s="124" t="s">
        <v>7229</v>
      </c>
      <c r="C3328" s="123" t="s">
        <v>90</v>
      </c>
      <c r="D3328" s="123" t="s">
        <v>63</v>
      </c>
      <c r="E3328" s="123" t="s">
        <v>901</v>
      </c>
      <c r="F3328" s="123">
        <v>2024</v>
      </c>
      <c r="G3328" s="123" t="s">
        <v>138</v>
      </c>
      <c r="H3328" s="123" t="s">
        <v>182</v>
      </c>
      <c r="I3328" s="123" t="s">
        <v>330</v>
      </c>
      <c r="J3328" s="251" t="s">
        <v>13</v>
      </c>
      <c r="K3328" s="181">
        <v>15195</v>
      </c>
      <c r="L3328" s="181">
        <v>22929</v>
      </c>
      <c r="M3328" s="181">
        <v>5195</v>
      </c>
      <c r="N3328" s="182" t="s">
        <v>20</v>
      </c>
      <c r="O3328" s="183" t="s">
        <v>20</v>
      </c>
    </row>
    <row r="3329" spans="1:15" customFormat="1" ht="15.5" x14ac:dyDescent="0.35">
      <c r="A3329" s="176" t="s">
        <v>7230</v>
      </c>
      <c r="B3329" s="177" t="s">
        <v>7231</v>
      </c>
      <c r="C3329" s="176" t="s">
        <v>90</v>
      </c>
      <c r="D3329" s="176" t="s">
        <v>63</v>
      </c>
      <c r="E3329" s="176" t="s">
        <v>901</v>
      </c>
      <c r="F3329" s="176">
        <v>2024</v>
      </c>
      <c r="G3329" s="176" t="s">
        <v>138</v>
      </c>
      <c r="H3329" s="176" t="s">
        <v>182</v>
      </c>
      <c r="I3329" s="176" t="s">
        <v>330</v>
      </c>
      <c r="J3329" s="250" t="s">
        <v>13</v>
      </c>
      <c r="K3329" s="178">
        <v>11647</v>
      </c>
      <c r="L3329" s="184">
        <v>16912</v>
      </c>
      <c r="M3329" s="178">
        <v>1647</v>
      </c>
      <c r="N3329" s="179" t="s">
        <v>20</v>
      </c>
      <c r="O3329" s="180" t="s">
        <v>20</v>
      </c>
    </row>
    <row r="3330" spans="1:15" customFormat="1" ht="15.5" x14ac:dyDescent="0.35">
      <c r="A3330" s="123" t="s">
        <v>7232</v>
      </c>
      <c r="B3330" s="124" t="s">
        <v>7233</v>
      </c>
      <c r="C3330" s="123" t="s">
        <v>90</v>
      </c>
      <c r="D3330" s="123" t="s">
        <v>63</v>
      </c>
      <c r="E3330" s="123" t="s">
        <v>1150</v>
      </c>
      <c r="F3330" s="123">
        <v>2024</v>
      </c>
      <c r="G3330" s="123" t="s">
        <v>138</v>
      </c>
      <c r="H3330" s="123" t="s">
        <v>182</v>
      </c>
      <c r="I3330" s="123" t="s">
        <v>330</v>
      </c>
      <c r="J3330" s="251" t="s">
        <v>13</v>
      </c>
      <c r="K3330" s="181">
        <v>3300</v>
      </c>
      <c r="L3330" s="181">
        <v>52261</v>
      </c>
      <c r="M3330" s="181">
        <v>3300</v>
      </c>
      <c r="N3330" s="182" t="s">
        <v>20</v>
      </c>
      <c r="O3330" s="183" t="s">
        <v>20</v>
      </c>
    </row>
    <row r="3331" spans="1:15" customFormat="1" ht="15.5" x14ac:dyDescent="0.35">
      <c r="A3331" s="176" t="s">
        <v>7234</v>
      </c>
      <c r="B3331" s="177" t="s">
        <v>7235</v>
      </c>
      <c r="C3331" s="176" t="s">
        <v>111</v>
      </c>
      <c r="D3331" s="176" t="s">
        <v>155</v>
      </c>
      <c r="E3331" s="176" t="s">
        <v>155</v>
      </c>
      <c r="F3331" s="176">
        <v>2024</v>
      </c>
      <c r="G3331" s="176" t="s">
        <v>138</v>
      </c>
      <c r="H3331" s="176" t="s">
        <v>151</v>
      </c>
      <c r="I3331" s="176" t="s">
        <v>200</v>
      </c>
      <c r="J3331" s="250" t="s">
        <v>13</v>
      </c>
      <c r="K3331" s="178">
        <v>5232969</v>
      </c>
      <c r="L3331" s="178">
        <v>5371730</v>
      </c>
      <c r="M3331" s="178">
        <v>5147008</v>
      </c>
      <c r="N3331" s="179" t="s">
        <v>20</v>
      </c>
      <c r="O3331" s="180" t="s">
        <v>20</v>
      </c>
    </row>
    <row r="3332" spans="1:15" customFormat="1" ht="15.5" x14ac:dyDescent="0.35">
      <c r="A3332" s="123" t="s">
        <v>7236</v>
      </c>
      <c r="B3332" s="124" t="s">
        <v>7237</v>
      </c>
      <c r="C3332" s="123" t="s">
        <v>88</v>
      </c>
      <c r="D3332" s="123" t="s">
        <v>396</v>
      </c>
      <c r="E3332" s="123" t="s">
        <v>396</v>
      </c>
      <c r="F3332" s="123">
        <v>2024</v>
      </c>
      <c r="G3332" s="123" t="s">
        <v>138</v>
      </c>
      <c r="H3332" s="123" t="s">
        <v>182</v>
      </c>
      <c r="I3332" s="123" t="s">
        <v>330</v>
      </c>
      <c r="J3332" s="251" t="s">
        <v>13</v>
      </c>
      <c r="K3332" s="181">
        <v>2100</v>
      </c>
      <c r="L3332" s="181">
        <v>2100</v>
      </c>
      <c r="M3332" s="181">
        <v>1100</v>
      </c>
      <c r="N3332" s="182" t="s">
        <v>20</v>
      </c>
      <c r="O3332" s="183" t="s">
        <v>20</v>
      </c>
    </row>
    <row r="3333" spans="1:15" customFormat="1" ht="15.5" x14ac:dyDescent="0.35">
      <c r="A3333" s="176" t="s">
        <v>7238</v>
      </c>
      <c r="B3333" s="177" t="s">
        <v>7239</v>
      </c>
      <c r="C3333" s="176" t="s">
        <v>93</v>
      </c>
      <c r="D3333" s="176" t="s">
        <v>234</v>
      </c>
      <c r="E3333" s="176" t="s">
        <v>7240</v>
      </c>
      <c r="F3333" s="176">
        <v>2024</v>
      </c>
      <c r="G3333" s="176" t="s">
        <v>138</v>
      </c>
      <c r="H3333" s="176" t="s">
        <v>182</v>
      </c>
      <c r="I3333" s="176" t="s">
        <v>330</v>
      </c>
      <c r="J3333" s="250" t="s">
        <v>13</v>
      </c>
      <c r="K3333" s="178">
        <v>13220</v>
      </c>
      <c r="L3333" s="184">
        <v>11246</v>
      </c>
      <c r="M3333" s="178">
        <v>620</v>
      </c>
      <c r="N3333" s="179" t="s">
        <v>20</v>
      </c>
      <c r="O3333" s="180" t="s">
        <v>20</v>
      </c>
    </row>
    <row r="3334" spans="1:15" customFormat="1" ht="15.5" x14ac:dyDescent="0.35">
      <c r="A3334" s="123" t="s">
        <v>7241</v>
      </c>
      <c r="B3334" s="124" t="s">
        <v>7242</v>
      </c>
      <c r="C3334" s="123" t="s">
        <v>98</v>
      </c>
      <c r="D3334" s="123" t="s">
        <v>365</v>
      </c>
      <c r="E3334" s="123" t="s">
        <v>1821</v>
      </c>
      <c r="F3334" s="123">
        <v>2024</v>
      </c>
      <c r="G3334" s="123" t="s">
        <v>138</v>
      </c>
      <c r="H3334" s="123" t="s">
        <v>139</v>
      </c>
      <c r="I3334" s="123" t="s">
        <v>140</v>
      </c>
      <c r="J3334" s="251" t="s">
        <v>13</v>
      </c>
      <c r="K3334" s="181">
        <v>33646</v>
      </c>
      <c r="L3334" s="181">
        <v>25064</v>
      </c>
      <c r="M3334" s="181">
        <v>23824</v>
      </c>
      <c r="N3334" s="182" t="s">
        <v>20</v>
      </c>
      <c r="O3334" s="183" t="s">
        <v>20</v>
      </c>
    </row>
    <row r="3335" spans="1:15" customFormat="1" ht="15.5" x14ac:dyDescent="0.35">
      <c r="A3335" s="176" t="s">
        <v>7243</v>
      </c>
      <c r="B3335" s="177" t="s">
        <v>7244</v>
      </c>
      <c r="C3335" s="176" t="s">
        <v>109</v>
      </c>
      <c r="D3335" s="176" t="s">
        <v>171</v>
      </c>
      <c r="E3335" s="176" t="s">
        <v>7245</v>
      </c>
      <c r="F3335" s="176">
        <v>2024</v>
      </c>
      <c r="G3335" s="176" t="s">
        <v>138</v>
      </c>
      <c r="H3335" s="176" t="s">
        <v>321</v>
      </c>
      <c r="I3335" s="176" t="s">
        <v>322</v>
      </c>
      <c r="J3335" s="250" t="s">
        <v>13</v>
      </c>
      <c r="K3335" s="178">
        <v>1626926</v>
      </c>
      <c r="L3335" s="178">
        <v>1301270</v>
      </c>
      <c r="M3335" s="178">
        <v>1301267.794</v>
      </c>
      <c r="N3335" s="179" t="s">
        <v>20</v>
      </c>
      <c r="O3335" s="180" t="s">
        <v>20</v>
      </c>
    </row>
    <row r="3336" spans="1:15" customFormat="1" ht="15.5" x14ac:dyDescent="0.35">
      <c r="A3336" s="123" t="s">
        <v>7246</v>
      </c>
      <c r="B3336" s="124" t="s">
        <v>7247</v>
      </c>
      <c r="C3336" s="123" t="s">
        <v>92</v>
      </c>
      <c r="D3336" s="123" t="s">
        <v>155</v>
      </c>
      <c r="E3336" s="123" t="s">
        <v>155</v>
      </c>
      <c r="F3336" s="123">
        <v>2024</v>
      </c>
      <c r="G3336" s="123" t="s">
        <v>138</v>
      </c>
      <c r="H3336" s="123" t="s">
        <v>151</v>
      </c>
      <c r="I3336" s="123" t="s">
        <v>200</v>
      </c>
      <c r="J3336" s="251" t="s">
        <v>13</v>
      </c>
      <c r="K3336" s="181">
        <v>1150139</v>
      </c>
      <c r="L3336" s="181">
        <v>1851844</v>
      </c>
      <c r="M3336" s="181">
        <v>1049711</v>
      </c>
      <c r="N3336" s="182" t="s">
        <v>20</v>
      </c>
      <c r="O3336" s="183" t="s">
        <v>20</v>
      </c>
    </row>
    <row r="3337" spans="1:15" customFormat="1" ht="15.5" x14ac:dyDescent="0.35">
      <c r="A3337" s="176" t="s">
        <v>7248</v>
      </c>
      <c r="B3337" s="177" t="s">
        <v>7249</v>
      </c>
      <c r="C3337" s="176" t="s">
        <v>74</v>
      </c>
      <c r="D3337" s="176" t="s">
        <v>155</v>
      </c>
      <c r="E3337" s="176" t="s">
        <v>155</v>
      </c>
      <c r="F3337" s="176">
        <v>2024</v>
      </c>
      <c r="G3337" s="176" t="s">
        <v>251</v>
      </c>
      <c r="H3337" s="176" t="s">
        <v>144</v>
      </c>
      <c r="I3337" s="176" t="s">
        <v>144</v>
      </c>
      <c r="J3337" s="250" t="s">
        <v>13</v>
      </c>
      <c r="K3337" s="178">
        <v>658600</v>
      </c>
      <c r="L3337" s="184">
        <v>658600</v>
      </c>
      <c r="M3337" s="178">
        <v>569253.29099999997</v>
      </c>
      <c r="N3337" s="179" t="s">
        <v>20</v>
      </c>
      <c r="O3337" s="180" t="s">
        <v>20</v>
      </c>
    </row>
    <row r="3338" spans="1:15" customFormat="1" ht="15.5" x14ac:dyDescent="0.35">
      <c r="A3338" s="123" t="s">
        <v>7250</v>
      </c>
      <c r="B3338" s="124" t="s">
        <v>7251</v>
      </c>
      <c r="C3338" s="123" t="s">
        <v>97</v>
      </c>
      <c r="D3338" s="123" t="s">
        <v>685</v>
      </c>
      <c r="E3338" s="123" t="s">
        <v>686</v>
      </c>
      <c r="F3338" s="123">
        <v>2024</v>
      </c>
      <c r="G3338" s="123" t="s">
        <v>251</v>
      </c>
      <c r="H3338" s="123" t="s">
        <v>151</v>
      </c>
      <c r="I3338" s="123" t="s">
        <v>200</v>
      </c>
      <c r="J3338" s="251" t="s">
        <v>13</v>
      </c>
      <c r="K3338" s="181">
        <v>76647</v>
      </c>
      <c r="L3338" s="181">
        <v>76647</v>
      </c>
      <c r="M3338" s="181">
        <v>76647</v>
      </c>
      <c r="N3338" s="182" t="s">
        <v>20</v>
      </c>
      <c r="O3338" s="183" t="s">
        <v>20</v>
      </c>
    </row>
    <row r="3339" spans="1:15" customFormat="1" ht="15.5" x14ac:dyDescent="0.35">
      <c r="A3339" s="176" t="s">
        <v>7252</v>
      </c>
      <c r="B3339" s="177" t="s">
        <v>7253</v>
      </c>
      <c r="C3339" s="176" t="s">
        <v>97</v>
      </c>
      <c r="D3339" s="176" t="s">
        <v>685</v>
      </c>
      <c r="E3339" s="176" t="s">
        <v>1195</v>
      </c>
      <c r="F3339" s="176">
        <v>2024</v>
      </c>
      <c r="G3339" s="176" t="s">
        <v>251</v>
      </c>
      <c r="H3339" s="176" t="s">
        <v>151</v>
      </c>
      <c r="I3339" s="176" t="s">
        <v>200</v>
      </c>
      <c r="J3339" s="250" t="s">
        <v>13</v>
      </c>
      <c r="K3339" s="178">
        <v>20000</v>
      </c>
      <c r="L3339" s="178">
        <v>1</v>
      </c>
      <c r="M3339" s="178">
        <v>0</v>
      </c>
      <c r="N3339" s="179" t="s">
        <v>20</v>
      </c>
      <c r="O3339" s="180" t="s">
        <v>146</v>
      </c>
    </row>
    <row r="3340" spans="1:15" customFormat="1" ht="15.5" x14ac:dyDescent="0.35">
      <c r="A3340" s="123" t="s">
        <v>7254</v>
      </c>
      <c r="B3340" s="124" t="s">
        <v>7255</v>
      </c>
      <c r="C3340" s="123" t="s">
        <v>98</v>
      </c>
      <c r="D3340" s="123" t="s">
        <v>365</v>
      </c>
      <c r="E3340" s="123" t="s">
        <v>457</v>
      </c>
      <c r="F3340" s="123">
        <v>2024</v>
      </c>
      <c r="G3340" s="123" t="s">
        <v>138</v>
      </c>
      <c r="H3340" s="123" t="s">
        <v>151</v>
      </c>
      <c r="I3340" s="123" t="s">
        <v>200</v>
      </c>
      <c r="J3340" s="251" t="s">
        <v>13</v>
      </c>
      <c r="K3340" s="181">
        <v>1072445</v>
      </c>
      <c r="L3340" s="185">
        <v>3</v>
      </c>
      <c r="M3340" s="181">
        <v>0</v>
      </c>
      <c r="N3340" s="182" t="s">
        <v>20</v>
      </c>
      <c r="O3340" s="183" t="s">
        <v>146</v>
      </c>
    </row>
    <row r="3341" spans="1:15" customFormat="1" ht="15.5" x14ac:dyDescent="0.35">
      <c r="A3341" s="176" t="s">
        <v>7256</v>
      </c>
      <c r="B3341" s="177" t="s">
        <v>7257</v>
      </c>
      <c r="C3341" s="176" t="s">
        <v>93</v>
      </c>
      <c r="D3341" s="176" t="s">
        <v>234</v>
      </c>
      <c r="E3341" s="176" t="s">
        <v>234</v>
      </c>
      <c r="F3341" s="176">
        <v>2024</v>
      </c>
      <c r="G3341" s="176" t="s">
        <v>138</v>
      </c>
      <c r="H3341" s="176" t="s">
        <v>182</v>
      </c>
      <c r="I3341" s="176" t="s">
        <v>330</v>
      </c>
      <c r="J3341" s="250" t="s">
        <v>13</v>
      </c>
      <c r="K3341" s="178">
        <v>8165</v>
      </c>
      <c r="L3341" s="178">
        <v>8165</v>
      </c>
      <c r="M3341" s="178">
        <v>650</v>
      </c>
      <c r="N3341" s="179" t="s">
        <v>20</v>
      </c>
      <c r="O3341" s="180" t="s">
        <v>20</v>
      </c>
    </row>
    <row r="3342" spans="1:15" customFormat="1" ht="15.5" x14ac:dyDescent="0.35">
      <c r="A3342" s="123" t="s">
        <v>7258</v>
      </c>
      <c r="B3342" s="124" t="s">
        <v>7259</v>
      </c>
      <c r="C3342" s="123" t="s">
        <v>97</v>
      </c>
      <c r="D3342" s="123" t="s">
        <v>333</v>
      </c>
      <c r="E3342" s="123" t="s">
        <v>822</v>
      </c>
      <c r="F3342" s="123">
        <v>2024</v>
      </c>
      <c r="G3342" s="123" t="s">
        <v>251</v>
      </c>
      <c r="H3342" s="123" t="s">
        <v>151</v>
      </c>
      <c r="I3342" s="123" t="s">
        <v>200</v>
      </c>
      <c r="J3342" s="251" t="s">
        <v>13</v>
      </c>
      <c r="K3342" s="181">
        <v>20700</v>
      </c>
      <c r="L3342" s="181">
        <v>1</v>
      </c>
      <c r="M3342" s="181">
        <v>0</v>
      </c>
      <c r="N3342" s="182" t="s">
        <v>20</v>
      </c>
      <c r="O3342" s="183" t="s">
        <v>146</v>
      </c>
    </row>
    <row r="3343" spans="1:15" customFormat="1" ht="15.5" x14ac:dyDescent="0.35">
      <c r="A3343" s="176" t="s">
        <v>7260</v>
      </c>
      <c r="B3343" s="177" t="s">
        <v>7261</v>
      </c>
      <c r="C3343" s="176" t="s">
        <v>97</v>
      </c>
      <c r="D3343" s="176" t="s">
        <v>333</v>
      </c>
      <c r="E3343" s="176" t="s">
        <v>334</v>
      </c>
      <c r="F3343" s="176">
        <v>2024</v>
      </c>
      <c r="G3343" s="176" t="s">
        <v>251</v>
      </c>
      <c r="H3343" s="176" t="s">
        <v>151</v>
      </c>
      <c r="I3343" s="176" t="s">
        <v>200</v>
      </c>
      <c r="J3343" s="250" t="s">
        <v>13</v>
      </c>
      <c r="K3343" s="178">
        <v>62100</v>
      </c>
      <c r="L3343" s="178">
        <v>60000</v>
      </c>
      <c r="M3343" s="178">
        <v>60000</v>
      </c>
      <c r="N3343" s="179" t="s">
        <v>20</v>
      </c>
      <c r="O3343" s="180" t="s">
        <v>20</v>
      </c>
    </row>
    <row r="3344" spans="1:15" customFormat="1" ht="15.5" x14ac:dyDescent="0.35">
      <c r="A3344" s="123" t="s">
        <v>7262</v>
      </c>
      <c r="B3344" s="124" t="s">
        <v>7263</v>
      </c>
      <c r="C3344" s="123" t="s">
        <v>97</v>
      </c>
      <c r="D3344" s="123" t="s">
        <v>333</v>
      </c>
      <c r="E3344" s="123" t="s">
        <v>4742</v>
      </c>
      <c r="F3344" s="123">
        <v>2024</v>
      </c>
      <c r="G3344" s="123" t="s">
        <v>251</v>
      </c>
      <c r="H3344" s="123" t="s">
        <v>151</v>
      </c>
      <c r="I3344" s="123" t="s">
        <v>200</v>
      </c>
      <c r="J3344" s="251" t="s">
        <v>13</v>
      </c>
      <c r="K3344" s="181">
        <v>20699</v>
      </c>
      <c r="L3344" s="181">
        <v>1</v>
      </c>
      <c r="M3344" s="181">
        <v>0</v>
      </c>
      <c r="N3344" s="182" t="s">
        <v>20</v>
      </c>
      <c r="O3344" s="183" t="s">
        <v>146</v>
      </c>
    </row>
    <row r="3345" spans="1:15" customFormat="1" ht="15.5" x14ac:dyDescent="0.35">
      <c r="A3345" s="176" t="s">
        <v>7264</v>
      </c>
      <c r="B3345" s="177" t="s">
        <v>7265</v>
      </c>
      <c r="C3345" s="176" t="s">
        <v>97</v>
      </c>
      <c r="D3345" s="176" t="s">
        <v>333</v>
      </c>
      <c r="E3345" s="176" t="s">
        <v>1319</v>
      </c>
      <c r="F3345" s="176">
        <v>2024</v>
      </c>
      <c r="G3345" s="176" t="s">
        <v>251</v>
      </c>
      <c r="H3345" s="176" t="s">
        <v>151</v>
      </c>
      <c r="I3345" s="176" t="s">
        <v>200</v>
      </c>
      <c r="J3345" s="250" t="s">
        <v>13</v>
      </c>
      <c r="K3345" s="178">
        <v>76636</v>
      </c>
      <c r="L3345" s="178">
        <v>76636</v>
      </c>
      <c r="M3345" s="178">
        <v>76636</v>
      </c>
      <c r="N3345" s="179" t="s">
        <v>20</v>
      </c>
      <c r="O3345" s="180" t="s">
        <v>20</v>
      </c>
    </row>
    <row r="3346" spans="1:15" customFormat="1" ht="15.5" x14ac:dyDescent="0.35">
      <c r="A3346" s="123" t="s">
        <v>7266</v>
      </c>
      <c r="B3346" s="124" t="s">
        <v>7267</v>
      </c>
      <c r="C3346" s="123" t="s">
        <v>89</v>
      </c>
      <c r="D3346" s="123" t="s">
        <v>155</v>
      </c>
      <c r="E3346" s="123" t="s">
        <v>155</v>
      </c>
      <c r="F3346" s="123">
        <v>2024</v>
      </c>
      <c r="G3346" s="123" t="s">
        <v>138</v>
      </c>
      <c r="H3346" s="123" t="s">
        <v>151</v>
      </c>
      <c r="I3346" s="123" t="s">
        <v>200</v>
      </c>
      <c r="J3346" s="251" t="s">
        <v>13</v>
      </c>
      <c r="K3346" s="181">
        <v>1144280</v>
      </c>
      <c r="L3346" s="181">
        <v>1144281</v>
      </c>
      <c r="M3346" s="181">
        <v>1139880.4639999999</v>
      </c>
      <c r="N3346" s="182" t="s">
        <v>20</v>
      </c>
      <c r="O3346" s="183" t="s">
        <v>20</v>
      </c>
    </row>
    <row r="3347" spans="1:15" customFormat="1" ht="15.5" x14ac:dyDescent="0.35">
      <c r="A3347" s="176" t="s">
        <v>7268</v>
      </c>
      <c r="B3347" s="177" t="s">
        <v>7269</v>
      </c>
      <c r="C3347" s="176" t="s">
        <v>90</v>
      </c>
      <c r="D3347" s="176" t="s">
        <v>205</v>
      </c>
      <c r="E3347" s="176" t="s">
        <v>206</v>
      </c>
      <c r="F3347" s="176">
        <v>2024</v>
      </c>
      <c r="G3347" s="176" t="s">
        <v>138</v>
      </c>
      <c r="H3347" s="176" t="s">
        <v>196</v>
      </c>
      <c r="I3347" s="176" t="s">
        <v>196</v>
      </c>
      <c r="J3347" s="250" t="s">
        <v>13</v>
      </c>
      <c r="K3347" s="178">
        <v>267331</v>
      </c>
      <c r="L3347" s="178">
        <v>195829</v>
      </c>
      <c r="M3347" s="178">
        <v>195827</v>
      </c>
      <c r="N3347" s="179" t="s">
        <v>20</v>
      </c>
      <c r="O3347" s="180" t="s">
        <v>20</v>
      </c>
    </row>
    <row r="3348" spans="1:15" customFormat="1" ht="15.5" x14ac:dyDescent="0.35">
      <c r="A3348" s="123" t="s">
        <v>7270</v>
      </c>
      <c r="B3348" s="124" t="s">
        <v>7271</v>
      </c>
      <c r="C3348" s="123" t="s">
        <v>98</v>
      </c>
      <c r="D3348" s="123" t="s">
        <v>365</v>
      </c>
      <c r="E3348" s="123" t="s">
        <v>1821</v>
      </c>
      <c r="F3348" s="123">
        <v>2024</v>
      </c>
      <c r="G3348" s="123" t="s">
        <v>138</v>
      </c>
      <c r="H3348" s="123" t="s">
        <v>139</v>
      </c>
      <c r="I3348" s="123" t="s">
        <v>140</v>
      </c>
      <c r="J3348" s="251" t="s">
        <v>13</v>
      </c>
      <c r="K3348" s="181">
        <v>502400</v>
      </c>
      <c r="L3348" s="181">
        <v>22001</v>
      </c>
      <c r="M3348" s="181">
        <v>21934.080000000002</v>
      </c>
      <c r="N3348" s="182" t="s">
        <v>20</v>
      </c>
      <c r="O3348" s="183" t="s">
        <v>20</v>
      </c>
    </row>
    <row r="3349" spans="1:15" customFormat="1" ht="15.5" x14ac:dyDescent="0.35">
      <c r="A3349" s="176" t="s">
        <v>7272</v>
      </c>
      <c r="B3349" s="177" t="s">
        <v>7273</v>
      </c>
      <c r="C3349" s="176" t="s">
        <v>98</v>
      </c>
      <c r="D3349" s="176" t="s">
        <v>400</v>
      </c>
      <c r="E3349" s="176" t="s">
        <v>1056</v>
      </c>
      <c r="F3349" s="176">
        <v>2024</v>
      </c>
      <c r="G3349" s="176" t="s">
        <v>138</v>
      </c>
      <c r="H3349" s="176" t="s">
        <v>139</v>
      </c>
      <c r="I3349" s="176" t="s">
        <v>140</v>
      </c>
      <c r="J3349" s="250" t="s">
        <v>13</v>
      </c>
      <c r="K3349" s="178">
        <v>628112</v>
      </c>
      <c r="L3349" s="178">
        <v>145001</v>
      </c>
      <c r="M3349" s="178">
        <v>41603</v>
      </c>
      <c r="N3349" s="179" t="s">
        <v>20</v>
      </c>
      <c r="O3349" s="180" t="s">
        <v>20</v>
      </c>
    </row>
    <row r="3350" spans="1:15" customFormat="1" ht="15.5" x14ac:dyDescent="0.35">
      <c r="A3350" s="123" t="s">
        <v>7274</v>
      </c>
      <c r="B3350" s="124" t="s">
        <v>7275</v>
      </c>
      <c r="C3350" s="123" t="s">
        <v>93</v>
      </c>
      <c r="D3350" s="123" t="s">
        <v>155</v>
      </c>
      <c r="E3350" s="123" t="s">
        <v>155</v>
      </c>
      <c r="F3350" s="123">
        <v>2024</v>
      </c>
      <c r="G3350" s="123" t="s">
        <v>138</v>
      </c>
      <c r="H3350" s="123" t="s">
        <v>151</v>
      </c>
      <c r="I3350" s="123" t="s">
        <v>200</v>
      </c>
      <c r="J3350" s="251" t="s">
        <v>13</v>
      </c>
      <c r="K3350" s="181">
        <v>2041143</v>
      </c>
      <c r="L3350" s="181">
        <v>2225098</v>
      </c>
      <c r="M3350" s="181">
        <v>2176055</v>
      </c>
      <c r="N3350" s="182" t="s">
        <v>20</v>
      </c>
      <c r="O3350" s="183" t="s">
        <v>20</v>
      </c>
    </row>
    <row r="3351" spans="1:15" customFormat="1" ht="15.5" x14ac:dyDescent="0.35">
      <c r="A3351" s="176" t="s">
        <v>7276</v>
      </c>
      <c r="B3351" s="177" t="s">
        <v>7277</v>
      </c>
      <c r="C3351" s="176" t="s">
        <v>109</v>
      </c>
      <c r="D3351" s="176" t="s">
        <v>171</v>
      </c>
      <c r="E3351" s="176" t="s">
        <v>3700</v>
      </c>
      <c r="F3351" s="176">
        <v>2024</v>
      </c>
      <c r="G3351" s="176" t="s">
        <v>138</v>
      </c>
      <c r="H3351" s="176" t="s">
        <v>182</v>
      </c>
      <c r="I3351" s="176" t="s">
        <v>330</v>
      </c>
      <c r="J3351" s="250" t="s">
        <v>13</v>
      </c>
      <c r="K3351" s="178">
        <v>21916</v>
      </c>
      <c r="L3351" s="184">
        <v>2</v>
      </c>
      <c r="M3351" s="178">
        <v>0</v>
      </c>
      <c r="N3351" s="179" t="s">
        <v>20</v>
      </c>
      <c r="O3351" s="180" t="s">
        <v>146</v>
      </c>
    </row>
    <row r="3352" spans="1:15" customFormat="1" ht="15.5" x14ac:dyDescent="0.35">
      <c r="A3352" s="123" t="s">
        <v>7278</v>
      </c>
      <c r="B3352" s="124" t="s">
        <v>7279</v>
      </c>
      <c r="C3352" s="123" t="s">
        <v>97</v>
      </c>
      <c r="D3352" s="123" t="s">
        <v>155</v>
      </c>
      <c r="E3352" s="123" t="s">
        <v>155</v>
      </c>
      <c r="F3352" s="123">
        <v>2024</v>
      </c>
      <c r="G3352" s="123" t="s">
        <v>138</v>
      </c>
      <c r="H3352" s="123" t="s">
        <v>151</v>
      </c>
      <c r="I3352" s="123" t="s">
        <v>200</v>
      </c>
      <c r="J3352" s="251" t="s">
        <v>13</v>
      </c>
      <c r="K3352" s="181">
        <v>4388234</v>
      </c>
      <c r="L3352" s="181">
        <v>2911812</v>
      </c>
      <c r="M3352" s="181">
        <v>2909041.5090000001</v>
      </c>
      <c r="N3352" s="182" t="s">
        <v>20</v>
      </c>
      <c r="O3352" s="183" t="s">
        <v>20</v>
      </c>
    </row>
    <row r="3353" spans="1:15" customFormat="1" ht="15.5" x14ac:dyDescent="0.35">
      <c r="A3353" s="176" t="s">
        <v>7280</v>
      </c>
      <c r="B3353" s="177" t="s">
        <v>7281</v>
      </c>
      <c r="C3353" s="176" t="s">
        <v>87</v>
      </c>
      <c r="D3353" s="176" t="s">
        <v>592</v>
      </c>
      <c r="E3353" s="176" t="s">
        <v>593</v>
      </c>
      <c r="F3353" s="176">
        <v>2024</v>
      </c>
      <c r="G3353" s="176" t="s">
        <v>138</v>
      </c>
      <c r="H3353" s="176" t="s">
        <v>182</v>
      </c>
      <c r="I3353" s="176" t="s">
        <v>330</v>
      </c>
      <c r="J3353" s="250" t="s">
        <v>13</v>
      </c>
      <c r="K3353" s="178">
        <v>910</v>
      </c>
      <c r="L3353" s="178">
        <v>102000</v>
      </c>
      <c r="M3353" s="178">
        <v>910.81399999999996</v>
      </c>
      <c r="N3353" s="179" t="s">
        <v>20</v>
      </c>
      <c r="O3353" s="180" t="s">
        <v>20</v>
      </c>
    </row>
    <row r="3354" spans="1:15" customFormat="1" ht="15.5" x14ac:dyDescent="0.35">
      <c r="A3354" s="123" t="s">
        <v>7282</v>
      </c>
      <c r="B3354" s="124" t="s">
        <v>7283</v>
      </c>
      <c r="C3354" s="123" t="s">
        <v>93</v>
      </c>
      <c r="D3354" s="123" t="s">
        <v>234</v>
      </c>
      <c r="E3354" s="123" t="s">
        <v>1981</v>
      </c>
      <c r="F3354" s="123">
        <v>2024</v>
      </c>
      <c r="G3354" s="123" t="s">
        <v>138</v>
      </c>
      <c r="H3354" s="123" t="s">
        <v>151</v>
      </c>
      <c r="I3354" s="123" t="s">
        <v>200</v>
      </c>
      <c r="J3354" s="251" t="s">
        <v>13</v>
      </c>
      <c r="K3354" s="181">
        <v>2</v>
      </c>
      <c r="L3354" s="181">
        <v>2</v>
      </c>
      <c r="M3354" s="181">
        <v>0</v>
      </c>
      <c r="N3354" s="182" t="s">
        <v>20</v>
      </c>
      <c r="O3354" s="183" t="s">
        <v>146</v>
      </c>
    </row>
    <row r="3355" spans="1:15" customFormat="1" ht="15.5" x14ac:dyDescent="0.35">
      <c r="A3355" s="176" t="s">
        <v>7284</v>
      </c>
      <c r="B3355" s="177" t="s">
        <v>7285</v>
      </c>
      <c r="C3355" s="176" t="s">
        <v>97</v>
      </c>
      <c r="D3355" s="176" t="s">
        <v>333</v>
      </c>
      <c r="E3355" s="176" t="s">
        <v>891</v>
      </c>
      <c r="F3355" s="176">
        <v>2024</v>
      </c>
      <c r="G3355" s="176" t="s">
        <v>138</v>
      </c>
      <c r="H3355" s="176" t="s">
        <v>182</v>
      </c>
      <c r="I3355" s="176" t="s">
        <v>330</v>
      </c>
      <c r="J3355" s="250" t="s">
        <v>13</v>
      </c>
      <c r="K3355" s="178">
        <v>71600</v>
      </c>
      <c r="L3355" s="178">
        <v>71600</v>
      </c>
      <c r="M3355" s="184">
        <v>61645</v>
      </c>
      <c r="N3355" s="179" t="s">
        <v>20</v>
      </c>
      <c r="O3355" s="180" t="s">
        <v>20</v>
      </c>
    </row>
    <row r="3356" spans="1:15" customFormat="1" ht="15.5" x14ac:dyDescent="0.35">
      <c r="A3356" s="123" t="s">
        <v>7286</v>
      </c>
      <c r="B3356" s="124" t="s">
        <v>7287</v>
      </c>
      <c r="C3356" s="123" t="s">
        <v>92</v>
      </c>
      <c r="D3356" s="123" t="s">
        <v>721</v>
      </c>
      <c r="E3356" s="123" t="s">
        <v>722</v>
      </c>
      <c r="F3356" s="123">
        <v>2024</v>
      </c>
      <c r="G3356" s="123" t="s">
        <v>138</v>
      </c>
      <c r="H3356" s="123" t="s">
        <v>144</v>
      </c>
      <c r="I3356" s="123" t="s">
        <v>145</v>
      </c>
      <c r="J3356" s="251" t="s">
        <v>13</v>
      </c>
      <c r="K3356" s="181">
        <v>2859687</v>
      </c>
      <c r="L3356" s="181">
        <v>20000</v>
      </c>
      <c r="M3356" s="181">
        <v>0</v>
      </c>
      <c r="N3356" s="182" t="s">
        <v>20</v>
      </c>
      <c r="O3356" s="183" t="s">
        <v>146</v>
      </c>
    </row>
    <row r="3357" spans="1:15" customFormat="1" ht="15.5" x14ac:dyDescent="0.35">
      <c r="A3357" s="176" t="s">
        <v>7288</v>
      </c>
      <c r="B3357" s="177" t="s">
        <v>7289</v>
      </c>
      <c r="C3357" s="176" t="s">
        <v>97</v>
      </c>
      <c r="D3357" s="176" t="s">
        <v>333</v>
      </c>
      <c r="E3357" s="176" t="s">
        <v>822</v>
      </c>
      <c r="F3357" s="176">
        <v>2024</v>
      </c>
      <c r="G3357" s="176" t="s">
        <v>138</v>
      </c>
      <c r="H3357" s="176" t="s">
        <v>182</v>
      </c>
      <c r="I3357" s="176" t="s">
        <v>330</v>
      </c>
      <c r="J3357" s="250" t="s">
        <v>13</v>
      </c>
      <c r="K3357" s="178">
        <v>1000</v>
      </c>
      <c r="L3357" s="178">
        <v>2000</v>
      </c>
      <c r="M3357" s="178">
        <v>625.23</v>
      </c>
      <c r="N3357" s="179" t="s">
        <v>20</v>
      </c>
      <c r="O3357" s="180" t="s">
        <v>20</v>
      </c>
    </row>
    <row r="3358" spans="1:15" customFormat="1" ht="15.5" x14ac:dyDescent="0.35">
      <c r="A3358" s="123" t="s">
        <v>7290</v>
      </c>
      <c r="B3358" s="124" t="s">
        <v>7291</v>
      </c>
      <c r="C3358" s="123" t="s">
        <v>109</v>
      </c>
      <c r="D3358" s="123" t="s">
        <v>368</v>
      </c>
      <c r="E3358" s="123" t="s">
        <v>2130</v>
      </c>
      <c r="F3358" s="123">
        <v>2024</v>
      </c>
      <c r="G3358" s="123" t="s">
        <v>138</v>
      </c>
      <c r="H3358" s="123" t="s">
        <v>144</v>
      </c>
      <c r="I3358" s="123" t="s">
        <v>145</v>
      </c>
      <c r="J3358" s="251" t="s">
        <v>13</v>
      </c>
      <c r="K3358" s="181">
        <v>542035</v>
      </c>
      <c r="L3358" s="185">
        <v>1</v>
      </c>
      <c r="M3358" s="181">
        <v>0</v>
      </c>
      <c r="N3358" s="182" t="s">
        <v>20</v>
      </c>
      <c r="O3358" s="183" t="s">
        <v>146</v>
      </c>
    </row>
    <row r="3359" spans="1:15" customFormat="1" ht="15.5" x14ac:dyDescent="0.35">
      <c r="A3359" s="176" t="s">
        <v>7292</v>
      </c>
      <c r="B3359" s="177" t="s">
        <v>7293</v>
      </c>
      <c r="C3359" s="176" t="s">
        <v>109</v>
      </c>
      <c r="D3359" s="176" t="s">
        <v>171</v>
      </c>
      <c r="E3359" s="176" t="s">
        <v>3324</v>
      </c>
      <c r="F3359" s="176">
        <v>2024</v>
      </c>
      <c r="G3359" s="176" t="s">
        <v>138</v>
      </c>
      <c r="H3359" s="176" t="s">
        <v>182</v>
      </c>
      <c r="I3359" s="176" t="s">
        <v>330</v>
      </c>
      <c r="J3359" s="250" t="s">
        <v>13</v>
      </c>
      <c r="K3359" s="178">
        <v>12580</v>
      </c>
      <c r="L3359" s="178">
        <v>31450</v>
      </c>
      <c r="M3359" s="178">
        <v>12580</v>
      </c>
      <c r="N3359" s="179" t="s">
        <v>20</v>
      </c>
      <c r="O3359" s="180" t="s">
        <v>20</v>
      </c>
    </row>
    <row r="3360" spans="1:15" customFormat="1" ht="15.5" x14ac:dyDescent="0.35">
      <c r="A3360" s="123" t="s">
        <v>7294</v>
      </c>
      <c r="B3360" s="124" t="s">
        <v>7295</v>
      </c>
      <c r="C3360" s="123" t="s">
        <v>109</v>
      </c>
      <c r="D3360" s="123" t="s">
        <v>368</v>
      </c>
      <c r="E3360" s="123" t="s">
        <v>368</v>
      </c>
      <c r="F3360" s="123">
        <v>2024</v>
      </c>
      <c r="G3360" s="123" t="s">
        <v>138</v>
      </c>
      <c r="H3360" s="123" t="s">
        <v>182</v>
      </c>
      <c r="I3360" s="123" t="s">
        <v>330</v>
      </c>
      <c r="J3360" s="251" t="s">
        <v>13</v>
      </c>
      <c r="K3360" s="181">
        <v>30543</v>
      </c>
      <c r="L3360" s="181">
        <v>47832</v>
      </c>
      <c r="M3360" s="181">
        <v>30542.84</v>
      </c>
      <c r="N3360" s="182" t="s">
        <v>20</v>
      </c>
      <c r="O3360" s="183" t="s">
        <v>20</v>
      </c>
    </row>
    <row r="3361" spans="1:15" customFormat="1" ht="15.5" x14ac:dyDescent="0.35">
      <c r="A3361" s="176" t="s">
        <v>7296</v>
      </c>
      <c r="B3361" s="177" t="s">
        <v>7297</v>
      </c>
      <c r="C3361" s="176" t="s">
        <v>93</v>
      </c>
      <c r="D3361" s="176" t="s">
        <v>194</v>
      </c>
      <c r="E3361" s="176" t="s">
        <v>195</v>
      </c>
      <c r="F3361" s="176">
        <v>2024</v>
      </c>
      <c r="G3361" s="176" t="s">
        <v>138</v>
      </c>
      <c r="H3361" s="176" t="s">
        <v>182</v>
      </c>
      <c r="I3361" s="176" t="s">
        <v>330</v>
      </c>
      <c r="J3361" s="250" t="s">
        <v>13</v>
      </c>
      <c r="K3361" s="178">
        <v>7000</v>
      </c>
      <c r="L3361" s="178">
        <v>7000</v>
      </c>
      <c r="M3361" s="178">
        <v>1000</v>
      </c>
      <c r="N3361" s="179" t="s">
        <v>20</v>
      </c>
      <c r="O3361" s="180" t="s">
        <v>20</v>
      </c>
    </row>
    <row r="3362" spans="1:15" customFormat="1" ht="15.5" x14ac:dyDescent="0.35">
      <c r="A3362" s="123" t="s">
        <v>7298</v>
      </c>
      <c r="B3362" s="124" t="s">
        <v>7299</v>
      </c>
      <c r="C3362" s="123" t="s">
        <v>93</v>
      </c>
      <c r="D3362" s="123" t="s">
        <v>315</v>
      </c>
      <c r="E3362" s="123" t="s">
        <v>316</v>
      </c>
      <c r="F3362" s="123">
        <v>2024</v>
      </c>
      <c r="G3362" s="123" t="s">
        <v>138</v>
      </c>
      <c r="H3362" s="123" t="s">
        <v>151</v>
      </c>
      <c r="I3362" s="123" t="s">
        <v>200</v>
      </c>
      <c r="J3362" s="251" t="s">
        <v>13</v>
      </c>
      <c r="K3362" s="181">
        <v>6069</v>
      </c>
      <c r="L3362" s="181">
        <v>6069</v>
      </c>
      <c r="M3362" s="181">
        <v>6069</v>
      </c>
      <c r="N3362" s="182" t="s">
        <v>20</v>
      </c>
      <c r="O3362" s="183" t="s">
        <v>20</v>
      </c>
    </row>
    <row r="3363" spans="1:15" customFormat="1" ht="15.5" x14ac:dyDescent="0.35">
      <c r="A3363" s="176" t="s">
        <v>7300</v>
      </c>
      <c r="B3363" s="177" t="s">
        <v>7301</v>
      </c>
      <c r="C3363" s="176" t="s">
        <v>93</v>
      </c>
      <c r="D3363" s="176" t="s">
        <v>315</v>
      </c>
      <c r="E3363" s="176" t="s">
        <v>316</v>
      </c>
      <c r="F3363" s="176">
        <v>2024</v>
      </c>
      <c r="G3363" s="176" t="s">
        <v>138</v>
      </c>
      <c r="H3363" s="176" t="s">
        <v>182</v>
      </c>
      <c r="I3363" s="176" t="s">
        <v>330</v>
      </c>
      <c r="J3363" s="250" t="s">
        <v>13</v>
      </c>
      <c r="K3363" s="178">
        <v>10000</v>
      </c>
      <c r="L3363" s="184">
        <v>10000</v>
      </c>
      <c r="M3363" s="178">
        <v>1000</v>
      </c>
      <c r="N3363" s="179" t="s">
        <v>20</v>
      </c>
      <c r="O3363" s="180" t="s">
        <v>20</v>
      </c>
    </row>
    <row r="3364" spans="1:15" customFormat="1" ht="15.5" x14ac:dyDescent="0.35">
      <c r="A3364" s="123" t="s">
        <v>7302</v>
      </c>
      <c r="B3364" s="124" t="s">
        <v>7303</v>
      </c>
      <c r="C3364" s="123" t="s">
        <v>109</v>
      </c>
      <c r="D3364" s="123" t="s">
        <v>288</v>
      </c>
      <c r="E3364" s="123" t="s">
        <v>1614</v>
      </c>
      <c r="F3364" s="123">
        <v>2024</v>
      </c>
      <c r="G3364" s="123" t="s">
        <v>138</v>
      </c>
      <c r="H3364" s="123" t="s">
        <v>151</v>
      </c>
      <c r="I3364" s="123" t="s">
        <v>200</v>
      </c>
      <c r="J3364" s="251" t="s">
        <v>13</v>
      </c>
      <c r="K3364" s="181">
        <v>11903</v>
      </c>
      <c r="L3364" s="181">
        <v>11903</v>
      </c>
      <c r="M3364" s="181">
        <v>1000</v>
      </c>
      <c r="N3364" s="182" t="s">
        <v>20</v>
      </c>
      <c r="O3364" s="183" t="s">
        <v>20</v>
      </c>
    </row>
    <row r="3365" spans="1:15" customFormat="1" ht="15.5" x14ac:dyDescent="0.35">
      <c r="A3365" s="176" t="s">
        <v>7304</v>
      </c>
      <c r="B3365" s="177" t="s">
        <v>7305</v>
      </c>
      <c r="C3365" s="176" t="s">
        <v>74</v>
      </c>
      <c r="D3365" s="176" t="s">
        <v>155</v>
      </c>
      <c r="E3365" s="176" t="s">
        <v>155</v>
      </c>
      <c r="F3365" s="176">
        <v>2024</v>
      </c>
      <c r="G3365" s="176" t="s">
        <v>251</v>
      </c>
      <c r="H3365" s="176" t="s">
        <v>210</v>
      </c>
      <c r="I3365" s="176" t="s">
        <v>211</v>
      </c>
      <c r="J3365" s="250" t="s">
        <v>13</v>
      </c>
      <c r="K3365" s="178">
        <v>306926</v>
      </c>
      <c r="L3365" s="178">
        <v>311156</v>
      </c>
      <c r="M3365" s="178">
        <v>311156</v>
      </c>
      <c r="N3365" s="179" t="s">
        <v>20</v>
      </c>
      <c r="O3365" s="180" t="s">
        <v>20</v>
      </c>
    </row>
    <row r="3366" spans="1:15" customFormat="1" ht="15.5" x14ac:dyDescent="0.35">
      <c r="A3366" s="123" t="s">
        <v>7306</v>
      </c>
      <c r="B3366" s="124" t="s">
        <v>7307</v>
      </c>
      <c r="C3366" s="123" t="s">
        <v>109</v>
      </c>
      <c r="D3366" s="123" t="s">
        <v>368</v>
      </c>
      <c r="E3366" s="123" t="s">
        <v>953</v>
      </c>
      <c r="F3366" s="123">
        <v>2024</v>
      </c>
      <c r="G3366" s="123" t="s">
        <v>138</v>
      </c>
      <c r="H3366" s="123" t="s">
        <v>182</v>
      </c>
      <c r="I3366" s="123" t="s">
        <v>330</v>
      </c>
      <c r="J3366" s="251" t="s">
        <v>13</v>
      </c>
      <c r="K3366" s="181">
        <v>17377</v>
      </c>
      <c r="L3366" s="185">
        <v>11014</v>
      </c>
      <c r="M3366" s="181">
        <v>11014</v>
      </c>
      <c r="N3366" s="182" t="s">
        <v>20</v>
      </c>
      <c r="O3366" s="183" t="s">
        <v>20</v>
      </c>
    </row>
    <row r="3367" spans="1:15" customFormat="1" ht="15.5" x14ac:dyDescent="0.35">
      <c r="A3367" s="176" t="s">
        <v>7308</v>
      </c>
      <c r="B3367" s="177" t="s">
        <v>7309</v>
      </c>
      <c r="C3367" s="176" t="s">
        <v>86</v>
      </c>
      <c r="D3367" s="176" t="s">
        <v>199</v>
      </c>
      <c r="E3367" s="176" t="s">
        <v>968</v>
      </c>
      <c r="F3367" s="176">
        <v>2024</v>
      </c>
      <c r="G3367" s="176" t="s">
        <v>251</v>
      </c>
      <c r="H3367" s="176" t="s">
        <v>182</v>
      </c>
      <c r="I3367" s="176" t="s">
        <v>330</v>
      </c>
      <c r="J3367" s="250" t="s">
        <v>13</v>
      </c>
      <c r="K3367" s="178">
        <v>29992</v>
      </c>
      <c r="L3367" s="178">
        <v>88618</v>
      </c>
      <c r="M3367" s="184">
        <v>28893</v>
      </c>
      <c r="N3367" s="179" t="s">
        <v>20</v>
      </c>
      <c r="O3367" s="180" t="s">
        <v>20</v>
      </c>
    </row>
    <row r="3368" spans="1:15" customFormat="1" ht="15.5" x14ac:dyDescent="0.35">
      <c r="A3368" s="123" t="s">
        <v>7310</v>
      </c>
      <c r="B3368" s="124" t="s">
        <v>7311</v>
      </c>
      <c r="C3368" s="123" t="s">
        <v>87</v>
      </c>
      <c r="D3368" s="123" t="s">
        <v>155</v>
      </c>
      <c r="E3368" s="123" t="s">
        <v>155</v>
      </c>
      <c r="F3368" s="123">
        <v>2024</v>
      </c>
      <c r="G3368" s="123" t="s">
        <v>138</v>
      </c>
      <c r="H3368" s="123" t="s">
        <v>151</v>
      </c>
      <c r="I3368" s="123" t="s">
        <v>200</v>
      </c>
      <c r="J3368" s="251" t="s">
        <v>13</v>
      </c>
      <c r="K3368" s="181">
        <v>1854514</v>
      </c>
      <c r="L3368" s="181">
        <v>1954514</v>
      </c>
      <c r="M3368" s="181">
        <v>1854513.003</v>
      </c>
      <c r="N3368" s="182" t="s">
        <v>20</v>
      </c>
      <c r="O3368" s="183" t="s">
        <v>20</v>
      </c>
    </row>
    <row r="3369" spans="1:15" customFormat="1" ht="15.5" x14ac:dyDescent="0.35">
      <c r="A3369" s="176" t="s">
        <v>7312</v>
      </c>
      <c r="B3369" s="177" t="s">
        <v>7313</v>
      </c>
      <c r="C3369" s="176" t="s">
        <v>88</v>
      </c>
      <c r="D3369" s="176" t="s">
        <v>412</v>
      </c>
      <c r="E3369" s="176" t="s">
        <v>1441</v>
      </c>
      <c r="F3369" s="176">
        <v>2024</v>
      </c>
      <c r="G3369" s="176" t="s">
        <v>138</v>
      </c>
      <c r="H3369" s="176" t="s">
        <v>182</v>
      </c>
      <c r="I3369" s="176" t="s">
        <v>330</v>
      </c>
      <c r="J3369" s="250" t="s">
        <v>13</v>
      </c>
      <c r="K3369" s="178">
        <v>76450</v>
      </c>
      <c r="L3369" s="184">
        <v>73865</v>
      </c>
      <c r="M3369" s="178">
        <v>73865</v>
      </c>
      <c r="N3369" s="179" t="s">
        <v>20</v>
      </c>
      <c r="O3369" s="180" t="s">
        <v>20</v>
      </c>
    </row>
    <row r="3370" spans="1:15" customFormat="1" ht="15.5" x14ac:dyDescent="0.35">
      <c r="A3370" s="123" t="s">
        <v>7314</v>
      </c>
      <c r="B3370" s="124" t="s">
        <v>7315</v>
      </c>
      <c r="C3370" s="123" t="s">
        <v>87</v>
      </c>
      <c r="D3370" s="123" t="s">
        <v>60</v>
      </c>
      <c r="E3370" s="123" t="s">
        <v>644</v>
      </c>
      <c r="F3370" s="123">
        <v>2024</v>
      </c>
      <c r="G3370" s="123" t="s">
        <v>138</v>
      </c>
      <c r="H3370" s="123" t="s">
        <v>182</v>
      </c>
      <c r="I3370" s="123" t="s">
        <v>330</v>
      </c>
      <c r="J3370" s="251" t="s">
        <v>13</v>
      </c>
      <c r="K3370" s="181">
        <v>25088</v>
      </c>
      <c r="L3370" s="181">
        <v>25088</v>
      </c>
      <c r="M3370" s="181">
        <v>25088</v>
      </c>
      <c r="N3370" s="182" t="s">
        <v>20</v>
      </c>
      <c r="O3370" s="183" t="s">
        <v>20</v>
      </c>
    </row>
    <row r="3371" spans="1:15" customFormat="1" ht="15.5" x14ac:dyDescent="0.35">
      <c r="A3371" s="176" t="s">
        <v>7316</v>
      </c>
      <c r="B3371" s="177" t="s">
        <v>7317</v>
      </c>
      <c r="C3371" s="176" t="s">
        <v>100</v>
      </c>
      <c r="D3371" s="176" t="s">
        <v>1373</v>
      </c>
      <c r="E3371" s="176" t="s">
        <v>1676</v>
      </c>
      <c r="F3371" s="176">
        <v>2024</v>
      </c>
      <c r="G3371" s="176" t="s">
        <v>138</v>
      </c>
      <c r="H3371" s="176" t="s">
        <v>182</v>
      </c>
      <c r="I3371" s="176" t="s">
        <v>330</v>
      </c>
      <c r="J3371" s="250" t="s">
        <v>13</v>
      </c>
      <c r="K3371" s="178">
        <v>45644</v>
      </c>
      <c r="L3371" s="178">
        <v>35000</v>
      </c>
      <c r="M3371" s="178">
        <v>35000</v>
      </c>
      <c r="N3371" s="179" t="s">
        <v>20</v>
      </c>
      <c r="O3371" s="180" t="s">
        <v>20</v>
      </c>
    </row>
    <row r="3372" spans="1:15" customFormat="1" ht="15.5" x14ac:dyDescent="0.35">
      <c r="A3372" s="123" t="s">
        <v>7318</v>
      </c>
      <c r="B3372" s="124" t="s">
        <v>7319</v>
      </c>
      <c r="C3372" s="123" t="s">
        <v>100</v>
      </c>
      <c r="D3372" s="123" t="s">
        <v>73</v>
      </c>
      <c r="E3372" s="123" t="s">
        <v>1009</v>
      </c>
      <c r="F3372" s="123">
        <v>2024</v>
      </c>
      <c r="G3372" s="123" t="s">
        <v>138</v>
      </c>
      <c r="H3372" s="123" t="s">
        <v>182</v>
      </c>
      <c r="I3372" s="123" t="s">
        <v>330</v>
      </c>
      <c r="J3372" s="251" t="s">
        <v>13</v>
      </c>
      <c r="K3372" s="181">
        <v>262542</v>
      </c>
      <c r="L3372" s="181">
        <v>100050</v>
      </c>
      <c r="M3372" s="181">
        <v>100050</v>
      </c>
      <c r="N3372" s="182" t="s">
        <v>20</v>
      </c>
      <c r="O3372" s="183" t="s">
        <v>20</v>
      </c>
    </row>
    <row r="3373" spans="1:15" customFormat="1" ht="15.5" x14ac:dyDescent="0.35">
      <c r="A3373" s="176" t="s">
        <v>7320</v>
      </c>
      <c r="B3373" s="177" t="s">
        <v>7321</v>
      </c>
      <c r="C3373" s="176" t="s">
        <v>109</v>
      </c>
      <c r="D3373" s="176" t="s">
        <v>288</v>
      </c>
      <c r="E3373" s="176" t="s">
        <v>288</v>
      </c>
      <c r="F3373" s="176">
        <v>2024</v>
      </c>
      <c r="G3373" s="176" t="s">
        <v>138</v>
      </c>
      <c r="H3373" s="176" t="s">
        <v>162</v>
      </c>
      <c r="I3373" s="176" t="s">
        <v>1018</v>
      </c>
      <c r="J3373" s="250" t="s">
        <v>13</v>
      </c>
      <c r="K3373" s="178">
        <v>1036</v>
      </c>
      <c r="L3373" s="178">
        <v>2</v>
      </c>
      <c r="M3373" s="178">
        <v>0</v>
      </c>
      <c r="N3373" s="179" t="s">
        <v>20</v>
      </c>
      <c r="O3373" s="180" t="s">
        <v>146</v>
      </c>
    </row>
    <row r="3374" spans="1:15" customFormat="1" ht="15.5" x14ac:dyDescent="0.35">
      <c r="A3374" s="123" t="s">
        <v>7322</v>
      </c>
      <c r="B3374" s="124" t="s">
        <v>7323</v>
      </c>
      <c r="C3374" s="123" t="s">
        <v>98</v>
      </c>
      <c r="D3374" s="123" t="s">
        <v>158</v>
      </c>
      <c r="E3374" s="123" t="s">
        <v>667</v>
      </c>
      <c r="F3374" s="123">
        <v>2024</v>
      </c>
      <c r="G3374" s="123" t="s">
        <v>138</v>
      </c>
      <c r="H3374" s="123" t="s">
        <v>182</v>
      </c>
      <c r="I3374" s="123" t="s">
        <v>330</v>
      </c>
      <c r="J3374" s="251" t="s">
        <v>13</v>
      </c>
      <c r="K3374" s="181">
        <v>8645</v>
      </c>
      <c r="L3374" s="181">
        <v>28575</v>
      </c>
      <c r="M3374" s="181">
        <v>8299.0190000000002</v>
      </c>
      <c r="N3374" s="182" t="s">
        <v>20</v>
      </c>
      <c r="O3374" s="183" t="s">
        <v>20</v>
      </c>
    </row>
    <row r="3375" spans="1:15" customFormat="1" ht="15.5" x14ac:dyDescent="0.35">
      <c r="A3375" s="176" t="s">
        <v>7324</v>
      </c>
      <c r="B3375" s="177" t="s">
        <v>7325</v>
      </c>
      <c r="C3375" s="176" t="s">
        <v>86</v>
      </c>
      <c r="D3375" s="176" t="s">
        <v>199</v>
      </c>
      <c r="E3375" s="176" t="s">
        <v>199</v>
      </c>
      <c r="F3375" s="176">
        <v>2024</v>
      </c>
      <c r="G3375" s="176" t="s">
        <v>138</v>
      </c>
      <c r="H3375" s="176" t="s">
        <v>182</v>
      </c>
      <c r="I3375" s="176" t="s">
        <v>330</v>
      </c>
      <c r="J3375" s="250" t="s">
        <v>13</v>
      </c>
      <c r="K3375" s="178">
        <v>30000</v>
      </c>
      <c r="L3375" s="178">
        <v>30000</v>
      </c>
      <c r="M3375" s="178">
        <v>0</v>
      </c>
      <c r="N3375" s="179" t="s">
        <v>20</v>
      </c>
      <c r="O3375" s="180" t="s">
        <v>146</v>
      </c>
    </row>
    <row r="3376" spans="1:15" customFormat="1" ht="15.5" x14ac:dyDescent="0.35">
      <c r="A3376" s="123" t="s">
        <v>7326</v>
      </c>
      <c r="B3376" s="124" t="s">
        <v>7327</v>
      </c>
      <c r="C3376" s="123" t="s">
        <v>111</v>
      </c>
      <c r="D3376" s="123" t="s">
        <v>180</v>
      </c>
      <c r="E3376" s="123" t="s">
        <v>1633</v>
      </c>
      <c r="F3376" s="123">
        <v>2024</v>
      </c>
      <c r="G3376" s="123" t="s">
        <v>138</v>
      </c>
      <c r="H3376" s="123" t="s">
        <v>151</v>
      </c>
      <c r="I3376" s="123" t="s">
        <v>200</v>
      </c>
      <c r="J3376" s="251" t="s">
        <v>13</v>
      </c>
      <c r="K3376" s="181">
        <v>1500</v>
      </c>
      <c r="L3376" s="181">
        <v>1500</v>
      </c>
      <c r="M3376" s="181">
        <v>0</v>
      </c>
      <c r="N3376" s="182" t="s">
        <v>20</v>
      </c>
      <c r="O3376" s="183" t="s">
        <v>146</v>
      </c>
    </row>
    <row r="3377" spans="1:15" customFormat="1" ht="15.5" x14ac:dyDescent="0.35">
      <c r="A3377" s="176" t="s">
        <v>7328</v>
      </c>
      <c r="B3377" s="177" t="s">
        <v>7329</v>
      </c>
      <c r="C3377" s="176" t="s">
        <v>93</v>
      </c>
      <c r="D3377" s="176" t="s">
        <v>245</v>
      </c>
      <c r="E3377" s="176" t="s">
        <v>965</v>
      </c>
      <c r="F3377" s="176">
        <v>2024</v>
      </c>
      <c r="G3377" s="176" t="s">
        <v>138</v>
      </c>
      <c r="H3377" s="176" t="s">
        <v>182</v>
      </c>
      <c r="I3377" s="176" t="s">
        <v>330</v>
      </c>
      <c r="J3377" s="250" t="s">
        <v>13</v>
      </c>
      <c r="K3377" s="178">
        <v>245054</v>
      </c>
      <c r="L3377" s="178">
        <v>245054</v>
      </c>
      <c r="M3377" s="178">
        <v>245052.95199999999</v>
      </c>
      <c r="N3377" s="179" t="s">
        <v>20</v>
      </c>
      <c r="O3377" s="180" t="s">
        <v>20</v>
      </c>
    </row>
    <row r="3378" spans="1:15" customFormat="1" ht="15.5" x14ac:dyDescent="0.35">
      <c r="A3378" s="123" t="s">
        <v>7330</v>
      </c>
      <c r="B3378" s="124" t="s">
        <v>7331</v>
      </c>
      <c r="C3378" s="123" t="s">
        <v>89</v>
      </c>
      <c r="D3378" s="123" t="s">
        <v>221</v>
      </c>
      <c r="E3378" s="123" t="s">
        <v>808</v>
      </c>
      <c r="F3378" s="123">
        <v>2024</v>
      </c>
      <c r="G3378" s="123" t="s">
        <v>138</v>
      </c>
      <c r="H3378" s="123" t="s">
        <v>182</v>
      </c>
      <c r="I3378" s="123" t="s">
        <v>330</v>
      </c>
      <c r="J3378" s="251" t="s">
        <v>13</v>
      </c>
      <c r="K3378" s="181">
        <v>6600</v>
      </c>
      <c r="L3378" s="181">
        <v>6600</v>
      </c>
      <c r="M3378" s="181">
        <v>0</v>
      </c>
      <c r="N3378" s="182" t="s">
        <v>20</v>
      </c>
      <c r="O3378" s="183" t="s">
        <v>146</v>
      </c>
    </row>
    <row r="3379" spans="1:15" customFormat="1" ht="15.5" x14ac:dyDescent="0.35">
      <c r="A3379" s="176" t="s">
        <v>7332</v>
      </c>
      <c r="B3379" s="177" t="s">
        <v>7333</v>
      </c>
      <c r="C3379" s="176" t="s">
        <v>93</v>
      </c>
      <c r="D3379" s="176" t="s">
        <v>245</v>
      </c>
      <c r="E3379" s="176" t="s">
        <v>965</v>
      </c>
      <c r="F3379" s="176">
        <v>2024</v>
      </c>
      <c r="G3379" s="176" t="s">
        <v>138</v>
      </c>
      <c r="H3379" s="176" t="s">
        <v>151</v>
      </c>
      <c r="I3379" s="176" t="s">
        <v>200</v>
      </c>
      <c r="J3379" s="250" t="s">
        <v>13</v>
      </c>
      <c r="K3379" s="178">
        <v>1197698</v>
      </c>
      <c r="L3379" s="178">
        <v>1197698</v>
      </c>
      <c r="M3379" s="178">
        <v>1197698</v>
      </c>
      <c r="N3379" s="179" t="s">
        <v>20</v>
      </c>
      <c r="O3379" s="180" t="s">
        <v>20</v>
      </c>
    </row>
    <row r="3380" spans="1:15" customFormat="1" ht="15.5" x14ac:dyDescent="0.35">
      <c r="A3380" s="123" t="s">
        <v>7334</v>
      </c>
      <c r="B3380" s="124" t="s">
        <v>7335</v>
      </c>
      <c r="C3380" s="123" t="s">
        <v>89</v>
      </c>
      <c r="D3380" s="123" t="s">
        <v>221</v>
      </c>
      <c r="E3380" s="123" t="s">
        <v>1842</v>
      </c>
      <c r="F3380" s="123">
        <v>2024</v>
      </c>
      <c r="G3380" s="123" t="s">
        <v>138</v>
      </c>
      <c r="H3380" s="123" t="s">
        <v>182</v>
      </c>
      <c r="I3380" s="123" t="s">
        <v>4156</v>
      </c>
      <c r="J3380" s="251" t="s">
        <v>13</v>
      </c>
      <c r="K3380" s="181">
        <v>6829</v>
      </c>
      <c r="L3380" s="181">
        <v>6829</v>
      </c>
      <c r="M3380" s="181">
        <v>0</v>
      </c>
      <c r="N3380" s="182" t="s">
        <v>20</v>
      </c>
      <c r="O3380" s="183" t="s">
        <v>146</v>
      </c>
    </row>
    <row r="3381" spans="1:15" customFormat="1" ht="15.5" x14ac:dyDescent="0.35">
      <c r="A3381" s="176" t="s">
        <v>7336</v>
      </c>
      <c r="B3381" s="177" t="s">
        <v>7337</v>
      </c>
      <c r="C3381" s="176" t="s">
        <v>98</v>
      </c>
      <c r="D3381" s="176" t="s">
        <v>158</v>
      </c>
      <c r="E3381" s="176" t="s">
        <v>426</v>
      </c>
      <c r="F3381" s="176">
        <v>2024</v>
      </c>
      <c r="G3381" s="176" t="s">
        <v>138</v>
      </c>
      <c r="H3381" s="176" t="s">
        <v>151</v>
      </c>
      <c r="I3381" s="176" t="s">
        <v>200</v>
      </c>
      <c r="J3381" s="250" t="s">
        <v>13</v>
      </c>
      <c r="K3381" s="178">
        <v>995184</v>
      </c>
      <c r="L3381" s="178">
        <v>2</v>
      </c>
      <c r="M3381" s="178">
        <v>0</v>
      </c>
      <c r="N3381" s="179" t="s">
        <v>20</v>
      </c>
      <c r="O3381" s="180" t="s">
        <v>146</v>
      </c>
    </row>
    <row r="3382" spans="1:15" customFormat="1" ht="15.5" x14ac:dyDescent="0.35">
      <c r="A3382" s="123" t="s">
        <v>7338</v>
      </c>
      <c r="B3382" s="124" t="s">
        <v>7339</v>
      </c>
      <c r="C3382" s="123" t="s">
        <v>109</v>
      </c>
      <c r="D3382" s="123" t="s">
        <v>171</v>
      </c>
      <c r="E3382" s="123" t="s">
        <v>2489</v>
      </c>
      <c r="F3382" s="123">
        <v>2024</v>
      </c>
      <c r="G3382" s="123" t="s">
        <v>138</v>
      </c>
      <c r="H3382" s="123" t="s">
        <v>321</v>
      </c>
      <c r="I3382" s="123" t="s">
        <v>322</v>
      </c>
      <c r="J3382" s="251" t="s">
        <v>13</v>
      </c>
      <c r="K3382" s="181">
        <v>1469344</v>
      </c>
      <c r="L3382" s="181">
        <v>2</v>
      </c>
      <c r="M3382" s="181">
        <v>0</v>
      </c>
      <c r="N3382" s="182" t="s">
        <v>20</v>
      </c>
      <c r="O3382" s="183" t="s">
        <v>146</v>
      </c>
    </row>
    <row r="3383" spans="1:15" customFormat="1" ht="15.5" x14ac:dyDescent="0.35">
      <c r="A3383" s="176" t="s">
        <v>7340</v>
      </c>
      <c r="B3383" s="177" t="s">
        <v>7341</v>
      </c>
      <c r="C3383" s="176" t="s">
        <v>89</v>
      </c>
      <c r="D3383" s="176" t="s">
        <v>155</v>
      </c>
      <c r="E3383" s="176" t="s">
        <v>155</v>
      </c>
      <c r="F3383" s="176">
        <v>2024</v>
      </c>
      <c r="G3383" s="176" t="s">
        <v>138</v>
      </c>
      <c r="H3383" s="176" t="s">
        <v>144</v>
      </c>
      <c r="I3383" s="176" t="s">
        <v>145</v>
      </c>
      <c r="J3383" s="250" t="s">
        <v>13</v>
      </c>
      <c r="K3383" s="178">
        <v>20</v>
      </c>
      <c r="L3383" s="178">
        <v>90</v>
      </c>
      <c r="M3383" s="178">
        <v>0</v>
      </c>
      <c r="N3383" s="179" t="s">
        <v>20</v>
      </c>
      <c r="O3383" s="180" t="s">
        <v>146</v>
      </c>
    </row>
    <row r="3384" spans="1:15" customFormat="1" ht="15.5" x14ac:dyDescent="0.35">
      <c r="A3384" s="123" t="s">
        <v>7342</v>
      </c>
      <c r="B3384" s="124" t="s">
        <v>7343</v>
      </c>
      <c r="C3384" s="123" t="s">
        <v>91</v>
      </c>
      <c r="D3384" s="123" t="s">
        <v>155</v>
      </c>
      <c r="E3384" s="123" t="s">
        <v>155</v>
      </c>
      <c r="F3384" s="123">
        <v>2024</v>
      </c>
      <c r="G3384" s="123" t="s">
        <v>251</v>
      </c>
      <c r="H3384" s="123" t="s">
        <v>144</v>
      </c>
      <c r="I3384" s="123" t="s">
        <v>282</v>
      </c>
      <c r="J3384" s="251" t="s">
        <v>13</v>
      </c>
      <c r="K3384" s="181">
        <v>2000</v>
      </c>
      <c r="L3384" s="185">
        <v>181000</v>
      </c>
      <c r="M3384" s="181">
        <v>0</v>
      </c>
      <c r="N3384" s="182" t="s">
        <v>20</v>
      </c>
      <c r="O3384" s="183" t="s">
        <v>146</v>
      </c>
    </row>
    <row r="3385" spans="1:15" customFormat="1" ht="15.5" x14ac:dyDescent="0.35">
      <c r="A3385" s="176" t="s">
        <v>7344</v>
      </c>
      <c r="B3385" s="177" t="s">
        <v>7345</v>
      </c>
      <c r="C3385" s="176" t="s">
        <v>109</v>
      </c>
      <c r="D3385" s="176" t="s">
        <v>171</v>
      </c>
      <c r="E3385" s="176" t="s">
        <v>2489</v>
      </c>
      <c r="F3385" s="176">
        <v>2024</v>
      </c>
      <c r="G3385" s="176" t="s">
        <v>138</v>
      </c>
      <c r="H3385" s="176" t="s">
        <v>151</v>
      </c>
      <c r="I3385" s="176" t="s">
        <v>152</v>
      </c>
      <c r="J3385" s="250" t="s">
        <v>13</v>
      </c>
      <c r="K3385" s="178">
        <v>132550</v>
      </c>
      <c r="L3385" s="178">
        <v>125790</v>
      </c>
      <c r="M3385" s="184">
        <v>125790</v>
      </c>
      <c r="N3385" s="179" t="s">
        <v>20</v>
      </c>
      <c r="O3385" s="180" t="s">
        <v>20</v>
      </c>
    </row>
    <row r="3386" spans="1:15" customFormat="1" ht="15.5" x14ac:dyDescent="0.35">
      <c r="A3386" s="123" t="s">
        <v>7346</v>
      </c>
      <c r="B3386" s="124" t="s">
        <v>7347</v>
      </c>
      <c r="C3386" s="123" t="s">
        <v>90</v>
      </c>
      <c r="D3386" s="123" t="s">
        <v>205</v>
      </c>
      <c r="E3386" s="123" t="s">
        <v>264</v>
      </c>
      <c r="F3386" s="123">
        <v>2024</v>
      </c>
      <c r="G3386" s="123" t="s">
        <v>138</v>
      </c>
      <c r="H3386" s="123" t="s">
        <v>144</v>
      </c>
      <c r="I3386" s="123" t="s">
        <v>943</v>
      </c>
      <c r="J3386" s="251" t="s">
        <v>13</v>
      </c>
      <c r="K3386" s="181">
        <v>1407488</v>
      </c>
      <c r="L3386" s="181">
        <v>336529</v>
      </c>
      <c r="M3386" s="185">
        <v>336527.00199999998</v>
      </c>
      <c r="N3386" s="182" t="s">
        <v>20</v>
      </c>
      <c r="O3386" s="183" t="s">
        <v>20</v>
      </c>
    </row>
    <row r="3387" spans="1:15" customFormat="1" ht="15.5" x14ac:dyDescent="0.35">
      <c r="A3387" s="176" t="s">
        <v>7348</v>
      </c>
      <c r="B3387" s="177" t="s">
        <v>7349</v>
      </c>
      <c r="C3387" s="176" t="s">
        <v>93</v>
      </c>
      <c r="D3387" s="176" t="s">
        <v>194</v>
      </c>
      <c r="E3387" s="176" t="s">
        <v>66</v>
      </c>
      <c r="F3387" s="176">
        <v>2024</v>
      </c>
      <c r="G3387" s="176" t="s">
        <v>138</v>
      </c>
      <c r="H3387" s="176" t="s">
        <v>196</v>
      </c>
      <c r="I3387" s="176" t="s">
        <v>196</v>
      </c>
      <c r="J3387" s="250" t="s">
        <v>13</v>
      </c>
      <c r="K3387" s="178">
        <v>502</v>
      </c>
      <c r="L3387" s="178">
        <v>502</v>
      </c>
      <c r="M3387" s="178">
        <v>500</v>
      </c>
      <c r="N3387" s="179" t="s">
        <v>20</v>
      </c>
      <c r="O3387" s="180" t="s">
        <v>20</v>
      </c>
    </row>
    <row r="3388" spans="1:15" customFormat="1" ht="15.5" x14ac:dyDescent="0.35">
      <c r="A3388" s="123" t="s">
        <v>7350</v>
      </c>
      <c r="B3388" s="124" t="s">
        <v>7351</v>
      </c>
      <c r="C3388" s="123" t="s">
        <v>96</v>
      </c>
      <c r="D3388" s="123" t="s">
        <v>155</v>
      </c>
      <c r="E3388" s="123" t="s">
        <v>155</v>
      </c>
      <c r="F3388" s="123">
        <v>2024</v>
      </c>
      <c r="G3388" s="123" t="s">
        <v>251</v>
      </c>
      <c r="H3388" s="123" t="s">
        <v>151</v>
      </c>
      <c r="I3388" s="123" t="s">
        <v>152</v>
      </c>
      <c r="J3388" s="251" t="s">
        <v>13</v>
      </c>
      <c r="K3388" s="181">
        <v>583252</v>
      </c>
      <c r="L3388" s="181">
        <v>332500</v>
      </c>
      <c r="M3388" s="181">
        <v>330659.24400000001</v>
      </c>
      <c r="N3388" s="182" t="s">
        <v>20</v>
      </c>
      <c r="O3388" s="183" t="s">
        <v>20</v>
      </c>
    </row>
    <row r="3389" spans="1:15" customFormat="1" ht="15.5" x14ac:dyDescent="0.35">
      <c r="A3389" s="176" t="s">
        <v>7352</v>
      </c>
      <c r="B3389" s="177" t="s">
        <v>7353</v>
      </c>
      <c r="C3389" s="176" t="s">
        <v>91</v>
      </c>
      <c r="D3389" s="176" t="s">
        <v>344</v>
      </c>
      <c r="E3389" s="176" t="s">
        <v>434</v>
      </c>
      <c r="F3389" s="176">
        <v>2024</v>
      </c>
      <c r="G3389" s="176" t="s">
        <v>138</v>
      </c>
      <c r="H3389" s="176" t="s">
        <v>144</v>
      </c>
      <c r="I3389" s="176" t="s">
        <v>145</v>
      </c>
      <c r="J3389" s="250" t="s">
        <v>13</v>
      </c>
      <c r="K3389" s="178">
        <v>55000</v>
      </c>
      <c r="L3389" s="178">
        <v>55000</v>
      </c>
      <c r="M3389" s="178">
        <v>54934</v>
      </c>
      <c r="N3389" s="179" t="s">
        <v>20</v>
      </c>
      <c r="O3389" s="180" t="s">
        <v>20</v>
      </c>
    </row>
    <row r="3390" spans="1:15" customFormat="1" ht="15.5" x14ac:dyDescent="0.35">
      <c r="A3390" s="123" t="s">
        <v>7354</v>
      </c>
      <c r="B3390" s="124" t="s">
        <v>7355</v>
      </c>
      <c r="C3390" s="123" t="s">
        <v>74</v>
      </c>
      <c r="D3390" s="123" t="s">
        <v>155</v>
      </c>
      <c r="E3390" s="123" t="s">
        <v>155</v>
      </c>
      <c r="F3390" s="123">
        <v>2024</v>
      </c>
      <c r="G3390" s="123" t="s">
        <v>251</v>
      </c>
      <c r="H3390" s="123" t="s">
        <v>151</v>
      </c>
      <c r="I3390" s="123" t="s">
        <v>152</v>
      </c>
      <c r="J3390" s="251" t="s">
        <v>13</v>
      </c>
      <c r="K3390" s="181">
        <v>493208</v>
      </c>
      <c r="L3390" s="181">
        <v>382330</v>
      </c>
      <c r="M3390" s="181">
        <v>379008.93699999998</v>
      </c>
      <c r="N3390" s="182" t="s">
        <v>20</v>
      </c>
      <c r="O3390" s="183" t="s">
        <v>20</v>
      </c>
    </row>
    <row r="3391" spans="1:15" customFormat="1" ht="15.5" x14ac:dyDescent="0.35">
      <c r="A3391" s="176" t="s">
        <v>7356</v>
      </c>
      <c r="B3391" s="177" t="s">
        <v>7357</v>
      </c>
      <c r="C3391" s="176" t="s">
        <v>74</v>
      </c>
      <c r="D3391" s="176" t="s">
        <v>155</v>
      </c>
      <c r="E3391" s="176" t="s">
        <v>155</v>
      </c>
      <c r="F3391" s="176">
        <v>2024</v>
      </c>
      <c r="G3391" s="176" t="s">
        <v>251</v>
      </c>
      <c r="H3391" s="176" t="s">
        <v>151</v>
      </c>
      <c r="I3391" s="176" t="s">
        <v>152</v>
      </c>
      <c r="J3391" s="250" t="s">
        <v>13</v>
      </c>
      <c r="K3391" s="178">
        <v>716767</v>
      </c>
      <c r="L3391" s="178">
        <v>665260</v>
      </c>
      <c r="M3391" s="178">
        <v>658070</v>
      </c>
      <c r="N3391" s="179" t="s">
        <v>20</v>
      </c>
      <c r="O3391" s="180" t="s">
        <v>20</v>
      </c>
    </row>
    <row r="3392" spans="1:15" customFormat="1" ht="15.5" x14ac:dyDescent="0.35">
      <c r="A3392" s="123" t="s">
        <v>7358</v>
      </c>
      <c r="B3392" s="124" t="s">
        <v>7359</v>
      </c>
      <c r="C3392" s="123" t="s">
        <v>74</v>
      </c>
      <c r="D3392" s="123" t="s">
        <v>155</v>
      </c>
      <c r="E3392" s="123" t="s">
        <v>155</v>
      </c>
      <c r="F3392" s="123">
        <v>2024</v>
      </c>
      <c r="G3392" s="123" t="s">
        <v>251</v>
      </c>
      <c r="H3392" s="123" t="s">
        <v>151</v>
      </c>
      <c r="I3392" s="123" t="s">
        <v>152</v>
      </c>
      <c r="J3392" s="251" t="s">
        <v>13</v>
      </c>
      <c r="K3392" s="181">
        <v>560</v>
      </c>
      <c r="L3392" s="181">
        <v>160000</v>
      </c>
      <c r="M3392" s="181">
        <v>0</v>
      </c>
      <c r="N3392" s="182" t="s">
        <v>20</v>
      </c>
      <c r="O3392" s="183" t="s">
        <v>146</v>
      </c>
    </row>
    <row r="3393" spans="1:15" customFormat="1" ht="15.5" x14ac:dyDescent="0.35">
      <c r="A3393" s="176" t="s">
        <v>7360</v>
      </c>
      <c r="B3393" s="177" t="s">
        <v>7361</v>
      </c>
      <c r="C3393" s="176" t="s">
        <v>84</v>
      </c>
      <c r="D3393" s="176" t="s">
        <v>155</v>
      </c>
      <c r="E3393" s="176" t="s">
        <v>155</v>
      </c>
      <c r="F3393" s="176">
        <v>2024</v>
      </c>
      <c r="G3393" s="176" t="s">
        <v>138</v>
      </c>
      <c r="H3393" s="176" t="s">
        <v>139</v>
      </c>
      <c r="I3393" s="176" t="s">
        <v>168</v>
      </c>
      <c r="J3393" s="250" t="s">
        <v>13</v>
      </c>
      <c r="K3393" s="178">
        <v>40226</v>
      </c>
      <c r="L3393" s="178">
        <v>80215</v>
      </c>
      <c r="M3393" s="184">
        <v>31725</v>
      </c>
      <c r="N3393" s="179" t="s">
        <v>20</v>
      </c>
      <c r="O3393" s="180" t="s">
        <v>20</v>
      </c>
    </row>
    <row r="3394" spans="1:15" customFormat="1" ht="15.5" x14ac:dyDescent="0.35">
      <c r="A3394" s="123" t="s">
        <v>7362</v>
      </c>
      <c r="B3394" s="124" t="s">
        <v>7363</v>
      </c>
      <c r="C3394" s="123" t="s">
        <v>74</v>
      </c>
      <c r="D3394" s="123" t="s">
        <v>155</v>
      </c>
      <c r="E3394" s="123" t="s">
        <v>155</v>
      </c>
      <c r="F3394" s="123">
        <v>2024</v>
      </c>
      <c r="G3394" s="123" t="s">
        <v>2052</v>
      </c>
      <c r="H3394" s="123" t="s">
        <v>144</v>
      </c>
      <c r="I3394" s="123" t="s">
        <v>226</v>
      </c>
      <c r="J3394" s="251" t="s">
        <v>13</v>
      </c>
      <c r="K3394" s="181">
        <v>165599</v>
      </c>
      <c r="L3394" s="181">
        <v>160000</v>
      </c>
      <c r="M3394" s="181">
        <v>159670.495</v>
      </c>
      <c r="N3394" s="182" t="s">
        <v>20</v>
      </c>
      <c r="O3394" s="183" t="s">
        <v>20</v>
      </c>
    </row>
    <row r="3395" spans="1:15" customFormat="1" ht="15.5" x14ac:dyDescent="0.35">
      <c r="A3395" s="176" t="s">
        <v>7364</v>
      </c>
      <c r="B3395" s="177" t="s">
        <v>7365</v>
      </c>
      <c r="C3395" s="176" t="s">
        <v>98</v>
      </c>
      <c r="D3395" s="176" t="s">
        <v>365</v>
      </c>
      <c r="E3395" s="176" t="s">
        <v>5123</v>
      </c>
      <c r="F3395" s="176">
        <v>2024</v>
      </c>
      <c r="G3395" s="176" t="s">
        <v>138</v>
      </c>
      <c r="H3395" s="176" t="s">
        <v>321</v>
      </c>
      <c r="I3395" s="176" t="s">
        <v>322</v>
      </c>
      <c r="J3395" s="250" t="s">
        <v>13</v>
      </c>
      <c r="K3395" s="178">
        <v>51887</v>
      </c>
      <c r="L3395" s="184">
        <v>1</v>
      </c>
      <c r="M3395" s="178">
        <v>0</v>
      </c>
      <c r="N3395" s="179" t="s">
        <v>20</v>
      </c>
      <c r="O3395" s="180" t="s">
        <v>146</v>
      </c>
    </row>
    <row r="3396" spans="1:15" customFormat="1" ht="15.5" x14ac:dyDescent="0.35">
      <c r="A3396" s="123" t="s">
        <v>7366</v>
      </c>
      <c r="B3396" s="124" t="s">
        <v>7367</v>
      </c>
      <c r="C3396" s="123" t="s">
        <v>90</v>
      </c>
      <c r="D3396" s="123" t="s">
        <v>306</v>
      </c>
      <c r="E3396" s="123" t="s">
        <v>1270</v>
      </c>
      <c r="F3396" s="123">
        <v>2024</v>
      </c>
      <c r="G3396" s="123" t="s">
        <v>138</v>
      </c>
      <c r="H3396" s="123" t="s">
        <v>151</v>
      </c>
      <c r="I3396" s="123" t="s">
        <v>200</v>
      </c>
      <c r="J3396" s="251" t="s">
        <v>13</v>
      </c>
      <c r="K3396" s="181">
        <v>1785803</v>
      </c>
      <c r="L3396" s="181">
        <v>1586682</v>
      </c>
      <c r="M3396" s="181">
        <v>1586680</v>
      </c>
      <c r="N3396" s="182" t="s">
        <v>20</v>
      </c>
      <c r="O3396" s="183" t="s">
        <v>20</v>
      </c>
    </row>
    <row r="3397" spans="1:15" customFormat="1" ht="15.5" x14ac:dyDescent="0.35">
      <c r="A3397" s="176" t="s">
        <v>7368</v>
      </c>
      <c r="B3397" s="177" t="s">
        <v>7369</v>
      </c>
      <c r="C3397" s="176" t="s">
        <v>92</v>
      </c>
      <c r="D3397" s="176" t="s">
        <v>721</v>
      </c>
      <c r="E3397" s="176" t="s">
        <v>760</v>
      </c>
      <c r="F3397" s="176">
        <v>2024</v>
      </c>
      <c r="G3397" s="176" t="s">
        <v>138</v>
      </c>
      <c r="H3397" s="176" t="s">
        <v>144</v>
      </c>
      <c r="I3397" s="176" t="s">
        <v>145</v>
      </c>
      <c r="J3397" s="250" t="s">
        <v>13</v>
      </c>
      <c r="K3397" s="178">
        <v>2000</v>
      </c>
      <c r="L3397" s="178">
        <v>2000</v>
      </c>
      <c r="M3397" s="178">
        <v>0</v>
      </c>
      <c r="N3397" s="179" t="s">
        <v>20</v>
      </c>
      <c r="O3397" s="180" t="s">
        <v>146</v>
      </c>
    </row>
    <row r="3398" spans="1:15" customFormat="1" ht="15.5" x14ac:dyDescent="0.35">
      <c r="A3398" s="123" t="s">
        <v>7370</v>
      </c>
      <c r="B3398" s="124" t="s">
        <v>7371</v>
      </c>
      <c r="C3398" s="123" t="s">
        <v>84</v>
      </c>
      <c r="D3398" s="123" t="s">
        <v>440</v>
      </c>
      <c r="E3398" s="123" t="s">
        <v>440</v>
      </c>
      <c r="F3398" s="123">
        <v>2024</v>
      </c>
      <c r="G3398" s="123" t="s">
        <v>251</v>
      </c>
      <c r="H3398" s="123" t="s">
        <v>151</v>
      </c>
      <c r="I3398" s="123" t="s">
        <v>200</v>
      </c>
      <c r="J3398" s="251" t="s">
        <v>13</v>
      </c>
      <c r="K3398" s="181">
        <v>108675</v>
      </c>
      <c r="L3398" s="181">
        <v>105000</v>
      </c>
      <c r="M3398" s="181">
        <v>105000</v>
      </c>
      <c r="N3398" s="182" t="s">
        <v>20</v>
      </c>
      <c r="O3398" s="183" t="s">
        <v>20</v>
      </c>
    </row>
    <row r="3399" spans="1:15" customFormat="1" ht="15.5" x14ac:dyDescent="0.35">
      <c r="A3399" s="176" t="s">
        <v>7372</v>
      </c>
      <c r="B3399" s="177" t="s">
        <v>7373</v>
      </c>
      <c r="C3399" s="176" t="s">
        <v>87</v>
      </c>
      <c r="D3399" s="176" t="s">
        <v>60</v>
      </c>
      <c r="E3399" s="176" t="s">
        <v>60</v>
      </c>
      <c r="F3399" s="176">
        <v>2024</v>
      </c>
      <c r="G3399" s="176" t="s">
        <v>138</v>
      </c>
      <c r="H3399" s="176" t="s">
        <v>151</v>
      </c>
      <c r="I3399" s="176" t="s">
        <v>200</v>
      </c>
      <c r="J3399" s="250" t="s">
        <v>13</v>
      </c>
      <c r="K3399" s="178">
        <v>225000</v>
      </c>
      <c r="L3399" s="178">
        <v>225000</v>
      </c>
      <c r="M3399" s="178">
        <v>225000</v>
      </c>
      <c r="N3399" s="179" t="s">
        <v>20</v>
      </c>
      <c r="O3399" s="180" t="s">
        <v>20</v>
      </c>
    </row>
    <row r="3400" spans="1:15" customFormat="1" ht="15.5" x14ac:dyDescent="0.35">
      <c r="A3400" s="123" t="s">
        <v>7374</v>
      </c>
      <c r="B3400" s="124" t="s">
        <v>7375</v>
      </c>
      <c r="C3400" s="123" t="s">
        <v>90</v>
      </c>
      <c r="D3400" s="123" t="s">
        <v>155</v>
      </c>
      <c r="E3400" s="123" t="s">
        <v>155</v>
      </c>
      <c r="F3400" s="123">
        <v>2024</v>
      </c>
      <c r="G3400" s="123" t="s">
        <v>251</v>
      </c>
      <c r="H3400" s="123" t="s">
        <v>144</v>
      </c>
      <c r="I3400" s="123" t="s">
        <v>282</v>
      </c>
      <c r="J3400" s="251" t="s">
        <v>13</v>
      </c>
      <c r="K3400" s="181">
        <v>2199</v>
      </c>
      <c r="L3400" s="181">
        <v>2199</v>
      </c>
      <c r="M3400" s="181">
        <v>2199</v>
      </c>
      <c r="N3400" s="182" t="s">
        <v>20</v>
      </c>
      <c r="O3400" s="183" t="s">
        <v>20</v>
      </c>
    </row>
    <row r="3401" spans="1:15" customFormat="1" ht="15.5" x14ac:dyDescent="0.35">
      <c r="A3401" s="176" t="s">
        <v>7376</v>
      </c>
      <c r="B3401" s="177" t="s">
        <v>7377</v>
      </c>
      <c r="C3401" s="176" t="s">
        <v>87</v>
      </c>
      <c r="D3401" s="176" t="s">
        <v>592</v>
      </c>
      <c r="E3401" s="176" t="s">
        <v>593</v>
      </c>
      <c r="F3401" s="176">
        <v>2024</v>
      </c>
      <c r="G3401" s="176" t="s">
        <v>251</v>
      </c>
      <c r="H3401" s="176" t="s">
        <v>151</v>
      </c>
      <c r="I3401" s="176" t="s">
        <v>200</v>
      </c>
      <c r="J3401" s="250" t="s">
        <v>13</v>
      </c>
      <c r="K3401" s="178">
        <v>60000</v>
      </c>
      <c r="L3401" s="178">
        <v>60000</v>
      </c>
      <c r="M3401" s="178">
        <v>60000</v>
      </c>
      <c r="N3401" s="179" t="s">
        <v>20</v>
      </c>
      <c r="O3401" s="180" t="s">
        <v>20</v>
      </c>
    </row>
    <row r="3402" spans="1:15" customFormat="1" ht="15.5" x14ac:dyDescent="0.35">
      <c r="A3402" s="123" t="s">
        <v>7378</v>
      </c>
      <c r="B3402" s="124" t="s">
        <v>7379</v>
      </c>
      <c r="C3402" s="123" t="s">
        <v>92</v>
      </c>
      <c r="D3402" s="123" t="s">
        <v>155</v>
      </c>
      <c r="E3402" s="123" t="s">
        <v>155</v>
      </c>
      <c r="F3402" s="123">
        <v>2024</v>
      </c>
      <c r="G3402" s="123" t="s">
        <v>251</v>
      </c>
      <c r="H3402" s="123" t="s">
        <v>144</v>
      </c>
      <c r="I3402" s="123" t="s">
        <v>282</v>
      </c>
      <c r="J3402" s="251" t="s">
        <v>13</v>
      </c>
      <c r="K3402" s="181">
        <v>33712</v>
      </c>
      <c r="L3402" s="181">
        <v>8500</v>
      </c>
      <c r="M3402" s="181">
        <v>2265</v>
      </c>
      <c r="N3402" s="182" t="s">
        <v>20</v>
      </c>
      <c r="O3402" s="183" t="s">
        <v>20</v>
      </c>
    </row>
    <row r="3403" spans="1:15" customFormat="1" ht="15.5" x14ac:dyDescent="0.35">
      <c r="A3403" s="176" t="s">
        <v>7380</v>
      </c>
      <c r="B3403" s="177" t="s">
        <v>7381</v>
      </c>
      <c r="C3403" s="176" t="s">
        <v>92</v>
      </c>
      <c r="D3403" s="176" t="s">
        <v>540</v>
      </c>
      <c r="E3403" s="176" t="s">
        <v>1377</v>
      </c>
      <c r="F3403" s="176">
        <v>2024</v>
      </c>
      <c r="G3403" s="176" t="s">
        <v>138</v>
      </c>
      <c r="H3403" s="176" t="s">
        <v>151</v>
      </c>
      <c r="I3403" s="176" t="s">
        <v>152</v>
      </c>
      <c r="J3403" s="250" t="s">
        <v>13</v>
      </c>
      <c r="K3403" s="178">
        <v>262000</v>
      </c>
      <c r="L3403" s="178">
        <v>262000</v>
      </c>
      <c r="M3403" s="178">
        <v>206471.03</v>
      </c>
      <c r="N3403" s="179" t="s">
        <v>20</v>
      </c>
      <c r="O3403" s="180" t="s">
        <v>20</v>
      </c>
    </row>
    <row r="3404" spans="1:15" customFormat="1" ht="15.5" x14ac:dyDescent="0.35">
      <c r="A3404" s="123" t="s">
        <v>7382</v>
      </c>
      <c r="B3404" s="124" t="s">
        <v>7383</v>
      </c>
      <c r="C3404" s="123" t="s">
        <v>98</v>
      </c>
      <c r="D3404" s="123" t="s">
        <v>155</v>
      </c>
      <c r="E3404" s="123" t="s">
        <v>155</v>
      </c>
      <c r="F3404" s="123">
        <v>2024</v>
      </c>
      <c r="G3404" s="123" t="s">
        <v>251</v>
      </c>
      <c r="H3404" s="123" t="s">
        <v>151</v>
      </c>
      <c r="I3404" s="123" t="s">
        <v>312</v>
      </c>
      <c r="J3404" s="251" t="s">
        <v>13</v>
      </c>
      <c r="K3404" s="181">
        <v>48300</v>
      </c>
      <c r="L3404" s="181">
        <v>48300</v>
      </c>
      <c r="M3404" s="181">
        <v>48300</v>
      </c>
      <c r="N3404" s="182" t="s">
        <v>20</v>
      </c>
      <c r="O3404" s="183" t="s">
        <v>20</v>
      </c>
    </row>
    <row r="3405" spans="1:15" customFormat="1" ht="15.5" x14ac:dyDescent="0.35">
      <c r="A3405" s="176" t="s">
        <v>7384</v>
      </c>
      <c r="B3405" s="177" t="s">
        <v>7385</v>
      </c>
      <c r="C3405" s="176" t="s">
        <v>90</v>
      </c>
      <c r="D3405" s="176" t="s">
        <v>911</v>
      </c>
      <c r="E3405" s="176" t="s">
        <v>155</v>
      </c>
      <c r="F3405" s="176">
        <v>2024</v>
      </c>
      <c r="G3405" s="176" t="s">
        <v>138</v>
      </c>
      <c r="H3405" s="176" t="s">
        <v>151</v>
      </c>
      <c r="I3405" s="176" t="s">
        <v>200</v>
      </c>
      <c r="J3405" s="250" t="s">
        <v>13</v>
      </c>
      <c r="K3405" s="178">
        <v>209440</v>
      </c>
      <c r="L3405" s="178">
        <v>209440</v>
      </c>
      <c r="M3405" s="178">
        <v>209440</v>
      </c>
      <c r="N3405" s="179" t="s">
        <v>20</v>
      </c>
      <c r="O3405" s="180" t="s">
        <v>20</v>
      </c>
    </row>
    <row r="3406" spans="1:15" customFormat="1" ht="15.5" x14ac:dyDescent="0.35">
      <c r="A3406" s="123" t="s">
        <v>7386</v>
      </c>
      <c r="B3406" s="124" t="s">
        <v>7387</v>
      </c>
      <c r="C3406" s="123" t="s">
        <v>109</v>
      </c>
      <c r="D3406" s="123" t="s">
        <v>368</v>
      </c>
      <c r="E3406" s="123" t="s">
        <v>953</v>
      </c>
      <c r="F3406" s="123">
        <v>2024</v>
      </c>
      <c r="G3406" s="123" t="s">
        <v>251</v>
      </c>
      <c r="H3406" s="123" t="s">
        <v>151</v>
      </c>
      <c r="I3406" s="123" t="s">
        <v>200</v>
      </c>
      <c r="J3406" s="251" t="s">
        <v>13</v>
      </c>
      <c r="K3406" s="181">
        <v>30841</v>
      </c>
      <c r="L3406" s="181">
        <v>29798</v>
      </c>
      <c r="M3406" s="181">
        <v>29798</v>
      </c>
      <c r="N3406" s="182" t="s">
        <v>20</v>
      </c>
      <c r="O3406" s="183" t="s">
        <v>20</v>
      </c>
    </row>
    <row r="3407" spans="1:15" customFormat="1" ht="15.5" x14ac:dyDescent="0.35">
      <c r="A3407" s="176" t="s">
        <v>7388</v>
      </c>
      <c r="B3407" s="177" t="s">
        <v>7389</v>
      </c>
      <c r="C3407" s="176" t="s">
        <v>88</v>
      </c>
      <c r="D3407" s="176" t="s">
        <v>412</v>
      </c>
      <c r="E3407" s="176" t="s">
        <v>632</v>
      </c>
      <c r="F3407" s="176">
        <v>2024</v>
      </c>
      <c r="G3407" s="176" t="s">
        <v>251</v>
      </c>
      <c r="H3407" s="176" t="s">
        <v>151</v>
      </c>
      <c r="I3407" s="176" t="s">
        <v>200</v>
      </c>
      <c r="J3407" s="250" t="s">
        <v>13</v>
      </c>
      <c r="K3407" s="178">
        <v>74970</v>
      </c>
      <c r="L3407" s="178">
        <v>74970</v>
      </c>
      <c r="M3407" s="178">
        <v>74970</v>
      </c>
      <c r="N3407" s="179" t="s">
        <v>20</v>
      </c>
      <c r="O3407" s="180" t="s">
        <v>20</v>
      </c>
    </row>
    <row r="3408" spans="1:15" customFormat="1" ht="15.5" x14ac:dyDescent="0.35">
      <c r="A3408" s="123" t="s">
        <v>7390</v>
      </c>
      <c r="B3408" s="124" t="s">
        <v>7391</v>
      </c>
      <c r="C3408" s="123" t="s">
        <v>90</v>
      </c>
      <c r="D3408" s="123" t="s">
        <v>155</v>
      </c>
      <c r="E3408" s="123" t="s">
        <v>155</v>
      </c>
      <c r="F3408" s="123">
        <v>2024</v>
      </c>
      <c r="G3408" s="123" t="s">
        <v>251</v>
      </c>
      <c r="H3408" s="123" t="s">
        <v>151</v>
      </c>
      <c r="I3408" s="123" t="s">
        <v>200</v>
      </c>
      <c r="J3408" s="251" t="s">
        <v>13</v>
      </c>
      <c r="K3408" s="181">
        <v>72000</v>
      </c>
      <c r="L3408" s="185">
        <v>72000</v>
      </c>
      <c r="M3408" s="181">
        <v>72000</v>
      </c>
      <c r="N3408" s="182" t="s">
        <v>20</v>
      </c>
      <c r="O3408" s="183" t="s">
        <v>20</v>
      </c>
    </row>
    <row r="3409" spans="1:15" customFormat="1" ht="15.5" x14ac:dyDescent="0.35">
      <c r="A3409" s="176" t="s">
        <v>7392</v>
      </c>
      <c r="B3409" s="177" t="s">
        <v>7393</v>
      </c>
      <c r="C3409" s="176" t="s">
        <v>89</v>
      </c>
      <c r="D3409" s="176" t="s">
        <v>155</v>
      </c>
      <c r="E3409" s="176" t="s">
        <v>155</v>
      </c>
      <c r="F3409" s="176">
        <v>2024</v>
      </c>
      <c r="G3409" s="176" t="s">
        <v>251</v>
      </c>
      <c r="H3409" s="176" t="s">
        <v>151</v>
      </c>
      <c r="I3409" s="176" t="s">
        <v>200</v>
      </c>
      <c r="J3409" s="250" t="s">
        <v>13</v>
      </c>
      <c r="K3409" s="178">
        <v>49481</v>
      </c>
      <c r="L3409" s="184">
        <v>49481</v>
      </c>
      <c r="M3409" s="178">
        <v>49481</v>
      </c>
      <c r="N3409" s="179" t="s">
        <v>20</v>
      </c>
      <c r="O3409" s="180" t="s">
        <v>20</v>
      </c>
    </row>
    <row r="3410" spans="1:15" customFormat="1" ht="15.5" x14ac:dyDescent="0.35">
      <c r="A3410" s="123" t="s">
        <v>7394</v>
      </c>
      <c r="B3410" s="124" t="s">
        <v>7395</v>
      </c>
      <c r="C3410" s="123" t="s">
        <v>90</v>
      </c>
      <c r="D3410" s="123" t="s">
        <v>155</v>
      </c>
      <c r="E3410" s="123" t="s">
        <v>155</v>
      </c>
      <c r="F3410" s="123">
        <v>2024</v>
      </c>
      <c r="G3410" s="123" t="s">
        <v>251</v>
      </c>
      <c r="H3410" s="123" t="s">
        <v>151</v>
      </c>
      <c r="I3410" s="123" t="s">
        <v>200</v>
      </c>
      <c r="J3410" s="251" t="s">
        <v>13</v>
      </c>
      <c r="K3410" s="181">
        <v>43483</v>
      </c>
      <c r="L3410" s="185">
        <v>43483</v>
      </c>
      <c r="M3410" s="181">
        <v>43483</v>
      </c>
      <c r="N3410" s="182" t="s">
        <v>20</v>
      </c>
      <c r="O3410" s="183" t="s">
        <v>20</v>
      </c>
    </row>
    <row r="3411" spans="1:15" customFormat="1" ht="15.5" x14ac:dyDescent="0.35">
      <c r="A3411" s="176" t="s">
        <v>7396</v>
      </c>
      <c r="B3411" s="177" t="s">
        <v>7397</v>
      </c>
      <c r="C3411" s="176" t="s">
        <v>96</v>
      </c>
      <c r="D3411" s="176" t="s">
        <v>166</v>
      </c>
      <c r="E3411" s="176" t="s">
        <v>971</v>
      </c>
      <c r="F3411" s="176">
        <v>2024</v>
      </c>
      <c r="G3411" s="176" t="s">
        <v>251</v>
      </c>
      <c r="H3411" s="176" t="s">
        <v>151</v>
      </c>
      <c r="I3411" s="176" t="s">
        <v>200</v>
      </c>
      <c r="J3411" s="250" t="s">
        <v>13</v>
      </c>
      <c r="K3411" s="178">
        <v>30791</v>
      </c>
      <c r="L3411" s="178">
        <v>29750</v>
      </c>
      <c r="M3411" s="178">
        <v>29750</v>
      </c>
      <c r="N3411" s="179" t="s">
        <v>20</v>
      </c>
      <c r="O3411" s="180" t="s">
        <v>20</v>
      </c>
    </row>
    <row r="3412" spans="1:15" customFormat="1" ht="15.5" x14ac:dyDescent="0.35">
      <c r="A3412" s="123" t="s">
        <v>7398</v>
      </c>
      <c r="B3412" s="124" t="s">
        <v>7399</v>
      </c>
      <c r="C3412" s="123" t="s">
        <v>111</v>
      </c>
      <c r="D3412" s="123" t="s">
        <v>319</v>
      </c>
      <c r="E3412" s="123" t="s">
        <v>940</v>
      </c>
      <c r="F3412" s="123">
        <v>2024</v>
      </c>
      <c r="G3412" s="123" t="s">
        <v>251</v>
      </c>
      <c r="H3412" s="123" t="s">
        <v>151</v>
      </c>
      <c r="I3412" s="123" t="s">
        <v>200</v>
      </c>
      <c r="J3412" s="251" t="s">
        <v>13</v>
      </c>
      <c r="K3412" s="181">
        <v>49742</v>
      </c>
      <c r="L3412" s="181">
        <v>49742</v>
      </c>
      <c r="M3412" s="181">
        <v>49742</v>
      </c>
      <c r="N3412" s="182" t="s">
        <v>20</v>
      </c>
      <c r="O3412" s="183" t="s">
        <v>20</v>
      </c>
    </row>
    <row r="3413" spans="1:15" customFormat="1" ht="15.5" x14ac:dyDescent="0.35">
      <c r="A3413" s="176" t="s">
        <v>7400</v>
      </c>
      <c r="B3413" s="177" t="s">
        <v>7401</v>
      </c>
      <c r="C3413" s="176" t="s">
        <v>98</v>
      </c>
      <c r="D3413" s="176" t="s">
        <v>190</v>
      </c>
      <c r="E3413" s="176" t="s">
        <v>155</v>
      </c>
      <c r="F3413" s="176">
        <v>2024</v>
      </c>
      <c r="G3413" s="176" t="s">
        <v>138</v>
      </c>
      <c r="H3413" s="176" t="s">
        <v>151</v>
      </c>
      <c r="I3413" s="176" t="s">
        <v>200</v>
      </c>
      <c r="J3413" s="250" t="s">
        <v>13</v>
      </c>
      <c r="K3413" s="178">
        <v>157140</v>
      </c>
      <c r="L3413" s="178">
        <v>157140</v>
      </c>
      <c r="M3413" s="178">
        <v>113848</v>
      </c>
      <c r="N3413" s="179" t="s">
        <v>20</v>
      </c>
      <c r="O3413" s="180" t="s">
        <v>20</v>
      </c>
    </row>
    <row r="3414" spans="1:15" customFormat="1" ht="15.5" x14ac:dyDescent="0.35">
      <c r="A3414" s="123" t="s">
        <v>7402</v>
      </c>
      <c r="B3414" s="124" t="s">
        <v>7403</v>
      </c>
      <c r="C3414" s="123" t="s">
        <v>96</v>
      </c>
      <c r="D3414" s="123" t="s">
        <v>155</v>
      </c>
      <c r="E3414" s="123" t="s">
        <v>155</v>
      </c>
      <c r="F3414" s="123">
        <v>2024</v>
      </c>
      <c r="G3414" s="123" t="s">
        <v>138</v>
      </c>
      <c r="H3414" s="123" t="s">
        <v>162</v>
      </c>
      <c r="I3414" s="123" t="s">
        <v>252</v>
      </c>
      <c r="J3414" s="251" t="s">
        <v>13</v>
      </c>
      <c r="K3414" s="181">
        <v>776630</v>
      </c>
      <c r="L3414" s="181">
        <v>819136</v>
      </c>
      <c r="M3414" s="181">
        <v>818894.11300000001</v>
      </c>
      <c r="N3414" s="182" t="s">
        <v>20</v>
      </c>
      <c r="O3414" s="183" t="s">
        <v>20</v>
      </c>
    </row>
    <row r="3415" spans="1:15" customFormat="1" ht="15.5" x14ac:dyDescent="0.35">
      <c r="A3415" s="176" t="s">
        <v>7404</v>
      </c>
      <c r="B3415" s="177" t="s">
        <v>7405</v>
      </c>
      <c r="C3415" s="176" t="s">
        <v>98</v>
      </c>
      <c r="D3415" s="176" t="s">
        <v>155</v>
      </c>
      <c r="E3415" s="176" t="s">
        <v>155</v>
      </c>
      <c r="F3415" s="176">
        <v>2024</v>
      </c>
      <c r="G3415" s="176" t="s">
        <v>251</v>
      </c>
      <c r="H3415" s="176" t="s">
        <v>151</v>
      </c>
      <c r="I3415" s="176" t="s">
        <v>312</v>
      </c>
      <c r="J3415" s="250" t="s">
        <v>13</v>
      </c>
      <c r="K3415" s="178">
        <v>415</v>
      </c>
      <c r="L3415" s="178">
        <v>415</v>
      </c>
      <c r="M3415" s="178">
        <v>0</v>
      </c>
      <c r="N3415" s="179" t="s">
        <v>20</v>
      </c>
      <c r="O3415" s="180" t="s">
        <v>146</v>
      </c>
    </row>
    <row r="3416" spans="1:15" customFormat="1" ht="15.5" x14ac:dyDescent="0.35">
      <c r="A3416" s="123" t="s">
        <v>7406</v>
      </c>
      <c r="B3416" s="124" t="s">
        <v>7407</v>
      </c>
      <c r="C3416" s="123" t="s">
        <v>100</v>
      </c>
      <c r="D3416" s="123" t="s">
        <v>1471</v>
      </c>
      <c r="E3416" s="123" t="s">
        <v>7408</v>
      </c>
      <c r="F3416" s="123">
        <v>2024</v>
      </c>
      <c r="G3416" s="123" t="s">
        <v>138</v>
      </c>
      <c r="H3416" s="123" t="s">
        <v>210</v>
      </c>
      <c r="I3416" s="123" t="s">
        <v>429</v>
      </c>
      <c r="J3416" s="251" t="s">
        <v>13</v>
      </c>
      <c r="K3416" s="181">
        <v>146874</v>
      </c>
      <c r="L3416" s="181">
        <v>118014</v>
      </c>
      <c r="M3416" s="181">
        <v>118014</v>
      </c>
      <c r="N3416" s="182" t="s">
        <v>20</v>
      </c>
      <c r="O3416" s="183" t="s">
        <v>20</v>
      </c>
    </row>
    <row r="3417" spans="1:15" customFormat="1" ht="15.5" x14ac:dyDescent="0.35">
      <c r="A3417" s="176" t="s">
        <v>7409</v>
      </c>
      <c r="B3417" s="177" t="s">
        <v>7410</v>
      </c>
      <c r="C3417" s="176" t="s">
        <v>86</v>
      </c>
      <c r="D3417" s="176" t="s">
        <v>155</v>
      </c>
      <c r="E3417" s="176" t="s">
        <v>155</v>
      </c>
      <c r="F3417" s="176">
        <v>2024</v>
      </c>
      <c r="G3417" s="176" t="s">
        <v>138</v>
      </c>
      <c r="H3417" s="176" t="s">
        <v>210</v>
      </c>
      <c r="I3417" s="176" t="s">
        <v>211</v>
      </c>
      <c r="J3417" s="250" t="s">
        <v>13</v>
      </c>
      <c r="K3417" s="178">
        <v>216</v>
      </c>
      <c r="L3417" s="178">
        <v>76397</v>
      </c>
      <c r="M3417" s="178">
        <v>76396.562999999995</v>
      </c>
      <c r="N3417" s="179" t="s">
        <v>20</v>
      </c>
      <c r="O3417" s="180" t="s">
        <v>20</v>
      </c>
    </row>
    <row r="3418" spans="1:15" customFormat="1" ht="15.5" x14ac:dyDescent="0.35">
      <c r="A3418" s="123" t="s">
        <v>7411</v>
      </c>
      <c r="B3418" s="124" t="s">
        <v>7412</v>
      </c>
      <c r="C3418" s="123" t="s">
        <v>97</v>
      </c>
      <c r="D3418" s="123" t="s">
        <v>155</v>
      </c>
      <c r="E3418" s="123" t="s">
        <v>155</v>
      </c>
      <c r="F3418" s="123">
        <v>2024</v>
      </c>
      <c r="G3418" s="123" t="s">
        <v>138</v>
      </c>
      <c r="H3418" s="123" t="s">
        <v>144</v>
      </c>
      <c r="I3418" s="123" t="s">
        <v>145</v>
      </c>
      <c r="J3418" s="251" t="s">
        <v>13</v>
      </c>
      <c r="K3418" s="181">
        <v>609596</v>
      </c>
      <c r="L3418" s="181">
        <v>609596</v>
      </c>
      <c r="M3418" s="181">
        <v>609162</v>
      </c>
      <c r="N3418" s="182" t="s">
        <v>20</v>
      </c>
      <c r="O3418" s="183" t="s">
        <v>20</v>
      </c>
    </row>
    <row r="3419" spans="1:15" customFormat="1" ht="15.5" x14ac:dyDescent="0.35">
      <c r="A3419" s="176" t="s">
        <v>7413</v>
      </c>
      <c r="B3419" s="177" t="s">
        <v>7414</v>
      </c>
      <c r="C3419" s="176" t="s">
        <v>87</v>
      </c>
      <c r="D3419" s="176" t="s">
        <v>155</v>
      </c>
      <c r="E3419" s="176" t="s">
        <v>155</v>
      </c>
      <c r="F3419" s="176">
        <v>2024</v>
      </c>
      <c r="G3419" s="176" t="s">
        <v>138</v>
      </c>
      <c r="H3419" s="176" t="s">
        <v>151</v>
      </c>
      <c r="I3419" s="176" t="s">
        <v>152</v>
      </c>
      <c r="J3419" s="250" t="s">
        <v>13</v>
      </c>
      <c r="K3419" s="178">
        <v>471</v>
      </c>
      <c r="L3419" s="178">
        <v>214091</v>
      </c>
      <c r="M3419" s="178">
        <v>90.046000000000006</v>
      </c>
      <c r="N3419" s="179" t="s">
        <v>20</v>
      </c>
      <c r="O3419" s="180" t="s">
        <v>20</v>
      </c>
    </row>
    <row r="3420" spans="1:15" customFormat="1" ht="15.5" x14ac:dyDescent="0.35">
      <c r="A3420" s="123" t="s">
        <v>7415</v>
      </c>
      <c r="B3420" s="124" t="s">
        <v>7416</v>
      </c>
      <c r="C3420" s="123" t="s">
        <v>74</v>
      </c>
      <c r="D3420" s="123" t="s">
        <v>155</v>
      </c>
      <c r="E3420" s="123" t="s">
        <v>155</v>
      </c>
      <c r="F3420" s="123">
        <v>2024</v>
      </c>
      <c r="G3420" s="123" t="s">
        <v>251</v>
      </c>
      <c r="H3420" s="123" t="s">
        <v>151</v>
      </c>
      <c r="I3420" s="123" t="s">
        <v>152</v>
      </c>
      <c r="J3420" s="251" t="s">
        <v>13</v>
      </c>
      <c r="K3420" s="181">
        <v>501488</v>
      </c>
      <c r="L3420" s="185">
        <v>400000</v>
      </c>
      <c r="M3420" s="181">
        <v>182054.856</v>
      </c>
      <c r="N3420" s="182" t="s">
        <v>20</v>
      </c>
      <c r="O3420" s="183" t="s">
        <v>20</v>
      </c>
    </row>
    <row r="3421" spans="1:15" customFormat="1" ht="15.5" x14ac:dyDescent="0.35">
      <c r="A3421" s="176" t="s">
        <v>7417</v>
      </c>
      <c r="B3421" s="177" t="s">
        <v>7418</v>
      </c>
      <c r="C3421" s="176" t="s">
        <v>98</v>
      </c>
      <c r="D3421" s="176" t="s">
        <v>155</v>
      </c>
      <c r="E3421" s="176" t="s">
        <v>155</v>
      </c>
      <c r="F3421" s="176">
        <v>2024</v>
      </c>
      <c r="G3421" s="176" t="s">
        <v>138</v>
      </c>
      <c r="H3421" s="176" t="s">
        <v>414</v>
      </c>
      <c r="I3421" s="176" t="s">
        <v>415</v>
      </c>
      <c r="J3421" s="250" t="s">
        <v>13</v>
      </c>
      <c r="K3421" s="178">
        <v>10</v>
      </c>
      <c r="L3421" s="178">
        <v>10</v>
      </c>
      <c r="M3421" s="178">
        <v>0</v>
      </c>
      <c r="N3421" s="179" t="s">
        <v>20</v>
      </c>
      <c r="O3421" s="180" t="s">
        <v>146</v>
      </c>
    </row>
    <row r="3422" spans="1:15" customFormat="1" ht="15.5" x14ac:dyDescent="0.35">
      <c r="A3422" s="123" t="s">
        <v>7419</v>
      </c>
      <c r="B3422" s="124" t="s">
        <v>7420</v>
      </c>
      <c r="C3422" s="123" t="s">
        <v>98</v>
      </c>
      <c r="D3422" s="123" t="s">
        <v>155</v>
      </c>
      <c r="E3422" s="123" t="s">
        <v>155</v>
      </c>
      <c r="F3422" s="123">
        <v>2024</v>
      </c>
      <c r="G3422" s="123" t="s">
        <v>138</v>
      </c>
      <c r="H3422" s="123" t="s">
        <v>151</v>
      </c>
      <c r="I3422" s="123" t="s">
        <v>152</v>
      </c>
      <c r="J3422" s="251" t="s">
        <v>13</v>
      </c>
      <c r="K3422" s="181">
        <v>54078</v>
      </c>
      <c r="L3422" s="181">
        <v>510</v>
      </c>
      <c r="M3422" s="181">
        <v>90.046000000000006</v>
      </c>
      <c r="N3422" s="182" t="s">
        <v>20</v>
      </c>
      <c r="O3422" s="183" t="s">
        <v>20</v>
      </c>
    </row>
    <row r="3423" spans="1:15" customFormat="1" ht="15.5" x14ac:dyDescent="0.35">
      <c r="A3423" s="176" t="s">
        <v>7421</v>
      </c>
      <c r="B3423" s="177" t="s">
        <v>7422</v>
      </c>
      <c r="C3423" s="176" t="s">
        <v>93</v>
      </c>
      <c r="D3423" s="176" t="s">
        <v>155</v>
      </c>
      <c r="E3423" s="176" t="s">
        <v>155</v>
      </c>
      <c r="F3423" s="176">
        <v>2024</v>
      </c>
      <c r="G3423" s="176" t="s">
        <v>251</v>
      </c>
      <c r="H3423" s="176" t="s">
        <v>210</v>
      </c>
      <c r="I3423" s="176" t="s">
        <v>211</v>
      </c>
      <c r="J3423" s="250" t="s">
        <v>13</v>
      </c>
      <c r="K3423" s="178">
        <v>138680</v>
      </c>
      <c r="L3423" s="184">
        <v>133991</v>
      </c>
      <c r="M3423" s="178">
        <v>133990.75700000001</v>
      </c>
      <c r="N3423" s="179" t="s">
        <v>20</v>
      </c>
      <c r="O3423" s="180" t="s">
        <v>20</v>
      </c>
    </row>
    <row r="3424" spans="1:15" customFormat="1" ht="15.5" x14ac:dyDescent="0.35">
      <c r="A3424" s="123" t="s">
        <v>7423</v>
      </c>
      <c r="B3424" s="124" t="s">
        <v>7424</v>
      </c>
      <c r="C3424" s="123" t="s">
        <v>74</v>
      </c>
      <c r="D3424" s="123" t="s">
        <v>155</v>
      </c>
      <c r="E3424" s="123" t="s">
        <v>155</v>
      </c>
      <c r="F3424" s="123">
        <v>2024</v>
      </c>
      <c r="G3424" s="123" t="s">
        <v>251</v>
      </c>
      <c r="H3424" s="123" t="s">
        <v>144</v>
      </c>
      <c r="I3424" s="123" t="s">
        <v>226</v>
      </c>
      <c r="J3424" s="251" t="s">
        <v>13</v>
      </c>
      <c r="K3424" s="181">
        <v>212174</v>
      </c>
      <c r="L3424" s="185">
        <v>205000</v>
      </c>
      <c r="M3424" s="181">
        <v>205000</v>
      </c>
      <c r="N3424" s="182" t="s">
        <v>20</v>
      </c>
      <c r="O3424" s="183" t="s">
        <v>20</v>
      </c>
    </row>
    <row r="3425" spans="1:15" customFormat="1" ht="15.5" x14ac:dyDescent="0.35">
      <c r="A3425" s="176" t="s">
        <v>7425</v>
      </c>
      <c r="B3425" s="177" t="s">
        <v>7426</v>
      </c>
      <c r="C3425" s="176" t="s">
        <v>74</v>
      </c>
      <c r="D3425" s="176" t="s">
        <v>155</v>
      </c>
      <c r="E3425" s="176" t="s">
        <v>155</v>
      </c>
      <c r="F3425" s="176">
        <v>2024</v>
      </c>
      <c r="G3425" s="176" t="s">
        <v>251</v>
      </c>
      <c r="H3425" s="176" t="s">
        <v>144</v>
      </c>
      <c r="I3425" s="176" t="s">
        <v>226</v>
      </c>
      <c r="J3425" s="250" t="s">
        <v>13</v>
      </c>
      <c r="K3425" s="178">
        <v>286528</v>
      </c>
      <c r="L3425" s="184">
        <v>276840</v>
      </c>
      <c r="M3425" s="178">
        <v>276840</v>
      </c>
      <c r="N3425" s="179" t="s">
        <v>20</v>
      </c>
      <c r="O3425" s="180" t="s">
        <v>20</v>
      </c>
    </row>
    <row r="3426" spans="1:15" customFormat="1" ht="15.5" x14ac:dyDescent="0.35">
      <c r="A3426" s="123" t="s">
        <v>7427</v>
      </c>
      <c r="B3426" s="124" t="s">
        <v>7428</v>
      </c>
      <c r="C3426" s="123" t="s">
        <v>111</v>
      </c>
      <c r="D3426" s="123" t="s">
        <v>319</v>
      </c>
      <c r="E3426" s="123" t="s">
        <v>1861</v>
      </c>
      <c r="F3426" s="123">
        <v>2024</v>
      </c>
      <c r="G3426" s="123" t="s">
        <v>138</v>
      </c>
      <c r="H3426" s="123" t="s">
        <v>144</v>
      </c>
      <c r="I3426" s="123" t="s">
        <v>226</v>
      </c>
      <c r="J3426" s="251" t="s">
        <v>13</v>
      </c>
      <c r="K3426" s="181">
        <v>227699</v>
      </c>
      <c r="L3426" s="181">
        <v>220000</v>
      </c>
      <c r="M3426" s="181">
        <v>220000</v>
      </c>
      <c r="N3426" s="182" t="s">
        <v>20</v>
      </c>
      <c r="O3426" s="183" t="s">
        <v>20</v>
      </c>
    </row>
    <row r="3427" spans="1:15" customFormat="1" ht="15.5" x14ac:dyDescent="0.35">
      <c r="A3427" s="176" t="s">
        <v>7429</v>
      </c>
      <c r="B3427" s="177" t="s">
        <v>7430</v>
      </c>
      <c r="C3427" s="176" t="s">
        <v>74</v>
      </c>
      <c r="D3427" s="176" t="s">
        <v>155</v>
      </c>
      <c r="E3427" s="176" t="s">
        <v>155</v>
      </c>
      <c r="F3427" s="176">
        <v>2024</v>
      </c>
      <c r="G3427" s="176" t="s">
        <v>2052</v>
      </c>
      <c r="H3427" s="176" t="s">
        <v>144</v>
      </c>
      <c r="I3427" s="176" t="s">
        <v>226</v>
      </c>
      <c r="J3427" s="250" t="s">
        <v>13</v>
      </c>
      <c r="K3427" s="178">
        <v>120000</v>
      </c>
      <c r="L3427" s="178">
        <v>120000</v>
      </c>
      <c r="M3427" s="178">
        <v>120000</v>
      </c>
      <c r="N3427" s="179" t="s">
        <v>20</v>
      </c>
      <c r="O3427" s="180" t="s">
        <v>20</v>
      </c>
    </row>
    <row r="3428" spans="1:15" customFormat="1" ht="15.5" x14ac:dyDescent="0.35">
      <c r="A3428" s="123" t="s">
        <v>7431</v>
      </c>
      <c r="B3428" s="124" t="s">
        <v>7432</v>
      </c>
      <c r="C3428" s="123" t="s">
        <v>74</v>
      </c>
      <c r="D3428" s="123" t="s">
        <v>155</v>
      </c>
      <c r="E3428" s="123" t="s">
        <v>155</v>
      </c>
      <c r="F3428" s="123">
        <v>2024</v>
      </c>
      <c r="G3428" s="123" t="s">
        <v>138</v>
      </c>
      <c r="H3428" s="123" t="s">
        <v>144</v>
      </c>
      <c r="I3428" s="123" t="s">
        <v>226</v>
      </c>
      <c r="J3428" s="251" t="s">
        <v>13</v>
      </c>
      <c r="K3428" s="181">
        <v>211501</v>
      </c>
      <c r="L3428" s="181">
        <v>204350</v>
      </c>
      <c r="M3428" s="181">
        <v>204017.19500000001</v>
      </c>
      <c r="N3428" s="182" t="s">
        <v>20</v>
      </c>
      <c r="O3428" s="183" t="s">
        <v>20</v>
      </c>
    </row>
    <row r="3429" spans="1:15" customFormat="1" ht="15.5" x14ac:dyDescent="0.35">
      <c r="A3429" s="176" t="s">
        <v>7433</v>
      </c>
      <c r="B3429" s="177" t="s">
        <v>7434</v>
      </c>
      <c r="C3429" s="176" t="s">
        <v>91</v>
      </c>
      <c r="D3429" s="176" t="s">
        <v>384</v>
      </c>
      <c r="E3429" s="176" t="s">
        <v>155</v>
      </c>
      <c r="F3429" s="176">
        <v>2024</v>
      </c>
      <c r="G3429" s="176" t="s">
        <v>138</v>
      </c>
      <c r="H3429" s="176" t="s">
        <v>151</v>
      </c>
      <c r="I3429" s="176" t="s">
        <v>200</v>
      </c>
      <c r="J3429" s="250" t="s">
        <v>13</v>
      </c>
      <c r="K3429" s="178">
        <v>264096</v>
      </c>
      <c r="L3429" s="178">
        <v>258967</v>
      </c>
      <c r="M3429" s="178">
        <v>258966.685</v>
      </c>
      <c r="N3429" s="179" t="s">
        <v>20</v>
      </c>
      <c r="O3429" s="180" t="s">
        <v>20</v>
      </c>
    </row>
    <row r="3430" spans="1:15" customFormat="1" ht="15.5" x14ac:dyDescent="0.35">
      <c r="A3430" s="123" t="s">
        <v>7435</v>
      </c>
      <c r="B3430" s="124" t="s">
        <v>7436</v>
      </c>
      <c r="C3430" s="123" t="s">
        <v>90</v>
      </c>
      <c r="D3430" s="123" t="s">
        <v>742</v>
      </c>
      <c r="E3430" s="123" t="s">
        <v>5667</v>
      </c>
      <c r="F3430" s="123">
        <v>2024</v>
      </c>
      <c r="G3430" s="123" t="s">
        <v>138</v>
      </c>
      <c r="H3430" s="123" t="s">
        <v>151</v>
      </c>
      <c r="I3430" s="123" t="s">
        <v>152</v>
      </c>
      <c r="J3430" s="251" t="s">
        <v>13</v>
      </c>
      <c r="K3430" s="181">
        <v>192523</v>
      </c>
      <c r="L3430" s="181">
        <v>185883</v>
      </c>
      <c r="M3430" s="181">
        <v>185880.818</v>
      </c>
      <c r="N3430" s="182" t="s">
        <v>20</v>
      </c>
      <c r="O3430" s="183" t="s">
        <v>20</v>
      </c>
    </row>
    <row r="3431" spans="1:15" customFormat="1" ht="15.5" x14ac:dyDescent="0.35">
      <c r="A3431" s="176" t="s">
        <v>7437</v>
      </c>
      <c r="B3431" s="177" t="s">
        <v>7438</v>
      </c>
      <c r="C3431" s="176" t="s">
        <v>90</v>
      </c>
      <c r="D3431" s="176" t="s">
        <v>306</v>
      </c>
      <c r="E3431" s="176" t="s">
        <v>1270</v>
      </c>
      <c r="F3431" s="176">
        <v>2024</v>
      </c>
      <c r="G3431" s="176" t="s">
        <v>138</v>
      </c>
      <c r="H3431" s="176" t="s">
        <v>144</v>
      </c>
      <c r="I3431" s="176" t="s">
        <v>943</v>
      </c>
      <c r="J3431" s="250" t="s">
        <v>13</v>
      </c>
      <c r="K3431" s="178">
        <v>1839990</v>
      </c>
      <c r="L3431" s="178">
        <v>1830261</v>
      </c>
      <c r="M3431" s="178">
        <v>1830261</v>
      </c>
      <c r="N3431" s="179" t="s">
        <v>20</v>
      </c>
      <c r="O3431" s="180" t="s">
        <v>20</v>
      </c>
    </row>
    <row r="3432" spans="1:15" customFormat="1" ht="15.5" x14ac:dyDescent="0.35">
      <c r="A3432" s="123" t="s">
        <v>7439</v>
      </c>
      <c r="B3432" s="124" t="s">
        <v>7440</v>
      </c>
      <c r="C3432" s="123" t="s">
        <v>84</v>
      </c>
      <c r="D3432" s="123" t="s">
        <v>155</v>
      </c>
      <c r="E3432" s="123" t="s">
        <v>155</v>
      </c>
      <c r="F3432" s="123">
        <v>2024</v>
      </c>
      <c r="G3432" s="123" t="s">
        <v>138</v>
      </c>
      <c r="H3432" s="123" t="s">
        <v>162</v>
      </c>
      <c r="I3432" s="123" t="s">
        <v>2166</v>
      </c>
      <c r="J3432" s="251" t="s">
        <v>13</v>
      </c>
      <c r="K3432" s="181">
        <v>4367</v>
      </c>
      <c r="L3432" s="181">
        <v>1000</v>
      </c>
      <c r="M3432" s="181">
        <v>0</v>
      </c>
      <c r="N3432" s="182" t="s">
        <v>20</v>
      </c>
      <c r="O3432" s="183" t="s">
        <v>146</v>
      </c>
    </row>
    <row r="3433" spans="1:15" customFormat="1" ht="15.5" x14ac:dyDescent="0.35">
      <c r="A3433" s="176" t="s">
        <v>7441</v>
      </c>
      <c r="B3433" s="177" t="s">
        <v>7442</v>
      </c>
      <c r="C3433" s="176" t="s">
        <v>109</v>
      </c>
      <c r="D3433" s="176" t="s">
        <v>155</v>
      </c>
      <c r="E3433" s="176" t="s">
        <v>155</v>
      </c>
      <c r="F3433" s="176">
        <v>2024</v>
      </c>
      <c r="G3433" s="176" t="s">
        <v>138</v>
      </c>
      <c r="H3433" s="176" t="s">
        <v>151</v>
      </c>
      <c r="I3433" s="176" t="s">
        <v>152</v>
      </c>
      <c r="J3433" s="250" t="s">
        <v>13</v>
      </c>
      <c r="K3433" s="178">
        <v>311551</v>
      </c>
      <c r="L3433" s="178">
        <v>249683</v>
      </c>
      <c r="M3433" s="178">
        <v>249682.49</v>
      </c>
      <c r="N3433" s="179" t="s">
        <v>20</v>
      </c>
      <c r="O3433" s="180" t="s">
        <v>20</v>
      </c>
    </row>
    <row r="3434" spans="1:15" customFormat="1" ht="15.5" x14ac:dyDescent="0.35">
      <c r="A3434" s="123" t="s">
        <v>7443</v>
      </c>
      <c r="B3434" s="124" t="s">
        <v>7444</v>
      </c>
      <c r="C3434" s="123" t="s">
        <v>109</v>
      </c>
      <c r="D3434" s="123" t="s">
        <v>288</v>
      </c>
      <c r="E3434" s="123" t="s">
        <v>1496</v>
      </c>
      <c r="F3434" s="123">
        <v>2024</v>
      </c>
      <c r="G3434" s="123" t="s">
        <v>251</v>
      </c>
      <c r="H3434" s="123" t="s">
        <v>1651</v>
      </c>
      <c r="I3434" s="123" t="s">
        <v>2318</v>
      </c>
      <c r="J3434" s="251" t="s">
        <v>13</v>
      </c>
      <c r="K3434" s="181">
        <v>44706</v>
      </c>
      <c r="L3434" s="181">
        <v>1</v>
      </c>
      <c r="M3434" s="181">
        <v>0</v>
      </c>
      <c r="N3434" s="182" t="s">
        <v>20</v>
      </c>
      <c r="O3434" s="183" t="s">
        <v>146</v>
      </c>
    </row>
    <row r="3435" spans="1:15" customFormat="1" ht="15.5" x14ac:dyDescent="0.35">
      <c r="A3435" s="176" t="s">
        <v>7445</v>
      </c>
      <c r="B3435" s="177" t="s">
        <v>7446</v>
      </c>
      <c r="C3435" s="176" t="s">
        <v>111</v>
      </c>
      <c r="D3435" s="176" t="s">
        <v>180</v>
      </c>
      <c r="E3435" s="176" t="s">
        <v>454</v>
      </c>
      <c r="F3435" s="176">
        <v>2024</v>
      </c>
      <c r="G3435" s="176" t="s">
        <v>138</v>
      </c>
      <c r="H3435" s="176" t="s">
        <v>144</v>
      </c>
      <c r="I3435" s="176" t="s">
        <v>145</v>
      </c>
      <c r="J3435" s="250" t="s">
        <v>13</v>
      </c>
      <c r="K3435" s="178">
        <v>804312</v>
      </c>
      <c r="L3435" s="178">
        <v>836358</v>
      </c>
      <c r="M3435" s="178">
        <v>836256.14800000004</v>
      </c>
      <c r="N3435" s="179" t="s">
        <v>20</v>
      </c>
      <c r="O3435" s="180" t="s">
        <v>20</v>
      </c>
    </row>
    <row r="3436" spans="1:15" customFormat="1" ht="15.5" x14ac:dyDescent="0.35">
      <c r="A3436" s="123" t="s">
        <v>7447</v>
      </c>
      <c r="B3436" s="124" t="s">
        <v>7448</v>
      </c>
      <c r="C3436" s="123" t="s">
        <v>109</v>
      </c>
      <c r="D3436" s="123" t="s">
        <v>368</v>
      </c>
      <c r="E3436" s="123" t="s">
        <v>368</v>
      </c>
      <c r="F3436" s="123">
        <v>2024</v>
      </c>
      <c r="G3436" s="123" t="s">
        <v>138</v>
      </c>
      <c r="H3436" s="123" t="s">
        <v>321</v>
      </c>
      <c r="I3436" s="123" t="s">
        <v>322</v>
      </c>
      <c r="J3436" s="251" t="s">
        <v>13</v>
      </c>
      <c r="K3436" s="181">
        <v>2202880</v>
      </c>
      <c r="L3436" s="181">
        <v>2</v>
      </c>
      <c r="M3436" s="181">
        <v>0</v>
      </c>
      <c r="N3436" s="182" t="s">
        <v>20</v>
      </c>
      <c r="O3436" s="183" t="s">
        <v>146</v>
      </c>
    </row>
    <row r="3437" spans="1:15" customFormat="1" ht="15.5" x14ac:dyDescent="0.35">
      <c r="A3437" s="176" t="s">
        <v>7449</v>
      </c>
      <c r="B3437" s="177" t="s">
        <v>7450</v>
      </c>
      <c r="C3437" s="176" t="s">
        <v>92</v>
      </c>
      <c r="D3437" s="176" t="s">
        <v>721</v>
      </c>
      <c r="E3437" s="176" t="s">
        <v>2996</v>
      </c>
      <c r="F3437" s="176">
        <v>2024</v>
      </c>
      <c r="G3437" s="176" t="s">
        <v>138</v>
      </c>
      <c r="H3437" s="176" t="s">
        <v>151</v>
      </c>
      <c r="I3437" s="176" t="s">
        <v>152</v>
      </c>
      <c r="J3437" s="250" t="s">
        <v>13</v>
      </c>
      <c r="K3437" s="178">
        <v>228799</v>
      </c>
      <c r="L3437" s="178">
        <v>220000</v>
      </c>
      <c r="M3437" s="178">
        <v>51385.944000000003</v>
      </c>
      <c r="N3437" s="179" t="s">
        <v>20</v>
      </c>
      <c r="O3437" s="180" t="s">
        <v>20</v>
      </c>
    </row>
    <row r="3438" spans="1:15" customFormat="1" ht="15.5" x14ac:dyDescent="0.35">
      <c r="A3438" s="123" t="s">
        <v>7451</v>
      </c>
      <c r="B3438" s="124" t="s">
        <v>7452</v>
      </c>
      <c r="C3438" s="123" t="s">
        <v>92</v>
      </c>
      <c r="D3438" s="123" t="s">
        <v>361</v>
      </c>
      <c r="E3438" s="123" t="s">
        <v>1231</v>
      </c>
      <c r="F3438" s="123">
        <v>2024</v>
      </c>
      <c r="G3438" s="123" t="s">
        <v>138</v>
      </c>
      <c r="H3438" s="123" t="s">
        <v>196</v>
      </c>
      <c r="I3438" s="123" t="s">
        <v>196</v>
      </c>
      <c r="J3438" s="251" t="s">
        <v>13</v>
      </c>
      <c r="K3438" s="181">
        <v>70000</v>
      </c>
      <c r="L3438" s="181">
        <v>22524</v>
      </c>
      <c r="M3438" s="181">
        <v>22524</v>
      </c>
      <c r="N3438" s="182" t="s">
        <v>20</v>
      </c>
      <c r="O3438" s="183" t="s">
        <v>20</v>
      </c>
    </row>
    <row r="3439" spans="1:15" customFormat="1" ht="15.5" x14ac:dyDescent="0.35">
      <c r="A3439" s="176" t="s">
        <v>7453</v>
      </c>
      <c r="B3439" s="177" t="s">
        <v>7454</v>
      </c>
      <c r="C3439" s="176" t="s">
        <v>97</v>
      </c>
      <c r="D3439" s="176" t="s">
        <v>333</v>
      </c>
      <c r="E3439" s="176" t="s">
        <v>995</v>
      </c>
      <c r="F3439" s="176">
        <v>2024</v>
      </c>
      <c r="G3439" s="176" t="s">
        <v>138</v>
      </c>
      <c r="H3439" s="176" t="s">
        <v>151</v>
      </c>
      <c r="I3439" s="176" t="s">
        <v>200</v>
      </c>
      <c r="J3439" s="250" t="s">
        <v>13</v>
      </c>
      <c r="K3439" s="178">
        <v>675057</v>
      </c>
      <c r="L3439" s="178">
        <v>83094</v>
      </c>
      <c r="M3439" s="178">
        <v>83094</v>
      </c>
      <c r="N3439" s="179" t="s">
        <v>20</v>
      </c>
      <c r="O3439" s="180" t="s">
        <v>20</v>
      </c>
    </row>
    <row r="3440" spans="1:15" customFormat="1" ht="15.5" x14ac:dyDescent="0.35">
      <c r="A3440" s="123" t="s">
        <v>7455</v>
      </c>
      <c r="B3440" s="124" t="s">
        <v>7456</v>
      </c>
      <c r="C3440" s="123" t="s">
        <v>90</v>
      </c>
      <c r="D3440" s="123" t="s">
        <v>155</v>
      </c>
      <c r="E3440" s="123" t="s">
        <v>155</v>
      </c>
      <c r="F3440" s="123">
        <v>2024</v>
      </c>
      <c r="G3440" s="123" t="s">
        <v>138</v>
      </c>
      <c r="H3440" s="123" t="s">
        <v>144</v>
      </c>
      <c r="I3440" s="123" t="s">
        <v>145</v>
      </c>
      <c r="J3440" s="251" t="s">
        <v>13</v>
      </c>
      <c r="K3440" s="181">
        <v>2</v>
      </c>
      <c r="L3440" s="181">
        <v>2</v>
      </c>
      <c r="M3440" s="181">
        <v>0</v>
      </c>
      <c r="N3440" s="182" t="s">
        <v>20</v>
      </c>
      <c r="O3440" s="183" t="s">
        <v>146</v>
      </c>
    </row>
    <row r="3441" spans="1:15" customFormat="1" ht="15.5" x14ac:dyDescent="0.35">
      <c r="A3441" s="176" t="s">
        <v>7457</v>
      </c>
      <c r="B3441" s="177" t="s">
        <v>7458</v>
      </c>
      <c r="C3441" s="176" t="s">
        <v>92</v>
      </c>
      <c r="D3441" s="176" t="s">
        <v>361</v>
      </c>
      <c r="E3441" s="176" t="s">
        <v>1657</v>
      </c>
      <c r="F3441" s="176">
        <v>2024</v>
      </c>
      <c r="G3441" s="176" t="s">
        <v>138</v>
      </c>
      <c r="H3441" s="176" t="s">
        <v>144</v>
      </c>
      <c r="I3441" s="176" t="s">
        <v>145</v>
      </c>
      <c r="J3441" s="250" t="s">
        <v>13</v>
      </c>
      <c r="K3441" s="178">
        <v>68004</v>
      </c>
      <c r="L3441" s="178">
        <v>3000</v>
      </c>
      <c r="M3441" s="178">
        <v>0</v>
      </c>
      <c r="N3441" s="179" t="s">
        <v>20</v>
      </c>
      <c r="O3441" s="180" t="s">
        <v>146</v>
      </c>
    </row>
    <row r="3442" spans="1:15" customFormat="1" ht="15.5" x14ac:dyDescent="0.35">
      <c r="A3442" s="123" t="s">
        <v>7459</v>
      </c>
      <c r="B3442" s="124" t="s">
        <v>7460</v>
      </c>
      <c r="C3442" s="123" t="s">
        <v>109</v>
      </c>
      <c r="D3442" s="123" t="s">
        <v>368</v>
      </c>
      <c r="E3442" s="123" t="s">
        <v>368</v>
      </c>
      <c r="F3442" s="123">
        <v>2024</v>
      </c>
      <c r="G3442" s="123" t="s">
        <v>138</v>
      </c>
      <c r="H3442" s="123" t="s">
        <v>321</v>
      </c>
      <c r="I3442" s="123" t="s">
        <v>322</v>
      </c>
      <c r="J3442" s="251" t="s">
        <v>13</v>
      </c>
      <c r="K3442" s="181">
        <v>1221076</v>
      </c>
      <c r="L3442" s="181">
        <v>2</v>
      </c>
      <c r="M3442" s="181">
        <v>0</v>
      </c>
      <c r="N3442" s="182" t="s">
        <v>20</v>
      </c>
      <c r="O3442" s="183" t="s">
        <v>146</v>
      </c>
    </row>
    <row r="3443" spans="1:15" customFormat="1" ht="15.5" x14ac:dyDescent="0.35">
      <c r="A3443" s="176" t="s">
        <v>7461</v>
      </c>
      <c r="B3443" s="177" t="s">
        <v>7462</v>
      </c>
      <c r="C3443" s="176" t="s">
        <v>109</v>
      </c>
      <c r="D3443" s="176" t="s">
        <v>288</v>
      </c>
      <c r="E3443" s="176" t="s">
        <v>288</v>
      </c>
      <c r="F3443" s="176">
        <v>2024</v>
      </c>
      <c r="G3443" s="176" t="s">
        <v>138</v>
      </c>
      <c r="H3443" s="176" t="s">
        <v>151</v>
      </c>
      <c r="I3443" s="176" t="s">
        <v>152</v>
      </c>
      <c r="J3443" s="250" t="s">
        <v>13</v>
      </c>
      <c r="K3443" s="178">
        <v>114550</v>
      </c>
      <c r="L3443" s="178">
        <v>106510</v>
      </c>
      <c r="M3443" s="178">
        <v>106510</v>
      </c>
      <c r="N3443" s="179" t="s">
        <v>20</v>
      </c>
      <c r="O3443" s="180" t="s">
        <v>20</v>
      </c>
    </row>
    <row r="3444" spans="1:15" customFormat="1" ht="15.5" x14ac:dyDescent="0.35">
      <c r="A3444" s="123" t="s">
        <v>7463</v>
      </c>
      <c r="B3444" s="124" t="s">
        <v>7464</v>
      </c>
      <c r="C3444" s="123" t="s">
        <v>90</v>
      </c>
      <c r="D3444" s="123" t="s">
        <v>205</v>
      </c>
      <c r="E3444" s="123" t="s">
        <v>205</v>
      </c>
      <c r="F3444" s="123">
        <v>2024</v>
      </c>
      <c r="G3444" s="123" t="s">
        <v>138</v>
      </c>
      <c r="H3444" s="123" t="s">
        <v>151</v>
      </c>
      <c r="I3444" s="123" t="s">
        <v>200</v>
      </c>
      <c r="J3444" s="251" t="s">
        <v>13</v>
      </c>
      <c r="K3444" s="181">
        <v>12000</v>
      </c>
      <c r="L3444" s="181">
        <v>12000</v>
      </c>
      <c r="M3444" s="181">
        <v>0</v>
      </c>
      <c r="N3444" s="182" t="s">
        <v>20</v>
      </c>
      <c r="O3444" s="183" t="s">
        <v>146</v>
      </c>
    </row>
    <row r="3445" spans="1:15" customFormat="1" ht="15.5" x14ac:dyDescent="0.35">
      <c r="A3445" s="176" t="s">
        <v>7465</v>
      </c>
      <c r="B3445" s="177" t="s">
        <v>7466</v>
      </c>
      <c r="C3445" s="176" t="s">
        <v>87</v>
      </c>
      <c r="D3445" s="176" t="s">
        <v>592</v>
      </c>
      <c r="E3445" s="176" t="s">
        <v>1812</v>
      </c>
      <c r="F3445" s="176">
        <v>2024</v>
      </c>
      <c r="G3445" s="176" t="s">
        <v>138</v>
      </c>
      <c r="H3445" s="176" t="s">
        <v>321</v>
      </c>
      <c r="I3445" s="176" t="s">
        <v>322</v>
      </c>
      <c r="J3445" s="250" t="s">
        <v>13</v>
      </c>
      <c r="K3445" s="178">
        <v>2013136</v>
      </c>
      <c r="L3445" s="178">
        <v>2072520</v>
      </c>
      <c r="M3445" s="178">
        <v>2013120</v>
      </c>
      <c r="N3445" s="179" t="s">
        <v>20</v>
      </c>
      <c r="O3445" s="180" t="s">
        <v>20</v>
      </c>
    </row>
    <row r="3446" spans="1:15" customFormat="1" ht="15.5" x14ac:dyDescent="0.35">
      <c r="A3446" s="123" t="s">
        <v>7467</v>
      </c>
      <c r="B3446" s="124" t="s">
        <v>7468</v>
      </c>
      <c r="C3446" s="123" t="s">
        <v>92</v>
      </c>
      <c r="D3446" s="123" t="s">
        <v>361</v>
      </c>
      <c r="E3446" s="123" t="s">
        <v>155</v>
      </c>
      <c r="F3446" s="123">
        <v>2024</v>
      </c>
      <c r="G3446" s="123" t="s">
        <v>138</v>
      </c>
      <c r="H3446" s="123" t="s">
        <v>151</v>
      </c>
      <c r="I3446" s="123" t="s">
        <v>152</v>
      </c>
      <c r="J3446" s="251" t="s">
        <v>13</v>
      </c>
      <c r="K3446" s="181">
        <v>53750</v>
      </c>
      <c r="L3446" s="181">
        <v>51760</v>
      </c>
      <c r="M3446" s="181">
        <v>85.045000000000002</v>
      </c>
      <c r="N3446" s="182" t="s">
        <v>20</v>
      </c>
      <c r="O3446" s="183" t="s">
        <v>20</v>
      </c>
    </row>
    <row r="3447" spans="1:15" customFormat="1" ht="15.5" x14ac:dyDescent="0.35">
      <c r="A3447" s="176" t="s">
        <v>7469</v>
      </c>
      <c r="B3447" s="177" t="s">
        <v>7470</v>
      </c>
      <c r="C3447" s="176" t="s">
        <v>111</v>
      </c>
      <c r="D3447" s="176" t="s">
        <v>932</v>
      </c>
      <c r="E3447" s="176" t="s">
        <v>4424</v>
      </c>
      <c r="F3447" s="176">
        <v>2024</v>
      </c>
      <c r="G3447" s="176" t="s">
        <v>138</v>
      </c>
      <c r="H3447" s="176" t="s">
        <v>151</v>
      </c>
      <c r="I3447" s="176" t="s">
        <v>200</v>
      </c>
      <c r="J3447" s="250" t="s">
        <v>13</v>
      </c>
      <c r="K3447" s="178">
        <v>1251204</v>
      </c>
      <c r="L3447" s="178">
        <v>2470</v>
      </c>
      <c r="M3447" s="178">
        <v>0</v>
      </c>
      <c r="N3447" s="179" t="s">
        <v>20</v>
      </c>
      <c r="O3447" s="180" t="s">
        <v>146</v>
      </c>
    </row>
    <row r="3448" spans="1:15" customFormat="1" ht="15.5" x14ac:dyDescent="0.35">
      <c r="A3448" s="123" t="s">
        <v>7471</v>
      </c>
      <c r="B3448" s="124" t="s">
        <v>7472</v>
      </c>
      <c r="C3448" s="123" t="s">
        <v>111</v>
      </c>
      <c r="D3448" s="123" t="s">
        <v>932</v>
      </c>
      <c r="E3448" s="123" t="s">
        <v>933</v>
      </c>
      <c r="F3448" s="123">
        <v>2024</v>
      </c>
      <c r="G3448" s="123" t="s">
        <v>138</v>
      </c>
      <c r="H3448" s="123" t="s">
        <v>321</v>
      </c>
      <c r="I3448" s="123" t="s">
        <v>322</v>
      </c>
      <c r="J3448" s="251" t="s">
        <v>13</v>
      </c>
      <c r="K3448" s="181">
        <v>392815</v>
      </c>
      <c r="L3448" s="181">
        <v>10000</v>
      </c>
      <c r="M3448" s="181">
        <v>0</v>
      </c>
      <c r="N3448" s="182" t="s">
        <v>20</v>
      </c>
      <c r="O3448" s="183" t="s">
        <v>146</v>
      </c>
    </row>
    <row r="3449" spans="1:15" customFormat="1" ht="15.5" x14ac:dyDescent="0.35">
      <c r="A3449" s="176" t="s">
        <v>7473</v>
      </c>
      <c r="B3449" s="177" t="s">
        <v>7474</v>
      </c>
      <c r="C3449" s="176" t="s">
        <v>91</v>
      </c>
      <c r="D3449" s="176" t="s">
        <v>384</v>
      </c>
      <c r="E3449" s="176" t="s">
        <v>2085</v>
      </c>
      <c r="F3449" s="176">
        <v>2024</v>
      </c>
      <c r="G3449" s="176" t="s">
        <v>138</v>
      </c>
      <c r="H3449" s="176" t="s">
        <v>182</v>
      </c>
      <c r="I3449" s="176" t="s">
        <v>330</v>
      </c>
      <c r="J3449" s="250" t="s">
        <v>13</v>
      </c>
      <c r="K3449" s="178">
        <v>1721205</v>
      </c>
      <c r="L3449" s="178">
        <v>1184672</v>
      </c>
      <c r="M3449" s="178">
        <v>1184671.6310000001</v>
      </c>
      <c r="N3449" s="179" t="s">
        <v>20</v>
      </c>
      <c r="O3449" s="180" t="s">
        <v>20</v>
      </c>
    </row>
    <row r="3450" spans="1:15" customFormat="1" ht="15.5" x14ac:dyDescent="0.35">
      <c r="A3450" s="123" t="s">
        <v>7475</v>
      </c>
      <c r="B3450" s="124" t="s">
        <v>7476</v>
      </c>
      <c r="C3450" s="123" t="s">
        <v>109</v>
      </c>
      <c r="D3450" s="123" t="s">
        <v>368</v>
      </c>
      <c r="E3450" s="123" t="s">
        <v>2709</v>
      </c>
      <c r="F3450" s="123">
        <v>2024</v>
      </c>
      <c r="G3450" s="123" t="s">
        <v>138</v>
      </c>
      <c r="H3450" s="123" t="s">
        <v>151</v>
      </c>
      <c r="I3450" s="123" t="s">
        <v>200</v>
      </c>
      <c r="J3450" s="251" t="s">
        <v>13</v>
      </c>
      <c r="K3450" s="181">
        <v>21500</v>
      </c>
      <c r="L3450" s="181">
        <v>24500</v>
      </c>
      <c r="M3450" s="181">
        <v>20399.400000000001</v>
      </c>
      <c r="N3450" s="182" t="s">
        <v>20</v>
      </c>
      <c r="O3450" s="183" t="s">
        <v>20</v>
      </c>
    </row>
    <row r="3451" spans="1:15" customFormat="1" ht="15.5" x14ac:dyDescent="0.35">
      <c r="A3451" s="176" t="s">
        <v>7477</v>
      </c>
      <c r="B3451" s="177" t="s">
        <v>7478</v>
      </c>
      <c r="C3451" s="176" t="s">
        <v>96</v>
      </c>
      <c r="D3451" s="176" t="s">
        <v>136</v>
      </c>
      <c r="E3451" s="176" t="s">
        <v>575</v>
      </c>
      <c r="F3451" s="176">
        <v>2024</v>
      </c>
      <c r="G3451" s="176" t="s">
        <v>138</v>
      </c>
      <c r="H3451" s="176" t="s">
        <v>151</v>
      </c>
      <c r="I3451" s="176" t="s">
        <v>152</v>
      </c>
      <c r="J3451" s="250" t="s">
        <v>13</v>
      </c>
      <c r="K3451" s="178">
        <v>4531</v>
      </c>
      <c r="L3451" s="178">
        <v>10350</v>
      </c>
      <c r="M3451" s="178">
        <v>6456.36</v>
      </c>
      <c r="N3451" s="179" t="s">
        <v>20</v>
      </c>
      <c r="O3451" s="180" t="s">
        <v>20</v>
      </c>
    </row>
    <row r="3452" spans="1:15" customFormat="1" ht="15.5" x14ac:dyDescent="0.35">
      <c r="A3452" s="123" t="s">
        <v>7479</v>
      </c>
      <c r="B3452" s="124" t="s">
        <v>7480</v>
      </c>
      <c r="C3452" s="123" t="s">
        <v>91</v>
      </c>
      <c r="D3452" s="123" t="s">
        <v>155</v>
      </c>
      <c r="E3452" s="123" t="s">
        <v>155</v>
      </c>
      <c r="F3452" s="123">
        <v>2024</v>
      </c>
      <c r="G3452" s="123" t="s">
        <v>251</v>
      </c>
      <c r="H3452" s="123" t="s">
        <v>210</v>
      </c>
      <c r="I3452" s="123" t="s">
        <v>289</v>
      </c>
      <c r="J3452" s="251" t="s">
        <v>13</v>
      </c>
      <c r="K3452" s="181">
        <v>131750</v>
      </c>
      <c r="L3452" s="181">
        <v>131750</v>
      </c>
      <c r="M3452" s="181">
        <v>131750</v>
      </c>
      <c r="N3452" s="182" t="s">
        <v>20</v>
      </c>
      <c r="O3452" s="183" t="s">
        <v>20</v>
      </c>
    </row>
    <row r="3453" spans="1:15" customFormat="1" ht="15.5" x14ac:dyDescent="0.35">
      <c r="A3453" s="176" t="s">
        <v>7481</v>
      </c>
      <c r="B3453" s="177" t="s">
        <v>7482</v>
      </c>
      <c r="C3453" s="176" t="s">
        <v>90</v>
      </c>
      <c r="D3453" s="176" t="s">
        <v>911</v>
      </c>
      <c r="E3453" s="176" t="s">
        <v>3477</v>
      </c>
      <c r="F3453" s="176">
        <v>2024</v>
      </c>
      <c r="G3453" s="176" t="s">
        <v>138</v>
      </c>
      <c r="H3453" s="176" t="s">
        <v>151</v>
      </c>
      <c r="I3453" s="176" t="s">
        <v>200</v>
      </c>
      <c r="J3453" s="250" t="s">
        <v>13</v>
      </c>
      <c r="K3453" s="178">
        <v>464665</v>
      </c>
      <c r="L3453" s="178">
        <v>2</v>
      </c>
      <c r="M3453" s="178">
        <v>0</v>
      </c>
      <c r="N3453" s="179" t="s">
        <v>20</v>
      </c>
      <c r="O3453" s="180" t="s">
        <v>146</v>
      </c>
    </row>
    <row r="3454" spans="1:15" customFormat="1" ht="15.5" x14ac:dyDescent="0.35">
      <c r="A3454" s="123" t="s">
        <v>7483</v>
      </c>
      <c r="B3454" s="124" t="s">
        <v>7484</v>
      </c>
      <c r="C3454" s="123" t="s">
        <v>90</v>
      </c>
      <c r="D3454" s="123" t="s">
        <v>911</v>
      </c>
      <c r="E3454" s="123" t="s">
        <v>3477</v>
      </c>
      <c r="F3454" s="123">
        <v>2024</v>
      </c>
      <c r="G3454" s="123" t="s">
        <v>138</v>
      </c>
      <c r="H3454" s="123" t="s">
        <v>151</v>
      </c>
      <c r="I3454" s="123" t="s">
        <v>200</v>
      </c>
      <c r="J3454" s="251" t="s">
        <v>13</v>
      </c>
      <c r="K3454" s="181">
        <v>590261</v>
      </c>
      <c r="L3454" s="181">
        <v>247621</v>
      </c>
      <c r="M3454" s="181">
        <v>247618.23300000001</v>
      </c>
      <c r="N3454" s="182" t="s">
        <v>20</v>
      </c>
      <c r="O3454" s="183" t="s">
        <v>20</v>
      </c>
    </row>
    <row r="3455" spans="1:15" customFormat="1" ht="15.5" x14ac:dyDescent="0.35">
      <c r="A3455" s="176" t="s">
        <v>7485</v>
      </c>
      <c r="B3455" s="177" t="s">
        <v>7486</v>
      </c>
      <c r="C3455" s="176" t="s">
        <v>93</v>
      </c>
      <c r="D3455" s="176" t="s">
        <v>234</v>
      </c>
      <c r="E3455" s="176" t="s">
        <v>7240</v>
      </c>
      <c r="F3455" s="176">
        <v>2024</v>
      </c>
      <c r="G3455" s="176" t="s">
        <v>138</v>
      </c>
      <c r="H3455" s="176" t="s">
        <v>144</v>
      </c>
      <c r="I3455" s="176" t="s">
        <v>145</v>
      </c>
      <c r="J3455" s="250" t="s">
        <v>13</v>
      </c>
      <c r="K3455" s="178">
        <v>778353</v>
      </c>
      <c r="L3455" s="178">
        <v>714540</v>
      </c>
      <c r="M3455" s="184">
        <v>714472.598</v>
      </c>
      <c r="N3455" s="179" t="s">
        <v>20</v>
      </c>
      <c r="O3455" s="180" t="s">
        <v>20</v>
      </c>
    </row>
    <row r="3456" spans="1:15" customFormat="1" ht="15.5" x14ac:dyDescent="0.35">
      <c r="A3456" s="123" t="s">
        <v>7487</v>
      </c>
      <c r="B3456" s="124" t="s">
        <v>7488</v>
      </c>
      <c r="C3456" s="123" t="s">
        <v>90</v>
      </c>
      <c r="D3456" s="123" t="s">
        <v>63</v>
      </c>
      <c r="E3456" s="123" t="s">
        <v>63</v>
      </c>
      <c r="F3456" s="123">
        <v>2024</v>
      </c>
      <c r="G3456" s="123" t="s">
        <v>138</v>
      </c>
      <c r="H3456" s="123" t="s">
        <v>144</v>
      </c>
      <c r="I3456" s="123" t="s">
        <v>282</v>
      </c>
      <c r="J3456" s="251" t="s">
        <v>13</v>
      </c>
      <c r="K3456" s="181">
        <v>6779</v>
      </c>
      <c r="L3456" s="181">
        <v>25896</v>
      </c>
      <c r="M3456" s="181">
        <v>5279</v>
      </c>
      <c r="N3456" s="182" t="s">
        <v>20</v>
      </c>
      <c r="O3456" s="183" t="s">
        <v>20</v>
      </c>
    </row>
    <row r="3457" spans="1:15" customFormat="1" ht="15.5" x14ac:dyDescent="0.35">
      <c r="A3457" s="176" t="s">
        <v>7489</v>
      </c>
      <c r="B3457" s="177" t="s">
        <v>7490</v>
      </c>
      <c r="C3457" s="176" t="s">
        <v>74</v>
      </c>
      <c r="D3457" s="176" t="s">
        <v>155</v>
      </c>
      <c r="E3457" s="176" t="s">
        <v>155</v>
      </c>
      <c r="F3457" s="176">
        <v>2024</v>
      </c>
      <c r="G3457" s="176" t="s">
        <v>138</v>
      </c>
      <c r="H3457" s="176" t="s">
        <v>151</v>
      </c>
      <c r="I3457" s="176" t="s">
        <v>152</v>
      </c>
      <c r="J3457" s="250" t="s">
        <v>13</v>
      </c>
      <c r="K3457" s="178">
        <v>23061</v>
      </c>
      <c r="L3457" s="178">
        <v>22250</v>
      </c>
      <c r="M3457" s="178">
        <v>0</v>
      </c>
      <c r="N3457" s="179" t="s">
        <v>20</v>
      </c>
      <c r="O3457" s="180" t="s">
        <v>146</v>
      </c>
    </row>
    <row r="3458" spans="1:15" customFormat="1" ht="15.5" x14ac:dyDescent="0.35">
      <c r="A3458" s="123" t="s">
        <v>7491</v>
      </c>
      <c r="B3458" s="124" t="s">
        <v>7492</v>
      </c>
      <c r="C3458" s="123" t="s">
        <v>96</v>
      </c>
      <c r="D3458" s="123" t="s">
        <v>166</v>
      </c>
      <c r="E3458" s="123" t="s">
        <v>558</v>
      </c>
      <c r="F3458" s="123">
        <v>2024</v>
      </c>
      <c r="G3458" s="123" t="s">
        <v>138</v>
      </c>
      <c r="H3458" s="123" t="s">
        <v>321</v>
      </c>
      <c r="I3458" s="123" t="s">
        <v>322</v>
      </c>
      <c r="J3458" s="251" t="s">
        <v>13</v>
      </c>
      <c r="K3458" s="181">
        <v>4</v>
      </c>
      <c r="L3458" s="181">
        <v>4</v>
      </c>
      <c r="M3458" s="185">
        <v>0</v>
      </c>
      <c r="N3458" s="182" t="s">
        <v>20</v>
      </c>
      <c r="O3458" s="183" t="s">
        <v>146</v>
      </c>
    </row>
    <row r="3459" spans="1:15" customFormat="1" ht="15.5" x14ac:dyDescent="0.35">
      <c r="A3459" s="176" t="s">
        <v>7493</v>
      </c>
      <c r="B3459" s="177" t="s">
        <v>7494</v>
      </c>
      <c r="C3459" s="176" t="s">
        <v>91</v>
      </c>
      <c r="D3459" s="176" t="s">
        <v>155</v>
      </c>
      <c r="E3459" s="176" t="s">
        <v>155</v>
      </c>
      <c r="F3459" s="176">
        <v>2024</v>
      </c>
      <c r="G3459" s="176" t="s">
        <v>138</v>
      </c>
      <c r="H3459" s="176" t="s">
        <v>151</v>
      </c>
      <c r="I3459" s="176" t="s">
        <v>200</v>
      </c>
      <c r="J3459" s="250" t="s">
        <v>13</v>
      </c>
      <c r="K3459" s="178">
        <v>160425</v>
      </c>
      <c r="L3459" s="178">
        <v>101476</v>
      </c>
      <c r="M3459" s="184">
        <v>101476</v>
      </c>
      <c r="N3459" s="179" t="s">
        <v>20</v>
      </c>
      <c r="O3459" s="180" t="s">
        <v>20</v>
      </c>
    </row>
    <row r="3460" spans="1:15" customFormat="1" ht="15.5" x14ac:dyDescent="0.35">
      <c r="A3460" s="123" t="s">
        <v>7495</v>
      </c>
      <c r="B3460" s="124" t="s">
        <v>7496</v>
      </c>
      <c r="C3460" s="123" t="s">
        <v>89</v>
      </c>
      <c r="D3460" s="123" t="s">
        <v>221</v>
      </c>
      <c r="E3460" s="123" t="s">
        <v>222</v>
      </c>
      <c r="F3460" s="123">
        <v>2024</v>
      </c>
      <c r="G3460" s="123" t="s">
        <v>138</v>
      </c>
      <c r="H3460" s="123" t="s">
        <v>182</v>
      </c>
      <c r="I3460" s="123" t="s">
        <v>330</v>
      </c>
      <c r="J3460" s="251" t="s">
        <v>13</v>
      </c>
      <c r="K3460" s="181">
        <v>318779</v>
      </c>
      <c r="L3460" s="181">
        <v>15000</v>
      </c>
      <c r="M3460" s="181">
        <v>15000</v>
      </c>
      <c r="N3460" s="182" t="s">
        <v>20</v>
      </c>
      <c r="O3460" s="183" t="s">
        <v>20</v>
      </c>
    </row>
    <row r="3461" spans="1:15" customFormat="1" ht="15.5" x14ac:dyDescent="0.35">
      <c r="A3461" s="176" t="s">
        <v>7497</v>
      </c>
      <c r="B3461" s="177" t="s">
        <v>7498</v>
      </c>
      <c r="C3461" s="176" t="s">
        <v>109</v>
      </c>
      <c r="D3461" s="176" t="s">
        <v>171</v>
      </c>
      <c r="E3461" s="176" t="s">
        <v>7245</v>
      </c>
      <c r="F3461" s="176">
        <v>2024</v>
      </c>
      <c r="G3461" s="176" t="s">
        <v>138</v>
      </c>
      <c r="H3461" s="176" t="s">
        <v>151</v>
      </c>
      <c r="I3461" s="176" t="s">
        <v>152</v>
      </c>
      <c r="J3461" s="250" t="s">
        <v>13</v>
      </c>
      <c r="K3461" s="178">
        <v>428456</v>
      </c>
      <c r="L3461" s="178">
        <v>427450</v>
      </c>
      <c r="M3461" s="178">
        <v>427450</v>
      </c>
      <c r="N3461" s="179" t="s">
        <v>20</v>
      </c>
      <c r="O3461" s="180" t="s">
        <v>20</v>
      </c>
    </row>
    <row r="3462" spans="1:15" customFormat="1" ht="15.5" x14ac:dyDescent="0.35">
      <c r="A3462" s="123" t="s">
        <v>7499</v>
      </c>
      <c r="B3462" s="124" t="s">
        <v>7500</v>
      </c>
      <c r="C3462" s="123" t="s">
        <v>90</v>
      </c>
      <c r="D3462" s="123" t="s">
        <v>489</v>
      </c>
      <c r="E3462" s="123" t="s">
        <v>489</v>
      </c>
      <c r="F3462" s="123">
        <v>2024</v>
      </c>
      <c r="G3462" s="123" t="s">
        <v>138</v>
      </c>
      <c r="H3462" s="123" t="s">
        <v>196</v>
      </c>
      <c r="I3462" s="123" t="s">
        <v>196</v>
      </c>
      <c r="J3462" s="251" t="s">
        <v>13</v>
      </c>
      <c r="K3462" s="181">
        <v>1151851</v>
      </c>
      <c r="L3462" s="181">
        <v>3</v>
      </c>
      <c r="M3462" s="181">
        <v>0</v>
      </c>
      <c r="N3462" s="182" t="s">
        <v>20</v>
      </c>
      <c r="O3462" s="183" t="s">
        <v>146</v>
      </c>
    </row>
    <row r="3463" spans="1:15" customFormat="1" ht="15.5" x14ac:dyDescent="0.35">
      <c r="A3463" s="176" t="s">
        <v>7501</v>
      </c>
      <c r="B3463" s="177" t="s">
        <v>7502</v>
      </c>
      <c r="C3463" s="176" t="s">
        <v>90</v>
      </c>
      <c r="D3463" s="176" t="s">
        <v>63</v>
      </c>
      <c r="E3463" s="176" t="s">
        <v>63</v>
      </c>
      <c r="F3463" s="176">
        <v>2024</v>
      </c>
      <c r="G3463" s="176" t="s">
        <v>138</v>
      </c>
      <c r="H3463" s="176" t="s">
        <v>196</v>
      </c>
      <c r="I3463" s="176" t="s">
        <v>196</v>
      </c>
      <c r="J3463" s="250" t="s">
        <v>13</v>
      </c>
      <c r="K3463" s="178">
        <v>10002</v>
      </c>
      <c r="L3463" s="178">
        <v>10002</v>
      </c>
      <c r="M3463" s="178">
        <v>0</v>
      </c>
      <c r="N3463" s="179" t="s">
        <v>20</v>
      </c>
      <c r="O3463" s="180" t="s">
        <v>146</v>
      </c>
    </row>
    <row r="3464" spans="1:15" customFormat="1" ht="15.5" x14ac:dyDescent="0.35">
      <c r="A3464" s="123" t="s">
        <v>7503</v>
      </c>
      <c r="B3464" s="124" t="s">
        <v>7504</v>
      </c>
      <c r="C3464" s="123" t="s">
        <v>91</v>
      </c>
      <c r="D3464" s="123" t="s">
        <v>460</v>
      </c>
      <c r="E3464" s="123" t="s">
        <v>461</v>
      </c>
      <c r="F3464" s="123">
        <v>2024</v>
      </c>
      <c r="G3464" s="123" t="s">
        <v>138</v>
      </c>
      <c r="H3464" s="123" t="s">
        <v>151</v>
      </c>
      <c r="I3464" s="123" t="s">
        <v>200</v>
      </c>
      <c r="J3464" s="251" t="s">
        <v>13</v>
      </c>
      <c r="K3464" s="181">
        <v>1718519</v>
      </c>
      <c r="L3464" s="181">
        <v>1084862</v>
      </c>
      <c r="M3464" s="181">
        <v>1084862.6440000001</v>
      </c>
      <c r="N3464" s="182" t="s">
        <v>20</v>
      </c>
      <c r="O3464" s="183" t="s">
        <v>20</v>
      </c>
    </row>
    <row r="3465" spans="1:15" customFormat="1" ht="15.5" x14ac:dyDescent="0.35">
      <c r="A3465" s="176" t="s">
        <v>7505</v>
      </c>
      <c r="B3465" s="177" t="s">
        <v>7506</v>
      </c>
      <c r="C3465" s="176" t="s">
        <v>109</v>
      </c>
      <c r="D3465" s="176" t="s">
        <v>288</v>
      </c>
      <c r="E3465" s="176" t="s">
        <v>2933</v>
      </c>
      <c r="F3465" s="176">
        <v>2024</v>
      </c>
      <c r="G3465" s="176" t="s">
        <v>138</v>
      </c>
      <c r="H3465" s="176" t="s">
        <v>139</v>
      </c>
      <c r="I3465" s="176" t="s">
        <v>140</v>
      </c>
      <c r="J3465" s="250" t="s">
        <v>13</v>
      </c>
      <c r="K3465" s="178">
        <v>32627</v>
      </c>
      <c r="L3465" s="178">
        <v>2</v>
      </c>
      <c r="M3465" s="178">
        <v>0</v>
      </c>
      <c r="N3465" s="179" t="s">
        <v>20</v>
      </c>
      <c r="O3465" s="180" t="s">
        <v>146</v>
      </c>
    </row>
    <row r="3466" spans="1:15" customFormat="1" ht="15.5" x14ac:dyDescent="0.35">
      <c r="A3466" s="123" t="s">
        <v>7507</v>
      </c>
      <c r="B3466" s="124" t="s">
        <v>7508</v>
      </c>
      <c r="C3466" s="123" t="s">
        <v>111</v>
      </c>
      <c r="D3466" s="123" t="s">
        <v>319</v>
      </c>
      <c r="E3466" s="123" t="s">
        <v>320</v>
      </c>
      <c r="F3466" s="123">
        <v>2024</v>
      </c>
      <c r="G3466" s="123" t="s">
        <v>138</v>
      </c>
      <c r="H3466" s="123" t="s">
        <v>321</v>
      </c>
      <c r="I3466" s="123" t="s">
        <v>322</v>
      </c>
      <c r="J3466" s="251" t="s">
        <v>13</v>
      </c>
      <c r="K3466" s="181">
        <v>393297</v>
      </c>
      <c r="L3466" s="181">
        <v>167463</v>
      </c>
      <c r="M3466" s="181">
        <v>157462</v>
      </c>
      <c r="N3466" s="182" t="s">
        <v>20</v>
      </c>
      <c r="O3466" s="183" t="s">
        <v>20</v>
      </c>
    </row>
    <row r="3467" spans="1:15" customFormat="1" ht="15.5" x14ac:dyDescent="0.35">
      <c r="A3467" s="176" t="s">
        <v>7509</v>
      </c>
      <c r="B3467" s="177" t="s">
        <v>7510</v>
      </c>
      <c r="C3467" s="176" t="s">
        <v>111</v>
      </c>
      <c r="D3467" s="176" t="s">
        <v>319</v>
      </c>
      <c r="E3467" s="176" t="s">
        <v>320</v>
      </c>
      <c r="F3467" s="176">
        <v>2024</v>
      </c>
      <c r="G3467" s="176" t="s">
        <v>138</v>
      </c>
      <c r="H3467" s="176" t="s">
        <v>144</v>
      </c>
      <c r="I3467" s="176" t="s">
        <v>145</v>
      </c>
      <c r="J3467" s="250" t="s">
        <v>13</v>
      </c>
      <c r="K3467" s="178">
        <v>43579</v>
      </c>
      <c r="L3467" s="178">
        <v>20</v>
      </c>
      <c r="M3467" s="178">
        <v>0</v>
      </c>
      <c r="N3467" s="179" t="s">
        <v>20</v>
      </c>
      <c r="O3467" s="180" t="s">
        <v>146</v>
      </c>
    </row>
    <row r="3468" spans="1:15" customFormat="1" ht="15.5" x14ac:dyDescent="0.35">
      <c r="A3468" s="123" t="s">
        <v>7511</v>
      </c>
      <c r="B3468" s="124" t="s">
        <v>7512</v>
      </c>
      <c r="C3468" s="123" t="s">
        <v>111</v>
      </c>
      <c r="D3468" s="123" t="s">
        <v>319</v>
      </c>
      <c r="E3468" s="123" t="s">
        <v>320</v>
      </c>
      <c r="F3468" s="123">
        <v>2024</v>
      </c>
      <c r="G3468" s="123" t="s">
        <v>138</v>
      </c>
      <c r="H3468" s="123" t="s">
        <v>144</v>
      </c>
      <c r="I3468" s="123" t="s">
        <v>145</v>
      </c>
      <c r="J3468" s="251" t="s">
        <v>13</v>
      </c>
      <c r="K3468" s="181">
        <v>411010</v>
      </c>
      <c r="L3468" s="181">
        <v>940660</v>
      </c>
      <c r="M3468" s="181">
        <v>0</v>
      </c>
      <c r="N3468" s="182" t="s">
        <v>20</v>
      </c>
      <c r="O3468" s="183" t="s">
        <v>146</v>
      </c>
    </row>
    <row r="3469" spans="1:15" customFormat="1" ht="15.5" x14ac:dyDescent="0.35">
      <c r="A3469" s="176" t="s">
        <v>7513</v>
      </c>
      <c r="B3469" s="177" t="s">
        <v>7514</v>
      </c>
      <c r="C3469" s="176" t="s">
        <v>111</v>
      </c>
      <c r="D3469" s="176" t="s">
        <v>180</v>
      </c>
      <c r="E3469" s="176" t="s">
        <v>181</v>
      </c>
      <c r="F3469" s="176">
        <v>2024</v>
      </c>
      <c r="G3469" s="176" t="s">
        <v>138</v>
      </c>
      <c r="H3469" s="176" t="s">
        <v>144</v>
      </c>
      <c r="I3469" s="176" t="s">
        <v>145</v>
      </c>
      <c r="J3469" s="250" t="s">
        <v>13</v>
      </c>
      <c r="K3469" s="178">
        <v>238707</v>
      </c>
      <c r="L3469" s="184">
        <v>238707</v>
      </c>
      <c r="M3469" s="178">
        <v>238696</v>
      </c>
      <c r="N3469" s="179" t="s">
        <v>20</v>
      </c>
      <c r="O3469" s="180" t="s">
        <v>20</v>
      </c>
    </row>
    <row r="3470" spans="1:15" customFormat="1" ht="15.5" x14ac:dyDescent="0.35">
      <c r="A3470" s="123" t="s">
        <v>7515</v>
      </c>
      <c r="B3470" s="124" t="s">
        <v>7516</v>
      </c>
      <c r="C3470" s="123" t="s">
        <v>111</v>
      </c>
      <c r="D3470" s="123" t="s">
        <v>319</v>
      </c>
      <c r="E3470" s="123" t="s">
        <v>3826</v>
      </c>
      <c r="F3470" s="123">
        <v>2024</v>
      </c>
      <c r="G3470" s="123" t="s">
        <v>138</v>
      </c>
      <c r="H3470" s="123" t="s">
        <v>144</v>
      </c>
      <c r="I3470" s="123" t="s">
        <v>145</v>
      </c>
      <c r="J3470" s="251" t="s">
        <v>13</v>
      </c>
      <c r="K3470" s="181">
        <v>1303052</v>
      </c>
      <c r="L3470" s="181">
        <v>1303052</v>
      </c>
      <c r="M3470" s="181">
        <v>1024889.1580000001</v>
      </c>
      <c r="N3470" s="182" t="s">
        <v>20</v>
      </c>
      <c r="O3470" s="183" t="s">
        <v>20</v>
      </c>
    </row>
    <row r="3471" spans="1:15" customFormat="1" ht="15.5" x14ac:dyDescent="0.35">
      <c r="A3471" s="176" t="s">
        <v>7517</v>
      </c>
      <c r="B3471" s="177" t="s">
        <v>7518</v>
      </c>
      <c r="C3471" s="176" t="s">
        <v>92</v>
      </c>
      <c r="D3471" s="176" t="s">
        <v>721</v>
      </c>
      <c r="E3471" s="176" t="s">
        <v>1403</v>
      </c>
      <c r="F3471" s="176">
        <v>2024</v>
      </c>
      <c r="G3471" s="176" t="s">
        <v>138</v>
      </c>
      <c r="H3471" s="176" t="s">
        <v>144</v>
      </c>
      <c r="I3471" s="176" t="s">
        <v>145</v>
      </c>
      <c r="J3471" s="250" t="s">
        <v>13</v>
      </c>
      <c r="K3471" s="178">
        <v>2397871</v>
      </c>
      <c r="L3471" s="178">
        <v>2055808</v>
      </c>
      <c r="M3471" s="178">
        <v>1985239</v>
      </c>
      <c r="N3471" s="179" t="s">
        <v>20</v>
      </c>
      <c r="O3471" s="180" t="s">
        <v>20</v>
      </c>
    </row>
    <row r="3472" spans="1:15" customFormat="1" ht="15.5" x14ac:dyDescent="0.35">
      <c r="A3472" s="123" t="s">
        <v>7519</v>
      </c>
      <c r="B3472" s="124" t="s">
        <v>7520</v>
      </c>
      <c r="C3472" s="123" t="s">
        <v>100</v>
      </c>
      <c r="D3472" s="123" t="s">
        <v>73</v>
      </c>
      <c r="E3472" s="123" t="s">
        <v>1009</v>
      </c>
      <c r="F3472" s="123">
        <v>2024</v>
      </c>
      <c r="G3472" s="123" t="s">
        <v>138</v>
      </c>
      <c r="H3472" s="123" t="s">
        <v>162</v>
      </c>
      <c r="I3472" s="123" t="s">
        <v>1018</v>
      </c>
      <c r="J3472" s="251" t="s">
        <v>13</v>
      </c>
      <c r="K3472" s="181">
        <v>245333</v>
      </c>
      <c r="L3472" s="181">
        <v>249160</v>
      </c>
      <c r="M3472" s="181">
        <v>247964</v>
      </c>
      <c r="N3472" s="182" t="s">
        <v>20</v>
      </c>
      <c r="O3472" s="183" t="s">
        <v>20</v>
      </c>
    </row>
    <row r="3473" spans="1:15" customFormat="1" ht="15.5" x14ac:dyDescent="0.35">
      <c r="A3473" s="176" t="s">
        <v>7521</v>
      </c>
      <c r="B3473" s="177" t="s">
        <v>7522</v>
      </c>
      <c r="C3473" s="176" t="s">
        <v>92</v>
      </c>
      <c r="D3473" s="176" t="s">
        <v>361</v>
      </c>
      <c r="E3473" s="176" t="s">
        <v>2625</v>
      </c>
      <c r="F3473" s="176">
        <v>2024</v>
      </c>
      <c r="G3473" s="176" t="s">
        <v>138</v>
      </c>
      <c r="H3473" s="176" t="s">
        <v>144</v>
      </c>
      <c r="I3473" s="176" t="s">
        <v>145</v>
      </c>
      <c r="J3473" s="250" t="s">
        <v>13</v>
      </c>
      <c r="K3473" s="178">
        <v>1455563</v>
      </c>
      <c r="L3473" s="184">
        <v>1074691</v>
      </c>
      <c r="M3473" s="178">
        <v>878744</v>
      </c>
      <c r="N3473" s="179" t="s">
        <v>20</v>
      </c>
      <c r="O3473" s="180" t="s">
        <v>20</v>
      </c>
    </row>
    <row r="3474" spans="1:15" customFormat="1" ht="15.5" x14ac:dyDescent="0.35">
      <c r="A3474" s="123" t="s">
        <v>7523</v>
      </c>
      <c r="B3474" s="124" t="s">
        <v>7524</v>
      </c>
      <c r="C3474" s="123" t="s">
        <v>109</v>
      </c>
      <c r="D3474" s="123" t="s">
        <v>368</v>
      </c>
      <c r="E3474" s="123" t="s">
        <v>2709</v>
      </c>
      <c r="F3474" s="123">
        <v>2024</v>
      </c>
      <c r="G3474" s="123" t="s">
        <v>138</v>
      </c>
      <c r="H3474" s="123" t="s">
        <v>321</v>
      </c>
      <c r="I3474" s="123" t="s">
        <v>322</v>
      </c>
      <c r="J3474" s="251" t="s">
        <v>13</v>
      </c>
      <c r="K3474" s="181">
        <v>1602357</v>
      </c>
      <c r="L3474" s="185">
        <v>129928</v>
      </c>
      <c r="M3474" s="185">
        <v>129925</v>
      </c>
      <c r="N3474" s="182" t="s">
        <v>20</v>
      </c>
      <c r="O3474" s="183" t="s">
        <v>20</v>
      </c>
    </row>
    <row r="3475" spans="1:15" customFormat="1" ht="15.5" x14ac:dyDescent="0.35">
      <c r="A3475" s="176" t="s">
        <v>7525</v>
      </c>
      <c r="B3475" s="177" t="s">
        <v>7526</v>
      </c>
      <c r="C3475" s="176" t="s">
        <v>109</v>
      </c>
      <c r="D3475" s="176" t="s">
        <v>368</v>
      </c>
      <c r="E3475" s="176" t="s">
        <v>535</v>
      </c>
      <c r="F3475" s="176">
        <v>2024</v>
      </c>
      <c r="G3475" s="176" t="s">
        <v>138</v>
      </c>
      <c r="H3475" s="176" t="s">
        <v>139</v>
      </c>
      <c r="I3475" s="176" t="s">
        <v>168</v>
      </c>
      <c r="J3475" s="250" t="s">
        <v>13</v>
      </c>
      <c r="K3475" s="178">
        <v>53001</v>
      </c>
      <c r="L3475" s="178">
        <v>53001</v>
      </c>
      <c r="M3475" s="184">
        <v>53000</v>
      </c>
      <c r="N3475" s="179" t="s">
        <v>20</v>
      </c>
      <c r="O3475" s="180" t="s">
        <v>20</v>
      </c>
    </row>
    <row r="3476" spans="1:15" customFormat="1" ht="15.5" x14ac:dyDescent="0.35">
      <c r="A3476" s="123" t="s">
        <v>7527</v>
      </c>
      <c r="B3476" s="124" t="s">
        <v>7528</v>
      </c>
      <c r="C3476" s="123" t="s">
        <v>109</v>
      </c>
      <c r="D3476" s="123" t="s">
        <v>368</v>
      </c>
      <c r="E3476" s="123" t="s">
        <v>609</v>
      </c>
      <c r="F3476" s="123">
        <v>2024</v>
      </c>
      <c r="G3476" s="123" t="s">
        <v>138</v>
      </c>
      <c r="H3476" s="123" t="s">
        <v>321</v>
      </c>
      <c r="I3476" s="123" t="s">
        <v>322</v>
      </c>
      <c r="J3476" s="251" t="s">
        <v>13</v>
      </c>
      <c r="K3476" s="181">
        <v>1544593</v>
      </c>
      <c r="L3476" s="185">
        <v>559812</v>
      </c>
      <c r="M3476" s="181">
        <v>559810.15500000003</v>
      </c>
      <c r="N3476" s="182" t="s">
        <v>20</v>
      </c>
      <c r="O3476" s="183" t="s">
        <v>20</v>
      </c>
    </row>
    <row r="3477" spans="1:15" customFormat="1" ht="15.5" x14ac:dyDescent="0.35">
      <c r="A3477" s="176" t="s">
        <v>7529</v>
      </c>
      <c r="B3477" s="177" t="s">
        <v>7530</v>
      </c>
      <c r="C3477" s="176" t="s">
        <v>109</v>
      </c>
      <c r="D3477" s="176" t="s">
        <v>368</v>
      </c>
      <c r="E3477" s="176" t="s">
        <v>609</v>
      </c>
      <c r="F3477" s="176">
        <v>2024</v>
      </c>
      <c r="G3477" s="176" t="s">
        <v>138</v>
      </c>
      <c r="H3477" s="176" t="s">
        <v>321</v>
      </c>
      <c r="I3477" s="176" t="s">
        <v>322</v>
      </c>
      <c r="J3477" s="250" t="s">
        <v>13</v>
      </c>
      <c r="K3477" s="178">
        <v>969402</v>
      </c>
      <c r="L3477" s="178">
        <v>2</v>
      </c>
      <c r="M3477" s="178">
        <v>0</v>
      </c>
      <c r="N3477" s="179" t="s">
        <v>20</v>
      </c>
      <c r="O3477" s="180" t="s">
        <v>146</v>
      </c>
    </row>
    <row r="3478" spans="1:15" customFormat="1" ht="15.5" x14ac:dyDescent="0.35">
      <c r="A3478" s="123" t="s">
        <v>7531</v>
      </c>
      <c r="B3478" s="124" t="s">
        <v>7532</v>
      </c>
      <c r="C3478" s="123" t="s">
        <v>111</v>
      </c>
      <c r="D3478" s="123" t="s">
        <v>932</v>
      </c>
      <c r="E3478" s="123" t="s">
        <v>4424</v>
      </c>
      <c r="F3478" s="123">
        <v>2024</v>
      </c>
      <c r="G3478" s="123" t="s">
        <v>138</v>
      </c>
      <c r="H3478" s="123" t="s">
        <v>321</v>
      </c>
      <c r="I3478" s="123" t="s">
        <v>322</v>
      </c>
      <c r="J3478" s="251" t="s">
        <v>13</v>
      </c>
      <c r="K3478" s="181">
        <v>398683</v>
      </c>
      <c r="L3478" s="181">
        <v>66757</v>
      </c>
      <c r="M3478" s="181">
        <v>5307</v>
      </c>
      <c r="N3478" s="182" t="s">
        <v>20</v>
      </c>
      <c r="O3478" s="183" t="s">
        <v>20</v>
      </c>
    </row>
    <row r="3479" spans="1:15" customFormat="1" ht="15.5" x14ac:dyDescent="0.35">
      <c r="A3479" s="176" t="s">
        <v>7533</v>
      </c>
      <c r="B3479" s="177" t="s">
        <v>7534</v>
      </c>
      <c r="C3479" s="176" t="s">
        <v>86</v>
      </c>
      <c r="D3479" s="176" t="s">
        <v>906</v>
      </c>
      <c r="E3479" s="176" t="s">
        <v>907</v>
      </c>
      <c r="F3479" s="176">
        <v>2024</v>
      </c>
      <c r="G3479" s="176" t="s">
        <v>138</v>
      </c>
      <c r="H3479" s="176" t="s">
        <v>182</v>
      </c>
      <c r="I3479" s="176" t="s">
        <v>330</v>
      </c>
      <c r="J3479" s="250" t="s">
        <v>13</v>
      </c>
      <c r="K3479" s="178">
        <v>317629</v>
      </c>
      <c r="L3479" s="178">
        <v>181915</v>
      </c>
      <c r="M3479" s="184">
        <v>181915</v>
      </c>
      <c r="N3479" s="179" t="s">
        <v>20</v>
      </c>
      <c r="O3479" s="180" t="s">
        <v>20</v>
      </c>
    </row>
    <row r="3480" spans="1:15" customFormat="1" ht="15.5" x14ac:dyDescent="0.35">
      <c r="A3480" s="123" t="s">
        <v>7535</v>
      </c>
      <c r="B3480" s="124" t="s">
        <v>7536</v>
      </c>
      <c r="C3480" s="123" t="s">
        <v>97</v>
      </c>
      <c r="D3480" s="123" t="s">
        <v>685</v>
      </c>
      <c r="E3480" s="123" t="s">
        <v>686</v>
      </c>
      <c r="F3480" s="123">
        <v>2024</v>
      </c>
      <c r="G3480" s="123" t="s">
        <v>138</v>
      </c>
      <c r="H3480" s="123" t="s">
        <v>196</v>
      </c>
      <c r="I3480" s="123" t="s">
        <v>196</v>
      </c>
      <c r="J3480" s="251" t="s">
        <v>13</v>
      </c>
      <c r="K3480" s="181">
        <v>50000</v>
      </c>
      <c r="L3480" s="185">
        <v>50000</v>
      </c>
      <c r="M3480" s="181">
        <v>0</v>
      </c>
      <c r="N3480" s="182" t="s">
        <v>20</v>
      </c>
      <c r="O3480" s="183" t="s">
        <v>146</v>
      </c>
    </row>
    <row r="3481" spans="1:15" customFormat="1" ht="15.5" x14ac:dyDescent="0.35">
      <c r="A3481" s="176" t="s">
        <v>7537</v>
      </c>
      <c r="B3481" s="177" t="s">
        <v>7538</v>
      </c>
      <c r="C3481" s="176" t="s">
        <v>98</v>
      </c>
      <c r="D3481" s="176" t="s">
        <v>190</v>
      </c>
      <c r="E3481" s="176" t="s">
        <v>7539</v>
      </c>
      <c r="F3481" s="176">
        <v>2024</v>
      </c>
      <c r="G3481" s="176" t="s">
        <v>138</v>
      </c>
      <c r="H3481" s="176" t="s">
        <v>321</v>
      </c>
      <c r="I3481" s="176" t="s">
        <v>3675</v>
      </c>
      <c r="J3481" s="250" t="s">
        <v>13</v>
      </c>
      <c r="K3481" s="178">
        <v>431826</v>
      </c>
      <c r="L3481" s="178">
        <v>320000</v>
      </c>
      <c r="M3481" s="178">
        <v>0</v>
      </c>
      <c r="N3481" s="179" t="s">
        <v>20</v>
      </c>
      <c r="O3481" s="180" t="s">
        <v>146</v>
      </c>
    </row>
    <row r="3482" spans="1:15" customFormat="1" ht="15.5" x14ac:dyDescent="0.35">
      <c r="A3482" s="123" t="s">
        <v>7540</v>
      </c>
      <c r="B3482" s="124" t="s">
        <v>7541</v>
      </c>
      <c r="C3482" s="123" t="s">
        <v>91</v>
      </c>
      <c r="D3482" s="123" t="s">
        <v>384</v>
      </c>
      <c r="E3482" s="123" t="s">
        <v>155</v>
      </c>
      <c r="F3482" s="123">
        <v>2024</v>
      </c>
      <c r="G3482" s="123" t="s">
        <v>138</v>
      </c>
      <c r="H3482" s="123" t="s">
        <v>151</v>
      </c>
      <c r="I3482" s="123" t="s">
        <v>200</v>
      </c>
      <c r="J3482" s="251" t="s">
        <v>13</v>
      </c>
      <c r="K3482" s="181">
        <v>510745</v>
      </c>
      <c r="L3482" s="181">
        <v>510745</v>
      </c>
      <c r="M3482" s="181">
        <v>510734.12400000001</v>
      </c>
      <c r="N3482" s="182" t="s">
        <v>20</v>
      </c>
      <c r="O3482" s="183" t="s">
        <v>20</v>
      </c>
    </row>
    <row r="3483" spans="1:15" customFormat="1" ht="15.5" x14ac:dyDescent="0.35">
      <c r="A3483" s="176" t="s">
        <v>7542</v>
      </c>
      <c r="B3483" s="177" t="s">
        <v>7543</v>
      </c>
      <c r="C3483" s="176" t="s">
        <v>90</v>
      </c>
      <c r="D3483" s="176" t="s">
        <v>205</v>
      </c>
      <c r="E3483" s="176" t="s">
        <v>205</v>
      </c>
      <c r="F3483" s="176">
        <v>2024</v>
      </c>
      <c r="G3483" s="176" t="s">
        <v>138</v>
      </c>
      <c r="H3483" s="176" t="s">
        <v>196</v>
      </c>
      <c r="I3483" s="176" t="s">
        <v>196</v>
      </c>
      <c r="J3483" s="250" t="s">
        <v>13</v>
      </c>
      <c r="K3483" s="178">
        <v>25550</v>
      </c>
      <c r="L3483" s="178">
        <v>24052</v>
      </c>
      <c r="M3483" s="178">
        <v>24050</v>
      </c>
      <c r="N3483" s="179" t="s">
        <v>20</v>
      </c>
      <c r="O3483" s="180" t="s">
        <v>20</v>
      </c>
    </row>
    <row r="3484" spans="1:15" customFormat="1" ht="15.5" x14ac:dyDescent="0.35">
      <c r="A3484" s="123" t="s">
        <v>7544</v>
      </c>
      <c r="B3484" s="124" t="s">
        <v>7545</v>
      </c>
      <c r="C3484" s="123" t="s">
        <v>74</v>
      </c>
      <c r="D3484" s="123" t="s">
        <v>155</v>
      </c>
      <c r="E3484" s="123" t="s">
        <v>155</v>
      </c>
      <c r="F3484" s="123">
        <v>2024</v>
      </c>
      <c r="G3484" s="123" t="s">
        <v>251</v>
      </c>
      <c r="H3484" s="123" t="s">
        <v>144</v>
      </c>
      <c r="I3484" s="123" t="s">
        <v>943</v>
      </c>
      <c r="J3484" s="251" t="s">
        <v>13</v>
      </c>
      <c r="K3484" s="181">
        <v>480007</v>
      </c>
      <c r="L3484" s="181">
        <v>479574</v>
      </c>
      <c r="M3484" s="181">
        <v>479574</v>
      </c>
      <c r="N3484" s="182" t="s">
        <v>20</v>
      </c>
      <c r="O3484" s="183" t="s">
        <v>20</v>
      </c>
    </row>
    <row r="3485" spans="1:15" customFormat="1" ht="15.5" x14ac:dyDescent="0.35">
      <c r="A3485" s="176" t="s">
        <v>7546</v>
      </c>
      <c r="B3485" s="177" t="s">
        <v>7547</v>
      </c>
      <c r="C3485" s="176" t="s">
        <v>111</v>
      </c>
      <c r="D3485" s="176" t="s">
        <v>155</v>
      </c>
      <c r="E3485" s="176" t="s">
        <v>155</v>
      </c>
      <c r="F3485" s="176">
        <v>2024</v>
      </c>
      <c r="G3485" s="176" t="s">
        <v>138</v>
      </c>
      <c r="H3485" s="176" t="s">
        <v>139</v>
      </c>
      <c r="I3485" s="176" t="s">
        <v>375</v>
      </c>
      <c r="J3485" s="250" t="s">
        <v>13</v>
      </c>
      <c r="K3485" s="178">
        <v>250697</v>
      </c>
      <c r="L3485" s="178">
        <v>250000</v>
      </c>
      <c r="M3485" s="178">
        <v>239023</v>
      </c>
      <c r="N3485" s="179" t="s">
        <v>20</v>
      </c>
      <c r="O3485" s="180" t="s">
        <v>20</v>
      </c>
    </row>
    <row r="3486" spans="1:15" customFormat="1" ht="15.5" x14ac:dyDescent="0.35">
      <c r="A3486" s="123" t="s">
        <v>7548</v>
      </c>
      <c r="B3486" s="124" t="s">
        <v>7549</v>
      </c>
      <c r="C3486" s="123" t="s">
        <v>292</v>
      </c>
      <c r="D3486" s="123" t="s">
        <v>72</v>
      </c>
      <c r="E3486" s="123" t="s">
        <v>72</v>
      </c>
      <c r="F3486" s="123">
        <v>2024</v>
      </c>
      <c r="G3486" s="123" t="s">
        <v>138</v>
      </c>
      <c r="H3486" s="123" t="s">
        <v>151</v>
      </c>
      <c r="I3486" s="123" t="s">
        <v>200</v>
      </c>
      <c r="J3486" s="251" t="s">
        <v>13</v>
      </c>
      <c r="K3486" s="181">
        <v>20000</v>
      </c>
      <c r="L3486" s="181">
        <v>20000</v>
      </c>
      <c r="M3486" s="181">
        <v>0</v>
      </c>
      <c r="N3486" s="182" t="s">
        <v>20</v>
      </c>
      <c r="O3486" s="183" t="s">
        <v>146</v>
      </c>
    </row>
    <row r="3487" spans="1:15" customFormat="1" ht="15.5" x14ac:dyDescent="0.35">
      <c r="A3487" s="176" t="s">
        <v>7550</v>
      </c>
      <c r="B3487" s="177" t="s">
        <v>7551</v>
      </c>
      <c r="C3487" s="176" t="s">
        <v>109</v>
      </c>
      <c r="D3487" s="176" t="s">
        <v>368</v>
      </c>
      <c r="E3487" s="176" t="s">
        <v>368</v>
      </c>
      <c r="F3487" s="176">
        <v>2024</v>
      </c>
      <c r="G3487" s="176" t="s">
        <v>138</v>
      </c>
      <c r="H3487" s="176" t="s">
        <v>182</v>
      </c>
      <c r="I3487" s="176" t="s">
        <v>330</v>
      </c>
      <c r="J3487" s="250" t="s">
        <v>13</v>
      </c>
      <c r="K3487" s="178">
        <v>1000</v>
      </c>
      <c r="L3487" s="178">
        <v>10000</v>
      </c>
      <c r="M3487" s="178">
        <v>0</v>
      </c>
      <c r="N3487" s="179" t="s">
        <v>20</v>
      </c>
      <c r="O3487" s="180" t="s">
        <v>146</v>
      </c>
    </row>
    <row r="3488" spans="1:15" customFormat="1" ht="15.5" x14ac:dyDescent="0.35">
      <c r="A3488" s="123" t="s">
        <v>7552</v>
      </c>
      <c r="B3488" s="124" t="s">
        <v>7553</v>
      </c>
      <c r="C3488" s="123" t="s">
        <v>97</v>
      </c>
      <c r="D3488" s="123" t="s">
        <v>155</v>
      </c>
      <c r="E3488" s="123" t="s">
        <v>155</v>
      </c>
      <c r="F3488" s="123">
        <v>2024</v>
      </c>
      <c r="G3488" s="123" t="s">
        <v>138</v>
      </c>
      <c r="H3488" s="123" t="s">
        <v>144</v>
      </c>
      <c r="I3488" s="123" t="s">
        <v>145</v>
      </c>
      <c r="J3488" s="251" t="s">
        <v>13</v>
      </c>
      <c r="K3488" s="181">
        <v>568742</v>
      </c>
      <c r="L3488" s="181">
        <v>568744</v>
      </c>
      <c r="M3488" s="181">
        <v>568621</v>
      </c>
      <c r="N3488" s="182" t="s">
        <v>20</v>
      </c>
      <c r="O3488" s="183" t="s">
        <v>20</v>
      </c>
    </row>
    <row r="3489" spans="1:15" customFormat="1" ht="15.5" x14ac:dyDescent="0.35">
      <c r="A3489" s="176" t="s">
        <v>7554</v>
      </c>
      <c r="B3489" s="177" t="s">
        <v>7555</v>
      </c>
      <c r="C3489" s="176" t="s">
        <v>91</v>
      </c>
      <c r="D3489" s="176" t="s">
        <v>155</v>
      </c>
      <c r="E3489" s="176" t="s">
        <v>155</v>
      </c>
      <c r="F3489" s="176">
        <v>2024</v>
      </c>
      <c r="G3489" s="176" t="s">
        <v>138</v>
      </c>
      <c r="H3489" s="176" t="s">
        <v>182</v>
      </c>
      <c r="I3489" s="176" t="s">
        <v>4156</v>
      </c>
      <c r="J3489" s="250" t="s">
        <v>13</v>
      </c>
      <c r="K3489" s="178">
        <v>367439</v>
      </c>
      <c r="L3489" s="178">
        <v>850541</v>
      </c>
      <c r="M3489" s="178">
        <v>401057</v>
      </c>
      <c r="N3489" s="179" t="s">
        <v>20</v>
      </c>
      <c r="O3489" s="180" t="s">
        <v>20</v>
      </c>
    </row>
    <row r="3490" spans="1:15" customFormat="1" ht="15.5" x14ac:dyDescent="0.35">
      <c r="A3490" s="123" t="s">
        <v>7556</v>
      </c>
      <c r="B3490" s="124" t="s">
        <v>7557</v>
      </c>
      <c r="C3490" s="123" t="s">
        <v>91</v>
      </c>
      <c r="D3490" s="123" t="s">
        <v>393</v>
      </c>
      <c r="E3490" s="123" t="s">
        <v>3914</v>
      </c>
      <c r="F3490" s="123">
        <v>2024</v>
      </c>
      <c r="G3490" s="123" t="s">
        <v>138</v>
      </c>
      <c r="H3490" s="123" t="s">
        <v>144</v>
      </c>
      <c r="I3490" s="123" t="s">
        <v>145</v>
      </c>
      <c r="J3490" s="251" t="s">
        <v>13</v>
      </c>
      <c r="K3490" s="181">
        <v>12288</v>
      </c>
      <c r="L3490" s="185">
        <v>13100</v>
      </c>
      <c r="M3490" s="181">
        <v>11974</v>
      </c>
      <c r="N3490" s="182" t="s">
        <v>20</v>
      </c>
      <c r="O3490" s="183" t="s">
        <v>20</v>
      </c>
    </row>
    <row r="3491" spans="1:15" customFormat="1" ht="15.5" x14ac:dyDescent="0.35">
      <c r="A3491" s="176" t="s">
        <v>7558</v>
      </c>
      <c r="B3491" s="177" t="s">
        <v>7559</v>
      </c>
      <c r="C3491" s="176" t="s">
        <v>84</v>
      </c>
      <c r="D3491" s="176" t="s">
        <v>440</v>
      </c>
      <c r="E3491" s="176" t="s">
        <v>440</v>
      </c>
      <c r="F3491" s="176">
        <v>2024</v>
      </c>
      <c r="G3491" s="176" t="s">
        <v>138</v>
      </c>
      <c r="H3491" s="176" t="s">
        <v>182</v>
      </c>
      <c r="I3491" s="176" t="s">
        <v>1000</v>
      </c>
      <c r="J3491" s="250" t="s">
        <v>13</v>
      </c>
      <c r="K3491" s="178">
        <v>310285</v>
      </c>
      <c r="L3491" s="178">
        <v>485481</v>
      </c>
      <c r="M3491" s="178">
        <v>289356.11099999998</v>
      </c>
      <c r="N3491" s="179" t="s">
        <v>20</v>
      </c>
      <c r="O3491" s="180" t="s">
        <v>20</v>
      </c>
    </row>
    <row r="3492" spans="1:15" customFormat="1" ht="15.5" x14ac:dyDescent="0.35">
      <c r="A3492" s="123" t="s">
        <v>7560</v>
      </c>
      <c r="B3492" s="124" t="s">
        <v>7561</v>
      </c>
      <c r="C3492" s="123" t="s">
        <v>91</v>
      </c>
      <c r="D3492" s="123" t="s">
        <v>384</v>
      </c>
      <c r="E3492" s="123" t="s">
        <v>2085</v>
      </c>
      <c r="F3492" s="123">
        <v>2024</v>
      </c>
      <c r="G3492" s="123" t="s">
        <v>138</v>
      </c>
      <c r="H3492" s="123" t="s">
        <v>182</v>
      </c>
      <c r="I3492" s="123" t="s">
        <v>330</v>
      </c>
      <c r="J3492" s="251" t="s">
        <v>13</v>
      </c>
      <c r="K3492" s="181">
        <v>2552801</v>
      </c>
      <c r="L3492" s="181">
        <v>1386793</v>
      </c>
      <c r="M3492" s="181">
        <v>1386792.7579999999</v>
      </c>
      <c r="N3492" s="182" t="s">
        <v>20</v>
      </c>
      <c r="O3492" s="183" t="s">
        <v>20</v>
      </c>
    </row>
    <row r="3493" spans="1:15" customFormat="1" ht="15.5" x14ac:dyDescent="0.35">
      <c r="A3493" s="176" t="s">
        <v>7562</v>
      </c>
      <c r="B3493" s="177" t="s">
        <v>7563</v>
      </c>
      <c r="C3493" s="176" t="s">
        <v>92</v>
      </c>
      <c r="D3493" s="176" t="s">
        <v>361</v>
      </c>
      <c r="E3493" s="176" t="s">
        <v>1017</v>
      </c>
      <c r="F3493" s="176">
        <v>2024</v>
      </c>
      <c r="G3493" s="176" t="s">
        <v>138</v>
      </c>
      <c r="H3493" s="176" t="s">
        <v>162</v>
      </c>
      <c r="I3493" s="176" t="s">
        <v>1018</v>
      </c>
      <c r="J3493" s="250" t="s">
        <v>13</v>
      </c>
      <c r="K3493" s="178">
        <v>1</v>
      </c>
      <c r="L3493" s="178">
        <v>1</v>
      </c>
      <c r="M3493" s="178">
        <v>0</v>
      </c>
      <c r="N3493" s="179" t="s">
        <v>20</v>
      </c>
      <c r="O3493" s="180" t="s">
        <v>146</v>
      </c>
    </row>
    <row r="3494" spans="1:15" customFormat="1" ht="15.5" x14ac:dyDescent="0.35">
      <c r="A3494" s="123" t="s">
        <v>7564</v>
      </c>
      <c r="B3494" s="124" t="s">
        <v>7565</v>
      </c>
      <c r="C3494" s="123" t="s">
        <v>84</v>
      </c>
      <c r="D3494" s="123" t="s">
        <v>440</v>
      </c>
      <c r="E3494" s="123" t="s">
        <v>440</v>
      </c>
      <c r="F3494" s="123">
        <v>2024</v>
      </c>
      <c r="G3494" s="123" t="s">
        <v>138</v>
      </c>
      <c r="H3494" s="123" t="s">
        <v>182</v>
      </c>
      <c r="I3494" s="123" t="s">
        <v>1000</v>
      </c>
      <c r="J3494" s="251" t="s">
        <v>13</v>
      </c>
      <c r="K3494" s="181">
        <v>2234609</v>
      </c>
      <c r="L3494" s="185">
        <v>5343431</v>
      </c>
      <c r="M3494" s="181">
        <v>1097602.0689999999</v>
      </c>
      <c r="N3494" s="182" t="s">
        <v>20</v>
      </c>
      <c r="O3494" s="183" t="s">
        <v>20</v>
      </c>
    </row>
    <row r="3495" spans="1:15" customFormat="1" ht="15.5" x14ac:dyDescent="0.35">
      <c r="A3495" s="176" t="s">
        <v>7566</v>
      </c>
      <c r="B3495" s="177" t="s">
        <v>7567</v>
      </c>
      <c r="C3495" s="176" t="s">
        <v>109</v>
      </c>
      <c r="D3495" s="176" t="s">
        <v>288</v>
      </c>
      <c r="E3495" s="176" t="s">
        <v>2933</v>
      </c>
      <c r="F3495" s="176">
        <v>2024</v>
      </c>
      <c r="G3495" s="176" t="s">
        <v>251</v>
      </c>
      <c r="H3495" s="176" t="s">
        <v>1651</v>
      </c>
      <c r="I3495" s="176" t="s">
        <v>2318</v>
      </c>
      <c r="J3495" s="250" t="s">
        <v>13</v>
      </c>
      <c r="K3495" s="178">
        <v>60401</v>
      </c>
      <c r="L3495" s="178">
        <v>1</v>
      </c>
      <c r="M3495" s="178">
        <v>0</v>
      </c>
      <c r="N3495" s="179" t="s">
        <v>20</v>
      </c>
      <c r="O3495" s="180" t="s">
        <v>146</v>
      </c>
    </row>
    <row r="3496" spans="1:15" customFormat="1" ht="15.5" x14ac:dyDescent="0.35">
      <c r="A3496" s="123" t="s">
        <v>7568</v>
      </c>
      <c r="B3496" s="124" t="s">
        <v>7569</v>
      </c>
      <c r="C3496" s="123" t="s">
        <v>90</v>
      </c>
      <c r="D3496" s="123" t="s">
        <v>63</v>
      </c>
      <c r="E3496" s="123" t="s">
        <v>901</v>
      </c>
      <c r="F3496" s="123">
        <v>2024</v>
      </c>
      <c r="G3496" s="123" t="s">
        <v>138</v>
      </c>
      <c r="H3496" s="123" t="s">
        <v>151</v>
      </c>
      <c r="I3496" s="123" t="s">
        <v>200</v>
      </c>
      <c r="J3496" s="251" t="s">
        <v>13</v>
      </c>
      <c r="K3496" s="181">
        <v>1028153</v>
      </c>
      <c r="L3496" s="181">
        <v>4</v>
      </c>
      <c r="M3496" s="181">
        <v>0</v>
      </c>
      <c r="N3496" s="182" t="s">
        <v>20</v>
      </c>
      <c r="O3496" s="183" t="s">
        <v>146</v>
      </c>
    </row>
    <row r="3497" spans="1:15" customFormat="1" ht="15.5" x14ac:dyDescent="0.35">
      <c r="A3497" s="176" t="s">
        <v>7570</v>
      </c>
      <c r="B3497" s="177" t="s">
        <v>7571</v>
      </c>
      <c r="C3497" s="176" t="s">
        <v>109</v>
      </c>
      <c r="D3497" s="176" t="s">
        <v>368</v>
      </c>
      <c r="E3497" s="176" t="s">
        <v>2709</v>
      </c>
      <c r="F3497" s="176">
        <v>2024</v>
      </c>
      <c r="G3497" s="176" t="s">
        <v>138</v>
      </c>
      <c r="H3497" s="176" t="s">
        <v>321</v>
      </c>
      <c r="I3497" s="176" t="s">
        <v>322</v>
      </c>
      <c r="J3497" s="250" t="s">
        <v>13</v>
      </c>
      <c r="K3497" s="178">
        <v>530686</v>
      </c>
      <c r="L3497" s="184">
        <v>4</v>
      </c>
      <c r="M3497" s="178">
        <v>0</v>
      </c>
      <c r="N3497" s="179" t="s">
        <v>20</v>
      </c>
      <c r="O3497" s="180" t="s">
        <v>146</v>
      </c>
    </row>
    <row r="3498" spans="1:15" customFormat="1" ht="15.5" x14ac:dyDescent="0.35">
      <c r="A3498" s="123" t="s">
        <v>7572</v>
      </c>
      <c r="B3498" s="124" t="s">
        <v>7573</v>
      </c>
      <c r="C3498" s="123" t="s">
        <v>109</v>
      </c>
      <c r="D3498" s="123" t="s">
        <v>368</v>
      </c>
      <c r="E3498" s="123" t="s">
        <v>1280</v>
      </c>
      <c r="F3498" s="123">
        <v>2024</v>
      </c>
      <c r="G3498" s="123" t="s">
        <v>251</v>
      </c>
      <c r="H3498" s="123" t="s">
        <v>182</v>
      </c>
      <c r="I3498" s="123" t="s">
        <v>330</v>
      </c>
      <c r="J3498" s="251" t="s">
        <v>13</v>
      </c>
      <c r="K3498" s="181">
        <v>19080</v>
      </c>
      <c r="L3498" s="181">
        <v>2</v>
      </c>
      <c r="M3498" s="181">
        <v>0</v>
      </c>
      <c r="N3498" s="182" t="s">
        <v>20</v>
      </c>
      <c r="O3498" s="183" t="s">
        <v>146</v>
      </c>
    </row>
    <row r="3499" spans="1:15" customFormat="1" ht="15.5" x14ac:dyDescent="0.35">
      <c r="A3499" s="176" t="s">
        <v>7574</v>
      </c>
      <c r="B3499" s="177" t="s">
        <v>7575</v>
      </c>
      <c r="C3499" s="176" t="s">
        <v>109</v>
      </c>
      <c r="D3499" s="176" t="s">
        <v>368</v>
      </c>
      <c r="E3499" s="176" t="s">
        <v>1280</v>
      </c>
      <c r="F3499" s="176">
        <v>2024</v>
      </c>
      <c r="G3499" s="176" t="s">
        <v>251</v>
      </c>
      <c r="H3499" s="176" t="s">
        <v>210</v>
      </c>
      <c r="I3499" s="176" t="s">
        <v>429</v>
      </c>
      <c r="J3499" s="250" t="s">
        <v>13</v>
      </c>
      <c r="K3499" s="178">
        <v>40000</v>
      </c>
      <c r="L3499" s="178">
        <v>15314</v>
      </c>
      <c r="M3499" s="178">
        <v>15314</v>
      </c>
      <c r="N3499" s="179" t="s">
        <v>20</v>
      </c>
      <c r="O3499" s="180" t="s">
        <v>20</v>
      </c>
    </row>
    <row r="3500" spans="1:15" customFormat="1" ht="15.5" x14ac:dyDescent="0.35">
      <c r="A3500" s="123" t="s">
        <v>7576</v>
      </c>
      <c r="B3500" s="124" t="s">
        <v>7577</v>
      </c>
      <c r="C3500" s="123" t="s">
        <v>292</v>
      </c>
      <c r="D3500" s="123" t="s">
        <v>72</v>
      </c>
      <c r="E3500" s="123" t="s">
        <v>1526</v>
      </c>
      <c r="F3500" s="123">
        <v>2024</v>
      </c>
      <c r="G3500" s="123" t="s">
        <v>138</v>
      </c>
      <c r="H3500" s="123" t="s">
        <v>182</v>
      </c>
      <c r="I3500" s="123" t="s">
        <v>330</v>
      </c>
      <c r="J3500" s="251" t="s">
        <v>13</v>
      </c>
      <c r="K3500" s="181">
        <v>1001</v>
      </c>
      <c r="L3500" s="181">
        <v>1001</v>
      </c>
      <c r="M3500" s="181">
        <v>1000</v>
      </c>
      <c r="N3500" s="182" t="s">
        <v>20</v>
      </c>
      <c r="O3500" s="183" t="s">
        <v>20</v>
      </c>
    </row>
    <row r="3501" spans="1:15" customFormat="1" ht="15.5" x14ac:dyDescent="0.35">
      <c r="A3501" s="176" t="s">
        <v>7578</v>
      </c>
      <c r="B3501" s="177" t="s">
        <v>7579</v>
      </c>
      <c r="C3501" s="176" t="s">
        <v>97</v>
      </c>
      <c r="D3501" s="176" t="s">
        <v>155</v>
      </c>
      <c r="E3501" s="176" t="s">
        <v>155</v>
      </c>
      <c r="F3501" s="176">
        <v>2024</v>
      </c>
      <c r="G3501" s="176" t="s">
        <v>138</v>
      </c>
      <c r="H3501" s="176" t="s">
        <v>144</v>
      </c>
      <c r="I3501" s="176" t="s">
        <v>145</v>
      </c>
      <c r="J3501" s="250" t="s">
        <v>13</v>
      </c>
      <c r="K3501" s="178">
        <v>862300</v>
      </c>
      <c r="L3501" s="178">
        <v>945154</v>
      </c>
      <c r="M3501" s="178">
        <v>944621.85499999998</v>
      </c>
      <c r="N3501" s="179" t="s">
        <v>20</v>
      </c>
      <c r="O3501" s="180" t="s">
        <v>20</v>
      </c>
    </row>
    <row r="3502" spans="1:15" customFormat="1" ht="15.5" x14ac:dyDescent="0.35">
      <c r="A3502" s="123" t="s">
        <v>7580</v>
      </c>
      <c r="B3502" s="124" t="s">
        <v>7581</v>
      </c>
      <c r="C3502" s="123" t="s">
        <v>109</v>
      </c>
      <c r="D3502" s="123" t="s">
        <v>288</v>
      </c>
      <c r="E3502" s="123" t="s">
        <v>288</v>
      </c>
      <c r="F3502" s="123">
        <v>2024</v>
      </c>
      <c r="G3502" s="123" t="s">
        <v>251</v>
      </c>
      <c r="H3502" s="123" t="s">
        <v>182</v>
      </c>
      <c r="I3502" s="123" t="s">
        <v>4156</v>
      </c>
      <c r="J3502" s="251" t="s">
        <v>13</v>
      </c>
      <c r="K3502" s="181">
        <v>70843</v>
      </c>
      <c r="L3502" s="181">
        <v>2</v>
      </c>
      <c r="M3502" s="181">
        <v>0</v>
      </c>
      <c r="N3502" s="182" t="s">
        <v>20</v>
      </c>
      <c r="O3502" s="183" t="s">
        <v>146</v>
      </c>
    </row>
    <row r="3503" spans="1:15" customFormat="1" ht="15.5" x14ac:dyDescent="0.35">
      <c r="A3503" s="176" t="s">
        <v>7582</v>
      </c>
      <c r="B3503" s="177" t="s">
        <v>7583</v>
      </c>
      <c r="C3503" s="176" t="s">
        <v>97</v>
      </c>
      <c r="D3503" s="176" t="s">
        <v>155</v>
      </c>
      <c r="E3503" s="176" t="s">
        <v>155</v>
      </c>
      <c r="F3503" s="176">
        <v>2024</v>
      </c>
      <c r="G3503" s="176" t="s">
        <v>138</v>
      </c>
      <c r="H3503" s="176" t="s">
        <v>144</v>
      </c>
      <c r="I3503" s="176" t="s">
        <v>145</v>
      </c>
      <c r="J3503" s="250" t="s">
        <v>13</v>
      </c>
      <c r="K3503" s="178">
        <v>727980</v>
      </c>
      <c r="L3503" s="184">
        <v>727980</v>
      </c>
      <c r="M3503" s="178">
        <v>727252.56200000003</v>
      </c>
      <c r="N3503" s="179" t="s">
        <v>20</v>
      </c>
      <c r="O3503" s="180" t="s">
        <v>20</v>
      </c>
    </row>
    <row r="3504" spans="1:15" customFormat="1" ht="15.5" x14ac:dyDescent="0.35">
      <c r="A3504" s="123" t="s">
        <v>7584</v>
      </c>
      <c r="B3504" s="124" t="s">
        <v>7585</v>
      </c>
      <c r="C3504" s="123" t="s">
        <v>90</v>
      </c>
      <c r="D3504" s="123" t="s">
        <v>306</v>
      </c>
      <c r="E3504" s="123" t="s">
        <v>3130</v>
      </c>
      <c r="F3504" s="123">
        <v>2024</v>
      </c>
      <c r="G3504" s="123" t="s">
        <v>138</v>
      </c>
      <c r="H3504" s="123" t="s">
        <v>151</v>
      </c>
      <c r="I3504" s="123" t="s">
        <v>200</v>
      </c>
      <c r="J3504" s="251" t="s">
        <v>13</v>
      </c>
      <c r="K3504" s="181">
        <v>860500</v>
      </c>
      <c r="L3504" s="181">
        <v>2</v>
      </c>
      <c r="M3504" s="181">
        <v>0</v>
      </c>
      <c r="N3504" s="182" t="s">
        <v>20</v>
      </c>
      <c r="O3504" s="183" t="s">
        <v>146</v>
      </c>
    </row>
    <row r="3505" spans="1:15" customFormat="1" ht="15.5" x14ac:dyDescent="0.35">
      <c r="A3505" s="176" t="s">
        <v>7586</v>
      </c>
      <c r="B3505" s="177" t="s">
        <v>7587</v>
      </c>
      <c r="C3505" s="176" t="s">
        <v>89</v>
      </c>
      <c r="D3505" s="176" t="s">
        <v>155</v>
      </c>
      <c r="E3505" s="176" t="s">
        <v>155</v>
      </c>
      <c r="F3505" s="176">
        <v>2024</v>
      </c>
      <c r="G3505" s="176" t="s">
        <v>138</v>
      </c>
      <c r="H3505" s="176" t="s">
        <v>151</v>
      </c>
      <c r="I3505" s="176" t="s">
        <v>200</v>
      </c>
      <c r="J3505" s="250" t="s">
        <v>13</v>
      </c>
      <c r="K3505" s="178">
        <v>305840</v>
      </c>
      <c r="L3505" s="178">
        <v>295000</v>
      </c>
      <c r="M3505" s="178">
        <v>156051</v>
      </c>
      <c r="N3505" s="179" t="s">
        <v>20</v>
      </c>
      <c r="O3505" s="180" t="s">
        <v>20</v>
      </c>
    </row>
    <row r="3506" spans="1:15" customFormat="1" ht="15.5" x14ac:dyDescent="0.35">
      <c r="A3506" s="123" t="s">
        <v>7588</v>
      </c>
      <c r="B3506" s="124" t="s">
        <v>7589</v>
      </c>
      <c r="C3506" s="123" t="s">
        <v>93</v>
      </c>
      <c r="D3506" s="123" t="s">
        <v>155</v>
      </c>
      <c r="E3506" s="123" t="s">
        <v>155</v>
      </c>
      <c r="F3506" s="123">
        <v>2024</v>
      </c>
      <c r="G3506" s="123" t="s">
        <v>251</v>
      </c>
      <c r="H3506" s="123" t="s">
        <v>210</v>
      </c>
      <c r="I3506" s="123" t="s">
        <v>289</v>
      </c>
      <c r="J3506" s="251" t="s">
        <v>13</v>
      </c>
      <c r="K3506" s="181">
        <v>2</v>
      </c>
      <c r="L3506" s="181">
        <v>2</v>
      </c>
      <c r="M3506" s="181">
        <v>0</v>
      </c>
      <c r="N3506" s="182" t="s">
        <v>20</v>
      </c>
      <c r="O3506" s="183" t="s">
        <v>146</v>
      </c>
    </row>
    <row r="3507" spans="1:15" customFormat="1" ht="15.5" x14ac:dyDescent="0.35">
      <c r="A3507" s="176" t="s">
        <v>7590</v>
      </c>
      <c r="B3507" s="177" t="s">
        <v>7591</v>
      </c>
      <c r="C3507" s="176" t="s">
        <v>109</v>
      </c>
      <c r="D3507" s="176" t="s">
        <v>288</v>
      </c>
      <c r="E3507" s="176" t="s">
        <v>155</v>
      </c>
      <c r="F3507" s="176">
        <v>2024</v>
      </c>
      <c r="G3507" s="176" t="s">
        <v>138</v>
      </c>
      <c r="H3507" s="176" t="s">
        <v>151</v>
      </c>
      <c r="I3507" s="176" t="s">
        <v>152</v>
      </c>
      <c r="J3507" s="250" t="s">
        <v>13</v>
      </c>
      <c r="K3507" s="178">
        <v>53561</v>
      </c>
      <c r="L3507" s="178">
        <v>10000</v>
      </c>
      <c r="M3507" s="178">
        <v>6345.1559999999999</v>
      </c>
      <c r="N3507" s="179" t="s">
        <v>20</v>
      </c>
      <c r="O3507" s="180" t="s">
        <v>20</v>
      </c>
    </row>
    <row r="3508" spans="1:15" customFormat="1" ht="15.5" x14ac:dyDescent="0.35">
      <c r="A3508" s="123" t="s">
        <v>7592</v>
      </c>
      <c r="B3508" s="124" t="s">
        <v>7593</v>
      </c>
      <c r="C3508" s="123" t="s">
        <v>90</v>
      </c>
      <c r="D3508" s="123" t="s">
        <v>155</v>
      </c>
      <c r="E3508" s="123" t="s">
        <v>155</v>
      </c>
      <c r="F3508" s="123">
        <v>2024</v>
      </c>
      <c r="G3508" s="123" t="s">
        <v>251</v>
      </c>
      <c r="H3508" s="123" t="s">
        <v>151</v>
      </c>
      <c r="I3508" s="123" t="s">
        <v>4153</v>
      </c>
      <c r="J3508" s="251" t="s">
        <v>13</v>
      </c>
      <c r="K3508" s="181">
        <v>210493</v>
      </c>
      <c r="L3508" s="181">
        <v>208490</v>
      </c>
      <c r="M3508" s="181">
        <v>208490.07800000001</v>
      </c>
      <c r="N3508" s="182" t="s">
        <v>20</v>
      </c>
      <c r="O3508" s="183" t="s">
        <v>20</v>
      </c>
    </row>
    <row r="3509" spans="1:15" customFormat="1" ht="15.5" x14ac:dyDescent="0.35">
      <c r="A3509" s="176" t="s">
        <v>7594</v>
      </c>
      <c r="B3509" s="177" t="s">
        <v>7595</v>
      </c>
      <c r="C3509" s="176" t="s">
        <v>111</v>
      </c>
      <c r="D3509" s="176" t="s">
        <v>319</v>
      </c>
      <c r="E3509" s="176" t="s">
        <v>155</v>
      </c>
      <c r="F3509" s="176">
        <v>2024</v>
      </c>
      <c r="G3509" s="176" t="s">
        <v>138</v>
      </c>
      <c r="H3509" s="176" t="s">
        <v>139</v>
      </c>
      <c r="I3509" s="176" t="s">
        <v>168</v>
      </c>
      <c r="J3509" s="250" t="s">
        <v>13</v>
      </c>
      <c r="K3509" s="178">
        <v>71473</v>
      </c>
      <c r="L3509" s="184">
        <v>71473</v>
      </c>
      <c r="M3509" s="178">
        <v>40783.072999999997</v>
      </c>
      <c r="N3509" s="179" t="s">
        <v>20</v>
      </c>
      <c r="O3509" s="180" t="s">
        <v>20</v>
      </c>
    </row>
    <row r="3510" spans="1:15" customFormat="1" ht="15.5" x14ac:dyDescent="0.35">
      <c r="A3510" s="123" t="s">
        <v>7596</v>
      </c>
      <c r="B3510" s="124" t="s">
        <v>7597</v>
      </c>
      <c r="C3510" s="123" t="s">
        <v>90</v>
      </c>
      <c r="D3510" s="123" t="s">
        <v>155</v>
      </c>
      <c r="E3510" s="123" t="s">
        <v>155</v>
      </c>
      <c r="F3510" s="123">
        <v>2024</v>
      </c>
      <c r="G3510" s="123" t="s">
        <v>138</v>
      </c>
      <c r="H3510" s="123" t="s">
        <v>151</v>
      </c>
      <c r="I3510" s="123" t="s">
        <v>152</v>
      </c>
      <c r="J3510" s="251" t="s">
        <v>13</v>
      </c>
      <c r="K3510" s="181">
        <v>311016</v>
      </c>
      <c r="L3510" s="181">
        <v>237000</v>
      </c>
      <c r="M3510" s="181">
        <v>232585.489</v>
      </c>
      <c r="N3510" s="182" t="s">
        <v>20</v>
      </c>
      <c r="O3510" s="183" t="s">
        <v>20</v>
      </c>
    </row>
    <row r="3511" spans="1:15" customFormat="1" ht="15.5" x14ac:dyDescent="0.35">
      <c r="A3511" s="176" t="s">
        <v>7598</v>
      </c>
      <c r="B3511" s="177" t="s">
        <v>7599</v>
      </c>
      <c r="C3511" s="176" t="s">
        <v>98</v>
      </c>
      <c r="D3511" s="176" t="s">
        <v>155</v>
      </c>
      <c r="E3511" s="176" t="s">
        <v>155</v>
      </c>
      <c r="F3511" s="176">
        <v>2024</v>
      </c>
      <c r="G3511" s="176" t="s">
        <v>138</v>
      </c>
      <c r="H3511" s="176" t="s">
        <v>151</v>
      </c>
      <c r="I3511" s="176" t="s">
        <v>312</v>
      </c>
      <c r="J3511" s="250" t="s">
        <v>13</v>
      </c>
      <c r="K3511" s="178">
        <v>4442681</v>
      </c>
      <c r="L3511" s="178">
        <v>1</v>
      </c>
      <c r="M3511" s="178">
        <v>0</v>
      </c>
      <c r="N3511" s="179" t="s">
        <v>20</v>
      </c>
      <c r="O3511" s="180" t="s">
        <v>146</v>
      </c>
    </row>
    <row r="3512" spans="1:15" customFormat="1" ht="15.5" x14ac:dyDescent="0.35">
      <c r="A3512" s="123" t="s">
        <v>7600</v>
      </c>
      <c r="B3512" s="124" t="s">
        <v>7601</v>
      </c>
      <c r="C3512" s="123" t="s">
        <v>90</v>
      </c>
      <c r="D3512" s="123" t="s">
        <v>155</v>
      </c>
      <c r="E3512" s="123" t="s">
        <v>155</v>
      </c>
      <c r="F3512" s="123">
        <v>2024</v>
      </c>
      <c r="G3512" s="123" t="s">
        <v>138</v>
      </c>
      <c r="H3512" s="123" t="s">
        <v>151</v>
      </c>
      <c r="I3512" s="123" t="s">
        <v>152</v>
      </c>
      <c r="J3512" s="251" t="s">
        <v>13</v>
      </c>
      <c r="K3512" s="181">
        <v>232356</v>
      </c>
      <c r="L3512" s="181">
        <v>216000</v>
      </c>
      <c r="M3512" s="181">
        <v>138199.03700000001</v>
      </c>
      <c r="N3512" s="182" t="s">
        <v>20</v>
      </c>
      <c r="O3512" s="183" t="s">
        <v>20</v>
      </c>
    </row>
    <row r="3513" spans="1:15" customFormat="1" ht="15.5" x14ac:dyDescent="0.35">
      <c r="A3513" s="176" t="s">
        <v>7602</v>
      </c>
      <c r="B3513" s="177" t="s">
        <v>7603</v>
      </c>
      <c r="C3513" s="176" t="s">
        <v>86</v>
      </c>
      <c r="D3513" s="176" t="s">
        <v>199</v>
      </c>
      <c r="E3513" s="176" t="s">
        <v>199</v>
      </c>
      <c r="F3513" s="176">
        <v>2024</v>
      </c>
      <c r="G3513" s="176" t="s">
        <v>138</v>
      </c>
      <c r="H3513" s="176" t="s">
        <v>182</v>
      </c>
      <c r="I3513" s="176" t="s">
        <v>1202</v>
      </c>
      <c r="J3513" s="250" t="s">
        <v>13</v>
      </c>
      <c r="K3513" s="178">
        <v>523500</v>
      </c>
      <c r="L3513" s="178">
        <v>385122</v>
      </c>
      <c r="M3513" s="178">
        <v>4545.4539999999997</v>
      </c>
      <c r="N3513" s="179" t="s">
        <v>20</v>
      </c>
      <c r="O3513" s="180" t="s">
        <v>20</v>
      </c>
    </row>
    <row r="3514" spans="1:15" customFormat="1" ht="15.5" x14ac:dyDescent="0.35">
      <c r="A3514" s="123" t="s">
        <v>7604</v>
      </c>
      <c r="B3514" s="124" t="s">
        <v>7605</v>
      </c>
      <c r="C3514" s="123" t="s">
        <v>109</v>
      </c>
      <c r="D3514" s="123" t="s">
        <v>288</v>
      </c>
      <c r="E3514" s="123" t="s">
        <v>2933</v>
      </c>
      <c r="F3514" s="123">
        <v>2024</v>
      </c>
      <c r="G3514" s="123" t="s">
        <v>138</v>
      </c>
      <c r="H3514" s="123" t="s">
        <v>414</v>
      </c>
      <c r="I3514" s="123" t="s">
        <v>415</v>
      </c>
      <c r="J3514" s="251" t="s">
        <v>13</v>
      </c>
      <c r="K3514" s="181">
        <v>10</v>
      </c>
      <c r="L3514" s="181">
        <v>10</v>
      </c>
      <c r="M3514" s="181">
        <v>0</v>
      </c>
      <c r="N3514" s="182" t="s">
        <v>20</v>
      </c>
      <c r="O3514" s="183" t="s">
        <v>146</v>
      </c>
    </row>
    <row r="3515" spans="1:15" customFormat="1" ht="15.5" x14ac:dyDescent="0.35">
      <c r="A3515" s="176" t="s">
        <v>7606</v>
      </c>
      <c r="B3515" s="177" t="s">
        <v>7607</v>
      </c>
      <c r="C3515" s="176" t="s">
        <v>84</v>
      </c>
      <c r="D3515" s="176" t="s">
        <v>155</v>
      </c>
      <c r="E3515" s="176" t="s">
        <v>155</v>
      </c>
      <c r="F3515" s="176">
        <v>2024</v>
      </c>
      <c r="G3515" s="176" t="s">
        <v>138</v>
      </c>
      <c r="H3515" s="176" t="s">
        <v>151</v>
      </c>
      <c r="I3515" s="176" t="s">
        <v>4153</v>
      </c>
      <c r="J3515" s="250" t="s">
        <v>13</v>
      </c>
      <c r="K3515" s="178">
        <v>216010</v>
      </c>
      <c r="L3515" s="178">
        <v>124726</v>
      </c>
      <c r="M3515" s="178">
        <v>124725.27</v>
      </c>
      <c r="N3515" s="179" t="s">
        <v>20</v>
      </c>
      <c r="O3515" s="180" t="s">
        <v>20</v>
      </c>
    </row>
    <row r="3516" spans="1:15" customFormat="1" ht="15.5" x14ac:dyDescent="0.35">
      <c r="A3516" s="123" t="s">
        <v>7608</v>
      </c>
      <c r="B3516" s="124" t="s">
        <v>7609</v>
      </c>
      <c r="C3516" s="123" t="s">
        <v>91</v>
      </c>
      <c r="D3516" s="123" t="s">
        <v>155</v>
      </c>
      <c r="E3516" s="123" t="s">
        <v>155</v>
      </c>
      <c r="F3516" s="123">
        <v>2024</v>
      </c>
      <c r="G3516" s="123" t="s">
        <v>138</v>
      </c>
      <c r="H3516" s="123" t="s">
        <v>151</v>
      </c>
      <c r="I3516" s="123" t="s">
        <v>200</v>
      </c>
      <c r="J3516" s="251" t="s">
        <v>13</v>
      </c>
      <c r="K3516" s="181">
        <v>2475768</v>
      </c>
      <c r="L3516" s="181">
        <v>56748</v>
      </c>
      <c r="M3516" s="181">
        <v>56747.343000000001</v>
      </c>
      <c r="N3516" s="182" t="s">
        <v>20</v>
      </c>
      <c r="O3516" s="183" t="s">
        <v>20</v>
      </c>
    </row>
    <row r="3517" spans="1:15" customFormat="1" ht="15.5" x14ac:dyDescent="0.35">
      <c r="A3517" s="176" t="s">
        <v>7610</v>
      </c>
      <c r="B3517" s="177" t="s">
        <v>7611</v>
      </c>
      <c r="C3517" s="176" t="s">
        <v>111</v>
      </c>
      <c r="D3517" s="176" t="s">
        <v>932</v>
      </c>
      <c r="E3517" s="176" t="s">
        <v>3845</v>
      </c>
      <c r="F3517" s="176">
        <v>2024</v>
      </c>
      <c r="G3517" s="176" t="s">
        <v>138</v>
      </c>
      <c r="H3517" s="176" t="s">
        <v>321</v>
      </c>
      <c r="I3517" s="176" t="s">
        <v>830</v>
      </c>
      <c r="J3517" s="250" t="s">
        <v>13</v>
      </c>
      <c r="K3517" s="178">
        <v>393143</v>
      </c>
      <c r="L3517" s="178">
        <v>98132</v>
      </c>
      <c r="M3517" s="178">
        <v>98132</v>
      </c>
      <c r="N3517" s="179" t="s">
        <v>20</v>
      </c>
      <c r="O3517" s="180" t="s">
        <v>20</v>
      </c>
    </row>
    <row r="3518" spans="1:15" customFormat="1" ht="15.5" x14ac:dyDescent="0.35">
      <c r="A3518" s="123" t="s">
        <v>7612</v>
      </c>
      <c r="B3518" s="124" t="s">
        <v>7613</v>
      </c>
      <c r="C3518" s="123" t="s">
        <v>97</v>
      </c>
      <c r="D3518" s="123" t="s">
        <v>333</v>
      </c>
      <c r="E3518" s="123" t="s">
        <v>333</v>
      </c>
      <c r="F3518" s="123">
        <v>2024</v>
      </c>
      <c r="G3518" s="123" t="s">
        <v>138</v>
      </c>
      <c r="H3518" s="123" t="s">
        <v>151</v>
      </c>
      <c r="I3518" s="123" t="s">
        <v>200</v>
      </c>
      <c r="J3518" s="251" t="s">
        <v>13</v>
      </c>
      <c r="K3518" s="181">
        <v>106491</v>
      </c>
      <c r="L3518" s="181">
        <v>28816</v>
      </c>
      <c r="M3518" s="181">
        <v>28816</v>
      </c>
      <c r="N3518" s="182" t="s">
        <v>20</v>
      </c>
      <c r="O3518" s="183" t="s">
        <v>20</v>
      </c>
    </row>
    <row r="3519" spans="1:15" customFormat="1" ht="15.5" x14ac:dyDescent="0.35">
      <c r="A3519" s="176" t="s">
        <v>7614</v>
      </c>
      <c r="B3519" s="177" t="s">
        <v>7615</v>
      </c>
      <c r="C3519" s="176" t="s">
        <v>89</v>
      </c>
      <c r="D3519" s="176" t="s">
        <v>186</v>
      </c>
      <c r="E3519" s="176" t="s">
        <v>187</v>
      </c>
      <c r="F3519" s="176">
        <v>2024</v>
      </c>
      <c r="G3519" s="176" t="s">
        <v>251</v>
      </c>
      <c r="H3519" s="176" t="s">
        <v>414</v>
      </c>
      <c r="I3519" s="176" t="s">
        <v>415</v>
      </c>
      <c r="J3519" s="250" t="s">
        <v>13</v>
      </c>
      <c r="K3519" s="178">
        <v>67406</v>
      </c>
      <c r="L3519" s="178">
        <v>67339</v>
      </c>
      <c r="M3519" s="178">
        <v>67338.721000000005</v>
      </c>
      <c r="N3519" s="179" t="s">
        <v>20</v>
      </c>
      <c r="O3519" s="180" t="s">
        <v>20</v>
      </c>
    </row>
    <row r="3520" spans="1:15" customFormat="1" ht="15.5" x14ac:dyDescent="0.35">
      <c r="A3520" s="123" t="s">
        <v>7616</v>
      </c>
      <c r="B3520" s="124" t="s">
        <v>7617</v>
      </c>
      <c r="C3520" s="123" t="s">
        <v>96</v>
      </c>
      <c r="D3520" s="123" t="s">
        <v>166</v>
      </c>
      <c r="E3520" s="123" t="s">
        <v>281</v>
      </c>
      <c r="F3520" s="123">
        <v>2024</v>
      </c>
      <c r="G3520" s="123" t="s">
        <v>138</v>
      </c>
      <c r="H3520" s="123" t="s">
        <v>151</v>
      </c>
      <c r="I3520" s="123" t="s">
        <v>200</v>
      </c>
      <c r="J3520" s="251" t="s">
        <v>13</v>
      </c>
      <c r="K3520" s="181">
        <v>1548800</v>
      </c>
      <c r="L3520" s="181">
        <v>1548800</v>
      </c>
      <c r="M3520" s="181">
        <v>1539800</v>
      </c>
      <c r="N3520" s="182" t="s">
        <v>20</v>
      </c>
      <c r="O3520" s="183" t="s">
        <v>20</v>
      </c>
    </row>
    <row r="3521" spans="1:15" customFormat="1" ht="15.5" x14ac:dyDescent="0.35">
      <c r="A3521" s="176" t="s">
        <v>7618</v>
      </c>
      <c r="B3521" s="177" t="s">
        <v>7619</v>
      </c>
      <c r="C3521" s="176" t="s">
        <v>96</v>
      </c>
      <c r="D3521" s="176" t="s">
        <v>136</v>
      </c>
      <c r="E3521" s="176" t="s">
        <v>506</v>
      </c>
      <c r="F3521" s="176">
        <v>2024</v>
      </c>
      <c r="G3521" s="176" t="s">
        <v>138</v>
      </c>
      <c r="H3521" s="176" t="s">
        <v>151</v>
      </c>
      <c r="I3521" s="176" t="s">
        <v>200</v>
      </c>
      <c r="J3521" s="250" t="s">
        <v>13</v>
      </c>
      <c r="K3521" s="178">
        <v>599169</v>
      </c>
      <c r="L3521" s="178">
        <v>599169</v>
      </c>
      <c r="M3521" s="178">
        <v>597172.17000000004</v>
      </c>
      <c r="N3521" s="179" t="s">
        <v>20</v>
      </c>
      <c r="O3521" s="180" t="s">
        <v>20</v>
      </c>
    </row>
    <row r="3522" spans="1:15" customFormat="1" ht="15.5" x14ac:dyDescent="0.35">
      <c r="A3522" s="123" t="s">
        <v>7620</v>
      </c>
      <c r="B3522" s="124" t="s">
        <v>7621</v>
      </c>
      <c r="C3522" s="123" t="s">
        <v>96</v>
      </c>
      <c r="D3522" s="123" t="s">
        <v>136</v>
      </c>
      <c r="E3522" s="123" t="s">
        <v>137</v>
      </c>
      <c r="F3522" s="123">
        <v>2024</v>
      </c>
      <c r="G3522" s="123" t="s">
        <v>138</v>
      </c>
      <c r="H3522" s="123" t="s">
        <v>151</v>
      </c>
      <c r="I3522" s="123" t="s">
        <v>200</v>
      </c>
      <c r="J3522" s="251" t="s">
        <v>13</v>
      </c>
      <c r="K3522" s="181">
        <v>10</v>
      </c>
      <c r="L3522" s="185">
        <v>10</v>
      </c>
      <c r="M3522" s="181">
        <v>0</v>
      </c>
      <c r="N3522" s="182" t="s">
        <v>20</v>
      </c>
      <c r="O3522" s="183" t="s">
        <v>146</v>
      </c>
    </row>
    <row r="3523" spans="1:15" customFormat="1" ht="15.5" x14ac:dyDescent="0.35">
      <c r="A3523" s="176" t="s">
        <v>7622</v>
      </c>
      <c r="B3523" s="177" t="s">
        <v>7623</v>
      </c>
      <c r="C3523" s="176" t="s">
        <v>111</v>
      </c>
      <c r="D3523" s="176" t="s">
        <v>180</v>
      </c>
      <c r="E3523" s="176" t="s">
        <v>454</v>
      </c>
      <c r="F3523" s="176">
        <v>2024</v>
      </c>
      <c r="G3523" s="176" t="s">
        <v>138</v>
      </c>
      <c r="H3523" s="176" t="s">
        <v>1651</v>
      </c>
      <c r="I3523" s="176" t="s">
        <v>2368</v>
      </c>
      <c r="J3523" s="250" t="s">
        <v>13</v>
      </c>
      <c r="K3523" s="178">
        <v>3473611</v>
      </c>
      <c r="L3523" s="184">
        <v>1</v>
      </c>
      <c r="M3523" s="178">
        <v>0</v>
      </c>
      <c r="N3523" s="179" t="s">
        <v>20</v>
      </c>
      <c r="O3523" s="180" t="s">
        <v>146</v>
      </c>
    </row>
    <row r="3524" spans="1:15" customFormat="1" ht="15.5" x14ac:dyDescent="0.35">
      <c r="A3524" s="123" t="s">
        <v>7624</v>
      </c>
      <c r="B3524" s="124" t="s">
        <v>7625</v>
      </c>
      <c r="C3524" s="123" t="s">
        <v>74</v>
      </c>
      <c r="D3524" s="123" t="s">
        <v>155</v>
      </c>
      <c r="E3524" s="123" t="s">
        <v>155</v>
      </c>
      <c r="F3524" s="123">
        <v>2024</v>
      </c>
      <c r="G3524" s="123" t="s">
        <v>251</v>
      </c>
      <c r="H3524" s="123" t="s">
        <v>151</v>
      </c>
      <c r="I3524" s="123" t="s">
        <v>3141</v>
      </c>
      <c r="J3524" s="251" t="s">
        <v>13</v>
      </c>
      <c r="K3524" s="181">
        <v>142083</v>
      </c>
      <c r="L3524" s="181">
        <v>137279</v>
      </c>
      <c r="M3524" s="181">
        <v>137278.9</v>
      </c>
      <c r="N3524" s="182" t="s">
        <v>20</v>
      </c>
      <c r="O3524" s="183" t="s">
        <v>20</v>
      </c>
    </row>
    <row r="3525" spans="1:15" customFormat="1" ht="15.5" x14ac:dyDescent="0.35">
      <c r="A3525" s="176" t="s">
        <v>7626</v>
      </c>
      <c r="B3525" s="177" t="s">
        <v>7627</v>
      </c>
      <c r="C3525" s="176" t="s">
        <v>97</v>
      </c>
      <c r="D3525" s="176" t="s">
        <v>333</v>
      </c>
      <c r="E3525" s="176" t="s">
        <v>334</v>
      </c>
      <c r="F3525" s="176">
        <v>2024</v>
      </c>
      <c r="G3525" s="176" t="s">
        <v>138</v>
      </c>
      <c r="H3525" s="176" t="s">
        <v>847</v>
      </c>
      <c r="I3525" s="176" t="s">
        <v>848</v>
      </c>
      <c r="J3525" s="250" t="s">
        <v>13</v>
      </c>
      <c r="K3525" s="178">
        <v>208241</v>
      </c>
      <c r="L3525" s="178">
        <v>1000</v>
      </c>
      <c r="M3525" s="178">
        <v>0</v>
      </c>
      <c r="N3525" s="179" t="s">
        <v>20</v>
      </c>
      <c r="O3525" s="180" t="s">
        <v>146</v>
      </c>
    </row>
    <row r="3526" spans="1:15" customFormat="1" ht="15.5" x14ac:dyDescent="0.35">
      <c r="A3526" s="123" t="s">
        <v>7628</v>
      </c>
      <c r="B3526" s="124" t="s">
        <v>7629</v>
      </c>
      <c r="C3526" s="123" t="s">
        <v>111</v>
      </c>
      <c r="D3526" s="123" t="s">
        <v>319</v>
      </c>
      <c r="E3526" s="123" t="s">
        <v>940</v>
      </c>
      <c r="F3526" s="123">
        <v>2024</v>
      </c>
      <c r="G3526" s="123" t="s">
        <v>138</v>
      </c>
      <c r="H3526" s="123" t="s">
        <v>321</v>
      </c>
      <c r="I3526" s="123" t="s">
        <v>322</v>
      </c>
      <c r="J3526" s="251" t="s">
        <v>13</v>
      </c>
      <c r="K3526" s="181">
        <v>393062</v>
      </c>
      <c r="L3526" s="181">
        <v>347794</v>
      </c>
      <c r="M3526" s="181">
        <v>339842.38400000002</v>
      </c>
      <c r="N3526" s="182" t="s">
        <v>20</v>
      </c>
      <c r="O3526" s="183" t="s">
        <v>20</v>
      </c>
    </row>
    <row r="3527" spans="1:15" customFormat="1" ht="15.5" x14ac:dyDescent="0.35">
      <c r="A3527" s="176" t="s">
        <v>7630</v>
      </c>
      <c r="B3527" s="177" t="s">
        <v>7631</v>
      </c>
      <c r="C3527" s="176" t="s">
        <v>90</v>
      </c>
      <c r="D3527" s="176" t="s">
        <v>63</v>
      </c>
      <c r="E3527" s="176" t="s">
        <v>901</v>
      </c>
      <c r="F3527" s="176">
        <v>2024</v>
      </c>
      <c r="G3527" s="176" t="s">
        <v>138</v>
      </c>
      <c r="H3527" s="176" t="s">
        <v>151</v>
      </c>
      <c r="I3527" s="176" t="s">
        <v>200</v>
      </c>
      <c r="J3527" s="250" t="s">
        <v>13</v>
      </c>
      <c r="K3527" s="178">
        <v>74375</v>
      </c>
      <c r="L3527" s="184">
        <v>74375</v>
      </c>
      <c r="M3527" s="178">
        <v>74375</v>
      </c>
      <c r="N3527" s="179" t="s">
        <v>20</v>
      </c>
      <c r="O3527" s="180" t="s">
        <v>20</v>
      </c>
    </row>
    <row r="3528" spans="1:15" customFormat="1" ht="15.5" x14ac:dyDescent="0.35">
      <c r="A3528" s="123" t="s">
        <v>7632</v>
      </c>
      <c r="B3528" s="124" t="s">
        <v>7633</v>
      </c>
      <c r="C3528" s="123" t="s">
        <v>111</v>
      </c>
      <c r="D3528" s="123" t="s">
        <v>180</v>
      </c>
      <c r="E3528" s="123" t="s">
        <v>2432</v>
      </c>
      <c r="F3528" s="123">
        <v>2024</v>
      </c>
      <c r="G3528" s="123" t="s">
        <v>138</v>
      </c>
      <c r="H3528" s="123" t="s">
        <v>321</v>
      </c>
      <c r="I3528" s="123" t="s">
        <v>322</v>
      </c>
      <c r="J3528" s="251" t="s">
        <v>13</v>
      </c>
      <c r="K3528" s="181">
        <v>393293</v>
      </c>
      <c r="L3528" s="185">
        <v>379890</v>
      </c>
      <c r="M3528" s="181">
        <v>379889.12199999997</v>
      </c>
      <c r="N3528" s="182" t="s">
        <v>20</v>
      </c>
      <c r="O3528" s="183" t="s">
        <v>20</v>
      </c>
    </row>
    <row r="3529" spans="1:15" customFormat="1" ht="15.5" x14ac:dyDescent="0.35">
      <c r="A3529" s="176" t="s">
        <v>7634</v>
      </c>
      <c r="B3529" s="177" t="s">
        <v>7635</v>
      </c>
      <c r="C3529" s="176" t="s">
        <v>74</v>
      </c>
      <c r="D3529" s="176" t="s">
        <v>155</v>
      </c>
      <c r="E3529" s="176" t="s">
        <v>155</v>
      </c>
      <c r="F3529" s="176">
        <v>2024</v>
      </c>
      <c r="G3529" s="176" t="s">
        <v>138</v>
      </c>
      <c r="H3529" s="176" t="s">
        <v>151</v>
      </c>
      <c r="I3529" s="176" t="s">
        <v>200</v>
      </c>
      <c r="J3529" s="250" t="s">
        <v>13</v>
      </c>
      <c r="K3529" s="178">
        <v>188196</v>
      </c>
      <c r="L3529" s="178">
        <v>188196</v>
      </c>
      <c r="M3529" s="178">
        <v>188196</v>
      </c>
      <c r="N3529" s="179" t="s">
        <v>20</v>
      </c>
      <c r="O3529" s="180" t="s">
        <v>20</v>
      </c>
    </row>
    <row r="3530" spans="1:15" customFormat="1" ht="15.5" x14ac:dyDescent="0.35">
      <c r="A3530" s="123" t="s">
        <v>7636</v>
      </c>
      <c r="B3530" s="124" t="s">
        <v>7637</v>
      </c>
      <c r="C3530" s="123" t="s">
        <v>92</v>
      </c>
      <c r="D3530" s="123" t="s">
        <v>721</v>
      </c>
      <c r="E3530" s="123" t="s">
        <v>1403</v>
      </c>
      <c r="F3530" s="123">
        <v>2024</v>
      </c>
      <c r="G3530" s="123" t="s">
        <v>138</v>
      </c>
      <c r="H3530" s="123" t="s">
        <v>196</v>
      </c>
      <c r="I3530" s="123" t="s">
        <v>196</v>
      </c>
      <c r="J3530" s="251" t="s">
        <v>13</v>
      </c>
      <c r="K3530" s="181">
        <v>228067</v>
      </c>
      <c r="L3530" s="181">
        <v>2200</v>
      </c>
      <c r="M3530" s="181">
        <v>0</v>
      </c>
      <c r="N3530" s="182" t="s">
        <v>20</v>
      </c>
      <c r="O3530" s="183" t="s">
        <v>146</v>
      </c>
    </row>
    <row r="3531" spans="1:15" customFormat="1" ht="15.5" x14ac:dyDescent="0.35">
      <c r="A3531" s="176" t="s">
        <v>7638</v>
      </c>
      <c r="B3531" s="177" t="s">
        <v>7639</v>
      </c>
      <c r="C3531" s="176" t="s">
        <v>100</v>
      </c>
      <c r="D3531" s="176" t="s">
        <v>155</v>
      </c>
      <c r="E3531" s="176" t="s">
        <v>155</v>
      </c>
      <c r="F3531" s="176">
        <v>2024</v>
      </c>
      <c r="G3531" s="176" t="s">
        <v>138</v>
      </c>
      <c r="H3531" s="176" t="s">
        <v>151</v>
      </c>
      <c r="I3531" s="176" t="s">
        <v>791</v>
      </c>
      <c r="J3531" s="250" t="s">
        <v>13</v>
      </c>
      <c r="K3531" s="178">
        <v>147069</v>
      </c>
      <c r="L3531" s="178">
        <v>60103</v>
      </c>
      <c r="M3531" s="178">
        <v>60062.366999999998</v>
      </c>
      <c r="N3531" s="179" t="s">
        <v>20</v>
      </c>
      <c r="O3531" s="180" t="s">
        <v>20</v>
      </c>
    </row>
    <row r="3532" spans="1:15" customFormat="1" ht="15.5" x14ac:dyDescent="0.35">
      <c r="A3532" s="123" t="s">
        <v>7640</v>
      </c>
      <c r="B3532" s="124" t="s">
        <v>7641</v>
      </c>
      <c r="C3532" s="123" t="s">
        <v>98</v>
      </c>
      <c r="D3532" s="123" t="s">
        <v>400</v>
      </c>
      <c r="E3532" s="123" t="s">
        <v>437</v>
      </c>
      <c r="F3532" s="123">
        <v>2024</v>
      </c>
      <c r="G3532" s="123" t="s">
        <v>138</v>
      </c>
      <c r="H3532" s="123" t="s">
        <v>151</v>
      </c>
      <c r="I3532" s="123" t="s">
        <v>152</v>
      </c>
      <c r="J3532" s="251" t="s">
        <v>13</v>
      </c>
      <c r="K3532" s="181">
        <v>10500</v>
      </c>
      <c r="L3532" s="181">
        <v>510</v>
      </c>
      <c r="M3532" s="181">
        <v>93</v>
      </c>
      <c r="N3532" s="182" t="s">
        <v>20</v>
      </c>
      <c r="O3532" s="183" t="s">
        <v>20</v>
      </c>
    </row>
    <row r="3533" spans="1:15" customFormat="1" ht="15.5" x14ac:dyDescent="0.35">
      <c r="A3533" s="176" t="s">
        <v>7642</v>
      </c>
      <c r="B3533" s="177" t="s">
        <v>7643</v>
      </c>
      <c r="C3533" s="176" t="s">
        <v>98</v>
      </c>
      <c r="D3533" s="176" t="s">
        <v>190</v>
      </c>
      <c r="E3533" s="176" t="s">
        <v>217</v>
      </c>
      <c r="F3533" s="176">
        <v>2024</v>
      </c>
      <c r="G3533" s="176" t="s">
        <v>138</v>
      </c>
      <c r="H3533" s="176" t="s">
        <v>151</v>
      </c>
      <c r="I3533" s="176" t="s">
        <v>152</v>
      </c>
      <c r="J3533" s="250" t="s">
        <v>13</v>
      </c>
      <c r="K3533" s="178">
        <v>140500</v>
      </c>
      <c r="L3533" s="178">
        <v>510</v>
      </c>
      <c r="M3533" s="178">
        <v>144.07400000000001</v>
      </c>
      <c r="N3533" s="179" t="s">
        <v>20</v>
      </c>
      <c r="O3533" s="180" t="s">
        <v>20</v>
      </c>
    </row>
    <row r="3534" spans="1:15" customFormat="1" ht="15.5" x14ac:dyDescent="0.35">
      <c r="A3534" s="123" t="s">
        <v>7644</v>
      </c>
      <c r="B3534" s="124" t="s">
        <v>7645</v>
      </c>
      <c r="C3534" s="123" t="s">
        <v>100</v>
      </c>
      <c r="D3534" s="123" t="s">
        <v>155</v>
      </c>
      <c r="E3534" s="123" t="s">
        <v>155</v>
      </c>
      <c r="F3534" s="123">
        <v>2024</v>
      </c>
      <c r="G3534" s="123" t="s">
        <v>138</v>
      </c>
      <c r="H3534" s="123" t="s">
        <v>151</v>
      </c>
      <c r="I3534" s="123" t="s">
        <v>312</v>
      </c>
      <c r="J3534" s="251" t="s">
        <v>13</v>
      </c>
      <c r="K3534" s="181">
        <v>194130</v>
      </c>
      <c r="L3534" s="181">
        <v>100</v>
      </c>
      <c r="M3534" s="181">
        <v>0</v>
      </c>
      <c r="N3534" s="182" t="s">
        <v>20</v>
      </c>
      <c r="O3534" s="183" t="s">
        <v>146</v>
      </c>
    </row>
    <row r="3535" spans="1:15" customFormat="1" ht="15.5" x14ac:dyDescent="0.35">
      <c r="A3535" s="176" t="s">
        <v>7646</v>
      </c>
      <c r="B3535" s="177" t="s">
        <v>7647</v>
      </c>
      <c r="C3535" s="176" t="s">
        <v>100</v>
      </c>
      <c r="D3535" s="176" t="s">
        <v>155</v>
      </c>
      <c r="E3535" s="176" t="s">
        <v>155</v>
      </c>
      <c r="F3535" s="176">
        <v>2024</v>
      </c>
      <c r="G3535" s="176" t="s">
        <v>251</v>
      </c>
      <c r="H3535" s="176" t="s">
        <v>414</v>
      </c>
      <c r="I3535" s="176" t="s">
        <v>415</v>
      </c>
      <c r="J3535" s="250" t="s">
        <v>13</v>
      </c>
      <c r="K3535" s="178">
        <v>110</v>
      </c>
      <c r="L3535" s="184">
        <v>10</v>
      </c>
      <c r="M3535" s="178">
        <v>0</v>
      </c>
      <c r="N3535" s="179" t="s">
        <v>20</v>
      </c>
      <c r="O3535" s="180" t="s">
        <v>146</v>
      </c>
    </row>
    <row r="3536" spans="1:15" customFormat="1" ht="15.5" x14ac:dyDescent="0.35">
      <c r="A3536" s="123" t="s">
        <v>7648</v>
      </c>
      <c r="B3536" s="124" t="s">
        <v>7649</v>
      </c>
      <c r="C3536" s="123" t="s">
        <v>109</v>
      </c>
      <c r="D3536" s="123" t="s">
        <v>368</v>
      </c>
      <c r="E3536" s="123" t="s">
        <v>2709</v>
      </c>
      <c r="F3536" s="123">
        <v>2024</v>
      </c>
      <c r="G3536" s="123" t="s">
        <v>138</v>
      </c>
      <c r="H3536" s="123" t="s">
        <v>144</v>
      </c>
      <c r="I3536" s="123" t="s">
        <v>282</v>
      </c>
      <c r="J3536" s="251" t="s">
        <v>13</v>
      </c>
      <c r="K3536" s="181">
        <v>1155</v>
      </c>
      <c r="L3536" s="181">
        <v>1155</v>
      </c>
      <c r="M3536" s="181">
        <v>85.045000000000002</v>
      </c>
      <c r="N3536" s="182" t="s">
        <v>20</v>
      </c>
      <c r="O3536" s="183" t="s">
        <v>20</v>
      </c>
    </row>
    <row r="3537" spans="1:15" customFormat="1" ht="15.5" x14ac:dyDescent="0.35">
      <c r="A3537" s="176" t="s">
        <v>7650</v>
      </c>
      <c r="B3537" s="177" t="s">
        <v>7651</v>
      </c>
      <c r="C3537" s="176" t="s">
        <v>111</v>
      </c>
      <c r="D3537" s="176" t="s">
        <v>180</v>
      </c>
      <c r="E3537" s="176" t="s">
        <v>4261</v>
      </c>
      <c r="F3537" s="176">
        <v>2024</v>
      </c>
      <c r="G3537" s="176" t="s">
        <v>138</v>
      </c>
      <c r="H3537" s="176" t="s">
        <v>321</v>
      </c>
      <c r="I3537" s="176" t="s">
        <v>322</v>
      </c>
      <c r="J3537" s="250" t="s">
        <v>13</v>
      </c>
      <c r="K3537" s="178">
        <v>393261</v>
      </c>
      <c r="L3537" s="178">
        <v>379794</v>
      </c>
      <c r="M3537" s="178">
        <v>339587.51400000002</v>
      </c>
      <c r="N3537" s="179" t="s">
        <v>20</v>
      </c>
      <c r="O3537" s="180" t="s">
        <v>20</v>
      </c>
    </row>
    <row r="3538" spans="1:15" customFormat="1" ht="15.5" x14ac:dyDescent="0.35">
      <c r="A3538" s="123" t="s">
        <v>7652</v>
      </c>
      <c r="B3538" s="124" t="s">
        <v>7653</v>
      </c>
      <c r="C3538" s="123" t="s">
        <v>111</v>
      </c>
      <c r="D3538" s="123" t="s">
        <v>180</v>
      </c>
      <c r="E3538" s="123" t="s">
        <v>1345</v>
      </c>
      <c r="F3538" s="123">
        <v>2024</v>
      </c>
      <c r="G3538" s="123" t="s">
        <v>138</v>
      </c>
      <c r="H3538" s="123" t="s">
        <v>182</v>
      </c>
      <c r="I3538" s="123" t="s">
        <v>330</v>
      </c>
      <c r="J3538" s="251" t="s">
        <v>13</v>
      </c>
      <c r="K3538" s="181">
        <v>376808</v>
      </c>
      <c r="L3538" s="181">
        <v>232851</v>
      </c>
      <c r="M3538" s="181">
        <v>143319</v>
      </c>
      <c r="N3538" s="182" t="s">
        <v>20</v>
      </c>
      <c r="O3538" s="183" t="s">
        <v>20</v>
      </c>
    </row>
    <row r="3539" spans="1:15" customFormat="1" ht="15.5" x14ac:dyDescent="0.35">
      <c r="A3539" s="176" t="s">
        <v>7654</v>
      </c>
      <c r="B3539" s="177" t="s">
        <v>7655</v>
      </c>
      <c r="C3539" s="176" t="s">
        <v>92</v>
      </c>
      <c r="D3539" s="176" t="s">
        <v>361</v>
      </c>
      <c r="E3539" s="176" t="s">
        <v>869</v>
      </c>
      <c r="F3539" s="176">
        <v>2024</v>
      </c>
      <c r="G3539" s="176" t="s">
        <v>138</v>
      </c>
      <c r="H3539" s="176" t="s">
        <v>144</v>
      </c>
      <c r="I3539" s="176" t="s">
        <v>145</v>
      </c>
      <c r="J3539" s="250" t="s">
        <v>13</v>
      </c>
      <c r="K3539" s="178">
        <v>11</v>
      </c>
      <c r="L3539" s="184">
        <v>10</v>
      </c>
      <c r="M3539" s="178">
        <v>0</v>
      </c>
      <c r="N3539" s="179" t="s">
        <v>20</v>
      </c>
      <c r="O3539" s="180" t="s">
        <v>146</v>
      </c>
    </row>
    <row r="3540" spans="1:15" customFormat="1" ht="15.5" x14ac:dyDescent="0.35">
      <c r="A3540" s="123" t="s">
        <v>7656</v>
      </c>
      <c r="B3540" s="124" t="s">
        <v>7657</v>
      </c>
      <c r="C3540" s="123" t="s">
        <v>87</v>
      </c>
      <c r="D3540" s="123" t="s">
        <v>592</v>
      </c>
      <c r="E3540" s="123" t="s">
        <v>593</v>
      </c>
      <c r="F3540" s="123">
        <v>2024</v>
      </c>
      <c r="G3540" s="123" t="s">
        <v>138</v>
      </c>
      <c r="H3540" s="123" t="s">
        <v>151</v>
      </c>
      <c r="I3540" s="123" t="s">
        <v>200</v>
      </c>
      <c r="J3540" s="251" t="s">
        <v>13</v>
      </c>
      <c r="K3540" s="181">
        <v>1</v>
      </c>
      <c r="L3540" s="181">
        <v>1</v>
      </c>
      <c r="M3540" s="181">
        <v>0</v>
      </c>
      <c r="N3540" s="182" t="s">
        <v>20</v>
      </c>
      <c r="O3540" s="183" t="s">
        <v>146</v>
      </c>
    </row>
    <row r="3541" spans="1:15" customFormat="1" ht="15.5" x14ac:dyDescent="0.35">
      <c r="A3541" s="176" t="s">
        <v>7658</v>
      </c>
      <c r="B3541" s="177" t="s">
        <v>7659</v>
      </c>
      <c r="C3541" s="176" t="s">
        <v>98</v>
      </c>
      <c r="D3541" s="176" t="s">
        <v>400</v>
      </c>
      <c r="E3541" s="176" t="s">
        <v>437</v>
      </c>
      <c r="F3541" s="176">
        <v>2024</v>
      </c>
      <c r="G3541" s="176" t="s">
        <v>138</v>
      </c>
      <c r="H3541" s="176" t="s">
        <v>162</v>
      </c>
      <c r="I3541" s="176" t="s">
        <v>218</v>
      </c>
      <c r="J3541" s="250" t="s">
        <v>13</v>
      </c>
      <c r="K3541" s="178">
        <v>220160</v>
      </c>
      <c r="L3541" s="178">
        <v>46981</v>
      </c>
      <c r="M3541" s="178">
        <v>0</v>
      </c>
      <c r="N3541" s="179" t="s">
        <v>20</v>
      </c>
      <c r="O3541" s="180" t="s">
        <v>146</v>
      </c>
    </row>
    <row r="3542" spans="1:15" customFormat="1" ht="15.5" x14ac:dyDescent="0.35">
      <c r="A3542" s="123" t="s">
        <v>7660</v>
      </c>
      <c r="B3542" s="124" t="s">
        <v>7661</v>
      </c>
      <c r="C3542" s="123" t="s">
        <v>96</v>
      </c>
      <c r="D3542" s="123" t="s">
        <v>166</v>
      </c>
      <c r="E3542" s="123" t="s">
        <v>229</v>
      </c>
      <c r="F3542" s="123">
        <v>2024</v>
      </c>
      <c r="G3542" s="123" t="s">
        <v>251</v>
      </c>
      <c r="H3542" s="123" t="s">
        <v>151</v>
      </c>
      <c r="I3542" s="123" t="s">
        <v>200</v>
      </c>
      <c r="J3542" s="251" t="s">
        <v>13</v>
      </c>
      <c r="K3542" s="181">
        <v>44982</v>
      </c>
      <c r="L3542" s="181">
        <v>44982</v>
      </c>
      <c r="M3542" s="181">
        <v>44982</v>
      </c>
      <c r="N3542" s="182" t="s">
        <v>20</v>
      </c>
      <c r="O3542" s="183" t="s">
        <v>20</v>
      </c>
    </row>
    <row r="3543" spans="1:15" customFormat="1" ht="15.5" x14ac:dyDescent="0.35">
      <c r="A3543" s="176" t="s">
        <v>7662</v>
      </c>
      <c r="B3543" s="177" t="s">
        <v>7663</v>
      </c>
      <c r="C3543" s="176" t="s">
        <v>92</v>
      </c>
      <c r="D3543" s="176" t="s">
        <v>155</v>
      </c>
      <c r="E3543" s="176" t="s">
        <v>155</v>
      </c>
      <c r="F3543" s="176">
        <v>2024</v>
      </c>
      <c r="G3543" s="176" t="s">
        <v>138</v>
      </c>
      <c r="H3543" s="176" t="s">
        <v>151</v>
      </c>
      <c r="I3543" s="176" t="s">
        <v>152</v>
      </c>
      <c r="J3543" s="250" t="s">
        <v>13</v>
      </c>
      <c r="K3543" s="178">
        <v>3115</v>
      </c>
      <c r="L3543" s="178">
        <v>52260</v>
      </c>
      <c r="M3543" s="178">
        <v>85.045000000000002</v>
      </c>
      <c r="N3543" s="179" t="s">
        <v>20</v>
      </c>
      <c r="O3543" s="180" t="s">
        <v>20</v>
      </c>
    </row>
    <row r="3544" spans="1:15" customFormat="1" ht="15.5" x14ac:dyDescent="0.35">
      <c r="A3544" s="123" t="s">
        <v>7664</v>
      </c>
      <c r="B3544" s="124" t="s">
        <v>7665</v>
      </c>
      <c r="C3544" s="123" t="s">
        <v>93</v>
      </c>
      <c r="D3544" s="123" t="s">
        <v>194</v>
      </c>
      <c r="E3544" s="123" t="s">
        <v>155</v>
      </c>
      <c r="F3544" s="123">
        <v>2024</v>
      </c>
      <c r="G3544" s="123" t="s">
        <v>138</v>
      </c>
      <c r="H3544" s="123" t="s">
        <v>151</v>
      </c>
      <c r="I3544" s="123" t="s">
        <v>152</v>
      </c>
      <c r="J3544" s="251" t="s">
        <v>13</v>
      </c>
      <c r="K3544" s="181">
        <v>407303</v>
      </c>
      <c r="L3544" s="181">
        <v>245750</v>
      </c>
      <c r="M3544" s="181">
        <v>245084</v>
      </c>
      <c r="N3544" s="182" t="s">
        <v>20</v>
      </c>
      <c r="O3544" s="183" t="s">
        <v>20</v>
      </c>
    </row>
    <row r="3545" spans="1:15" customFormat="1" ht="15.5" x14ac:dyDescent="0.35">
      <c r="A3545" s="176" t="s">
        <v>7666</v>
      </c>
      <c r="B3545" s="177" t="s">
        <v>7667</v>
      </c>
      <c r="C3545" s="176" t="s">
        <v>92</v>
      </c>
      <c r="D3545" s="176" t="s">
        <v>721</v>
      </c>
      <c r="E3545" s="176" t="s">
        <v>1403</v>
      </c>
      <c r="F3545" s="176">
        <v>2024</v>
      </c>
      <c r="G3545" s="176" t="s">
        <v>251</v>
      </c>
      <c r="H3545" s="176" t="s">
        <v>151</v>
      </c>
      <c r="I3545" s="176" t="s">
        <v>200</v>
      </c>
      <c r="J3545" s="250" t="s">
        <v>13</v>
      </c>
      <c r="K3545" s="178">
        <v>48000</v>
      </c>
      <c r="L3545" s="178">
        <v>48000</v>
      </c>
      <c r="M3545" s="178">
        <v>48000</v>
      </c>
      <c r="N3545" s="179" t="s">
        <v>20</v>
      </c>
      <c r="O3545" s="180" t="s">
        <v>20</v>
      </c>
    </row>
    <row r="3546" spans="1:15" customFormat="1" ht="15.5" x14ac:dyDescent="0.35">
      <c r="A3546" s="123" t="s">
        <v>7668</v>
      </c>
      <c r="B3546" s="124" t="s">
        <v>7669</v>
      </c>
      <c r="C3546" s="123" t="s">
        <v>84</v>
      </c>
      <c r="D3546" s="123" t="s">
        <v>155</v>
      </c>
      <c r="E3546" s="123" t="s">
        <v>155</v>
      </c>
      <c r="F3546" s="123">
        <v>2024</v>
      </c>
      <c r="G3546" s="123" t="s">
        <v>138</v>
      </c>
      <c r="H3546" s="123" t="s">
        <v>151</v>
      </c>
      <c r="I3546" s="123" t="s">
        <v>200</v>
      </c>
      <c r="J3546" s="251" t="s">
        <v>13</v>
      </c>
      <c r="K3546" s="181">
        <v>4100</v>
      </c>
      <c r="L3546" s="181">
        <v>4100</v>
      </c>
      <c r="M3546" s="181">
        <v>3043</v>
      </c>
      <c r="N3546" s="182" t="s">
        <v>20</v>
      </c>
      <c r="O3546" s="183" t="s">
        <v>20</v>
      </c>
    </row>
    <row r="3547" spans="1:15" customFormat="1" ht="15.5" x14ac:dyDescent="0.35">
      <c r="A3547" s="176" t="s">
        <v>7670</v>
      </c>
      <c r="B3547" s="177" t="s">
        <v>7671</v>
      </c>
      <c r="C3547" s="176" t="s">
        <v>90</v>
      </c>
      <c r="D3547" s="176" t="s">
        <v>404</v>
      </c>
      <c r="E3547" s="176" t="s">
        <v>3050</v>
      </c>
      <c r="F3547" s="176">
        <v>2024</v>
      </c>
      <c r="G3547" s="176" t="s">
        <v>138</v>
      </c>
      <c r="H3547" s="176" t="s">
        <v>144</v>
      </c>
      <c r="I3547" s="176" t="s">
        <v>943</v>
      </c>
      <c r="J3547" s="250" t="s">
        <v>13</v>
      </c>
      <c r="K3547" s="178">
        <v>38775</v>
      </c>
      <c r="L3547" s="178">
        <v>1</v>
      </c>
      <c r="M3547" s="178">
        <v>0</v>
      </c>
      <c r="N3547" s="179" t="s">
        <v>20</v>
      </c>
      <c r="O3547" s="180" t="s">
        <v>146</v>
      </c>
    </row>
    <row r="3548" spans="1:15" customFormat="1" ht="15.5" x14ac:dyDescent="0.35">
      <c r="A3548" s="123" t="s">
        <v>7672</v>
      </c>
      <c r="B3548" s="124" t="s">
        <v>7673</v>
      </c>
      <c r="C3548" s="123" t="s">
        <v>111</v>
      </c>
      <c r="D3548" s="123" t="s">
        <v>180</v>
      </c>
      <c r="E3548" s="123" t="s">
        <v>454</v>
      </c>
      <c r="F3548" s="123">
        <v>2024</v>
      </c>
      <c r="G3548" s="123" t="s">
        <v>138</v>
      </c>
      <c r="H3548" s="123" t="s">
        <v>321</v>
      </c>
      <c r="I3548" s="123" t="s">
        <v>322</v>
      </c>
      <c r="J3548" s="251" t="s">
        <v>13</v>
      </c>
      <c r="K3548" s="181">
        <v>392055</v>
      </c>
      <c r="L3548" s="181">
        <v>185202</v>
      </c>
      <c r="M3548" s="181">
        <v>0</v>
      </c>
      <c r="N3548" s="182" t="s">
        <v>20</v>
      </c>
      <c r="O3548" s="183" t="s">
        <v>146</v>
      </c>
    </row>
    <row r="3549" spans="1:15" customFormat="1" ht="15.5" x14ac:dyDescent="0.35">
      <c r="A3549" s="176" t="s">
        <v>7674</v>
      </c>
      <c r="B3549" s="177" t="s">
        <v>7675</v>
      </c>
      <c r="C3549" s="176" t="s">
        <v>97</v>
      </c>
      <c r="D3549" s="176" t="s">
        <v>333</v>
      </c>
      <c r="E3549" s="176" t="s">
        <v>333</v>
      </c>
      <c r="F3549" s="176">
        <v>2024</v>
      </c>
      <c r="G3549" s="176" t="s">
        <v>251</v>
      </c>
      <c r="H3549" s="176" t="s">
        <v>151</v>
      </c>
      <c r="I3549" s="176" t="s">
        <v>200</v>
      </c>
      <c r="J3549" s="250" t="s">
        <v>13</v>
      </c>
      <c r="K3549" s="178">
        <v>150000</v>
      </c>
      <c r="L3549" s="184">
        <v>1</v>
      </c>
      <c r="M3549" s="178">
        <v>0</v>
      </c>
      <c r="N3549" s="179" t="s">
        <v>20</v>
      </c>
      <c r="O3549" s="180" t="s">
        <v>146</v>
      </c>
    </row>
    <row r="3550" spans="1:15" customFormat="1" ht="15.5" x14ac:dyDescent="0.35">
      <c r="A3550" s="123" t="s">
        <v>7676</v>
      </c>
      <c r="B3550" s="124" t="s">
        <v>7677</v>
      </c>
      <c r="C3550" s="123" t="s">
        <v>100</v>
      </c>
      <c r="D3550" s="123" t="s">
        <v>1373</v>
      </c>
      <c r="E3550" s="123" t="s">
        <v>1676</v>
      </c>
      <c r="F3550" s="123">
        <v>2024</v>
      </c>
      <c r="G3550" s="123" t="s">
        <v>251</v>
      </c>
      <c r="H3550" s="123" t="s">
        <v>210</v>
      </c>
      <c r="I3550" s="123" t="s">
        <v>289</v>
      </c>
      <c r="J3550" s="251" t="s">
        <v>13</v>
      </c>
      <c r="K3550" s="181">
        <v>75</v>
      </c>
      <c r="L3550" s="181">
        <v>75</v>
      </c>
      <c r="M3550" s="181">
        <v>64.033000000000001</v>
      </c>
      <c r="N3550" s="182" t="s">
        <v>20</v>
      </c>
      <c r="O3550" s="183" t="s">
        <v>20</v>
      </c>
    </row>
    <row r="3551" spans="1:15" customFormat="1" ht="15.5" x14ac:dyDescent="0.35">
      <c r="A3551" s="176" t="s">
        <v>7678</v>
      </c>
      <c r="B3551" s="177" t="s">
        <v>7679</v>
      </c>
      <c r="C3551" s="176" t="s">
        <v>93</v>
      </c>
      <c r="D3551" s="176" t="s">
        <v>194</v>
      </c>
      <c r="E3551" s="176" t="s">
        <v>194</v>
      </c>
      <c r="F3551" s="176">
        <v>2024</v>
      </c>
      <c r="G3551" s="176" t="s">
        <v>138</v>
      </c>
      <c r="H3551" s="176" t="s">
        <v>321</v>
      </c>
      <c r="I3551" s="176" t="s">
        <v>322</v>
      </c>
      <c r="J3551" s="250" t="s">
        <v>13</v>
      </c>
      <c r="K3551" s="178">
        <v>4</v>
      </c>
      <c r="L3551" s="178">
        <v>4</v>
      </c>
      <c r="M3551" s="178">
        <v>0</v>
      </c>
      <c r="N3551" s="179" t="s">
        <v>20</v>
      </c>
      <c r="O3551" s="180" t="s">
        <v>146</v>
      </c>
    </row>
    <row r="3552" spans="1:15" customFormat="1" ht="15.5" x14ac:dyDescent="0.35">
      <c r="A3552" s="123" t="s">
        <v>7680</v>
      </c>
      <c r="B3552" s="124" t="s">
        <v>7681</v>
      </c>
      <c r="C3552" s="123" t="s">
        <v>109</v>
      </c>
      <c r="D3552" s="123" t="s">
        <v>368</v>
      </c>
      <c r="E3552" s="123" t="s">
        <v>1070</v>
      </c>
      <c r="F3552" s="123">
        <v>2024</v>
      </c>
      <c r="G3552" s="123" t="s">
        <v>138</v>
      </c>
      <c r="H3552" s="123" t="s">
        <v>182</v>
      </c>
      <c r="I3552" s="123" t="s">
        <v>1202</v>
      </c>
      <c r="J3552" s="251" t="s">
        <v>13</v>
      </c>
      <c r="K3552" s="181">
        <v>564894</v>
      </c>
      <c r="L3552" s="181">
        <v>4</v>
      </c>
      <c r="M3552" s="181">
        <v>0</v>
      </c>
      <c r="N3552" s="182" t="s">
        <v>20</v>
      </c>
      <c r="O3552" s="183" t="s">
        <v>146</v>
      </c>
    </row>
    <row r="3553" spans="1:15" customFormat="1" ht="15.5" x14ac:dyDescent="0.35">
      <c r="A3553" s="176" t="s">
        <v>7682</v>
      </c>
      <c r="B3553" s="177" t="s">
        <v>7683</v>
      </c>
      <c r="C3553" s="176" t="s">
        <v>91</v>
      </c>
      <c r="D3553" s="176" t="s">
        <v>393</v>
      </c>
      <c r="E3553" s="176" t="s">
        <v>393</v>
      </c>
      <c r="F3553" s="176">
        <v>2024</v>
      </c>
      <c r="G3553" s="176" t="s">
        <v>251</v>
      </c>
      <c r="H3553" s="176" t="s">
        <v>151</v>
      </c>
      <c r="I3553" s="176" t="s">
        <v>200</v>
      </c>
      <c r="J3553" s="250" t="s">
        <v>13</v>
      </c>
      <c r="K3553" s="178">
        <v>104318</v>
      </c>
      <c r="L3553" s="178">
        <v>104318</v>
      </c>
      <c r="M3553" s="178">
        <v>104318</v>
      </c>
      <c r="N3553" s="179" t="s">
        <v>20</v>
      </c>
      <c r="O3553" s="180" t="s">
        <v>20</v>
      </c>
    </row>
    <row r="3554" spans="1:15" customFormat="1" ht="15.5" x14ac:dyDescent="0.35">
      <c r="A3554" s="123" t="s">
        <v>7684</v>
      </c>
      <c r="B3554" s="124" t="s">
        <v>7685</v>
      </c>
      <c r="C3554" s="123" t="s">
        <v>92</v>
      </c>
      <c r="D3554" s="123" t="s">
        <v>361</v>
      </c>
      <c r="E3554" s="123" t="s">
        <v>2227</v>
      </c>
      <c r="F3554" s="123">
        <v>2024</v>
      </c>
      <c r="G3554" s="123" t="s">
        <v>138</v>
      </c>
      <c r="H3554" s="123" t="s">
        <v>151</v>
      </c>
      <c r="I3554" s="123" t="s">
        <v>152</v>
      </c>
      <c r="J3554" s="251" t="s">
        <v>13</v>
      </c>
      <c r="K3554" s="181">
        <v>103500</v>
      </c>
      <c r="L3554" s="181">
        <v>103500</v>
      </c>
      <c r="M3554" s="181">
        <v>0</v>
      </c>
      <c r="N3554" s="182" t="s">
        <v>20</v>
      </c>
      <c r="O3554" s="183" t="s">
        <v>146</v>
      </c>
    </row>
    <row r="3555" spans="1:15" customFormat="1" ht="15.5" x14ac:dyDescent="0.35">
      <c r="A3555" s="176" t="s">
        <v>7686</v>
      </c>
      <c r="B3555" s="177" t="s">
        <v>7687</v>
      </c>
      <c r="C3555" s="176" t="s">
        <v>90</v>
      </c>
      <c r="D3555" s="176" t="s">
        <v>489</v>
      </c>
      <c r="E3555" s="176" t="s">
        <v>489</v>
      </c>
      <c r="F3555" s="176">
        <v>2024</v>
      </c>
      <c r="G3555" s="176" t="s">
        <v>251</v>
      </c>
      <c r="H3555" s="176" t="s">
        <v>210</v>
      </c>
      <c r="I3555" s="176" t="s">
        <v>211</v>
      </c>
      <c r="J3555" s="250" t="s">
        <v>13</v>
      </c>
      <c r="K3555" s="178">
        <v>100607</v>
      </c>
      <c r="L3555" s="178">
        <v>27342</v>
      </c>
      <c r="M3555" s="178">
        <v>27342</v>
      </c>
      <c r="N3555" s="179" t="s">
        <v>20</v>
      </c>
      <c r="O3555" s="180" t="s">
        <v>20</v>
      </c>
    </row>
    <row r="3556" spans="1:15" customFormat="1" ht="15.5" x14ac:dyDescent="0.35">
      <c r="A3556" s="123" t="s">
        <v>7688</v>
      </c>
      <c r="B3556" s="124" t="s">
        <v>7689</v>
      </c>
      <c r="C3556" s="123" t="s">
        <v>100</v>
      </c>
      <c r="D3556" s="123" t="s">
        <v>73</v>
      </c>
      <c r="E3556" s="123" t="s">
        <v>1009</v>
      </c>
      <c r="F3556" s="123">
        <v>2024</v>
      </c>
      <c r="G3556" s="123" t="s">
        <v>138</v>
      </c>
      <c r="H3556" s="123" t="s">
        <v>182</v>
      </c>
      <c r="I3556" s="123" t="s">
        <v>330</v>
      </c>
      <c r="J3556" s="251" t="s">
        <v>13</v>
      </c>
      <c r="K3556" s="181">
        <v>387718</v>
      </c>
      <c r="L3556" s="181">
        <v>23420</v>
      </c>
      <c r="M3556" s="181">
        <v>23417</v>
      </c>
      <c r="N3556" s="182" t="s">
        <v>20</v>
      </c>
      <c r="O3556" s="183" t="s">
        <v>20</v>
      </c>
    </row>
    <row r="3557" spans="1:15" customFormat="1" ht="15.5" x14ac:dyDescent="0.35">
      <c r="A3557" s="176" t="s">
        <v>7690</v>
      </c>
      <c r="B3557" s="177" t="s">
        <v>7691</v>
      </c>
      <c r="C3557" s="176" t="s">
        <v>292</v>
      </c>
      <c r="D3557" s="176" t="s">
        <v>72</v>
      </c>
      <c r="E3557" s="176" t="s">
        <v>72</v>
      </c>
      <c r="F3557" s="176">
        <v>2024</v>
      </c>
      <c r="G3557" s="176" t="s">
        <v>138</v>
      </c>
      <c r="H3557" s="176" t="s">
        <v>151</v>
      </c>
      <c r="I3557" s="176" t="s">
        <v>152</v>
      </c>
      <c r="J3557" s="250" t="s">
        <v>13</v>
      </c>
      <c r="K3557" s="178">
        <v>374554</v>
      </c>
      <c r="L3557" s="178">
        <v>520</v>
      </c>
      <c r="M3557" s="178">
        <v>260.13499999999999</v>
      </c>
      <c r="N3557" s="179" t="s">
        <v>20</v>
      </c>
      <c r="O3557" s="180" t="s">
        <v>20</v>
      </c>
    </row>
    <row r="3558" spans="1:15" customFormat="1" ht="15.5" x14ac:dyDescent="0.35">
      <c r="A3558" s="123" t="s">
        <v>7692</v>
      </c>
      <c r="B3558" s="124" t="s">
        <v>7693</v>
      </c>
      <c r="C3558" s="123" t="s">
        <v>111</v>
      </c>
      <c r="D3558" s="123" t="s">
        <v>932</v>
      </c>
      <c r="E3558" s="123" t="s">
        <v>5910</v>
      </c>
      <c r="F3558" s="123">
        <v>2024</v>
      </c>
      <c r="G3558" s="123" t="s">
        <v>138</v>
      </c>
      <c r="H3558" s="123" t="s">
        <v>321</v>
      </c>
      <c r="I3558" s="123" t="s">
        <v>322</v>
      </c>
      <c r="J3558" s="251" t="s">
        <v>13</v>
      </c>
      <c r="K3558" s="181">
        <v>378000</v>
      </c>
      <c r="L3558" s="185">
        <v>1</v>
      </c>
      <c r="M3558" s="181">
        <v>0</v>
      </c>
      <c r="N3558" s="182" t="s">
        <v>20</v>
      </c>
      <c r="O3558" s="183" t="s">
        <v>146</v>
      </c>
    </row>
    <row r="3559" spans="1:15" customFormat="1" ht="15.5" x14ac:dyDescent="0.35">
      <c r="A3559" s="176" t="s">
        <v>7694</v>
      </c>
      <c r="B3559" s="177" t="s">
        <v>7695</v>
      </c>
      <c r="C3559" s="176" t="s">
        <v>111</v>
      </c>
      <c r="D3559" s="176" t="s">
        <v>180</v>
      </c>
      <c r="E3559" s="176" t="s">
        <v>2035</v>
      </c>
      <c r="F3559" s="176">
        <v>2024</v>
      </c>
      <c r="G3559" s="176" t="s">
        <v>138</v>
      </c>
      <c r="H3559" s="176" t="s">
        <v>321</v>
      </c>
      <c r="I3559" s="176" t="s">
        <v>322</v>
      </c>
      <c r="J3559" s="250" t="s">
        <v>13</v>
      </c>
      <c r="K3559" s="178">
        <v>392262</v>
      </c>
      <c r="L3559" s="178">
        <v>1</v>
      </c>
      <c r="M3559" s="178">
        <v>0</v>
      </c>
      <c r="N3559" s="179" t="s">
        <v>20</v>
      </c>
      <c r="O3559" s="180" t="s">
        <v>146</v>
      </c>
    </row>
    <row r="3560" spans="1:15" customFormat="1" ht="15.5" x14ac:dyDescent="0.35">
      <c r="A3560" s="123" t="s">
        <v>7696</v>
      </c>
      <c r="B3560" s="124" t="s">
        <v>7697</v>
      </c>
      <c r="C3560" s="123" t="s">
        <v>74</v>
      </c>
      <c r="D3560" s="123" t="s">
        <v>155</v>
      </c>
      <c r="E3560" s="123" t="s">
        <v>155</v>
      </c>
      <c r="F3560" s="123">
        <v>2024</v>
      </c>
      <c r="G3560" s="123" t="s">
        <v>251</v>
      </c>
      <c r="H3560" s="123" t="s">
        <v>151</v>
      </c>
      <c r="I3560" s="123" t="s">
        <v>152</v>
      </c>
      <c r="J3560" s="251" t="s">
        <v>13</v>
      </c>
      <c r="K3560" s="181">
        <v>621547</v>
      </c>
      <c r="L3560" s="181">
        <v>450000</v>
      </c>
      <c r="M3560" s="181">
        <v>79065.361000000004</v>
      </c>
      <c r="N3560" s="182" t="s">
        <v>20</v>
      </c>
      <c r="O3560" s="183" t="s">
        <v>20</v>
      </c>
    </row>
    <row r="3561" spans="1:15" customFormat="1" ht="15.5" x14ac:dyDescent="0.35">
      <c r="A3561" s="176" t="s">
        <v>7698</v>
      </c>
      <c r="B3561" s="177" t="s">
        <v>7699</v>
      </c>
      <c r="C3561" s="176" t="s">
        <v>97</v>
      </c>
      <c r="D3561" s="176" t="s">
        <v>155</v>
      </c>
      <c r="E3561" s="176" t="s">
        <v>155</v>
      </c>
      <c r="F3561" s="176">
        <v>2024</v>
      </c>
      <c r="G3561" s="176" t="s">
        <v>138</v>
      </c>
      <c r="H3561" s="176" t="s">
        <v>144</v>
      </c>
      <c r="I3561" s="176" t="s">
        <v>145</v>
      </c>
      <c r="J3561" s="250" t="s">
        <v>13</v>
      </c>
      <c r="K3561" s="178">
        <v>1600029</v>
      </c>
      <c r="L3561" s="178">
        <v>1600029</v>
      </c>
      <c r="M3561" s="178">
        <v>1599612.4339999999</v>
      </c>
      <c r="N3561" s="179" t="s">
        <v>20</v>
      </c>
      <c r="O3561" s="180" t="s">
        <v>20</v>
      </c>
    </row>
    <row r="3562" spans="1:15" customFormat="1" ht="15.5" x14ac:dyDescent="0.35">
      <c r="A3562" s="123" t="s">
        <v>7700</v>
      </c>
      <c r="B3562" s="124" t="s">
        <v>7701</v>
      </c>
      <c r="C3562" s="123" t="s">
        <v>97</v>
      </c>
      <c r="D3562" s="123" t="s">
        <v>155</v>
      </c>
      <c r="E3562" s="123" t="s">
        <v>155</v>
      </c>
      <c r="F3562" s="123">
        <v>2024</v>
      </c>
      <c r="G3562" s="123" t="s">
        <v>138</v>
      </c>
      <c r="H3562" s="123" t="s">
        <v>144</v>
      </c>
      <c r="I3562" s="123" t="s">
        <v>145</v>
      </c>
      <c r="J3562" s="251" t="s">
        <v>13</v>
      </c>
      <c r="K3562" s="181">
        <v>896530</v>
      </c>
      <c r="L3562" s="181">
        <v>896530</v>
      </c>
      <c r="M3562" s="181">
        <v>895498</v>
      </c>
      <c r="N3562" s="182" t="s">
        <v>20</v>
      </c>
      <c r="O3562" s="183" t="s">
        <v>20</v>
      </c>
    </row>
    <row r="3563" spans="1:15" customFormat="1" ht="15.5" x14ac:dyDescent="0.35">
      <c r="A3563" s="176" t="s">
        <v>7702</v>
      </c>
      <c r="B3563" s="177" t="s">
        <v>7703</v>
      </c>
      <c r="C3563" s="176" t="s">
        <v>96</v>
      </c>
      <c r="D3563" s="176" t="s">
        <v>136</v>
      </c>
      <c r="E3563" s="176" t="s">
        <v>143</v>
      </c>
      <c r="F3563" s="176">
        <v>2024</v>
      </c>
      <c r="G3563" s="176" t="s">
        <v>138</v>
      </c>
      <c r="H3563" s="176" t="s">
        <v>182</v>
      </c>
      <c r="I3563" s="176" t="s">
        <v>330</v>
      </c>
      <c r="J3563" s="250" t="s">
        <v>13</v>
      </c>
      <c r="K3563" s="178">
        <v>3000</v>
      </c>
      <c r="L3563" s="184">
        <v>127200</v>
      </c>
      <c r="M3563" s="178">
        <v>1500</v>
      </c>
      <c r="N3563" s="179" t="s">
        <v>20</v>
      </c>
      <c r="O3563" s="180" t="s">
        <v>20</v>
      </c>
    </row>
    <row r="3564" spans="1:15" customFormat="1" ht="15.5" x14ac:dyDescent="0.35">
      <c r="A3564" s="123" t="s">
        <v>7704</v>
      </c>
      <c r="B3564" s="124" t="s">
        <v>7705</v>
      </c>
      <c r="C3564" s="123" t="s">
        <v>98</v>
      </c>
      <c r="D3564" s="123" t="s">
        <v>190</v>
      </c>
      <c r="E3564" s="123" t="s">
        <v>191</v>
      </c>
      <c r="F3564" s="123">
        <v>2024</v>
      </c>
      <c r="G3564" s="123" t="s">
        <v>138</v>
      </c>
      <c r="H3564" s="123" t="s">
        <v>144</v>
      </c>
      <c r="I3564" s="123" t="s">
        <v>1758</v>
      </c>
      <c r="J3564" s="251" t="s">
        <v>13</v>
      </c>
      <c r="K3564" s="181">
        <v>690776</v>
      </c>
      <c r="L3564" s="181">
        <v>19247</v>
      </c>
      <c r="M3564" s="181">
        <v>0</v>
      </c>
      <c r="N3564" s="182" t="s">
        <v>20</v>
      </c>
      <c r="O3564" s="183" t="s">
        <v>146</v>
      </c>
    </row>
    <row r="3565" spans="1:15" customFormat="1" ht="15.5" x14ac:dyDescent="0.35">
      <c r="A3565" s="176" t="s">
        <v>7706</v>
      </c>
      <c r="B3565" s="177" t="s">
        <v>7707</v>
      </c>
      <c r="C3565" s="176" t="s">
        <v>74</v>
      </c>
      <c r="D3565" s="176" t="s">
        <v>155</v>
      </c>
      <c r="E3565" s="176" t="s">
        <v>155</v>
      </c>
      <c r="F3565" s="176">
        <v>2024</v>
      </c>
      <c r="G3565" s="176" t="s">
        <v>138</v>
      </c>
      <c r="H3565" s="176" t="s">
        <v>151</v>
      </c>
      <c r="I3565" s="176" t="s">
        <v>200</v>
      </c>
      <c r="J3565" s="250" t="s">
        <v>13</v>
      </c>
      <c r="K3565" s="178">
        <v>281371</v>
      </c>
      <c r="L3565" s="184">
        <v>281371</v>
      </c>
      <c r="M3565" s="178">
        <v>281371</v>
      </c>
      <c r="N3565" s="179" t="s">
        <v>20</v>
      </c>
      <c r="O3565" s="180" t="s">
        <v>20</v>
      </c>
    </row>
    <row r="3566" spans="1:15" customFormat="1" ht="15.5" x14ac:dyDescent="0.35">
      <c r="A3566" s="123" t="s">
        <v>7708</v>
      </c>
      <c r="B3566" s="124" t="s">
        <v>7709</v>
      </c>
      <c r="C3566" s="123" t="s">
        <v>74</v>
      </c>
      <c r="D3566" s="123" t="s">
        <v>155</v>
      </c>
      <c r="E3566" s="123" t="s">
        <v>155</v>
      </c>
      <c r="F3566" s="123">
        <v>2024</v>
      </c>
      <c r="G3566" s="123" t="s">
        <v>138</v>
      </c>
      <c r="H3566" s="123" t="s">
        <v>151</v>
      </c>
      <c r="I3566" s="123" t="s">
        <v>200</v>
      </c>
      <c r="J3566" s="251" t="s">
        <v>13</v>
      </c>
      <c r="K3566" s="181">
        <v>205637</v>
      </c>
      <c r="L3566" s="181">
        <v>205637</v>
      </c>
      <c r="M3566" s="181">
        <v>205628</v>
      </c>
      <c r="N3566" s="182" t="s">
        <v>20</v>
      </c>
      <c r="O3566" s="183" t="s">
        <v>20</v>
      </c>
    </row>
    <row r="3567" spans="1:15" customFormat="1" ht="15.5" x14ac:dyDescent="0.35">
      <c r="A3567" s="176" t="s">
        <v>7710</v>
      </c>
      <c r="B3567" s="177" t="s">
        <v>7711</v>
      </c>
      <c r="C3567" s="176" t="s">
        <v>74</v>
      </c>
      <c r="D3567" s="176" t="s">
        <v>155</v>
      </c>
      <c r="E3567" s="176" t="s">
        <v>155</v>
      </c>
      <c r="F3567" s="176">
        <v>2024</v>
      </c>
      <c r="G3567" s="176" t="s">
        <v>138</v>
      </c>
      <c r="H3567" s="176" t="s">
        <v>151</v>
      </c>
      <c r="I3567" s="176" t="s">
        <v>200</v>
      </c>
      <c r="J3567" s="250" t="s">
        <v>13</v>
      </c>
      <c r="K3567" s="178">
        <v>249858</v>
      </c>
      <c r="L3567" s="178">
        <v>249858</v>
      </c>
      <c r="M3567" s="178">
        <v>249858</v>
      </c>
      <c r="N3567" s="179" t="s">
        <v>20</v>
      </c>
      <c r="O3567" s="180" t="s">
        <v>20</v>
      </c>
    </row>
    <row r="3568" spans="1:15" customFormat="1" ht="15.5" x14ac:dyDescent="0.35">
      <c r="A3568" s="123" t="s">
        <v>7712</v>
      </c>
      <c r="B3568" s="124" t="s">
        <v>7713</v>
      </c>
      <c r="C3568" s="123" t="s">
        <v>84</v>
      </c>
      <c r="D3568" s="123" t="s">
        <v>440</v>
      </c>
      <c r="E3568" s="123" t="s">
        <v>440</v>
      </c>
      <c r="F3568" s="123">
        <v>2024</v>
      </c>
      <c r="G3568" s="123" t="s">
        <v>138</v>
      </c>
      <c r="H3568" s="123" t="s">
        <v>847</v>
      </c>
      <c r="I3568" s="123" t="s">
        <v>1673</v>
      </c>
      <c r="J3568" s="251" t="s">
        <v>13</v>
      </c>
      <c r="K3568" s="181">
        <v>1863287</v>
      </c>
      <c r="L3568" s="181">
        <v>1</v>
      </c>
      <c r="M3568" s="181">
        <v>0</v>
      </c>
      <c r="N3568" s="182" t="s">
        <v>20</v>
      </c>
      <c r="O3568" s="183" t="s">
        <v>146</v>
      </c>
    </row>
    <row r="3569" spans="1:15" customFormat="1" ht="15.5" x14ac:dyDescent="0.35">
      <c r="A3569" s="176" t="s">
        <v>7714</v>
      </c>
      <c r="B3569" s="177" t="s">
        <v>7715</v>
      </c>
      <c r="C3569" s="176" t="s">
        <v>111</v>
      </c>
      <c r="D3569" s="176" t="s">
        <v>932</v>
      </c>
      <c r="E3569" s="176" t="s">
        <v>7217</v>
      </c>
      <c r="F3569" s="176">
        <v>2024</v>
      </c>
      <c r="G3569" s="176" t="s">
        <v>138</v>
      </c>
      <c r="H3569" s="176" t="s">
        <v>321</v>
      </c>
      <c r="I3569" s="176" t="s">
        <v>322</v>
      </c>
      <c r="J3569" s="250" t="s">
        <v>13</v>
      </c>
      <c r="K3569" s="178">
        <v>393247</v>
      </c>
      <c r="L3569" s="178">
        <v>389848</v>
      </c>
      <c r="M3569" s="178">
        <v>379848</v>
      </c>
      <c r="N3569" s="179" t="s">
        <v>20</v>
      </c>
      <c r="O3569" s="180" t="s">
        <v>20</v>
      </c>
    </row>
    <row r="3570" spans="1:15" customFormat="1" ht="15.5" x14ac:dyDescent="0.35">
      <c r="A3570" s="123" t="s">
        <v>7716</v>
      </c>
      <c r="B3570" s="124" t="s">
        <v>7717</v>
      </c>
      <c r="C3570" s="123" t="s">
        <v>84</v>
      </c>
      <c r="D3570" s="123" t="s">
        <v>440</v>
      </c>
      <c r="E3570" s="123" t="s">
        <v>440</v>
      </c>
      <c r="F3570" s="123">
        <v>2024</v>
      </c>
      <c r="G3570" s="123" t="s">
        <v>138</v>
      </c>
      <c r="H3570" s="123" t="s">
        <v>847</v>
      </c>
      <c r="I3570" s="123" t="s">
        <v>1673</v>
      </c>
      <c r="J3570" s="251" t="s">
        <v>13</v>
      </c>
      <c r="K3570" s="181">
        <v>1751722</v>
      </c>
      <c r="L3570" s="181">
        <v>1</v>
      </c>
      <c r="M3570" s="181">
        <v>0</v>
      </c>
      <c r="N3570" s="182" t="s">
        <v>20</v>
      </c>
      <c r="O3570" s="183" t="s">
        <v>146</v>
      </c>
    </row>
    <row r="3571" spans="1:15" customFormat="1" ht="15.5" x14ac:dyDescent="0.35">
      <c r="A3571" s="176" t="s">
        <v>7718</v>
      </c>
      <c r="B3571" s="177" t="s">
        <v>7719</v>
      </c>
      <c r="C3571" s="176" t="s">
        <v>109</v>
      </c>
      <c r="D3571" s="176" t="s">
        <v>155</v>
      </c>
      <c r="E3571" s="176" t="s">
        <v>155</v>
      </c>
      <c r="F3571" s="176">
        <v>2024</v>
      </c>
      <c r="G3571" s="176" t="s">
        <v>251</v>
      </c>
      <c r="H3571" s="176" t="s">
        <v>151</v>
      </c>
      <c r="I3571" s="176" t="s">
        <v>200</v>
      </c>
      <c r="J3571" s="250" t="s">
        <v>13</v>
      </c>
      <c r="K3571" s="178">
        <v>135728</v>
      </c>
      <c r="L3571" s="178">
        <v>2</v>
      </c>
      <c r="M3571" s="178">
        <v>0</v>
      </c>
      <c r="N3571" s="179" t="s">
        <v>20</v>
      </c>
      <c r="O3571" s="180" t="s">
        <v>146</v>
      </c>
    </row>
    <row r="3572" spans="1:15" customFormat="1" ht="15.5" x14ac:dyDescent="0.35">
      <c r="A3572" s="123" t="s">
        <v>7720</v>
      </c>
      <c r="B3572" s="124" t="s">
        <v>7721</v>
      </c>
      <c r="C3572" s="123" t="s">
        <v>111</v>
      </c>
      <c r="D3572" s="123" t="s">
        <v>180</v>
      </c>
      <c r="E3572" s="123" t="s">
        <v>1075</v>
      </c>
      <c r="F3572" s="123">
        <v>2024</v>
      </c>
      <c r="G3572" s="123" t="s">
        <v>138</v>
      </c>
      <c r="H3572" s="123" t="s">
        <v>321</v>
      </c>
      <c r="I3572" s="123" t="s">
        <v>1181</v>
      </c>
      <c r="J3572" s="251" t="s">
        <v>13</v>
      </c>
      <c r="K3572" s="181">
        <v>292417</v>
      </c>
      <c r="L3572" s="181">
        <v>1</v>
      </c>
      <c r="M3572" s="185">
        <v>0</v>
      </c>
      <c r="N3572" s="182" t="s">
        <v>20</v>
      </c>
      <c r="O3572" s="183" t="s">
        <v>146</v>
      </c>
    </row>
    <row r="3573" spans="1:15" customFormat="1" ht="15.5" x14ac:dyDescent="0.35">
      <c r="A3573" s="176" t="s">
        <v>7722</v>
      </c>
      <c r="B3573" s="177" t="s">
        <v>7723</v>
      </c>
      <c r="C3573" s="176" t="s">
        <v>111</v>
      </c>
      <c r="D3573" s="176" t="s">
        <v>932</v>
      </c>
      <c r="E3573" s="176" t="s">
        <v>4424</v>
      </c>
      <c r="F3573" s="176">
        <v>2024</v>
      </c>
      <c r="G3573" s="176" t="s">
        <v>138</v>
      </c>
      <c r="H3573" s="176" t="s">
        <v>144</v>
      </c>
      <c r="I3573" s="176" t="s">
        <v>145</v>
      </c>
      <c r="J3573" s="250" t="s">
        <v>13</v>
      </c>
      <c r="K3573" s="178">
        <v>456401</v>
      </c>
      <c r="L3573" s="178">
        <v>1</v>
      </c>
      <c r="M3573" s="178">
        <v>0</v>
      </c>
      <c r="N3573" s="179" t="s">
        <v>20</v>
      </c>
      <c r="O3573" s="180" t="s">
        <v>146</v>
      </c>
    </row>
    <row r="3574" spans="1:15" customFormat="1" ht="15.5" x14ac:dyDescent="0.35">
      <c r="A3574" s="123" t="s">
        <v>7724</v>
      </c>
      <c r="B3574" s="124" t="s">
        <v>7725</v>
      </c>
      <c r="C3574" s="123" t="s">
        <v>74</v>
      </c>
      <c r="D3574" s="123" t="s">
        <v>155</v>
      </c>
      <c r="E3574" s="123" t="s">
        <v>155</v>
      </c>
      <c r="F3574" s="123">
        <v>2024</v>
      </c>
      <c r="G3574" s="123" t="s">
        <v>138</v>
      </c>
      <c r="H3574" s="123" t="s">
        <v>151</v>
      </c>
      <c r="I3574" s="123" t="s">
        <v>200</v>
      </c>
      <c r="J3574" s="251" t="s">
        <v>13</v>
      </c>
      <c r="K3574" s="181">
        <v>92269</v>
      </c>
      <c r="L3574" s="181">
        <v>92269</v>
      </c>
      <c r="M3574" s="181">
        <v>92269</v>
      </c>
      <c r="N3574" s="182" t="s">
        <v>20</v>
      </c>
      <c r="O3574" s="183" t="s">
        <v>20</v>
      </c>
    </row>
    <row r="3575" spans="1:15" customFormat="1" ht="15.5" x14ac:dyDescent="0.35">
      <c r="A3575" s="176" t="s">
        <v>7726</v>
      </c>
      <c r="B3575" s="177" t="s">
        <v>7727</v>
      </c>
      <c r="C3575" s="176" t="s">
        <v>91</v>
      </c>
      <c r="D3575" s="176" t="s">
        <v>344</v>
      </c>
      <c r="E3575" s="176" t="s">
        <v>434</v>
      </c>
      <c r="F3575" s="176">
        <v>2024</v>
      </c>
      <c r="G3575" s="176" t="s">
        <v>138</v>
      </c>
      <c r="H3575" s="176" t="s">
        <v>144</v>
      </c>
      <c r="I3575" s="176" t="s">
        <v>145</v>
      </c>
      <c r="J3575" s="250" t="s">
        <v>13</v>
      </c>
      <c r="K3575" s="178">
        <v>312474</v>
      </c>
      <c r="L3575" s="178">
        <v>312474</v>
      </c>
      <c r="M3575" s="178">
        <v>307039.05800000002</v>
      </c>
      <c r="N3575" s="179" t="s">
        <v>20</v>
      </c>
      <c r="O3575" s="180" t="s">
        <v>20</v>
      </c>
    </row>
    <row r="3576" spans="1:15" customFormat="1" ht="15.5" x14ac:dyDescent="0.35">
      <c r="A3576" s="123" t="s">
        <v>7728</v>
      </c>
      <c r="B3576" s="124" t="s">
        <v>7729</v>
      </c>
      <c r="C3576" s="123" t="s">
        <v>92</v>
      </c>
      <c r="D3576" s="123" t="s">
        <v>721</v>
      </c>
      <c r="E3576" s="123" t="s">
        <v>729</v>
      </c>
      <c r="F3576" s="123">
        <v>2024</v>
      </c>
      <c r="G3576" s="123" t="s">
        <v>138</v>
      </c>
      <c r="H3576" s="123" t="s">
        <v>144</v>
      </c>
      <c r="I3576" s="123" t="s">
        <v>145</v>
      </c>
      <c r="J3576" s="251" t="s">
        <v>13</v>
      </c>
      <c r="K3576" s="181">
        <v>11</v>
      </c>
      <c r="L3576" s="181">
        <v>11</v>
      </c>
      <c r="M3576" s="181">
        <v>0</v>
      </c>
      <c r="N3576" s="182" t="s">
        <v>20</v>
      </c>
      <c r="O3576" s="183" t="s">
        <v>146</v>
      </c>
    </row>
    <row r="3577" spans="1:15" customFormat="1" ht="15.5" x14ac:dyDescent="0.35">
      <c r="A3577" s="176" t="s">
        <v>7730</v>
      </c>
      <c r="B3577" s="177" t="s">
        <v>7731</v>
      </c>
      <c r="C3577" s="176" t="s">
        <v>84</v>
      </c>
      <c r="D3577" s="176" t="s">
        <v>155</v>
      </c>
      <c r="E3577" s="176" t="s">
        <v>155</v>
      </c>
      <c r="F3577" s="176">
        <v>2024</v>
      </c>
      <c r="G3577" s="176" t="s">
        <v>251</v>
      </c>
      <c r="H3577" s="176" t="s">
        <v>144</v>
      </c>
      <c r="I3577" s="176" t="s">
        <v>145</v>
      </c>
      <c r="J3577" s="250" t="s">
        <v>13</v>
      </c>
      <c r="K3577" s="178">
        <v>34065</v>
      </c>
      <c r="L3577" s="178">
        <v>32913</v>
      </c>
      <c r="M3577" s="178">
        <v>32912.559000000001</v>
      </c>
      <c r="N3577" s="179" t="s">
        <v>20</v>
      </c>
      <c r="O3577" s="180" t="s">
        <v>20</v>
      </c>
    </row>
    <row r="3578" spans="1:15" customFormat="1" ht="15.5" x14ac:dyDescent="0.35">
      <c r="A3578" s="123" t="s">
        <v>7732</v>
      </c>
      <c r="B3578" s="124" t="s">
        <v>7733</v>
      </c>
      <c r="C3578" s="123" t="s">
        <v>96</v>
      </c>
      <c r="D3578" s="123" t="s">
        <v>166</v>
      </c>
      <c r="E3578" s="123" t="s">
        <v>167</v>
      </c>
      <c r="F3578" s="123">
        <v>2024</v>
      </c>
      <c r="G3578" s="123" t="s">
        <v>138</v>
      </c>
      <c r="H3578" s="123" t="s">
        <v>151</v>
      </c>
      <c r="I3578" s="123" t="s">
        <v>152</v>
      </c>
      <c r="J3578" s="251" t="s">
        <v>13</v>
      </c>
      <c r="K3578" s="181">
        <v>267756</v>
      </c>
      <c r="L3578" s="181">
        <v>20000</v>
      </c>
      <c r="M3578" s="181">
        <v>8535.4320000000007</v>
      </c>
      <c r="N3578" s="182" t="s">
        <v>20</v>
      </c>
      <c r="O3578" s="183" t="s">
        <v>20</v>
      </c>
    </row>
    <row r="3579" spans="1:15" customFormat="1" ht="15.5" x14ac:dyDescent="0.35">
      <c r="A3579" s="176" t="s">
        <v>7734</v>
      </c>
      <c r="B3579" s="177" t="s">
        <v>7735</v>
      </c>
      <c r="C3579" s="176" t="s">
        <v>74</v>
      </c>
      <c r="D3579" s="176" t="s">
        <v>155</v>
      </c>
      <c r="E3579" s="176" t="s">
        <v>155</v>
      </c>
      <c r="F3579" s="176">
        <v>2024</v>
      </c>
      <c r="G3579" s="176" t="s">
        <v>2052</v>
      </c>
      <c r="H3579" s="176" t="s">
        <v>182</v>
      </c>
      <c r="I3579" s="176" t="s">
        <v>183</v>
      </c>
      <c r="J3579" s="250" t="s">
        <v>13</v>
      </c>
      <c r="K3579" s="178">
        <v>96982</v>
      </c>
      <c r="L3579" s="184">
        <v>136267</v>
      </c>
      <c r="M3579" s="178">
        <v>136267</v>
      </c>
      <c r="N3579" s="179" t="s">
        <v>20</v>
      </c>
      <c r="O3579" s="180" t="s">
        <v>20</v>
      </c>
    </row>
    <row r="3580" spans="1:15" customFormat="1" ht="15.5" x14ac:dyDescent="0.35">
      <c r="A3580" s="123" t="s">
        <v>7736</v>
      </c>
      <c r="B3580" s="124" t="s">
        <v>7737</v>
      </c>
      <c r="C3580" s="123" t="s">
        <v>109</v>
      </c>
      <c r="D3580" s="123" t="s">
        <v>368</v>
      </c>
      <c r="E3580" s="123" t="s">
        <v>368</v>
      </c>
      <c r="F3580" s="123">
        <v>2024</v>
      </c>
      <c r="G3580" s="123" t="s">
        <v>138</v>
      </c>
      <c r="H3580" s="123" t="s">
        <v>196</v>
      </c>
      <c r="I3580" s="123" t="s">
        <v>196</v>
      </c>
      <c r="J3580" s="251" t="s">
        <v>13</v>
      </c>
      <c r="K3580" s="181">
        <v>108825</v>
      </c>
      <c r="L3580" s="181">
        <v>4</v>
      </c>
      <c r="M3580" s="181">
        <v>0</v>
      </c>
      <c r="N3580" s="182" t="s">
        <v>20</v>
      </c>
      <c r="O3580" s="183" t="s">
        <v>146</v>
      </c>
    </row>
    <row r="3581" spans="1:15" customFormat="1" ht="15.5" x14ac:dyDescent="0.35">
      <c r="A3581" s="176" t="s">
        <v>7738</v>
      </c>
      <c r="B3581" s="177" t="s">
        <v>7739</v>
      </c>
      <c r="C3581" s="176" t="s">
        <v>98</v>
      </c>
      <c r="D3581" s="176" t="s">
        <v>365</v>
      </c>
      <c r="E3581" s="176" t="s">
        <v>5123</v>
      </c>
      <c r="F3581" s="176">
        <v>2024</v>
      </c>
      <c r="G3581" s="176" t="s">
        <v>138</v>
      </c>
      <c r="H3581" s="176" t="s">
        <v>139</v>
      </c>
      <c r="I3581" s="176" t="s">
        <v>140</v>
      </c>
      <c r="J3581" s="250" t="s">
        <v>13</v>
      </c>
      <c r="K3581" s="178">
        <v>932431</v>
      </c>
      <c r="L3581" s="178">
        <v>23392</v>
      </c>
      <c r="M3581" s="178">
        <v>21991.200000000001</v>
      </c>
      <c r="N3581" s="179" t="s">
        <v>20</v>
      </c>
      <c r="O3581" s="180" t="s">
        <v>20</v>
      </c>
    </row>
    <row r="3582" spans="1:15" customFormat="1" ht="15.5" x14ac:dyDescent="0.35">
      <c r="A3582" s="123" t="s">
        <v>7740</v>
      </c>
      <c r="B3582" s="124" t="s">
        <v>7741</v>
      </c>
      <c r="C3582" s="123" t="s">
        <v>91</v>
      </c>
      <c r="D3582" s="123" t="s">
        <v>155</v>
      </c>
      <c r="E3582" s="123" t="s">
        <v>155</v>
      </c>
      <c r="F3582" s="123">
        <v>2024</v>
      </c>
      <c r="G3582" s="123" t="s">
        <v>138</v>
      </c>
      <c r="H3582" s="123" t="s">
        <v>162</v>
      </c>
      <c r="I3582" s="123" t="s">
        <v>252</v>
      </c>
      <c r="J3582" s="251" t="s">
        <v>16</v>
      </c>
      <c r="K3582" s="181">
        <v>865199</v>
      </c>
      <c r="L3582" s="181">
        <v>865199</v>
      </c>
      <c r="M3582" s="181">
        <v>865199</v>
      </c>
      <c r="N3582" s="182" t="s">
        <v>20</v>
      </c>
      <c r="O3582" s="183" t="s">
        <v>20</v>
      </c>
    </row>
    <row r="3583" spans="1:15" customFormat="1" ht="15.5" x14ac:dyDescent="0.35">
      <c r="A3583" s="176" t="s">
        <v>7742</v>
      </c>
      <c r="B3583" s="177" t="s">
        <v>7743</v>
      </c>
      <c r="C3583" s="176" t="s">
        <v>93</v>
      </c>
      <c r="D3583" s="176" t="s">
        <v>245</v>
      </c>
      <c r="E3583" s="176" t="s">
        <v>965</v>
      </c>
      <c r="F3583" s="176">
        <v>2024</v>
      </c>
      <c r="G3583" s="176" t="s">
        <v>138</v>
      </c>
      <c r="H3583" s="176" t="s">
        <v>182</v>
      </c>
      <c r="I3583" s="176" t="s">
        <v>330</v>
      </c>
      <c r="J3583" s="250" t="s">
        <v>13</v>
      </c>
      <c r="K3583" s="178">
        <v>2</v>
      </c>
      <c r="L3583" s="178">
        <v>2</v>
      </c>
      <c r="M3583" s="178">
        <v>0</v>
      </c>
      <c r="N3583" s="179" t="s">
        <v>20</v>
      </c>
      <c r="O3583" s="180" t="s">
        <v>146</v>
      </c>
    </row>
    <row r="3584" spans="1:15" customFormat="1" ht="15.5" x14ac:dyDescent="0.35">
      <c r="A3584" s="123" t="s">
        <v>7744</v>
      </c>
      <c r="B3584" s="124" t="s">
        <v>7745</v>
      </c>
      <c r="C3584" s="123" t="s">
        <v>111</v>
      </c>
      <c r="D3584" s="123" t="s">
        <v>180</v>
      </c>
      <c r="E3584" s="123" t="s">
        <v>1345</v>
      </c>
      <c r="F3584" s="123">
        <v>2024</v>
      </c>
      <c r="G3584" s="123" t="s">
        <v>138</v>
      </c>
      <c r="H3584" s="123" t="s">
        <v>321</v>
      </c>
      <c r="I3584" s="123" t="s">
        <v>322</v>
      </c>
      <c r="J3584" s="251" t="s">
        <v>13</v>
      </c>
      <c r="K3584" s="181">
        <v>393298</v>
      </c>
      <c r="L3584" s="181">
        <v>1</v>
      </c>
      <c r="M3584" s="181">
        <v>0</v>
      </c>
      <c r="N3584" s="182" t="s">
        <v>20</v>
      </c>
      <c r="O3584" s="183" t="s">
        <v>146</v>
      </c>
    </row>
    <row r="3585" spans="1:15" customFormat="1" ht="15.5" x14ac:dyDescent="0.35">
      <c r="A3585" s="176" t="s">
        <v>7746</v>
      </c>
      <c r="B3585" s="177" t="s">
        <v>7747</v>
      </c>
      <c r="C3585" s="176" t="s">
        <v>111</v>
      </c>
      <c r="D3585" s="176" t="s">
        <v>180</v>
      </c>
      <c r="E3585" s="176" t="s">
        <v>1345</v>
      </c>
      <c r="F3585" s="176">
        <v>2024</v>
      </c>
      <c r="G3585" s="176" t="s">
        <v>138</v>
      </c>
      <c r="H3585" s="176" t="s">
        <v>162</v>
      </c>
      <c r="I3585" s="176" t="s">
        <v>252</v>
      </c>
      <c r="J3585" s="250" t="s">
        <v>13</v>
      </c>
      <c r="K3585" s="178">
        <v>233073</v>
      </c>
      <c r="L3585" s="178">
        <v>1</v>
      </c>
      <c r="M3585" s="178">
        <v>0</v>
      </c>
      <c r="N3585" s="179" t="s">
        <v>20</v>
      </c>
      <c r="O3585" s="180" t="s">
        <v>146</v>
      </c>
    </row>
    <row r="3586" spans="1:15" customFormat="1" ht="15.5" x14ac:dyDescent="0.35">
      <c r="A3586" s="123" t="s">
        <v>7748</v>
      </c>
      <c r="B3586" s="124" t="s">
        <v>7749</v>
      </c>
      <c r="C3586" s="123" t="s">
        <v>84</v>
      </c>
      <c r="D3586" s="123" t="s">
        <v>440</v>
      </c>
      <c r="E3586" s="123" t="s">
        <v>440</v>
      </c>
      <c r="F3586" s="123">
        <v>2024</v>
      </c>
      <c r="G3586" s="123" t="s">
        <v>138</v>
      </c>
      <c r="H3586" s="123" t="s">
        <v>151</v>
      </c>
      <c r="I3586" s="123" t="s">
        <v>200</v>
      </c>
      <c r="J3586" s="251" t="s">
        <v>13</v>
      </c>
      <c r="K3586" s="181">
        <v>21125</v>
      </c>
      <c r="L3586" s="181">
        <v>82000</v>
      </c>
      <c r="M3586" s="181">
        <v>19000</v>
      </c>
      <c r="N3586" s="182" t="s">
        <v>20</v>
      </c>
      <c r="O3586" s="183" t="s">
        <v>20</v>
      </c>
    </row>
    <row r="3587" spans="1:15" customFormat="1" ht="15.5" x14ac:dyDescent="0.35">
      <c r="A3587" s="176" t="s">
        <v>7750</v>
      </c>
      <c r="B3587" s="177" t="s">
        <v>7751</v>
      </c>
      <c r="C3587" s="176" t="s">
        <v>89</v>
      </c>
      <c r="D3587" s="176" t="s">
        <v>155</v>
      </c>
      <c r="E3587" s="176" t="s">
        <v>155</v>
      </c>
      <c r="F3587" s="176">
        <v>2024</v>
      </c>
      <c r="G3587" s="176" t="s">
        <v>251</v>
      </c>
      <c r="H3587" s="176" t="s">
        <v>182</v>
      </c>
      <c r="I3587" s="176" t="s">
        <v>330</v>
      </c>
      <c r="J3587" s="250" t="s">
        <v>13</v>
      </c>
      <c r="K3587" s="178">
        <v>52200</v>
      </c>
      <c r="L3587" s="178">
        <v>52200</v>
      </c>
      <c r="M3587" s="178">
        <v>52200</v>
      </c>
      <c r="N3587" s="179" t="s">
        <v>20</v>
      </c>
      <c r="O3587" s="180" t="s">
        <v>20</v>
      </c>
    </row>
    <row r="3588" spans="1:15" customFormat="1" ht="15.5" x14ac:dyDescent="0.35">
      <c r="A3588" s="123" t="s">
        <v>7752</v>
      </c>
      <c r="B3588" s="124" t="s">
        <v>7753</v>
      </c>
      <c r="C3588" s="123" t="s">
        <v>89</v>
      </c>
      <c r="D3588" s="123" t="s">
        <v>155</v>
      </c>
      <c r="E3588" s="123" t="s">
        <v>155</v>
      </c>
      <c r="F3588" s="123">
        <v>2024</v>
      </c>
      <c r="G3588" s="123" t="s">
        <v>251</v>
      </c>
      <c r="H3588" s="123" t="s">
        <v>182</v>
      </c>
      <c r="I3588" s="123" t="s">
        <v>330</v>
      </c>
      <c r="J3588" s="251" t="s">
        <v>13</v>
      </c>
      <c r="K3588" s="181">
        <v>51496</v>
      </c>
      <c r="L3588" s="181">
        <v>51496</v>
      </c>
      <c r="M3588" s="181">
        <v>51496</v>
      </c>
      <c r="N3588" s="182" t="s">
        <v>20</v>
      </c>
      <c r="O3588" s="183" t="s">
        <v>20</v>
      </c>
    </row>
    <row r="3589" spans="1:15" customFormat="1" ht="15.5" x14ac:dyDescent="0.35">
      <c r="A3589" s="176" t="s">
        <v>7754</v>
      </c>
      <c r="B3589" s="177" t="s">
        <v>7755</v>
      </c>
      <c r="C3589" s="176" t="s">
        <v>89</v>
      </c>
      <c r="D3589" s="176" t="s">
        <v>155</v>
      </c>
      <c r="E3589" s="176" t="s">
        <v>155</v>
      </c>
      <c r="F3589" s="176">
        <v>2024</v>
      </c>
      <c r="G3589" s="176" t="s">
        <v>251</v>
      </c>
      <c r="H3589" s="176" t="s">
        <v>182</v>
      </c>
      <c r="I3589" s="176" t="s">
        <v>330</v>
      </c>
      <c r="J3589" s="250" t="s">
        <v>13</v>
      </c>
      <c r="K3589" s="178">
        <v>51496</v>
      </c>
      <c r="L3589" s="178">
        <v>51496</v>
      </c>
      <c r="M3589" s="178">
        <v>51496</v>
      </c>
      <c r="N3589" s="179" t="s">
        <v>20</v>
      </c>
      <c r="O3589" s="180" t="s">
        <v>20</v>
      </c>
    </row>
    <row r="3590" spans="1:15" customFormat="1" ht="15.5" x14ac:dyDescent="0.35">
      <c r="A3590" s="123" t="s">
        <v>7756</v>
      </c>
      <c r="B3590" s="124" t="s">
        <v>7757</v>
      </c>
      <c r="C3590" s="123" t="s">
        <v>89</v>
      </c>
      <c r="D3590" s="123" t="s">
        <v>155</v>
      </c>
      <c r="E3590" s="123" t="s">
        <v>155</v>
      </c>
      <c r="F3590" s="123">
        <v>2024</v>
      </c>
      <c r="G3590" s="123" t="s">
        <v>251</v>
      </c>
      <c r="H3590" s="123" t="s">
        <v>182</v>
      </c>
      <c r="I3590" s="123" t="s">
        <v>330</v>
      </c>
      <c r="J3590" s="251" t="s">
        <v>13</v>
      </c>
      <c r="K3590" s="181">
        <v>50750</v>
      </c>
      <c r="L3590" s="181">
        <v>50750</v>
      </c>
      <c r="M3590" s="181">
        <v>50750</v>
      </c>
      <c r="N3590" s="182" t="s">
        <v>20</v>
      </c>
      <c r="O3590" s="183" t="s">
        <v>20</v>
      </c>
    </row>
    <row r="3591" spans="1:15" customFormat="1" ht="15.5" x14ac:dyDescent="0.35">
      <c r="A3591" s="176" t="s">
        <v>7758</v>
      </c>
      <c r="B3591" s="177" t="s">
        <v>7759</v>
      </c>
      <c r="C3591" s="176" t="s">
        <v>109</v>
      </c>
      <c r="D3591" s="176" t="s">
        <v>368</v>
      </c>
      <c r="E3591" s="176" t="s">
        <v>2709</v>
      </c>
      <c r="F3591" s="176">
        <v>2024</v>
      </c>
      <c r="G3591" s="176" t="s">
        <v>138</v>
      </c>
      <c r="H3591" s="176" t="s">
        <v>182</v>
      </c>
      <c r="I3591" s="176" t="s">
        <v>4156</v>
      </c>
      <c r="J3591" s="250" t="s">
        <v>13</v>
      </c>
      <c r="K3591" s="178">
        <v>3000</v>
      </c>
      <c r="L3591" s="178">
        <v>203000</v>
      </c>
      <c r="M3591" s="178">
        <v>0</v>
      </c>
      <c r="N3591" s="179" t="s">
        <v>20</v>
      </c>
      <c r="O3591" s="180" t="s">
        <v>146</v>
      </c>
    </row>
    <row r="3592" spans="1:15" customFormat="1" ht="15.5" x14ac:dyDescent="0.35">
      <c r="A3592" s="123" t="s">
        <v>7760</v>
      </c>
      <c r="B3592" s="124" t="s">
        <v>7761</v>
      </c>
      <c r="C3592" s="123" t="s">
        <v>109</v>
      </c>
      <c r="D3592" s="123" t="s">
        <v>368</v>
      </c>
      <c r="E3592" s="123" t="s">
        <v>155</v>
      </c>
      <c r="F3592" s="123">
        <v>2024</v>
      </c>
      <c r="G3592" s="123" t="s">
        <v>138</v>
      </c>
      <c r="H3592" s="123" t="s">
        <v>151</v>
      </c>
      <c r="I3592" s="123" t="s">
        <v>200</v>
      </c>
      <c r="J3592" s="251" t="s">
        <v>13</v>
      </c>
      <c r="K3592" s="181">
        <v>2321805</v>
      </c>
      <c r="L3592" s="181">
        <v>1684001</v>
      </c>
      <c r="M3592" s="181">
        <v>1684001</v>
      </c>
      <c r="N3592" s="182" t="s">
        <v>20</v>
      </c>
      <c r="O3592" s="183" t="s">
        <v>20</v>
      </c>
    </row>
    <row r="3593" spans="1:15" customFormat="1" ht="15.5" x14ac:dyDescent="0.35">
      <c r="A3593" s="176" t="s">
        <v>7762</v>
      </c>
      <c r="B3593" s="177" t="s">
        <v>7763</v>
      </c>
      <c r="C3593" s="176" t="s">
        <v>74</v>
      </c>
      <c r="D3593" s="176" t="s">
        <v>155</v>
      </c>
      <c r="E3593" s="176" t="s">
        <v>155</v>
      </c>
      <c r="F3593" s="176">
        <v>2024</v>
      </c>
      <c r="G3593" s="176" t="s">
        <v>251</v>
      </c>
      <c r="H3593" s="176" t="s">
        <v>144</v>
      </c>
      <c r="I3593" s="176" t="s">
        <v>144</v>
      </c>
      <c r="J3593" s="250" t="s">
        <v>13</v>
      </c>
      <c r="K3593" s="178">
        <v>182283</v>
      </c>
      <c r="L3593" s="178">
        <v>176120</v>
      </c>
      <c r="M3593" s="178">
        <v>176120</v>
      </c>
      <c r="N3593" s="179" t="s">
        <v>20</v>
      </c>
      <c r="O3593" s="180" t="s">
        <v>20</v>
      </c>
    </row>
    <row r="3594" spans="1:15" customFormat="1" ht="15.5" x14ac:dyDescent="0.35">
      <c r="A3594" s="123" t="s">
        <v>7764</v>
      </c>
      <c r="B3594" s="124" t="s">
        <v>7765</v>
      </c>
      <c r="C3594" s="123" t="s">
        <v>111</v>
      </c>
      <c r="D3594" s="123" t="s">
        <v>155</v>
      </c>
      <c r="E3594" s="123" t="s">
        <v>155</v>
      </c>
      <c r="F3594" s="123">
        <v>2024</v>
      </c>
      <c r="G3594" s="123" t="s">
        <v>138</v>
      </c>
      <c r="H3594" s="123" t="s">
        <v>162</v>
      </c>
      <c r="I3594" s="123" t="s">
        <v>2163</v>
      </c>
      <c r="J3594" s="251" t="s">
        <v>13</v>
      </c>
      <c r="K3594" s="181">
        <v>2611244</v>
      </c>
      <c r="L3594" s="181">
        <v>300000</v>
      </c>
      <c r="M3594" s="181">
        <v>0</v>
      </c>
      <c r="N3594" s="182" t="s">
        <v>20</v>
      </c>
      <c r="O3594" s="183" t="s">
        <v>146</v>
      </c>
    </row>
    <row r="3595" spans="1:15" customFormat="1" ht="15.5" x14ac:dyDescent="0.35">
      <c r="A3595" s="176" t="s">
        <v>7766</v>
      </c>
      <c r="B3595" s="177" t="s">
        <v>7767</v>
      </c>
      <c r="C3595" s="176" t="s">
        <v>97</v>
      </c>
      <c r="D3595" s="176" t="s">
        <v>155</v>
      </c>
      <c r="E3595" s="176" t="s">
        <v>155</v>
      </c>
      <c r="F3595" s="176">
        <v>2024</v>
      </c>
      <c r="G3595" s="176" t="s">
        <v>138</v>
      </c>
      <c r="H3595" s="176" t="s">
        <v>144</v>
      </c>
      <c r="I3595" s="176" t="s">
        <v>145</v>
      </c>
      <c r="J3595" s="250" t="s">
        <v>13</v>
      </c>
      <c r="K3595" s="178">
        <v>1276771</v>
      </c>
      <c r="L3595" s="178">
        <v>1276771</v>
      </c>
      <c r="M3595" s="178">
        <v>1266058</v>
      </c>
      <c r="N3595" s="179" t="s">
        <v>20</v>
      </c>
      <c r="O3595" s="180" t="s">
        <v>20</v>
      </c>
    </row>
    <row r="3596" spans="1:15" customFormat="1" ht="15.5" x14ac:dyDescent="0.35">
      <c r="A3596" s="123" t="s">
        <v>7768</v>
      </c>
      <c r="B3596" s="124" t="s">
        <v>7769</v>
      </c>
      <c r="C3596" s="123" t="s">
        <v>97</v>
      </c>
      <c r="D3596" s="123" t="s">
        <v>155</v>
      </c>
      <c r="E3596" s="123" t="s">
        <v>155</v>
      </c>
      <c r="F3596" s="123">
        <v>2024</v>
      </c>
      <c r="G3596" s="123" t="s">
        <v>138</v>
      </c>
      <c r="H3596" s="123" t="s">
        <v>144</v>
      </c>
      <c r="I3596" s="123" t="s">
        <v>145</v>
      </c>
      <c r="J3596" s="251" t="s">
        <v>13</v>
      </c>
      <c r="K3596" s="181">
        <v>710272</v>
      </c>
      <c r="L3596" s="181">
        <v>710272</v>
      </c>
      <c r="M3596" s="181">
        <v>709807.11199999996</v>
      </c>
      <c r="N3596" s="182" t="s">
        <v>20</v>
      </c>
      <c r="O3596" s="183" t="s">
        <v>20</v>
      </c>
    </row>
    <row r="3597" spans="1:15" customFormat="1" ht="15.5" x14ac:dyDescent="0.35">
      <c r="A3597" s="176" t="s">
        <v>7770</v>
      </c>
      <c r="B3597" s="177" t="s">
        <v>7771</v>
      </c>
      <c r="C3597" s="176" t="s">
        <v>88</v>
      </c>
      <c r="D3597" s="176" t="s">
        <v>396</v>
      </c>
      <c r="E3597" s="176" t="s">
        <v>396</v>
      </c>
      <c r="F3597" s="176">
        <v>2024</v>
      </c>
      <c r="G3597" s="176" t="s">
        <v>138</v>
      </c>
      <c r="H3597" s="176" t="s">
        <v>182</v>
      </c>
      <c r="I3597" s="176" t="s">
        <v>330</v>
      </c>
      <c r="J3597" s="250" t="s">
        <v>13</v>
      </c>
      <c r="K3597" s="178">
        <v>771324</v>
      </c>
      <c r="L3597" s="178">
        <v>2070</v>
      </c>
      <c r="M3597" s="178">
        <v>2070</v>
      </c>
      <c r="N3597" s="179" t="s">
        <v>20</v>
      </c>
      <c r="O3597" s="180" t="s">
        <v>20</v>
      </c>
    </row>
    <row r="3598" spans="1:15" customFormat="1" ht="15.5" x14ac:dyDescent="0.35">
      <c r="A3598" s="123" t="s">
        <v>7772</v>
      </c>
      <c r="B3598" s="124" t="s">
        <v>7773</v>
      </c>
      <c r="C3598" s="123" t="s">
        <v>88</v>
      </c>
      <c r="D3598" s="123" t="s">
        <v>396</v>
      </c>
      <c r="E3598" s="123" t="s">
        <v>396</v>
      </c>
      <c r="F3598" s="123">
        <v>2024</v>
      </c>
      <c r="G3598" s="123" t="s">
        <v>138</v>
      </c>
      <c r="H3598" s="123" t="s">
        <v>210</v>
      </c>
      <c r="I3598" s="123" t="s">
        <v>429</v>
      </c>
      <c r="J3598" s="251" t="s">
        <v>13</v>
      </c>
      <c r="K3598" s="181">
        <v>641697</v>
      </c>
      <c r="L3598" s="181">
        <v>2070</v>
      </c>
      <c r="M3598" s="181">
        <v>2070</v>
      </c>
      <c r="N3598" s="182" t="s">
        <v>20</v>
      </c>
      <c r="O3598" s="183" t="s">
        <v>20</v>
      </c>
    </row>
    <row r="3599" spans="1:15" customFormat="1" ht="15.5" x14ac:dyDescent="0.35">
      <c r="A3599" s="176" t="s">
        <v>7774</v>
      </c>
      <c r="B3599" s="177" t="s">
        <v>7775</v>
      </c>
      <c r="C3599" s="176" t="s">
        <v>90</v>
      </c>
      <c r="D3599" s="176" t="s">
        <v>306</v>
      </c>
      <c r="E3599" s="176" t="s">
        <v>2024</v>
      </c>
      <c r="F3599" s="176">
        <v>2024</v>
      </c>
      <c r="G3599" s="176" t="s">
        <v>138</v>
      </c>
      <c r="H3599" s="176" t="s">
        <v>847</v>
      </c>
      <c r="I3599" s="176" t="s">
        <v>1673</v>
      </c>
      <c r="J3599" s="250" t="s">
        <v>13</v>
      </c>
      <c r="K3599" s="178">
        <v>841952</v>
      </c>
      <c r="L3599" s="178">
        <v>1</v>
      </c>
      <c r="M3599" s="178">
        <v>0</v>
      </c>
      <c r="N3599" s="179" t="s">
        <v>20</v>
      </c>
      <c r="O3599" s="180" t="s">
        <v>146</v>
      </c>
    </row>
    <row r="3600" spans="1:15" customFormat="1" ht="15.5" x14ac:dyDescent="0.35">
      <c r="A3600" s="123" t="s">
        <v>7776</v>
      </c>
      <c r="B3600" s="124" t="s">
        <v>7777</v>
      </c>
      <c r="C3600" s="123" t="s">
        <v>111</v>
      </c>
      <c r="D3600" s="123" t="s">
        <v>180</v>
      </c>
      <c r="E3600" s="123" t="s">
        <v>3319</v>
      </c>
      <c r="F3600" s="123">
        <v>2024</v>
      </c>
      <c r="G3600" s="123" t="s">
        <v>138</v>
      </c>
      <c r="H3600" s="123" t="s">
        <v>321</v>
      </c>
      <c r="I3600" s="123" t="s">
        <v>1181</v>
      </c>
      <c r="J3600" s="251" t="s">
        <v>13</v>
      </c>
      <c r="K3600" s="181">
        <v>120000</v>
      </c>
      <c r="L3600" s="185">
        <v>1</v>
      </c>
      <c r="M3600" s="181">
        <v>0</v>
      </c>
      <c r="N3600" s="182" t="s">
        <v>20</v>
      </c>
      <c r="O3600" s="183" t="s">
        <v>146</v>
      </c>
    </row>
    <row r="3601" spans="1:15" customFormat="1" ht="15.5" x14ac:dyDescent="0.35">
      <c r="A3601" s="176" t="s">
        <v>7778</v>
      </c>
      <c r="B3601" s="177" t="s">
        <v>7779</v>
      </c>
      <c r="C3601" s="176" t="s">
        <v>292</v>
      </c>
      <c r="D3601" s="176" t="s">
        <v>72</v>
      </c>
      <c r="E3601" s="176" t="s">
        <v>72</v>
      </c>
      <c r="F3601" s="176">
        <v>2024</v>
      </c>
      <c r="G3601" s="176" t="s">
        <v>138</v>
      </c>
      <c r="H3601" s="176" t="s">
        <v>151</v>
      </c>
      <c r="I3601" s="176" t="s">
        <v>152</v>
      </c>
      <c r="J3601" s="250" t="s">
        <v>13</v>
      </c>
      <c r="K3601" s="178">
        <v>76646</v>
      </c>
      <c r="L3601" s="178">
        <v>75000</v>
      </c>
      <c r="M3601" s="178">
        <v>85.045000000000002</v>
      </c>
      <c r="N3601" s="179" t="s">
        <v>20</v>
      </c>
      <c r="O3601" s="180" t="s">
        <v>20</v>
      </c>
    </row>
    <row r="3602" spans="1:15" customFormat="1" ht="15.5" x14ac:dyDescent="0.35">
      <c r="A3602" s="123" t="s">
        <v>7780</v>
      </c>
      <c r="B3602" s="124" t="s">
        <v>7781</v>
      </c>
      <c r="C3602" s="123" t="s">
        <v>74</v>
      </c>
      <c r="D3602" s="123" t="s">
        <v>155</v>
      </c>
      <c r="E3602" s="123" t="s">
        <v>155</v>
      </c>
      <c r="F3602" s="123">
        <v>2024</v>
      </c>
      <c r="G3602" s="123" t="s">
        <v>2052</v>
      </c>
      <c r="H3602" s="123" t="s">
        <v>144</v>
      </c>
      <c r="I3602" s="123" t="s">
        <v>226</v>
      </c>
      <c r="J3602" s="251" t="s">
        <v>13</v>
      </c>
      <c r="K3602" s="181">
        <v>120000</v>
      </c>
      <c r="L3602" s="181">
        <v>120000</v>
      </c>
      <c r="M3602" s="181">
        <v>120000</v>
      </c>
      <c r="N3602" s="182" t="s">
        <v>20</v>
      </c>
      <c r="O3602" s="183" t="s">
        <v>20</v>
      </c>
    </row>
    <row r="3603" spans="1:15" customFormat="1" ht="15.5" x14ac:dyDescent="0.35">
      <c r="A3603" s="176" t="s">
        <v>7782</v>
      </c>
      <c r="B3603" s="177" t="s">
        <v>7783</v>
      </c>
      <c r="C3603" s="176" t="s">
        <v>92</v>
      </c>
      <c r="D3603" s="176" t="s">
        <v>155</v>
      </c>
      <c r="E3603" s="176" t="s">
        <v>155</v>
      </c>
      <c r="F3603" s="176">
        <v>2024</v>
      </c>
      <c r="G3603" s="176" t="s">
        <v>138</v>
      </c>
      <c r="H3603" s="176" t="s">
        <v>196</v>
      </c>
      <c r="I3603" s="176" t="s">
        <v>196</v>
      </c>
      <c r="J3603" s="250" t="s">
        <v>13</v>
      </c>
      <c r="K3603" s="178">
        <v>4037245</v>
      </c>
      <c r="L3603" s="178">
        <v>7245</v>
      </c>
      <c r="M3603" s="178">
        <v>0</v>
      </c>
      <c r="N3603" s="179" t="s">
        <v>20</v>
      </c>
      <c r="O3603" s="180" t="s">
        <v>146</v>
      </c>
    </row>
    <row r="3604" spans="1:15" customFormat="1" ht="15.5" x14ac:dyDescent="0.35">
      <c r="A3604" s="123" t="s">
        <v>7784</v>
      </c>
      <c r="B3604" s="124" t="s">
        <v>7785</v>
      </c>
      <c r="C3604" s="123" t="s">
        <v>97</v>
      </c>
      <c r="D3604" s="123" t="s">
        <v>333</v>
      </c>
      <c r="E3604" s="123" t="s">
        <v>1319</v>
      </c>
      <c r="F3604" s="123">
        <v>2024</v>
      </c>
      <c r="G3604" s="123" t="s">
        <v>138</v>
      </c>
      <c r="H3604" s="123" t="s">
        <v>847</v>
      </c>
      <c r="I3604" s="123" t="s">
        <v>848</v>
      </c>
      <c r="J3604" s="251" t="s">
        <v>13</v>
      </c>
      <c r="K3604" s="181">
        <v>459378</v>
      </c>
      <c r="L3604" s="181">
        <v>1000</v>
      </c>
      <c r="M3604" s="181">
        <v>0</v>
      </c>
      <c r="N3604" s="182" t="s">
        <v>20</v>
      </c>
      <c r="O3604" s="183" t="s">
        <v>146</v>
      </c>
    </row>
    <row r="3605" spans="1:15" customFormat="1" ht="15.5" x14ac:dyDescent="0.35">
      <c r="A3605" s="176" t="s">
        <v>7786</v>
      </c>
      <c r="B3605" s="177" t="s">
        <v>7787</v>
      </c>
      <c r="C3605" s="176" t="s">
        <v>97</v>
      </c>
      <c r="D3605" s="176" t="s">
        <v>333</v>
      </c>
      <c r="E3605" s="176" t="s">
        <v>1319</v>
      </c>
      <c r="F3605" s="176">
        <v>2024</v>
      </c>
      <c r="G3605" s="176" t="s">
        <v>138</v>
      </c>
      <c r="H3605" s="176" t="s">
        <v>847</v>
      </c>
      <c r="I3605" s="176" t="s">
        <v>848</v>
      </c>
      <c r="J3605" s="250" t="s">
        <v>13</v>
      </c>
      <c r="K3605" s="178">
        <v>359948</v>
      </c>
      <c r="L3605" s="178">
        <v>1000</v>
      </c>
      <c r="M3605" s="178">
        <v>0</v>
      </c>
      <c r="N3605" s="179" t="s">
        <v>20</v>
      </c>
      <c r="O3605" s="180" t="s">
        <v>146</v>
      </c>
    </row>
    <row r="3606" spans="1:15" customFormat="1" ht="15.5" x14ac:dyDescent="0.35">
      <c r="A3606" s="123" t="s">
        <v>7788</v>
      </c>
      <c r="B3606" s="124" t="s">
        <v>7789</v>
      </c>
      <c r="C3606" s="123" t="s">
        <v>97</v>
      </c>
      <c r="D3606" s="123" t="s">
        <v>333</v>
      </c>
      <c r="E3606" s="123" t="s">
        <v>1319</v>
      </c>
      <c r="F3606" s="123">
        <v>2024</v>
      </c>
      <c r="G3606" s="123" t="s">
        <v>138</v>
      </c>
      <c r="H3606" s="123" t="s">
        <v>847</v>
      </c>
      <c r="I3606" s="123" t="s">
        <v>848</v>
      </c>
      <c r="J3606" s="251" t="s">
        <v>13</v>
      </c>
      <c r="K3606" s="181">
        <v>308487</v>
      </c>
      <c r="L3606" s="181">
        <v>1000</v>
      </c>
      <c r="M3606" s="181">
        <v>0</v>
      </c>
      <c r="N3606" s="182" t="s">
        <v>20</v>
      </c>
      <c r="O3606" s="183" t="s">
        <v>146</v>
      </c>
    </row>
    <row r="3607" spans="1:15" customFormat="1" ht="15.5" x14ac:dyDescent="0.35">
      <c r="A3607" s="176" t="s">
        <v>7790</v>
      </c>
      <c r="B3607" s="177" t="s">
        <v>7791</v>
      </c>
      <c r="C3607" s="176" t="s">
        <v>74</v>
      </c>
      <c r="D3607" s="176" t="s">
        <v>155</v>
      </c>
      <c r="E3607" s="176" t="s">
        <v>155</v>
      </c>
      <c r="F3607" s="176">
        <v>2024</v>
      </c>
      <c r="G3607" s="176" t="s">
        <v>138</v>
      </c>
      <c r="H3607" s="176" t="s">
        <v>151</v>
      </c>
      <c r="I3607" s="176" t="s">
        <v>4153</v>
      </c>
      <c r="J3607" s="250" t="s">
        <v>13</v>
      </c>
      <c r="K3607" s="178">
        <v>2071</v>
      </c>
      <c r="L3607" s="178">
        <v>1036</v>
      </c>
      <c r="M3607" s="178">
        <v>0</v>
      </c>
      <c r="N3607" s="179" t="s">
        <v>20</v>
      </c>
      <c r="O3607" s="180" t="s">
        <v>146</v>
      </c>
    </row>
    <row r="3608" spans="1:15" customFormat="1" ht="15.5" x14ac:dyDescent="0.35">
      <c r="A3608" s="123" t="s">
        <v>7792</v>
      </c>
      <c r="B3608" s="124" t="s">
        <v>7793</v>
      </c>
      <c r="C3608" s="123" t="s">
        <v>96</v>
      </c>
      <c r="D3608" s="123" t="s">
        <v>166</v>
      </c>
      <c r="E3608" s="123" t="s">
        <v>229</v>
      </c>
      <c r="F3608" s="123">
        <v>2024</v>
      </c>
      <c r="G3608" s="123" t="s">
        <v>138</v>
      </c>
      <c r="H3608" s="123" t="s">
        <v>151</v>
      </c>
      <c r="I3608" s="123" t="s">
        <v>152</v>
      </c>
      <c r="J3608" s="251" t="s">
        <v>13</v>
      </c>
      <c r="K3608" s="181">
        <v>2893973</v>
      </c>
      <c r="L3608" s="181">
        <v>1587220</v>
      </c>
      <c r="M3608" s="181">
        <v>1569971</v>
      </c>
      <c r="N3608" s="182" t="s">
        <v>20</v>
      </c>
      <c r="O3608" s="183" t="s">
        <v>20</v>
      </c>
    </row>
    <row r="3609" spans="1:15" customFormat="1" ht="15.5" x14ac:dyDescent="0.35">
      <c r="A3609" s="176" t="s">
        <v>7794</v>
      </c>
      <c r="B3609" s="177" t="s">
        <v>7795</v>
      </c>
      <c r="C3609" s="176" t="s">
        <v>97</v>
      </c>
      <c r="D3609" s="176" t="s">
        <v>333</v>
      </c>
      <c r="E3609" s="176" t="s">
        <v>155</v>
      </c>
      <c r="F3609" s="176">
        <v>2024</v>
      </c>
      <c r="G3609" s="176" t="s">
        <v>138</v>
      </c>
      <c r="H3609" s="176" t="s">
        <v>139</v>
      </c>
      <c r="I3609" s="176" t="s">
        <v>168</v>
      </c>
      <c r="J3609" s="250" t="s">
        <v>13</v>
      </c>
      <c r="K3609" s="178">
        <v>2</v>
      </c>
      <c r="L3609" s="178">
        <v>2</v>
      </c>
      <c r="M3609" s="178">
        <v>0</v>
      </c>
      <c r="N3609" s="179" t="s">
        <v>20</v>
      </c>
      <c r="O3609" s="180" t="s">
        <v>146</v>
      </c>
    </row>
    <row r="3610" spans="1:15" customFormat="1" ht="15.5" x14ac:dyDescent="0.35">
      <c r="A3610" s="123" t="s">
        <v>7796</v>
      </c>
      <c r="B3610" s="124" t="s">
        <v>7797</v>
      </c>
      <c r="C3610" s="123" t="s">
        <v>111</v>
      </c>
      <c r="D3610" s="123" t="s">
        <v>319</v>
      </c>
      <c r="E3610" s="123" t="s">
        <v>1861</v>
      </c>
      <c r="F3610" s="123">
        <v>2024</v>
      </c>
      <c r="G3610" s="123" t="s">
        <v>138</v>
      </c>
      <c r="H3610" s="123" t="s">
        <v>321</v>
      </c>
      <c r="I3610" s="123" t="s">
        <v>322</v>
      </c>
      <c r="J3610" s="251" t="s">
        <v>13</v>
      </c>
      <c r="K3610" s="181">
        <v>393154</v>
      </c>
      <c r="L3610" s="181">
        <v>1</v>
      </c>
      <c r="M3610" s="181">
        <v>0</v>
      </c>
      <c r="N3610" s="182" t="s">
        <v>20</v>
      </c>
      <c r="O3610" s="183" t="s">
        <v>146</v>
      </c>
    </row>
    <row r="3611" spans="1:15" customFormat="1" ht="15.5" x14ac:dyDescent="0.35">
      <c r="A3611" s="176" t="s">
        <v>7798</v>
      </c>
      <c r="B3611" s="177" t="s">
        <v>7799</v>
      </c>
      <c r="C3611" s="176" t="s">
        <v>96</v>
      </c>
      <c r="D3611" s="176" t="s">
        <v>166</v>
      </c>
      <c r="E3611" s="176" t="s">
        <v>209</v>
      </c>
      <c r="F3611" s="176">
        <v>2024</v>
      </c>
      <c r="G3611" s="176" t="s">
        <v>138</v>
      </c>
      <c r="H3611" s="176" t="s">
        <v>139</v>
      </c>
      <c r="I3611" s="176" t="s">
        <v>140</v>
      </c>
      <c r="J3611" s="250" t="s">
        <v>13</v>
      </c>
      <c r="K3611" s="178">
        <v>50001</v>
      </c>
      <c r="L3611" s="178">
        <v>110888</v>
      </c>
      <c r="M3611" s="178">
        <v>55137.171000000002</v>
      </c>
      <c r="N3611" s="179" t="s">
        <v>20</v>
      </c>
      <c r="O3611" s="180" t="s">
        <v>20</v>
      </c>
    </row>
    <row r="3612" spans="1:15" customFormat="1" ht="15.5" x14ac:dyDescent="0.35">
      <c r="A3612" s="123" t="s">
        <v>7800</v>
      </c>
      <c r="B3612" s="124" t="s">
        <v>7801</v>
      </c>
      <c r="C3612" s="123" t="s">
        <v>111</v>
      </c>
      <c r="D3612" s="123" t="s">
        <v>180</v>
      </c>
      <c r="E3612" s="123" t="s">
        <v>181</v>
      </c>
      <c r="F3612" s="123">
        <v>2024</v>
      </c>
      <c r="G3612" s="123" t="s">
        <v>138</v>
      </c>
      <c r="H3612" s="123" t="s">
        <v>321</v>
      </c>
      <c r="I3612" s="123" t="s">
        <v>322</v>
      </c>
      <c r="J3612" s="251" t="s">
        <v>13</v>
      </c>
      <c r="K3612" s="181">
        <v>393298</v>
      </c>
      <c r="L3612" s="185">
        <v>99000</v>
      </c>
      <c r="M3612" s="181">
        <v>98321</v>
      </c>
      <c r="N3612" s="182" t="s">
        <v>20</v>
      </c>
      <c r="O3612" s="183" t="s">
        <v>20</v>
      </c>
    </row>
    <row r="3613" spans="1:15" customFormat="1" ht="15.5" x14ac:dyDescent="0.35">
      <c r="A3613" s="176" t="s">
        <v>7802</v>
      </c>
      <c r="B3613" s="177" t="s">
        <v>7803</v>
      </c>
      <c r="C3613" s="176" t="s">
        <v>90</v>
      </c>
      <c r="D3613" s="176" t="s">
        <v>155</v>
      </c>
      <c r="E3613" s="176" t="s">
        <v>155</v>
      </c>
      <c r="F3613" s="176">
        <v>2024</v>
      </c>
      <c r="G3613" s="176" t="s">
        <v>138</v>
      </c>
      <c r="H3613" s="176" t="s">
        <v>151</v>
      </c>
      <c r="I3613" s="176" t="s">
        <v>200</v>
      </c>
      <c r="J3613" s="250" t="s">
        <v>13</v>
      </c>
      <c r="K3613" s="178">
        <v>2929598</v>
      </c>
      <c r="L3613" s="184">
        <v>4036099</v>
      </c>
      <c r="M3613" s="178">
        <v>2925520.9720000001</v>
      </c>
      <c r="N3613" s="179" t="s">
        <v>20</v>
      </c>
      <c r="O3613" s="180" t="s">
        <v>20</v>
      </c>
    </row>
    <row r="3614" spans="1:15" customFormat="1" ht="15.5" x14ac:dyDescent="0.35">
      <c r="A3614" s="123" t="s">
        <v>7804</v>
      </c>
      <c r="B3614" s="124" t="s">
        <v>7805</v>
      </c>
      <c r="C3614" s="123" t="s">
        <v>91</v>
      </c>
      <c r="D3614" s="123" t="s">
        <v>384</v>
      </c>
      <c r="E3614" s="123" t="s">
        <v>1824</v>
      </c>
      <c r="F3614" s="123">
        <v>2024</v>
      </c>
      <c r="G3614" s="123" t="s">
        <v>251</v>
      </c>
      <c r="H3614" s="123" t="s">
        <v>182</v>
      </c>
      <c r="I3614" s="123" t="s">
        <v>330</v>
      </c>
      <c r="J3614" s="251" t="s">
        <v>13</v>
      </c>
      <c r="K3614" s="181">
        <v>65463</v>
      </c>
      <c r="L3614" s="181">
        <v>3250</v>
      </c>
      <c r="M3614" s="181">
        <v>3250</v>
      </c>
      <c r="N3614" s="182" t="s">
        <v>20</v>
      </c>
      <c r="O3614" s="183" t="s">
        <v>20</v>
      </c>
    </row>
    <row r="3615" spans="1:15" customFormat="1" ht="15.5" x14ac:dyDescent="0.35">
      <c r="A3615" s="176" t="s">
        <v>7806</v>
      </c>
      <c r="B3615" s="177" t="s">
        <v>7807</v>
      </c>
      <c r="C3615" s="176" t="s">
        <v>91</v>
      </c>
      <c r="D3615" s="176" t="s">
        <v>763</v>
      </c>
      <c r="E3615" s="176" t="s">
        <v>1309</v>
      </c>
      <c r="F3615" s="176">
        <v>2024</v>
      </c>
      <c r="G3615" s="176" t="s">
        <v>251</v>
      </c>
      <c r="H3615" s="176" t="s">
        <v>182</v>
      </c>
      <c r="I3615" s="176" t="s">
        <v>330</v>
      </c>
      <c r="J3615" s="250" t="s">
        <v>13</v>
      </c>
      <c r="K3615" s="178">
        <v>65463</v>
      </c>
      <c r="L3615" s="178">
        <v>3250</v>
      </c>
      <c r="M3615" s="178">
        <v>3250</v>
      </c>
      <c r="N3615" s="179" t="s">
        <v>20</v>
      </c>
      <c r="O3615" s="180" t="s">
        <v>20</v>
      </c>
    </row>
    <row r="3616" spans="1:15" customFormat="1" ht="15.5" x14ac:dyDescent="0.35">
      <c r="A3616" s="123" t="s">
        <v>7808</v>
      </c>
      <c r="B3616" s="124" t="s">
        <v>7809</v>
      </c>
      <c r="C3616" s="123" t="s">
        <v>91</v>
      </c>
      <c r="D3616" s="123" t="s">
        <v>384</v>
      </c>
      <c r="E3616" s="123" t="s">
        <v>478</v>
      </c>
      <c r="F3616" s="123">
        <v>2024</v>
      </c>
      <c r="G3616" s="123" t="s">
        <v>251</v>
      </c>
      <c r="H3616" s="123" t="s">
        <v>182</v>
      </c>
      <c r="I3616" s="123" t="s">
        <v>330</v>
      </c>
      <c r="J3616" s="251" t="s">
        <v>13</v>
      </c>
      <c r="K3616" s="181">
        <v>65463</v>
      </c>
      <c r="L3616" s="181">
        <v>3250</v>
      </c>
      <c r="M3616" s="181">
        <v>3250</v>
      </c>
      <c r="N3616" s="182" t="s">
        <v>20</v>
      </c>
      <c r="O3616" s="183" t="s">
        <v>20</v>
      </c>
    </row>
    <row r="3617" spans="1:15" customFormat="1" ht="15.5" x14ac:dyDescent="0.35">
      <c r="A3617" s="176" t="s">
        <v>7810</v>
      </c>
      <c r="B3617" s="177" t="s">
        <v>7811</v>
      </c>
      <c r="C3617" s="176" t="s">
        <v>91</v>
      </c>
      <c r="D3617" s="176" t="s">
        <v>384</v>
      </c>
      <c r="E3617" s="176" t="s">
        <v>518</v>
      </c>
      <c r="F3617" s="176">
        <v>2024</v>
      </c>
      <c r="G3617" s="176" t="s">
        <v>251</v>
      </c>
      <c r="H3617" s="176" t="s">
        <v>182</v>
      </c>
      <c r="I3617" s="176" t="s">
        <v>330</v>
      </c>
      <c r="J3617" s="250" t="s">
        <v>13</v>
      </c>
      <c r="K3617" s="178">
        <v>65463</v>
      </c>
      <c r="L3617" s="178">
        <v>3250</v>
      </c>
      <c r="M3617" s="178">
        <v>3250</v>
      </c>
      <c r="N3617" s="179" t="s">
        <v>20</v>
      </c>
      <c r="O3617" s="180" t="s">
        <v>20</v>
      </c>
    </row>
    <row r="3618" spans="1:15" customFormat="1" ht="15.5" x14ac:dyDescent="0.35">
      <c r="A3618" s="123" t="s">
        <v>7812</v>
      </c>
      <c r="B3618" s="124" t="s">
        <v>7813</v>
      </c>
      <c r="C3618" s="123" t="s">
        <v>91</v>
      </c>
      <c r="D3618" s="123" t="s">
        <v>393</v>
      </c>
      <c r="E3618" s="123" t="s">
        <v>393</v>
      </c>
      <c r="F3618" s="123">
        <v>2024</v>
      </c>
      <c r="G3618" s="123" t="s">
        <v>251</v>
      </c>
      <c r="H3618" s="123" t="s">
        <v>182</v>
      </c>
      <c r="I3618" s="123" t="s">
        <v>330</v>
      </c>
      <c r="J3618" s="251" t="s">
        <v>13</v>
      </c>
      <c r="K3618" s="181">
        <v>65463</v>
      </c>
      <c r="L3618" s="181">
        <v>3250</v>
      </c>
      <c r="M3618" s="181">
        <v>3250</v>
      </c>
      <c r="N3618" s="182" t="s">
        <v>20</v>
      </c>
      <c r="O3618" s="183" t="s">
        <v>20</v>
      </c>
    </row>
    <row r="3619" spans="1:15" customFormat="1" ht="15.5" x14ac:dyDescent="0.35">
      <c r="A3619" s="176" t="s">
        <v>7814</v>
      </c>
      <c r="B3619" s="177" t="s">
        <v>7815</v>
      </c>
      <c r="C3619" s="176" t="s">
        <v>91</v>
      </c>
      <c r="D3619" s="176" t="s">
        <v>384</v>
      </c>
      <c r="E3619" s="176" t="s">
        <v>2859</v>
      </c>
      <c r="F3619" s="176">
        <v>2024</v>
      </c>
      <c r="G3619" s="176" t="s">
        <v>251</v>
      </c>
      <c r="H3619" s="176" t="s">
        <v>182</v>
      </c>
      <c r="I3619" s="176" t="s">
        <v>330</v>
      </c>
      <c r="J3619" s="250" t="s">
        <v>13</v>
      </c>
      <c r="K3619" s="178">
        <v>65463</v>
      </c>
      <c r="L3619" s="178">
        <v>3250</v>
      </c>
      <c r="M3619" s="178">
        <v>3250</v>
      </c>
      <c r="N3619" s="179" t="s">
        <v>20</v>
      </c>
      <c r="O3619" s="180" t="s">
        <v>20</v>
      </c>
    </row>
    <row r="3620" spans="1:15" customFormat="1" ht="15.5" x14ac:dyDescent="0.35">
      <c r="A3620" s="123" t="s">
        <v>7816</v>
      </c>
      <c r="B3620" s="124" t="s">
        <v>7817</v>
      </c>
      <c r="C3620" s="123" t="s">
        <v>91</v>
      </c>
      <c r="D3620" s="123" t="s">
        <v>384</v>
      </c>
      <c r="E3620" s="123" t="s">
        <v>3436</v>
      </c>
      <c r="F3620" s="123">
        <v>2024</v>
      </c>
      <c r="G3620" s="123" t="s">
        <v>251</v>
      </c>
      <c r="H3620" s="123" t="s">
        <v>182</v>
      </c>
      <c r="I3620" s="123" t="s">
        <v>330</v>
      </c>
      <c r="J3620" s="251" t="s">
        <v>13</v>
      </c>
      <c r="K3620" s="181">
        <v>65463</v>
      </c>
      <c r="L3620" s="181">
        <v>3250</v>
      </c>
      <c r="M3620" s="181">
        <v>3250</v>
      </c>
      <c r="N3620" s="182" t="s">
        <v>20</v>
      </c>
      <c r="O3620" s="183" t="s">
        <v>20</v>
      </c>
    </row>
    <row r="3621" spans="1:15" customFormat="1" ht="15.5" x14ac:dyDescent="0.35">
      <c r="A3621" s="176" t="s">
        <v>7818</v>
      </c>
      <c r="B3621" s="177" t="s">
        <v>7819</v>
      </c>
      <c r="C3621" s="176" t="s">
        <v>91</v>
      </c>
      <c r="D3621" s="176" t="s">
        <v>763</v>
      </c>
      <c r="E3621" s="176" t="s">
        <v>763</v>
      </c>
      <c r="F3621" s="176">
        <v>2024</v>
      </c>
      <c r="G3621" s="176" t="s">
        <v>251</v>
      </c>
      <c r="H3621" s="176" t="s">
        <v>182</v>
      </c>
      <c r="I3621" s="176" t="s">
        <v>330</v>
      </c>
      <c r="J3621" s="250" t="s">
        <v>13</v>
      </c>
      <c r="K3621" s="178">
        <v>65463</v>
      </c>
      <c r="L3621" s="178">
        <v>3250</v>
      </c>
      <c r="M3621" s="178">
        <v>3250</v>
      </c>
      <c r="N3621" s="179" t="s">
        <v>20</v>
      </c>
      <c r="O3621" s="180" t="s">
        <v>20</v>
      </c>
    </row>
    <row r="3622" spans="1:15" customFormat="1" ht="15.5" x14ac:dyDescent="0.35">
      <c r="A3622" s="123" t="s">
        <v>7820</v>
      </c>
      <c r="B3622" s="124" t="s">
        <v>7821</v>
      </c>
      <c r="C3622" s="123" t="s">
        <v>88</v>
      </c>
      <c r="D3622" s="123" t="s">
        <v>396</v>
      </c>
      <c r="E3622" s="123" t="s">
        <v>396</v>
      </c>
      <c r="F3622" s="123">
        <v>2024</v>
      </c>
      <c r="G3622" s="123" t="s">
        <v>138</v>
      </c>
      <c r="H3622" s="123" t="s">
        <v>162</v>
      </c>
      <c r="I3622" s="123" t="s">
        <v>252</v>
      </c>
      <c r="J3622" s="251" t="s">
        <v>13</v>
      </c>
      <c r="K3622" s="181">
        <v>285410</v>
      </c>
      <c r="L3622" s="181">
        <v>31006</v>
      </c>
      <c r="M3622" s="181">
        <v>31005.7</v>
      </c>
      <c r="N3622" s="182" t="s">
        <v>20</v>
      </c>
      <c r="O3622" s="183" t="s">
        <v>20</v>
      </c>
    </row>
    <row r="3623" spans="1:15" customFormat="1" ht="15.5" x14ac:dyDescent="0.35">
      <c r="A3623" s="176" t="s">
        <v>7822</v>
      </c>
      <c r="B3623" s="177" t="s">
        <v>7823</v>
      </c>
      <c r="C3623" s="176" t="s">
        <v>91</v>
      </c>
      <c r="D3623" s="176" t="s">
        <v>384</v>
      </c>
      <c r="E3623" s="176" t="s">
        <v>384</v>
      </c>
      <c r="F3623" s="176">
        <v>2024</v>
      </c>
      <c r="G3623" s="176" t="s">
        <v>251</v>
      </c>
      <c r="H3623" s="176" t="s">
        <v>182</v>
      </c>
      <c r="I3623" s="176" t="s">
        <v>330</v>
      </c>
      <c r="J3623" s="250" t="s">
        <v>13</v>
      </c>
      <c r="K3623" s="178">
        <v>11902</v>
      </c>
      <c r="L3623" s="178">
        <v>6500</v>
      </c>
      <c r="M3623" s="178">
        <v>6500</v>
      </c>
      <c r="N3623" s="179" t="s">
        <v>20</v>
      </c>
      <c r="O3623" s="180" t="s">
        <v>20</v>
      </c>
    </row>
    <row r="3624" spans="1:15" customFormat="1" ht="15.5" x14ac:dyDescent="0.35">
      <c r="A3624" s="123" t="s">
        <v>7824</v>
      </c>
      <c r="B3624" s="124" t="s">
        <v>7825</v>
      </c>
      <c r="C3624" s="123" t="s">
        <v>111</v>
      </c>
      <c r="D3624" s="123" t="s">
        <v>932</v>
      </c>
      <c r="E3624" s="123" t="s">
        <v>2065</v>
      </c>
      <c r="F3624" s="123">
        <v>2024</v>
      </c>
      <c r="G3624" s="123" t="s">
        <v>138</v>
      </c>
      <c r="H3624" s="123" t="s">
        <v>321</v>
      </c>
      <c r="I3624" s="123" t="s">
        <v>322</v>
      </c>
      <c r="J3624" s="251" t="s">
        <v>13</v>
      </c>
      <c r="K3624" s="181">
        <v>382488</v>
      </c>
      <c r="L3624" s="181">
        <v>1</v>
      </c>
      <c r="M3624" s="181">
        <v>0</v>
      </c>
      <c r="N3624" s="182" t="s">
        <v>20</v>
      </c>
      <c r="O3624" s="183" t="s">
        <v>146</v>
      </c>
    </row>
    <row r="3625" spans="1:15" customFormat="1" ht="15.5" x14ac:dyDescent="0.35">
      <c r="A3625" s="176" t="s">
        <v>7826</v>
      </c>
      <c r="B3625" s="177" t="s">
        <v>7827</v>
      </c>
      <c r="C3625" s="176" t="s">
        <v>111</v>
      </c>
      <c r="D3625" s="176" t="s">
        <v>319</v>
      </c>
      <c r="E3625" s="176" t="s">
        <v>3826</v>
      </c>
      <c r="F3625" s="176">
        <v>2024</v>
      </c>
      <c r="G3625" s="176" t="s">
        <v>138</v>
      </c>
      <c r="H3625" s="176" t="s">
        <v>321</v>
      </c>
      <c r="I3625" s="176" t="s">
        <v>322</v>
      </c>
      <c r="J3625" s="250" t="s">
        <v>13</v>
      </c>
      <c r="K3625" s="178">
        <v>393298</v>
      </c>
      <c r="L3625" s="178">
        <v>1000</v>
      </c>
      <c r="M3625" s="178">
        <v>0</v>
      </c>
      <c r="N3625" s="179" t="s">
        <v>20</v>
      </c>
      <c r="O3625" s="180" t="s">
        <v>146</v>
      </c>
    </row>
    <row r="3626" spans="1:15" customFormat="1" ht="15.5" x14ac:dyDescent="0.35">
      <c r="A3626" s="123" t="s">
        <v>7828</v>
      </c>
      <c r="B3626" s="124" t="s">
        <v>7829</v>
      </c>
      <c r="C3626" s="123" t="s">
        <v>84</v>
      </c>
      <c r="D3626" s="123" t="s">
        <v>155</v>
      </c>
      <c r="E3626" s="123" t="s">
        <v>155</v>
      </c>
      <c r="F3626" s="123">
        <v>2024</v>
      </c>
      <c r="G3626" s="123" t="s">
        <v>251</v>
      </c>
      <c r="H3626" s="123" t="s">
        <v>182</v>
      </c>
      <c r="I3626" s="123" t="s">
        <v>1000</v>
      </c>
      <c r="J3626" s="251" t="s">
        <v>13</v>
      </c>
      <c r="K3626" s="181">
        <v>100</v>
      </c>
      <c r="L3626" s="181">
        <v>10</v>
      </c>
      <c r="M3626" s="181">
        <v>0</v>
      </c>
      <c r="N3626" s="182" t="s">
        <v>20</v>
      </c>
      <c r="O3626" s="183" t="s">
        <v>146</v>
      </c>
    </row>
    <row r="3627" spans="1:15" customFormat="1" ht="15.5" x14ac:dyDescent="0.35">
      <c r="A3627" s="176" t="s">
        <v>7830</v>
      </c>
      <c r="B3627" s="177" t="s">
        <v>7831</v>
      </c>
      <c r="C3627" s="176" t="s">
        <v>90</v>
      </c>
      <c r="D3627" s="176" t="s">
        <v>63</v>
      </c>
      <c r="E3627" s="176" t="s">
        <v>670</v>
      </c>
      <c r="F3627" s="176">
        <v>2024</v>
      </c>
      <c r="G3627" s="176" t="s">
        <v>138</v>
      </c>
      <c r="H3627" s="176" t="s">
        <v>182</v>
      </c>
      <c r="I3627" s="176" t="s">
        <v>330</v>
      </c>
      <c r="J3627" s="250" t="s">
        <v>13</v>
      </c>
      <c r="K3627" s="178">
        <v>166737</v>
      </c>
      <c r="L3627" s="178">
        <v>2</v>
      </c>
      <c r="M3627" s="178">
        <v>0</v>
      </c>
      <c r="N3627" s="179" t="s">
        <v>20</v>
      </c>
      <c r="O3627" s="180" t="s">
        <v>146</v>
      </c>
    </row>
    <row r="3628" spans="1:15" customFormat="1" ht="15.5" x14ac:dyDescent="0.35">
      <c r="A3628" s="123" t="s">
        <v>7832</v>
      </c>
      <c r="B3628" s="124" t="s">
        <v>7833</v>
      </c>
      <c r="C3628" s="123" t="s">
        <v>97</v>
      </c>
      <c r="D3628" s="123" t="s">
        <v>155</v>
      </c>
      <c r="E3628" s="123" t="s">
        <v>155</v>
      </c>
      <c r="F3628" s="123">
        <v>2024</v>
      </c>
      <c r="G3628" s="123" t="s">
        <v>138</v>
      </c>
      <c r="H3628" s="123" t="s">
        <v>151</v>
      </c>
      <c r="I3628" s="123" t="s">
        <v>791</v>
      </c>
      <c r="J3628" s="251" t="s">
        <v>13</v>
      </c>
      <c r="K3628" s="181">
        <v>467442</v>
      </c>
      <c r="L3628" s="181">
        <v>560930</v>
      </c>
      <c r="M3628" s="181">
        <v>510310.88099999999</v>
      </c>
      <c r="N3628" s="182" t="s">
        <v>20</v>
      </c>
      <c r="O3628" s="183" t="s">
        <v>20</v>
      </c>
    </row>
    <row r="3629" spans="1:15" customFormat="1" ht="15.5" x14ac:dyDescent="0.35">
      <c r="A3629" s="176" t="s">
        <v>7834</v>
      </c>
      <c r="B3629" s="177" t="s">
        <v>7835</v>
      </c>
      <c r="C3629" s="176" t="s">
        <v>97</v>
      </c>
      <c r="D3629" s="176" t="s">
        <v>155</v>
      </c>
      <c r="E3629" s="176" t="s">
        <v>155</v>
      </c>
      <c r="F3629" s="176">
        <v>2024</v>
      </c>
      <c r="G3629" s="176" t="s">
        <v>138</v>
      </c>
      <c r="H3629" s="176" t="s">
        <v>151</v>
      </c>
      <c r="I3629" s="176" t="s">
        <v>152</v>
      </c>
      <c r="J3629" s="250" t="s">
        <v>13</v>
      </c>
      <c r="K3629" s="178">
        <v>11229</v>
      </c>
      <c r="L3629" s="178">
        <v>210</v>
      </c>
      <c r="M3629" s="178">
        <v>80.042000000000002</v>
      </c>
      <c r="N3629" s="179" t="s">
        <v>20</v>
      </c>
      <c r="O3629" s="180" t="s">
        <v>20</v>
      </c>
    </row>
    <row r="3630" spans="1:15" customFormat="1" ht="15.5" x14ac:dyDescent="0.35">
      <c r="A3630" s="123" t="s">
        <v>7836</v>
      </c>
      <c r="B3630" s="124" t="s">
        <v>7837</v>
      </c>
      <c r="C3630" s="123" t="s">
        <v>97</v>
      </c>
      <c r="D3630" s="123" t="s">
        <v>155</v>
      </c>
      <c r="E3630" s="123" t="s">
        <v>155</v>
      </c>
      <c r="F3630" s="123">
        <v>2024</v>
      </c>
      <c r="G3630" s="123" t="s">
        <v>138</v>
      </c>
      <c r="H3630" s="123" t="s">
        <v>151</v>
      </c>
      <c r="I3630" s="123" t="s">
        <v>152</v>
      </c>
      <c r="J3630" s="251" t="s">
        <v>13</v>
      </c>
      <c r="K3630" s="181">
        <v>35000</v>
      </c>
      <c r="L3630" s="181">
        <v>510</v>
      </c>
      <c r="M3630" s="181">
        <v>80.042000000000002</v>
      </c>
      <c r="N3630" s="182" t="s">
        <v>20</v>
      </c>
      <c r="O3630" s="183" t="s">
        <v>20</v>
      </c>
    </row>
    <row r="3631" spans="1:15" customFormat="1" ht="15.5" x14ac:dyDescent="0.35">
      <c r="A3631" s="176" t="s">
        <v>7838</v>
      </c>
      <c r="B3631" s="177" t="s">
        <v>7839</v>
      </c>
      <c r="C3631" s="176" t="s">
        <v>97</v>
      </c>
      <c r="D3631" s="176" t="s">
        <v>155</v>
      </c>
      <c r="E3631" s="176" t="s">
        <v>155</v>
      </c>
      <c r="F3631" s="176">
        <v>2024</v>
      </c>
      <c r="G3631" s="176" t="s">
        <v>138</v>
      </c>
      <c r="H3631" s="176" t="s">
        <v>151</v>
      </c>
      <c r="I3631" s="176" t="s">
        <v>152</v>
      </c>
      <c r="J3631" s="250" t="s">
        <v>13</v>
      </c>
      <c r="K3631" s="178">
        <v>36000</v>
      </c>
      <c r="L3631" s="178">
        <v>110</v>
      </c>
      <c r="M3631" s="178">
        <v>64.033000000000001</v>
      </c>
      <c r="N3631" s="179" t="s">
        <v>20</v>
      </c>
      <c r="O3631" s="180" t="s">
        <v>20</v>
      </c>
    </row>
    <row r="3632" spans="1:15" customFormat="1" ht="15.5" x14ac:dyDescent="0.35">
      <c r="A3632" s="123" t="s">
        <v>7840</v>
      </c>
      <c r="B3632" s="124" t="s">
        <v>7841</v>
      </c>
      <c r="C3632" s="123" t="s">
        <v>111</v>
      </c>
      <c r="D3632" s="123" t="s">
        <v>932</v>
      </c>
      <c r="E3632" s="123" t="s">
        <v>7842</v>
      </c>
      <c r="F3632" s="123">
        <v>2024</v>
      </c>
      <c r="G3632" s="123" t="s">
        <v>138</v>
      </c>
      <c r="H3632" s="123" t="s">
        <v>321</v>
      </c>
      <c r="I3632" s="123" t="s">
        <v>1181</v>
      </c>
      <c r="J3632" s="251" t="s">
        <v>13</v>
      </c>
      <c r="K3632" s="181">
        <v>393238</v>
      </c>
      <c r="L3632" s="185">
        <v>375191</v>
      </c>
      <c r="M3632" s="185">
        <v>334188.51699999999</v>
      </c>
      <c r="N3632" s="182" t="s">
        <v>20</v>
      </c>
      <c r="O3632" s="183" t="s">
        <v>20</v>
      </c>
    </row>
    <row r="3633" spans="1:15" customFormat="1" ht="15.5" x14ac:dyDescent="0.35">
      <c r="A3633" s="176" t="s">
        <v>7843</v>
      </c>
      <c r="B3633" s="177" t="s">
        <v>7844</v>
      </c>
      <c r="C3633" s="176" t="s">
        <v>100</v>
      </c>
      <c r="D3633" s="176" t="s">
        <v>155</v>
      </c>
      <c r="E3633" s="176" t="s">
        <v>155</v>
      </c>
      <c r="F3633" s="176">
        <v>2024</v>
      </c>
      <c r="G3633" s="176" t="s">
        <v>138</v>
      </c>
      <c r="H3633" s="176" t="s">
        <v>144</v>
      </c>
      <c r="I3633" s="176" t="s">
        <v>145</v>
      </c>
      <c r="J3633" s="250" t="s">
        <v>13</v>
      </c>
      <c r="K3633" s="178">
        <v>163</v>
      </c>
      <c r="L3633" s="178">
        <v>163</v>
      </c>
      <c r="M3633" s="178">
        <v>228</v>
      </c>
      <c r="N3633" s="179" t="s">
        <v>20</v>
      </c>
      <c r="O3633" s="180" t="s">
        <v>20</v>
      </c>
    </row>
    <row r="3634" spans="1:15" customFormat="1" ht="15.5" x14ac:dyDescent="0.35">
      <c r="A3634" s="123" t="s">
        <v>7845</v>
      </c>
      <c r="B3634" s="124" t="s">
        <v>7846</v>
      </c>
      <c r="C3634" s="123" t="s">
        <v>100</v>
      </c>
      <c r="D3634" s="123" t="s">
        <v>155</v>
      </c>
      <c r="E3634" s="123" t="s">
        <v>155</v>
      </c>
      <c r="F3634" s="123">
        <v>2024</v>
      </c>
      <c r="G3634" s="123" t="s">
        <v>138</v>
      </c>
      <c r="H3634" s="123" t="s">
        <v>144</v>
      </c>
      <c r="I3634" s="123" t="s">
        <v>145</v>
      </c>
      <c r="J3634" s="251" t="s">
        <v>13</v>
      </c>
      <c r="K3634" s="181">
        <v>320</v>
      </c>
      <c r="L3634" s="181">
        <v>320</v>
      </c>
      <c r="M3634" s="181">
        <v>76.040000000000006</v>
      </c>
      <c r="N3634" s="182" t="s">
        <v>20</v>
      </c>
      <c r="O3634" s="183" t="s">
        <v>20</v>
      </c>
    </row>
    <row r="3635" spans="1:15" customFormat="1" ht="15.5" x14ac:dyDescent="0.35">
      <c r="A3635" s="176" t="s">
        <v>7847</v>
      </c>
      <c r="B3635" s="177" t="s">
        <v>7848</v>
      </c>
      <c r="C3635" s="176" t="s">
        <v>97</v>
      </c>
      <c r="D3635" s="176" t="s">
        <v>155</v>
      </c>
      <c r="E3635" s="176" t="s">
        <v>155</v>
      </c>
      <c r="F3635" s="176">
        <v>2024</v>
      </c>
      <c r="G3635" s="176" t="s">
        <v>138</v>
      </c>
      <c r="H3635" s="176" t="s">
        <v>144</v>
      </c>
      <c r="I3635" s="176" t="s">
        <v>144</v>
      </c>
      <c r="J3635" s="250" t="s">
        <v>13</v>
      </c>
      <c r="K3635" s="178">
        <v>51750</v>
      </c>
      <c r="L3635" s="178">
        <v>47000</v>
      </c>
      <c r="M3635" s="184">
        <v>47000</v>
      </c>
      <c r="N3635" s="179" t="s">
        <v>20</v>
      </c>
      <c r="O3635" s="180" t="s">
        <v>20</v>
      </c>
    </row>
    <row r="3636" spans="1:15" customFormat="1" ht="15.5" x14ac:dyDescent="0.35">
      <c r="A3636" s="123" t="s">
        <v>7849</v>
      </c>
      <c r="B3636" s="124" t="s">
        <v>7850</v>
      </c>
      <c r="C3636" s="123" t="s">
        <v>93</v>
      </c>
      <c r="D3636" s="123" t="s">
        <v>315</v>
      </c>
      <c r="E3636" s="123" t="s">
        <v>315</v>
      </c>
      <c r="F3636" s="123">
        <v>2024</v>
      </c>
      <c r="G3636" s="123" t="s">
        <v>138</v>
      </c>
      <c r="H3636" s="123" t="s">
        <v>151</v>
      </c>
      <c r="I3636" s="123" t="s">
        <v>152</v>
      </c>
      <c r="J3636" s="251" t="s">
        <v>13</v>
      </c>
      <c r="K3636" s="181">
        <v>240636</v>
      </c>
      <c r="L3636" s="181">
        <v>151420</v>
      </c>
      <c r="M3636" s="181">
        <v>150878.111</v>
      </c>
      <c r="N3636" s="182" t="s">
        <v>20</v>
      </c>
      <c r="O3636" s="183" t="s">
        <v>20</v>
      </c>
    </row>
    <row r="3637" spans="1:15" customFormat="1" ht="15.5" x14ac:dyDescent="0.35">
      <c r="A3637" s="176" t="s">
        <v>7851</v>
      </c>
      <c r="B3637" s="177" t="s">
        <v>7852</v>
      </c>
      <c r="C3637" s="176" t="s">
        <v>109</v>
      </c>
      <c r="D3637" s="176" t="s">
        <v>368</v>
      </c>
      <c r="E3637" s="176" t="s">
        <v>953</v>
      </c>
      <c r="F3637" s="176">
        <v>2024</v>
      </c>
      <c r="G3637" s="176" t="s">
        <v>138</v>
      </c>
      <c r="H3637" s="176" t="s">
        <v>139</v>
      </c>
      <c r="I3637" s="176" t="s">
        <v>140</v>
      </c>
      <c r="J3637" s="250" t="s">
        <v>13</v>
      </c>
      <c r="K3637" s="178">
        <v>1035592</v>
      </c>
      <c r="L3637" s="178">
        <v>1180678</v>
      </c>
      <c r="M3637" s="178">
        <v>1166540</v>
      </c>
      <c r="N3637" s="179" t="s">
        <v>20</v>
      </c>
      <c r="O3637" s="180" t="s">
        <v>20</v>
      </c>
    </row>
    <row r="3638" spans="1:15" customFormat="1" ht="15.5" x14ac:dyDescent="0.35">
      <c r="A3638" s="123" t="s">
        <v>7853</v>
      </c>
      <c r="B3638" s="124" t="s">
        <v>7854</v>
      </c>
      <c r="C3638" s="123" t="s">
        <v>111</v>
      </c>
      <c r="D3638" s="123" t="s">
        <v>155</v>
      </c>
      <c r="E3638" s="123" t="s">
        <v>155</v>
      </c>
      <c r="F3638" s="123">
        <v>2024</v>
      </c>
      <c r="G3638" s="123" t="s">
        <v>138</v>
      </c>
      <c r="H3638" s="123" t="s">
        <v>151</v>
      </c>
      <c r="I3638" s="123" t="s">
        <v>152</v>
      </c>
      <c r="J3638" s="251" t="s">
        <v>13</v>
      </c>
      <c r="K3638" s="181">
        <v>510</v>
      </c>
      <c r="L3638" s="181">
        <v>120</v>
      </c>
      <c r="M3638" s="181">
        <v>85.045000000000002</v>
      </c>
      <c r="N3638" s="182" t="s">
        <v>20</v>
      </c>
      <c r="O3638" s="183" t="s">
        <v>20</v>
      </c>
    </row>
    <row r="3639" spans="1:15" customFormat="1" ht="15.5" x14ac:dyDescent="0.35">
      <c r="A3639" s="176" t="s">
        <v>7855</v>
      </c>
      <c r="B3639" s="177" t="s">
        <v>7856</v>
      </c>
      <c r="C3639" s="176" t="s">
        <v>97</v>
      </c>
      <c r="D3639" s="176" t="s">
        <v>155</v>
      </c>
      <c r="E3639" s="176" t="s">
        <v>155</v>
      </c>
      <c r="F3639" s="176">
        <v>2024</v>
      </c>
      <c r="G3639" s="176" t="s">
        <v>138</v>
      </c>
      <c r="H3639" s="176" t="s">
        <v>144</v>
      </c>
      <c r="I3639" s="176" t="s">
        <v>145</v>
      </c>
      <c r="J3639" s="250" t="s">
        <v>13</v>
      </c>
      <c r="K3639" s="178">
        <v>1125493</v>
      </c>
      <c r="L3639" s="178">
        <v>1125493</v>
      </c>
      <c r="M3639" s="178">
        <v>1124725.94</v>
      </c>
      <c r="N3639" s="179" t="s">
        <v>20</v>
      </c>
      <c r="O3639" s="180" t="s">
        <v>20</v>
      </c>
    </row>
    <row r="3640" spans="1:15" customFormat="1" ht="15.5" x14ac:dyDescent="0.35">
      <c r="A3640" s="123" t="s">
        <v>7857</v>
      </c>
      <c r="B3640" s="124" t="s">
        <v>7858</v>
      </c>
      <c r="C3640" s="123" t="s">
        <v>97</v>
      </c>
      <c r="D3640" s="123" t="s">
        <v>155</v>
      </c>
      <c r="E3640" s="123" t="s">
        <v>155</v>
      </c>
      <c r="F3640" s="123">
        <v>2024</v>
      </c>
      <c r="G3640" s="123" t="s">
        <v>138</v>
      </c>
      <c r="H3640" s="123" t="s">
        <v>144</v>
      </c>
      <c r="I3640" s="123" t="s">
        <v>145</v>
      </c>
      <c r="J3640" s="251" t="s">
        <v>13</v>
      </c>
      <c r="K3640" s="181">
        <v>1706177</v>
      </c>
      <c r="L3640" s="181">
        <v>1706177</v>
      </c>
      <c r="M3640" s="181">
        <v>1705073</v>
      </c>
      <c r="N3640" s="182" t="s">
        <v>20</v>
      </c>
      <c r="O3640" s="183" t="s">
        <v>20</v>
      </c>
    </row>
    <row r="3641" spans="1:15" customFormat="1" ht="15.5" x14ac:dyDescent="0.35">
      <c r="A3641" s="176" t="s">
        <v>7859</v>
      </c>
      <c r="B3641" s="177" t="s">
        <v>7860</v>
      </c>
      <c r="C3641" s="176" t="s">
        <v>97</v>
      </c>
      <c r="D3641" s="176" t="s">
        <v>155</v>
      </c>
      <c r="E3641" s="176" t="s">
        <v>155</v>
      </c>
      <c r="F3641" s="176">
        <v>2024</v>
      </c>
      <c r="G3641" s="176" t="s">
        <v>138</v>
      </c>
      <c r="H3641" s="176" t="s">
        <v>144</v>
      </c>
      <c r="I3641" s="176" t="s">
        <v>145</v>
      </c>
      <c r="J3641" s="250" t="s">
        <v>13</v>
      </c>
      <c r="K3641" s="178">
        <v>20</v>
      </c>
      <c r="L3641" s="178">
        <v>20</v>
      </c>
      <c r="M3641" s="184">
        <v>0</v>
      </c>
      <c r="N3641" s="179" t="s">
        <v>20</v>
      </c>
      <c r="O3641" s="180" t="s">
        <v>146</v>
      </c>
    </row>
    <row r="3642" spans="1:15" customFormat="1" ht="15.5" x14ac:dyDescent="0.35">
      <c r="A3642" s="123" t="s">
        <v>7861</v>
      </c>
      <c r="B3642" s="124" t="s">
        <v>7862</v>
      </c>
      <c r="C3642" s="123" t="s">
        <v>97</v>
      </c>
      <c r="D3642" s="123" t="s">
        <v>155</v>
      </c>
      <c r="E3642" s="123" t="s">
        <v>155</v>
      </c>
      <c r="F3642" s="123">
        <v>2024</v>
      </c>
      <c r="G3642" s="123" t="s">
        <v>138</v>
      </c>
      <c r="H3642" s="123" t="s">
        <v>144</v>
      </c>
      <c r="I3642" s="123" t="s">
        <v>145</v>
      </c>
      <c r="J3642" s="251" t="s">
        <v>13</v>
      </c>
      <c r="K3642" s="181">
        <v>1324819</v>
      </c>
      <c r="L3642" s="181">
        <v>1324819</v>
      </c>
      <c r="M3642" s="181">
        <v>1323486.1270000001</v>
      </c>
      <c r="N3642" s="182" t="s">
        <v>20</v>
      </c>
      <c r="O3642" s="183" t="s">
        <v>20</v>
      </c>
    </row>
    <row r="3643" spans="1:15" customFormat="1" ht="15.5" x14ac:dyDescent="0.35">
      <c r="A3643" s="176" t="s">
        <v>7863</v>
      </c>
      <c r="B3643" s="177" t="s">
        <v>7864</v>
      </c>
      <c r="C3643" s="176" t="s">
        <v>89</v>
      </c>
      <c r="D3643" s="176" t="s">
        <v>155</v>
      </c>
      <c r="E3643" s="176" t="s">
        <v>155</v>
      </c>
      <c r="F3643" s="176">
        <v>2024</v>
      </c>
      <c r="G3643" s="176" t="s">
        <v>138</v>
      </c>
      <c r="H3643" s="176" t="s">
        <v>151</v>
      </c>
      <c r="I3643" s="176" t="s">
        <v>152</v>
      </c>
      <c r="J3643" s="250" t="s">
        <v>13</v>
      </c>
      <c r="K3643" s="178">
        <v>50499</v>
      </c>
      <c r="L3643" s="178">
        <v>41900</v>
      </c>
      <c r="M3643" s="178">
        <v>95.049000000000007</v>
      </c>
      <c r="N3643" s="179" t="s">
        <v>20</v>
      </c>
      <c r="O3643" s="180" t="s">
        <v>20</v>
      </c>
    </row>
    <row r="3644" spans="1:15" customFormat="1" ht="15.5" x14ac:dyDescent="0.35">
      <c r="A3644" s="123" t="s">
        <v>7865</v>
      </c>
      <c r="B3644" s="124" t="s">
        <v>7866</v>
      </c>
      <c r="C3644" s="123" t="s">
        <v>89</v>
      </c>
      <c r="D3644" s="123" t="s">
        <v>186</v>
      </c>
      <c r="E3644" s="123" t="s">
        <v>374</v>
      </c>
      <c r="F3644" s="123">
        <v>2024</v>
      </c>
      <c r="G3644" s="123" t="s">
        <v>138</v>
      </c>
      <c r="H3644" s="123" t="s">
        <v>151</v>
      </c>
      <c r="I3644" s="123" t="s">
        <v>152</v>
      </c>
      <c r="J3644" s="251" t="s">
        <v>13</v>
      </c>
      <c r="K3644" s="181">
        <v>265476</v>
      </c>
      <c r="L3644" s="181">
        <v>256250</v>
      </c>
      <c r="M3644" s="181">
        <v>115246.38</v>
      </c>
      <c r="N3644" s="182" t="s">
        <v>20</v>
      </c>
      <c r="O3644" s="183" t="s">
        <v>20</v>
      </c>
    </row>
    <row r="3645" spans="1:15" customFormat="1" ht="15.5" x14ac:dyDescent="0.35">
      <c r="A3645" s="176" t="s">
        <v>7867</v>
      </c>
      <c r="B3645" s="177" t="s">
        <v>7868</v>
      </c>
      <c r="C3645" s="176" t="s">
        <v>89</v>
      </c>
      <c r="D3645" s="176" t="s">
        <v>221</v>
      </c>
      <c r="E3645" s="176" t="s">
        <v>222</v>
      </c>
      <c r="F3645" s="176">
        <v>2024</v>
      </c>
      <c r="G3645" s="176" t="s">
        <v>138</v>
      </c>
      <c r="H3645" s="176" t="s">
        <v>151</v>
      </c>
      <c r="I3645" s="176" t="s">
        <v>152</v>
      </c>
      <c r="J3645" s="250" t="s">
        <v>13</v>
      </c>
      <c r="K3645" s="178">
        <v>15259</v>
      </c>
      <c r="L3645" s="178">
        <v>110</v>
      </c>
      <c r="M3645" s="178">
        <v>0</v>
      </c>
      <c r="N3645" s="179" t="s">
        <v>20</v>
      </c>
      <c r="O3645" s="180" t="s">
        <v>146</v>
      </c>
    </row>
    <row r="3646" spans="1:15" customFormat="1" ht="15.5" x14ac:dyDescent="0.35">
      <c r="A3646" s="123" t="s">
        <v>7869</v>
      </c>
      <c r="B3646" s="124" t="s">
        <v>7870</v>
      </c>
      <c r="C3646" s="123" t="s">
        <v>89</v>
      </c>
      <c r="D3646" s="123" t="s">
        <v>155</v>
      </c>
      <c r="E3646" s="123" t="s">
        <v>155</v>
      </c>
      <c r="F3646" s="123">
        <v>2024</v>
      </c>
      <c r="G3646" s="123" t="s">
        <v>138</v>
      </c>
      <c r="H3646" s="123" t="s">
        <v>151</v>
      </c>
      <c r="I3646" s="123" t="s">
        <v>152</v>
      </c>
      <c r="J3646" s="251" t="s">
        <v>13</v>
      </c>
      <c r="K3646" s="181">
        <v>73769</v>
      </c>
      <c r="L3646" s="181">
        <v>210</v>
      </c>
      <c r="M3646" s="181">
        <v>80.042000000000002</v>
      </c>
      <c r="N3646" s="182" t="s">
        <v>20</v>
      </c>
      <c r="O3646" s="183" t="s">
        <v>20</v>
      </c>
    </row>
    <row r="3647" spans="1:15" customFormat="1" ht="15.5" x14ac:dyDescent="0.35">
      <c r="A3647" s="176" t="s">
        <v>7871</v>
      </c>
      <c r="B3647" s="177" t="s">
        <v>7872</v>
      </c>
      <c r="C3647" s="176" t="s">
        <v>89</v>
      </c>
      <c r="D3647" s="176" t="s">
        <v>221</v>
      </c>
      <c r="E3647" s="176" t="s">
        <v>1842</v>
      </c>
      <c r="F3647" s="176">
        <v>2024</v>
      </c>
      <c r="G3647" s="176" t="s">
        <v>138</v>
      </c>
      <c r="H3647" s="176" t="s">
        <v>151</v>
      </c>
      <c r="I3647" s="176" t="s">
        <v>152</v>
      </c>
      <c r="J3647" s="250" t="s">
        <v>13</v>
      </c>
      <c r="K3647" s="178">
        <v>59570</v>
      </c>
      <c r="L3647" s="178">
        <v>210</v>
      </c>
      <c r="M3647" s="178">
        <v>80.042000000000002</v>
      </c>
      <c r="N3647" s="179" t="s">
        <v>20</v>
      </c>
      <c r="O3647" s="180" t="s">
        <v>20</v>
      </c>
    </row>
    <row r="3648" spans="1:15" customFormat="1" ht="15.5" x14ac:dyDescent="0.35">
      <c r="A3648" s="123" t="s">
        <v>7873</v>
      </c>
      <c r="B3648" s="124" t="s">
        <v>7874</v>
      </c>
      <c r="C3648" s="123" t="s">
        <v>89</v>
      </c>
      <c r="D3648" s="123" t="s">
        <v>155</v>
      </c>
      <c r="E3648" s="123" t="s">
        <v>155</v>
      </c>
      <c r="F3648" s="123">
        <v>2024</v>
      </c>
      <c r="G3648" s="123" t="s">
        <v>138</v>
      </c>
      <c r="H3648" s="123" t="s">
        <v>151</v>
      </c>
      <c r="I3648" s="123" t="s">
        <v>152</v>
      </c>
      <c r="J3648" s="251" t="s">
        <v>13</v>
      </c>
      <c r="K3648" s="181">
        <v>70901</v>
      </c>
      <c r="L3648" s="181">
        <v>110</v>
      </c>
      <c r="M3648" s="181">
        <v>85.045000000000002</v>
      </c>
      <c r="N3648" s="182" t="s">
        <v>20</v>
      </c>
      <c r="O3648" s="183" t="s">
        <v>20</v>
      </c>
    </row>
    <row r="3649" spans="1:15" customFormat="1" ht="15.5" x14ac:dyDescent="0.35">
      <c r="A3649" s="176" t="s">
        <v>7875</v>
      </c>
      <c r="B3649" s="177" t="s">
        <v>7876</v>
      </c>
      <c r="C3649" s="176" t="s">
        <v>89</v>
      </c>
      <c r="D3649" s="176" t="s">
        <v>155</v>
      </c>
      <c r="E3649" s="176" t="s">
        <v>155</v>
      </c>
      <c r="F3649" s="176">
        <v>2024</v>
      </c>
      <c r="G3649" s="176" t="s">
        <v>138</v>
      </c>
      <c r="H3649" s="176" t="s">
        <v>151</v>
      </c>
      <c r="I3649" s="176" t="s">
        <v>152</v>
      </c>
      <c r="J3649" s="250" t="s">
        <v>13</v>
      </c>
      <c r="K3649" s="178">
        <v>115486</v>
      </c>
      <c r="L3649" s="178">
        <v>260</v>
      </c>
      <c r="M3649" s="178">
        <v>161.441</v>
      </c>
      <c r="N3649" s="179" t="s">
        <v>20</v>
      </c>
      <c r="O3649" s="180" t="s">
        <v>20</v>
      </c>
    </row>
    <row r="3650" spans="1:15" customFormat="1" ht="15.5" x14ac:dyDescent="0.35">
      <c r="A3650" s="123" t="s">
        <v>7877</v>
      </c>
      <c r="B3650" s="124" t="s">
        <v>7878</v>
      </c>
      <c r="C3650" s="123" t="s">
        <v>89</v>
      </c>
      <c r="D3650" s="123" t="s">
        <v>155</v>
      </c>
      <c r="E3650" s="123" t="s">
        <v>155</v>
      </c>
      <c r="F3650" s="123">
        <v>2024</v>
      </c>
      <c r="G3650" s="123" t="s">
        <v>138</v>
      </c>
      <c r="H3650" s="123" t="s">
        <v>414</v>
      </c>
      <c r="I3650" s="123" t="s">
        <v>415</v>
      </c>
      <c r="J3650" s="251" t="s">
        <v>13</v>
      </c>
      <c r="K3650" s="181">
        <v>270</v>
      </c>
      <c r="L3650" s="181">
        <v>270</v>
      </c>
      <c r="M3650" s="181">
        <v>250</v>
      </c>
      <c r="N3650" s="182" t="s">
        <v>20</v>
      </c>
      <c r="O3650" s="183" t="s">
        <v>20</v>
      </c>
    </row>
    <row r="3651" spans="1:15" customFormat="1" ht="15.5" x14ac:dyDescent="0.35">
      <c r="A3651" s="176" t="s">
        <v>7879</v>
      </c>
      <c r="B3651" s="177" t="s">
        <v>7880</v>
      </c>
      <c r="C3651" s="176" t="s">
        <v>89</v>
      </c>
      <c r="D3651" s="176" t="s">
        <v>155</v>
      </c>
      <c r="E3651" s="176" t="s">
        <v>155</v>
      </c>
      <c r="F3651" s="176">
        <v>2024</v>
      </c>
      <c r="G3651" s="176" t="s">
        <v>138</v>
      </c>
      <c r="H3651" s="176" t="s">
        <v>414</v>
      </c>
      <c r="I3651" s="176" t="s">
        <v>415</v>
      </c>
      <c r="J3651" s="250" t="s">
        <v>13</v>
      </c>
      <c r="K3651" s="178">
        <v>160</v>
      </c>
      <c r="L3651" s="178">
        <v>160</v>
      </c>
      <c r="M3651" s="178">
        <v>72.037999999999997</v>
      </c>
      <c r="N3651" s="179" t="s">
        <v>20</v>
      </c>
      <c r="O3651" s="180" t="s">
        <v>20</v>
      </c>
    </row>
    <row r="3652" spans="1:15" customFormat="1" ht="15.5" x14ac:dyDescent="0.35">
      <c r="A3652" s="123" t="s">
        <v>7881</v>
      </c>
      <c r="B3652" s="124" t="s">
        <v>7882</v>
      </c>
      <c r="C3652" s="123" t="s">
        <v>89</v>
      </c>
      <c r="D3652" s="123" t="s">
        <v>155</v>
      </c>
      <c r="E3652" s="123" t="s">
        <v>155</v>
      </c>
      <c r="F3652" s="123">
        <v>2024</v>
      </c>
      <c r="G3652" s="123" t="s">
        <v>251</v>
      </c>
      <c r="H3652" s="123" t="s">
        <v>414</v>
      </c>
      <c r="I3652" s="123" t="s">
        <v>415</v>
      </c>
      <c r="J3652" s="251" t="s">
        <v>13</v>
      </c>
      <c r="K3652" s="181">
        <v>105925</v>
      </c>
      <c r="L3652" s="181">
        <v>241219</v>
      </c>
      <c r="M3652" s="181">
        <v>105924.16899999999</v>
      </c>
      <c r="N3652" s="182" t="s">
        <v>20</v>
      </c>
      <c r="O3652" s="183" t="s">
        <v>20</v>
      </c>
    </row>
    <row r="3653" spans="1:15" customFormat="1" ht="15.5" x14ac:dyDescent="0.35">
      <c r="A3653" s="176" t="s">
        <v>7883</v>
      </c>
      <c r="B3653" s="177" t="s">
        <v>7884</v>
      </c>
      <c r="C3653" s="176" t="s">
        <v>91</v>
      </c>
      <c r="D3653" s="176" t="s">
        <v>155</v>
      </c>
      <c r="E3653" s="176" t="s">
        <v>155</v>
      </c>
      <c r="F3653" s="176">
        <v>2024</v>
      </c>
      <c r="G3653" s="176" t="s">
        <v>138</v>
      </c>
      <c r="H3653" s="176" t="s">
        <v>151</v>
      </c>
      <c r="I3653" s="176" t="s">
        <v>200</v>
      </c>
      <c r="J3653" s="250" t="s">
        <v>13</v>
      </c>
      <c r="K3653" s="178">
        <v>54078</v>
      </c>
      <c r="L3653" s="178">
        <v>53150</v>
      </c>
      <c r="M3653" s="178">
        <v>95.049000000000007</v>
      </c>
      <c r="N3653" s="179" t="s">
        <v>20</v>
      </c>
      <c r="O3653" s="180" t="s">
        <v>20</v>
      </c>
    </row>
    <row r="3654" spans="1:15" customFormat="1" ht="15.5" x14ac:dyDescent="0.35">
      <c r="A3654" s="123" t="s">
        <v>7885</v>
      </c>
      <c r="B3654" s="124" t="s">
        <v>7886</v>
      </c>
      <c r="C3654" s="123" t="s">
        <v>87</v>
      </c>
      <c r="D3654" s="123" t="s">
        <v>155</v>
      </c>
      <c r="E3654" s="123" t="s">
        <v>155</v>
      </c>
      <c r="F3654" s="123">
        <v>2024</v>
      </c>
      <c r="G3654" s="123" t="s">
        <v>138</v>
      </c>
      <c r="H3654" s="123" t="s">
        <v>151</v>
      </c>
      <c r="I3654" s="123" t="s">
        <v>152</v>
      </c>
      <c r="J3654" s="251" t="s">
        <v>13</v>
      </c>
      <c r="K3654" s="181">
        <v>109500</v>
      </c>
      <c r="L3654" s="181">
        <v>510</v>
      </c>
      <c r="M3654" s="181">
        <v>85.045000000000002</v>
      </c>
      <c r="N3654" s="182" t="s">
        <v>20</v>
      </c>
      <c r="O3654" s="183" t="s">
        <v>20</v>
      </c>
    </row>
    <row r="3655" spans="1:15" customFormat="1" ht="15.5" x14ac:dyDescent="0.35">
      <c r="A3655" s="176" t="s">
        <v>7887</v>
      </c>
      <c r="B3655" s="177" t="s">
        <v>7888</v>
      </c>
      <c r="C3655" s="176" t="s">
        <v>88</v>
      </c>
      <c r="D3655" s="176" t="s">
        <v>412</v>
      </c>
      <c r="E3655" s="176" t="s">
        <v>632</v>
      </c>
      <c r="F3655" s="176">
        <v>2024</v>
      </c>
      <c r="G3655" s="176" t="s">
        <v>138</v>
      </c>
      <c r="H3655" s="176" t="s">
        <v>144</v>
      </c>
      <c r="I3655" s="176" t="s">
        <v>145</v>
      </c>
      <c r="J3655" s="250" t="s">
        <v>13</v>
      </c>
      <c r="K3655" s="178">
        <v>1009</v>
      </c>
      <c r="L3655" s="178">
        <v>10</v>
      </c>
      <c r="M3655" s="178">
        <v>0</v>
      </c>
      <c r="N3655" s="179" t="s">
        <v>20</v>
      </c>
      <c r="O3655" s="180" t="s">
        <v>146</v>
      </c>
    </row>
    <row r="3656" spans="1:15" customFormat="1" ht="15.5" x14ac:dyDescent="0.35">
      <c r="A3656" s="123" t="s">
        <v>7889</v>
      </c>
      <c r="B3656" s="124" t="s">
        <v>7890</v>
      </c>
      <c r="C3656" s="123" t="s">
        <v>111</v>
      </c>
      <c r="D3656" s="123" t="s">
        <v>180</v>
      </c>
      <c r="E3656" s="123" t="s">
        <v>1633</v>
      </c>
      <c r="F3656" s="123">
        <v>2024</v>
      </c>
      <c r="G3656" s="123" t="s">
        <v>138</v>
      </c>
      <c r="H3656" s="123" t="s">
        <v>321</v>
      </c>
      <c r="I3656" s="123" t="s">
        <v>322</v>
      </c>
      <c r="J3656" s="251" t="s">
        <v>13</v>
      </c>
      <c r="K3656" s="181">
        <v>393296</v>
      </c>
      <c r="L3656" s="181">
        <v>10002</v>
      </c>
      <c r="M3656" s="181">
        <v>0</v>
      </c>
      <c r="N3656" s="182" t="s">
        <v>20</v>
      </c>
      <c r="O3656" s="183" t="s">
        <v>146</v>
      </c>
    </row>
    <row r="3657" spans="1:15" customFormat="1" ht="15.5" x14ac:dyDescent="0.35">
      <c r="A3657" s="176" t="s">
        <v>7891</v>
      </c>
      <c r="B3657" s="177" t="s">
        <v>7892</v>
      </c>
      <c r="C3657" s="176" t="s">
        <v>88</v>
      </c>
      <c r="D3657" s="176" t="s">
        <v>626</v>
      </c>
      <c r="E3657" s="176" t="s">
        <v>627</v>
      </c>
      <c r="F3657" s="176">
        <v>2024</v>
      </c>
      <c r="G3657" s="176" t="s">
        <v>138</v>
      </c>
      <c r="H3657" s="176" t="s">
        <v>182</v>
      </c>
      <c r="I3657" s="176" t="s">
        <v>330</v>
      </c>
      <c r="J3657" s="250" t="s">
        <v>13</v>
      </c>
      <c r="K3657" s="178">
        <v>1231972</v>
      </c>
      <c r="L3657" s="178">
        <v>90633</v>
      </c>
      <c r="M3657" s="178">
        <v>90572.323000000004</v>
      </c>
      <c r="N3657" s="179" t="s">
        <v>20</v>
      </c>
      <c r="O3657" s="180" t="s">
        <v>20</v>
      </c>
    </row>
    <row r="3658" spans="1:15" customFormat="1" ht="15.5" x14ac:dyDescent="0.35">
      <c r="A3658" s="123" t="s">
        <v>7893</v>
      </c>
      <c r="B3658" s="124" t="s">
        <v>7894</v>
      </c>
      <c r="C3658" s="123" t="s">
        <v>86</v>
      </c>
      <c r="D3658" s="123" t="s">
        <v>155</v>
      </c>
      <c r="E3658" s="123" t="s">
        <v>155</v>
      </c>
      <c r="F3658" s="123">
        <v>2024</v>
      </c>
      <c r="G3658" s="123" t="s">
        <v>251</v>
      </c>
      <c r="H3658" s="123" t="s">
        <v>414</v>
      </c>
      <c r="I3658" s="123" t="s">
        <v>415</v>
      </c>
      <c r="J3658" s="251" t="s">
        <v>13</v>
      </c>
      <c r="K3658" s="181">
        <v>310</v>
      </c>
      <c r="L3658" s="181">
        <v>10</v>
      </c>
      <c r="M3658" s="181">
        <v>0</v>
      </c>
      <c r="N3658" s="182" t="s">
        <v>20</v>
      </c>
      <c r="O3658" s="183" t="s">
        <v>146</v>
      </c>
    </row>
    <row r="3659" spans="1:15" customFormat="1" ht="15.5" x14ac:dyDescent="0.35">
      <c r="A3659" s="176" t="s">
        <v>7895</v>
      </c>
      <c r="B3659" s="177" t="s">
        <v>7896</v>
      </c>
      <c r="C3659" s="176" t="s">
        <v>86</v>
      </c>
      <c r="D3659" s="176" t="s">
        <v>155</v>
      </c>
      <c r="E3659" s="176" t="s">
        <v>155</v>
      </c>
      <c r="F3659" s="176">
        <v>2024</v>
      </c>
      <c r="G3659" s="176" t="s">
        <v>138</v>
      </c>
      <c r="H3659" s="176" t="s">
        <v>414</v>
      </c>
      <c r="I3659" s="176" t="s">
        <v>415</v>
      </c>
      <c r="J3659" s="250" t="s">
        <v>13</v>
      </c>
      <c r="K3659" s="178">
        <v>120385</v>
      </c>
      <c r="L3659" s="178">
        <v>138514</v>
      </c>
      <c r="M3659" s="178">
        <v>120159.902</v>
      </c>
      <c r="N3659" s="179" t="s">
        <v>20</v>
      </c>
      <c r="O3659" s="180" t="s">
        <v>20</v>
      </c>
    </row>
    <row r="3660" spans="1:15" customFormat="1" ht="15.5" x14ac:dyDescent="0.35">
      <c r="A3660" s="123" t="s">
        <v>7897</v>
      </c>
      <c r="B3660" s="124" t="s">
        <v>7898</v>
      </c>
      <c r="C3660" s="123" t="s">
        <v>90</v>
      </c>
      <c r="D3660" s="123" t="s">
        <v>155</v>
      </c>
      <c r="E3660" s="123" t="s">
        <v>155</v>
      </c>
      <c r="F3660" s="123">
        <v>2024</v>
      </c>
      <c r="G3660" s="123" t="s">
        <v>138</v>
      </c>
      <c r="H3660" s="123" t="s">
        <v>151</v>
      </c>
      <c r="I3660" s="123" t="s">
        <v>152</v>
      </c>
      <c r="J3660" s="251" t="s">
        <v>13</v>
      </c>
      <c r="K3660" s="181">
        <v>537</v>
      </c>
      <c r="L3660" s="181">
        <v>41910</v>
      </c>
      <c r="M3660" s="181">
        <v>90.046000000000006</v>
      </c>
      <c r="N3660" s="182" t="s">
        <v>20</v>
      </c>
      <c r="O3660" s="183" t="s">
        <v>20</v>
      </c>
    </row>
    <row r="3661" spans="1:15" customFormat="1" ht="15.5" x14ac:dyDescent="0.35">
      <c r="A3661" s="176" t="s">
        <v>7899</v>
      </c>
      <c r="B3661" s="177" t="s">
        <v>7900</v>
      </c>
      <c r="C3661" s="176" t="s">
        <v>100</v>
      </c>
      <c r="D3661" s="176" t="s">
        <v>73</v>
      </c>
      <c r="E3661" s="176" t="s">
        <v>1009</v>
      </c>
      <c r="F3661" s="176">
        <v>2024</v>
      </c>
      <c r="G3661" s="176" t="s">
        <v>138</v>
      </c>
      <c r="H3661" s="176" t="s">
        <v>151</v>
      </c>
      <c r="I3661" s="176" t="s">
        <v>152</v>
      </c>
      <c r="J3661" s="250" t="s">
        <v>13</v>
      </c>
      <c r="K3661" s="178">
        <v>1517</v>
      </c>
      <c r="L3661" s="178">
        <v>110</v>
      </c>
      <c r="M3661" s="178">
        <v>85.045000000000002</v>
      </c>
      <c r="N3661" s="179" t="s">
        <v>20</v>
      </c>
      <c r="O3661" s="180" t="s">
        <v>20</v>
      </c>
    </row>
    <row r="3662" spans="1:15" customFormat="1" ht="15.5" x14ac:dyDescent="0.35">
      <c r="A3662" s="123" t="s">
        <v>7901</v>
      </c>
      <c r="B3662" s="124" t="s">
        <v>7902</v>
      </c>
      <c r="C3662" s="123" t="s">
        <v>111</v>
      </c>
      <c r="D3662" s="123" t="s">
        <v>155</v>
      </c>
      <c r="E3662" s="123" t="s">
        <v>155</v>
      </c>
      <c r="F3662" s="123">
        <v>2024</v>
      </c>
      <c r="G3662" s="123" t="s">
        <v>138</v>
      </c>
      <c r="H3662" s="123" t="s">
        <v>151</v>
      </c>
      <c r="I3662" s="123" t="s">
        <v>152</v>
      </c>
      <c r="J3662" s="251" t="s">
        <v>13</v>
      </c>
      <c r="K3662" s="181">
        <v>543</v>
      </c>
      <c r="L3662" s="181">
        <v>210</v>
      </c>
      <c r="M3662" s="181">
        <v>100.05200000000001</v>
      </c>
      <c r="N3662" s="182" t="s">
        <v>20</v>
      </c>
      <c r="O3662" s="183" t="s">
        <v>20</v>
      </c>
    </row>
    <row r="3663" spans="1:15" customFormat="1" ht="15.5" x14ac:dyDescent="0.35">
      <c r="A3663" s="176" t="s">
        <v>7903</v>
      </c>
      <c r="B3663" s="177" t="s">
        <v>7904</v>
      </c>
      <c r="C3663" s="176" t="s">
        <v>92</v>
      </c>
      <c r="D3663" s="176" t="s">
        <v>155</v>
      </c>
      <c r="E3663" s="176" t="s">
        <v>155</v>
      </c>
      <c r="F3663" s="176">
        <v>2024</v>
      </c>
      <c r="G3663" s="176" t="s">
        <v>251</v>
      </c>
      <c r="H3663" s="176" t="s">
        <v>144</v>
      </c>
      <c r="I3663" s="176" t="s">
        <v>144</v>
      </c>
      <c r="J3663" s="250" t="s">
        <v>13</v>
      </c>
      <c r="K3663" s="178">
        <v>144900</v>
      </c>
      <c r="L3663" s="178">
        <v>144900</v>
      </c>
      <c r="M3663" s="178">
        <v>144900</v>
      </c>
      <c r="N3663" s="179" t="s">
        <v>20</v>
      </c>
      <c r="O3663" s="180" t="s">
        <v>20</v>
      </c>
    </row>
    <row r="3664" spans="1:15" customFormat="1" ht="15.5" x14ac:dyDescent="0.35">
      <c r="A3664" s="123" t="s">
        <v>7905</v>
      </c>
      <c r="B3664" s="124" t="s">
        <v>7906</v>
      </c>
      <c r="C3664" s="123" t="s">
        <v>109</v>
      </c>
      <c r="D3664" s="123" t="s">
        <v>368</v>
      </c>
      <c r="E3664" s="123" t="s">
        <v>2709</v>
      </c>
      <c r="F3664" s="123">
        <v>2024</v>
      </c>
      <c r="G3664" s="123" t="s">
        <v>138</v>
      </c>
      <c r="H3664" s="123" t="s">
        <v>414</v>
      </c>
      <c r="I3664" s="123" t="s">
        <v>415</v>
      </c>
      <c r="J3664" s="251" t="s">
        <v>13</v>
      </c>
      <c r="K3664" s="181">
        <v>10</v>
      </c>
      <c r="L3664" s="181">
        <v>10</v>
      </c>
      <c r="M3664" s="181">
        <v>0</v>
      </c>
      <c r="N3664" s="182" t="s">
        <v>20</v>
      </c>
      <c r="O3664" s="183" t="s">
        <v>146</v>
      </c>
    </row>
    <row r="3665" spans="1:15" customFormat="1" ht="15.5" x14ac:dyDescent="0.35">
      <c r="A3665" s="176" t="s">
        <v>7907</v>
      </c>
      <c r="B3665" s="177" t="s">
        <v>7908</v>
      </c>
      <c r="C3665" s="176" t="s">
        <v>90</v>
      </c>
      <c r="D3665" s="176" t="s">
        <v>155</v>
      </c>
      <c r="E3665" s="176" t="s">
        <v>155</v>
      </c>
      <c r="F3665" s="176">
        <v>2024</v>
      </c>
      <c r="G3665" s="176" t="s">
        <v>138</v>
      </c>
      <c r="H3665" s="176" t="s">
        <v>144</v>
      </c>
      <c r="I3665" s="176" t="s">
        <v>145</v>
      </c>
      <c r="J3665" s="250" t="s">
        <v>13</v>
      </c>
      <c r="K3665" s="178">
        <v>113143</v>
      </c>
      <c r="L3665" s="178">
        <v>38401</v>
      </c>
      <c r="M3665" s="178">
        <v>38400</v>
      </c>
      <c r="N3665" s="179" t="s">
        <v>20</v>
      </c>
      <c r="O3665" s="180" t="s">
        <v>20</v>
      </c>
    </row>
    <row r="3666" spans="1:15" customFormat="1" ht="15.5" x14ac:dyDescent="0.35">
      <c r="A3666" s="123" t="s">
        <v>7909</v>
      </c>
      <c r="B3666" s="124" t="s">
        <v>7910</v>
      </c>
      <c r="C3666" s="123" t="s">
        <v>86</v>
      </c>
      <c r="D3666" s="123" t="s">
        <v>155</v>
      </c>
      <c r="E3666" s="123" t="s">
        <v>155</v>
      </c>
      <c r="F3666" s="123">
        <v>2024</v>
      </c>
      <c r="G3666" s="123" t="s">
        <v>138</v>
      </c>
      <c r="H3666" s="123" t="s">
        <v>151</v>
      </c>
      <c r="I3666" s="123" t="s">
        <v>152</v>
      </c>
      <c r="J3666" s="251" t="s">
        <v>13</v>
      </c>
      <c r="K3666" s="181">
        <v>54078</v>
      </c>
      <c r="L3666" s="181">
        <v>52250</v>
      </c>
      <c r="M3666" s="181">
        <v>500</v>
      </c>
      <c r="N3666" s="182" t="s">
        <v>20</v>
      </c>
      <c r="O3666" s="183" t="s">
        <v>20</v>
      </c>
    </row>
    <row r="3667" spans="1:15" customFormat="1" ht="15.5" x14ac:dyDescent="0.35">
      <c r="A3667" s="176" t="s">
        <v>7911</v>
      </c>
      <c r="B3667" s="177" t="s">
        <v>7912</v>
      </c>
      <c r="C3667" s="176" t="s">
        <v>74</v>
      </c>
      <c r="D3667" s="176" t="s">
        <v>155</v>
      </c>
      <c r="E3667" s="176" t="s">
        <v>155</v>
      </c>
      <c r="F3667" s="176">
        <v>2024</v>
      </c>
      <c r="G3667" s="176" t="s">
        <v>251</v>
      </c>
      <c r="H3667" s="176" t="s">
        <v>151</v>
      </c>
      <c r="I3667" s="176" t="s">
        <v>152</v>
      </c>
      <c r="J3667" s="250" t="s">
        <v>13</v>
      </c>
      <c r="K3667" s="178">
        <v>511288</v>
      </c>
      <c r="L3667" s="178">
        <v>494000</v>
      </c>
      <c r="M3667" s="178">
        <v>445382.217</v>
      </c>
      <c r="N3667" s="179" t="s">
        <v>20</v>
      </c>
      <c r="O3667" s="180" t="s">
        <v>20</v>
      </c>
    </row>
    <row r="3668" spans="1:15" customFormat="1" ht="15.5" x14ac:dyDescent="0.35">
      <c r="A3668" s="123" t="s">
        <v>7913</v>
      </c>
      <c r="B3668" s="124" t="s">
        <v>7914</v>
      </c>
      <c r="C3668" s="123" t="s">
        <v>88</v>
      </c>
      <c r="D3668" s="123" t="s">
        <v>396</v>
      </c>
      <c r="E3668" s="123" t="s">
        <v>962</v>
      </c>
      <c r="F3668" s="123">
        <v>2024</v>
      </c>
      <c r="G3668" s="123" t="s">
        <v>138</v>
      </c>
      <c r="H3668" s="123" t="s">
        <v>151</v>
      </c>
      <c r="I3668" s="123" t="s">
        <v>152</v>
      </c>
      <c r="J3668" s="251" t="s">
        <v>13</v>
      </c>
      <c r="K3668" s="181">
        <v>43366</v>
      </c>
      <c r="L3668" s="181">
        <v>110</v>
      </c>
      <c r="M3668" s="181">
        <v>85.045000000000002</v>
      </c>
      <c r="N3668" s="182" t="s">
        <v>20</v>
      </c>
      <c r="O3668" s="183" t="s">
        <v>20</v>
      </c>
    </row>
    <row r="3669" spans="1:15" customFormat="1" ht="15.5" x14ac:dyDescent="0.35">
      <c r="A3669" s="176" t="s">
        <v>7915</v>
      </c>
      <c r="B3669" s="177" t="s">
        <v>7916</v>
      </c>
      <c r="C3669" s="176" t="s">
        <v>88</v>
      </c>
      <c r="D3669" s="176" t="s">
        <v>396</v>
      </c>
      <c r="E3669" s="176" t="s">
        <v>396</v>
      </c>
      <c r="F3669" s="176">
        <v>2024</v>
      </c>
      <c r="G3669" s="176" t="s">
        <v>138</v>
      </c>
      <c r="H3669" s="176" t="s">
        <v>151</v>
      </c>
      <c r="I3669" s="176" t="s">
        <v>200</v>
      </c>
      <c r="J3669" s="250" t="s">
        <v>13</v>
      </c>
      <c r="K3669" s="178">
        <v>54078</v>
      </c>
      <c r="L3669" s="178">
        <v>110</v>
      </c>
      <c r="M3669" s="178">
        <v>85.045000000000002</v>
      </c>
      <c r="N3669" s="179" t="s">
        <v>20</v>
      </c>
      <c r="O3669" s="180" t="s">
        <v>20</v>
      </c>
    </row>
    <row r="3670" spans="1:15" customFormat="1" ht="15.5" x14ac:dyDescent="0.35">
      <c r="A3670" s="123" t="s">
        <v>7917</v>
      </c>
      <c r="B3670" s="124" t="s">
        <v>7918</v>
      </c>
      <c r="C3670" s="123" t="s">
        <v>84</v>
      </c>
      <c r="D3670" s="123" t="s">
        <v>155</v>
      </c>
      <c r="E3670" s="123" t="s">
        <v>155</v>
      </c>
      <c r="F3670" s="123">
        <v>2024</v>
      </c>
      <c r="G3670" s="123" t="s">
        <v>251</v>
      </c>
      <c r="H3670" s="123" t="s">
        <v>144</v>
      </c>
      <c r="I3670" s="123" t="s">
        <v>144</v>
      </c>
      <c r="J3670" s="251" t="s">
        <v>13</v>
      </c>
      <c r="K3670" s="181">
        <v>80000</v>
      </c>
      <c r="L3670" s="181">
        <v>80000</v>
      </c>
      <c r="M3670" s="181">
        <v>80000</v>
      </c>
      <c r="N3670" s="182" t="s">
        <v>20</v>
      </c>
      <c r="O3670" s="183" t="s">
        <v>20</v>
      </c>
    </row>
    <row r="3671" spans="1:15" customFormat="1" ht="15.5" x14ac:dyDescent="0.35">
      <c r="A3671" s="176" t="s">
        <v>7919</v>
      </c>
      <c r="B3671" s="177" t="s">
        <v>7920</v>
      </c>
      <c r="C3671" s="176" t="s">
        <v>87</v>
      </c>
      <c r="D3671" s="176" t="s">
        <v>155</v>
      </c>
      <c r="E3671" s="176" t="s">
        <v>155</v>
      </c>
      <c r="F3671" s="176">
        <v>2024</v>
      </c>
      <c r="G3671" s="176" t="s">
        <v>138</v>
      </c>
      <c r="H3671" s="176" t="s">
        <v>151</v>
      </c>
      <c r="I3671" s="176" t="s">
        <v>152</v>
      </c>
      <c r="J3671" s="250" t="s">
        <v>13</v>
      </c>
      <c r="K3671" s="178">
        <v>30389</v>
      </c>
      <c r="L3671" s="178">
        <v>1020</v>
      </c>
      <c r="M3671" s="178">
        <v>95.049000000000007</v>
      </c>
      <c r="N3671" s="179" t="s">
        <v>20</v>
      </c>
      <c r="O3671" s="180" t="s">
        <v>20</v>
      </c>
    </row>
    <row r="3672" spans="1:15" customFormat="1" ht="15.5" x14ac:dyDescent="0.35">
      <c r="A3672" s="123" t="s">
        <v>7921</v>
      </c>
      <c r="B3672" s="124" t="s">
        <v>7922</v>
      </c>
      <c r="C3672" s="123" t="s">
        <v>88</v>
      </c>
      <c r="D3672" s="123" t="s">
        <v>626</v>
      </c>
      <c r="E3672" s="123" t="s">
        <v>627</v>
      </c>
      <c r="F3672" s="123">
        <v>2024</v>
      </c>
      <c r="G3672" s="123" t="s">
        <v>138</v>
      </c>
      <c r="H3672" s="123" t="s">
        <v>210</v>
      </c>
      <c r="I3672" s="123" t="s">
        <v>289</v>
      </c>
      <c r="J3672" s="251" t="s">
        <v>13</v>
      </c>
      <c r="K3672" s="181">
        <v>1738448</v>
      </c>
      <c r="L3672" s="181">
        <v>210081</v>
      </c>
      <c r="M3672" s="181">
        <v>210080.94200000001</v>
      </c>
      <c r="N3672" s="182" t="s">
        <v>20</v>
      </c>
      <c r="O3672" s="183" t="s">
        <v>20</v>
      </c>
    </row>
    <row r="3673" spans="1:15" customFormat="1" ht="15.5" x14ac:dyDescent="0.35">
      <c r="A3673" s="176" t="s">
        <v>7923</v>
      </c>
      <c r="B3673" s="177" t="s">
        <v>7924</v>
      </c>
      <c r="C3673" s="176" t="s">
        <v>90</v>
      </c>
      <c r="D3673" s="176" t="s">
        <v>155</v>
      </c>
      <c r="E3673" s="176" t="s">
        <v>155</v>
      </c>
      <c r="F3673" s="176">
        <v>2024</v>
      </c>
      <c r="G3673" s="176" t="s">
        <v>138</v>
      </c>
      <c r="H3673" s="176" t="s">
        <v>151</v>
      </c>
      <c r="I3673" s="176" t="s">
        <v>152</v>
      </c>
      <c r="J3673" s="250" t="s">
        <v>13</v>
      </c>
      <c r="K3673" s="178">
        <v>50500</v>
      </c>
      <c r="L3673" s="178">
        <v>41900</v>
      </c>
      <c r="M3673" s="178">
        <v>0</v>
      </c>
      <c r="N3673" s="179" t="s">
        <v>20</v>
      </c>
      <c r="O3673" s="180" t="s">
        <v>146</v>
      </c>
    </row>
    <row r="3674" spans="1:15" customFormat="1" ht="15.5" x14ac:dyDescent="0.35">
      <c r="A3674" s="123" t="s">
        <v>7925</v>
      </c>
      <c r="B3674" s="124" t="s">
        <v>7926</v>
      </c>
      <c r="C3674" s="123" t="s">
        <v>90</v>
      </c>
      <c r="D3674" s="123" t="s">
        <v>155</v>
      </c>
      <c r="E3674" s="123" t="s">
        <v>155</v>
      </c>
      <c r="F3674" s="123">
        <v>2024</v>
      </c>
      <c r="G3674" s="123" t="s">
        <v>138</v>
      </c>
      <c r="H3674" s="123" t="s">
        <v>151</v>
      </c>
      <c r="I3674" s="123" t="s">
        <v>152</v>
      </c>
      <c r="J3674" s="251" t="s">
        <v>13</v>
      </c>
      <c r="K3674" s="181">
        <v>43366</v>
      </c>
      <c r="L3674" s="181">
        <v>41900</v>
      </c>
      <c r="M3674" s="181">
        <v>0</v>
      </c>
      <c r="N3674" s="182" t="s">
        <v>20</v>
      </c>
      <c r="O3674" s="183" t="s">
        <v>146</v>
      </c>
    </row>
    <row r="3675" spans="1:15" customFormat="1" ht="15.5" x14ac:dyDescent="0.35">
      <c r="A3675" s="176" t="s">
        <v>7927</v>
      </c>
      <c r="B3675" s="177" t="s">
        <v>7928</v>
      </c>
      <c r="C3675" s="176" t="s">
        <v>97</v>
      </c>
      <c r="D3675" s="176" t="s">
        <v>685</v>
      </c>
      <c r="E3675" s="176" t="s">
        <v>1195</v>
      </c>
      <c r="F3675" s="176">
        <v>2024</v>
      </c>
      <c r="G3675" s="176" t="s">
        <v>138</v>
      </c>
      <c r="H3675" s="176" t="s">
        <v>151</v>
      </c>
      <c r="I3675" s="176" t="s">
        <v>200</v>
      </c>
      <c r="J3675" s="250" t="s">
        <v>13</v>
      </c>
      <c r="K3675" s="178">
        <v>155249</v>
      </c>
      <c r="L3675" s="178">
        <v>77739</v>
      </c>
      <c r="M3675" s="178">
        <v>77739</v>
      </c>
      <c r="N3675" s="179" t="s">
        <v>20</v>
      </c>
      <c r="O3675" s="180" t="s">
        <v>20</v>
      </c>
    </row>
    <row r="3676" spans="1:15" customFormat="1" ht="15.5" x14ac:dyDescent="0.35">
      <c r="A3676" s="123" t="s">
        <v>7929</v>
      </c>
      <c r="B3676" s="124" t="s">
        <v>7930</v>
      </c>
      <c r="C3676" s="123" t="s">
        <v>89</v>
      </c>
      <c r="D3676" s="123" t="s">
        <v>221</v>
      </c>
      <c r="E3676" s="123" t="s">
        <v>62</v>
      </c>
      <c r="F3676" s="123">
        <v>2024</v>
      </c>
      <c r="G3676" s="123" t="s">
        <v>138</v>
      </c>
      <c r="H3676" s="123" t="s">
        <v>162</v>
      </c>
      <c r="I3676" s="123" t="s">
        <v>1018</v>
      </c>
      <c r="J3676" s="251" t="s">
        <v>13</v>
      </c>
      <c r="K3676" s="181">
        <v>41067</v>
      </c>
      <c r="L3676" s="181">
        <v>41067</v>
      </c>
      <c r="M3676" s="181">
        <v>37067</v>
      </c>
      <c r="N3676" s="182" t="s">
        <v>20</v>
      </c>
      <c r="O3676" s="183" t="s">
        <v>20</v>
      </c>
    </row>
    <row r="3677" spans="1:15" customFormat="1" ht="15.5" x14ac:dyDescent="0.35">
      <c r="A3677" s="176" t="s">
        <v>7931</v>
      </c>
      <c r="B3677" s="177" t="s">
        <v>7932</v>
      </c>
      <c r="C3677" s="176" t="s">
        <v>97</v>
      </c>
      <c r="D3677" s="176" t="s">
        <v>333</v>
      </c>
      <c r="E3677" s="176" t="s">
        <v>333</v>
      </c>
      <c r="F3677" s="176">
        <v>2024</v>
      </c>
      <c r="G3677" s="176" t="s">
        <v>138</v>
      </c>
      <c r="H3677" s="176" t="s">
        <v>210</v>
      </c>
      <c r="I3677" s="176" t="s">
        <v>211</v>
      </c>
      <c r="J3677" s="250" t="s">
        <v>13</v>
      </c>
      <c r="K3677" s="178">
        <v>11499</v>
      </c>
      <c r="L3677" s="178">
        <v>301</v>
      </c>
      <c r="M3677" s="178">
        <v>23.215</v>
      </c>
      <c r="N3677" s="179" t="s">
        <v>20</v>
      </c>
      <c r="O3677" s="180" t="s">
        <v>20</v>
      </c>
    </row>
    <row r="3678" spans="1:15" customFormat="1" ht="15.5" x14ac:dyDescent="0.35">
      <c r="A3678" s="123" t="s">
        <v>7933</v>
      </c>
      <c r="B3678" s="124" t="s">
        <v>7934</v>
      </c>
      <c r="C3678" s="123" t="s">
        <v>90</v>
      </c>
      <c r="D3678" s="123" t="s">
        <v>155</v>
      </c>
      <c r="E3678" s="123" t="s">
        <v>155</v>
      </c>
      <c r="F3678" s="123">
        <v>2024</v>
      </c>
      <c r="G3678" s="123" t="s">
        <v>138</v>
      </c>
      <c r="H3678" s="123" t="s">
        <v>151</v>
      </c>
      <c r="I3678" s="123" t="s">
        <v>152</v>
      </c>
      <c r="J3678" s="251" t="s">
        <v>13</v>
      </c>
      <c r="K3678" s="181">
        <v>41900</v>
      </c>
      <c r="L3678" s="181">
        <v>510</v>
      </c>
      <c r="M3678" s="181">
        <v>85.045000000000002</v>
      </c>
      <c r="N3678" s="182" t="s">
        <v>20</v>
      </c>
      <c r="O3678" s="183" t="s">
        <v>20</v>
      </c>
    </row>
    <row r="3679" spans="1:15" customFormat="1" ht="15.5" x14ac:dyDescent="0.35">
      <c r="A3679" s="176" t="s">
        <v>7935</v>
      </c>
      <c r="B3679" s="177" t="s">
        <v>7936</v>
      </c>
      <c r="C3679" s="176" t="s">
        <v>93</v>
      </c>
      <c r="D3679" s="176" t="s">
        <v>315</v>
      </c>
      <c r="E3679" s="176" t="s">
        <v>155</v>
      </c>
      <c r="F3679" s="176">
        <v>2024</v>
      </c>
      <c r="G3679" s="176" t="s">
        <v>138</v>
      </c>
      <c r="H3679" s="176" t="s">
        <v>151</v>
      </c>
      <c r="I3679" s="176" t="s">
        <v>152</v>
      </c>
      <c r="J3679" s="250" t="s">
        <v>13</v>
      </c>
      <c r="K3679" s="178">
        <v>230517</v>
      </c>
      <c r="L3679" s="178">
        <v>110</v>
      </c>
      <c r="M3679" s="178">
        <v>80.042000000000002</v>
      </c>
      <c r="N3679" s="179" t="s">
        <v>20</v>
      </c>
      <c r="O3679" s="180" t="s">
        <v>20</v>
      </c>
    </row>
    <row r="3680" spans="1:15" customFormat="1" ht="15.5" x14ac:dyDescent="0.35">
      <c r="A3680" s="123" t="s">
        <v>7937</v>
      </c>
      <c r="B3680" s="124" t="s">
        <v>7938</v>
      </c>
      <c r="C3680" s="123" t="s">
        <v>91</v>
      </c>
      <c r="D3680" s="123" t="s">
        <v>155</v>
      </c>
      <c r="E3680" s="123" t="s">
        <v>155</v>
      </c>
      <c r="F3680" s="123">
        <v>2024</v>
      </c>
      <c r="G3680" s="123" t="s">
        <v>138</v>
      </c>
      <c r="H3680" s="123" t="s">
        <v>144</v>
      </c>
      <c r="I3680" s="123" t="s">
        <v>144</v>
      </c>
      <c r="J3680" s="251" t="s">
        <v>13</v>
      </c>
      <c r="K3680" s="181">
        <v>396591</v>
      </c>
      <c r="L3680" s="181">
        <v>396591</v>
      </c>
      <c r="M3680" s="181">
        <v>174159.23699999999</v>
      </c>
      <c r="N3680" s="182" t="s">
        <v>20</v>
      </c>
      <c r="O3680" s="183" t="s">
        <v>20</v>
      </c>
    </row>
    <row r="3681" spans="1:15" customFormat="1" ht="15.5" x14ac:dyDescent="0.35">
      <c r="A3681" s="176" t="s">
        <v>7939</v>
      </c>
      <c r="B3681" s="177" t="s">
        <v>7940</v>
      </c>
      <c r="C3681" s="176" t="s">
        <v>100</v>
      </c>
      <c r="D3681" s="176" t="s">
        <v>73</v>
      </c>
      <c r="E3681" s="176" t="s">
        <v>1009</v>
      </c>
      <c r="F3681" s="176">
        <v>2024</v>
      </c>
      <c r="G3681" s="176" t="s">
        <v>251</v>
      </c>
      <c r="H3681" s="176" t="s">
        <v>182</v>
      </c>
      <c r="I3681" s="176" t="s">
        <v>330</v>
      </c>
      <c r="J3681" s="250" t="s">
        <v>13</v>
      </c>
      <c r="K3681" s="178">
        <v>10067</v>
      </c>
      <c r="L3681" s="178">
        <v>10067</v>
      </c>
      <c r="M3681" s="178">
        <v>10067</v>
      </c>
      <c r="N3681" s="179" t="s">
        <v>20</v>
      </c>
      <c r="O3681" s="180" t="s">
        <v>20</v>
      </c>
    </row>
    <row r="3682" spans="1:15" customFormat="1" ht="15.5" x14ac:dyDescent="0.35">
      <c r="A3682" s="123" t="s">
        <v>7941</v>
      </c>
      <c r="B3682" s="124" t="s">
        <v>7942</v>
      </c>
      <c r="C3682" s="123" t="s">
        <v>100</v>
      </c>
      <c r="D3682" s="123" t="s">
        <v>155</v>
      </c>
      <c r="E3682" s="123" t="s">
        <v>155</v>
      </c>
      <c r="F3682" s="123">
        <v>2024</v>
      </c>
      <c r="G3682" s="123" t="s">
        <v>138</v>
      </c>
      <c r="H3682" s="123" t="s">
        <v>151</v>
      </c>
      <c r="I3682" s="123" t="s">
        <v>200</v>
      </c>
      <c r="J3682" s="251" t="s">
        <v>13</v>
      </c>
      <c r="K3682" s="181">
        <v>34346</v>
      </c>
      <c r="L3682" s="181">
        <v>1165</v>
      </c>
      <c r="M3682" s="181">
        <v>1165</v>
      </c>
      <c r="N3682" s="182" t="s">
        <v>20</v>
      </c>
      <c r="O3682" s="183" t="s">
        <v>20</v>
      </c>
    </row>
    <row r="3683" spans="1:15" customFormat="1" ht="15.5" x14ac:dyDescent="0.35">
      <c r="A3683" s="176" t="s">
        <v>7943</v>
      </c>
      <c r="B3683" s="177" t="s">
        <v>7944</v>
      </c>
      <c r="C3683" s="176" t="s">
        <v>93</v>
      </c>
      <c r="D3683" s="176" t="s">
        <v>155</v>
      </c>
      <c r="E3683" s="176" t="s">
        <v>155</v>
      </c>
      <c r="F3683" s="176">
        <v>2024</v>
      </c>
      <c r="G3683" s="176" t="s">
        <v>138</v>
      </c>
      <c r="H3683" s="176" t="s">
        <v>151</v>
      </c>
      <c r="I3683" s="176" t="s">
        <v>152</v>
      </c>
      <c r="J3683" s="250" t="s">
        <v>13</v>
      </c>
      <c r="K3683" s="178">
        <v>2035</v>
      </c>
      <c r="L3683" s="178">
        <v>1400</v>
      </c>
      <c r="M3683" s="178">
        <v>0</v>
      </c>
      <c r="N3683" s="179" t="s">
        <v>20</v>
      </c>
      <c r="O3683" s="180" t="s">
        <v>146</v>
      </c>
    </row>
    <row r="3684" spans="1:15" customFormat="1" ht="15.5" x14ac:dyDescent="0.35">
      <c r="A3684" s="123" t="s">
        <v>7945</v>
      </c>
      <c r="B3684" s="124" t="s">
        <v>7946</v>
      </c>
      <c r="C3684" s="123" t="s">
        <v>89</v>
      </c>
      <c r="D3684" s="123" t="s">
        <v>155</v>
      </c>
      <c r="E3684" s="123" t="s">
        <v>155</v>
      </c>
      <c r="F3684" s="123">
        <v>2024</v>
      </c>
      <c r="G3684" s="123" t="s">
        <v>138</v>
      </c>
      <c r="H3684" s="123" t="s">
        <v>151</v>
      </c>
      <c r="I3684" s="123" t="s">
        <v>152</v>
      </c>
      <c r="J3684" s="251" t="s">
        <v>13</v>
      </c>
      <c r="K3684" s="181">
        <v>9500000</v>
      </c>
      <c r="L3684" s="181">
        <v>25000</v>
      </c>
      <c r="M3684" s="181">
        <v>23194.128000000001</v>
      </c>
      <c r="N3684" s="182" t="s">
        <v>20</v>
      </c>
      <c r="O3684" s="183" t="s">
        <v>20</v>
      </c>
    </row>
    <row r="3685" spans="1:15" customFormat="1" ht="15.5" x14ac:dyDescent="0.35">
      <c r="A3685" s="176" t="s">
        <v>7947</v>
      </c>
      <c r="B3685" s="177" t="s">
        <v>7948</v>
      </c>
      <c r="C3685" s="176" t="s">
        <v>97</v>
      </c>
      <c r="D3685" s="176" t="s">
        <v>155</v>
      </c>
      <c r="E3685" s="176" t="s">
        <v>155</v>
      </c>
      <c r="F3685" s="176">
        <v>2024</v>
      </c>
      <c r="G3685" s="176" t="s">
        <v>138</v>
      </c>
      <c r="H3685" s="176" t="s">
        <v>144</v>
      </c>
      <c r="I3685" s="176" t="s">
        <v>145</v>
      </c>
      <c r="J3685" s="250" t="s">
        <v>13</v>
      </c>
      <c r="K3685" s="178">
        <v>1311520</v>
      </c>
      <c r="L3685" s="178">
        <v>1311520</v>
      </c>
      <c r="M3685" s="178">
        <v>1310085</v>
      </c>
      <c r="N3685" s="179" t="s">
        <v>20</v>
      </c>
      <c r="O3685" s="180" t="s">
        <v>20</v>
      </c>
    </row>
    <row r="3686" spans="1:15" customFormat="1" ht="15.5" x14ac:dyDescent="0.35">
      <c r="A3686" s="123" t="s">
        <v>7949</v>
      </c>
      <c r="B3686" s="124" t="s">
        <v>7950</v>
      </c>
      <c r="C3686" s="123" t="s">
        <v>90</v>
      </c>
      <c r="D3686" s="123" t="s">
        <v>489</v>
      </c>
      <c r="E3686" s="123" t="s">
        <v>155</v>
      </c>
      <c r="F3686" s="123">
        <v>2024</v>
      </c>
      <c r="G3686" s="123" t="s">
        <v>138</v>
      </c>
      <c r="H3686" s="123" t="s">
        <v>139</v>
      </c>
      <c r="I3686" s="123" t="s">
        <v>168</v>
      </c>
      <c r="J3686" s="251" t="s">
        <v>13</v>
      </c>
      <c r="K3686" s="181">
        <v>41109</v>
      </c>
      <c r="L3686" s="181">
        <v>100000</v>
      </c>
      <c r="M3686" s="181">
        <v>41107</v>
      </c>
      <c r="N3686" s="182" t="s">
        <v>20</v>
      </c>
      <c r="O3686" s="183" t="s">
        <v>20</v>
      </c>
    </row>
    <row r="3687" spans="1:15" customFormat="1" ht="15.5" x14ac:dyDescent="0.35">
      <c r="A3687" s="176" t="s">
        <v>7951</v>
      </c>
      <c r="B3687" s="177" t="s">
        <v>7952</v>
      </c>
      <c r="C3687" s="176" t="s">
        <v>75</v>
      </c>
      <c r="D3687" s="176" t="s">
        <v>155</v>
      </c>
      <c r="E3687" s="176" t="s">
        <v>155</v>
      </c>
      <c r="F3687" s="176">
        <v>2024</v>
      </c>
      <c r="G3687" s="176" t="s">
        <v>138</v>
      </c>
      <c r="H3687" s="176" t="s">
        <v>847</v>
      </c>
      <c r="I3687" s="176" t="s">
        <v>7953</v>
      </c>
      <c r="J3687" s="250" t="s">
        <v>13</v>
      </c>
      <c r="K3687" s="178">
        <v>105350</v>
      </c>
      <c r="L3687" s="178">
        <v>107393</v>
      </c>
      <c r="M3687" s="178">
        <v>107393</v>
      </c>
      <c r="N3687" s="179" t="s">
        <v>20</v>
      </c>
      <c r="O3687" s="180" t="s">
        <v>20</v>
      </c>
    </row>
    <row r="3688" spans="1:15" customFormat="1" ht="15.5" x14ac:dyDescent="0.35">
      <c r="A3688" s="123" t="s">
        <v>7954</v>
      </c>
      <c r="B3688" s="124" t="s">
        <v>7955</v>
      </c>
      <c r="C3688" s="123" t="s">
        <v>90</v>
      </c>
      <c r="D3688" s="123" t="s">
        <v>155</v>
      </c>
      <c r="E3688" s="123" t="s">
        <v>155</v>
      </c>
      <c r="F3688" s="123">
        <v>2024</v>
      </c>
      <c r="G3688" s="123" t="s">
        <v>138</v>
      </c>
      <c r="H3688" s="123" t="s">
        <v>151</v>
      </c>
      <c r="I3688" s="123" t="s">
        <v>152</v>
      </c>
      <c r="J3688" s="251" t="s">
        <v>13</v>
      </c>
      <c r="K3688" s="181">
        <v>107361</v>
      </c>
      <c r="L3688" s="181">
        <v>110</v>
      </c>
      <c r="M3688" s="181">
        <v>0</v>
      </c>
      <c r="N3688" s="182" t="s">
        <v>20</v>
      </c>
      <c r="O3688" s="183" t="s">
        <v>146</v>
      </c>
    </row>
    <row r="3689" spans="1:15" customFormat="1" ht="15.5" x14ac:dyDescent="0.35">
      <c r="A3689" s="176" t="s">
        <v>7956</v>
      </c>
      <c r="B3689" s="177" t="s">
        <v>7957</v>
      </c>
      <c r="C3689" s="176" t="s">
        <v>292</v>
      </c>
      <c r="D3689" s="176" t="s">
        <v>155</v>
      </c>
      <c r="E3689" s="176" t="s">
        <v>155</v>
      </c>
      <c r="F3689" s="176">
        <v>2024</v>
      </c>
      <c r="G3689" s="176" t="s">
        <v>251</v>
      </c>
      <c r="H3689" s="176" t="s">
        <v>687</v>
      </c>
      <c r="I3689" s="176" t="s">
        <v>957</v>
      </c>
      <c r="J3689" s="250" t="s">
        <v>13</v>
      </c>
      <c r="K3689" s="178">
        <v>1000</v>
      </c>
      <c r="L3689" s="178">
        <v>1000</v>
      </c>
      <c r="M3689" s="178">
        <v>0</v>
      </c>
      <c r="N3689" s="179" t="s">
        <v>20</v>
      </c>
      <c r="O3689" s="180" t="s">
        <v>146</v>
      </c>
    </row>
    <row r="3690" spans="1:15" customFormat="1" ht="15.5" x14ac:dyDescent="0.35">
      <c r="A3690" s="123" t="s">
        <v>7958</v>
      </c>
      <c r="B3690" s="124" t="s">
        <v>7959</v>
      </c>
      <c r="C3690" s="123" t="s">
        <v>90</v>
      </c>
      <c r="D3690" s="123" t="s">
        <v>404</v>
      </c>
      <c r="E3690" s="123" t="s">
        <v>1546</v>
      </c>
      <c r="F3690" s="123">
        <v>2024</v>
      </c>
      <c r="G3690" s="123" t="s">
        <v>138</v>
      </c>
      <c r="H3690" s="123" t="s">
        <v>144</v>
      </c>
      <c r="I3690" s="123" t="s">
        <v>145</v>
      </c>
      <c r="J3690" s="251" t="s">
        <v>13</v>
      </c>
      <c r="K3690" s="181">
        <v>1493173</v>
      </c>
      <c r="L3690" s="181">
        <v>352090</v>
      </c>
      <c r="M3690" s="181">
        <v>352088</v>
      </c>
      <c r="N3690" s="182" t="s">
        <v>20</v>
      </c>
      <c r="O3690" s="183" t="s">
        <v>20</v>
      </c>
    </row>
    <row r="3691" spans="1:15" customFormat="1" ht="15.5" x14ac:dyDescent="0.35">
      <c r="A3691" s="176" t="s">
        <v>7960</v>
      </c>
      <c r="B3691" s="177" t="s">
        <v>7961</v>
      </c>
      <c r="C3691" s="176" t="s">
        <v>86</v>
      </c>
      <c r="D3691" s="176" t="s">
        <v>199</v>
      </c>
      <c r="E3691" s="176" t="s">
        <v>968</v>
      </c>
      <c r="F3691" s="176">
        <v>2024</v>
      </c>
      <c r="G3691" s="176" t="s">
        <v>138</v>
      </c>
      <c r="H3691" s="176" t="s">
        <v>196</v>
      </c>
      <c r="I3691" s="176" t="s">
        <v>196</v>
      </c>
      <c r="J3691" s="250" t="s">
        <v>13</v>
      </c>
      <c r="K3691" s="178">
        <v>1536640</v>
      </c>
      <c r="L3691" s="178">
        <v>7003</v>
      </c>
      <c r="M3691" s="178">
        <v>2087</v>
      </c>
      <c r="N3691" s="179" t="s">
        <v>20</v>
      </c>
      <c r="O3691" s="180" t="s">
        <v>20</v>
      </c>
    </row>
    <row r="3692" spans="1:15" customFormat="1" ht="15.5" x14ac:dyDescent="0.35">
      <c r="A3692" s="123" t="s">
        <v>7962</v>
      </c>
      <c r="B3692" s="124" t="s">
        <v>7963</v>
      </c>
      <c r="C3692" s="123" t="s">
        <v>93</v>
      </c>
      <c r="D3692" s="123" t="s">
        <v>194</v>
      </c>
      <c r="E3692" s="123" t="s">
        <v>195</v>
      </c>
      <c r="F3692" s="123">
        <v>2024</v>
      </c>
      <c r="G3692" s="123" t="s">
        <v>138</v>
      </c>
      <c r="H3692" s="123" t="s">
        <v>414</v>
      </c>
      <c r="I3692" s="123" t="s">
        <v>415</v>
      </c>
      <c r="J3692" s="251" t="s">
        <v>13</v>
      </c>
      <c r="K3692" s="181">
        <v>510</v>
      </c>
      <c r="L3692" s="181">
        <v>10</v>
      </c>
      <c r="M3692" s="181">
        <v>0</v>
      </c>
      <c r="N3692" s="182" t="s">
        <v>20</v>
      </c>
      <c r="O3692" s="183" t="s">
        <v>146</v>
      </c>
    </row>
    <row r="3693" spans="1:15" customFormat="1" ht="15.5" x14ac:dyDescent="0.35">
      <c r="A3693" s="176" t="s">
        <v>7964</v>
      </c>
      <c r="B3693" s="177" t="s">
        <v>7965</v>
      </c>
      <c r="C3693" s="176" t="s">
        <v>91</v>
      </c>
      <c r="D3693" s="176" t="s">
        <v>155</v>
      </c>
      <c r="E3693" s="176" t="s">
        <v>155</v>
      </c>
      <c r="F3693" s="176">
        <v>2024</v>
      </c>
      <c r="G3693" s="176" t="s">
        <v>251</v>
      </c>
      <c r="H3693" s="176" t="s">
        <v>151</v>
      </c>
      <c r="I3693" s="176" t="s">
        <v>200</v>
      </c>
      <c r="J3693" s="250" t="s">
        <v>13</v>
      </c>
      <c r="K3693" s="178">
        <v>58172</v>
      </c>
      <c r="L3693" s="178">
        <v>8806</v>
      </c>
      <c r="M3693" s="178">
        <v>8806</v>
      </c>
      <c r="N3693" s="179" t="s">
        <v>20</v>
      </c>
      <c r="O3693" s="180" t="s">
        <v>20</v>
      </c>
    </row>
    <row r="3694" spans="1:15" customFormat="1" ht="15.5" x14ac:dyDescent="0.35">
      <c r="A3694" s="123" t="s">
        <v>7966</v>
      </c>
      <c r="B3694" s="124" t="s">
        <v>7967</v>
      </c>
      <c r="C3694" s="123" t="s">
        <v>86</v>
      </c>
      <c r="D3694" s="123" t="s">
        <v>155</v>
      </c>
      <c r="E3694" s="123" t="s">
        <v>155</v>
      </c>
      <c r="F3694" s="123">
        <v>2024</v>
      </c>
      <c r="G3694" s="123" t="s">
        <v>138</v>
      </c>
      <c r="H3694" s="123" t="s">
        <v>162</v>
      </c>
      <c r="I3694" s="123" t="s">
        <v>252</v>
      </c>
      <c r="J3694" s="251" t="s">
        <v>13</v>
      </c>
      <c r="K3694" s="181">
        <v>169129</v>
      </c>
      <c r="L3694" s="181">
        <v>48601</v>
      </c>
      <c r="M3694" s="181">
        <v>44700</v>
      </c>
      <c r="N3694" s="182" t="s">
        <v>20</v>
      </c>
      <c r="O3694" s="183" t="s">
        <v>20</v>
      </c>
    </row>
    <row r="3695" spans="1:15" customFormat="1" ht="15.5" x14ac:dyDescent="0.35">
      <c r="A3695" s="176" t="s">
        <v>7968</v>
      </c>
      <c r="B3695" s="177" t="s">
        <v>7969</v>
      </c>
      <c r="C3695" s="176" t="s">
        <v>90</v>
      </c>
      <c r="D3695" s="176" t="s">
        <v>6616</v>
      </c>
      <c r="E3695" s="176" t="s">
        <v>155</v>
      </c>
      <c r="F3695" s="176">
        <v>2024</v>
      </c>
      <c r="G3695" s="176" t="s">
        <v>251</v>
      </c>
      <c r="H3695" s="176" t="s">
        <v>151</v>
      </c>
      <c r="I3695" s="176" t="s">
        <v>200</v>
      </c>
      <c r="J3695" s="250" t="s">
        <v>13</v>
      </c>
      <c r="K3695" s="178">
        <v>10</v>
      </c>
      <c r="L3695" s="178">
        <v>18000</v>
      </c>
      <c r="M3695" s="178">
        <v>0</v>
      </c>
      <c r="N3695" s="179" t="s">
        <v>20</v>
      </c>
      <c r="O3695" s="180" t="s">
        <v>146</v>
      </c>
    </row>
    <row r="3696" spans="1:15" customFormat="1" ht="15.5" x14ac:dyDescent="0.35">
      <c r="A3696" s="123" t="s">
        <v>7970</v>
      </c>
      <c r="B3696" s="124" t="s">
        <v>7971</v>
      </c>
      <c r="C3696" s="123" t="s">
        <v>89</v>
      </c>
      <c r="D3696" s="123" t="s">
        <v>221</v>
      </c>
      <c r="E3696" s="123" t="s">
        <v>1842</v>
      </c>
      <c r="F3696" s="123">
        <v>2024</v>
      </c>
      <c r="G3696" s="123" t="s">
        <v>251</v>
      </c>
      <c r="H3696" s="123" t="s">
        <v>414</v>
      </c>
      <c r="I3696" s="123" t="s">
        <v>415</v>
      </c>
      <c r="J3696" s="251" t="s">
        <v>13</v>
      </c>
      <c r="K3696" s="181">
        <v>128277</v>
      </c>
      <c r="L3696" s="181">
        <v>126294</v>
      </c>
      <c r="M3696" s="181">
        <v>126293.829</v>
      </c>
      <c r="N3696" s="182" t="s">
        <v>20</v>
      </c>
      <c r="O3696" s="183" t="s">
        <v>20</v>
      </c>
    </row>
    <row r="3697" spans="1:15" customFormat="1" ht="15.5" x14ac:dyDescent="0.35">
      <c r="A3697" s="176" t="s">
        <v>7972</v>
      </c>
      <c r="B3697" s="177" t="s">
        <v>7973</v>
      </c>
      <c r="C3697" s="176" t="s">
        <v>90</v>
      </c>
      <c r="D3697" s="176" t="s">
        <v>911</v>
      </c>
      <c r="E3697" s="176" t="s">
        <v>2177</v>
      </c>
      <c r="F3697" s="176">
        <v>2024</v>
      </c>
      <c r="G3697" s="176" t="s">
        <v>138</v>
      </c>
      <c r="H3697" s="176" t="s">
        <v>151</v>
      </c>
      <c r="I3697" s="176" t="s">
        <v>200</v>
      </c>
      <c r="J3697" s="250" t="s">
        <v>13</v>
      </c>
      <c r="K3697" s="178">
        <v>24000</v>
      </c>
      <c r="L3697" s="178">
        <v>24000</v>
      </c>
      <c r="M3697" s="178">
        <v>7600</v>
      </c>
      <c r="N3697" s="179" t="s">
        <v>20</v>
      </c>
      <c r="O3697" s="180" t="s">
        <v>20</v>
      </c>
    </row>
    <row r="3698" spans="1:15" customFormat="1" ht="15.5" x14ac:dyDescent="0.35">
      <c r="A3698" s="123" t="s">
        <v>7974</v>
      </c>
      <c r="B3698" s="124" t="s">
        <v>7975</v>
      </c>
      <c r="C3698" s="123" t="s">
        <v>91</v>
      </c>
      <c r="D3698" s="123" t="s">
        <v>155</v>
      </c>
      <c r="E3698" s="123" t="s">
        <v>155</v>
      </c>
      <c r="F3698" s="123">
        <v>2024</v>
      </c>
      <c r="G3698" s="123" t="s">
        <v>138</v>
      </c>
      <c r="H3698" s="123" t="s">
        <v>151</v>
      </c>
      <c r="I3698" s="123" t="s">
        <v>200</v>
      </c>
      <c r="J3698" s="251" t="s">
        <v>13</v>
      </c>
      <c r="K3698" s="181">
        <v>14880</v>
      </c>
      <c r="L3698" s="181">
        <v>14880</v>
      </c>
      <c r="M3698" s="181">
        <v>2547.877</v>
      </c>
      <c r="N3698" s="182" t="s">
        <v>20</v>
      </c>
      <c r="O3698" s="183" t="s">
        <v>20</v>
      </c>
    </row>
    <row r="3699" spans="1:15" customFormat="1" ht="15.5" x14ac:dyDescent="0.35">
      <c r="A3699" s="176" t="s">
        <v>7976</v>
      </c>
      <c r="B3699" s="177" t="s">
        <v>7977</v>
      </c>
      <c r="C3699" s="176" t="s">
        <v>98</v>
      </c>
      <c r="D3699" s="176" t="s">
        <v>155</v>
      </c>
      <c r="E3699" s="176" t="s">
        <v>155</v>
      </c>
      <c r="F3699" s="176">
        <v>2024</v>
      </c>
      <c r="G3699" s="176" t="s">
        <v>138</v>
      </c>
      <c r="H3699" s="176" t="s">
        <v>151</v>
      </c>
      <c r="I3699" s="176" t="s">
        <v>152</v>
      </c>
      <c r="J3699" s="250" t="s">
        <v>13</v>
      </c>
      <c r="K3699" s="178">
        <v>1036</v>
      </c>
      <c r="L3699" s="178">
        <v>400</v>
      </c>
      <c r="M3699" s="178">
        <v>0</v>
      </c>
      <c r="N3699" s="179" t="s">
        <v>20</v>
      </c>
      <c r="O3699" s="180" t="s">
        <v>146</v>
      </c>
    </row>
    <row r="3700" spans="1:15" customFormat="1" ht="15.5" x14ac:dyDescent="0.35">
      <c r="A3700" s="123" t="s">
        <v>7978</v>
      </c>
      <c r="B3700" s="124" t="s">
        <v>7979</v>
      </c>
      <c r="C3700" s="123" t="s">
        <v>96</v>
      </c>
      <c r="D3700" s="123" t="s">
        <v>166</v>
      </c>
      <c r="E3700" s="123" t="s">
        <v>155</v>
      </c>
      <c r="F3700" s="123">
        <v>2024</v>
      </c>
      <c r="G3700" s="123" t="s">
        <v>138</v>
      </c>
      <c r="H3700" s="123" t="s">
        <v>139</v>
      </c>
      <c r="I3700" s="123" t="s">
        <v>140</v>
      </c>
      <c r="J3700" s="251" t="s">
        <v>13</v>
      </c>
      <c r="K3700" s="181">
        <v>10</v>
      </c>
      <c r="L3700" s="181">
        <v>10</v>
      </c>
      <c r="M3700" s="181">
        <v>0</v>
      </c>
      <c r="N3700" s="182" t="s">
        <v>20</v>
      </c>
      <c r="O3700" s="183" t="s">
        <v>146</v>
      </c>
    </row>
    <row r="3701" spans="1:15" customFormat="1" ht="15.5" x14ac:dyDescent="0.35">
      <c r="A3701" s="176" t="s">
        <v>7980</v>
      </c>
      <c r="B3701" s="177" t="s">
        <v>7981</v>
      </c>
      <c r="C3701" s="176" t="s">
        <v>97</v>
      </c>
      <c r="D3701" s="176" t="s">
        <v>685</v>
      </c>
      <c r="E3701" s="176" t="s">
        <v>686</v>
      </c>
      <c r="F3701" s="176">
        <v>2024</v>
      </c>
      <c r="G3701" s="176" t="s">
        <v>138</v>
      </c>
      <c r="H3701" s="176" t="s">
        <v>182</v>
      </c>
      <c r="I3701" s="176" t="s">
        <v>330</v>
      </c>
      <c r="J3701" s="250" t="s">
        <v>13</v>
      </c>
      <c r="K3701" s="178">
        <v>15525</v>
      </c>
      <c r="L3701" s="178">
        <v>15525</v>
      </c>
      <c r="M3701" s="178">
        <v>13500</v>
      </c>
      <c r="N3701" s="179" t="s">
        <v>20</v>
      </c>
      <c r="O3701" s="180" t="s">
        <v>20</v>
      </c>
    </row>
    <row r="3702" spans="1:15" customFormat="1" ht="15.5" x14ac:dyDescent="0.35">
      <c r="A3702" s="123" t="s">
        <v>7982</v>
      </c>
      <c r="B3702" s="124" t="s">
        <v>7983</v>
      </c>
      <c r="C3702" s="123" t="s">
        <v>96</v>
      </c>
      <c r="D3702" s="123" t="s">
        <v>166</v>
      </c>
      <c r="E3702" s="123" t="s">
        <v>167</v>
      </c>
      <c r="F3702" s="123">
        <v>2024</v>
      </c>
      <c r="G3702" s="123" t="s">
        <v>138</v>
      </c>
      <c r="H3702" s="123" t="s">
        <v>144</v>
      </c>
      <c r="I3702" s="123" t="s">
        <v>145</v>
      </c>
      <c r="J3702" s="251" t="s">
        <v>13</v>
      </c>
      <c r="K3702" s="181">
        <v>95261</v>
      </c>
      <c r="L3702" s="181">
        <v>94537</v>
      </c>
      <c r="M3702" s="181">
        <v>94227</v>
      </c>
      <c r="N3702" s="182" t="s">
        <v>20</v>
      </c>
      <c r="O3702" s="183" t="s">
        <v>20</v>
      </c>
    </row>
    <row r="3703" spans="1:15" customFormat="1" ht="15.5" x14ac:dyDescent="0.35">
      <c r="A3703" s="176" t="s">
        <v>7984</v>
      </c>
      <c r="B3703" s="177" t="s">
        <v>7985</v>
      </c>
      <c r="C3703" s="176" t="s">
        <v>90</v>
      </c>
      <c r="D3703" s="176" t="s">
        <v>155</v>
      </c>
      <c r="E3703" s="176" t="s">
        <v>155</v>
      </c>
      <c r="F3703" s="176">
        <v>2024</v>
      </c>
      <c r="G3703" s="176" t="s">
        <v>138</v>
      </c>
      <c r="H3703" s="176" t="s">
        <v>144</v>
      </c>
      <c r="I3703" s="176" t="s">
        <v>145</v>
      </c>
      <c r="J3703" s="250" t="s">
        <v>13</v>
      </c>
      <c r="K3703" s="178">
        <v>2</v>
      </c>
      <c r="L3703" s="178">
        <v>2</v>
      </c>
      <c r="M3703" s="178">
        <v>0</v>
      </c>
      <c r="N3703" s="179" t="s">
        <v>20</v>
      </c>
      <c r="O3703" s="180" t="s">
        <v>146</v>
      </c>
    </row>
    <row r="3704" spans="1:15" customFormat="1" ht="15.5" x14ac:dyDescent="0.35">
      <c r="A3704" s="123" t="s">
        <v>7986</v>
      </c>
      <c r="B3704" s="124" t="s">
        <v>7987</v>
      </c>
      <c r="C3704" s="123" t="s">
        <v>97</v>
      </c>
      <c r="D3704" s="123" t="s">
        <v>685</v>
      </c>
      <c r="E3704" s="123" t="s">
        <v>1195</v>
      </c>
      <c r="F3704" s="123">
        <v>2024</v>
      </c>
      <c r="G3704" s="123" t="s">
        <v>138</v>
      </c>
      <c r="H3704" s="123" t="s">
        <v>182</v>
      </c>
      <c r="I3704" s="123" t="s">
        <v>330</v>
      </c>
      <c r="J3704" s="251" t="s">
        <v>13</v>
      </c>
      <c r="K3704" s="181">
        <v>15525</v>
      </c>
      <c r="L3704" s="181">
        <v>15525</v>
      </c>
      <c r="M3704" s="181">
        <v>2700</v>
      </c>
      <c r="N3704" s="182" t="s">
        <v>20</v>
      </c>
      <c r="O3704" s="183" t="s">
        <v>20</v>
      </c>
    </row>
    <row r="3705" spans="1:15" customFormat="1" ht="15.5" x14ac:dyDescent="0.35">
      <c r="A3705" s="176" t="s">
        <v>7988</v>
      </c>
      <c r="B3705" s="177" t="s">
        <v>7989</v>
      </c>
      <c r="C3705" s="176" t="s">
        <v>97</v>
      </c>
      <c r="D3705" s="176" t="s">
        <v>333</v>
      </c>
      <c r="E3705" s="176" t="s">
        <v>390</v>
      </c>
      <c r="F3705" s="176">
        <v>2024</v>
      </c>
      <c r="G3705" s="176" t="s">
        <v>138</v>
      </c>
      <c r="H3705" s="176" t="s">
        <v>182</v>
      </c>
      <c r="I3705" s="176" t="s">
        <v>330</v>
      </c>
      <c r="J3705" s="250" t="s">
        <v>13</v>
      </c>
      <c r="K3705" s="178">
        <v>3000</v>
      </c>
      <c r="L3705" s="178">
        <v>3000</v>
      </c>
      <c r="M3705" s="178">
        <v>0</v>
      </c>
      <c r="N3705" s="179" t="s">
        <v>20</v>
      </c>
      <c r="O3705" s="180" t="s">
        <v>146</v>
      </c>
    </row>
    <row r="3706" spans="1:15" customFormat="1" ht="15.5" x14ac:dyDescent="0.35">
      <c r="A3706" s="123" t="s">
        <v>7990</v>
      </c>
      <c r="B3706" s="124" t="s">
        <v>7991</v>
      </c>
      <c r="C3706" s="123" t="s">
        <v>97</v>
      </c>
      <c r="D3706" s="123" t="s">
        <v>333</v>
      </c>
      <c r="E3706" s="123" t="s">
        <v>891</v>
      </c>
      <c r="F3706" s="123">
        <v>2024</v>
      </c>
      <c r="G3706" s="123" t="s">
        <v>138</v>
      </c>
      <c r="H3706" s="123" t="s">
        <v>151</v>
      </c>
      <c r="I3706" s="123" t="s">
        <v>152</v>
      </c>
      <c r="J3706" s="251" t="s">
        <v>13</v>
      </c>
      <c r="K3706" s="181">
        <v>471970</v>
      </c>
      <c r="L3706" s="181">
        <v>3</v>
      </c>
      <c r="M3706" s="181">
        <v>0</v>
      </c>
      <c r="N3706" s="182" t="s">
        <v>20</v>
      </c>
      <c r="O3706" s="183" t="s">
        <v>146</v>
      </c>
    </row>
    <row r="3707" spans="1:15" customFormat="1" ht="15.5" x14ac:dyDescent="0.35">
      <c r="A3707" s="176" t="s">
        <v>7992</v>
      </c>
      <c r="B3707" s="177" t="s">
        <v>7993</v>
      </c>
      <c r="C3707" s="176" t="s">
        <v>74</v>
      </c>
      <c r="D3707" s="176" t="s">
        <v>155</v>
      </c>
      <c r="E3707" s="176" t="s">
        <v>155</v>
      </c>
      <c r="F3707" s="176">
        <v>2024</v>
      </c>
      <c r="G3707" s="176" t="s">
        <v>251</v>
      </c>
      <c r="H3707" s="176" t="s">
        <v>144</v>
      </c>
      <c r="I3707" s="176" t="s">
        <v>226</v>
      </c>
      <c r="J3707" s="250" t="s">
        <v>13</v>
      </c>
      <c r="K3707" s="178">
        <v>212174</v>
      </c>
      <c r="L3707" s="178">
        <v>205000</v>
      </c>
      <c r="M3707" s="178">
        <v>205000</v>
      </c>
      <c r="N3707" s="179" t="s">
        <v>20</v>
      </c>
      <c r="O3707" s="180" t="s">
        <v>20</v>
      </c>
    </row>
    <row r="3708" spans="1:15" customFormat="1" ht="15.5" x14ac:dyDescent="0.35">
      <c r="A3708" s="123" t="s">
        <v>7994</v>
      </c>
      <c r="B3708" s="124" t="s">
        <v>7995</v>
      </c>
      <c r="C3708" s="123" t="s">
        <v>90</v>
      </c>
      <c r="D3708" s="123" t="s">
        <v>63</v>
      </c>
      <c r="E3708" s="123" t="s">
        <v>803</v>
      </c>
      <c r="F3708" s="123">
        <v>2024</v>
      </c>
      <c r="G3708" s="123" t="s">
        <v>138</v>
      </c>
      <c r="H3708" s="123" t="s">
        <v>687</v>
      </c>
      <c r="I3708" s="123" t="s">
        <v>957</v>
      </c>
      <c r="J3708" s="251" t="s">
        <v>13</v>
      </c>
      <c r="K3708" s="181">
        <v>182000</v>
      </c>
      <c r="L3708" s="181">
        <v>2</v>
      </c>
      <c r="M3708" s="181">
        <v>0</v>
      </c>
      <c r="N3708" s="182" t="s">
        <v>20</v>
      </c>
      <c r="O3708" s="183" t="s">
        <v>146</v>
      </c>
    </row>
    <row r="3709" spans="1:15" customFormat="1" ht="15.5" x14ac:dyDescent="0.35">
      <c r="A3709" s="176" t="s">
        <v>7996</v>
      </c>
      <c r="B3709" s="177" t="s">
        <v>7997</v>
      </c>
      <c r="C3709" s="176" t="s">
        <v>84</v>
      </c>
      <c r="D3709" s="176" t="s">
        <v>155</v>
      </c>
      <c r="E3709" s="176" t="s">
        <v>155</v>
      </c>
      <c r="F3709" s="176">
        <v>2024</v>
      </c>
      <c r="G3709" s="176" t="s">
        <v>138</v>
      </c>
      <c r="H3709" s="176" t="s">
        <v>151</v>
      </c>
      <c r="I3709" s="176" t="s">
        <v>200</v>
      </c>
      <c r="J3709" s="250" t="s">
        <v>13</v>
      </c>
      <c r="K3709" s="178">
        <v>477850</v>
      </c>
      <c r="L3709" s="178">
        <v>2500</v>
      </c>
      <c r="M3709" s="178">
        <v>110</v>
      </c>
      <c r="N3709" s="179" t="s">
        <v>20</v>
      </c>
      <c r="O3709" s="180" t="s">
        <v>20</v>
      </c>
    </row>
    <row r="3710" spans="1:15" customFormat="1" ht="15.5" x14ac:dyDescent="0.35">
      <c r="A3710" s="123" t="s">
        <v>7998</v>
      </c>
      <c r="B3710" s="124" t="s">
        <v>7999</v>
      </c>
      <c r="C3710" s="123" t="s">
        <v>96</v>
      </c>
      <c r="D3710" s="123" t="s">
        <v>155</v>
      </c>
      <c r="E3710" s="123" t="s">
        <v>155</v>
      </c>
      <c r="F3710" s="123">
        <v>2024</v>
      </c>
      <c r="G3710" s="123" t="s">
        <v>138</v>
      </c>
      <c r="H3710" s="123" t="s">
        <v>151</v>
      </c>
      <c r="I3710" s="123" t="s">
        <v>200</v>
      </c>
      <c r="J3710" s="251" t="s">
        <v>13</v>
      </c>
      <c r="K3710" s="181">
        <v>4152207</v>
      </c>
      <c r="L3710" s="181">
        <v>2083843</v>
      </c>
      <c r="M3710" s="181">
        <v>2049954</v>
      </c>
      <c r="N3710" s="182" t="s">
        <v>20</v>
      </c>
      <c r="O3710" s="183" t="s">
        <v>20</v>
      </c>
    </row>
    <row r="3711" spans="1:15" customFormat="1" ht="15.5" x14ac:dyDescent="0.35">
      <c r="A3711" s="176" t="s">
        <v>8000</v>
      </c>
      <c r="B3711" s="177" t="s">
        <v>8001</v>
      </c>
      <c r="C3711" s="176" t="s">
        <v>93</v>
      </c>
      <c r="D3711" s="176" t="s">
        <v>155</v>
      </c>
      <c r="E3711" s="176" t="s">
        <v>155</v>
      </c>
      <c r="F3711" s="176">
        <v>2024</v>
      </c>
      <c r="G3711" s="176" t="s">
        <v>138</v>
      </c>
      <c r="H3711" s="176" t="s">
        <v>151</v>
      </c>
      <c r="I3711" s="176" t="s">
        <v>200</v>
      </c>
      <c r="J3711" s="250" t="s">
        <v>13</v>
      </c>
      <c r="K3711" s="178">
        <v>15867</v>
      </c>
      <c r="L3711" s="178">
        <v>15866</v>
      </c>
      <c r="M3711" s="178">
        <v>2300</v>
      </c>
      <c r="N3711" s="179" t="s">
        <v>20</v>
      </c>
      <c r="O3711" s="180" t="s">
        <v>20</v>
      </c>
    </row>
    <row r="3712" spans="1:15" customFormat="1" ht="15.5" x14ac:dyDescent="0.35">
      <c r="A3712" s="123" t="s">
        <v>8002</v>
      </c>
      <c r="B3712" s="124" t="s">
        <v>8003</v>
      </c>
      <c r="C3712" s="123" t="s">
        <v>92</v>
      </c>
      <c r="D3712" s="123" t="s">
        <v>155</v>
      </c>
      <c r="E3712" s="123" t="s">
        <v>155</v>
      </c>
      <c r="F3712" s="123">
        <v>2024</v>
      </c>
      <c r="G3712" s="123" t="s">
        <v>138</v>
      </c>
      <c r="H3712" s="123" t="s">
        <v>151</v>
      </c>
      <c r="I3712" s="123" t="s">
        <v>200</v>
      </c>
      <c r="J3712" s="251" t="s">
        <v>13</v>
      </c>
      <c r="K3712" s="181">
        <v>163147</v>
      </c>
      <c r="L3712" s="181">
        <v>514463</v>
      </c>
      <c r="M3712" s="181">
        <v>4000</v>
      </c>
      <c r="N3712" s="182" t="s">
        <v>20</v>
      </c>
      <c r="O3712" s="183" t="s">
        <v>20</v>
      </c>
    </row>
    <row r="3713" spans="1:15" customFormat="1" ht="15.5" x14ac:dyDescent="0.35">
      <c r="A3713" s="176" t="s">
        <v>8004</v>
      </c>
      <c r="B3713" s="177" t="s">
        <v>8005</v>
      </c>
      <c r="C3713" s="176" t="s">
        <v>93</v>
      </c>
      <c r="D3713" s="176" t="s">
        <v>245</v>
      </c>
      <c r="E3713" s="176" t="s">
        <v>245</v>
      </c>
      <c r="F3713" s="176">
        <v>2024</v>
      </c>
      <c r="G3713" s="176" t="s">
        <v>138</v>
      </c>
      <c r="H3713" s="176" t="s">
        <v>139</v>
      </c>
      <c r="I3713" s="176" t="s">
        <v>140</v>
      </c>
      <c r="J3713" s="250" t="s">
        <v>13</v>
      </c>
      <c r="K3713" s="178">
        <v>1003</v>
      </c>
      <c r="L3713" s="178">
        <v>1003</v>
      </c>
      <c r="M3713" s="178">
        <v>1000</v>
      </c>
      <c r="N3713" s="179" t="s">
        <v>20</v>
      </c>
      <c r="O3713" s="180" t="s">
        <v>20</v>
      </c>
    </row>
    <row r="3714" spans="1:15" customFormat="1" ht="15.5" x14ac:dyDescent="0.35">
      <c r="A3714" s="123" t="s">
        <v>8006</v>
      </c>
      <c r="B3714" s="124" t="s">
        <v>8007</v>
      </c>
      <c r="C3714" s="123" t="s">
        <v>111</v>
      </c>
      <c r="D3714" s="123" t="s">
        <v>155</v>
      </c>
      <c r="E3714" s="123" t="s">
        <v>155</v>
      </c>
      <c r="F3714" s="123">
        <v>2024</v>
      </c>
      <c r="G3714" s="123" t="s">
        <v>138</v>
      </c>
      <c r="H3714" s="123" t="s">
        <v>162</v>
      </c>
      <c r="I3714" s="123" t="s">
        <v>2166</v>
      </c>
      <c r="J3714" s="251" t="s">
        <v>13</v>
      </c>
      <c r="K3714" s="181">
        <v>5325699</v>
      </c>
      <c r="L3714" s="185">
        <v>5325699</v>
      </c>
      <c r="M3714" s="181">
        <v>5325699</v>
      </c>
      <c r="N3714" s="182" t="s">
        <v>20</v>
      </c>
      <c r="O3714" s="183" t="s">
        <v>20</v>
      </c>
    </row>
    <row r="3715" spans="1:15" customFormat="1" ht="15.5" x14ac:dyDescent="0.35">
      <c r="A3715" s="176" t="s">
        <v>8008</v>
      </c>
      <c r="B3715" s="177" t="s">
        <v>8009</v>
      </c>
      <c r="C3715" s="176" t="s">
        <v>86</v>
      </c>
      <c r="D3715" s="176" t="s">
        <v>155</v>
      </c>
      <c r="E3715" s="176" t="s">
        <v>155</v>
      </c>
      <c r="F3715" s="176">
        <v>2024</v>
      </c>
      <c r="G3715" s="176" t="s">
        <v>138</v>
      </c>
      <c r="H3715" s="176" t="s">
        <v>151</v>
      </c>
      <c r="I3715" s="176" t="s">
        <v>152</v>
      </c>
      <c r="J3715" s="250" t="s">
        <v>13</v>
      </c>
      <c r="K3715" s="178">
        <v>43366</v>
      </c>
      <c r="L3715" s="178">
        <v>41900</v>
      </c>
      <c r="M3715" s="178">
        <v>500</v>
      </c>
      <c r="N3715" s="179" t="s">
        <v>20</v>
      </c>
      <c r="O3715" s="180" t="s">
        <v>20</v>
      </c>
    </row>
    <row r="3716" spans="1:15" customFormat="1" ht="15.5" x14ac:dyDescent="0.35">
      <c r="A3716" s="123" t="s">
        <v>8010</v>
      </c>
      <c r="B3716" s="124" t="s">
        <v>8011</v>
      </c>
      <c r="C3716" s="123" t="s">
        <v>98</v>
      </c>
      <c r="D3716" s="123" t="s">
        <v>155</v>
      </c>
      <c r="E3716" s="123" t="s">
        <v>155</v>
      </c>
      <c r="F3716" s="123">
        <v>2024</v>
      </c>
      <c r="G3716" s="123" t="s">
        <v>138</v>
      </c>
      <c r="H3716" s="123" t="s">
        <v>151</v>
      </c>
      <c r="I3716" s="123" t="s">
        <v>200</v>
      </c>
      <c r="J3716" s="251" t="s">
        <v>13</v>
      </c>
      <c r="K3716" s="181">
        <v>69514</v>
      </c>
      <c r="L3716" s="181">
        <v>498738</v>
      </c>
      <c r="M3716" s="181">
        <v>30051.137999999999</v>
      </c>
      <c r="N3716" s="182" t="s">
        <v>20</v>
      </c>
      <c r="O3716" s="183" t="s">
        <v>20</v>
      </c>
    </row>
    <row r="3717" spans="1:15" customFormat="1" ht="15.5" x14ac:dyDescent="0.35">
      <c r="A3717" s="176" t="s">
        <v>8012</v>
      </c>
      <c r="B3717" s="177" t="s">
        <v>8013</v>
      </c>
      <c r="C3717" s="176" t="s">
        <v>84</v>
      </c>
      <c r="D3717" s="176" t="s">
        <v>155</v>
      </c>
      <c r="E3717" s="176" t="s">
        <v>155</v>
      </c>
      <c r="F3717" s="176">
        <v>2024</v>
      </c>
      <c r="G3717" s="176" t="s">
        <v>138</v>
      </c>
      <c r="H3717" s="176" t="s">
        <v>151</v>
      </c>
      <c r="I3717" s="176" t="s">
        <v>200</v>
      </c>
      <c r="J3717" s="250" t="s">
        <v>13</v>
      </c>
      <c r="K3717" s="178">
        <v>2000000</v>
      </c>
      <c r="L3717" s="178">
        <v>517500</v>
      </c>
      <c r="M3717" s="184">
        <v>7703.49</v>
      </c>
      <c r="N3717" s="179" t="s">
        <v>20</v>
      </c>
      <c r="O3717" s="180" t="s">
        <v>20</v>
      </c>
    </row>
    <row r="3718" spans="1:15" customFormat="1" ht="15.5" x14ac:dyDescent="0.35">
      <c r="A3718" s="123" t="s">
        <v>8014</v>
      </c>
      <c r="B3718" s="124" t="s">
        <v>8015</v>
      </c>
      <c r="C3718" s="123" t="s">
        <v>86</v>
      </c>
      <c r="D3718" s="123" t="s">
        <v>155</v>
      </c>
      <c r="E3718" s="123" t="s">
        <v>155</v>
      </c>
      <c r="F3718" s="123">
        <v>2024</v>
      </c>
      <c r="G3718" s="123" t="s">
        <v>138</v>
      </c>
      <c r="H3718" s="123" t="s">
        <v>151</v>
      </c>
      <c r="I3718" s="123" t="s">
        <v>200</v>
      </c>
      <c r="J3718" s="251" t="s">
        <v>13</v>
      </c>
      <c r="K3718" s="181">
        <v>74000</v>
      </c>
      <c r="L3718" s="181">
        <v>371000</v>
      </c>
      <c r="M3718" s="181">
        <v>709.24</v>
      </c>
      <c r="N3718" s="182" t="s">
        <v>20</v>
      </c>
      <c r="O3718" s="183" t="s">
        <v>20</v>
      </c>
    </row>
    <row r="3719" spans="1:15" customFormat="1" ht="15.5" x14ac:dyDescent="0.35">
      <c r="A3719" s="176" t="s">
        <v>8016</v>
      </c>
      <c r="B3719" s="177" t="s">
        <v>8017</v>
      </c>
      <c r="C3719" s="176" t="s">
        <v>88</v>
      </c>
      <c r="D3719" s="176" t="s">
        <v>396</v>
      </c>
      <c r="E3719" s="176" t="s">
        <v>962</v>
      </c>
      <c r="F3719" s="176">
        <v>2024</v>
      </c>
      <c r="G3719" s="176" t="s">
        <v>251</v>
      </c>
      <c r="H3719" s="176" t="s">
        <v>182</v>
      </c>
      <c r="I3719" s="176" t="s">
        <v>330</v>
      </c>
      <c r="J3719" s="250" t="s">
        <v>13</v>
      </c>
      <c r="K3719" s="178">
        <v>17000</v>
      </c>
      <c r="L3719" s="178">
        <v>17000</v>
      </c>
      <c r="M3719" s="178">
        <v>17000</v>
      </c>
      <c r="N3719" s="179" t="s">
        <v>20</v>
      </c>
      <c r="O3719" s="180" t="s">
        <v>20</v>
      </c>
    </row>
    <row r="3720" spans="1:15" customFormat="1" ht="15.5" x14ac:dyDescent="0.35">
      <c r="A3720" s="123" t="s">
        <v>8018</v>
      </c>
      <c r="B3720" s="124" t="s">
        <v>8019</v>
      </c>
      <c r="C3720" s="123" t="s">
        <v>92</v>
      </c>
      <c r="D3720" s="123" t="s">
        <v>540</v>
      </c>
      <c r="E3720" s="123" t="s">
        <v>1377</v>
      </c>
      <c r="F3720" s="123">
        <v>2024</v>
      </c>
      <c r="G3720" s="123" t="s">
        <v>251</v>
      </c>
      <c r="H3720" s="123" t="s">
        <v>210</v>
      </c>
      <c r="I3720" s="123" t="s">
        <v>211</v>
      </c>
      <c r="J3720" s="251" t="s">
        <v>13</v>
      </c>
      <c r="K3720" s="181">
        <v>255</v>
      </c>
      <c r="L3720" s="181">
        <v>1000</v>
      </c>
      <c r="M3720" s="181">
        <v>0</v>
      </c>
      <c r="N3720" s="182" t="s">
        <v>20</v>
      </c>
      <c r="O3720" s="183" t="s">
        <v>146</v>
      </c>
    </row>
    <row r="3721" spans="1:15" customFormat="1" ht="15.5" x14ac:dyDescent="0.35">
      <c r="A3721" s="176" t="s">
        <v>8020</v>
      </c>
      <c r="B3721" s="177" t="s">
        <v>8021</v>
      </c>
      <c r="C3721" s="176" t="s">
        <v>97</v>
      </c>
      <c r="D3721" s="176" t="s">
        <v>155</v>
      </c>
      <c r="E3721" s="176" t="s">
        <v>155</v>
      </c>
      <c r="F3721" s="176">
        <v>2024</v>
      </c>
      <c r="G3721" s="176" t="s">
        <v>138</v>
      </c>
      <c r="H3721" s="176" t="s">
        <v>144</v>
      </c>
      <c r="I3721" s="176" t="s">
        <v>145</v>
      </c>
      <c r="J3721" s="250" t="s">
        <v>13</v>
      </c>
      <c r="K3721" s="178">
        <v>353484</v>
      </c>
      <c r="L3721" s="184">
        <v>353484</v>
      </c>
      <c r="M3721" s="178">
        <v>353474</v>
      </c>
      <c r="N3721" s="179" t="s">
        <v>20</v>
      </c>
      <c r="O3721" s="180" t="s">
        <v>20</v>
      </c>
    </row>
    <row r="3722" spans="1:15" customFormat="1" ht="15.5" x14ac:dyDescent="0.35">
      <c r="A3722" s="123" t="s">
        <v>8022</v>
      </c>
      <c r="B3722" s="124" t="s">
        <v>8023</v>
      </c>
      <c r="C3722" s="123" t="s">
        <v>91</v>
      </c>
      <c r="D3722" s="123" t="s">
        <v>384</v>
      </c>
      <c r="E3722" s="123" t="s">
        <v>3093</v>
      </c>
      <c r="F3722" s="123">
        <v>2024</v>
      </c>
      <c r="G3722" s="123" t="s">
        <v>138</v>
      </c>
      <c r="H3722" s="123" t="s">
        <v>151</v>
      </c>
      <c r="I3722" s="123" t="s">
        <v>200</v>
      </c>
      <c r="J3722" s="251" t="s">
        <v>13</v>
      </c>
      <c r="K3722" s="181">
        <v>1000</v>
      </c>
      <c r="L3722" s="181">
        <v>50806</v>
      </c>
      <c r="M3722" s="181">
        <v>0</v>
      </c>
      <c r="N3722" s="182" t="s">
        <v>20</v>
      </c>
      <c r="O3722" s="183" t="s">
        <v>146</v>
      </c>
    </row>
    <row r="3723" spans="1:15" customFormat="1" ht="15.5" x14ac:dyDescent="0.35">
      <c r="A3723" s="176" t="s">
        <v>8024</v>
      </c>
      <c r="B3723" s="177" t="s">
        <v>8025</v>
      </c>
      <c r="C3723" s="176" t="s">
        <v>90</v>
      </c>
      <c r="D3723" s="176" t="s">
        <v>489</v>
      </c>
      <c r="E3723" s="176" t="s">
        <v>489</v>
      </c>
      <c r="F3723" s="176">
        <v>2024</v>
      </c>
      <c r="G3723" s="176" t="s">
        <v>138</v>
      </c>
      <c r="H3723" s="176" t="s">
        <v>144</v>
      </c>
      <c r="I3723" s="176" t="s">
        <v>145</v>
      </c>
      <c r="J3723" s="250" t="s">
        <v>13</v>
      </c>
      <c r="K3723" s="178">
        <v>50000</v>
      </c>
      <c r="L3723" s="178">
        <v>49029</v>
      </c>
      <c r="M3723" s="178">
        <v>49028</v>
      </c>
      <c r="N3723" s="179" t="s">
        <v>20</v>
      </c>
      <c r="O3723" s="180" t="s">
        <v>20</v>
      </c>
    </row>
    <row r="3724" spans="1:15" customFormat="1" ht="15.5" x14ac:dyDescent="0.35">
      <c r="A3724" s="123" t="s">
        <v>8026</v>
      </c>
      <c r="B3724" s="124" t="s">
        <v>8027</v>
      </c>
      <c r="C3724" s="123" t="s">
        <v>111</v>
      </c>
      <c r="D3724" s="123" t="s">
        <v>155</v>
      </c>
      <c r="E3724" s="123" t="s">
        <v>155</v>
      </c>
      <c r="F3724" s="123">
        <v>2024</v>
      </c>
      <c r="G3724" s="123" t="s">
        <v>138</v>
      </c>
      <c r="H3724" s="123" t="s">
        <v>151</v>
      </c>
      <c r="I3724" s="123" t="s">
        <v>152</v>
      </c>
      <c r="J3724" s="251" t="s">
        <v>13</v>
      </c>
      <c r="K3724" s="181">
        <v>543</v>
      </c>
      <c r="L3724" s="181">
        <v>160</v>
      </c>
      <c r="M3724" s="181">
        <v>100.05200000000001</v>
      </c>
      <c r="N3724" s="182" t="s">
        <v>20</v>
      </c>
      <c r="O3724" s="183" t="s">
        <v>20</v>
      </c>
    </row>
    <row r="3725" spans="1:15" customFormat="1" ht="15.5" x14ac:dyDescent="0.35">
      <c r="A3725" s="176" t="s">
        <v>8028</v>
      </c>
      <c r="B3725" s="177" t="s">
        <v>8029</v>
      </c>
      <c r="C3725" s="176" t="s">
        <v>86</v>
      </c>
      <c r="D3725" s="176" t="s">
        <v>199</v>
      </c>
      <c r="E3725" s="176" t="s">
        <v>199</v>
      </c>
      <c r="F3725" s="176">
        <v>2024</v>
      </c>
      <c r="G3725" s="176" t="s">
        <v>138</v>
      </c>
      <c r="H3725" s="176" t="s">
        <v>182</v>
      </c>
      <c r="I3725" s="176" t="s">
        <v>1202</v>
      </c>
      <c r="J3725" s="250" t="s">
        <v>13</v>
      </c>
      <c r="K3725" s="178">
        <v>126140</v>
      </c>
      <c r="L3725" s="178">
        <v>1002</v>
      </c>
      <c r="M3725" s="178">
        <v>0</v>
      </c>
      <c r="N3725" s="179" t="s">
        <v>20</v>
      </c>
      <c r="O3725" s="180" t="s">
        <v>146</v>
      </c>
    </row>
    <row r="3726" spans="1:15" customFormat="1" ht="15.5" x14ac:dyDescent="0.35">
      <c r="A3726" s="123" t="s">
        <v>8030</v>
      </c>
      <c r="B3726" s="124" t="s">
        <v>8031</v>
      </c>
      <c r="C3726" s="123" t="s">
        <v>84</v>
      </c>
      <c r="D3726" s="123" t="s">
        <v>155</v>
      </c>
      <c r="E3726" s="123" t="s">
        <v>155</v>
      </c>
      <c r="F3726" s="123">
        <v>2024</v>
      </c>
      <c r="G3726" s="123" t="s">
        <v>138</v>
      </c>
      <c r="H3726" s="123" t="s">
        <v>687</v>
      </c>
      <c r="I3726" s="123" t="s">
        <v>1992</v>
      </c>
      <c r="J3726" s="251" t="s">
        <v>13</v>
      </c>
      <c r="K3726" s="181">
        <v>243202</v>
      </c>
      <c r="L3726" s="181">
        <v>11190</v>
      </c>
      <c r="M3726" s="181">
        <v>0</v>
      </c>
      <c r="N3726" s="182" t="s">
        <v>20</v>
      </c>
      <c r="O3726" s="183" t="s">
        <v>146</v>
      </c>
    </row>
    <row r="3727" spans="1:15" customFormat="1" ht="15.5" x14ac:dyDescent="0.35">
      <c r="A3727" s="176" t="s">
        <v>8032</v>
      </c>
      <c r="B3727" s="177" t="s">
        <v>8033</v>
      </c>
      <c r="C3727" s="176" t="s">
        <v>86</v>
      </c>
      <c r="D3727" s="176" t="s">
        <v>199</v>
      </c>
      <c r="E3727" s="176" t="s">
        <v>199</v>
      </c>
      <c r="F3727" s="176">
        <v>2024</v>
      </c>
      <c r="G3727" s="176" t="s">
        <v>138</v>
      </c>
      <c r="H3727" s="176" t="s">
        <v>139</v>
      </c>
      <c r="I3727" s="176" t="s">
        <v>168</v>
      </c>
      <c r="J3727" s="250" t="s">
        <v>13</v>
      </c>
      <c r="K3727" s="178">
        <v>54239</v>
      </c>
      <c r="L3727" s="178">
        <v>135000</v>
      </c>
      <c r="M3727" s="178">
        <v>49844</v>
      </c>
      <c r="N3727" s="179" t="s">
        <v>20</v>
      </c>
      <c r="O3727" s="180" t="s">
        <v>20</v>
      </c>
    </row>
    <row r="3728" spans="1:15" customFormat="1" ht="15.5" x14ac:dyDescent="0.35">
      <c r="A3728" s="123" t="s">
        <v>8034</v>
      </c>
      <c r="B3728" s="124" t="s">
        <v>8035</v>
      </c>
      <c r="C3728" s="123" t="s">
        <v>100</v>
      </c>
      <c r="D3728" s="123" t="s">
        <v>155</v>
      </c>
      <c r="E3728" s="123" t="s">
        <v>155</v>
      </c>
      <c r="F3728" s="123">
        <v>2024</v>
      </c>
      <c r="G3728" s="123" t="s">
        <v>138</v>
      </c>
      <c r="H3728" s="123" t="s">
        <v>151</v>
      </c>
      <c r="I3728" s="123" t="s">
        <v>791</v>
      </c>
      <c r="J3728" s="251" t="s">
        <v>13</v>
      </c>
      <c r="K3728" s="181">
        <v>2740285</v>
      </c>
      <c r="L3728" s="181">
        <v>3620146</v>
      </c>
      <c r="M3728" s="181">
        <v>2740282.642</v>
      </c>
      <c r="N3728" s="182" t="s">
        <v>20</v>
      </c>
      <c r="O3728" s="183" t="s">
        <v>20</v>
      </c>
    </row>
    <row r="3729" spans="1:15" customFormat="1" ht="15.5" x14ac:dyDescent="0.35">
      <c r="A3729" s="176" t="s">
        <v>8036</v>
      </c>
      <c r="B3729" s="177" t="s">
        <v>8037</v>
      </c>
      <c r="C3729" s="176" t="s">
        <v>98</v>
      </c>
      <c r="D3729" s="176" t="s">
        <v>190</v>
      </c>
      <c r="E3729" s="176" t="s">
        <v>1552</v>
      </c>
      <c r="F3729" s="176">
        <v>2024</v>
      </c>
      <c r="G3729" s="176" t="s">
        <v>138</v>
      </c>
      <c r="H3729" s="176" t="s">
        <v>144</v>
      </c>
      <c r="I3729" s="176" t="s">
        <v>145</v>
      </c>
      <c r="J3729" s="250" t="s">
        <v>13</v>
      </c>
      <c r="K3729" s="178">
        <v>28980</v>
      </c>
      <c r="L3729" s="178">
        <v>8101</v>
      </c>
      <c r="M3729" s="178">
        <v>8100</v>
      </c>
      <c r="N3729" s="179" t="s">
        <v>20</v>
      </c>
      <c r="O3729" s="180" t="s">
        <v>20</v>
      </c>
    </row>
    <row r="3730" spans="1:15" customFormat="1" ht="15.5" x14ac:dyDescent="0.35">
      <c r="A3730" s="123" t="s">
        <v>8038</v>
      </c>
      <c r="B3730" s="124" t="s">
        <v>8039</v>
      </c>
      <c r="C3730" s="123" t="s">
        <v>91</v>
      </c>
      <c r="D3730" s="123" t="s">
        <v>155</v>
      </c>
      <c r="E3730" s="123" t="s">
        <v>155</v>
      </c>
      <c r="F3730" s="123">
        <v>2024</v>
      </c>
      <c r="G3730" s="123" t="s">
        <v>251</v>
      </c>
      <c r="H3730" s="123" t="s">
        <v>151</v>
      </c>
      <c r="I3730" s="123" t="s">
        <v>200</v>
      </c>
      <c r="J3730" s="251" t="s">
        <v>13</v>
      </c>
      <c r="K3730" s="181">
        <v>33023</v>
      </c>
      <c r="L3730" s="181">
        <v>33023</v>
      </c>
      <c r="M3730" s="181">
        <v>33023</v>
      </c>
      <c r="N3730" s="182" t="s">
        <v>20</v>
      </c>
      <c r="O3730" s="183" t="s">
        <v>20</v>
      </c>
    </row>
    <row r="3731" spans="1:15" customFormat="1" ht="15.5" x14ac:dyDescent="0.35">
      <c r="A3731" s="176" t="s">
        <v>8040</v>
      </c>
      <c r="B3731" s="177" t="s">
        <v>8041</v>
      </c>
      <c r="C3731" s="176" t="s">
        <v>84</v>
      </c>
      <c r="D3731" s="176" t="s">
        <v>440</v>
      </c>
      <c r="E3731" s="176" t="s">
        <v>440</v>
      </c>
      <c r="F3731" s="176">
        <v>2024</v>
      </c>
      <c r="G3731" s="176" t="s">
        <v>251</v>
      </c>
      <c r="H3731" s="176" t="s">
        <v>182</v>
      </c>
      <c r="I3731" s="176" t="s">
        <v>330</v>
      </c>
      <c r="J3731" s="250" t="s">
        <v>13</v>
      </c>
      <c r="K3731" s="178">
        <v>53550</v>
      </c>
      <c r="L3731" s="178">
        <v>54000</v>
      </c>
      <c r="M3731" s="178">
        <v>53550</v>
      </c>
      <c r="N3731" s="179" t="s">
        <v>20</v>
      </c>
      <c r="O3731" s="180" t="s">
        <v>20</v>
      </c>
    </row>
    <row r="3732" spans="1:15" customFormat="1" ht="15.5" x14ac:dyDescent="0.35">
      <c r="A3732" s="123" t="s">
        <v>8042</v>
      </c>
      <c r="B3732" s="124" t="s">
        <v>8043</v>
      </c>
      <c r="C3732" s="123" t="s">
        <v>97</v>
      </c>
      <c r="D3732" s="123" t="s">
        <v>333</v>
      </c>
      <c r="E3732" s="123" t="s">
        <v>822</v>
      </c>
      <c r="F3732" s="123">
        <v>2024</v>
      </c>
      <c r="G3732" s="123" t="s">
        <v>251</v>
      </c>
      <c r="H3732" s="123" t="s">
        <v>1651</v>
      </c>
      <c r="I3732" s="123" t="s">
        <v>2318</v>
      </c>
      <c r="J3732" s="251" t="s">
        <v>13</v>
      </c>
      <c r="K3732" s="181">
        <v>14400</v>
      </c>
      <c r="L3732" s="181">
        <v>1</v>
      </c>
      <c r="M3732" s="181">
        <v>0</v>
      </c>
      <c r="N3732" s="182" t="s">
        <v>20</v>
      </c>
      <c r="O3732" s="183" t="s">
        <v>146</v>
      </c>
    </row>
    <row r="3733" spans="1:15" customFormat="1" ht="15.5" x14ac:dyDescent="0.35">
      <c r="A3733" s="176" t="s">
        <v>8044</v>
      </c>
      <c r="B3733" s="177" t="s">
        <v>8045</v>
      </c>
      <c r="C3733" s="176" t="s">
        <v>97</v>
      </c>
      <c r="D3733" s="176" t="s">
        <v>155</v>
      </c>
      <c r="E3733" s="176" t="s">
        <v>155</v>
      </c>
      <c r="F3733" s="176">
        <v>2024</v>
      </c>
      <c r="G3733" s="176" t="s">
        <v>138</v>
      </c>
      <c r="H3733" s="176" t="s">
        <v>144</v>
      </c>
      <c r="I3733" s="176" t="s">
        <v>145</v>
      </c>
      <c r="J3733" s="250" t="s">
        <v>13</v>
      </c>
      <c r="K3733" s="178">
        <v>561831</v>
      </c>
      <c r="L3733" s="178">
        <v>561831</v>
      </c>
      <c r="M3733" s="178">
        <v>561812.19099999999</v>
      </c>
      <c r="N3733" s="179" t="s">
        <v>20</v>
      </c>
      <c r="O3733" s="180" t="s">
        <v>20</v>
      </c>
    </row>
    <row r="3734" spans="1:15" customFormat="1" ht="15.5" x14ac:dyDescent="0.35">
      <c r="A3734" s="123" t="s">
        <v>8046</v>
      </c>
      <c r="B3734" s="124" t="s">
        <v>8047</v>
      </c>
      <c r="C3734" s="123" t="s">
        <v>109</v>
      </c>
      <c r="D3734" s="123" t="s">
        <v>171</v>
      </c>
      <c r="E3734" s="123" t="s">
        <v>1047</v>
      </c>
      <c r="F3734" s="123">
        <v>2024</v>
      </c>
      <c r="G3734" s="123" t="s">
        <v>138</v>
      </c>
      <c r="H3734" s="123" t="s">
        <v>151</v>
      </c>
      <c r="I3734" s="123" t="s">
        <v>152</v>
      </c>
      <c r="J3734" s="251" t="s">
        <v>13</v>
      </c>
      <c r="K3734" s="181">
        <v>41917</v>
      </c>
      <c r="L3734" s="181">
        <v>501</v>
      </c>
      <c r="M3734" s="181">
        <v>500</v>
      </c>
      <c r="N3734" s="182" t="s">
        <v>20</v>
      </c>
      <c r="O3734" s="183" t="s">
        <v>20</v>
      </c>
    </row>
    <row r="3735" spans="1:15" customFormat="1" ht="15.5" x14ac:dyDescent="0.35">
      <c r="A3735" s="176" t="s">
        <v>8048</v>
      </c>
      <c r="B3735" s="177" t="s">
        <v>8049</v>
      </c>
      <c r="C3735" s="176" t="s">
        <v>97</v>
      </c>
      <c r="D3735" s="176" t="s">
        <v>155</v>
      </c>
      <c r="E3735" s="176" t="s">
        <v>155</v>
      </c>
      <c r="F3735" s="176">
        <v>2024</v>
      </c>
      <c r="G3735" s="176" t="s">
        <v>138</v>
      </c>
      <c r="H3735" s="176" t="s">
        <v>144</v>
      </c>
      <c r="I3735" s="176" t="s">
        <v>145</v>
      </c>
      <c r="J3735" s="250" t="s">
        <v>13</v>
      </c>
      <c r="K3735" s="178">
        <v>20</v>
      </c>
      <c r="L3735" s="178">
        <v>20</v>
      </c>
      <c r="M3735" s="178">
        <v>0</v>
      </c>
      <c r="N3735" s="179" t="s">
        <v>20</v>
      </c>
      <c r="O3735" s="180" t="s">
        <v>146</v>
      </c>
    </row>
    <row r="3736" spans="1:15" customFormat="1" ht="15.5" x14ac:dyDescent="0.35">
      <c r="A3736" s="123" t="s">
        <v>8050</v>
      </c>
      <c r="B3736" s="124" t="s">
        <v>8051</v>
      </c>
      <c r="C3736" s="123" t="s">
        <v>87</v>
      </c>
      <c r="D3736" s="123" t="s">
        <v>155</v>
      </c>
      <c r="E3736" s="123" t="s">
        <v>155</v>
      </c>
      <c r="F3736" s="123">
        <v>2024</v>
      </c>
      <c r="G3736" s="123" t="s">
        <v>138</v>
      </c>
      <c r="H3736" s="123" t="s">
        <v>151</v>
      </c>
      <c r="I3736" s="123" t="s">
        <v>200</v>
      </c>
      <c r="J3736" s="251" t="s">
        <v>13</v>
      </c>
      <c r="K3736" s="181">
        <v>847438</v>
      </c>
      <c r="L3736" s="181">
        <v>847438</v>
      </c>
      <c r="M3736" s="181">
        <v>673314.85</v>
      </c>
      <c r="N3736" s="182" t="s">
        <v>20</v>
      </c>
      <c r="O3736" s="183" t="s">
        <v>20</v>
      </c>
    </row>
    <row r="3737" spans="1:15" customFormat="1" ht="15.5" x14ac:dyDescent="0.35">
      <c r="A3737" s="176" t="s">
        <v>8052</v>
      </c>
      <c r="B3737" s="177" t="s">
        <v>8053</v>
      </c>
      <c r="C3737" s="176" t="s">
        <v>96</v>
      </c>
      <c r="D3737" s="176" t="s">
        <v>166</v>
      </c>
      <c r="E3737" s="176" t="s">
        <v>281</v>
      </c>
      <c r="F3737" s="176">
        <v>2024</v>
      </c>
      <c r="G3737" s="176" t="s">
        <v>138</v>
      </c>
      <c r="H3737" s="176" t="s">
        <v>151</v>
      </c>
      <c r="I3737" s="176" t="s">
        <v>200</v>
      </c>
      <c r="J3737" s="250" t="s">
        <v>13</v>
      </c>
      <c r="K3737" s="178">
        <v>15000</v>
      </c>
      <c r="L3737" s="178">
        <v>15000</v>
      </c>
      <c r="M3737" s="178">
        <v>3001</v>
      </c>
      <c r="N3737" s="179" t="s">
        <v>20</v>
      </c>
      <c r="O3737" s="180" t="s">
        <v>20</v>
      </c>
    </row>
    <row r="3738" spans="1:15" customFormat="1" ht="15.5" x14ac:dyDescent="0.35">
      <c r="A3738" s="123" t="s">
        <v>8054</v>
      </c>
      <c r="B3738" s="124" t="s">
        <v>8055</v>
      </c>
      <c r="C3738" s="123" t="s">
        <v>93</v>
      </c>
      <c r="D3738" s="123" t="s">
        <v>315</v>
      </c>
      <c r="E3738" s="123" t="s">
        <v>2439</v>
      </c>
      <c r="F3738" s="123">
        <v>2024</v>
      </c>
      <c r="G3738" s="123" t="s">
        <v>138</v>
      </c>
      <c r="H3738" s="123" t="s">
        <v>144</v>
      </c>
      <c r="I3738" s="123" t="s">
        <v>145</v>
      </c>
      <c r="J3738" s="251" t="s">
        <v>13</v>
      </c>
      <c r="K3738" s="181">
        <v>25000</v>
      </c>
      <c r="L3738" s="181">
        <v>25000</v>
      </c>
      <c r="M3738" s="181">
        <v>25000</v>
      </c>
      <c r="N3738" s="182" t="s">
        <v>20</v>
      </c>
      <c r="O3738" s="183" t="s">
        <v>20</v>
      </c>
    </row>
    <row r="3739" spans="1:15" customFormat="1" ht="15.5" x14ac:dyDescent="0.35">
      <c r="A3739" s="176" t="s">
        <v>8056</v>
      </c>
      <c r="B3739" s="177" t="s">
        <v>8057</v>
      </c>
      <c r="C3739" s="176" t="s">
        <v>92</v>
      </c>
      <c r="D3739" s="176" t="s">
        <v>361</v>
      </c>
      <c r="E3739" s="176" t="s">
        <v>2625</v>
      </c>
      <c r="F3739" s="176">
        <v>2024</v>
      </c>
      <c r="G3739" s="176" t="s">
        <v>138</v>
      </c>
      <c r="H3739" s="176" t="s">
        <v>151</v>
      </c>
      <c r="I3739" s="176" t="s">
        <v>200</v>
      </c>
      <c r="J3739" s="250" t="s">
        <v>13</v>
      </c>
      <c r="K3739" s="178">
        <v>909224</v>
      </c>
      <c r="L3739" s="178">
        <v>1000</v>
      </c>
      <c r="M3739" s="178">
        <v>0</v>
      </c>
      <c r="N3739" s="179" t="s">
        <v>20</v>
      </c>
      <c r="O3739" s="180" t="s">
        <v>146</v>
      </c>
    </row>
    <row r="3740" spans="1:15" customFormat="1" ht="15.5" x14ac:dyDescent="0.35">
      <c r="A3740" s="123" t="s">
        <v>8058</v>
      </c>
      <c r="B3740" s="124" t="s">
        <v>8059</v>
      </c>
      <c r="C3740" s="123" t="s">
        <v>97</v>
      </c>
      <c r="D3740" s="123" t="s">
        <v>155</v>
      </c>
      <c r="E3740" s="123" t="s">
        <v>155</v>
      </c>
      <c r="F3740" s="123">
        <v>2024</v>
      </c>
      <c r="G3740" s="123" t="s">
        <v>138</v>
      </c>
      <c r="H3740" s="123" t="s">
        <v>144</v>
      </c>
      <c r="I3740" s="123" t="s">
        <v>145</v>
      </c>
      <c r="J3740" s="251" t="s">
        <v>13</v>
      </c>
      <c r="K3740" s="181">
        <v>120243</v>
      </c>
      <c r="L3740" s="181">
        <v>130233</v>
      </c>
      <c r="M3740" s="181">
        <v>86352</v>
      </c>
      <c r="N3740" s="182" t="s">
        <v>20</v>
      </c>
      <c r="O3740" s="183" t="s">
        <v>20</v>
      </c>
    </row>
    <row r="3741" spans="1:15" customFormat="1" ht="15.5" x14ac:dyDescent="0.35">
      <c r="A3741" s="176" t="s">
        <v>8060</v>
      </c>
      <c r="B3741" s="177" t="s">
        <v>8061</v>
      </c>
      <c r="C3741" s="176" t="s">
        <v>111</v>
      </c>
      <c r="D3741" s="176" t="s">
        <v>932</v>
      </c>
      <c r="E3741" s="176" t="s">
        <v>4424</v>
      </c>
      <c r="F3741" s="176">
        <v>2024</v>
      </c>
      <c r="G3741" s="176" t="s">
        <v>138</v>
      </c>
      <c r="H3741" s="176" t="s">
        <v>321</v>
      </c>
      <c r="I3741" s="176" t="s">
        <v>322</v>
      </c>
      <c r="J3741" s="250" t="s">
        <v>13</v>
      </c>
      <c r="K3741" s="178">
        <v>30791</v>
      </c>
      <c r="L3741" s="178">
        <v>29536</v>
      </c>
      <c r="M3741" s="178">
        <v>23628</v>
      </c>
      <c r="N3741" s="179" t="s">
        <v>20</v>
      </c>
      <c r="O3741" s="180" t="s">
        <v>20</v>
      </c>
    </row>
    <row r="3742" spans="1:15" customFormat="1" ht="15.5" x14ac:dyDescent="0.35">
      <c r="A3742" s="123" t="s">
        <v>8062</v>
      </c>
      <c r="B3742" s="124" t="s">
        <v>8063</v>
      </c>
      <c r="C3742" s="123" t="s">
        <v>109</v>
      </c>
      <c r="D3742" s="123" t="s">
        <v>288</v>
      </c>
      <c r="E3742" s="123" t="s">
        <v>2933</v>
      </c>
      <c r="F3742" s="123">
        <v>2024</v>
      </c>
      <c r="G3742" s="123" t="s">
        <v>138</v>
      </c>
      <c r="H3742" s="123" t="s">
        <v>321</v>
      </c>
      <c r="I3742" s="123" t="s">
        <v>322</v>
      </c>
      <c r="J3742" s="251" t="s">
        <v>13</v>
      </c>
      <c r="K3742" s="181">
        <v>313764</v>
      </c>
      <c r="L3742" s="185">
        <v>2</v>
      </c>
      <c r="M3742" s="181">
        <v>0</v>
      </c>
      <c r="N3742" s="182" t="s">
        <v>20</v>
      </c>
      <c r="O3742" s="183" t="s">
        <v>146</v>
      </c>
    </row>
    <row r="3743" spans="1:15" customFormat="1" ht="15.5" x14ac:dyDescent="0.35">
      <c r="A3743" s="176" t="s">
        <v>8064</v>
      </c>
      <c r="B3743" s="177" t="s">
        <v>8065</v>
      </c>
      <c r="C3743" s="176" t="s">
        <v>92</v>
      </c>
      <c r="D3743" s="176" t="s">
        <v>361</v>
      </c>
      <c r="E3743" s="176" t="s">
        <v>155</v>
      </c>
      <c r="F3743" s="176">
        <v>2024</v>
      </c>
      <c r="G3743" s="176" t="s">
        <v>138</v>
      </c>
      <c r="H3743" s="176" t="s">
        <v>144</v>
      </c>
      <c r="I3743" s="176" t="s">
        <v>145</v>
      </c>
      <c r="J3743" s="250" t="s">
        <v>13</v>
      </c>
      <c r="K3743" s="178">
        <v>1831811</v>
      </c>
      <c r="L3743" s="178">
        <v>20000</v>
      </c>
      <c r="M3743" s="178">
        <v>0</v>
      </c>
      <c r="N3743" s="179" t="s">
        <v>20</v>
      </c>
      <c r="O3743" s="180" t="s">
        <v>146</v>
      </c>
    </row>
    <row r="3744" spans="1:15" customFormat="1" ht="15.5" x14ac:dyDescent="0.35">
      <c r="A3744" s="123" t="s">
        <v>8066</v>
      </c>
      <c r="B3744" s="124" t="s">
        <v>8067</v>
      </c>
      <c r="C3744" s="123" t="s">
        <v>96</v>
      </c>
      <c r="D3744" s="123" t="s">
        <v>166</v>
      </c>
      <c r="E3744" s="123" t="s">
        <v>483</v>
      </c>
      <c r="F3744" s="123">
        <v>2024</v>
      </c>
      <c r="G3744" s="123" t="s">
        <v>138</v>
      </c>
      <c r="H3744" s="123" t="s">
        <v>151</v>
      </c>
      <c r="I3744" s="123" t="s">
        <v>152</v>
      </c>
      <c r="J3744" s="251" t="s">
        <v>13</v>
      </c>
      <c r="K3744" s="181">
        <v>7276681</v>
      </c>
      <c r="L3744" s="181">
        <v>412340</v>
      </c>
      <c r="M3744" s="181">
        <v>409550.87</v>
      </c>
      <c r="N3744" s="182" t="s">
        <v>20</v>
      </c>
      <c r="O3744" s="183" t="s">
        <v>20</v>
      </c>
    </row>
    <row r="3745" spans="1:15" customFormat="1" ht="15.5" x14ac:dyDescent="0.35">
      <c r="A3745" s="176" t="s">
        <v>8068</v>
      </c>
      <c r="B3745" s="177" t="s">
        <v>8069</v>
      </c>
      <c r="C3745" s="176" t="s">
        <v>292</v>
      </c>
      <c r="D3745" s="176" t="s">
        <v>155</v>
      </c>
      <c r="E3745" s="176" t="s">
        <v>155</v>
      </c>
      <c r="F3745" s="176">
        <v>2024</v>
      </c>
      <c r="G3745" s="176" t="s">
        <v>138</v>
      </c>
      <c r="H3745" s="176" t="s">
        <v>151</v>
      </c>
      <c r="I3745" s="176" t="s">
        <v>200</v>
      </c>
      <c r="J3745" s="250" t="s">
        <v>13</v>
      </c>
      <c r="K3745" s="178">
        <v>137423</v>
      </c>
      <c r="L3745" s="178">
        <v>743375</v>
      </c>
      <c r="M3745" s="178">
        <v>137418</v>
      </c>
      <c r="N3745" s="179" t="s">
        <v>20</v>
      </c>
      <c r="O3745" s="180" t="s">
        <v>20</v>
      </c>
    </row>
    <row r="3746" spans="1:15" customFormat="1" ht="15.5" x14ac:dyDescent="0.35">
      <c r="A3746" s="123" t="s">
        <v>8070</v>
      </c>
      <c r="B3746" s="124" t="s">
        <v>8071</v>
      </c>
      <c r="C3746" s="123" t="s">
        <v>89</v>
      </c>
      <c r="D3746" s="123" t="s">
        <v>155</v>
      </c>
      <c r="E3746" s="123" t="s">
        <v>155</v>
      </c>
      <c r="F3746" s="123">
        <v>2024</v>
      </c>
      <c r="G3746" s="123" t="s">
        <v>251</v>
      </c>
      <c r="H3746" s="123" t="s">
        <v>151</v>
      </c>
      <c r="I3746" s="123" t="s">
        <v>4153</v>
      </c>
      <c r="J3746" s="251" t="s">
        <v>13</v>
      </c>
      <c r="K3746" s="181">
        <v>175000</v>
      </c>
      <c r="L3746" s="181">
        <v>10</v>
      </c>
      <c r="M3746" s="181">
        <v>0</v>
      </c>
      <c r="N3746" s="182" t="s">
        <v>20</v>
      </c>
      <c r="O3746" s="183" t="s">
        <v>146</v>
      </c>
    </row>
    <row r="3747" spans="1:15" customFormat="1" ht="15.5" x14ac:dyDescent="0.35">
      <c r="A3747" s="176" t="s">
        <v>8072</v>
      </c>
      <c r="B3747" s="177" t="s">
        <v>8073</v>
      </c>
      <c r="C3747" s="176" t="s">
        <v>90</v>
      </c>
      <c r="D3747" s="176" t="s">
        <v>489</v>
      </c>
      <c r="E3747" s="176" t="s">
        <v>489</v>
      </c>
      <c r="F3747" s="176">
        <v>2024</v>
      </c>
      <c r="G3747" s="176" t="s">
        <v>138</v>
      </c>
      <c r="H3747" s="176" t="s">
        <v>144</v>
      </c>
      <c r="I3747" s="176" t="s">
        <v>943</v>
      </c>
      <c r="J3747" s="250" t="s">
        <v>13</v>
      </c>
      <c r="K3747" s="178">
        <v>40000</v>
      </c>
      <c r="L3747" s="184">
        <v>1</v>
      </c>
      <c r="M3747" s="178">
        <v>0</v>
      </c>
      <c r="N3747" s="179" t="s">
        <v>20</v>
      </c>
      <c r="O3747" s="180" t="s">
        <v>146</v>
      </c>
    </row>
    <row r="3748" spans="1:15" customFormat="1" ht="15.5" x14ac:dyDescent="0.35">
      <c r="A3748" s="123" t="s">
        <v>8074</v>
      </c>
      <c r="B3748" s="124" t="s">
        <v>8075</v>
      </c>
      <c r="C3748" s="123" t="s">
        <v>109</v>
      </c>
      <c r="D3748" s="123" t="s">
        <v>155</v>
      </c>
      <c r="E3748" s="123" t="s">
        <v>155</v>
      </c>
      <c r="F3748" s="123">
        <v>2024</v>
      </c>
      <c r="G3748" s="123" t="s">
        <v>138</v>
      </c>
      <c r="H3748" s="123" t="s">
        <v>151</v>
      </c>
      <c r="I3748" s="123" t="s">
        <v>200</v>
      </c>
      <c r="J3748" s="251" t="s">
        <v>13</v>
      </c>
      <c r="K3748" s="181">
        <v>2416748</v>
      </c>
      <c r="L3748" s="181">
        <v>5230405</v>
      </c>
      <c r="M3748" s="181">
        <v>2116884.2930000001</v>
      </c>
      <c r="N3748" s="182" t="s">
        <v>20</v>
      </c>
      <c r="O3748" s="183" t="s">
        <v>20</v>
      </c>
    </row>
    <row r="3749" spans="1:15" customFormat="1" ht="15.5" x14ac:dyDescent="0.35">
      <c r="A3749" s="176" t="s">
        <v>8076</v>
      </c>
      <c r="B3749" s="177" t="s">
        <v>8077</v>
      </c>
      <c r="C3749" s="176" t="s">
        <v>84</v>
      </c>
      <c r="D3749" s="176" t="s">
        <v>440</v>
      </c>
      <c r="E3749" s="176" t="s">
        <v>440</v>
      </c>
      <c r="F3749" s="176">
        <v>2024</v>
      </c>
      <c r="G3749" s="176" t="s">
        <v>138</v>
      </c>
      <c r="H3749" s="176" t="s">
        <v>210</v>
      </c>
      <c r="I3749" s="176" t="s">
        <v>429</v>
      </c>
      <c r="J3749" s="250" t="s">
        <v>13</v>
      </c>
      <c r="K3749" s="178">
        <v>184518</v>
      </c>
      <c r="L3749" s="178">
        <v>25736</v>
      </c>
      <c r="M3749" s="178">
        <v>25735</v>
      </c>
      <c r="N3749" s="179" t="s">
        <v>20</v>
      </c>
      <c r="O3749" s="180" t="s">
        <v>20</v>
      </c>
    </row>
    <row r="3750" spans="1:15" customFormat="1" ht="15.5" x14ac:dyDescent="0.35">
      <c r="A3750" s="123" t="s">
        <v>8078</v>
      </c>
      <c r="B3750" s="124" t="s">
        <v>8079</v>
      </c>
      <c r="C3750" s="123" t="s">
        <v>111</v>
      </c>
      <c r="D3750" s="123" t="s">
        <v>155</v>
      </c>
      <c r="E3750" s="123" t="s">
        <v>155</v>
      </c>
      <c r="F3750" s="123">
        <v>2024</v>
      </c>
      <c r="G3750" s="123" t="s">
        <v>138</v>
      </c>
      <c r="H3750" s="123" t="s">
        <v>144</v>
      </c>
      <c r="I3750" s="123" t="s">
        <v>282</v>
      </c>
      <c r="J3750" s="251" t="s">
        <v>13</v>
      </c>
      <c r="K3750" s="181">
        <v>2000</v>
      </c>
      <c r="L3750" s="181">
        <v>2000</v>
      </c>
      <c r="M3750" s="181">
        <v>0</v>
      </c>
      <c r="N3750" s="182" t="s">
        <v>20</v>
      </c>
      <c r="O3750" s="183" t="s">
        <v>146</v>
      </c>
    </row>
    <row r="3751" spans="1:15" customFormat="1" ht="15.5" x14ac:dyDescent="0.35">
      <c r="A3751" s="176" t="s">
        <v>8080</v>
      </c>
      <c r="B3751" s="177" t="s">
        <v>8081</v>
      </c>
      <c r="C3751" s="176" t="s">
        <v>111</v>
      </c>
      <c r="D3751" s="176" t="s">
        <v>155</v>
      </c>
      <c r="E3751" s="176" t="s">
        <v>155</v>
      </c>
      <c r="F3751" s="176">
        <v>2024</v>
      </c>
      <c r="G3751" s="176" t="s">
        <v>138</v>
      </c>
      <c r="H3751" s="176" t="s">
        <v>151</v>
      </c>
      <c r="I3751" s="176" t="s">
        <v>200</v>
      </c>
      <c r="J3751" s="250" t="s">
        <v>13</v>
      </c>
      <c r="K3751" s="178">
        <v>96451</v>
      </c>
      <c r="L3751" s="178">
        <v>100904</v>
      </c>
      <c r="M3751" s="178">
        <v>71788.014999999999</v>
      </c>
      <c r="N3751" s="179" t="s">
        <v>20</v>
      </c>
      <c r="O3751" s="180" t="s">
        <v>20</v>
      </c>
    </row>
    <row r="3752" spans="1:15" customFormat="1" ht="15.5" x14ac:dyDescent="0.35">
      <c r="A3752" s="123" t="s">
        <v>8082</v>
      </c>
      <c r="B3752" s="124" t="s">
        <v>8083</v>
      </c>
      <c r="C3752" s="123" t="s">
        <v>98</v>
      </c>
      <c r="D3752" s="123" t="s">
        <v>190</v>
      </c>
      <c r="E3752" s="123" t="s">
        <v>1552</v>
      </c>
      <c r="F3752" s="123">
        <v>2024</v>
      </c>
      <c r="G3752" s="123" t="s">
        <v>138</v>
      </c>
      <c r="H3752" s="123" t="s">
        <v>144</v>
      </c>
      <c r="I3752" s="123" t="s">
        <v>913</v>
      </c>
      <c r="J3752" s="251" t="s">
        <v>13</v>
      </c>
      <c r="K3752" s="181">
        <v>690492</v>
      </c>
      <c r="L3752" s="181">
        <v>2</v>
      </c>
      <c r="M3752" s="181">
        <v>0</v>
      </c>
      <c r="N3752" s="182" t="s">
        <v>20</v>
      </c>
      <c r="O3752" s="183" t="s">
        <v>146</v>
      </c>
    </row>
    <row r="3753" spans="1:15" customFormat="1" ht="15.5" x14ac:dyDescent="0.35">
      <c r="A3753" s="176" t="s">
        <v>8084</v>
      </c>
      <c r="B3753" s="177" t="s">
        <v>8085</v>
      </c>
      <c r="C3753" s="176" t="s">
        <v>111</v>
      </c>
      <c r="D3753" s="176" t="s">
        <v>155</v>
      </c>
      <c r="E3753" s="176" t="s">
        <v>155</v>
      </c>
      <c r="F3753" s="176">
        <v>2024</v>
      </c>
      <c r="G3753" s="176" t="s">
        <v>138</v>
      </c>
      <c r="H3753" s="176" t="s">
        <v>182</v>
      </c>
      <c r="I3753" s="176" t="s">
        <v>183</v>
      </c>
      <c r="J3753" s="250" t="s">
        <v>13</v>
      </c>
      <c r="K3753" s="178">
        <v>2000</v>
      </c>
      <c r="L3753" s="178">
        <v>2000</v>
      </c>
      <c r="M3753" s="178">
        <v>0</v>
      </c>
      <c r="N3753" s="179" t="s">
        <v>20</v>
      </c>
      <c r="O3753" s="180" t="s">
        <v>146</v>
      </c>
    </row>
    <row r="3754" spans="1:15" customFormat="1" ht="15.5" x14ac:dyDescent="0.35">
      <c r="A3754" s="123" t="s">
        <v>8086</v>
      </c>
      <c r="B3754" s="124" t="s">
        <v>8087</v>
      </c>
      <c r="C3754" s="123" t="s">
        <v>98</v>
      </c>
      <c r="D3754" s="123" t="s">
        <v>365</v>
      </c>
      <c r="E3754" s="123" t="s">
        <v>457</v>
      </c>
      <c r="F3754" s="123">
        <v>2024</v>
      </c>
      <c r="G3754" s="123" t="s">
        <v>251</v>
      </c>
      <c r="H3754" s="123" t="s">
        <v>182</v>
      </c>
      <c r="I3754" s="123" t="s">
        <v>330</v>
      </c>
      <c r="J3754" s="251" t="s">
        <v>13</v>
      </c>
      <c r="K3754" s="181">
        <v>26000</v>
      </c>
      <c r="L3754" s="181">
        <v>55000</v>
      </c>
      <c r="M3754" s="181">
        <v>26000</v>
      </c>
      <c r="N3754" s="182" t="s">
        <v>20</v>
      </c>
      <c r="O3754" s="183" t="s">
        <v>20</v>
      </c>
    </row>
    <row r="3755" spans="1:15" customFormat="1" ht="15.5" x14ac:dyDescent="0.35">
      <c r="A3755" s="176" t="s">
        <v>8088</v>
      </c>
      <c r="B3755" s="177" t="s">
        <v>8089</v>
      </c>
      <c r="C3755" s="176" t="s">
        <v>93</v>
      </c>
      <c r="D3755" s="176" t="s">
        <v>194</v>
      </c>
      <c r="E3755" s="176" t="s">
        <v>194</v>
      </c>
      <c r="F3755" s="176">
        <v>2024</v>
      </c>
      <c r="G3755" s="176" t="s">
        <v>138</v>
      </c>
      <c r="H3755" s="176" t="s">
        <v>321</v>
      </c>
      <c r="I3755" s="176" t="s">
        <v>3675</v>
      </c>
      <c r="J3755" s="250" t="s">
        <v>13</v>
      </c>
      <c r="K3755" s="178">
        <v>2</v>
      </c>
      <c r="L3755" s="184">
        <v>2</v>
      </c>
      <c r="M3755" s="178">
        <v>0</v>
      </c>
      <c r="N3755" s="179" t="s">
        <v>20</v>
      </c>
      <c r="O3755" s="180" t="s">
        <v>146</v>
      </c>
    </row>
    <row r="3756" spans="1:15" customFormat="1" ht="15.5" x14ac:dyDescent="0.35">
      <c r="A3756" s="123" t="s">
        <v>8090</v>
      </c>
      <c r="B3756" s="124" t="s">
        <v>8091</v>
      </c>
      <c r="C3756" s="123" t="s">
        <v>93</v>
      </c>
      <c r="D3756" s="123" t="s">
        <v>194</v>
      </c>
      <c r="E3756" s="123" t="s">
        <v>194</v>
      </c>
      <c r="F3756" s="123">
        <v>2024</v>
      </c>
      <c r="G3756" s="123" t="s">
        <v>138</v>
      </c>
      <c r="H3756" s="123" t="s">
        <v>321</v>
      </c>
      <c r="I3756" s="123" t="s">
        <v>3675</v>
      </c>
      <c r="J3756" s="251" t="s">
        <v>13</v>
      </c>
      <c r="K3756" s="181">
        <v>2</v>
      </c>
      <c r="L3756" s="181">
        <v>2</v>
      </c>
      <c r="M3756" s="181">
        <v>0</v>
      </c>
      <c r="N3756" s="182" t="s">
        <v>20</v>
      </c>
      <c r="O3756" s="183" t="s">
        <v>146</v>
      </c>
    </row>
    <row r="3757" spans="1:15" customFormat="1" ht="15.5" x14ac:dyDescent="0.35">
      <c r="A3757" s="176" t="s">
        <v>8092</v>
      </c>
      <c r="B3757" s="177" t="s">
        <v>8093</v>
      </c>
      <c r="C3757" s="176" t="s">
        <v>84</v>
      </c>
      <c r="D3757" s="176" t="s">
        <v>440</v>
      </c>
      <c r="E3757" s="176" t="s">
        <v>440</v>
      </c>
      <c r="F3757" s="176">
        <v>2024</v>
      </c>
      <c r="G3757" s="176" t="s">
        <v>251</v>
      </c>
      <c r="H3757" s="176" t="s">
        <v>182</v>
      </c>
      <c r="I3757" s="176" t="s">
        <v>330</v>
      </c>
      <c r="J3757" s="250" t="s">
        <v>13</v>
      </c>
      <c r="K3757" s="178">
        <v>44750</v>
      </c>
      <c r="L3757" s="178">
        <v>45000</v>
      </c>
      <c r="M3757" s="178">
        <v>44750</v>
      </c>
      <c r="N3757" s="179" t="s">
        <v>20</v>
      </c>
      <c r="O3757" s="180" t="s">
        <v>20</v>
      </c>
    </row>
    <row r="3758" spans="1:15" customFormat="1" ht="15.5" x14ac:dyDescent="0.35">
      <c r="A3758" s="123" t="s">
        <v>8094</v>
      </c>
      <c r="B3758" s="124" t="s">
        <v>8095</v>
      </c>
      <c r="C3758" s="123" t="s">
        <v>84</v>
      </c>
      <c r="D3758" s="123" t="s">
        <v>440</v>
      </c>
      <c r="E3758" s="123" t="s">
        <v>440</v>
      </c>
      <c r="F3758" s="123">
        <v>2024</v>
      </c>
      <c r="G3758" s="123" t="s">
        <v>251</v>
      </c>
      <c r="H3758" s="123" t="s">
        <v>182</v>
      </c>
      <c r="I3758" s="123" t="s">
        <v>330</v>
      </c>
      <c r="J3758" s="251" t="s">
        <v>13</v>
      </c>
      <c r="K3758" s="181">
        <v>44750</v>
      </c>
      <c r="L3758" s="181">
        <v>45000</v>
      </c>
      <c r="M3758" s="181">
        <v>44750</v>
      </c>
      <c r="N3758" s="182" t="s">
        <v>20</v>
      </c>
      <c r="O3758" s="183" t="s">
        <v>20</v>
      </c>
    </row>
    <row r="3759" spans="1:15" customFormat="1" ht="15.5" x14ac:dyDescent="0.35">
      <c r="A3759" s="176" t="s">
        <v>8096</v>
      </c>
      <c r="B3759" s="177" t="s">
        <v>8097</v>
      </c>
      <c r="C3759" s="176" t="s">
        <v>88</v>
      </c>
      <c r="D3759" s="176" t="s">
        <v>155</v>
      </c>
      <c r="E3759" s="176" t="s">
        <v>155</v>
      </c>
      <c r="F3759" s="176">
        <v>2024</v>
      </c>
      <c r="G3759" s="176" t="s">
        <v>138</v>
      </c>
      <c r="H3759" s="176" t="s">
        <v>151</v>
      </c>
      <c r="I3759" s="176" t="s">
        <v>200</v>
      </c>
      <c r="J3759" s="250" t="s">
        <v>13</v>
      </c>
      <c r="K3759" s="178">
        <v>504300</v>
      </c>
      <c r="L3759" s="178">
        <v>504300</v>
      </c>
      <c r="M3759" s="178">
        <v>504300</v>
      </c>
      <c r="N3759" s="179" t="s">
        <v>20</v>
      </c>
      <c r="O3759" s="180" t="s">
        <v>20</v>
      </c>
    </row>
    <row r="3760" spans="1:15" customFormat="1" ht="15.5" x14ac:dyDescent="0.35">
      <c r="A3760" s="123" t="s">
        <v>8098</v>
      </c>
      <c r="B3760" s="124" t="s">
        <v>8099</v>
      </c>
      <c r="C3760" s="123" t="s">
        <v>91</v>
      </c>
      <c r="D3760" s="123" t="s">
        <v>384</v>
      </c>
      <c r="E3760" s="123" t="s">
        <v>385</v>
      </c>
      <c r="F3760" s="123">
        <v>2024</v>
      </c>
      <c r="G3760" s="123" t="s">
        <v>138</v>
      </c>
      <c r="H3760" s="123" t="s">
        <v>182</v>
      </c>
      <c r="I3760" s="123" t="s">
        <v>330</v>
      </c>
      <c r="J3760" s="251" t="s">
        <v>13</v>
      </c>
      <c r="K3760" s="181">
        <v>27785</v>
      </c>
      <c r="L3760" s="181">
        <v>25000</v>
      </c>
      <c r="M3760" s="181">
        <v>25000</v>
      </c>
      <c r="N3760" s="182" t="s">
        <v>20</v>
      </c>
      <c r="O3760" s="183" t="s">
        <v>20</v>
      </c>
    </row>
    <row r="3761" spans="1:15" customFormat="1" ht="15.5" x14ac:dyDescent="0.35">
      <c r="A3761" s="176" t="s">
        <v>8100</v>
      </c>
      <c r="B3761" s="177" t="s">
        <v>8101</v>
      </c>
      <c r="C3761" s="176" t="s">
        <v>86</v>
      </c>
      <c r="D3761" s="176" t="s">
        <v>906</v>
      </c>
      <c r="E3761" s="176" t="s">
        <v>2381</v>
      </c>
      <c r="F3761" s="176">
        <v>2024</v>
      </c>
      <c r="G3761" s="176" t="s">
        <v>138</v>
      </c>
      <c r="H3761" s="176" t="s">
        <v>151</v>
      </c>
      <c r="I3761" s="176" t="s">
        <v>200</v>
      </c>
      <c r="J3761" s="250" t="s">
        <v>13</v>
      </c>
      <c r="K3761" s="178">
        <v>1498</v>
      </c>
      <c r="L3761" s="178">
        <v>1498</v>
      </c>
      <c r="M3761" s="178">
        <v>0</v>
      </c>
      <c r="N3761" s="179" t="s">
        <v>20</v>
      </c>
      <c r="O3761" s="180" t="s">
        <v>146</v>
      </c>
    </row>
    <row r="3762" spans="1:15" customFormat="1" ht="15.5" x14ac:dyDescent="0.35">
      <c r="A3762" s="123" t="s">
        <v>8102</v>
      </c>
      <c r="B3762" s="124" t="s">
        <v>8103</v>
      </c>
      <c r="C3762" s="123" t="s">
        <v>89</v>
      </c>
      <c r="D3762" s="123" t="s">
        <v>155</v>
      </c>
      <c r="E3762" s="123" t="s">
        <v>155</v>
      </c>
      <c r="F3762" s="123">
        <v>2024</v>
      </c>
      <c r="G3762" s="123" t="s">
        <v>138</v>
      </c>
      <c r="H3762" s="123" t="s">
        <v>151</v>
      </c>
      <c r="I3762" s="123" t="s">
        <v>200</v>
      </c>
      <c r="J3762" s="251" t="s">
        <v>13</v>
      </c>
      <c r="K3762" s="181">
        <v>25400</v>
      </c>
      <c r="L3762" s="181">
        <v>25399</v>
      </c>
      <c r="M3762" s="181">
        <v>3151.3609999999999</v>
      </c>
      <c r="N3762" s="182" t="s">
        <v>20</v>
      </c>
      <c r="O3762" s="183" t="s">
        <v>20</v>
      </c>
    </row>
    <row r="3763" spans="1:15" customFormat="1" ht="15.5" x14ac:dyDescent="0.35">
      <c r="A3763" s="176" t="s">
        <v>8104</v>
      </c>
      <c r="B3763" s="177" t="s">
        <v>8105</v>
      </c>
      <c r="C3763" s="176" t="s">
        <v>109</v>
      </c>
      <c r="D3763" s="176" t="s">
        <v>368</v>
      </c>
      <c r="E3763" s="176" t="s">
        <v>1280</v>
      </c>
      <c r="F3763" s="176">
        <v>2024</v>
      </c>
      <c r="G3763" s="176" t="s">
        <v>251</v>
      </c>
      <c r="H3763" s="176" t="s">
        <v>182</v>
      </c>
      <c r="I3763" s="176" t="s">
        <v>330</v>
      </c>
      <c r="J3763" s="250" t="s">
        <v>13</v>
      </c>
      <c r="K3763" s="178">
        <v>2200</v>
      </c>
      <c r="L3763" s="178">
        <v>2200</v>
      </c>
      <c r="M3763" s="178">
        <v>1035.3</v>
      </c>
      <c r="N3763" s="179" t="s">
        <v>20</v>
      </c>
      <c r="O3763" s="180" t="s">
        <v>20</v>
      </c>
    </row>
    <row r="3764" spans="1:15" customFormat="1" ht="15.5" x14ac:dyDescent="0.35">
      <c r="A3764" s="123" t="s">
        <v>8106</v>
      </c>
      <c r="B3764" s="124" t="s">
        <v>8107</v>
      </c>
      <c r="C3764" s="123" t="s">
        <v>97</v>
      </c>
      <c r="D3764" s="123" t="s">
        <v>685</v>
      </c>
      <c r="E3764" s="123" t="s">
        <v>686</v>
      </c>
      <c r="F3764" s="123">
        <v>2024</v>
      </c>
      <c r="G3764" s="123" t="s">
        <v>138</v>
      </c>
      <c r="H3764" s="123" t="s">
        <v>182</v>
      </c>
      <c r="I3764" s="123" t="s">
        <v>330</v>
      </c>
      <c r="J3764" s="251" t="s">
        <v>13</v>
      </c>
      <c r="K3764" s="181">
        <v>11280</v>
      </c>
      <c r="L3764" s="181">
        <v>28980</v>
      </c>
      <c r="M3764" s="181">
        <v>2400.0010000000002</v>
      </c>
      <c r="N3764" s="182" t="s">
        <v>20</v>
      </c>
      <c r="O3764" s="183" t="s">
        <v>20</v>
      </c>
    </row>
    <row r="3765" spans="1:15" customFormat="1" ht="15.5" x14ac:dyDescent="0.35">
      <c r="A3765" s="176" t="s">
        <v>8108</v>
      </c>
      <c r="B3765" s="177" t="s">
        <v>8109</v>
      </c>
      <c r="C3765" s="176" t="s">
        <v>87</v>
      </c>
      <c r="D3765" s="176" t="s">
        <v>60</v>
      </c>
      <c r="E3765" s="176" t="s">
        <v>60</v>
      </c>
      <c r="F3765" s="176">
        <v>2024</v>
      </c>
      <c r="G3765" s="176" t="s">
        <v>138</v>
      </c>
      <c r="H3765" s="176" t="s">
        <v>182</v>
      </c>
      <c r="I3765" s="176" t="s">
        <v>330</v>
      </c>
      <c r="J3765" s="250" t="s">
        <v>13</v>
      </c>
      <c r="K3765" s="178">
        <v>15000</v>
      </c>
      <c r="L3765" s="178">
        <v>15000</v>
      </c>
      <c r="M3765" s="178">
        <v>15000</v>
      </c>
      <c r="N3765" s="179" t="s">
        <v>20</v>
      </c>
      <c r="O3765" s="180" t="s">
        <v>20</v>
      </c>
    </row>
    <row r="3766" spans="1:15" customFormat="1" ht="15.5" x14ac:dyDescent="0.35">
      <c r="A3766" s="123" t="s">
        <v>8110</v>
      </c>
      <c r="B3766" s="124" t="s">
        <v>8111</v>
      </c>
      <c r="C3766" s="123" t="s">
        <v>96</v>
      </c>
      <c r="D3766" s="123" t="s">
        <v>166</v>
      </c>
      <c r="E3766" s="123" t="s">
        <v>174</v>
      </c>
      <c r="F3766" s="123">
        <v>2024</v>
      </c>
      <c r="G3766" s="123" t="s">
        <v>138</v>
      </c>
      <c r="H3766" s="123" t="s">
        <v>182</v>
      </c>
      <c r="I3766" s="123" t="s">
        <v>330</v>
      </c>
      <c r="J3766" s="251" t="s">
        <v>13</v>
      </c>
      <c r="K3766" s="181">
        <v>1750</v>
      </c>
      <c r="L3766" s="181">
        <v>1750</v>
      </c>
      <c r="M3766" s="181">
        <v>750</v>
      </c>
      <c r="N3766" s="182" t="s">
        <v>20</v>
      </c>
      <c r="O3766" s="183" t="s">
        <v>20</v>
      </c>
    </row>
    <row r="3767" spans="1:15" customFormat="1" ht="15.5" x14ac:dyDescent="0.35">
      <c r="A3767" s="176" t="s">
        <v>8112</v>
      </c>
      <c r="B3767" s="177" t="s">
        <v>8113</v>
      </c>
      <c r="C3767" s="176" t="s">
        <v>100</v>
      </c>
      <c r="D3767" s="176" t="s">
        <v>73</v>
      </c>
      <c r="E3767" s="176" t="s">
        <v>1009</v>
      </c>
      <c r="F3767" s="176">
        <v>2024</v>
      </c>
      <c r="G3767" s="176" t="s">
        <v>138</v>
      </c>
      <c r="H3767" s="176" t="s">
        <v>151</v>
      </c>
      <c r="I3767" s="176" t="s">
        <v>200</v>
      </c>
      <c r="J3767" s="250" t="s">
        <v>13</v>
      </c>
      <c r="K3767" s="178">
        <v>10</v>
      </c>
      <c r="L3767" s="178">
        <v>81527</v>
      </c>
      <c r="M3767" s="178">
        <v>0</v>
      </c>
      <c r="N3767" s="179" t="s">
        <v>20</v>
      </c>
      <c r="O3767" s="180" t="s">
        <v>146</v>
      </c>
    </row>
    <row r="3768" spans="1:15" customFormat="1" ht="15.5" x14ac:dyDescent="0.35">
      <c r="A3768" s="123" t="s">
        <v>8114</v>
      </c>
      <c r="B3768" s="124" t="s">
        <v>8115</v>
      </c>
      <c r="C3768" s="123" t="s">
        <v>98</v>
      </c>
      <c r="D3768" s="123" t="s">
        <v>158</v>
      </c>
      <c r="E3768" s="123" t="s">
        <v>309</v>
      </c>
      <c r="F3768" s="123">
        <v>2024</v>
      </c>
      <c r="G3768" s="123" t="s">
        <v>251</v>
      </c>
      <c r="H3768" s="123" t="s">
        <v>151</v>
      </c>
      <c r="I3768" s="123" t="s">
        <v>200</v>
      </c>
      <c r="J3768" s="251" t="s">
        <v>13</v>
      </c>
      <c r="K3768" s="181">
        <v>15120</v>
      </c>
      <c r="L3768" s="181">
        <v>15120</v>
      </c>
      <c r="M3768" s="181">
        <v>15120</v>
      </c>
      <c r="N3768" s="182" t="s">
        <v>20</v>
      </c>
      <c r="O3768" s="183" t="s">
        <v>20</v>
      </c>
    </row>
    <row r="3769" spans="1:15" customFormat="1" ht="15.5" x14ac:dyDescent="0.35">
      <c r="A3769" s="176" t="s">
        <v>8116</v>
      </c>
      <c r="B3769" s="177" t="s">
        <v>8117</v>
      </c>
      <c r="C3769" s="176" t="s">
        <v>97</v>
      </c>
      <c r="D3769" s="176" t="s">
        <v>155</v>
      </c>
      <c r="E3769" s="176" t="s">
        <v>155</v>
      </c>
      <c r="F3769" s="176">
        <v>2024</v>
      </c>
      <c r="G3769" s="176" t="s">
        <v>251</v>
      </c>
      <c r="H3769" s="176" t="s">
        <v>151</v>
      </c>
      <c r="I3769" s="176" t="s">
        <v>152</v>
      </c>
      <c r="J3769" s="250" t="s">
        <v>13</v>
      </c>
      <c r="K3769" s="178">
        <v>214200</v>
      </c>
      <c r="L3769" s="178">
        <v>10</v>
      </c>
      <c r="M3769" s="178">
        <v>0</v>
      </c>
      <c r="N3769" s="179" t="s">
        <v>20</v>
      </c>
      <c r="O3769" s="180" t="s">
        <v>146</v>
      </c>
    </row>
    <row r="3770" spans="1:15" customFormat="1" ht="15.5" x14ac:dyDescent="0.35">
      <c r="A3770" s="123" t="s">
        <v>8118</v>
      </c>
      <c r="B3770" s="124" t="s">
        <v>8119</v>
      </c>
      <c r="C3770" s="123" t="s">
        <v>100</v>
      </c>
      <c r="D3770" s="123" t="s">
        <v>73</v>
      </c>
      <c r="E3770" s="123" t="s">
        <v>1009</v>
      </c>
      <c r="F3770" s="123">
        <v>2024</v>
      </c>
      <c r="G3770" s="123" t="s">
        <v>138</v>
      </c>
      <c r="H3770" s="123" t="s">
        <v>151</v>
      </c>
      <c r="I3770" s="123" t="s">
        <v>200</v>
      </c>
      <c r="J3770" s="251" t="s">
        <v>13</v>
      </c>
      <c r="K3770" s="181">
        <v>30048</v>
      </c>
      <c r="L3770" s="181">
        <v>30048</v>
      </c>
      <c r="M3770" s="181">
        <v>30048</v>
      </c>
      <c r="N3770" s="182" t="s">
        <v>20</v>
      </c>
      <c r="O3770" s="183" t="s">
        <v>20</v>
      </c>
    </row>
    <row r="3771" spans="1:15" customFormat="1" ht="15.5" x14ac:dyDescent="0.35">
      <c r="A3771" s="176" t="s">
        <v>8120</v>
      </c>
      <c r="B3771" s="177" t="s">
        <v>8121</v>
      </c>
      <c r="C3771" s="176" t="s">
        <v>100</v>
      </c>
      <c r="D3771" s="176" t="s">
        <v>1373</v>
      </c>
      <c r="E3771" s="176" t="s">
        <v>1676</v>
      </c>
      <c r="F3771" s="176">
        <v>2024</v>
      </c>
      <c r="G3771" s="176" t="s">
        <v>138</v>
      </c>
      <c r="H3771" s="176" t="s">
        <v>182</v>
      </c>
      <c r="I3771" s="176" t="s">
        <v>330</v>
      </c>
      <c r="J3771" s="250" t="s">
        <v>13</v>
      </c>
      <c r="K3771" s="178">
        <v>680</v>
      </c>
      <c r="L3771" s="178">
        <v>679</v>
      </c>
      <c r="M3771" s="178">
        <v>679</v>
      </c>
      <c r="N3771" s="179" t="s">
        <v>20</v>
      </c>
      <c r="O3771" s="180" t="s">
        <v>20</v>
      </c>
    </row>
    <row r="3772" spans="1:15" customFormat="1" ht="15.5" x14ac:dyDescent="0.35">
      <c r="A3772" s="123" t="s">
        <v>8122</v>
      </c>
      <c r="B3772" s="124" t="s">
        <v>8123</v>
      </c>
      <c r="C3772" s="123" t="s">
        <v>100</v>
      </c>
      <c r="D3772" s="123" t="s">
        <v>1471</v>
      </c>
      <c r="E3772" s="123" t="s">
        <v>2423</v>
      </c>
      <c r="F3772" s="123">
        <v>2024</v>
      </c>
      <c r="G3772" s="123" t="s">
        <v>138</v>
      </c>
      <c r="H3772" s="123" t="s">
        <v>182</v>
      </c>
      <c r="I3772" s="123" t="s">
        <v>4156</v>
      </c>
      <c r="J3772" s="251" t="s">
        <v>13</v>
      </c>
      <c r="K3772" s="181">
        <v>26093</v>
      </c>
      <c r="L3772" s="181">
        <v>26093</v>
      </c>
      <c r="M3772" s="181">
        <v>26093</v>
      </c>
      <c r="N3772" s="182" t="s">
        <v>20</v>
      </c>
      <c r="O3772" s="183" t="s">
        <v>20</v>
      </c>
    </row>
    <row r="3773" spans="1:15" customFormat="1" ht="15.5" x14ac:dyDescent="0.35">
      <c r="A3773" s="176" t="s">
        <v>8124</v>
      </c>
      <c r="B3773" s="177" t="s">
        <v>8125</v>
      </c>
      <c r="C3773" s="176" t="s">
        <v>100</v>
      </c>
      <c r="D3773" s="176" t="s">
        <v>1373</v>
      </c>
      <c r="E3773" s="176" t="s">
        <v>1676</v>
      </c>
      <c r="F3773" s="176">
        <v>2024</v>
      </c>
      <c r="G3773" s="176" t="s">
        <v>251</v>
      </c>
      <c r="H3773" s="176" t="s">
        <v>144</v>
      </c>
      <c r="I3773" s="176" t="s">
        <v>282</v>
      </c>
      <c r="J3773" s="250" t="s">
        <v>13</v>
      </c>
      <c r="K3773" s="178">
        <v>2200</v>
      </c>
      <c r="L3773" s="178">
        <v>2200</v>
      </c>
      <c r="M3773" s="178">
        <v>1200</v>
      </c>
      <c r="N3773" s="179" t="s">
        <v>20</v>
      </c>
      <c r="O3773" s="180" t="s">
        <v>20</v>
      </c>
    </row>
    <row r="3774" spans="1:15" customFormat="1" ht="15.5" x14ac:dyDescent="0.35">
      <c r="A3774" s="123" t="s">
        <v>8126</v>
      </c>
      <c r="B3774" s="124" t="s">
        <v>8127</v>
      </c>
      <c r="C3774" s="123" t="s">
        <v>100</v>
      </c>
      <c r="D3774" s="123" t="s">
        <v>155</v>
      </c>
      <c r="E3774" s="123" t="s">
        <v>155</v>
      </c>
      <c r="F3774" s="123">
        <v>2024</v>
      </c>
      <c r="G3774" s="123" t="s">
        <v>138</v>
      </c>
      <c r="H3774" s="123" t="s">
        <v>151</v>
      </c>
      <c r="I3774" s="123" t="s">
        <v>200</v>
      </c>
      <c r="J3774" s="251" t="s">
        <v>13</v>
      </c>
      <c r="K3774" s="181">
        <v>30048</v>
      </c>
      <c r="L3774" s="181">
        <v>30048</v>
      </c>
      <c r="M3774" s="181">
        <v>30048</v>
      </c>
      <c r="N3774" s="182" t="s">
        <v>20</v>
      </c>
      <c r="O3774" s="183" t="s">
        <v>20</v>
      </c>
    </row>
    <row r="3775" spans="1:15" customFormat="1" ht="15.5" x14ac:dyDescent="0.35">
      <c r="A3775" s="176" t="s">
        <v>8128</v>
      </c>
      <c r="B3775" s="177" t="s">
        <v>8129</v>
      </c>
      <c r="C3775" s="176" t="s">
        <v>100</v>
      </c>
      <c r="D3775" s="176" t="s">
        <v>73</v>
      </c>
      <c r="E3775" s="176" t="s">
        <v>1009</v>
      </c>
      <c r="F3775" s="176">
        <v>2024</v>
      </c>
      <c r="G3775" s="176" t="s">
        <v>138</v>
      </c>
      <c r="H3775" s="176" t="s">
        <v>151</v>
      </c>
      <c r="I3775" s="176" t="s">
        <v>200</v>
      </c>
      <c r="J3775" s="250" t="s">
        <v>13</v>
      </c>
      <c r="K3775" s="178">
        <v>30048</v>
      </c>
      <c r="L3775" s="178">
        <v>30048</v>
      </c>
      <c r="M3775" s="178">
        <v>30048</v>
      </c>
      <c r="N3775" s="179" t="s">
        <v>20</v>
      </c>
      <c r="O3775" s="180" t="s">
        <v>20</v>
      </c>
    </row>
    <row r="3776" spans="1:15" customFormat="1" ht="15.5" x14ac:dyDescent="0.35">
      <c r="A3776" s="123" t="s">
        <v>8130</v>
      </c>
      <c r="B3776" s="124" t="s">
        <v>8131</v>
      </c>
      <c r="C3776" s="123" t="s">
        <v>100</v>
      </c>
      <c r="D3776" s="123" t="s">
        <v>73</v>
      </c>
      <c r="E3776" s="123" t="s">
        <v>1009</v>
      </c>
      <c r="F3776" s="123">
        <v>2024</v>
      </c>
      <c r="G3776" s="123" t="s">
        <v>138</v>
      </c>
      <c r="H3776" s="123" t="s">
        <v>182</v>
      </c>
      <c r="I3776" s="123" t="s">
        <v>584</v>
      </c>
      <c r="J3776" s="251" t="s">
        <v>13</v>
      </c>
      <c r="K3776" s="181">
        <v>501</v>
      </c>
      <c r="L3776" s="181">
        <v>500</v>
      </c>
      <c r="M3776" s="181">
        <v>500</v>
      </c>
      <c r="N3776" s="182" t="s">
        <v>20</v>
      </c>
      <c r="O3776" s="183" t="s">
        <v>20</v>
      </c>
    </row>
    <row r="3777" spans="1:15" customFormat="1" ht="15.5" x14ac:dyDescent="0.35">
      <c r="A3777" s="176" t="s">
        <v>8132</v>
      </c>
      <c r="B3777" s="177" t="s">
        <v>8133</v>
      </c>
      <c r="C3777" s="176" t="s">
        <v>74</v>
      </c>
      <c r="D3777" s="176" t="s">
        <v>155</v>
      </c>
      <c r="E3777" s="176" t="s">
        <v>155</v>
      </c>
      <c r="F3777" s="176">
        <v>2024</v>
      </c>
      <c r="G3777" s="176" t="s">
        <v>2052</v>
      </c>
      <c r="H3777" s="176" t="s">
        <v>182</v>
      </c>
      <c r="I3777" s="176" t="s">
        <v>183</v>
      </c>
      <c r="J3777" s="250" t="s">
        <v>13</v>
      </c>
      <c r="K3777" s="178">
        <v>30138</v>
      </c>
      <c r="L3777" s="184">
        <v>100920</v>
      </c>
      <c r="M3777" s="178">
        <v>30138</v>
      </c>
      <c r="N3777" s="179" t="s">
        <v>20</v>
      </c>
      <c r="O3777" s="180" t="s">
        <v>20</v>
      </c>
    </row>
    <row r="3778" spans="1:15" customFormat="1" ht="15.5" x14ac:dyDescent="0.35">
      <c r="A3778" s="123" t="s">
        <v>8134</v>
      </c>
      <c r="B3778" s="124" t="s">
        <v>8135</v>
      </c>
      <c r="C3778" s="123" t="s">
        <v>97</v>
      </c>
      <c r="D3778" s="123" t="s">
        <v>333</v>
      </c>
      <c r="E3778" s="123" t="s">
        <v>891</v>
      </c>
      <c r="F3778" s="123">
        <v>2024</v>
      </c>
      <c r="G3778" s="123" t="s">
        <v>138</v>
      </c>
      <c r="H3778" s="123" t="s">
        <v>151</v>
      </c>
      <c r="I3778" s="123" t="s">
        <v>200</v>
      </c>
      <c r="J3778" s="251" t="s">
        <v>13</v>
      </c>
      <c r="K3778" s="181">
        <v>33220</v>
      </c>
      <c r="L3778" s="181">
        <v>91100</v>
      </c>
      <c r="M3778" s="181">
        <v>1626.558</v>
      </c>
      <c r="N3778" s="182" t="s">
        <v>20</v>
      </c>
      <c r="O3778" s="183" t="s">
        <v>20</v>
      </c>
    </row>
    <row r="3779" spans="1:15" customFormat="1" ht="15.5" x14ac:dyDescent="0.35">
      <c r="A3779" s="176" t="s">
        <v>8136</v>
      </c>
      <c r="B3779" s="177" t="s">
        <v>8137</v>
      </c>
      <c r="C3779" s="176" t="s">
        <v>84</v>
      </c>
      <c r="D3779" s="176" t="s">
        <v>440</v>
      </c>
      <c r="E3779" s="176" t="s">
        <v>440</v>
      </c>
      <c r="F3779" s="176">
        <v>2024</v>
      </c>
      <c r="G3779" s="176" t="s">
        <v>251</v>
      </c>
      <c r="H3779" s="176" t="s">
        <v>182</v>
      </c>
      <c r="I3779" s="176" t="s">
        <v>330</v>
      </c>
      <c r="J3779" s="250" t="s">
        <v>13</v>
      </c>
      <c r="K3779" s="178">
        <v>23927</v>
      </c>
      <c r="L3779" s="178">
        <v>23927</v>
      </c>
      <c r="M3779" s="178">
        <v>20900</v>
      </c>
      <c r="N3779" s="179" t="s">
        <v>20</v>
      </c>
      <c r="O3779" s="180" t="s">
        <v>20</v>
      </c>
    </row>
    <row r="3780" spans="1:15" customFormat="1" ht="15.5" x14ac:dyDescent="0.35">
      <c r="A3780" s="123" t="s">
        <v>8138</v>
      </c>
      <c r="B3780" s="124" t="s">
        <v>8139</v>
      </c>
      <c r="C3780" s="123" t="s">
        <v>86</v>
      </c>
      <c r="D3780" s="123" t="s">
        <v>199</v>
      </c>
      <c r="E3780" s="123" t="s">
        <v>199</v>
      </c>
      <c r="F3780" s="123">
        <v>2024</v>
      </c>
      <c r="G3780" s="123" t="s">
        <v>251</v>
      </c>
      <c r="H3780" s="123" t="s">
        <v>414</v>
      </c>
      <c r="I3780" s="123" t="s">
        <v>415</v>
      </c>
      <c r="J3780" s="251" t="s">
        <v>13</v>
      </c>
      <c r="K3780" s="181">
        <v>158168</v>
      </c>
      <c r="L3780" s="181">
        <v>188302</v>
      </c>
      <c r="M3780" s="181">
        <v>141121.81200000001</v>
      </c>
      <c r="N3780" s="182" t="s">
        <v>20</v>
      </c>
      <c r="O3780" s="183" t="s">
        <v>20</v>
      </c>
    </row>
    <row r="3781" spans="1:15" customFormat="1" ht="15.5" x14ac:dyDescent="0.35">
      <c r="A3781" s="176" t="s">
        <v>8140</v>
      </c>
      <c r="B3781" s="177" t="s">
        <v>8141</v>
      </c>
      <c r="C3781" s="176" t="s">
        <v>100</v>
      </c>
      <c r="D3781" s="176" t="s">
        <v>1471</v>
      </c>
      <c r="E3781" s="176" t="s">
        <v>2423</v>
      </c>
      <c r="F3781" s="176">
        <v>2024</v>
      </c>
      <c r="G3781" s="176" t="s">
        <v>138</v>
      </c>
      <c r="H3781" s="176" t="s">
        <v>182</v>
      </c>
      <c r="I3781" s="176" t="s">
        <v>1202</v>
      </c>
      <c r="J3781" s="250" t="s">
        <v>13</v>
      </c>
      <c r="K3781" s="178">
        <v>501</v>
      </c>
      <c r="L3781" s="178">
        <v>500</v>
      </c>
      <c r="M3781" s="178">
        <v>500</v>
      </c>
      <c r="N3781" s="179" t="s">
        <v>20</v>
      </c>
      <c r="O3781" s="180" t="s">
        <v>20</v>
      </c>
    </row>
    <row r="3782" spans="1:15" customFormat="1" ht="15.5" x14ac:dyDescent="0.35">
      <c r="A3782" s="123" t="s">
        <v>8142</v>
      </c>
      <c r="B3782" s="124" t="s">
        <v>8143</v>
      </c>
      <c r="C3782" s="123" t="s">
        <v>92</v>
      </c>
      <c r="D3782" s="123" t="s">
        <v>155</v>
      </c>
      <c r="E3782" s="123" t="s">
        <v>155</v>
      </c>
      <c r="F3782" s="123">
        <v>2024</v>
      </c>
      <c r="G3782" s="123" t="s">
        <v>251</v>
      </c>
      <c r="H3782" s="123" t="s">
        <v>151</v>
      </c>
      <c r="I3782" s="123" t="s">
        <v>3141</v>
      </c>
      <c r="J3782" s="251" t="s">
        <v>13</v>
      </c>
      <c r="K3782" s="181">
        <v>86500</v>
      </c>
      <c r="L3782" s="181">
        <v>86500</v>
      </c>
      <c r="M3782" s="181">
        <v>86385.044999999998</v>
      </c>
      <c r="N3782" s="182" t="s">
        <v>20</v>
      </c>
      <c r="O3782" s="183" t="s">
        <v>20</v>
      </c>
    </row>
    <row r="3783" spans="1:15" customFormat="1" ht="15.5" x14ac:dyDescent="0.35">
      <c r="A3783" s="176" t="s">
        <v>8144</v>
      </c>
      <c r="B3783" s="177" t="s">
        <v>8145</v>
      </c>
      <c r="C3783" s="176" t="s">
        <v>97</v>
      </c>
      <c r="D3783" s="176" t="s">
        <v>155</v>
      </c>
      <c r="E3783" s="176" t="s">
        <v>155</v>
      </c>
      <c r="F3783" s="176">
        <v>2024</v>
      </c>
      <c r="G3783" s="176" t="s">
        <v>138</v>
      </c>
      <c r="H3783" s="176" t="s">
        <v>151</v>
      </c>
      <c r="I3783" s="176" t="s">
        <v>200</v>
      </c>
      <c r="J3783" s="250" t="s">
        <v>13</v>
      </c>
      <c r="K3783" s="178">
        <v>270000</v>
      </c>
      <c r="L3783" s="178">
        <v>520606</v>
      </c>
      <c r="M3783" s="178">
        <v>166400.53899999999</v>
      </c>
      <c r="N3783" s="179" t="s">
        <v>20</v>
      </c>
      <c r="O3783" s="180" t="s">
        <v>20</v>
      </c>
    </row>
    <row r="3784" spans="1:15" customFormat="1" ht="15.5" x14ac:dyDescent="0.35">
      <c r="A3784" s="123" t="s">
        <v>8146</v>
      </c>
      <c r="B3784" s="124" t="s">
        <v>8147</v>
      </c>
      <c r="C3784" s="123" t="s">
        <v>90</v>
      </c>
      <c r="D3784" s="123" t="s">
        <v>155</v>
      </c>
      <c r="E3784" s="123" t="s">
        <v>155</v>
      </c>
      <c r="F3784" s="123">
        <v>2024</v>
      </c>
      <c r="G3784" s="123" t="s">
        <v>251</v>
      </c>
      <c r="H3784" s="123" t="s">
        <v>151</v>
      </c>
      <c r="I3784" s="123" t="s">
        <v>3141</v>
      </c>
      <c r="J3784" s="251" t="s">
        <v>13</v>
      </c>
      <c r="K3784" s="181">
        <v>65200</v>
      </c>
      <c r="L3784" s="181">
        <v>64662</v>
      </c>
      <c r="M3784" s="181">
        <v>64552.046000000002</v>
      </c>
      <c r="N3784" s="182" t="s">
        <v>20</v>
      </c>
      <c r="O3784" s="183" t="s">
        <v>20</v>
      </c>
    </row>
    <row r="3785" spans="1:15" customFormat="1" ht="15.5" x14ac:dyDescent="0.35">
      <c r="A3785" s="176" t="s">
        <v>8148</v>
      </c>
      <c r="B3785" s="177" t="s">
        <v>8149</v>
      </c>
      <c r="C3785" s="176" t="s">
        <v>97</v>
      </c>
      <c r="D3785" s="176" t="s">
        <v>333</v>
      </c>
      <c r="E3785" s="176" t="s">
        <v>995</v>
      </c>
      <c r="F3785" s="176">
        <v>2024</v>
      </c>
      <c r="G3785" s="176" t="s">
        <v>138</v>
      </c>
      <c r="H3785" s="176" t="s">
        <v>182</v>
      </c>
      <c r="I3785" s="176" t="s">
        <v>330</v>
      </c>
      <c r="J3785" s="250" t="s">
        <v>13</v>
      </c>
      <c r="K3785" s="178">
        <v>11126</v>
      </c>
      <c r="L3785" s="178">
        <v>11126</v>
      </c>
      <c r="M3785" s="178">
        <v>10794.008</v>
      </c>
      <c r="N3785" s="179" t="s">
        <v>20</v>
      </c>
      <c r="O3785" s="180" t="s">
        <v>20</v>
      </c>
    </row>
    <row r="3786" spans="1:15" customFormat="1" ht="15.5" x14ac:dyDescent="0.35">
      <c r="A3786" s="123" t="s">
        <v>8150</v>
      </c>
      <c r="B3786" s="124" t="s">
        <v>8151</v>
      </c>
      <c r="C3786" s="123" t="s">
        <v>292</v>
      </c>
      <c r="D3786" s="123" t="s">
        <v>655</v>
      </c>
      <c r="E3786" s="123" t="s">
        <v>655</v>
      </c>
      <c r="F3786" s="123">
        <v>2024</v>
      </c>
      <c r="G3786" s="123" t="s">
        <v>251</v>
      </c>
      <c r="H3786" s="123" t="s">
        <v>210</v>
      </c>
      <c r="I3786" s="123" t="s">
        <v>211</v>
      </c>
      <c r="J3786" s="251" t="s">
        <v>13</v>
      </c>
      <c r="K3786" s="181">
        <v>2161</v>
      </c>
      <c r="L3786" s="185">
        <v>2161</v>
      </c>
      <c r="M3786" s="181">
        <v>0</v>
      </c>
      <c r="N3786" s="182" t="s">
        <v>20</v>
      </c>
      <c r="O3786" s="183" t="s">
        <v>146</v>
      </c>
    </row>
    <row r="3787" spans="1:15" customFormat="1" ht="15.5" x14ac:dyDescent="0.35">
      <c r="A3787" s="176" t="s">
        <v>8152</v>
      </c>
      <c r="B3787" s="177" t="s">
        <v>8153</v>
      </c>
      <c r="C3787" s="176" t="s">
        <v>91</v>
      </c>
      <c r="D3787" s="176" t="s">
        <v>384</v>
      </c>
      <c r="E3787" s="176" t="s">
        <v>478</v>
      </c>
      <c r="F3787" s="176">
        <v>2024</v>
      </c>
      <c r="G3787" s="176" t="s">
        <v>138</v>
      </c>
      <c r="H3787" s="176" t="s">
        <v>321</v>
      </c>
      <c r="I3787" s="176" t="s">
        <v>322</v>
      </c>
      <c r="J3787" s="250" t="s">
        <v>13</v>
      </c>
      <c r="K3787" s="178">
        <v>1</v>
      </c>
      <c r="L3787" s="178">
        <v>1</v>
      </c>
      <c r="M3787" s="178">
        <v>0</v>
      </c>
      <c r="N3787" s="179" t="s">
        <v>20</v>
      </c>
      <c r="O3787" s="180" t="s">
        <v>146</v>
      </c>
    </row>
    <row r="3788" spans="1:15" customFormat="1" ht="15.5" x14ac:dyDescent="0.35">
      <c r="A3788" s="123" t="s">
        <v>8154</v>
      </c>
      <c r="B3788" s="124" t="s">
        <v>8155</v>
      </c>
      <c r="C3788" s="123" t="s">
        <v>97</v>
      </c>
      <c r="D3788" s="123" t="s">
        <v>155</v>
      </c>
      <c r="E3788" s="123" t="s">
        <v>155</v>
      </c>
      <c r="F3788" s="123">
        <v>2024</v>
      </c>
      <c r="G3788" s="123" t="s">
        <v>138</v>
      </c>
      <c r="H3788" s="123" t="s">
        <v>144</v>
      </c>
      <c r="I3788" s="123" t="s">
        <v>145</v>
      </c>
      <c r="J3788" s="251" t="s">
        <v>13</v>
      </c>
      <c r="K3788" s="181">
        <v>570180</v>
      </c>
      <c r="L3788" s="181">
        <v>557793</v>
      </c>
      <c r="M3788" s="181">
        <v>540688.21900000004</v>
      </c>
      <c r="N3788" s="182" t="s">
        <v>20</v>
      </c>
      <c r="O3788" s="183" t="s">
        <v>20</v>
      </c>
    </row>
    <row r="3789" spans="1:15" customFormat="1" ht="15.5" x14ac:dyDescent="0.35">
      <c r="A3789" s="176" t="s">
        <v>8156</v>
      </c>
      <c r="B3789" s="177" t="s">
        <v>8157</v>
      </c>
      <c r="C3789" s="176" t="s">
        <v>96</v>
      </c>
      <c r="D3789" s="176" t="s">
        <v>166</v>
      </c>
      <c r="E3789" s="176" t="s">
        <v>281</v>
      </c>
      <c r="F3789" s="176">
        <v>2024</v>
      </c>
      <c r="G3789" s="176" t="s">
        <v>251</v>
      </c>
      <c r="H3789" s="176" t="s">
        <v>182</v>
      </c>
      <c r="I3789" s="176" t="s">
        <v>330</v>
      </c>
      <c r="J3789" s="250" t="s">
        <v>13</v>
      </c>
      <c r="K3789" s="178">
        <v>1000</v>
      </c>
      <c r="L3789" s="178">
        <v>12524</v>
      </c>
      <c r="M3789" s="178">
        <v>952</v>
      </c>
      <c r="N3789" s="179" t="s">
        <v>20</v>
      </c>
      <c r="O3789" s="180" t="s">
        <v>20</v>
      </c>
    </row>
    <row r="3790" spans="1:15" customFormat="1" ht="15.5" x14ac:dyDescent="0.35">
      <c r="A3790" s="123" t="s">
        <v>8158</v>
      </c>
      <c r="B3790" s="124" t="s">
        <v>8159</v>
      </c>
      <c r="C3790" s="123" t="s">
        <v>96</v>
      </c>
      <c r="D3790" s="123" t="s">
        <v>136</v>
      </c>
      <c r="E3790" s="123" t="s">
        <v>513</v>
      </c>
      <c r="F3790" s="123">
        <v>2024</v>
      </c>
      <c r="G3790" s="123" t="s">
        <v>138</v>
      </c>
      <c r="H3790" s="123" t="s">
        <v>182</v>
      </c>
      <c r="I3790" s="123" t="s">
        <v>330</v>
      </c>
      <c r="J3790" s="251" t="s">
        <v>13</v>
      </c>
      <c r="K3790" s="181">
        <v>412530</v>
      </c>
      <c r="L3790" s="181">
        <v>412479</v>
      </c>
      <c r="M3790" s="181">
        <v>409804</v>
      </c>
      <c r="N3790" s="182" t="s">
        <v>20</v>
      </c>
      <c r="O3790" s="183" t="s">
        <v>20</v>
      </c>
    </row>
    <row r="3791" spans="1:15" customFormat="1" ht="15.5" x14ac:dyDescent="0.35">
      <c r="A3791" s="176" t="s">
        <v>8160</v>
      </c>
      <c r="B3791" s="177" t="s">
        <v>8161</v>
      </c>
      <c r="C3791" s="176" t="s">
        <v>88</v>
      </c>
      <c r="D3791" s="176" t="s">
        <v>626</v>
      </c>
      <c r="E3791" s="176" t="s">
        <v>626</v>
      </c>
      <c r="F3791" s="176">
        <v>2024</v>
      </c>
      <c r="G3791" s="176" t="s">
        <v>138</v>
      </c>
      <c r="H3791" s="176" t="s">
        <v>321</v>
      </c>
      <c r="I3791" s="176" t="s">
        <v>1181</v>
      </c>
      <c r="J3791" s="250" t="s">
        <v>13</v>
      </c>
      <c r="K3791" s="178">
        <v>26562</v>
      </c>
      <c r="L3791" s="178">
        <v>323270</v>
      </c>
      <c r="M3791" s="178">
        <v>0</v>
      </c>
      <c r="N3791" s="179" t="s">
        <v>20</v>
      </c>
      <c r="O3791" s="180" t="s">
        <v>146</v>
      </c>
    </row>
    <row r="3792" spans="1:15" customFormat="1" ht="15.5" x14ac:dyDescent="0.35">
      <c r="A3792" s="123" t="s">
        <v>8162</v>
      </c>
      <c r="B3792" s="124" t="s">
        <v>8163</v>
      </c>
      <c r="C3792" s="123" t="s">
        <v>92</v>
      </c>
      <c r="D3792" s="123" t="s">
        <v>540</v>
      </c>
      <c r="E3792" s="123" t="s">
        <v>2405</v>
      </c>
      <c r="F3792" s="123">
        <v>2024</v>
      </c>
      <c r="G3792" s="123" t="s">
        <v>138</v>
      </c>
      <c r="H3792" s="123" t="s">
        <v>151</v>
      </c>
      <c r="I3792" s="123" t="s">
        <v>200</v>
      </c>
      <c r="J3792" s="251" t="s">
        <v>13</v>
      </c>
      <c r="K3792" s="181">
        <v>89887</v>
      </c>
      <c r="L3792" s="181">
        <v>5364</v>
      </c>
      <c r="M3792" s="181">
        <v>0</v>
      </c>
      <c r="N3792" s="182" t="s">
        <v>20</v>
      </c>
      <c r="O3792" s="183" t="s">
        <v>146</v>
      </c>
    </row>
    <row r="3793" spans="1:15" customFormat="1" ht="15.5" x14ac:dyDescent="0.35">
      <c r="A3793" s="176" t="s">
        <v>8164</v>
      </c>
      <c r="B3793" s="177" t="s">
        <v>8165</v>
      </c>
      <c r="C3793" s="176" t="s">
        <v>87</v>
      </c>
      <c r="D3793" s="176" t="s">
        <v>60</v>
      </c>
      <c r="E3793" s="176" t="s">
        <v>60</v>
      </c>
      <c r="F3793" s="176">
        <v>2024</v>
      </c>
      <c r="G3793" s="176" t="s">
        <v>138</v>
      </c>
      <c r="H3793" s="176" t="s">
        <v>182</v>
      </c>
      <c r="I3793" s="176" t="s">
        <v>330</v>
      </c>
      <c r="J3793" s="250" t="s">
        <v>13</v>
      </c>
      <c r="K3793" s="178">
        <v>22822</v>
      </c>
      <c r="L3793" s="178">
        <v>22822</v>
      </c>
      <c r="M3793" s="178">
        <v>0</v>
      </c>
      <c r="N3793" s="179" t="s">
        <v>20</v>
      </c>
      <c r="O3793" s="180" t="s">
        <v>146</v>
      </c>
    </row>
    <row r="3794" spans="1:15" customFormat="1" ht="15.5" x14ac:dyDescent="0.35">
      <c r="A3794" s="123" t="s">
        <v>8166</v>
      </c>
      <c r="B3794" s="124" t="s">
        <v>8167</v>
      </c>
      <c r="C3794" s="123" t="s">
        <v>87</v>
      </c>
      <c r="D3794" s="123" t="s">
        <v>60</v>
      </c>
      <c r="E3794" s="123" t="s">
        <v>644</v>
      </c>
      <c r="F3794" s="123">
        <v>2024</v>
      </c>
      <c r="G3794" s="123" t="s">
        <v>138</v>
      </c>
      <c r="H3794" s="123" t="s">
        <v>182</v>
      </c>
      <c r="I3794" s="123" t="s">
        <v>330</v>
      </c>
      <c r="J3794" s="251" t="s">
        <v>13</v>
      </c>
      <c r="K3794" s="181">
        <v>25588</v>
      </c>
      <c r="L3794" s="181">
        <v>25588</v>
      </c>
      <c r="M3794" s="181">
        <v>0</v>
      </c>
      <c r="N3794" s="182" t="s">
        <v>20</v>
      </c>
      <c r="O3794" s="183" t="s">
        <v>146</v>
      </c>
    </row>
    <row r="3795" spans="1:15" customFormat="1" ht="15.5" x14ac:dyDescent="0.35">
      <c r="A3795" s="176" t="s">
        <v>8168</v>
      </c>
      <c r="B3795" s="177" t="s">
        <v>8169</v>
      </c>
      <c r="C3795" s="176" t="s">
        <v>74</v>
      </c>
      <c r="D3795" s="176" t="s">
        <v>155</v>
      </c>
      <c r="E3795" s="176" t="s">
        <v>155</v>
      </c>
      <c r="F3795" s="176">
        <v>2024</v>
      </c>
      <c r="G3795" s="176" t="s">
        <v>251</v>
      </c>
      <c r="H3795" s="176" t="s">
        <v>144</v>
      </c>
      <c r="I3795" s="176" t="s">
        <v>144</v>
      </c>
      <c r="J3795" s="250" t="s">
        <v>13</v>
      </c>
      <c r="K3795" s="178">
        <v>111701</v>
      </c>
      <c r="L3795" s="184">
        <v>454331</v>
      </c>
      <c r="M3795" s="178">
        <v>111701</v>
      </c>
      <c r="N3795" s="179" t="s">
        <v>20</v>
      </c>
      <c r="O3795" s="180" t="s">
        <v>20</v>
      </c>
    </row>
    <row r="3796" spans="1:15" customFormat="1" ht="15.5" x14ac:dyDescent="0.35">
      <c r="A3796" s="123" t="s">
        <v>8170</v>
      </c>
      <c r="B3796" s="124" t="s">
        <v>8171</v>
      </c>
      <c r="C3796" s="123" t="s">
        <v>91</v>
      </c>
      <c r="D3796" s="123" t="s">
        <v>384</v>
      </c>
      <c r="E3796" s="123" t="s">
        <v>2848</v>
      </c>
      <c r="F3796" s="123">
        <v>2024</v>
      </c>
      <c r="G3796" s="123" t="s">
        <v>138</v>
      </c>
      <c r="H3796" s="123" t="s">
        <v>182</v>
      </c>
      <c r="I3796" s="123" t="s">
        <v>330</v>
      </c>
      <c r="J3796" s="251" t="s">
        <v>13</v>
      </c>
      <c r="K3796" s="181">
        <v>2000</v>
      </c>
      <c r="L3796" s="181">
        <v>2000</v>
      </c>
      <c r="M3796" s="181">
        <v>0</v>
      </c>
      <c r="N3796" s="182" t="s">
        <v>20</v>
      </c>
      <c r="O3796" s="183" t="s">
        <v>146</v>
      </c>
    </row>
    <row r="3797" spans="1:15" customFormat="1" ht="15.5" x14ac:dyDescent="0.35">
      <c r="A3797" s="176" t="s">
        <v>8172</v>
      </c>
      <c r="B3797" s="177" t="s">
        <v>8173</v>
      </c>
      <c r="C3797" s="176" t="s">
        <v>96</v>
      </c>
      <c r="D3797" s="176" t="s">
        <v>155</v>
      </c>
      <c r="E3797" s="176" t="s">
        <v>155</v>
      </c>
      <c r="F3797" s="176">
        <v>2024</v>
      </c>
      <c r="G3797" s="176" t="s">
        <v>251</v>
      </c>
      <c r="H3797" s="176" t="s">
        <v>151</v>
      </c>
      <c r="I3797" s="176" t="s">
        <v>152</v>
      </c>
      <c r="J3797" s="250" t="s">
        <v>13</v>
      </c>
      <c r="K3797" s="178">
        <v>104017</v>
      </c>
      <c r="L3797" s="178">
        <v>52250</v>
      </c>
      <c r="M3797" s="178">
        <v>0</v>
      </c>
      <c r="N3797" s="179" t="s">
        <v>20</v>
      </c>
      <c r="O3797" s="180" t="s">
        <v>146</v>
      </c>
    </row>
    <row r="3798" spans="1:15" customFormat="1" ht="15.5" x14ac:dyDescent="0.35">
      <c r="A3798" s="123" t="s">
        <v>8174</v>
      </c>
      <c r="B3798" s="124" t="s">
        <v>8175</v>
      </c>
      <c r="C3798" s="123" t="s">
        <v>109</v>
      </c>
      <c r="D3798" s="123" t="s">
        <v>368</v>
      </c>
      <c r="E3798" s="123" t="s">
        <v>155</v>
      </c>
      <c r="F3798" s="123">
        <v>2024</v>
      </c>
      <c r="G3798" s="123" t="s">
        <v>138</v>
      </c>
      <c r="H3798" s="123" t="s">
        <v>151</v>
      </c>
      <c r="I3798" s="123" t="s">
        <v>200</v>
      </c>
      <c r="J3798" s="251" t="s">
        <v>13</v>
      </c>
      <c r="K3798" s="181">
        <v>140000</v>
      </c>
      <c r="L3798" s="181">
        <v>140000</v>
      </c>
      <c r="M3798" s="181">
        <v>140000</v>
      </c>
      <c r="N3798" s="182" t="s">
        <v>20</v>
      </c>
      <c r="O3798" s="183" t="s">
        <v>20</v>
      </c>
    </row>
    <row r="3799" spans="1:15" customFormat="1" ht="15.5" x14ac:dyDescent="0.35">
      <c r="A3799" s="176" t="s">
        <v>8176</v>
      </c>
      <c r="B3799" s="177" t="s">
        <v>8177</v>
      </c>
      <c r="C3799" s="176" t="s">
        <v>74</v>
      </c>
      <c r="D3799" s="176" t="s">
        <v>155</v>
      </c>
      <c r="E3799" s="176" t="s">
        <v>155</v>
      </c>
      <c r="F3799" s="176">
        <v>2024</v>
      </c>
      <c r="G3799" s="176" t="s">
        <v>251</v>
      </c>
      <c r="H3799" s="176" t="s">
        <v>151</v>
      </c>
      <c r="I3799" s="176" t="s">
        <v>152</v>
      </c>
      <c r="J3799" s="250" t="s">
        <v>13</v>
      </c>
      <c r="K3799" s="178">
        <v>52267</v>
      </c>
      <c r="L3799" s="178">
        <v>52250</v>
      </c>
      <c r="M3799" s="178">
        <v>80.042000000000002</v>
      </c>
      <c r="N3799" s="179" t="s">
        <v>20</v>
      </c>
      <c r="O3799" s="180" t="s">
        <v>20</v>
      </c>
    </row>
    <row r="3800" spans="1:15" customFormat="1" ht="15.5" x14ac:dyDescent="0.35">
      <c r="A3800" s="123" t="s">
        <v>8178</v>
      </c>
      <c r="B3800" s="124" t="s">
        <v>8179</v>
      </c>
      <c r="C3800" s="123" t="s">
        <v>90</v>
      </c>
      <c r="D3800" s="123" t="s">
        <v>155</v>
      </c>
      <c r="E3800" s="123" t="s">
        <v>155</v>
      </c>
      <c r="F3800" s="123">
        <v>2024</v>
      </c>
      <c r="G3800" s="123" t="s">
        <v>138</v>
      </c>
      <c r="H3800" s="123" t="s">
        <v>151</v>
      </c>
      <c r="I3800" s="123" t="s">
        <v>200</v>
      </c>
      <c r="J3800" s="251" t="s">
        <v>13</v>
      </c>
      <c r="K3800" s="181">
        <v>139610</v>
      </c>
      <c r="L3800" s="181">
        <v>3</v>
      </c>
      <c r="M3800" s="181">
        <v>0</v>
      </c>
      <c r="N3800" s="182" t="s">
        <v>20</v>
      </c>
      <c r="O3800" s="183" t="s">
        <v>146</v>
      </c>
    </row>
    <row r="3801" spans="1:15" customFormat="1" ht="15.5" x14ac:dyDescent="0.35">
      <c r="A3801" s="176" t="s">
        <v>8180</v>
      </c>
      <c r="B3801" s="177" t="s">
        <v>8181</v>
      </c>
      <c r="C3801" s="176" t="s">
        <v>98</v>
      </c>
      <c r="D3801" s="176" t="s">
        <v>155</v>
      </c>
      <c r="E3801" s="176" t="s">
        <v>155</v>
      </c>
      <c r="F3801" s="176">
        <v>2024</v>
      </c>
      <c r="G3801" s="176" t="s">
        <v>138</v>
      </c>
      <c r="H3801" s="176" t="s">
        <v>151</v>
      </c>
      <c r="I3801" s="176" t="s">
        <v>791</v>
      </c>
      <c r="J3801" s="250" t="s">
        <v>13</v>
      </c>
      <c r="K3801" s="178">
        <v>100000</v>
      </c>
      <c r="L3801" s="178">
        <v>346659</v>
      </c>
      <c r="M3801" s="178">
        <v>99999.998999999996</v>
      </c>
      <c r="N3801" s="179" t="s">
        <v>20</v>
      </c>
      <c r="O3801" s="180" t="s">
        <v>20</v>
      </c>
    </row>
    <row r="3802" spans="1:15" customFormat="1" ht="15.5" x14ac:dyDescent="0.35">
      <c r="A3802" s="123" t="s">
        <v>8182</v>
      </c>
      <c r="B3802" s="124" t="s">
        <v>8183</v>
      </c>
      <c r="C3802" s="123" t="s">
        <v>111</v>
      </c>
      <c r="D3802" s="123" t="s">
        <v>932</v>
      </c>
      <c r="E3802" s="123" t="s">
        <v>4424</v>
      </c>
      <c r="F3802" s="123">
        <v>2024</v>
      </c>
      <c r="G3802" s="123" t="s">
        <v>138</v>
      </c>
      <c r="H3802" s="123" t="s">
        <v>151</v>
      </c>
      <c r="I3802" s="123" t="s">
        <v>200</v>
      </c>
      <c r="J3802" s="251" t="s">
        <v>13</v>
      </c>
      <c r="K3802" s="181">
        <v>73283</v>
      </c>
      <c r="L3802" s="181">
        <v>1</v>
      </c>
      <c r="M3802" s="181">
        <v>0</v>
      </c>
      <c r="N3802" s="182" t="s">
        <v>20</v>
      </c>
      <c r="O3802" s="183" t="s">
        <v>146</v>
      </c>
    </row>
    <row r="3803" spans="1:15" customFormat="1" ht="15.5" x14ac:dyDescent="0.35">
      <c r="A3803" s="176" t="s">
        <v>8184</v>
      </c>
      <c r="B3803" s="177" t="s">
        <v>8185</v>
      </c>
      <c r="C3803" s="176" t="s">
        <v>96</v>
      </c>
      <c r="D3803" s="176" t="s">
        <v>166</v>
      </c>
      <c r="E3803" s="176" t="s">
        <v>285</v>
      </c>
      <c r="F3803" s="176">
        <v>2024</v>
      </c>
      <c r="G3803" s="176" t="s">
        <v>138</v>
      </c>
      <c r="H3803" s="176" t="s">
        <v>151</v>
      </c>
      <c r="I3803" s="176" t="s">
        <v>791</v>
      </c>
      <c r="J3803" s="250" t="s">
        <v>13</v>
      </c>
      <c r="K3803" s="178">
        <v>454759</v>
      </c>
      <c r="L3803" s="178">
        <v>455657</v>
      </c>
      <c r="M3803" s="178">
        <v>235635.61199999999</v>
      </c>
      <c r="N3803" s="179" t="s">
        <v>20</v>
      </c>
      <c r="O3803" s="180" t="s">
        <v>20</v>
      </c>
    </row>
    <row r="3804" spans="1:15" customFormat="1" ht="15.5" x14ac:dyDescent="0.35">
      <c r="A3804" s="123" t="s">
        <v>8186</v>
      </c>
      <c r="B3804" s="124" t="s">
        <v>8187</v>
      </c>
      <c r="C3804" s="123" t="s">
        <v>98</v>
      </c>
      <c r="D3804" s="123" t="s">
        <v>365</v>
      </c>
      <c r="E3804" s="123" t="s">
        <v>365</v>
      </c>
      <c r="F3804" s="123">
        <v>2024</v>
      </c>
      <c r="G3804" s="123" t="s">
        <v>138</v>
      </c>
      <c r="H3804" s="123" t="s">
        <v>182</v>
      </c>
      <c r="I3804" s="123" t="s">
        <v>330</v>
      </c>
      <c r="J3804" s="251" t="s">
        <v>13</v>
      </c>
      <c r="K3804" s="181">
        <v>258749</v>
      </c>
      <c r="L3804" s="185">
        <v>35142</v>
      </c>
      <c r="M3804" s="181">
        <v>35013</v>
      </c>
      <c r="N3804" s="182" t="s">
        <v>20</v>
      </c>
      <c r="O3804" s="183" t="s">
        <v>20</v>
      </c>
    </row>
    <row r="3805" spans="1:15" customFormat="1" ht="15.5" x14ac:dyDescent="0.35">
      <c r="A3805" s="176" t="s">
        <v>8188</v>
      </c>
      <c r="B3805" s="177" t="s">
        <v>8189</v>
      </c>
      <c r="C3805" s="176" t="s">
        <v>97</v>
      </c>
      <c r="D3805" s="176" t="s">
        <v>155</v>
      </c>
      <c r="E3805" s="176" t="s">
        <v>155</v>
      </c>
      <c r="F3805" s="176">
        <v>2024</v>
      </c>
      <c r="G3805" s="176" t="s">
        <v>138</v>
      </c>
      <c r="H3805" s="176" t="s">
        <v>144</v>
      </c>
      <c r="I3805" s="176" t="s">
        <v>145</v>
      </c>
      <c r="J3805" s="250" t="s">
        <v>13</v>
      </c>
      <c r="K3805" s="178">
        <v>20</v>
      </c>
      <c r="L3805" s="178">
        <v>20</v>
      </c>
      <c r="M3805" s="178">
        <v>0</v>
      </c>
      <c r="N3805" s="179" t="s">
        <v>20</v>
      </c>
      <c r="O3805" s="180" t="s">
        <v>146</v>
      </c>
    </row>
    <row r="3806" spans="1:15" customFormat="1" ht="15.5" x14ac:dyDescent="0.35">
      <c r="A3806" s="123" t="s">
        <v>8190</v>
      </c>
      <c r="B3806" s="124" t="s">
        <v>8191</v>
      </c>
      <c r="C3806" s="123" t="s">
        <v>98</v>
      </c>
      <c r="D3806" s="123" t="s">
        <v>158</v>
      </c>
      <c r="E3806" s="123" t="s">
        <v>426</v>
      </c>
      <c r="F3806" s="123">
        <v>2024</v>
      </c>
      <c r="G3806" s="123" t="s">
        <v>138</v>
      </c>
      <c r="H3806" s="123" t="s">
        <v>182</v>
      </c>
      <c r="I3806" s="123" t="s">
        <v>330</v>
      </c>
      <c r="J3806" s="251" t="s">
        <v>13</v>
      </c>
      <c r="K3806" s="181">
        <v>8000</v>
      </c>
      <c r="L3806" s="181">
        <v>8000</v>
      </c>
      <c r="M3806" s="181">
        <v>457.45299999999997</v>
      </c>
      <c r="N3806" s="182" t="s">
        <v>20</v>
      </c>
      <c r="O3806" s="183" t="s">
        <v>20</v>
      </c>
    </row>
    <row r="3807" spans="1:15" customFormat="1" ht="15.5" x14ac:dyDescent="0.35">
      <c r="A3807" s="176" t="s">
        <v>8192</v>
      </c>
      <c r="B3807" s="177" t="s">
        <v>8193</v>
      </c>
      <c r="C3807" s="176" t="s">
        <v>91</v>
      </c>
      <c r="D3807" s="176" t="s">
        <v>384</v>
      </c>
      <c r="E3807" s="176" t="s">
        <v>155</v>
      </c>
      <c r="F3807" s="176">
        <v>2024</v>
      </c>
      <c r="G3807" s="176" t="s">
        <v>138</v>
      </c>
      <c r="H3807" s="176" t="s">
        <v>182</v>
      </c>
      <c r="I3807" s="176" t="s">
        <v>330</v>
      </c>
      <c r="J3807" s="250" t="s">
        <v>13</v>
      </c>
      <c r="K3807" s="178">
        <v>439675</v>
      </c>
      <c r="L3807" s="178">
        <v>213047</v>
      </c>
      <c r="M3807" s="178">
        <v>188438</v>
      </c>
      <c r="N3807" s="179" t="s">
        <v>20</v>
      </c>
      <c r="O3807" s="180" t="s">
        <v>20</v>
      </c>
    </row>
    <row r="3808" spans="1:15" customFormat="1" ht="15.5" x14ac:dyDescent="0.35">
      <c r="A3808" s="123" t="s">
        <v>8194</v>
      </c>
      <c r="B3808" s="124" t="s">
        <v>8195</v>
      </c>
      <c r="C3808" s="123" t="s">
        <v>86</v>
      </c>
      <c r="D3808" s="123" t="s">
        <v>906</v>
      </c>
      <c r="E3808" s="123" t="s">
        <v>907</v>
      </c>
      <c r="F3808" s="123">
        <v>2024</v>
      </c>
      <c r="G3808" s="123" t="s">
        <v>138</v>
      </c>
      <c r="H3808" s="123" t="s">
        <v>182</v>
      </c>
      <c r="I3808" s="123" t="s">
        <v>330</v>
      </c>
      <c r="J3808" s="251" t="s">
        <v>13</v>
      </c>
      <c r="K3808" s="181">
        <v>1500</v>
      </c>
      <c r="L3808" s="185">
        <v>2000</v>
      </c>
      <c r="M3808" s="181">
        <v>119</v>
      </c>
      <c r="N3808" s="182" t="s">
        <v>20</v>
      </c>
      <c r="O3808" s="183" t="s">
        <v>20</v>
      </c>
    </row>
    <row r="3809" spans="1:15" customFormat="1" ht="15.5" x14ac:dyDescent="0.35">
      <c r="A3809" s="176" t="s">
        <v>8196</v>
      </c>
      <c r="B3809" s="177" t="s">
        <v>8197</v>
      </c>
      <c r="C3809" s="176" t="s">
        <v>90</v>
      </c>
      <c r="D3809" s="176" t="s">
        <v>404</v>
      </c>
      <c r="E3809" s="176" t="s">
        <v>528</v>
      </c>
      <c r="F3809" s="176">
        <v>2024</v>
      </c>
      <c r="G3809" s="176" t="s">
        <v>138</v>
      </c>
      <c r="H3809" s="176" t="s">
        <v>182</v>
      </c>
      <c r="I3809" s="176" t="s">
        <v>330</v>
      </c>
      <c r="J3809" s="250" t="s">
        <v>13</v>
      </c>
      <c r="K3809" s="178">
        <v>11308</v>
      </c>
      <c r="L3809" s="184">
        <v>34705</v>
      </c>
      <c r="M3809" s="178">
        <v>11308</v>
      </c>
      <c r="N3809" s="179" t="s">
        <v>20</v>
      </c>
      <c r="O3809" s="180" t="s">
        <v>20</v>
      </c>
    </row>
    <row r="3810" spans="1:15" customFormat="1" ht="15.5" x14ac:dyDescent="0.35">
      <c r="A3810" s="123" t="s">
        <v>8198</v>
      </c>
      <c r="B3810" s="124" t="s">
        <v>8199</v>
      </c>
      <c r="C3810" s="123" t="s">
        <v>90</v>
      </c>
      <c r="D3810" s="123" t="s">
        <v>742</v>
      </c>
      <c r="E3810" s="123" t="s">
        <v>1809</v>
      </c>
      <c r="F3810" s="123">
        <v>2024</v>
      </c>
      <c r="G3810" s="123" t="s">
        <v>138</v>
      </c>
      <c r="H3810" s="123" t="s">
        <v>182</v>
      </c>
      <c r="I3810" s="123" t="s">
        <v>330</v>
      </c>
      <c r="J3810" s="251" t="s">
        <v>13</v>
      </c>
      <c r="K3810" s="181">
        <v>18265</v>
      </c>
      <c r="L3810" s="185">
        <v>21842</v>
      </c>
      <c r="M3810" s="181">
        <v>18259</v>
      </c>
      <c r="N3810" s="182" t="s">
        <v>20</v>
      </c>
      <c r="O3810" s="183" t="s">
        <v>20</v>
      </c>
    </row>
    <row r="3811" spans="1:15" customFormat="1" ht="15.5" x14ac:dyDescent="0.35">
      <c r="A3811" s="176" t="s">
        <v>8200</v>
      </c>
      <c r="B3811" s="177" t="s">
        <v>8201</v>
      </c>
      <c r="C3811" s="176" t="s">
        <v>91</v>
      </c>
      <c r="D3811" s="176" t="s">
        <v>155</v>
      </c>
      <c r="E3811" s="176" t="s">
        <v>155</v>
      </c>
      <c r="F3811" s="176">
        <v>2024</v>
      </c>
      <c r="G3811" s="176" t="s">
        <v>138</v>
      </c>
      <c r="H3811" s="176" t="s">
        <v>182</v>
      </c>
      <c r="I3811" s="176" t="s">
        <v>330</v>
      </c>
      <c r="J3811" s="250" t="s">
        <v>13</v>
      </c>
      <c r="K3811" s="178">
        <v>269408</v>
      </c>
      <c r="L3811" s="178">
        <v>269408</v>
      </c>
      <c r="M3811" s="178">
        <v>269408</v>
      </c>
      <c r="N3811" s="179" t="s">
        <v>20</v>
      </c>
      <c r="O3811" s="180" t="s">
        <v>20</v>
      </c>
    </row>
    <row r="3812" spans="1:15" customFormat="1" ht="15.5" x14ac:dyDescent="0.35">
      <c r="A3812" s="123" t="s">
        <v>8202</v>
      </c>
      <c r="B3812" s="124" t="s">
        <v>8203</v>
      </c>
      <c r="C3812" s="123" t="s">
        <v>92</v>
      </c>
      <c r="D3812" s="123" t="s">
        <v>155</v>
      </c>
      <c r="E3812" s="123" t="s">
        <v>155</v>
      </c>
      <c r="F3812" s="123">
        <v>2024</v>
      </c>
      <c r="G3812" s="123" t="s">
        <v>138</v>
      </c>
      <c r="H3812" s="123" t="s">
        <v>151</v>
      </c>
      <c r="I3812" s="123" t="s">
        <v>152</v>
      </c>
      <c r="J3812" s="251" t="s">
        <v>13</v>
      </c>
      <c r="K3812" s="181">
        <v>52267</v>
      </c>
      <c r="L3812" s="185">
        <v>110</v>
      </c>
      <c r="M3812" s="181">
        <v>80.042000000000002</v>
      </c>
      <c r="N3812" s="182" t="s">
        <v>20</v>
      </c>
      <c r="O3812" s="183" t="s">
        <v>20</v>
      </c>
    </row>
    <row r="3813" spans="1:15" customFormat="1" ht="15.5" x14ac:dyDescent="0.35">
      <c r="A3813" s="176" t="s">
        <v>8204</v>
      </c>
      <c r="B3813" s="177" t="s">
        <v>8205</v>
      </c>
      <c r="C3813" s="176" t="s">
        <v>91</v>
      </c>
      <c r="D3813" s="176" t="s">
        <v>384</v>
      </c>
      <c r="E3813" s="176" t="s">
        <v>8206</v>
      </c>
      <c r="F3813" s="176">
        <v>2024</v>
      </c>
      <c r="G3813" s="176" t="s">
        <v>138</v>
      </c>
      <c r="H3813" s="176" t="s">
        <v>182</v>
      </c>
      <c r="I3813" s="176" t="s">
        <v>330</v>
      </c>
      <c r="J3813" s="250" t="s">
        <v>13</v>
      </c>
      <c r="K3813" s="178">
        <v>62542</v>
      </c>
      <c r="L3813" s="184">
        <v>59742</v>
      </c>
      <c r="M3813" s="178">
        <v>59414.881999999998</v>
      </c>
      <c r="N3813" s="179" t="s">
        <v>20</v>
      </c>
      <c r="O3813" s="180" t="s">
        <v>20</v>
      </c>
    </row>
    <row r="3814" spans="1:15" customFormat="1" ht="15.5" x14ac:dyDescent="0.35">
      <c r="A3814" s="123" t="s">
        <v>8207</v>
      </c>
      <c r="B3814" s="124" t="s">
        <v>8208</v>
      </c>
      <c r="C3814" s="123" t="s">
        <v>91</v>
      </c>
      <c r="D3814" s="123" t="s">
        <v>155</v>
      </c>
      <c r="E3814" s="123" t="s">
        <v>155</v>
      </c>
      <c r="F3814" s="123">
        <v>2024</v>
      </c>
      <c r="G3814" s="123" t="s">
        <v>138</v>
      </c>
      <c r="H3814" s="123" t="s">
        <v>182</v>
      </c>
      <c r="I3814" s="123" t="s">
        <v>330</v>
      </c>
      <c r="J3814" s="251" t="s">
        <v>13</v>
      </c>
      <c r="K3814" s="181">
        <v>3479315</v>
      </c>
      <c r="L3814" s="181">
        <v>2780858</v>
      </c>
      <c r="M3814" s="181">
        <v>1064782.6240000001</v>
      </c>
      <c r="N3814" s="182" t="s">
        <v>20</v>
      </c>
      <c r="O3814" s="183" t="s">
        <v>20</v>
      </c>
    </row>
    <row r="3815" spans="1:15" customFormat="1" ht="15.5" x14ac:dyDescent="0.35">
      <c r="A3815" s="176" t="s">
        <v>8209</v>
      </c>
      <c r="B3815" s="177" t="s">
        <v>8210</v>
      </c>
      <c r="C3815" s="176" t="s">
        <v>87</v>
      </c>
      <c r="D3815" s="176" t="s">
        <v>592</v>
      </c>
      <c r="E3815" s="176" t="s">
        <v>593</v>
      </c>
      <c r="F3815" s="176">
        <v>2024</v>
      </c>
      <c r="G3815" s="176" t="s">
        <v>138</v>
      </c>
      <c r="H3815" s="176" t="s">
        <v>847</v>
      </c>
      <c r="I3815" s="176" t="s">
        <v>1673</v>
      </c>
      <c r="J3815" s="250" t="s">
        <v>13</v>
      </c>
      <c r="K3815" s="178">
        <v>2006377</v>
      </c>
      <c r="L3815" s="184">
        <v>2091340</v>
      </c>
      <c r="M3815" s="178">
        <v>2084254.513</v>
      </c>
      <c r="N3815" s="179" t="s">
        <v>20</v>
      </c>
      <c r="O3815" s="180" t="s">
        <v>20</v>
      </c>
    </row>
    <row r="3816" spans="1:15" customFormat="1" ht="15.5" x14ac:dyDescent="0.35">
      <c r="A3816" s="123" t="s">
        <v>8211</v>
      </c>
      <c r="B3816" s="124" t="s">
        <v>8212</v>
      </c>
      <c r="C3816" s="123" t="s">
        <v>87</v>
      </c>
      <c r="D3816" s="123" t="s">
        <v>155</v>
      </c>
      <c r="E3816" s="123" t="s">
        <v>155</v>
      </c>
      <c r="F3816" s="123">
        <v>2024</v>
      </c>
      <c r="G3816" s="123" t="s">
        <v>138</v>
      </c>
      <c r="H3816" s="123" t="s">
        <v>139</v>
      </c>
      <c r="I3816" s="123" t="s">
        <v>140</v>
      </c>
      <c r="J3816" s="251" t="s">
        <v>13</v>
      </c>
      <c r="K3816" s="181">
        <v>4809260</v>
      </c>
      <c r="L3816" s="181">
        <v>4809260</v>
      </c>
      <c r="M3816" s="181">
        <v>4696918</v>
      </c>
      <c r="N3816" s="182" t="s">
        <v>20</v>
      </c>
      <c r="O3816" s="183" t="s">
        <v>20</v>
      </c>
    </row>
    <row r="3817" spans="1:15" customFormat="1" ht="15.5" x14ac:dyDescent="0.35">
      <c r="A3817" s="176" t="s">
        <v>8213</v>
      </c>
      <c r="B3817" s="177" t="s">
        <v>8214</v>
      </c>
      <c r="C3817" s="176" t="s">
        <v>109</v>
      </c>
      <c r="D3817" s="176" t="s">
        <v>171</v>
      </c>
      <c r="E3817" s="176" t="s">
        <v>1646</v>
      </c>
      <c r="F3817" s="176">
        <v>2024</v>
      </c>
      <c r="G3817" s="176" t="s">
        <v>138</v>
      </c>
      <c r="H3817" s="176" t="s">
        <v>151</v>
      </c>
      <c r="I3817" s="176" t="s">
        <v>152</v>
      </c>
      <c r="J3817" s="250" t="s">
        <v>13</v>
      </c>
      <c r="K3817" s="178">
        <v>52267</v>
      </c>
      <c r="L3817" s="184">
        <v>501</v>
      </c>
      <c r="M3817" s="178">
        <v>500</v>
      </c>
      <c r="N3817" s="179" t="s">
        <v>20</v>
      </c>
      <c r="O3817" s="180" t="s">
        <v>20</v>
      </c>
    </row>
    <row r="3818" spans="1:15" customFormat="1" ht="15.5" x14ac:dyDescent="0.35">
      <c r="A3818" s="123" t="s">
        <v>8215</v>
      </c>
      <c r="B3818" s="124" t="s">
        <v>8216</v>
      </c>
      <c r="C3818" s="123" t="s">
        <v>97</v>
      </c>
      <c r="D3818" s="123" t="s">
        <v>155</v>
      </c>
      <c r="E3818" s="123" t="s">
        <v>155</v>
      </c>
      <c r="F3818" s="123">
        <v>2024</v>
      </c>
      <c r="G3818" s="123" t="s">
        <v>138</v>
      </c>
      <c r="H3818" s="123" t="s">
        <v>144</v>
      </c>
      <c r="I3818" s="123" t="s">
        <v>145</v>
      </c>
      <c r="J3818" s="251" t="s">
        <v>13</v>
      </c>
      <c r="K3818" s="181">
        <v>1118587</v>
      </c>
      <c r="L3818" s="181">
        <v>1118587</v>
      </c>
      <c r="M3818" s="181">
        <v>1103186</v>
      </c>
      <c r="N3818" s="182" t="s">
        <v>20</v>
      </c>
      <c r="O3818" s="183" t="s">
        <v>20</v>
      </c>
    </row>
    <row r="3819" spans="1:15" customFormat="1" ht="15.5" x14ac:dyDescent="0.35">
      <c r="A3819" s="176" t="s">
        <v>8217</v>
      </c>
      <c r="B3819" s="177" t="s">
        <v>8218</v>
      </c>
      <c r="C3819" s="176" t="s">
        <v>92</v>
      </c>
      <c r="D3819" s="176" t="s">
        <v>361</v>
      </c>
      <c r="E3819" s="176" t="s">
        <v>1065</v>
      </c>
      <c r="F3819" s="176">
        <v>2024</v>
      </c>
      <c r="G3819" s="176" t="s">
        <v>138</v>
      </c>
      <c r="H3819" s="176" t="s">
        <v>144</v>
      </c>
      <c r="I3819" s="176" t="s">
        <v>145</v>
      </c>
      <c r="J3819" s="250" t="s">
        <v>13</v>
      </c>
      <c r="K3819" s="178">
        <v>915932</v>
      </c>
      <c r="L3819" s="178">
        <v>915829</v>
      </c>
      <c r="M3819" s="178">
        <v>915000</v>
      </c>
      <c r="N3819" s="179" t="s">
        <v>20</v>
      </c>
      <c r="O3819" s="180" t="s">
        <v>20</v>
      </c>
    </row>
    <row r="3820" spans="1:15" customFormat="1" ht="15.5" x14ac:dyDescent="0.35">
      <c r="A3820" s="123" t="s">
        <v>8219</v>
      </c>
      <c r="B3820" s="124" t="s">
        <v>8220</v>
      </c>
      <c r="C3820" s="123" t="s">
        <v>96</v>
      </c>
      <c r="D3820" s="123" t="s">
        <v>166</v>
      </c>
      <c r="E3820" s="123" t="s">
        <v>229</v>
      </c>
      <c r="F3820" s="123">
        <v>2024</v>
      </c>
      <c r="G3820" s="123" t="s">
        <v>138</v>
      </c>
      <c r="H3820" s="123" t="s">
        <v>151</v>
      </c>
      <c r="I3820" s="123" t="s">
        <v>152</v>
      </c>
      <c r="J3820" s="251" t="s">
        <v>13</v>
      </c>
      <c r="K3820" s="181">
        <v>301002</v>
      </c>
      <c r="L3820" s="181">
        <v>50000</v>
      </c>
      <c r="M3820" s="181">
        <v>0</v>
      </c>
      <c r="N3820" s="182" t="s">
        <v>20</v>
      </c>
      <c r="O3820" s="183" t="s">
        <v>146</v>
      </c>
    </row>
    <row r="3821" spans="1:15" customFormat="1" ht="15.5" x14ac:dyDescent="0.35">
      <c r="A3821" s="176" t="s">
        <v>8221</v>
      </c>
      <c r="B3821" s="177" t="s">
        <v>8222</v>
      </c>
      <c r="C3821" s="176" t="s">
        <v>109</v>
      </c>
      <c r="D3821" s="176" t="s">
        <v>368</v>
      </c>
      <c r="E3821" s="176" t="s">
        <v>155</v>
      </c>
      <c r="F3821" s="176">
        <v>2024</v>
      </c>
      <c r="G3821" s="176" t="s">
        <v>138</v>
      </c>
      <c r="H3821" s="176" t="s">
        <v>151</v>
      </c>
      <c r="I3821" s="176" t="s">
        <v>200</v>
      </c>
      <c r="J3821" s="250" t="s">
        <v>13</v>
      </c>
      <c r="K3821" s="178">
        <v>36225</v>
      </c>
      <c r="L3821" s="184">
        <v>1</v>
      </c>
      <c r="M3821" s="178">
        <v>0</v>
      </c>
      <c r="N3821" s="179" t="s">
        <v>20</v>
      </c>
      <c r="O3821" s="180" t="s">
        <v>146</v>
      </c>
    </row>
    <row r="3822" spans="1:15" customFormat="1" ht="15.5" x14ac:dyDescent="0.35">
      <c r="A3822" s="123" t="s">
        <v>8223</v>
      </c>
      <c r="B3822" s="124" t="s">
        <v>8224</v>
      </c>
      <c r="C3822" s="123" t="s">
        <v>111</v>
      </c>
      <c r="D3822" s="123" t="s">
        <v>932</v>
      </c>
      <c r="E3822" s="123" t="s">
        <v>7842</v>
      </c>
      <c r="F3822" s="123">
        <v>2024</v>
      </c>
      <c r="G3822" s="123" t="s">
        <v>251</v>
      </c>
      <c r="H3822" s="123" t="s">
        <v>182</v>
      </c>
      <c r="I3822" s="123" t="s">
        <v>330</v>
      </c>
      <c r="J3822" s="251" t="s">
        <v>13</v>
      </c>
      <c r="K3822" s="181">
        <v>40116</v>
      </c>
      <c r="L3822" s="185">
        <v>1</v>
      </c>
      <c r="M3822" s="181">
        <v>0</v>
      </c>
      <c r="N3822" s="182" t="s">
        <v>20</v>
      </c>
      <c r="O3822" s="183" t="s">
        <v>146</v>
      </c>
    </row>
    <row r="3823" spans="1:15" customFormat="1" ht="15.5" x14ac:dyDescent="0.35">
      <c r="A3823" s="176" t="s">
        <v>8225</v>
      </c>
      <c r="B3823" s="177" t="s">
        <v>8226</v>
      </c>
      <c r="C3823" s="176" t="s">
        <v>91</v>
      </c>
      <c r="D3823" s="176" t="s">
        <v>155</v>
      </c>
      <c r="E3823" s="176" t="s">
        <v>155</v>
      </c>
      <c r="F3823" s="176">
        <v>2024</v>
      </c>
      <c r="G3823" s="176" t="s">
        <v>138</v>
      </c>
      <c r="H3823" s="176" t="s">
        <v>847</v>
      </c>
      <c r="I3823" s="176" t="s">
        <v>7953</v>
      </c>
      <c r="J3823" s="250" t="s">
        <v>13</v>
      </c>
      <c r="K3823" s="178">
        <v>289799</v>
      </c>
      <c r="L3823" s="178">
        <v>362249</v>
      </c>
      <c r="M3823" s="178">
        <v>341388.24</v>
      </c>
      <c r="N3823" s="179" t="s">
        <v>20</v>
      </c>
      <c r="O3823" s="180" t="s">
        <v>20</v>
      </c>
    </row>
    <row r="3824" spans="1:15" customFormat="1" ht="15.5" x14ac:dyDescent="0.35">
      <c r="A3824" s="123" t="s">
        <v>8227</v>
      </c>
      <c r="B3824" s="124" t="s">
        <v>8228</v>
      </c>
      <c r="C3824" s="123" t="s">
        <v>91</v>
      </c>
      <c r="D3824" s="123" t="s">
        <v>384</v>
      </c>
      <c r="E3824" s="123" t="s">
        <v>2639</v>
      </c>
      <c r="F3824" s="123">
        <v>2024</v>
      </c>
      <c r="G3824" s="123" t="s">
        <v>138</v>
      </c>
      <c r="H3824" s="123" t="s">
        <v>139</v>
      </c>
      <c r="I3824" s="123" t="s">
        <v>168</v>
      </c>
      <c r="J3824" s="251" t="s">
        <v>13</v>
      </c>
      <c r="K3824" s="181">
        <v>116001</v>
      </c>
      <c r="L3824" s="181">
        <v>116001</v>
      </c>
      <c r="M3824" s="181">
        <v>76443</v>
      </c>
      <c r="N3824" s="182" t="s">
        <v>20</v>
      </c>
      <c r="O3824" s="183" t="s">
        <v>20</v>
      </c>
    </row>
    <row r="3825" spans="1:15" customFormat="1" ht="15.5" x14ac:dyDescent="0.35">
      <c r="A3825" s="176" t="s">
        <v>8229</v>
      </c>
      <c r="B3825" s="177" t="s">
        <v>8230</v>
      </c>
      <c r="C3825" s="176" t="s">
        <v>88</v>
      </c>
      <c r="D3825" s="176" t="s">
        <v>396</v>
      </c>
      <c r="E3825" s="176" t="s">
        <v>396</v>
      </c>
      <c r="F3825" s="176">
        <v>2024</v>
      </c>
      <c r="G3825" s="176" t="s">
        <v>138</v>
      </c>
      <c r="H3825" s="176" t="s">
        <v>162</v>
      </c>
      <c r="I3825" s="176" t="s">
        <v>238</v>
      </c>
      <c r="J3825" s="250" t="s">
        <v>13</v>
      </c>
      <c r="K3825" s="178">
        <v>884807</v>
      </c>
      <c r="L3825" s="184">
        <v>884810</v>
      </c>
      <c r="M3825" s="178">
        <v>883706</v>
      </c>
      <c r="N3825" s="179" t="s">
        <v>20</v>
      </c>
      <c r="O3825" s="180" t="s">
        <v>20</v>
      </c>
    </row>
    <row r="3826" spans="1:15" customFormat="1" ht="15.5" x14ac:dyDescent="0.35">
      <c r="A3826" s="123" t="s">
        <v>8231</v>
      </c>
      <c r="B3826" s="124" t="s">
        <v>8232</v>
      </c>
      <c r="C3826" s="123" t="s">
        <v>92</v>
      </c>
      <c r="D3826" s="123" t="s">
        <v>361</v>
      </c>
      <c r="E3826" s="123" t="s">
        <v>1231</v>
      </c>
      <c r="F3826" s="123">
        <v>2024</v>
      </c>
      <c r="G3826" s="123" t="s">
        <v>138</v>
      </c>
      <c r="H3826" s="123" t="s">
        <v>847</v>
      </c>
      <c r="I3826" s="123" t="s">
        <v>1673</v>
      </c>
      <c r="J3826" s="251" t="s">
        <v>13</v>
      </c>
      <c r="K3826" s="181">
        <v>2381897</v>
      </c>
      <c r="L3826" s="181">
        <v>1579593</v>
      </c>
      <c r="M3826" s="181">
        <v>1579592.0190000001</v>
      </c>
      <c r="N3826" s="182" t="s">
        <v>20</v>
      </c>
      <c r="O3826" s="183" t="s">
        <v>20</v>
      </c>
    </row>
    <row r="3827" spans="1:15" customFormat="1" ht="15.5" x14ac:dyDescent="0.35">
      <c r="A3827" s="176" t="s">
        <v>8233</v>
      </c>
      <c r="B3827" s="177" t="s">
        <v>8234</v>
      </c>
      <c r="C3827" s="176" t="s">
        <v>100</v>
      </c>
      <c r="D3827" s="176" t="s">
        <v>73</v>
      </c>
      <c r="E3827" s="176" t="s">
        <v>6775</v>
      </c>
      <c r="F3827" s="176">
        <v>2024</v>
      </c>
      <c r="G3827" s="176" t="s">
        <v>251</v>
      </c>
      <c r="H3827" s="176" t="s">
        <v>182</v>
      </c>
      <c r="I3827" s="176" t="s">
        <v>330</v>
      </c>
      <c r="J3827" s="250" t="s">
        <v>13</v>
      </c>
      <c r="K3827" s="178">
        <v>52162</v>
      </c>
      <c r="L3827" s="184">
        <v>19840</v>
      </c>
      <c r="M3827" s="178">
        <v>19840</v>
      </c>
      <c r="N3827" s="179" t="s">
        <v>20</v>
      </c>
      <c r="O3827" s="180" t="s">
        <v>20</v>
      </c>
    </row>
    <row r="3828" spans="1:15" customFormat="1" ht="15.5" x14ac:dyDescent="0.35">
      <c r="A3828" s="123" t="s">
        <v>8235</v>
      </c>
      <c r="B3828" s="124" t="s">
        <v>8236</v>
      </c>
      <c r="C3828" s="123" t="s">
        <v>109</v>
      </c>
      <c r="D3828" s="123" t="s">
        <v>155</v>
      </c>
      <c r="E3828" s="123" t="s">
        <v>155</v>
      </c>
      <c r="F3828" s="123">
        <v>2024</v>
      </c>
      <c r="G3828" s="123" t="s">
        <v>138</v>
      </c>
      <c r="H3828" s="123" t="s">
        <v>162</v>
      </c>
      <c r="I3828" s="123" t="s">
        <v>2163</v>
      </c>
      <c r="J3828" s="251" t="s">
        <v>13</v>
      </c>
      <c r="K3828" s="181">
        <v>1862994</v>
      </c>
      <c r="L3828" s="181">
        <v>3</v>
      </c>
      <c r="M3828" s="181">
        <v>0</v>
      </c>
      <c r="N3828" s="182" t="s">
        <v>20</v>
      </c>
      <c r="O3828" s="183" t="s">
        <v>146</v>
      </c>
    </row>
    <row r="3829" spans="1:15" customFormat="1" ht="15.5" x14ac:dyDescent="0.35">
      <c r="A3829" s="176" t="s">
        <v>8237</v>
      </c>
      <c r="B3829" s="177" t="s">
        <v>8238</v>
      </c>
      <c r="C3829" s="176" t="s">
        <v>97</v>
      </c>
      <c r="D3829" s="176" t="s">
        <v>685</v>
      </c>
      <c r="E3829" s="176" t="s">
        <v>686</v>
      </c>
      <c r="F3829" s="176">
        <v>2024</v>
      </c>
      <c r="G3829" s="176" t="s">
        <v>138</v>
      </c>
      <c r="H3829" s="176" t="s">
        <v>151</v>
      </c>
      <c r="I3829" s="176" t="s">
        <v>791</v>
      </c>
      <c r="J3829" s="250" t="s">
        <v>13</v>
      </c>
      <c r="K3829" s="178">
        <v>339073</v>
      </c>
      <c r="L3829" s="178">
        <v>406767</v>
      </c>
      <c r="M3829" s="178">
        <v>369527.05699999997</v>
      </c>
      <c r="N3829" s="179" t="s">
        <v>20</v>
      </c>
      <c r="O3829" s="180" t="s">
        <v>20</v>
      </c>
    </row>
    <row r="3830" spans="1:15" customFormat="1" ht="15.5" x14ac:dyDescent="0.35">
      <c r="A3830" s="123" t="s">
        <v>8239</v>
      </c>
      <c r="B3830" s="124" t="s">
        <v>8240</v>
      </c>
      <c r="C3830" s="123" t="s">
        <v>97</v>
      </c>
      <c r="D3830" s="123" t="s">
        <v>333</v>
      </c>
      <c r="E3830" s="123" t="s">
        <v>333</v>
      </c>
      <c r="F3830" s="123">
        <v>2024</v>
      </c>
      <c r="G3830" s="123" t="s">
        <v>138</v>
      </c>
      <c r="H3830" s="123" t="s">
        <v>151</v>
      </c>
      <c r="I3830" s="123" t="s">
        <v>791</v>
      </c>
      <c r="J3830" s="251" t="s">
        <v>13</v>
      </c>
      <c r="K3830" s="181">
        <v>1307570</v>
      </c>
      <c r="L3830" s="185">
        <v>1132180</v>
      </c>
      <c r="M3830" s="181">
        <v>1125256.145</v>
      </c>
      <c r="N3830" s="182" t="s">
        <v>20</v>
      </c>
      <c r="O3830" s="183" t="s">
        <v>20</v>
      </c>
    </row>
    <row r="3831" spans="1:15" customFormat="1" ht="15.5" x14ac:dyDescent="0.35">
      <c r="A3831" s="176" t="s">
        <v>8241</v>
      </c>
      <c r="B3831" s="177" t="s">
        <v>8242</v>
      </c>
      <c r="C3831" s="176" t="s">
        <v>90</v>
      </c>
      <c r="D3831" s="176" t="s">
        <v>205</v>
      </c>
      <c r="E3831" s="176" t="s">
        <v>205</v>
      </c>
      <c r="F3831" s="176">
        <v>2024</v>
      </c>
      <c r="G3831" s="176" t="s">
        <v>138</v>
      </c>
      <c r="H3831" s="176" t="s">
        <v>162</v>
      </c>
      <c r="I3831" s="176" t="s">
        <v>1018</v>
      </c>
      <c r="J3831" s="250" t="s">
        <v>13</v>
      </c>
      <c r="K3831" s="178">
        <v>1</v>
      </c>
      <c r="L3831" s="184">
        <v>1</v>
      </c>
      <c r="M3831" s="178">
        <v>0</v>
      </c>
      <c r="N3831" s="179" t="s">
        <v>20</v>
      </c>
      <c r="O3831" s="180" t="s">
        <v>146</v>
      </c>
    </row>
    <row r="3832" spans="1:15" customFormat="1" ht="15.5" x14ac:dyDescent="0.35">
      <c r="A3832" s="123" t="s">
        <v>8243</v>
      </c>
      <c r="B3832" s="124" t="s">
        <v>8244</v>
      </c>
      <c r="C3832" s="123" t="s">
        <v>86</v>
      </c>
      <c r="D3832" s="123" t="s">
        <v>199</v>
      </c>
      <c r="E3832" s="123" t="s">
        <v>968</v>
      </c>
      <c r="F3832" s="123">
        <v>2024</v>
      </c>
      <c r="G3832" s="123" t="s">
        <v>138</v>
      </c>
      <c r="H3832" s="123" t="s">
        <v>210</v>
      </c>
      <c r="I3832" s="123" t="s">
        <v>429</v>
      </c>
      <c r="J3832" s="251" t="s">
        <v>13</v>
      </c>
      <c r="K3832" s="181">
        <v>108763</v>
      </c>
      <c r="L3832" s="181">
        <v>249714</v>
      </c>
      <c r="M3832" s="181">
        <v>228171</v>
      </c>
      <c r="N3832" s="182" t="s">
        <v>20</v>
      </c>
      <c r="O3832" s="183" t="s">
        <v>20</v>
      </c>
    </row>
    <row r="3833" spans="1:15" customFormat="1" ht="15.5" x14ac:dyDescent="0.35">
      <c r="A3833" s="176" t="s">
        <v>8245</v>
      </c>
      <c r="B3833" s="177" t="s">
        <v>8246</v>
      </c>
      <c r="C3833" s="176" t="s">
        <v>111</v>
      </c>
      <c r="D3833" s="176" t="s">
        <v>155</v>
      </c>
      <c r="E3833" s="176" t="s">
        <v>155</v>
      </c>
      <c r="F3833" s="176">
        <v>2024</v>
      </c>
      <c r="G3833" s="176" t="s">
        <v>138</v>
      </c>
      <c r="H3833" s="176" t="s">
        <v>162</v>
      </c>
      <c r="I3833" s="176" t="s">
        <v>2163</v>
      </c>
      <c r="J3833" s="250" t="s">
        <v>13</v>
      </c>
      <c r="K3833" s="178">
        <v>7070057</v>
      </c>
      <c r="L3833" s="178">
        <v>341199</v>
      </c>
      <c r="M3833" s="178">
        <v>102530.852</v>
      </c>
      <c r="N3833" s="179" t="s">
        <v>20</v>
      </c>
      <c r="O3833" s="180" t="s">
        <v>20</v>
      </c>
    </row>
    <row r="3834" spans="1:15" customFormat="1" ht="15.5" x14ac:dyDescent="0.35">
      <c r="A3834" s="123" t="s">
        <v>8247</v>
      </c>
      <c r="B3834" s="124" t="s">
        <v>8248</v>
      </c>
      <c r="C3834" s="123" t="s">
        <v>109</v>
      </c>
      <c r="D3834" s="123" t="s">
        <v>171</v>
      </c>
      <c r="E3834" s="123" t="s">
        <v>2489</v>
      </c>
      <c r="F3834" s="123">
        <v>2024</v>
      </c>
      <c r="G3834" s="123" t="s">
        <v>251</v>
      </c>
      <c r="H3834" s="123" t="s">
        <v>1651</v>
      </c>
      <c r="I3834" s="123" t="s">
        <v>2318</v>
      </c>
      <c r="J3834" s="251" t="s">
        <v>13</v>
      </c>
      <c r="K3834" s="181">
        <v>51571</v>
      </c>
      <c r="L3834" s="185">
        <v>1</v>
      </c>
      <c r="M3834" s="181">
        <v>0</v>
      </c>
      <c r="N3834" s="182" t="s">
        <v>20</v>
      </c>
      <c r="O3834" s="183" t="s">
        <v>146</v>
      </c>
    </row>
    <row r="3835" spans="1:15" customFormat="1" ht="15.5" x14ac:dyDescent="0.35">
      <c r="A3835" s="176" t="s">
        <v>8249</v>
      </c>
      <c r="B3835" s="177" t="s">
        <v>8250</v>
      </c>
      <c r="C3835" s="176" t="s">
        <v>87</v>
      </c>
      <c r="D3835" s="176" t="s">
        <v>155</v>
      </c>
      <c r="E3835" s="176" t="s">
        <v>155</v>
      </c>
      <c r="F3835" s="176">
        <v>2024</v>
      </c>
      <c r="G3835" s="176" t="s">
        <v>138</v>
      </c>
      <c r="H3835" s="176" t="s">
        <v>139</v>
      </c>
      <c r="I3835" s="176" t="s">
        <v>168</v>
      </c>
      <c r="J3835" s="250" t="s">
        <v>13</v>
      </c>
      <c r="K3835" s="178">
        <v>1</v>
      </c>
      <c r="L3835" s="178">
        <v>1</v>
      </c>
      <c r="M3835" s="178">
        <v>0</v>
      </c>
      <c r="N3835" s="179" t="s">
        <v>20</v>
      </c>
      <c r="O3835" s="180" t="s">
        <v>146</v>
      </c>
    </row>
    <row r="3836" spans="1:15" customFormat="1" ht="15.5" x14ac:dyDescent="0.35">
      <c r="A3836" s="123" t="s">
        <v>8251</v>
      </c>
      <c r="B3836" s="124" t="s">
        <v>8252</v>
      </c>
      <c r="C3836" s="123" t="s">
        <v>109</v>
      </c>
      <c r="D3836" s="123" t="s">
        <v>171</v>
      </c>
      <c r="E3836" s="123" t="s">
        <v>2740</v>
      </c>
      <c r="F3836" s="123">
        <v>2024</v>
      </c>
      <c r="G3836" s="123" t="s">
        <v>138</v>
      </c>
      <c r="H3836" s="123" t="s">
        <v>210</v>
      </c>
      <c r="I3836" s="123" t="s">
        <v>211</v>
      </c>
      <c r="J3836" s="251" t="s">
        <v>13</v>
      </c>
      <c r="K3836" s="181">
        <v>823983</v>
      </c>
      <c r="L3836" s="181">
        <v>4</v>
      </c>
      <c r="M3836" s="181">
        <v>0</v>
      </c>
      <c r="N3836" s="182" t="s">
        <v>20</v>
      </c>
      <c r="O3836" s="183" t="s">
        <v>146</v>
      </c>
    </row>
    <row r="3837" spans="1:15" customFormat="1" ht="15.5" x14ac:dyDescent="0.35">
      <c r="A3837" s="176" t="s">
        <v>8253</v>
      </c>
      <c r="B3837" s="177" t="s">
        <v>8254</v>
      </c>
      <c r="C3837" s="176" t="s">
        <v>84</v>
      </c>
      <c r="D3837" s="176" t="s">
        <v>440</v>
      </c>
      <c r="E3837" s="176" t="s">
        <v>440</v>
      </c>
      <c r="F3837" s="176">
        <v>2024</v>
      </c>
      <c r="G3837" s="176" t="s">
        <v>138</v>
      </c>
      <c r="H3837" s="176" t="s">
        <v>151</v>
      </c>
      <c r="I3837" s="176" t="s">
        <v>200</v>
      </c>
      <c r="J3837" s="250" t="s">
        <v>13</v>
      </c>
      <c r="K3837" s="178">
        <v>306900</v>
      </c>
      <c r="L3837" s="178">
        <v>1502</v>
      </c>
      <c r="M3837" s="178">
        <v>1500</v>
      </c>
      <c r="N3837" s="179" t="s">
        <v>20</v>
      </c>
      <c r="O3837" s="180" t="s">
        <v>20</v>
      </c>
    </row>
    <row r="3838" spans="1:15" customFormat="1" ht="15.5" x14ac:dyDescent="0.35">
      <c r="A3838" s="123" t="s">
        <v>8255</v>
      </c>
      <c r="B3838" s="124" t="s">
        <v>8256</v>
      </c>
      <c r="C3838" s="123" t="s">
        <v>109</v>
      </c>
      <c r="D3838" s="123" t="s">
        <v>171</v>
      </c>
      <c r="E3838" s="123" t="s">
        <v>606</v>
      </c>
      <c r="F3838" s="123">
        <v>2024</v>
      </c>
      <c r="G3838" s="123" t="s">
        <v>138</v>
      </c>
      <c r="H3838" s="123" t="s">
        <v>847</v>
      </c>
      <c r="I3838" s="123" t="s">
        <v>848</v>
      </c>
      <c r="J3838" s="251" t="s">
        <v>13</v>
      </c>
      <c r="K3838" s="181">
        <v>34685</v>
      </c>
      <c r="L3838" s="181">
        <v>1</v>
      </c>
      <c r="M3838" s="181">
        <v>0</v>
      </c>
      <c r="N3838" s="182" t="s">
        <v>20</v>
      </c>
      <c r="O3838" s="183" t="s">
        <v>146</v>
      </c>
    </row>
    <row r="3839" spans="1:15" customFormat="1" ht="15.5" x14ac:dyDescent="0.35">
      <c r="A3839" s="176" t="s">
        <v>8257</v>
      </c>
      <c r="B3839" s="177" t="s">
        <v>8258</v>
      </c>
      <c r="C3839" s="176" t="s">
        <v>90</v>
      </c>
      <c r="D3839" s="176" t="s">
        <v>6616</v>
      </c>
      <c r="E3839" s="176" t="s">
        <v>6616</v>
      </c>
      <c r="F3839" s="176">
        <v>2024</v>
      </c>
      <c r="G3839" s="176" t="s">
        <v>251</v>
      </c>
      <c r="H3839" s="176" t="s">
        <v>210</v>
      </c>
      <c r="I3839" s="176" t="s">
        <v>289</v>
      </c>
      <c r="J3839" s="250" t="s">
        <v>13</v>
      </c>
      <c r="K3839" s="178">
        <v>207</v>
      </c>
      <c r="L3839" s="178">
        <v>103697</v>
      </c>
      <c r="M3839" s="178">
        <v>80.042000000000002</v>
      </c>
      <c r="N3839" s="179" t="s">
        <v>20</v>
      </c>
      <c r="O3839" s="180" t="s">
        <v>20</v>
      </c>
    </row>
    <row r="3840" spans="1:15" customFormat="1" ht="15.5" x14ac:dyDescent="0.35">
      <c r="A3840" s="123" t="s">
        <v>8259</v>
      </c>
      <c r="B3840" s="124" t="s">
        <v>8260</v>
      </c>
      <c r="C3840" s="123" t="s">
        <v>93</v>
      </c>
      <c r="D3840" s="123" t="s">
        <v>234</v>
      </c>
      <c r="E3840" s="123" t="s">
        <v>1981</v>
      </c>
      <c r="F3840" s="123">
        <v>2024</v>
      </c>
      <c r="G3840" s="123" t="s">
        <v>138</v>
      </c>
      <c r="H3840" s="123" t="s">
        <v>414</v>
      </c>
      <c r="I3840" s="123" t="s">
        <v>415</v>
      </c>
      <c r="J3840" s="251" t="s">
        <v>13</v>
      </c>
      <c r="K3840" s="181">
        <v>153000</v>
      </c>
      <c r="L3840" s="181">
        <v>1066657</v>
      </c>
      <c r="M3840" s="181">
        <v>152942.514</v>
      </c>
      <c r="N3840" s="182" t="s">
        <v>20</v>
      </c>
      <c r="O3840" s="183" t="s">
        <v>20</v>
      </c>
    </row>
    <row r="3841" spans="1:15" customFormat="1" ht="15.5" x14ac:dyDescent="0.35">
      <c r="A3841" s="176" t="s">
        <v>8261</v>
      </c>
      <c r="B3841" s="177" t="s">
        <v>8262</v>
      </c>
      <c r="C3841" s="176" t="s">
        <v>93</v>
      </c>
      <c r="D3841" s="176" t="s">
        <v>194</v>
      </c>
      <c r="E3841" s="176" t="s">
        <v>195</v>
      </c>
      <c r="F3841" s="176">
        <v>2024</v>
      </c>
      <c r="G3841" s="176" t="s">
        <v>138</v>
      </c>
      <c r="H3841" s="176" t="s">
        <v>182</v>
      </c>
      <c r="I3841" s="176" t="s">
        <v>1000</v>
      </c>
      <c r="J3841" s="250" t="s">
        <v>13</v>
      </c>
      <c r="K3841" s="178">
        <v>10</v>
      </c>
      <c r="L3841" s="178">
        <v>10</v>
      </c>
      <c r="M3841" s="178">
        <v>0</v>
      </c>
      <c r="N3841" s="179" t="s">
        <v>20</v>
      </c>
      <c r="O3841" s="180" t="s">
        <v>146</v>
      </c>
    </row>
    <row r="3842" spans="1:15" customFormat="1" ht="15.5" x14ac:dyDescent="0.35">
      <c r="A3842" s="123" t="s">
        <v>8263</v>
      </c>
      <c r="B3842" s="124" t="s">
        <v>8264</v>
      </c>
      <c r="C3842" s="123" t="s">
        <v>109</v>
      </c>
      <c r="D3842" s="123" t="s">
        <v>171</v>
      </c>
      <c r="E3842" s="123" t="s">
        <v>1342</v>
      </c>
      <c r="F3842" s="123">
        <v>2024</v>
      </c>
      <c r="G3842" s="123" t="s">
        <v>138</v>
      </c>
      <c r="H3842" s="123" t="s">
        <v>210</v>
      </c>
      <c r="I3842" s="123" t="s">
        <v>429</v>
      </c>
      <c r="J3842" s="251" t="s">
        <v>13</v>
      </c>
      <c r="K3842" s="181">
        <v>49327</v>
      </c>
      <c r="L3842" s="181">
        <v>1</v>
      </c>
      <c r="M3842" s="181">
        <v>0</v>
      </c>
      <c r="N3842" s="182" t="s">
        <v>20</v>
      </c>
      <c r="O3842" s="183" t="s">
        <v>146</v>
      </c>
    </row>
    <row r="3843" spans="1:15" customFormat="1" ht="15.5" x14ac:dyDescent="0.35">
      <c r="A3843" s="176" t="s">
        <v>8265</v>
      </c>
      <c r="B3843" s="177" t="s">
        <v>8266</v>
      </c>
      <c r="C3843" s="176" t="s">
        <v>109</v>
      </c>
      <c r="D3843" s="176" t="s">
        <v>171</v>
      </c>
      <c r="E3843" s="176" t="s">
        <v>2740</v>
      </c>
      <c r="F3843" s="176">
        <v>2024</v>
      </c>
      <c r="G3843" s="176" t="s">
        <v>251</v>
      </c>
      <c r="H3843" s="176" t="s">
        <v>1651</v>
      </c>
      <c r="I3843" s="176" t="s">
        <v>4766</v>
      </c>
      <c r="J3843" s="250" t="s">
        <v>13</v>
      </c>
      <c r="K3843" s="178">
        <v>56925</v>
      </c>
      <c r="L3843" s="178">
        <v>1</v>
      </c>
      <c r="M3843" s="178">
        <v>0</v>
      </c>
      <c r="N3843" s="179" t="s">
        <v>20</v>
      </c>
      <c r="O3843" s="180" t="s">
        <v>146</v>
      </c>
    </row>
    <row r="3844" spans="1:15" customFormat="1" ht="15.5" x14ac:dyDescent="0.35">
      <c r="A3844" s="123" t="s">
        <v>8267</v>
      </c>
      <c r="B3844" s="124" t="s">
        <v>8268</v>
      </c>
      <c r="C3844" s="123" t="s">
        <v>86</v>
      </c>
      <c r="D3844" s="123" t="s">
        <v>906</v>
      </c>
      <c r="E3844" s="123" t="s">
        <v>907</v>
      </c>
      <c r="F3844" s="123">
        <v>2024</v>
      </c>
      <c r="G3844" s="123" t="s">
        <v>138</v>
      </c>
      <c r="H3844" s="123" t="s">
        <v>162</v>
      </c>
      <c r="I3844" s="123" t="s">
        <v>1018</v>
      </c>
      <c r="J3844" s="251" t="s">
        <v>13</v>
      </c>
      <c r="K3844" s="181">
        <v>2</v>
      </c>
      <c r="L3844" s="181">
        <v>2</v>
      </c>
      <c r="M3844" s="181">
        <v>0</v>
      </c>
      <c r="N3844" s="182" t="s">
        <v>20</v>
      </c>
      <c r="O3844" s="183" t="s">
        <v>146</v>
      </c>
    </row>
    <row r="3845" spans="1:15" customFormat="1" ht="15.5" x14ac:dyDescent="0.35">
      <c r="A3845" s="176" t="s">
        <v>8269</v>
      </c>
      <c r="B3845" s="177" t="s">
        <v>8270</v>
      </c>
      <c r="C3845" s="176" t="s">
        <v>89</v>
      </c>
      <c r="D3845" s="176" t="s">
        <v>221</v>
      </c>
      <c r="E3845" s="176" t="s">
        <v>1444</v>
      </c>
      <c r="F3845" s="176">
        <v>2024</v>
      </c>
      <c r="G3845" s="176" t="s">
        <v>138</v>
      </c>
      <c r="H3845" s="176" t="s">
        <v>270</v>
      </c>
      <c r="I3845" s="176" t="s">
        <v>271</v>
      </c>
      <c r="J3845" s="250" t="s">
        <v>13</v>
      </c>
      <c r="K3845" s="178">
        <v>25569</v>
      </c>
      <c r="L3845" s="178">
        <v>2</v>
      </c>
      <c r="M3845" s="178">
        <v>0</v>
      </c>
      <c r="N3845" s="179" t="s">
        <v>20</v>
      </c>
      <c r="O3845" s="180" t="s">
        <v>146</v>
      </c>
    </row>
    <row r="3846" spans="1:15" customFormat="1" ht="15.5" x14ac:dyDescent="0.35">
      <c r="A3846" s="123" t="s">
        <v>8271</v>
      </c>
      <c r="B3846" s="124" t="s">
        <v>8272</v>
      </c>
      <c r="C3846" s="123" t="s">
        <v>87</v>
      </c>
      <c r="D3846" s="123" t="s">
        <v>155</v>
      </c>
      <c r="E3846" s="123" t="s">
        <v>155</v>
      </c>
      <c r="F3846" s="123">
        <v>2024</v>
      </c>
      <c r="G3846" s="123" t="s">
        <v>138</v>
      </c>
      <c r="H3846" s="123" t="s">
        <v>151</v>
      </c>
      <c r="I3846" s="123" t="s">
        <v>152</v>
      </c>
      <c r="J3846" s="251" t="s">
        <v>13</v>
      </c>
      <c r="K3846" s="181">
        <v>143517</v>
      </c>
      <c r="L3846" s="181">
        <v>1688301</v>
      </c>
      <c r="M3846" s="181">
        <v>141921</v>
      </c>
      <c r="N3846" s="182" t="s">
        <v>20</v>
      </c>
      <c r="O3846" s="183" t="s">
        <v>20</v>
      </c>
    </row>
    <row r="3847" spans="1:15" customFormat="1" ht="15.5" x14ac:dyDescent="0.35">
      <c r="A3847" s="176" t="s">
        <v>8273</v>
      </c>
      <c r="B3847" s="177" t="s">
        <v>8274</v>
      </c>
      <c r="C3847" s="176" t="s">
        <v>87</v>
      </c>
      <c r="D3847" s="176" t="s">
        <v>155</v>
      </c>
      <c r="E3847" s="176" t="s">
        <v>155</v>
      </c>
      <c r="F3847" s="176">
        <v>2024</v>
      </c>
      <c r="G3847" s="176" t="s">
        <v>138</v>
      </c>
      <c r="H3847" s="176" t="s">
        <v>151</v>
      </c>
      <c r="I3847" s="176" t="s">
        <v>152</v>
      </c>
      <c r="J3847" s="250" t="s">
        <v>13</v>
      </c>
      <c r="K3847" s="178">
        <v>527</v>
      </c>
      <c r="L3847" s="184">
        <v>40500</v>
      </c>
      <c r="M3847" s="178">
        <v>500</v>
      </c>
      <c r="N3847" s="179" t="s">
        <v>20</v>
      </c>
      <c r="O3847" s="180" t="s">
        <v>20</v>
      </c>
    </row>
    <row r="3848" spans="1:15" customFormat="1" ht="15.5" x14ac:dyDescent="0.35">
      <c r="A3848" s="123" t="s">
        <v>8275</v>
      </c>
      <c r="B3848" s="124" t="s">
        <v>8276</v>
      </c>
      <c r="C3848" s="123" t="s">
        <v>87</v>
      </c>
      <c r="D3848" s="123" t="s">
        <v>829</v>
      </c>
      <c r="E3848" s="123" t="s">
        <v>1783</v>
      </c>
      <c r="F3848" s="123">
        <v>2024</v>
      </c>
      <c r="G3848" s="123" t="s">
        <v>138</v>
      </c>
      <c r="H3848" s="123" t="s">
        <v>151</v>
      </c>
      <c r="I3848" s="123" t="s">
        <v>152</v>
      </c>
      <c r="J3848" s="251" t="s">
        <v>13</v>
      </c>
      <c r="K3848" s="181">
        <v>121517</v>
      </c>
      <c r="L3848" s="181">
        <v>69580</v>
      </c>
      <c r="M3848" s="181">
        <v>69557</v>
      </c>
      <c r="N3848" s="182" t="s">
        <v>20</v>
      </c>
      <c r="O3848" s="183" t="s">
        <v>20</v>
      </c>
    </row>
    <row r="3849" spans="1:15" customFormat="1" ht="15.5" x14ac:dyDescent="0.35">
      <c r="A3849" s="176" t="s">
        <v>8277</v>
      </c>
      <c r="B3849" s="177" t="s">
        <v>8278</v>
      </c>
      <c r="C3849" s="176" t="s">
        <v>96</v>
      </c>
      <c r="D3849" s="176" t="s">
        <v>166</v>
      </c>
      <c r="E3849" s="176" t="s">
        <v>558</v>
      </c>
      <c r="F3849" s="176">
        <v>2024</v>
      </c>
      <c r="G3849" s="176" t="s">
        <v>138</v>
      </c>
      <c r="H3849" s="176" t="s">
        <v>144</v>
      </c>
      <c r="I3849" s="176" t="s">
        <v>145</v>
      </c>
      <c r="J3849" s="250" t="s">
        <v>13</v>
      </c>
      <c r="K3849" s="178">
        <v>299052</v>
      </c>
      <c r="L3849" s="178">
        <v>296358</v>
      </c>
      <c r="M3849" s="178">
        <v>0</v>
      </c>
      <c r="N3849" s="179" t="s">
        <v>20</v>
      </c>
      <c r="O3849" s="180" t="s">
        <v>146</v>
      </c>
    </row>
    <row r="3850" spans="1:15" customFormat="1" ht="15.5" x14ac:dyDescent="0.35">
      <c r="A3850" s="123" t="s">
        <v>8279</v>
      </c>
      <c r="B3850" s="124" t="s">
        <v>8280</v>
      </c>
      <c r="C3850" s="123" t="s">
        <v>90</v>
      </c>
      <c r="D3850" s="123" t="s">
        <v>205</v>
      </c>
      <c r="E3850" s="123" t="s">
        <v>3620</v>
      </c>
      <c r="F3850" s="123">
        <v>2024</v>
      </c>
      <c r="G3850" s="123" t="s">
        <v>138</v>
      </c>
      <c r="H3850" s="123" t="s">
        <v>196</v>
      </c>
      <c r="I3850" s="123" t="s">
        <v>196</v>
      </c>
      <c r="J3850" s="251" t="s">
        <v>13</v>
      </c>
      <c r="K3850" s="181">
        <v>38471</v>
      </c>
      <c r="L3850" s="185">
        <v>1</v>
      </c>
      <c r="M3850" s="181">
        <v>0</v>
      </c>
      <c r="N3850" s="182" t="s">
        <v>20</v>
      </c>
      <c r="O3850" s="183" t="s">
        <v>146</v>
      </c>
    </row>
    <row r="3851" spans="1:15" customFormat="1" ht="15.5" x14ac:dyDescent="0.35">
      <c r="A3851" s="176" t="s">
        <v>8281</v>
      </c>
      <c r="B3851" s="177" t="s">
        <v>8282</v>
      </c>
      <c r="C3851" s="176" t="s">
        <v>74</v>
      </c>
      <c r="D3851" s="176" t="s">
        <v>155</v>
      </c>
      <c r="E3851" s="176" t="s">
        <v>155</v>
      </c>
      <c r="F3851" s="176">
        <v>2024</v>
      </c>
      <c r="G3851" s="176" t="s">
        <v>251</v>
      </c>
      <c r="H3851" s="176" t="s">
        <v>144</v>
      </c>
      <c r="I3851" s="176" t="s">
        <v>1758</v>
      </c>
      <c r="J3851" s="250" t="s">
        <v>13</v>
      </c>
      <c r="K3851" s="178">
        <v>1000</v>
      </c>
      <c r="L3851" s="178">
        <v>1000</v>
      </c>
      <c r="M3851" s="178">
        <v>0</v>
      </c>
      <c r="N3851" s="179" t="s">
        <v>20</v>
      </c>
      <c r="O3851" s="180" t="s">
        <v>146</v>
      </c>
    </row>
    <row r="3852" spans="1:15" customFormat="1" ht="15.5" x14ac:dyDescent="0.35">
      <c r="A3852" s="123" t="s">
        <v>8283</v>
      </c>
      <c r="B3852" s="124" t="s">
        <v>8284</v>
      </c>
      <c r="C3852" s="123" t="s">
        <v>97</v>
      </c>
      <c r="D3852" s="123" t="s">
        <v>333</v>
      </c>
      <c r="E3852" s="123" t="s">
        <v>390</v>
      </c>
      <c r="F3852" s="123">
        <v>2024</v>
      </c>
      <c r="G3852" s="123" t="s">
        <v>138</v>
      </c>
      <c r="H3852" s="123" t="s">
        <v>162</v>
      </c>
      <c r="I3852" s="123" t="s">
        <v>1018</v>
      </c>
      <c r="J3852" s="251" t="s">
        <v>13</v>
      </c>
      <c r="K3852" s="181">
        <v>4095</v>
      </c>
      <c r="L3852" s="181">
        <v>4095</v>
      </c>
      <c r="M3852" s="181">
        <v>0</v>
      </c>
      <c r="N3852" s="182" t="s">
        <v>20</v>
      </c>
      <c r="O3852" s="183" t="s">
        <v>146</v>
      </c>
    </row>
    <row r="3853" spans="1:15" customFormat="1" ht="15.5" x14ac:dyDescent="0.35">
      <c r="A3853" s="176" t="s">
        <v>8285</v>
      </c>
      <c r="B3853" s="177" t="s">
        <v>8286</v>
      </c>
      <c r="C3853" s="176" t="s">
        <v>91</v>
      </c>
      <c r="D3853" s="176" t="s">
        <v>155</v>
      </c>
      <c r="E3853" s="176" t="s">
        <v>155</v>
      </c>
      <c r="F3853" s="176">
        <v>2024</v>
      </c>
      <c r="G3853" s="176" t="s">
        <v>138</v>
      </c>
      <c r="H3853" s="176" t="s">
        <v>151</v>
      </c>
      <c r="I3853" s="176" t="s">
        <v>791</v>
      </c>
      <c r="J3853" s="250" t="s">
        <v>13</v>
      </c>
      <c r="K3853" s="178">
        <v>10</v>
      </c>
      <c r="L3853" s="178">
        <v>10</v>
      </c>
      <c r="M3853" s="178">
        <v>0</v>
      </c>
      <c r="N3853" s="179" t="s">
        <v>20</v>
      </c>
      <c r="O3853" s="180" t="s">
        <v>146</v>
      </c>
    </row>
    <row r="3854" spans="1:15" customFormat="1" ht="15.5" x14ac:dyDescent="0.35">
      <c r="A3854" s="123" t="s">
        <v>8287</v>
      </c>
      <c r="B3854" s="124" t="s">
        <v>8288</v>
      </c>
      <c r="C3854" s="123" t="s">
        <v>96</v>
      </c>
      <c r="D3854" s="123" t="s">
        <v>166</v>
      </c>
      <c r="E3854" s="123" t="s">
        <v>1737</v>
      </c>
      <c r="F3854" s="123">
        <v>2024</v>
      </c>
      <c r="G3854" s="123" t="s">
        <v>138</v>
      </c>
      <c r="H3854" s="123" t="s">
        <v>1651</v>
      </c>
      <c r="I3854" s="123" t="s">
        <v>2368</v>
      </c>
      <c r="J3854" s="251" t="s">
        <v>13</v>
      </c>
      <c r="K3854" s="181">
        <v>466039</v>
      </c>
      <c r="L3854" s="181">
        <v>480284</v>
      </c>
      <c r="M3854" s="181">
        <v>476281.79800000001</v>
      </c>
      <c r="N3854" s="182" t="s">
        <v>20</v>
      </c>
      <c r="O3854" s="183" t="s">
        <v>20</v>
      </c>
    </row>
    <row r="3855" spans="1:15" customFormat="1" ht="15.5" x14ac:dyDescent="0.35">
      <c r="A3855" s="176" t="s">
        <v>8289</v>
      </c>
      <c r="B3855" s="177" t="s">
        <v>8290</v>
      </c>
      <c r="C3855" s="176" t="s">
        <v>90</v>
      </c>
      <c r="D3855" s="176" t="s">
        <v>911</v>
      </c>
      <c r="E3855" s="176" t="s">
        <v>2177</v>
      </c>
      <c r="F3855" s="176">
        <v>2024</v>
      </c>
      <c r="G3855" s="176" t="s">
        <v>138</v>
      </c>
      <c r="H3855" s="176" t="s">
        <v>687</v>
      </c>
      <c r="I3855" s="176" t="s">
        <v>957</v>
      </c>
      <c r="J3855" s="250" t="s">
        <v>13</v>
      </c>
      <c r="K3855" s="178">
        <v>4000</v>
      </c>
      <c r="L3855" s="178">
        <v>1</v>
      </c>
      <c r="M3855" s="178">
        <v>0</v>
      </c>
      <c r="N3855" s="179" t="s">
        <v>20</v>
      </c>
      <c r="O3855" s="180" t="s">
        <v>146</v>
      </c>
    </row>
    <row r="3856" spans="1:15" customFormat="1" ht="15.5" x14ac:dyDescent="0.35">
      <c r="A3856" s="123" t="s">
        <v>8291</v>
      </c>
      <c r="B3856" s="124" t="s">
        <v>8292</v>
      </c>
      <c r="C3856" s="123" t="s">
        <v>74</v>
      </c>
      <c r="D3856" s="123" t="s">
        <v>155</v>
      </c>
      <c r="E3856" s="123" t="s">
        <v>155</v>
      </c>
      <c r="F3856" s="123">
        <v>2024</v>
      </c>
      <c r="G3856" s="123" t="s">
        <v>251</v>
      </c>
      <c r="H3856" s="123" t="s">
        <v>144</v>
      </c>
      <c r="I3856" s="123" t="s">
        <v>226</v>
      </c>
      <c r="J3856" s="251" t="s">
        <v>13</v>
      </c>
      <c r="K3856" s="181">
        <v>185000</v>
      </c>
      <c r="L3856" s="181">
        <v>185000</v>
      </c>
      <c r="M3856" s="181">
        <v>184670.495</v>
      </c>
      <c r="N3856" s="182" t="s">
        <v>20</v>
      </c>
      <c r="O3856" s="183" t="s">
        <v>20</v>
      </c>
    </row>
    <row r="3857" spans="1:15" customFormat="1" ht="15.5" x14ac:dyDescent="0.35">
      <c r="A3857" s="176" t="s">
        <v>8293</v>
      </c>
      <c r="B3857" s="177" t="s">
        <v>8294</v>
      </c>
      <c r="C3857" s="176" t="s">
        <v>96</v>
      </c>
      <c r="D3857" s="176" t="s">
        <v>166</v>
      </c>
      <c r="E3857" s="176" t="s">
        <v>1796</v>
      </c>
      <c r="F3857" s="176">
        <v>2024</v>
      </c>
      <c r="G3857" s="176" t="s">
        <v>138</v>
      </c>
      <c r="H3857" s="176" t="s">
        <v>139</v>
      </c>
      <c r="I3857" s="176" t="s">
        <v>168</v>
      </c>
      <c r="J3857" s="250" t="s">
        <v>13</v>
      </c>
      <c r="K3857" s="178">
        <v>86043</v>
      </c>
      <c r="L3857" s="184">
        <v>86043</v>
      </c>
      <c r="M3857" s="178">
        <v>64189</v>
      </c>
      <c r="N3857" s="179" t="s">
        <v>20</v>
      </c>
      <c r="O3857" s="180" t="s">
        <v>20</v>
      </c>
    </row>
    <row r="3858" spans="1:15" customFormat="1" ht="15.5" x14ac:dyDescent="0.35">
      <c r="A3858" s="123" t="s">
        <v>8295</v>
      </c>
      <c r="B3858" s="124" t="s">
        <v>8296</v>
      </c>
      <c r="C3858" s="123" t="s">
        <v>89</v>
      </c>
      <c r="D3858" s="123" t="s">
        <v>495</v>
      </c>
      <c r="E3858" s="123" t="s">
        <v>155</v>
      </c>
      <c r="F3858" s="123">
        <v>2024</v>
      </c>
      <c r="G3858" s="123" t="s">
        <v>251</v>
      </c>
      <c r="H3858" s="123" t="s">
        <v>144</v>
      </c>
      <c r="I3858" s="123" t="s">
        <v>226</v>
      </c>
      <c r="J3858" s="251" t="s">
        <v>13</v>
      </c>
      <c r="K3858" s="181">
        <v>120000</v>
      </c>
      <c r="L3858" s="181">
        <v>120000</v>
      </c>
      <c r="M3858" s="181">
        <v>120000</v>
      </c>
      <c r="N3858" s="182" t="s">
        <v>20</v>
      </c>
      <c r="O3858" s="183" t="s">
        <v>20</v>
      </c>
    </row>
    <row r="3859" spans="1:15" customFormat="1" ht="15.5" x14ac:dyDescent="0.35">
      <c r="A3859" s="176" t="s">
        <v>8297</v>
      </c>
      <c r="B3859" s="177" t="s">
        <v>8298</v>
      </c>
      <c r="C3859" s="176" t="s">
        <v>96</v>
      </c>
      <c r="D3859" s="176" t="s">
        <v>166</v>
      </c>
      <c r="E3859" s="176" t="s">
        <v>167</v>
      </c>
      <c r="F3859" s="176">
        <v>2024</v>
      </c>
      <c r="G3859" s="176" t="s">
        <v>138</v>
      </c>
      <c r="H3859" s="176" t="s">
        <v>151</v>
      </c>
      <c r="I3859" s="176" t="s">
        <v>152</v>
      </c>
      <c r="J3859" s="250" t="s">
        <v>13</v>
      </c>
      <c r="K3859" s="178">
        <v>1037</v>
      </c>
      <c r="L3859" s="178">
        <v>1038</v>
      </c>
      <c r="M3859" s="178">
        <v>0</v>
      </c>
      <c r="N3859" s="179" t="s">
        <v>20</v>
      </c>
      <c r="O3859" s="180" t="s">
        <v>146</v>
      </c>
    </row>
    <row r="3860" spans="1:15" customFormat="1" ht="15.5" x14ac:dyDescent="0.35">
      <c r="A3860" s="123" t="s">
        <v>8299</v>
      </c>
      <c r="B3860" s="124" t="s">
        <v>8300</v>
      </c>
      <c r="C3860" s="123" t="s">
        <v>109</v>
      </c>
      <c r="D3860" s="123" t="s">
        <v>171</v>
      </c>
      <c r="E3860" s="123" t="s">
        <v>155</v>
      </c>
      <c r="F3860" s="123">
        <v>2024</v>
      </c>
      <c r="G3860" s="123" t="s">
        <v>138</v>
      </c>
      <c r="H3860" s="123" t="s">
        <v>139</v>
      </c>
      <c r="I3860" s="123" t="s">
        <v>168</v>
      </c>
      <c r="J3860" s="251" t="s">
        <v>13</v>
      </c>
      <c r="K3860" s="181">
        <v>82946</v>
      </c>
      <c r="L3860" s="181">
        <v>82946</v>
      </c>
      <c r="M3860" s="181">
        <v>71660.816999999995</v>
      </c>
      <c r="N3860" s="182" t="s">
        <v>20</v>
      </c>
      <c r="O3860" s="183" t="s">
        <v>20</v>
      </c>
    </row>
    <row r="3861" spans="1:15" customFormat="1" ht="15.5" x14ac:dyDescent="0.35">
      <c r="A3861" s="176" t="s">
        <v>8301</v>
      </c>
      <c r="B3861" s="177" t="s">
        <v>8302</v>
      </c>
      <c r="C3861" s="176" t="s">
        <v>86</v>
      </c>
      <c r="D3861" s="176" t="s">
        <v>155</v>
      </c>
      <c r="E3861" s="176" t="s">
        <v>155</v>
      </c>
      <c r="F3861" s="176">
        <v>2024</v>
      </c>
      <c r="G3861" s="176" t="s">
        <v>138</v>
      </c>
      <c r="H3861" s="176" t="s">
        <v>210</v>
      </c>
      <c r="I3861" s="176" t="s">
        <v>429</v>
      </c>
      <c r="J3861" s="250" t="s">
        <v>13</v>
      </c>
      <c r="K3861" s="178">
        <v>166471</v>
      </c>
      <c r="L3861" s="178">
        <v>207574</v>
      </c>
      <c r="M3861" s="178">
        <v>123836.28599999999</v>
      </c>
      <c r="N3861" s="179" t="s">
        <v>20</v>
      </c>
      <c r="O3861" s="180" t="s">
        <v>20</v>
      </c>
    </row>
    <row r="3862" spans="1:15" customFormat="1" ht="15.5" x14ac:dyDescent="0.35">
      <c r="A3862" s="123" t="s">
        <v>8303</v>
      </c>
      <c r="B3862" s="124" t="s">
        <v>8304</v>
      </c>
      <c r="C3862" s="123" t="s">
        <v>111</v>
      </c>
      <c r="D3862" s="123" t="s">
        <v>180</v>
      </c>
      <c r="E3862" s="123" t="s">
        <v>2432</v>
      </c>
      <c r="F3862" s="123">
        <v>2024</v>
      </c>
      <c r="G3862" s="123" t="s">
        <v>251</v>
      </c>
      <c r="H3862" s="123" t="s">
        <v>210</v>
      </c>
      <c r="I3862" s="123" t="s">
        <v>211</v>
      </c>
      <c r="J3862" s="251" t="s">
        <v>13</v>
      </c>
      <c r="K3862" s="181">
        <v>15525</v>
      </c>
      <c r="L3862" s="181">
        <v>1</v>
      </c>
      <c r="M3862" s="181">
        <v>0</v>
      </c>
      <c r="N3862" s="182" t="s">
        <v>20</v>
      </c>
      <c r="O3862" s="183" t="s">
        <v>146</v>
      </c>
    </row>
    <row r="3863" spans="1:15" customFormat="1" ht="15.5" x14ac:dyDescent="0.35">
      <c r="A3863" s="176" t="s">
        <v>8305</v>
      </c>
      <c r="B3863" s="177" t="s">
        <v>8306</v>
      </c>
      <c r="C3863" s="176" t="s">
        <v>98</v>
      </c>
      <c r="D3863" s="176" t="s">
        <v>158</v>
      </c>
      <c r="E3863" s="176" t="s">
        <v>1699</v>
      </c>
      <c r="F3863" s="176">
        <v>2024</v>
      </c>
      <c r="G3863" s="176" t="s">
        <v>138</v>
      </c>
      <c r="H3863" s="176" t="s">
        <v>847</v>
      </c>
      <c r="I3863" s="176" t="s">
        <v>848</v>
      </c>
      <c r="J3863" s="250" t="s">
        <v>13</v>
      </c>
      <c r="K3863" s="178">
        <v>349450</v>
      </c>
      <c r="L3863" s="178">
        <v>349450</v>
      </c>
      <c r="M3863" s="178">
        <v>349450</v>
      </c>
      <c r="N3863" s="179" t="s">
        <v>20</v>
      </c>
      <c r="O3863" s="180" t="s">
        <v>20</v>
      </c>
    </row>
    <row r="3864" spans="1:15" customFormat="1" ht="15.5" x14ac:dyDescent="0.35">
      <c r="A3864" s="123" t="s">
        <v>8307</v>
      </c>
      <c r="B3864" s="124" t="s">
        <v>8308</v>
      </c>
      <c r="C3864" s="123" t="s">
        <v>91</v>
      </c>
      <c r="D3864" s="123" t="s">
        <v>384</v>
      </c>
      <c r="E3864" s="123" t="s">
        <v>1866</v>
      </c>
      <c r="F3864" s="123">
        <v>2024</v>
      </c>
      <c r="G3864" s="123" t="s">
        <v>138</v>
      </c>
      <c r="H3864" s="123" t="s">
        <v>196</v>
      </c>
      <c r="I3864" s="123" t="s">
        <v>196</v>
      </c>
      <c r="J3864" s="251" t="s">
        <v>13</v>
      </c>
      <c r="K3864" s="181">
        <v>10000</v>
      </c>
      <c r="L3864" s="185">
        <v>10000</v>
      </c>
      <c r="M3864" s="181">
        <v>0</v>
      </c>
      <c r="N3864" s="182" t="s">
        <v>20</v>
      </c>
      <c r="O3864" s="183" t="s">
        <v>146</v>
      </c>
    </row>
    <row r="3865" spans="1:15" customFormat="1" ht="15.5" x14ac:dyDescent="0.35">
      <c r="A3865" s="176" t="s">
        <v>8309</v>
      </c>
      <c r="B3865" s="177" t="s">
        <v>8310</v>
      </c>
      <c r="C3865" s="176" t="s">
        <v>90</v>
      </c>
      <c r="D3865" s="176" t="s">
        <v>742</v>
      </c>
      <c r="E3865" s="176" t="s">
        <v>5667</v>
      </c>
      <c r="F3865" s="176">
        <v>2024</v>
      </c>
      <c r="G3865" s="176" t="s">
        <v>138</v>
      </c>
      <c r="H3865" s="176" t="s">
        <v>210</v>
      </c>
      <c r="I3865" s="176" t="s">
        <v>211</v>
      </c>
      <c r="J3865" s="250" t="s">
        <v>13</v>
      </c>
      <c r="K3865" s="178">
        <v>143500</v>
      </c>
      <c r="L3865" s="178">
        <v>2</v>
      </c>
      <c r="M3865" s="178">
        <v>0</v>
      </c>
      <c r="N3865" s="179" t="s">
        <v>20</v>
      </c>
      <c r="O3865" s="180" t="s">
        <v>146</v>
      </c>
    </row>
    <row r="3866" spans="1:15" customFormat="1" ht="15.5" x14ac:dyDescent="0.35">
      <c r="A3866" s="123" t="s">
        <v>8311</v>
      </c>
      <c r="B3866" s="124" t="s">
        <v>8312</v>
      </c>
      <c r="C3866" s="123" t="s">
        <v>90</v>
      </c>
      <c r="D3866" s="123" t="s">
        <v>205</v>
      </c>
      <c r="E3866" s="123" t="s">
        <v>205</v>
      </c>
      <c r="F3866" s="123">
        <v>2024</v>
      </c>
      <c r="G3866" s="123" t="s">
        <v>138</v>
      </c>
      <c r="H3866" s="123" t="s">
        <v>162</v>
      </c>
      <c r="I3866" s="123" t="s">
        <v>2166</v>
      </c>
      <c r="J3866" s="251" t="s">
        <v>13</v>
      </c>
      <c r="K3866" s="181">
        <v>428929</v>
      </c>
      <c r="L3866" s="181">
        <v>1</v>
      </c>
      <c r="M3866" s="181">
        <v>0</v>
      </c>
      <c r="N3866" s="182" t="s">
        <v>20</v>
      </c>
      <c r="O3866" s="183" t="s">
        <v>146</v>
      </c>
    </row>
    <row r="3867" spans="1:15" customFormat="1" ht="15.5" x14ac:dyDescent="0.35">
      <c r="A3867" s="176" t="s">
        <v>8313</v>
      </c>
      <c r="B3867" s="177" t="s">
        <v>8314</v>
      </c>
      <c r="C3867" s="176" t="s">
        <v>90</v>
      </c>
      <c r="D3867" s="176" t="s">
        <v>489</v>
      </c>
      <c r="E3867" s="176" t="s">
        <v>706</v>
      </c>
      <c r="F3867" s="176">
        <v>2024</v>
      </c>
      <c r="G3867" s="176" t="s">
        <v>138</v>
      </c>
      <c r="H3867" s="176" t="s">
        <v>196</v>
      </c>
      <c r="I3867" s="176" t="s">
        <v>196</v>
      </c>
      <c r="J3867" s="250" t="s">
        <v>13</v>
      </c>
      <c r="K3867" s="178">
        <v>119421</v>
      </c>
      <c r="L3867" s="178">
        <v>1</v>
      </c>
      <c r="M3867" s="178">
        <v>0</v>
      </c>
      <c r="N3867" s="179" t="s">
        <v>20</v>
      </c>
      <c r="O3867" s="180" t="s">
        <v>146</v>
      </c>
    </row>
    <row r="3868" spans="1:15" customFormat="1" ht="15.5" x14ac:dyDescent="0.35">
      <c r="A3868" s="123" t="s">
        <v>8315</v>
      </c>
      <c r="B3868" s="124" t="s">
        <v>8316</v>
      </c>
      <c r="C3868" s="123" t="s">
        <v>87</v>
      </c>
      <c r="D3868" s="123" t="s">
        <v>155</v>
      </c>
      <c r="E3868" s="123" t="s">
        <v>155</v>
      </c>
      <c r="F3868" s="123">
        <v>2024</v>
      </c>
      <c r="G3868" s="123" t="s">
        <v>138</v>
      </c>
      <c r="H3868" s="123" t="s">
        <v>151</v>
      </c>
      <c r="I3868" s="123" t="s">
        <v>791</v>
      </c>
      <c r="J3868" s="251" t="s">
        <v>13</v>
      </c>
      <c r="K3868" s="181">
        <v>230</v>
      </c>
      <c r="L3868" s="185">
        <v>230</v>
      </c>
      <c r="M3868" s="181">
        <v>175</v>
      </c>
      <c r="N3868" s="182" t="s">
        <v>20</v>
      </c>
      <c r="O3868" s="183" t="s">
        <v>20</v>
      </c>
    </row>
    <row r="3869" spans="1:15" customFormat="1" ht="15.5" x14ac:dyDescent="0.35">
      <c r="A3869" s="176" t="s">
        <v>8317</v>
      </c>
      <c r="B3869" s="177" t="s">
        <v>8318</v>
      </c>
      <c r="C3869" s="176" t="s">
        <v>91</v>
      </c>
      <c r="D3869" s="176" t="s">
        <v>393</v>
      </c>
      <c r="E3869" s="176" t="s">
        <v>393</v>
      </c>
      <c r="F3869" s="176">
        <v>2024</v>
      </c>
      <c r="G3869" s="176" t="s">
        <v>138</v>
      </c>
      <c r="H3869" s="176" t="s">
        <v>270</v>
      </c>
      <c r="I3869" s="176" t="s">
        <v>271</v>
      </c>
      <c r="J3869" s="250" t="s">
        <v>13</v>
      </c>
      <c r="K3869" s="178">
        <v>4910</v>
      </c>
      <c r="L3869" s="184">
        <v>5001</v>
      </c>
      <c r="M3869" s="178">
        <v>4001</v>
      </c>
      <c r="N3869" s="179" t="s">
        <v>20</v>
      </c>
      <c r="O3869" s="180" t="s">
        <v>20</v>
      </c>
    </row>
    <row r="3870" spans="1:15" customFormat="1" ht="15.5" x14ac:dyDescent="0.35">
      <c r="A3870" s="123" t="s">
        <v>8319</v>
      </c>
      <c r="B3870" s="124" t="s">
        <v>8320</v>
      </c>
      <c r="C3870" s="123" t="s">
        <v>86</v>
      </c>
      <c r="D3870" s="123" t="s">
        <v>155</v>
      </c>
      <c r="E3870" s="123" t="s">
        <v>155</v>
      </c>
      <c r="F3870" s="123">
        <v>2024</v>
      </c>
      <c r="G3870" s="123" t="s">
        <v>138</v>
      </c>
      <c r="H3870" s="123" t="s">
        <v>210</v>
      </c>
      <c r="I3870" s="123" t="s">
        <v>429</v>
      </c>
      <c r="J3870" s="251" t="s">
        <v>13</v>
      </c>
      <c r="K3870" s="181">
        <v>217213</v>
      </c>
      <c r="L3870" s="181">
        <v>190687</v>
      </c>
      <c r="M3870" s="181">
        <v>146887</v>
      </c>
      <c r="N3870" s="182" t="s">
        <v>20</v>
      </c>
      <c r="O3870" s="183" t="s">
        <v>20</v>
      </c>
    </row>
    <row r="3871" spans="1:15" customFormat="1" ht="15.5" x14ac:dyDescent="0.35">
      <c r="A3871" s="176" t="s">
        <v>8321</v>
      </c>
      <c r="B3871" s="177" t="s">
        <v>8322</v>
      </c>
      <c r="C3871" s="176" t="s">
        <v>90</v>
      </c>
      <c r="D3871" s="176" t="s">
        <v>404</v>
      </c>
      <c r="E3871" s="176" t="s">
        <v>2772</v>
      </c>
      <c r="F3871" s="176">
        <v>2024</v>
      </c>
      <c r="G3871" s="176" t="s">
        <v>138</v>
      </c>
      <c r="H3871" s="176" t="s">
        <v>151</v>
      </c>
      <c r="I3871" s="176" t="s">
        <v>200</v>
      </c>
      <c r="J3871" s="250" t="s">
        <v>13</v>
      </c>
      <c r="K3871" s="178">
        <v>783559</v>
      </c>
      <c r="L3871" s="184">
        <v>2</v>
      </c>
      <c r="M3871" s="178">
        <v>0</v>
      </c>
      <c r="N3871" s="179" t="s">
        <v>20</v>
      </c>
      <c r="O3871" s="180" t="s">
        <v>146</v>
      </c>
    </row>
    <row r="3872" spans="1:15" customFormat="1" ht="15.5" x14ac:dyDescent="0.35">
      <c r="A3872" s="123" t="s">
        <v>8323</v>
      </c>
      <c r="B3872" s="124" t="s">
        <v>8324</v>
      </c>
      <c r="C3872" s="123" t="s">
        <v>89</v>
      </c>
      <c r="D3872" s="123" t="s">
        <v>186</v>
      </c>
      <c r="E3872" s="123" t="s">
        <v>589</v>
      </c>
      <c r="F3872" s="123">
        <v>2024</v>
      </c>
      <c r="G3872" s="123" t="s">
        <v>138</v>
      </c>
      <c r="H3872" s="123" t="s">
        <v>162</v>
      </c>
      <c r="I3872" s="123" t="s">
        <v>1018</v>
      </c>
      <c r="J3872" s="251" t="s">
        <v>13</v>
      </c>
      <c r="K3872" s="181">
        <v>1</v>
      </c>
      <c r="L3872" s="181">
        <v>1</v>
      </c>
      <c r="M3872" s="181">
        <v>0</v>
      </c>
      <c r="N3872" s="182" t="s">
        <v>20</v>
      </c>
      <c r="O3872" s="183" t="s">
        <v>146</v>
      </c>
    </row>
    <row r="3873" spans="1:15" customFormat="1" ht="15.5" x14ac:dyDescent="0.35">
      <c r="A3873" s="176" t="s">
        <v>8325</v>
      </c>
      <c r="B3873" s="177" t="s">
        <v>8326</v>
      </c>
      <c r="C3873" s="176" t="s">
        <v>92</v>
      </c>
      <c r="D3873" s="176" t="s">
        <v>361</v>
      </c>
      <c r="E3873" s="176" t="s">
        <v>2625</v>
      </c>
      <c r="F3873" s="176">
        <v>2024</v>
      </c>
      <c r="G3873" s="176" t="s">
        <v>138</v>
      </c>
      <c r="H3873" s="176" t="s">
        <v>151</v>
      </c>
      <c r="I3873" s="176" t="s">
        <v>200</v>
      </c>
      <c r="J3873" s="250" t="s">
        <v>13</v>
      </c>
      <c r="K3873" s="178">
        <v>38075</v>
      </c>
      <c r="L3873" s="178">
        <v>1030</v>
      </c>
      <c r="M3873" s="178">
        <v>0</v>
      </c>
      <c r="N3873" s="179" t="s">
        <v>20</v>
      </c>
      <c r="O3873" s="180" t="s">
        <v>146</v>
      </c>
    </row>
    <row r="3874" spans="1:15" customFormat="1" ht="15.5" x14ac:dyDescent="0.35">
      <c r="A3874" s="123" t="s">
        <v>8327</v>
      </c>
      <c r="B3874" s="124" t="s">
        <v>8328</v>
      </c>
      <c r="C3874" s="123" t="s">
        <v>109</v>
      </c>
      <c r="D3874" s="123" t="s">
        <v>155</v>
      </c>
      <c r="E3874" s="123" t="s">
        <v>155</v>
      </c>
      <c r="F3874" s="123">
        <v>2024</v>
      </c>
      <c r="G3874" s="123" t="s">
        <v>138</v>
      </c>
      <c r="H3874" s="123" t="s">
        <v>144</v>
      </c>
      <c r="I3874" s="123" t="s">
        <v>145</v>
      </c>
      <c r="J3874" s="251" t="s">
        <v>16</v>
      </c>
      <c r="K3874" s="181">
        <v>23188</v>
      </c>
      <c r="L3874" s="181">
        <v>12094</v>
      </c>
      <c r="M3874" s="181">
        <v>0</v>
      </c>
      <c r="N3874" s="182" t="s">
        <v>20</v>
      </c>
      <c r="O3874" s="183" t="s">
        <v>146</v>
      </c>
    </row>
    <row r="3875" spans="1:15" customFormat="1" ht="15.5" x14ac:dyDescent="0.35">
      <c r="A3875" s="176" t="s">
        <v>8329</v>
      </c>
      <c r="B3875" s="177" t="s">
        <v>8330</v>
      </c>
      <c r="C3875" s="176" t="s">
        <v>74</v>
      </c>
      <c r="D3875" s="176" t="s">
        <v>155</v>
      </c>
      <c r="E3875" s="176" t="s">
        <v>155</v>
      </c>
      <c r="F3875" s="176">
        <v>2024</v>
      </c>
      <c r="G3875" s="176" t="s">
        <v>251</v>
      </c>
      <c r="H3875" s="176" t="s">
        <v>151</v>
      </c>
      <c r="I3875" s="176" t="s">
        <v>791</v>
      </c>
      <c r="J3875" s="250" t="s">
        <v>13</v>
      </c>
      <c r="K3875" s="178">
        <v>230</v>
      </c>
      <c r="L3875" s="184">
        <v>230</v>
      </c>
      <c r="M3875" s="178">
        <v>85.045000000000002</v>
      </c>
      <c r="N3875" s="179" t="s">
        <v>20</v>
      </c>
      <c r="O3875" s="180" t="s">
        <v>20</v>
      </c>
    </row>
    <row r="3876" spans="1:15" customFormat="1" ht="15.5" x14ac:dyDescent="0.35">
      <c r="A3876" s="123" t="s">
        <v>8331</v>
      </c>
      <c r="B3876" s="124" t="s">
        <v>8332</v>
      </c>
      <c r="C3876" s="123" t="s">
        <v>90</v>
      </c>
      <c r="D3876" s="123" t="s">
        <v>489</v>
      </c>
      <c r="E3876" s="123" t="s">
        <v>1583</v>
      </c>
      <c r="F3876" s="123">
        <v>2024</v>
      </c>
      <c r="G3876" s="123" t="s">
        <v>138</v>
      </c>
      <c r="H3876" s="123" t="s">
        <v>414</v>
      </c>
      <c r="I3876" s="123" t="s">
        <v>415</v>
      </c>
      <c r="J3876" s="251" t="s">
        <v>13</v>
      </c>
      <c r="K3876" s="181">
        <v>433</v>
      </c>
      <c r="L3876" s="181">
        <v>10</v>
      </c>
      <c r="M3876" s="181">
        <v>0</v>
      </c>
      <c r="N3876" s="182" t="s">
        <v>20</v>
      </c>
      <c r="O3876" s="183" t="s">
        <v>146</v>
      </c>
    </row>
    <row r="3877" spans="1:15" customFormat="1" ht="15.5" x14ac:dyDescent="0.35">
      <c r="A3877" s="176" t="s">
        <v>8333</v>
      </c>
      <c r="B3877" s="177" t="s">
        <v>8334</v>
      </c>
      <c r="C3877" s="176" t="s">
        <v>90</v>
      </c>
      <c r="D3877" s="176" t="s">
        <v>155</v>
      </c>
      <c r="E3877" s="176" t="s">
        <v>155</v>
      </c>
      <c r="F3877" s="176">
        <v>2024</v>
      </c>
      <c r="G3877" s="176" t="s">
        <v>138</v>
      </c>
      <c r="H3877" s="176" t="s">
        <v>144</v>
      </c>
      <c r="I3877" s="176" t="s">
        <v>145</v>
      </c>
      <c r="J3877" s="250" t="s">
        <v>13</v>
      </c>
      <c r="K3877" s="178">
        <v>233214</v>
      </c>
      <c r="L3877" s="178">
        <v>233214</v>
      </c>
      <c r="M3877" s="178">
        <v>462102</v>
      </c>
      <c r="N3877" s="179" t="s">
        <v>20</v>
      </c>
      <c r="O3877" s="180" t="s">
        <v>20</v>
      </c>
    </row>
    <row r="3878" spans="1:15" customFormat="1" ht="15.5" x14ac:dyDescent="0.35">
      <c r="A3878" s="123" t="s">
        <v>8335</v>
      </c>
      <c r="B3878" s="124" t="s">
        <v>8336</v>
      </c>
      <c r="C3878" s="123" t="s">
        <v>93</v>
      </c>
      <c r="D3878" s="123" t="s">
        <v>245</v>
      </c>
      <c r="E3878" s="123" t="s">
        <v>965</v>
      </c>
      <c r="F3878" s="123">
        <v>2024</v>
      </c>
      <c r="G3878" s="123" t="s">
        <v>138</v>
      </c>
      <c r="H3878" s="123" t="s">
        <v>414</v>
      </c>
      <c r="I3878" s="123" t="s">
        <v>415</v>
      </c>
      <c r="J3878" s="251" t="s">
        <v>13</v>
      </c>
      <c r="K3878" s="181">
        <v>602831</v>
      </c>
      <c r="L3878" s="181">
        <v>1667475</v>
      </c>
      <c r="M3878" s="181">
        <v>602829.07400000002</v>
      </c>
      <c r="N3878" s="182" t="s">
        <v>20</v>
      </c>
      <c r="O3878" s="183" t="s">
        <v>20</v>
      </c>
    </row>
    <row r="3879" spans="1:15" customFormat="1" ht="15.5" x14ac:dyDescent="0.35">
      <c r="A3879" s="176" t="s">
        <v>8337</v>
      </c>
      <c r="B3879" s="177" t="s">
        <v>8338</v>
      </c>
      <c r="C3879" s="176" t="s">
        <v>93</v>
      </c>
      <c r="D3879" s="176" t="s">
        <v>194</v>
      </c>
      <c r="E3879" s="176" t="s">
        <v>195</v>
      </c>
      <c r="F3879" s="176">
        <v>2024</v>
      </c>
      <c r="G3879" s="176" t="s">
        <v>138</v>
      </c>
      <c r="H3879" s="176" t="s">
        <v>414</v>
      </c>
      <c r="I3879" s="176" t="s">
        <v>415</v>
      </c>
      <c r="J3879" s="250" t="s">
        <v>13</v>
      </c>
      <c r="K3879" s="178">
        <v>10</v>
      </c>
      <c r="L3879" s="178">
        <v>10</v>
      </c>
      <c r="M3879" s="178">
        <v>0</v>
      </c>
      <c r="N3879" s="179" t="s">
        <v>20</v>
      </c>
      <c r="O3879" s="180" t="s">
        <v>146</v>
      </c>
    </row>
    <row r="3880" spans="1:15" customFormat="1" ht="15.5" x14ac:dyDescent="0.35">
      <c r="A3880" s="123" t="s">
        <v>8339</v>
      </c>
      <c r="B3880" s="124" t="s">
        <v>8340</v>
      </c>
      <c r="C3880" s="123" t="s">
        <v>92</v>
      </c>
      <c r="D3880" s="123" t="s">
        <v>540</v>
      </c>
      <c r="E3880" s="123" t="s">
        <v>1510</v>
      </c>
      <c r="F3880" s="123">
        <v>2024</v>
      </c>
      <c r="G3880" s="123" t="s">
        <v>138</v>
      </c>
      <c r="H3880" s="123" t="s">
        <v>182</v>
      </c>
      <c r="I3880" s="123" t="s">
        <v>1000</v>
      </c>
      <c r="J3880" s="251" t="s">
        <v>13</v>
      </c>
      <c r="K3880" s="181">
        <v>170</v>
      </c>
      <c r="L3880" s="181">
        <v>10</v>
      </c>
      <c r="M3880" s="181">
        <v>0</v>
      </c>
      <c r="N3880" s="182" t="s">
        <v>20</v>
      </c>
      <c r="O3880" s="183" t="s">
        <v>146</v>
      </c>
    </row>
    <row r="3881" spans="1:15" customFormat="1" ht="15.5" x14ac:dyDescent="0.35">
      <c r="A3881" s="176" t="s">
        <v>8341</v>
      </c>
      <c r="B3881" s="177" t="s">
        <v>8342</v>
      </c>
      <c r="C3881" s="176" t="s">
        <v>93</v>
      </c>
      <c r="D3881" s="176" t="s">
        <v>194</v>
      </c>
      <c r="E3881" s="176" t="s">
        <v>195</v>
      </c>
      <c r="F3881" s="176">
        <v>2024</v>
      </c>
      <c r="G3881" s="176" t="s">
        <v>138</v>
      </c>
      <c r="H3881" s="176" t="s">
        <v>414</v>
      </c>
      <c r="I3881" s="176" t="s">
        <v>415</v>
      </c>
      <c r="J3881" s="250" t="s">
        <v>13</v>
      </c>
      <c r="K3881" s="178">
        <v>30</v>
      </c>
      <c r="L3881" s="178">
        <v>20</v>
      </c>
      <c r="M3881" s="178">
        <v>0</v>
      </c>
      <c r="N3881" s="179" t="s">
        <v>20</v>
      </c>
      <c r="O3881" s="180" t="s">
        <v>146</v>
      </c>
    </row>
    <row r="3882" spans="1:15" customFormat="1" ht="15.5" x14ac:dyDescent="0.35">
      <c r="A3882" s="123" t="s">
        <v>8343</v>
      </c>
      <c r="B3882" s="124" t="s">
        <v>8344</v>
      </c>
      <c r="C3882" s="123" t="s">
        <v>87</v>
      </c>
      <c r="D3882" s="123" t="s">
        <v>60</v>
      </c>
      <c r="E3882" s="123" t="s">
        <v>60</v>
      </c>
      <c r="F3882" s="123">
        <v>2024</v>
      </c>
      <c r="G3882" s="123" t="s">
        <v>138</v>
      </c>
      <c r="H3882" s="123" t="s">
        <v>151</v>
      </c>
      <c r="I3882" s="123" t="s">
        <v>3141</v>
      </c>
      <c r="J3882" s="251" t="s">
        <v>13</v>
      </c>
      <c r="K3882" s="181">
        <v>85000</v>
      </c>
      <c r="L3882" s="181">
        <v>10</v>
      </c>
      <c r="M3882" s="181">
        <v>0</v>
      </c>
      <c r="N3882" s="182" t="s">
        <v>20</v>
      </c>
      <c r="O3882" s="183" t="s">
        <v>146</v>
      </c>
    </row>
    <row r="3883" spans="1:15" customFormat="1" ht="15.5" x14ac:dyDescent="0.35">
      <c r="A3883" s="176" t="s">
        <v>8345</v>
      </c>
      <c r="B3883" s="177" t="s">
        <v>8346</v>
      </c>
      <c r="C3883" s="176" t="s">
        <v>87</v>
      </c>
      <c r="D3883" s="176" t="s">
        <v>155</v>
      </c>
      <c r="E3883" s="176" t="s">
        <v>155</v>
      </c>
      <c r="F3883" s="176">
        <v>2024</v>
      </c>
      <c r="G3883" s="176" t="s">
        <v>138</v>
      </c>
      <c r="H3883" s="176" t="s">
        <v>151</v>
      </c>
      <c r="I3883" s="176" t="s">
        <v>791</v>
      </c>
      <c r="J3883" s="250" t="s">
        <v>13</v>
      </c>
      <c r="K3883" s="178">
        <v>86452</v>
      </c>
      <c r="L3883" s="178">
        <v>180</v>
      </c>
      <c r="M3883" s="178">
        <v>87.545000000000002</v>
      </c>
      <c r="N3883" s="179" t="s">
        <v>20</v>
      </c>
      <c r="O3883" s="180" t="s">
        <v>20</v>
      </c>
    </row>
    <row r="3884" spans="1:15" customFormat="1" ht="15.5" x14ac:dyDescent="0.35">
      <c r="A3884" s="123" t="s">
        <v>8347</v>
      </c>
      <c r="B3884" s="124" t="s">
        <v>8348</v>
      </c>
      <c r="C3884" s="123" t="s">
        <v>92</v>
      </c>
      <c r="D3884" s="123" t="s">
        <v>361</v>
      </c>
      <c r="E3884" s="123" t="s">
        <v>2625</v>
      </c>
      <c r="F3884" s="123">
        <v>2024</v>
      </c>
      <c r="G3884" s="123" t="s">
        <v>138</v>
      </c>
      <c r="H3884" s="123" t="s">
        <v>144</v>
      </c>
      <c r="I3884" s="123" t="s">
        <v>145</v>
      </c>
      <c r="J3884" s="251" t="s">
        <v>13</v>
      </c>
      <c r="K3884" s="181">
        <v>527</v>
      </c>
      <c r="L3884" s="181">
        <v>510</v>
      </c>
      <c r="M3884" s="181">
        <v>0</v>
      </c>
      <c r="N3884" s="182" t="s">
        <v>20</v>
      </c>
      <c r="O3884" s="183" t="s">
        <v>146</v>
      </c>
    </row>
    <row r="3885" spans="1:15" customFormat="1" ht="15.5" x14ac:dyDescent="0.35">
      <c r="A3885" s="176" t="s">
        <v>8349</v>
      </c>
      <c r="B3885" s="177" t="s">
        <v>8350</v>
      </c>
      <c r="C3885" s="176" t="s">
        <v>97</v>
      </c>
      <c r="D3885" s="176" t="s">
        <v>685</v>
      </c>
      <c r="E3885" s="176" t="s">
        <v>686</v>
      </c>
      <c r="F3885" s="176">
        <v>2024</v>
      </c>
      <c r="G3885" s="176" t="s">
        <v>138</v>
      </c>
      <c r="H3885" s="176" t="s">
        <v>847</v>
      </c>
      <c r="I3885" s="176" t="s">
        <v>848</v>
      </c>
      <c r="J3885" s="250" t="s">
        <v>13</v>
      </c>
      <c r="K3885" s="178">
        <v>1473769</v>
      </c>
      <c r="L3885" s="184">
        <v>1000</v>
      </c>
      <c r="M3885" s="178">
        <v>0</v>
      </c>
      <c r="N3885" s="179" t="s">
        <v>20</v>
      </c>
      <c r="O3885" s="180" t="s">
        <v>146</v>
      </c>
    </row>
    <row r="3886" spans="1:15" customFormat="1" ht="15.5" x14ac:dyDescent="0.35">
      <c r="A3886" s="123" t="s">
        <v>8351</v>
      </c>
      <c r="B3886" s="124" t="s">
        <v>8352</v>
      </c>
      <c r="C3886" s="123" t="s">
        <v>89</v>
      </c>
      <c r="D3886" s="123" t="s">
        <v>221</v>
      </c>
      <c r="E3886" s="123" t="s">
        <v>222</v>
      </c>
      <c r="F3886" s="123">
        <v>2024</v>
      </c>
      <c r="G3886" s="123" t="s">
        <v>138</v>
      </c>
      <c r="H3886" s="123" t="s">
        <v>321</v>
      </c>
      <c r="I3886" s="123" t="s">
        <v>1181</v>
      </c>
      <c r="J3886" s="251" t="s">
        <v>13</v>
      </c>
      <c r="K3886" s="181">
        <v>1</v>
      </c>
      <c r="L3886" s="181">
        <v>1</v>
      </c>
      <c r="M3886" s="181">
        <v>0</v>
      </c>
      <c r="N3886" s="182" t="s">
        <v>20</v>
      </c>
      <c r="O3886" s="183" t="s">
        <v>146</v>
      </c>
    </row>
    <row r="3887" spans="1:15" customFormat="1" ht="15.5" x14ac:dyDescent="0.35">
      <c r="A3887" s="176" t="s">
        <v>8353</v>
      </c>
      <c r="B3887" s="177" t="s">
        <v>8354</v>
      </c>
      <c r="C3887" s="176" t="s">
        <v>100</v>
      </c>
      <c r="D3887" s="176" t="s">
        <v>149</v>
      </c>
      <c r="E3887" s="176" t="s">
        <v>150</v>
      </c>
      <c r="F3887" s="176">
        <v>2024</v>
      </c>
      <c r="G3887" s="176" t="s">
        <v>251</v>
      </c>
      <c r="H3887" s="176" t="s">
        <v>151</v>
      </c>
      <c r="I3887" s="176" t="s">
        <v>200</v>
      </c>
      <c r="J3887" s="250" t="s">
        <v>13</v>
      </c>
      <c r="K3887" s="178">
        <v>34320</v>
      </c>
      <c r="L3887" s="178">
        <v>34320</v>
      </c>
      <c r="M3887" s="178">
        <v>34320</v>
      </c>
      <c r="N3887" s="179" t="s">
        <v>20</v>
      </c>
      <c r="O3887" s="180" t="s">
        <v>20</v>
      </c>
    </row>
    <row r="3888" spans="1:15" customFormat="1" ht="15.5" x14ac:dyDescent="0.35">
      <c r="A3888" s="123" t="s">
        <v>8355</v>
      </c>
      <c r="B3888" s="124" t="s">
        <v>8356</v>
      </c>
      <c r="C3888" s="123" t="s">
        <v>86</v>
      </c>
      <c r="D3888" s="123" t="s">
        <v>906</v>
      </c>
      <c r="E3888" s="123" t="s">
        <v>907</v>
      </c>
      <c r="F3888" s="123">
        <v>2024</v>
      </c>
      <c r="G3888" s="123" t="s">
        <v>138</v>
      </c>
      <c r="H3888" s="123" t="s">
        <v>210</v>
      </c>
      <c r="I3888" s="123" t="s">
        <v>289</v>
      </c>
      <c r="J3888" s="251" t="s">
        <v>13</v>
      </c>
      <c r="K3888" s="181">
        <v>32997</v>
      </c>
      <c r="L3888" s="181">
        <v>16000</v>
      </c>
      <c r="M3888" s="181">
        <v>0</v>
      </c>
      <c r="N3888" s="182" t="s">
        <v>20</v>
      </c>
      <c r="O3888" s="183" t="s">
        <v>146</v>
      </c>
    </row>
    <row r="3889" spans="1:15" customFormat="1" ht="15.5" x14ac:dyDescent="0.35">
      <c r="A3889" s="176" t="s">
        <v>8357</v>
      </c>
      <c r="B3889" s="177" t="s">
        <v>8358</v>
      </c>
      <c r="C3889" s="176" t="s">
        <v>93</v>
      </c>
      <c r="D3889" s="176" t="s">
        <v>315</v>
      </c>
      <c r="E3889" s="176" t="s">
        <v>315</v>
      </c>
      <c r="F3889" s="176">
        <v>2024</v>
      </c>
      <c r="G3889" s="176" t="s">
        <v>138</v>
      </c>
      <c r="H3889" s="176" t="s">
        <v>151</v>
      </c>
      <c r="I3889" s="176" t="s">
        <v>152</v>
      </c>
      <c r="J3889" s="250" t="s">
        <v>13</v>
      </c>
      <c r="K3889" s="178">
        <v>1500</v>
      </c>
      <c r="L3889" s="184">
        <v>210</v>
      </c>
      <c r="M3889" s="178">
        <v>80.042000000000002</v>
      </c>
      <c r="N3889" s="179" t="s">
        <v>20</v>
      </c>
      <c r="O3889" s="180" t="s">
        <v>20</v>
      </c>
    </row>
    <row r="3890" spans="1:15" customFormat="1" ht="15.5" x14ac:dyDescent="0.35">
      <c r="A3890" s="123" t="s">
        <v>8359</v>
      </c>
      <c r="B3890" s="124" t="s">
        <v>8360</v>
      </c>
      <c r="C3890" s="123" t="s">
        <v>93</v>
      </c>
      <c r="D3890" s="123" t="s">
        <v>194</v>
      </c>
      <c r="E3890" s="123" t="s">
        <v>782</v>
      </c>
      <c r="F3890" s="123">
        <v>2024</v>
      </c>
      <c r="G3890" s="123" t="s">
        <v>138</v>
      </c>
      <c r="H3890" s="123" t="s">
        <v>151</v>
      </c>
      <c r="I3890" s="123" t="s">
        <v>152</v>
      </c>
      <c r="J3890" s="251" t="s">
        <v>13</v>
      </c>
      <c r="K3890" s="181">
        <v>20</v>
      </c>
      <c r="L3890" s="181">
        <v>10</v>
      </c>
      <c r="M3890" s="181">
        <v>0</v>
      </c>
      <c r="N3890" s="182" t="s">
        <v>20</v>
      </c>
      <c r="O3890" s="183" t="s">
        <v>146</v>
      </c>
    </row>
    <row r="3891" spans="1:15" customFormat="1" ht="15.5" x14ac:dyDescent="0.35">
      <c r="A3891" s="176" t="s">
        <v>8361</v>
      </c>
      <c r="B3891" s="177" t="s">
        <v>8362</v>
      </c>
      <c r="C3891" s="176" t="s">
        <v>100</v>
      </c>
      <c r="D3891" s="176" t="s">
        <v>1373</v>
      </c>
      <c r="E3891" s="176" t="s">
        <v>1676</v>
      </c>
      <c r="F3891" s="176">
        <v>2024</v>
      </c>
      <c r="G3891" s="176" t="s">
        <v>138</v>
      </c>
      <c r="H3891" s="176" t="s">
        <v>151</v>
      </c>
      <c r="I3891" s="176" t="s">
        <v>200</v>
      </c>
      <c r="J3891" s="250" t="s">
        <v>13</v>
      </c>
      <c r="K3891" s="178">
        <v>679</v>
      </c>
      <c r="L3891" s="178">
        <v>679</v>
      </c>
      <c r="M3891" s="178">
        <v>679</v>
      </c>
      <c r="N3891" s="179" t="s">
        <v>20</v>
      </c>
      <c r="O3891" s="180" t="s">
        <v>20</v>
      </c>
    </row>
    <row r="3892" spans="1:15" customFormat="1" ht="15.5" x14ac:dyDescent="0.35">
      <c r="A3892" s="123" t="s">
        <v>8363</v>
      </c>
      <c r="B3892" s="124" t="s">
        <v>8364</v>
      </c>
      <c r="C3892" s="123" t="s">
        <v>98</v>
      </c>
      <c r="D3892" s="123" t="s">
        <v>158</v>
      </c>
      <c r="E3892" s="123" t="s">
        <v>309</v>
      </c>
      <c r="F3892" s="123">
        <v>2024</v>
      </c>
      <c r="G3892" s="123" t="s">
        <v>138</v>
      </c>
      <c r="H3892" s="123" t="s">
        <v>151</v>
      </c>
      <c r="I3892" s="123" t="s">
        <v>200</v>
      </c>
      <c r="J3892" s="251" t="s">
        <v>13</v>
      </c>
      <c r="K3892" s="181">
        <v>49266</v>
      </c>
      <c r="L3892" s="181">
        <v>1</v>
      </c>
      <c r="M3892" s="181">
        <v>0</v>
      </c>
      <c r="N3892" s="182" t="s">
        <v>20</v>
      </c>
      <c r="O3892" s="183" t="s">
        <v>146</v>
      </c>
    </row>
    <row r="3893" spans="1:15" customFormat="1" ht="15.5" x14ac:dyDescent="0.35">
      <c r="A3893" s="176" t="s">
        <v>8365</v>
      </c>
      <c r="B3893" s="177" t="s">
        <v>8366</v>
      </c>
      <c r="C3893" s="176" t="s">
        <v>92</v>
      </c>
      <c r="D3893" s="176" t="s">
        <v>540</v>
      </c>
      <c r="E3893" s="176" t="s">
        <v>2519</v>
      </c>
      <c r="F3893" s="176">
        <v>2024</v>
      </c>
      <c r="G3893" s="176" t="s">
        <v>138</v>
      </c>
      <c r="H3893" s="176" t="s">
        <v>144</v>
      </c>
      <c r="I3893" s="176" t="s">
        <v>145</v>
      </c>
      <c r="J3893" s="250" t="s">
        <v>13</v>
      </c>
      <c r="K3893" s="178">
        <v>20</v>
      </c>
      <c r="L3893" s="178">
        <v>10</v>
      </c>
      <c r="M3893" s="178">
        <v>0</v>
      </c>
      <c r="N3893" s="179" t="s">
        <v>20</v>
      </c>
      <c r="O3893" s="180" t="s">
        <v>146</v>
      </c>
    </row>
    <row r="3894" spans="1:15" customFormat="1" ht="15.5" x14ac:dyDescent="0.35">
      <c r="A3894" s="123" t="s">
        <v>8367</v>
      </c>
      <c r="B3894" s="124" t="s">
        <v>8368</v>
      </c>
      <c r="C3894" s="123" t="s">
        <v>86</v>
      </c>
      <c r="D3894" s="123" t="s">
        <v>155</v>
      </c>
      <c r="E3894" s="123" t="s">
        <v>155</v>
      </c>
      <c r="F3894" s="123">
        <v>2024</v>
      </c>
      <c r="G3894" s="123" t="s">
        <v>138</v>
      </c>
      <c r="H3894" s="123" t="s">
        <v>321</v>
      </c>
      <c r="I3894" s="123" t="s">
        <v>1385</v>
      </c>
      <c r="J3894" s="251" t="s">
        <v>13</v>
      </c>
      <c r="K3894" s="181">
        <v>223408</v>
      </c>
      <c r="L3894" s="181">
        <v>502</v>
      </c>
      <c r="M3894" s="181">
        <v>0</v>
      </c>
      <c r="N3894" s="182" t="s">
        <v>20</v>
      </c>
      <c r="O3894" s="183" t="s">
        <v>146</v>
      </c>
    </row>
    <row r="3895" spans="1:15" customFormat="1" ht="15.5" x14ac:dyDescent="0.35">
      <c r="A3895" s="176" t="s">
        <v>8369</v>
      </c>
      <c r="B3895" s="177" t="s">
        <v>8370</v>
      </c>
      <c r="C3895" s="176" t="s">
        <v>74</v>
      </c>
      <c r="D3895" s="176" t="s">
        <v>155</v>
      </c>
      <c r="E3895" s="176" t="s">
        <v>155</v>
      </c>
      <c r="F3895" s="176">
        <v>2024</v>
      </c>
      <c r="G3895" s="176" t="s">
        <v>251</v>
      </c>
      <c r="H3895" s="176" t="s">
        <v>144</v>
      </c>
      <c r="I3895" s="176" t="s">
        <v>145</v>
      </c>
      <c r="J3895" s="250" t="s">
        <v>13</v>
      </c>
      <c r="K3895" s="178">
        <v>518</v>
      </c>
      <c r="L3895" s="178">
        <v>518</v>
      </c>
      <c r="M3895" s="178">
        <v>0</v>
      </c>
      <c r="N3895" s="179" t="s">
        <v>20</v>
      </c>
      <c r="O3895" s="180" t="s">
        <v>146</v>
      </c>
    </row>
    <row r="3896" spans="1:15" customFormat="1" ht="15.5" x14ac:dyDescent="0.35">
      <c r="A3896" s="123" t="s">
        <v>8371</v>
      </c>
      <c r="B3896" s="124" t="s">
        <v>8372</v>
      </c>
      <c r="C3896" s="123" t="s">
        <v>87</v>
      </c>
      <c r="D3896" s="123" t="s">
        <v>155</v>
      </c>
      <c r="E3896" s="123" t="s">
        <v>155</v>
      </c>
      <c r="F3896" s="123">
        <v>2024</v>
      </c>
      <c r="G3896" s="123" t="s">
        <v>138</v>
      </c>
      <c r="H3896" s="123" t="s">
        <v>139</v>
      </c>
      <c r="I3896" s="123" t="s">
        <v>168</v>
      </c>
      <c r="J3896" s="251" t="s">
        <v>13</v>
      </c>
      <c r="K3896" s="181">
        <v>1</v>
      </c>
      <c r="L3896" s="181">
        <v>1</v>
      </c>
      <c r="M3896" s="181">
        <v>0</v>
      </c>
      <c r="N3896" s="182" t="s">
        <v>20</v>
      </c>
      <c r="O3896" s="183" t="s">
        <v>146</v>
      </c>
    </row>
    <row r="3897" spans="1:15" customFormat="1" ht="15.5" x14ac:dyDescent="0.35">
      <c r="A3897" s="176" t="s">
        <v>8373</v>
      </c>
      <c r="B3897" s="177" t="s">
        <v>8374</v>
      </c>
      <c r="C3897" s="176" t="s">
        <v>96</v>
      </c>
      <c r="D3897" s="176" t="s">
        <v>136</v>
      </c>
      <c r="E3897" s="176" t="s">
        <v>371</v>
      </c>
      <c r="F3897" s="176">
        <v>2024</v>
      </c>
      <c r="G3897" s="176" t="s">
        <v>138</v>
      </c>
      <c r="H3897" s="176" t="s">
        <v>162</v>
      </c>
      <c r="I3897" s="176" t="s">
        <v>1018</v>
      </c>
      <c r="J3897" s="250" t="s">
        <v>13</v>
      </c>
      <c r="K3897" s="178">
        <v>22455</v>
      </c>
      <c r="L3897" s="178">
        <v>22455</v>
      </c>
      <c r="M3897" s="178">
        <v>9980</v>
      </c>
      <c r="N3897" s="179" t="s">
        <v>20</v>
      </c>
      <c r="O3897" s="180" t="s">
        <v>20</v>
      </c>
    </row>
    <row r="3898" spans="1:15" customFormat="1" ht="15.5" x14ac:dyDescent="0.35">
      <c r="A3898" s="123" t="s">
        <v>8375</v>
      </c>
      <c r="B3898" s="124" t="s">
        <v>8376</v>
      </c>
      <c r="C3898" s="123" t="s">
        <v>98</v>
      </c>
      <c r="D3898" s="123" t="s">
        <v>365</v>
      </c>
      <c r="E3898" s="123" t="s">
        <v>365</v>
      </c>
      <c r="F3898" s="123">
        <v>2024</v>
      </c>
      <c r="G3898" s="123" t="s">
        <v>251</v>
      </c>
      <c r="H3898" s="123" t="s">
        <v>182</v>
      </c>
      <c r="I3898" s="123" t="s">
        <v>330</v>
      </c>
      <c r="J3898" s="251" t="s">
        <v>13</v>
      </c>
      <c r="K3898" s="181">
        <v>5459</v>
      </c>
      <c r="L3898" s="181">
        <v>5459</v>
      </c>
      <c r="M3898" s="181">
        <v>0</v>
      </c>
      <c r="N3898" s="182" t="s">
        <v>20</v>
      </c>
      <c r="O3898" s="183" t="s">
        <v>146</v>
      </c>
    </row>
    <row r="3899" spans="1:15" customFormat="1" ht="15.5" x14ac:dyDescent="0.35">
      <c r="A3899" s="176" t="s">
        <v>8377</v>
      </c>
      <c r="B3899" s="177" t="s">
        <v>8378</v>
      </c>
      <c r="C3899" s="176" t="s">
        <v>93</v>
      </c>
      <c r="D3899" s="176" t="s">
        <v>245</v>
      </c>
      <c r="E3899" s="176" t="s">
        <v>965</v>
      </c>
      <c r="F3899" s="176">
        <v>2024</v>
      </c>
      <c r="G3899" s="176" t="s">
        <v>138</v>
      </c>
      <c r="H3899" s="176" t="s">
        <v>139</v>
      </c>
      <c r="I3899" s="176" t="s">
        <v>140</v>
      </c>
      <c r="J3899" s="250" t="s">
        <v>13</v>
      </c>
      <c r="K3899" s="178">
        <v>132446</v>
      </c>
      <c r="L3899" s="178">
        <v>132446</v>
      </c>
      <c r="M3899" s="178">
        <v>118291</v>
      </c>
      <c r="N3899" s="179" t="s">
        <v>20</v>
      </c>
      <c r="O3899" s="180" t="s">
        <v>20</v>
      </c>
    </row>
    <row r="3900" spans="1:15" customFormat="1" ht="15.5" x14ac:dyDescent="0.35">
      <c r="A3900" s="123" t="s">
        <v>8379</v>
      </c>
      <c r="B3900" s="124" t="s">
        <v>8380</v>
      </c>
      <c r="C3900" s="123" t="s">
        <v>90</v>
      </c>
      <c r="D3900" s="123" t="s">
        <v>63</v>
      </c>
      <c r="E3900" s="123" t="s">
        <v>63</v>
      </c>
      <c r="F3900" s="123">
        <v>2024</v>
      </c>
      <c r="G3900" s="123" t="s">
        <v>251</v>
      </c>
      <c r="H3900" s="123" t="s">
        <v>182</v>
      </c>
      <c r="I3900" s="123" t="s">
        <v>330</v>
      </c>
      <c r="J3900" s="251" t="s">
        <v>13</v>
      </c>
      <c r="K3900" s="181">
        <v>10167</v>
      </c>
      <c r="L3900" s="181">
        <v>10167</v>
      </c>
      <c r="M3900" s="181">
        <v>0</v>
      </c>
      <c r="N3900" s="182" t="s">
        <v>20</v>
      </c>
      <c r="O3900" s="183" t="s">
        <v>146</v>
      </c>
    </row>
    <row r="3901" spans="1:15" customFormat="1" ht="15.5" x14ac:dyDescent="0.35">
      <c r="A3901" s="176" t="s">
        <v>8381</v>
      </c>
      <c r="B3901" s="177" t="s">
        <v>8382</v>
      </c>
      <c r="C3901" s="176" t="s">
        <v>74</v>
      </c>
      <c r="D3901" s="176" t="s">
        <v>155</v>
      </c>
      <c r="E3901" s="176" t="s">
        <v>155</v>
      </c>
      <c r="F3901" s="176">
        <v>2024</v>
      </c>
      <c r="G3901" s="176" t="s">
        <v>251</v>
      </c>
      <c r="H3901" s="176" t="s">
        <v>144</v>
      </c>
      <c r="I3901" s="176" t="s">
        <v>261</v>
      </c>
      <c r="J3901" s="250" t="s">
        <v>13</v>
      </c>
      <c r="K3901" s="178">
        <v>303534</v>
      </c>
      <c r="L3901" s="178">
        <v>303234</v>
      </c>
      <c r="M3901" s="178">
        <v>303233.94199999998</v>
      </c>
      <c r="N3901" s="179" t="s">
        <v>20</v>
      </c>
      <c r="O3901" s="180" t="s">
        <v>20</v>
      </c>
    </row>
    <row r="3902" spans="1:15" customFormat="1" ht="15.5" x14ac:dyDescent="0.35">
      <c r="A3902" s="123" t="s">
        <v>8383</v>
      </c>
      <c r="B3902" s="124" t="s">
        <v>8384</v>
      </c>
      <c r="C3902" s="123" t="s">
        <v>111</v>
      </c>
      <c r="D3902" s="123" t="s">
        <v>155</v>
      </c>
      <c r="E3902" s="123" t="s">
        <v>155</v>
      </c>
      <c r="F3902" s="123">
        <v>2024</v>
      </c>
      <c r="G3902" s="123" t="s">
        <v>251</v>
      </c>
      <c r="H3902" s="123" t="s">
        <v>151</v>
      </c>
      <c r="I3902" s="123" t="s">
        <v>791</v>
      </c>
      <c r="J3902" s="251" t="s">
        <v>13</v>
      </c>
      <c r="K3902" s="181">
        <v>110</v>
      </c>
      <c r="L3902" s="185">
        <v>10</v>
      </c>
      <c r="M3902" s="181">
        <v>0</v>
      </c>
      <c r="N3902" s="182" t="s">
        <v>20</v>
      </c>
      <c r="O3902" s="183" t="s">
        <v>146</v>
      </c>
    </row>
    <row r="3903" spans="1:15" customFormat="1" ht="15.5" x14ac:dyDescent="0.35">
      <c r="A3903" s="176" t="s">
        <v>8385</v>
      </c>
      <c r="B3903" s="177" t="s">
        <v>8386</v>
      </c>
      <c r="C3903" s="176" t="s">
        <v>90</v>
      </c>
      <c r="D3903" s="176" t="s">
        <v>306</v>
      </c>
      <c r="E3903" s="176" t="s">
        <v>306</v>
      </c>
      <c r="F3903" s="176">
        <v>2024</v>
      </c>
      <c r="G3903" s="176" t="s">
        <v>138</v>
      </c>
      <c r="H3903" s="176" t="s">
        <v>196</v>
      </c>
      <c r="I3903" s="176" t="s">
        <v>196</v>
      </c>
      <c r="J3903" s="250" t="s">
        <v>13</v>
      </c>
      <c r="K3903" s="178">
        <v>61375</v>
      </c>
      <c r="L3903" s="178">
        <v>2</v>
      </c>
      <c r="M3903" s="178">
        <v>0</v>
      </c>
      <c r="N3903" s="179" t="s">
        <v>20</v>
      </c>
      <c r="O3903" s="180" t="s">
        <v>146</v>
      </c>
    </row>
    <row r="3904" spans="1:15" customFormat="1" ht="15.5" x14ac:dyDescent="0.35">
      <c r="A3904" s="123" t="s">
        <v>8387</v>
      </c>
      <c r="B3904" s="124" t="s">
        <v>8388</v>
      </c>
      <c r="C3904" s="123" t="s">
        <v>90</v>
      </c>
      <c r="D3904" s="123" t="s">
        <v>306</v>
      </c>
      <c r="E3904" s="123" t="s">
        <v>306</v>
      </c>
      <c r="F3904" s="123">
        <v>2024</v>
      </c>
      <c r="G3904" s="123" t="s">
        <v>138</v>
      </c>
      <c r="H3904" s="123" t="s">
        <v>144</v>
      </c>
      <c r="I3904" s="123" t="s">
        <v>282</v>
      </c>
      <c r="J3904" s="251" t="s">
        <v>13</v>
      </c>
      <c r="K3904" s="181">
        <v>335631</v>
      </c>
      <c r="L3904" s="181">
        <v>2</v>
      </c>
      <c r="M3904" s="181">
        <v>0</v>
      </c>
      <c r="N3904" s="182" t="s">
        <v>20</v>
      </c>
      <c r="O3904" s="183" t="s">
        <v>146</v>
      </c>
    </row>
    <row r="3905" spans="1:15" customFormat="1" ht="15.5" x14ac:dyDescent="0.35">
      <c r="A3905" s="176" t="s">
        <v>8389</v>
      </c>
      <c r="B3905" s="177" t="s">
        <v>8390</v>
      </c>
      <c r="C3905" s="176" t="s">
        <v>92</v>
      </c>
      <c r="D3905" s="176" t="s">
        <v>540</v>
      </c>
      <c r="E3905" s="176" t="s">
        <v>1713</v>
      </c>
      <c r="F3905" s="176">
        <v>2024</v>
      </c>
      <c r="G3905" s="176" t="s">
        <v>138</v>
      </c>
      <c r="H3905" s="176" t="s">
        <v>144</v>
      </c>
      <c r="I3905" s="176" t="s">
        <v>145</v>
      </c>
      <c r="J3905" s="250" t="s">
        <v>13</v>
      </c>
      <c r="K3905" s="178">
        <v>288727</v>
      </c>
      <c r="L3905" s="178">
        <v>1562</v>
      </c>
      <c r="M3905" s="178">
        <v>0</v>
      </c>
      <c r="N3905" s="179" t="s">
        <v>20</v>
      </c>
      <c r="O3905" s="180" t="s">
        <v>146</v>
      </c>
    </row>
    <row r="3906" spans="1:15" customFormat="1" ht="15.5" x14ac:dyDescent="0.35">
      <c r="A3906" s="123" t="s">
        <v>8391</v>
      </c>
      <c r="B3906" s="124" t="s">
        <v>8392</v>
      </c>
      <c r="C3906" s="123" t="s">
        <v>90</v>
      </c>
      <c r="D3906" s="123" t="s">
        <v>63</v>
      </c>
      <c r="E3906" s="123" t="s">
        <v>63</v>
      </c>
      <c r="F3906" s="123">
        <v>2024</v>
      </c>
      <c r="G3906" s="123" t="s">
        <v>138</v>
      </c>
      <c r="H3906" s="123" t="s">
        <v>196</v>
      </c>
      <c r="I3906" s="123" t="s">
        <v>196</v>
      </c>
      <c r="J3906" s="251" t="s">
        <v>13</v>
      </c>
      <c r="K3906" s="181">
        <v>82079</v>
      </c>
      <c r="L3906" s="181">
        <v>1</v>
      </c>
      <c r="M3906" s="181">
        <v>0</v>
      </c>
      <c r="N3906" s="182" t="s">
        <v>20</v>
      </c>
      <c r="O3906" s="183" t="s">
        <v>146</v>
      </c>
    </row>
    <row r="3907" spans="1:15" customFormat="1" ht="15.5" x14ac:dyDescent="0.35">
      <c r="A3907" s="176" t="s">
        <v>8393</v>
      </c>
      <c r="B3907" s="177" t="s">
        <v>8394</v>
      </c>
      <c r="C3907" s="176" t="s">
        <v>88</v>
      </c>
      <c r="D3907" s="176" t="s">
        <v>412</v>
      </c>
      <c r="E3907" s="176" t="s">
        <v>632</v>
      </c>
      <c r="F3907" s="176">
        <v>2024</v>
      </c>
      <c r="G3907" s="176" t="s">
        <v>138</v>
      </c>
      <c r="H3907" s="176" t="s">
        <v>144</v>
      </c>
      <c r="I3907" s="176" t="s">
        <v>145</v>
      </c>
      <c r="J3907" s="250" t="s">
        <v>13</v>
      </c>
      <c r="K3907" s="178">
        <v>535364</v>
      </c>
      <c r="L3907" s="184">
        <v>553135</v>
      </c>
      <c r="M3907" s="178">
        <v>553134.30200000003</v>
      </c>
      <c r="N3907" s="179" t="s">
        <v>20</v>
      </c>
      <c r="O3907" s="180" t="s">
        <v>20</v>
      </c>
    </row>
    <row r="3908" spans="1:15" customFormat="1" ht="15.5" x14ac:dyDescent="0.35">
      <c r="A3908" s="123" t="s">
        <v>8395</v>
      </c>
      <c r="B3908" s="124" t="s">
        <v>8396</v>
      </c>
      <c r="C3908" s="123" t="s">
        <v>100</v>
      </c>
      <c r="D3908" s="123" t="s">
        <v>155</v>
      </c>
      <c r="E3908" s="123" t="s">
        <v>155</v>
      </c>
      <c r="F3908" s="123">
        <v>2024</v>
      </c>
      <c r="G3908" s="123" t="s">
        <v>251</v>
      </c>
      <c r="H3908" s="123" t="s">
        <v>144</v>
      </c>
      <c r="I3908" s="123" t="s">
        <v>943</v>
      </c>
      <c r="J3908" s="251" t="s">
        <v>13</v>
      </c>
      <c r="K3908" s="181">
        <v>160</v>
      </c>
      <c r="L3908" s="181">
        <v>160</v>
      </c>
      <c r="M3908" s="181">
        <v>0</v>
      </c>
      <c r="N3908" s="182" t="s">
        <v>20</v>
      </c>
      <c r="O3908" s="183" t="s">
        <v>146</v>
      </c>
    </row>
    <row r="3909" spans="1:15" customFormat="1" ht="15.5" x14ac:dyDescent="0.35">
      <c r="A3909" s="176" t="s">
        <v>8397</v>
      </c>
      <c r="B3909" s="177" t="s">
        <v>8398</v>
      </c>
      <c r="C3909" s="176" t="s">
        <v>292</v>
      </c>
      <c r="D3909" s="176" t="s">
        <v>655</v>
      </c>
      <c r="E3909" s="176" t="s">
        <v>655</v>
      </c>
      <c r="F3909" s="176">
        <v>2024</v>
      </c>
      <c r="G3909" s="176" t="s">
        <v>251</v>
      </c>
      <c r="H3909" s="176" t="s">
        <v>182</v>
      </c>
      <c r="I3909" s="176" t="s">
        <v>330</v>
      </c>
      <c r="J3909" s="250" t="s">
        <v>13</v>
      </c>
      <c r="K3909" s="178">
        <v>231</v>
      </c>
      <c r="L3909" s="178">
        <v>310</v>
      </c>
      <c r="M3909" s="178">
        <v>207</v>
      </c>
      <c r="N3909" s="179" t="s">
        <v>20</v>
      </c>
      <c r="O3909" s="180" t="s">
        <v>20</v>
      </c>
    </row>
    <row r="3910" spans="1:15" customFormat="1" ht="15.5" x14ac:dyDescent="0.35">
      <c r="A3910" s="123" t="s">
        <v>8399</v>
      </c>
      <c r="B3910" s="124" t="s">
        <v>8400</v>
      </c>
      <c r="C3910" s="123" t="s">
        <v>92</v>
      </c>
      <c r="D3910" s="123" t="s">
        <v>540</v>
      </c>
      <c r="E3910" s="123" t="s">
        <v>1510</v>
      </c>
      <c r="F3910" s="123">
        <v>2024</v>
      </c>
      <c r="G3910" s="123" t="s">
        <v>138</v>
      </c>
      <c r="H3910" s="123" t="s">
        <v>144</v>
      </c>
      <c r="I3910" s="123" t="s">
        <v>145</v>
      </c>
      <c r="J3910" s="251" t="s">
        <v>13</v>
      </c>
      <c r="K3910" s="181">
        <v>188535</v>
      </c>
      <c r="L3910" s="185">
        <v>139042</v>
      </c>
      <c r="M3910" s="181">
        <v>132694.182</v>
      </c>
      <c r="N3910" s="182" t="s">
        <v>20</v>
      </c>
      <c r="O3910" s="183" t="s">
        <v>20</v>
      </c>
    </row>
    <row r="3911" spans="1:15" customFormat="1" ht="15.5" x14ac:dyDescent="0.35">
      <c r="A3911" s="176" t="s">
        <v>8401</v>
      </c>
      <c r="B3911" s="177" t="s">
        <v>8402</v>
      </c>
      <c r="C3911" s="176" t="s">
        <v>91</v>
      </c>
      <c r="D3911" s="176" t="s">
        <v>155</v>
      </c>
      <c r="E3911" s="176" t="s">
        <v>155</v>
      </c>
      <c r="F3911" s="176">
        <v>2024</v>
      </c>
      <c r="G3911" s="176" t="s">
        <v>138</v>
      </c>
      <c r="H3911" s="176" t="s">
        <v>139</v>
      </c>
      <c r="I3911" s="176" t="s">
        <v>177</v>
      </c>
      <c r="J3911" s="250" t="s">
        <v>13</v>
      </c>
      <c r="K3911" s="178">
        <v>2064085</v>
      </c>
      <c r="L3911" s="178">
        <v>3435613</v>
      </c>
      <c r="M3911" s="178">
        <v>1988017</v>
      </c>
      <c r="N3911" s="179" t="s">
        <v>20</v>
      </c>
      <c r="O3911" s="180" t="s">
        <v>20</v>
      </c>
    </row>
    <row r="3912" spans="1:15" customFormat="1" ht="15.5" x14ac:dyDescent="0.35">
      <c r="A3912" s="123" t="s">
        <v>8403</v>
      </c>
      <c r="B3912" s="124" t="s">
        <v>8404</v>
      </c>
      <c r="C3912" s="123" t="s">
        <v>93</v>
      </c>
      <c r="D3912" s="123" t="s">
        <v>194</v>
      </c>
      <c r="E3912" s="123" t="s">
        <v>194</v>
      </c>
      <c r="F3912" s="123">
        <v>2024</v>
      </c>
      <c r="G3912" s="123" t="s">
        <v>138</v>
      </c>
      <c r="H3912" s="123" t="s">
        <v>321</v>
      </c>
      <c r="I3912" s="123" t="s">
        <v>1385</v>
      </c>
      <c r="J3912" s="251" t="s">
        <v>13</v>
      </c>
      <c r="K3912" s="181">
        <v>75000</v>
      </c>
      <c r="L3912" s="181">
        <v>75000</v>
      </c>
      <c r="M3912" s="181">
        <v>0</v>
      </c>
      <c r="N3912" s="182" t="s">
        <v>20</v>
      </c>
      <c r="O3912" s="183" t="s">
        <v>146</v>
      </c>
    </row>
    <row r="3913" spans="1:15" customFormat="1" ht="15.5" x14ac:dyDescent="0.35">
      <c r="A3913" s="176" t="s">
        <v>8405</v>
      </c>
      <c r="B3913" s="177" t="s">
        <v>8406</v>
      </c>
      <c r="C3913" s="176" t="s">
        <v>97</v>
      </c>
      <c r="D3913" s="176" t="s">
        <v>685</v>
      </c>
      <c r="E3913" s="176" t="s">
        <v>686</v>
      </c>
      <c r="F3913" s="176">
        <v>2024</v>
      </c>
      <c r="G3913" s="176" t="s">
        <v>138</v>
      </c>
      <c r="H3913" s="176" t="s">
        <v>182</v>
      </c>
      <c r="I3913" s="176" t="s">
        <v>330</v>
      </c>
      <c r="J3913" s="250" t="s">
        <v>13</v>
      </c>
      <c r="K3913" s="178">
        <v>593272</v>
      </c>
      <c r="L3913" s="178">
        <v>3</v>
      </c>
      <c r="M3913" s="178">
        <v>0</v>
      </c>
      <c r="N3913" s="179" t="s">
        <v>20</v>
      </c>
      <c r="O3913" s="180" t="s">
        <v>146</v>
      </c>
    </row>
    <row r="3914" spans="1:15" customFormat="1" ht="15.5" x14ac:dyDescent="0.35">
      <c r="A3914" s="123" t="s">
        <v>8407</v>
      </c>
      <c r="B3914" s="124" t="s">
        <v>8408</v>
      </c>
      <c r="C3914" s="123" t="s">
        <v>109</v>
      </c>
      <c r="D3914" s="123" t="s">
        <v>171</v>
      </c>
      <c r="E3914" s="123" t="s">
        <v>155</v>
      </c>
      <c r="F3914" s="123">
        <v>2024</v>
      </c>
      <c r="G3914" s="123" t="s">
        <v>2052</v>
      </c>
      <c r="H3914" s="123" t="s">
        <v>144</v>
      </c>
      <c r="I3914" s="123" t="s">
        <v>226</v>
      </c>
      <c r="J3914" s="251" t="s">
        <v>13</v>
      </c>
      <c r="K3914" s="181">
        <v>130000</v>
      </c>
      <c r="L3914" s="181">
        <v>130000</v>
      </c>
      <c r="M3914" s="181">
        <v>129667.19500000001</v>
      </c>
      <c r="N3914" s="182" t="s">
        <v>20</v>
      </c>
      <c r="O3914" s="183" t="s">
        <v>20</v>
      </c>
    </row>
    <row r="3915" spans="1:15" customFormat="1" ht="15.5" x14ac:dyDescent="0.35">
      <c r="A3915" s="176" t="s">
        <v>8409</v>
      </c>
      <c r="B3915" s="177" t="s">
        <v>8410</v>
      </c>
      <c r="C3915" s="176" t="s">
        <v>109</v>
      </c>
      <c r="D3915" s="176" t="s">
        <v>155</v>
      </c>
      <c r="E3915" s="176" t="s">
        <v>155</v>
      </c>
      <c r="F3915" s="176">
        <v>2024</v>
      </c>
      <c r="G3915" s="176" t="s">
        <v>138</v>
      </c>
      <c r="H3915" s="176" t="s">
        <v>151</v>
      </c>
      <c r="I3915" s="176" t="s">
        <v>152</v>
      </c>
      <c r="J3915" s="250" t="s">
        <v>13</v>
      </c>
      <c r="K3915" s="178">
        <v>41917</v>
      </c>
      <c r="L3915" s="178">
        <v>2</v>
      </c>
      <c r="M3915" s="178">
        <v>0</v>
      </c>
      <c r="N3915" s="179" t="s">
        <v>20</v>
      </c>
      <c r="O3915" s="180" t="s">
        <v>146</v>
      </c>
    </row>
    <row r="3916" spans="1:15" customFormat="1" ht="15.5" x14ac:dyDescent="0.35">
      <c r="A3916" s="123" t="s">
        <v>8411</v>
      </c>
      <c r="B3916" s="124" t="s">
        <v>8412</v>
      </c>
      <c r="C3916" s="123" t="s">
        <v>86</v>
      </c>
      <c r="D3916" s="123" t="s">
        <v>155</v>
      </c>
      <c r="E3916" s="123" t="s">
        <v>155</v>
      </c>
      <c r="F3916" s="123">
        <v>2024</v>
      </c>
      <c r="G3916" s="123" t="s">
        <v>138</v>
      </c>
      <c r="H3916" s="123" t="s">
        <v>210</v>
      </c>
      <c r="I3916" s="123" t="s">
        <v>429</v>
      </c>
      <c r="J3916" s="251" t="s">
        <v>13</v>
      </c>
      <c r="K3916" s="181">
        <v>165540</v>
      </c>
      <c r="L3916" s="181">
        <v>12577</v>
      </c>
      <c r="M3916" s="181">
        <v>4073.0360000000001</v>
      </c>
      <c r="N3916" s="182" t="s">
        <v>20</v>
      </c>
      <c r="O3916" s="183" t="s">
        <v>20</v>
      </c>
    </row>
    <row r="3917" spans="1:15" customFormat="1" ht="15.5" x14ac:dyDescent="0.35">
      <c r="A3917" s="176" t="s">
        <v>8413</v>
      </c>
      <c r="B3917" s="177" t="s">
        <v>8414</v>
      </c>
      <c r="C3917" s="176" t="s">
        <v>91</v>
      </c>
      <c r="D3917" s="176" t="s">
        <v>384</v>
      </c>
      <c r="E3917" s="176" t="s">
        <v>478</v>
      </c>
      <c r="F3917" s="176">
        <v>2024</v>
      </c>
      <c r="G3917" s="176" t="s">
        <v>138</v>
      </c>
      <c r="H3917" s="176" t="s">
        <v>321</v>
      </c>
      <c r="I3917" s="176" t="s">
        <v>322</v>
      </c>
      <c r="J3917" s="250" t="s">
        <v>13</v>
      </c>
      <c r="K3917" s="178">
        <v>1</v>
      </c>
      <c r="L3917" s="178">
        <v>1</v>
      </c>
      <c r="M3917" s="178">
        <v>0</v>
      </c>
      <c r="N3917" s="179" t="s">
        <v>20</v>
      </c>
      <c r="O3917" s="180" t="s">
        <v>146</v>
      </c>
    </row>
    <row r="3918" spans="1:15" customFormat="1" ht="15.5" x14ac:dyDescent="0.35">
      <c r="A3918" s="123" t="s">
        <v>8415</v>
      </c>
      <c r="B3918" s="124" t="s">
        <v>8416</v>
      </c>
      <c r="C3918" s="123" t="s">
        <v>111</v>
      </c>
      <c r="D3918" s="123" t="s">
        <v>155</v>
      </c>
      <c r="E3918" s="123" t="s">
        <v>155</v>
      </c>
      <c r="F3918" s="123">
        <v>2024</v>
      </c>
      <c r="G3918" s="123" t="s">
        <v>138</v>
      </c>
      <c r="H3918" s="123" t="s">
        <v>196</v>
      </c>
      <c r="I3918" s="123" t="s">
        <v>196</v>
      </c>
      <c r="J3918" s="251" t="s">
        <v>13</v>
      </c>
      <c r="K3918" s="181">
        <v>12399</v>
      </c>
      <c r="L3918" s="181">
        <v>1</v>
      </c>
      <c r="M3918" s="181">
        <v>0</v>
      </c>
      <c r="N3918" s="182" t="s">
        <v>20</v>
      </c>
      <c r="O3918" s="183" t="s">
        <v>146</v>
      </c>
    </row>
    <row r="3919" spans="1:15" customFormat="1" ht="15.5" x14ac:dyDescent="0.35">
      <c r="A3919" s="176" t="s">
        <v>8417</v>
      </c>
      <c r="B3919" s="177" t="s">
        <v>8418</v>
      </c>
      <c r="C3919" s="176" t="s">
        <v>74</v>
      </c>
      <c r="D3919" s="176" t="s">
        <v>155</v>
      </c>
      <c r="E3919" s="176" t="s">
        <v>155</v>
      </c>
      <c r="F3919" s="176">
        <v>2024</v>
      </c>
      <c r="G3919" s="176" t="s">
        <v>251</v>
      </c>
      <c r="H3919" s="176" t="s">
        <v>144</v>
      </c>
      <c r="I3919" s="176" t="s">
        <v>144</v>
      </c>
      <c r="J3919" s="250" t="s">
        <v>13</v>
      </c>
      <c r="K3919" s="178">
        <v>211659</v>
      </c>
      <c r="L3919" s="178">
        <v>604741</v>
      </c>
      <c r="M3919" s="178">
        <v>211659.09</v>
      </c>
      <c r="N3919" s="179" t="s">
        <v>20</v>
      </c>
      <c r="O3919" s="180" t="s">
        <v>20</v>
      </c>
    </row>
    <row r="3920" spans="1:15" customFormat="1" ht="15.5" x14ac:dyDescent="0.35">
      <c r="A3920" s="123" t="s">
        <v>8419</v>
      </c>
      <c r="B3920" s="124" t="s">
        <v>8420</v>
      </c>
      <c r="C3920" s="123" t="s">
        <v>109</v>
      </c>
      <c r="D3920" s="123" t="s">
        <v>288</v>
      </c>
      <c r="E3920" s="123" t="s">
        <v>1078</v>
      </c>
      <c r="F3920" s="123">
        <v>2024</v>
      </c>
      <c r="G3920" s="123" t="s">
        <v>138</v>
      </c>
      <c r="H3920" s="123" t="s">
        <v>151</v>
      </c>
      <c r="I3920" s="123" t="s">
        <v>200</v>
      </c>
      <c r="J3920" s="251" t="s">
        <v>13</v>
      </c>
      <c r="K3920" s="181">
        <v>95220</v>
      </c>
      <c r="L3920" s="181">
        <v>1</v>
      </c>
      <c r="M3920" s="181">
        <v>0</v>
      </c>
      <c r="N3920" s="182" t="s">
        <v>20</v>
      </c>
      <c r="O3920" s="183" t="s">
        <v>146</v>
      </c>
    </row>
    <row r="3921" spans="1:15" customFormat="1" ht="15.5" x14ac:dyDescent="0.35">
      <c r="A3921" s="176" t="s">
        <v>8421</v>
      </c>
      <c r="B3921" s="177" t="s">
        <v>8422</v>
      </c>
      <c r="C3921" s="176" t="s">
        <v>74</v>
      </c>
      <c r="D3921" s="176" t="s">
        <v>155</v>
      </c>
      <c r="E3921" s="176" t="s">
        <v>155</v>
      </c>
      <c r="F3921" s="176">
        <v>2024</v>
      </c>
      <c r="G3921" s="176" t="s">
        <v>138</v>
      </c>
      <c r="H3921" s="176" t="s">
        <v>151</v>
      </c>
      <c r="I3921" s="176" t="s">
        <v>4153</v>
      </c>
      <c r="J3921" s="250" t="s">
        <v>13</v>
      </c>
      <c r="K3921" s="178">
        <v>10</v>
      </c>
      <c r="L3921" s="178">
        <v>10</v>
      </c>
      <c r="M3921" s="178">
        <v>0</v>
      </c>
      <c r="N3921" s="179" t="s">
        <v>20</v>
      </c>
      <c r="O3921" s="180" t="s">
        <v>146</v>
      </c>
    </row>
    <row r="3922" spans="1:15" customFormat="1" ht="15.5" x14ac:dyDescent="0.35">
      <c r="A3922" s="123" t="s">
        <v>8423</v>
      </c>
      <c r="B3922" s="124" t="s">
        <v>8424</v>
      </c>
      <c r="C3922" s="123" t="s">
        <v>111</v>
      </c>
      <c r="D3922" s="123" t="s">
        <v>932</v>
      </c>
      <c r="E3922" s="123" t="s">
        <v>4424</v>
      </c>
      <c r="F3922" s="123">
        <v>2024</v>
      </c>
      <c r="G3922" s="123" t="s">
        <v>138</v>
      </c>
      <c r="H3922" s="123" t="s">
        <v>321</v>
      </c>
      <c r="I3922" s="123" t="s">
        <v>322</v>
      </c>
      <c r="J3922" s="251" t="s">
        <v>13</v>
      </c>
      <c r="K3922" s="181">
        <v>29750</v>
      </c>
      <c r="L3922" s="181">
        <v>1</v>
      </c>
      <c r="M3922" s="181">
        <v>0</v>
      </c>
      <c r="N3922" s="182" t="s">
        <v>20</v>
      </c>
      <c r="O3922" s="183" t="s">
        <v>146</v>
      </c>
    </row>
    <row r="3923" spans="1:15" customFormat="1" ht="15.5" x14ac:dyDescent="0.35">
      <c r="A3923" s="176" t="s">
        <v>8425</v>
      </c>
      <c r="B3923" s="177" t="s">
        <v>8426</v>
      </c>
      <c r="C3923" s="176" t="s">
        <v>96</v>
      </c>
      <c r="D3923" s="176" t="s">
        <v>166</v>
      </c>
      <c r="E3923" s="176" t="s">
        <v>155</v>
      </c>
      <c r="F3923" s="176">
        <v>2024</v>
      </c>
      <c r="G3923" s="176" t="s">
        <v>138</v>
      </c>
      <c r="H3923" s="176" t="s">
        <v>151</v>
      </c>
      <c r="I3923" s="176" t="s">
        <v>4153</v>
      </c>
      <c r="J3923" s="250" t="s">
        <v>13</v>
      </c>
      <c r="K3923" s="178">
        <v>10</v>
      </c>
      <c r="L3923" s="178">
        <v>10</v>
      </c>
      <c r="M3923" s="178">
        <v>0</v>
      </c>
      <c r="N3923" s="179" t="s">
        <v>20</v>
      </c>
      <c r="O3923" s="180" t="s">
        <v>146</v>
      </c>
    </row>
    <row r="3924" spans="1:15" customFormat="1" ht="15.5" x14ac:dyDescent="0.35">
      <c r="A3924" s="123" t="s">
        <v>8427</v>
      </c>
      <c r="B3924" s="124" t="s">
        <v>8428</v>
      </c>
      <c r="C3924" s="123" t="s">
        <v>96</v>
      </c>
      <c r="D3924" s="123" t="s">
        <v>155</v>
      </c>
      <c r="E3924" s="123" t="s">
        <v>155</v>
      </c>
      <c r="F3924" s="123">
        <v>2024</v>
      </c>
      <c r="G3924" s="123" t="s">
        <v>138</v>
      </c>
      <c r="H3924" s="123" t="s">
        <v>151</v>
      </c>
      <c r="I3924" s="123" t="s">
        <v>791</v>
      </c>
      <c r="J3924" s="251" t="s">
        <v>13</v>
      </c>
      <c r="K3924" s="181">
        <v>370000</v>
      </c>
      <c r="L3924" s="181">
        <v>370000</v>
      </c>
      <c r="M3924" s="181">
        <v>366079.05</v>
      </c>
      <c r="N3924" s="182" t="s">
        <v>20</v>
      </c>
      <c r="O3924" s="183" t="s">
        <v>20</v>
      </c>
    </row>
    <row r="3925" spans="1:15" customFormat="1" ht="15.5" x14ac:dyDescent="0.35">
      <c r="A3925" s="176" t="s">
        <v>8429</v>
      </c>
      <c r="B3925" s="177" t="s">
        <v>8430</v>
      </c>
      <c r="C3925" s="176" t="s">
        <v>90</v>
      </c>
      <c r="D3925" s="176" t="s">
        <v>155</v>
      </c>
      <c r="E3925" s="176" t="s">
        <v>155</v>
      </c>
      <c r="F3925" s="176">
        <v>2024</v>
      </c>
      <c r="G3925" s="176" t="s">
        <v>138</v>
      </c>
      <c r="H3925" s="176" t="s">
        <v>151</v>
      </c>
      <c r="I3925" s="176" t="s">
        <v>791</v>
      </c>
      <c r="J3925" s="250" t="s">
        <v>13</v>
      </c>
      <c r="K3925" s="178">
        <v>217</v>
      </c>
      <c r="L3925" s="178">
        <v>217</v>
      </c>
      <c r="M3925" s="178">
        <v>0</v>
      </c>
      <c r="N3925" s="179" t="s">
        <v>20</v>
      </c>
      <c r="O3925" s="180" t="s">
        <v>146</v>
      </c>
    </row>
    <row r="3926" spans="1:15" customFormat="1" ht="15.5" x14ac:dyDescent="0.35">
      <c r="A3926" s="123" t="s">
        <v>8431</v>
      </c>
      <c r="B3926" s="124" t="s">
        <v>8432</v>
      </c>
      <c r="C3926" s="123" t="s">
        <v>90</v>
      </c>
      <c r="D3926" s="123" t="s">
        <v>155</v>
      </c>
      <c r="E3926" s="123" t="s">
        <v>155</v>
      </c>
      <c r="F3926" s="123">
        <v>2024</v>
      </c>
      <c r="G3926" s="123" t="s">
        <v>138</v>
      </c>
      <c r="H3926" s="123" t="s">
        <v>151</v>
      </c>
      <c r="I3926" s="123" t="s">
        <v>152</v>
      </c>
      <c r="J3926" s="251" t="s">
        <v>13</v>
      </c>
      <c r="K3926" s="181">
        <v>100500</v>
      </c>
      <c r="L3926" s="181">
        <v>210</v>
      </c>
      <c r="M3926" s="181">
        <v>0</v>
      </c>
      <c r="N3926" s="182" t="s">
        <v>20</v>
      </c>
      <c r="O3926" s="183" t="s">
        <v>146</v>
      </c>
    </row>
    <row r="3927" spans="1:15" customFormat="1" ht="15.5" x14ac:dyDescent="0.35">
      <c r="A3927" s="176" t="s">
        <v>8433</v>
      </c>
      <c r="B3927" s="177" t="s">
        <v>8434</v>
      </c>
      <c r="C3927" s="176" t="s">
        <v>109</v>
      </c>
      <c r="D3927" s="176" t="s">
        <v>288</v>
      </c>
      <c r="E3927" s="176" t="s">
        <v>288</v>
      </c>
      <c r="F3927" s="176">
        <v>2024</v>
      </c>
      <c r="G3927" s="176" t="s">
        <v>251</v>
      </c>
      <c r="H3927" s="176" t="s">
        <v>414</v>
      </c>
      <c r="I3927" s="176" t="s">
        <v>415</v>
      </c>
      <c r="J3927" s="250" t="s">
        <v>13</v>
      </c>
      <c r="K3927" s="178">
        <v>108066</v>
      </c>
      <c r="L3927" s="178">
        <v>299880</v>
      </c>
      <c r="M3927" s="178">
        <v>108065</v>
      </c>
      <c r="N3927" s="179" t="s">
        <v>20</v>
      </c>
      <c r="O3927" s="180" t="s">
        <v>20</v>
      </c>
    </row>
    <row r="3928" spans="1:15" customFormat="1" ht="15.5" x14ac:dyDescent="0.35">
      <c r="A3928" s="123" t="s">
        <v>8435</v>
      </c>
      <c r="B3928" s="124" t="s">
        <v>8436</v>
      </c>
      <c r="C3928" s="123" t="s">
        <v>74</v>
      </c>
      <c r="D3928" s="123" t="s">
        <v>155</v>
      </c>
      <c r="E3928" s="123" t="s">
        <v>155</v>
      </c>
      <c r="F3928" s="123">
        <v>2024</v>
      </c>
      <c r="G3928" s="123" t="s">
        <v>251</v>
      </c>
      <c r="H3928" s="123" t="s">
        <v>151</v>
      </c>
      <c r="I3928" s="123" t="s">
        <v>791</v>
      </c>
      <c r="J3928" s="251" t="s">
        <v>13</v>
      </c>
      <c r="K3928" s="181">
        <v>110</v>
      </c>
      <c r="L3928" s="181">
        <v>110</v>
      </c>
      <c r="M3928" s="181">
        <v>85.045000000000002</v>
      </c>
      <c r="N3928" s="182" t="s">
        <v>20</v>
      </c>
      <c r="O3928" s="183" t="s">
        <v>20</v>
      </c>
    </row>
    <row r="3929" spans="1:15" customFormat="1" ht="15.5" x14ac:dyDescent="0.35">
      <c r="A3929" s="176" t="s">
        <v>8437</v>
      </c>
      <c r="B3929" s="177" t="s">
        <v>8438</v>
      </c>
      <c r="C3929" s="176" t="s">
        <v>109</v>
      </c>
      <c r="D3929" s="176" t="s">
        <v>171</v>
      </c>
      <c r="E3929" s="176" t="s">
        <v>2740</v>
      </c>
      <c r="F3929" s="176">
        <v>2024</v>
      </c>
      <c r="G3929" s="176" t="s">
        <v>138</v>
      </c>
      <c r="H3929" s="176" t="s">
        <v>321</v>
      </c>
      <c r="I3929" s="176" t="s">
        <v>322</v>
      </c>
      <c r="J3929" s="250" t="s">
        <v>13</v>
      </c>
      <c r="K3929" s="178">
        <v>426565</v>
      </c>
      <c r="L3929" s="178">
        <v>3</v>
      </c>
      <c r="M3929" s="178">
        <v>0</v>
      </c>
      <c r="N3929" s="179" t="s">
        <v>20</v>
      </c>
      <c r="O3929" s="180" t="s">
        <v>146</v>
      </c>
    </row>
    <row r="3930" spans="1:15" customFormat="1" ht="15.5" x14ac:dyDescent="0.35">
      <c r="A3930" s="123" t="s">
        <v>8439</v>
      </c>
      <c r="B3930" s="124" t="s">
        <v>8440</v>
      </c>
      <c r="C3930" s="123" t="s">
        <v>89</v>
      </c>
      <c r="D3930" s="123" t="s">
        <v>155</v>
      </c>
      <c r="E3930" s="123" t="s">
        <v>155</v>
      </c>
      <c r="F3930" s="123">
        <v>2024</v>
      </c>
      <c r="G3930" s="123" t="s">
        <v>138</v>
      </c>
      <c r="H3930" s="123" t="s">
        <v>196</v>
      </c>
      <c r="I3930" s="123" t="s">
        <v>196</v>
      </c>
      <c r="J3930" s="251" t="s">
        <v>13</v>
      </c>
      <c r="K3930" s="181">
        <v>106504</v>
      </c>
      <c r="L3930" s="185">
        <v>6334</v>
      </c>
      <c r="M3930" s="181">
        <v>6334</v>
      </c>
      <c r="N3930" s="182" t="s">
        <v>20</v>
      </c>
      <c r="O3930" s="183" t="s">
        <v>20</v>
      </c>
    </row>
    <row r="3931" spans="1:15" customFormat="1" ht="15.5" x14ac:dyDescent="0.35">
      <c r="A3931" s="176" t="s">
        <v>8441</v>
      </c>
      <c r="B3931" s="177" t="s">
        <v>8442</v>
      </c>
      <c r="C3931" s="176" t="s">
        <v>96</v>
      </c>
      <c r="D3931" s="176" t="s">
        <v>166</v>
      </c>
      <c r="E3931" s="176" t="s">
        <v>274</v>
      </c>
      <c r="F3931" s="176">
        <v>2024</v>
      </c>
      <c r="G3931" s="176" t="s">
        <v>138</v>
      </c>
      <c r="H3931" s="176" t="s">
        <v>151</v>
      </c>
      <c r="I3931" s="176" t="s">
        <v>791</v>
      </c>
      <c r="J3931" s="250" t="s">
        <v>13</v>
      </c>
      <c r="K3931" s="178">
        <v>447874</v>
      </c>
      <c r="L3931" s="184">
        <v>350100</v>
      </c>
      <c r="M3931" s="178">
        <v>349989.745</v>
      </c>
      <c r="N3931" s="179" t="s">
        <v>20</v>
      </c>
      <c r="O3931" s="180" t="s">
        <v>20</v>
      </c>
    </row>
    <row r="3932" spans="1:15" customFormat="1" ht="15.5" x14ac:dyDescent="0.35">
      <c r="A3932" s="123" t="s">
        <v>8443</v>
      </c>
      <c r="B3932" s="124" t="s">
        <v>8444</v>
      </c>
      <c r="C3932" s="123" t="s">
        <v>100</v>
      </c>
      <c r="D3932" s="123" t="s">
        <v>155</v>
      </c>
      <c r="E3932" s="123" t="s">
        <v>155</v>
      </c>
      <c r="F3932" s="123">
        <v>2024</v>
      </c>
      <c r="G3932" s="123" t="s">
        <v>138</v>
      </c>
      <c r="H3932" s="123" t="s">
        <v>151</v>
      </c>
      <c r="I3932" s="123" t="s">
        <v>791</v>
      </c>
      <c r="J3932" s="251" t="s">
        <v>13</v>
      </c>
      <c r="K3932" s="181">
        <v>10</v>
      </c>
      <c r="L3932" s="181">
        <v>10</v>
      </c>
      <c r="M3932" s="181">
        <v>0</v>
      </c>
      <c r="N3932" s="182" t="s">
        <v>20</v>
      </c>
      <c r="O3932" s="183" t="s">
        <v>146</v>
      </c>
    </row>
    <row r="3933" spans="1:15" customFormat="1" ht="15.5" x14ac:dyDescent="0.35">
      <c r="A3933" s="176" t="s">
        <v>8445</v>
      </c>
      <c r="B3933" s="177" t="s">
        <v>8446</v>
      </c>
      <c r="C3933" s="176" t="s">
        <v>86</v>
      </c>
      <c r="D3933" s="176" t="s">
        <v>199</v>
      </c>
      <c r="E3933" s="176" t="s">
        <v>968</v>
      </c>
      <c r="F3933" s="176">
        <v>2024</v>
      </c>
      <c r="G3933" s="176" t="s">
        <v>138</v>
      </c>
      <c r="H3933" s="176" t="s">
        <v>196</v>
      </c>
      <c r="I3933" s="176" t="s">
        <v>196</v>
      </c>
      <c r="J3933" s="250" t="s">
        <v>13</v>
      </c>
      <c r="K3933" s="178">
        <v>1636947</v>
      </c>
      <c r="L3933" s="178">
        <v>11001</v>
      </c>
      <c r="M3933" s="178">
        <v>0</v>
      </c>
      <c r="N3933" s="179" t="s">
        <v>20</v>
      </c>
      <c r="O3933" s="180" t="s">
        <v>146</v>
      </c>
    </row>
    <row r="3934" spans="1:15" customFormat="1" ht="15.5" x14ac:dyDescent="0.35">
      <c r="A3934" s="123" t="s">
        <v>8447</v>
      </c>
      <c r="B3934" s="124" t="s">
        <v>8448</v>
      </c>
      <c r="C3934" s="123" t="s">
        <v>109</v>
      </c>
      <c r="D3934" s="123" t="s">
        <v>368</v>
      </c>
      <c r="E3934" s="123" t="s">
        <v>1280</v>
      </c>
      <c r="F3934" s="123">
        <v>2024</v>
      </c>
      <c r="G3934" s="123" t="s">
        <v>138</v>
      </c>
      <c r="H3934" s="123" t="s">
        <v>321</v>
      </c>
      <c r="I3934" s="123" t="s">
        <v>322</v>
      </c>
      <c r="J3934" s="251" t="s">
        <v>13</v>
      </c>
      <c r="K3934" s="181">
        <v>762935</v>
      </c>
      <c r="L3934" s="181">
        <v>2</v>
      </c>
      <c r="M3934" s="181">
        <v>0</v>
      </c>
      <c r="N3934" s="182" t="s">
        <v>20</v>
      </c>
      <c r="O3934" s="183" t="s">
        <v>146</v>
      </c>
    </row>
    <row r="3935" spans="1:15" customFormat="1" ht="15.5" x14ac:dyDescent="0.35">
      <c r="A3935" s="176" t="s">
        <v>8449</v>
      </c>
      <c r="B3935" s="177" t="s">
        <v>8450</v>
      </c>
      <c r="C3935" s="176" t="s">
        <v>90</v>
      </c>
      <c r="D3935" s="176" t="s">
        <v>742</v>
      </c>
      <c r="E3935" s="176" t="s">
        <v>742</v>
      </c>
      <c r="F3935" s="176">
        <v>2024</v>
      </c>
      <c r="G3935" s="176" t="s">
        <v>138</v>
      </c>
      <c r="H3935" s="176" t="s">
        <v>182</v>
      </c>
      <c r="I3935" s="176" t="s">
        <v>330</v>
      </c>
      <c r="J3935" s="250" t="s">
        <v>13</v>
      </c>
      <c r="K3935" s="178">
        <v>38325</v>
      </c>
      <c r="L3935" s="178">
        <v>1</v>
      </c>
      <c r="M3935" s="178">
        <v>0</v>
      </c>
      <c r="N3935" s="179" t="s">
        <v>20</v>
      </c>
      <c r="O3935" s="180" t="s">
        <v>146</v>
      </c>
    </row>
    <row r="3936" spans="1:15" customFormat="1" ht="15.5" x14ac:dyDescent="0.35">
      <c r="A3936" s="123" t="s">
        <v>8451</v>
      </c>
      <c r="B3936" s="124" t="s">
        <v>8452</v>
      </c>
      <c r="C3936" s="123" t="s">
        <v>91</v>
      </c>
      <c r="D3936" s="123" t="s">
        <v>384</v>
      </c>
      <c r="E3936" s="123" t="s">
        <v>384</v>
      </c>
      <c r="F3936" s="123">
        <v>2024</v>
      </c>
      <c r="G3936" s="123" t="s">
        <v>138</v>
      </c>
      <c r="H3936" s="123" t="s">
        <v>162</v>
      </c>
      <c r="I3936" s="123" t="s">
        <v>252</v>
      </c>
      <c r="J3936" s="251" t="s">
        <v>13</v>
      </c>
      <c r="K3936" s="181">
        <v>230529</v>
      </c>
      <c r="L3936" s="181">
        <v>230529</v>
      </c>
      <c r="M3936" s="181">
        <v>230529</v>
      </c>
      <c r="N3936" s="182" t="s">
        <v>20</v>
      </c>
      <c r="O3936" s="183" t="s">
        <v>20</v>
      </c>
    </row>
    <row r="3937" spans="1:15" customFormat="1" ht="15.5" x14ac:dyDescent="0.35">
      <c r="A3937" s="176" t="s">
        <v>8453</v>
      </c>
      <c r="B3937" s="177" t="s">
        <v>8454</v>
      </c>
      <c r="C3937" s="176" t="s">
        <v>97</v>
      </c>
      <c r="D3937" s="176" t="s">
        <v>155</v>
      </c>
      <c r="E3937" s="176" t="s">
        <v>155</v>
      </c>
      <c r="F3937" s="176">
        <v>2024</v>
      </c>
      <c r="G3937" s="176" t="s">
        <v>138</v>
      </c>
      <c r="H3937" s="176" t="s">
        <v>151</v>
      </c>
      <c r="I3937" s="176" t="s">
        <v>152</v>
      </c>
      <c r="J3937" s="250" t="s">
        <v>13</v>
      </c>
      <c r="K3937" s="178">
        <v>188304</v>
      </c>
      <c r="L3937" s="178">
        <v>2000</v>
      </c>
      <c r="M3937" s="178">
        <v>0</v>
      </c>
      <c r="N3937" s="179" t="s">
        <v>20</v>
      </c>
      <c r="O3937" s="180" t="s">
        <v>146</v>
      </c>
    </row>
    <row r="3938" spans="1:15" customFormat="1" ht="15.5" x14ac:dyDescent="0.35">
      <c r="A3938" s="123" t="s">
        <v>8455</v>
      </c>
      <c r="B3938" s="124" t="s">
        <v>8456</v>
      </c>
      <c r="C3938" s="123" t="s">
        <v>96</v>
      </c>
      <c r="D3938" s="123" t="s">
        <v>166</v>
      </c>
      <c r="E3938" s="123" t="s">
        <v>174</v>
      </c>
      <c r="F3938" s="123">
        <v>2024</v>
      </c>
      <c r="G3938" s="123" t="s">
        <v>138</v>
      </c>
      <c r="H3938" s="123" t="s">
        <v>1651</v>
      </c>
      <c r="I3938" s="123" t="s">
        <v>2318</v>
      </c>
      <c r="J3938" s="251" t="s">
        <v>13</v>
      </c>
      <c r="K3938" s="181">
        <v>501</v>
      </c>
      <c r="L3938" s="181">
        <v>501</v>
      </c>
      <c r="M3938" s="181">
        <v>433.255</v>
      </c>
      <c r="N3938" s="182" t="s">
        <v>20</v>
      </c>
      <c r="O3938" s="183" t="s">
        <v>20</v>
      </c>
    </row>
    <row r="3939" spans="1:15" customFormat="1" ht="15.5" x14ac:dyDescent="0.35">
      <c r="A3939" s="176" t="s">
        <v>8457</v>
      </c>
      <c r="B3939" s="177" t="s">
        <v>8458</v>
      </c>
      <c r="C3939" s="176" t="s">
        <v>292</v>
      </c>
      <c r="D3939" s="176" t="s">
        <v>155</v>
      </c>
      <c r="E3939" s="176" t="s">
        <v>155</v>
      </c>
      <c r="F3939" s="176">
        <v>2024</v>
      </c>
      <c r="G3939" s="176" t="s">
        <v>138</v>
      </c>
      <c r="H3939" s="176" t="s">
        <v>139</v>
      </c>
      <c r="I3939" s="176" t="s">
        <v>177</v>
      </c>
      <c r="J3939" s="250" t="s">
        <v>13</v>
      </c>
      <c r="K3939" s="178">
        <v>10</v>
      </c>
      <c r="L3939" s="178">
        <v>10</v>
      </c>
      <c r="M3939" s="178">
        <v>0</v>
      </c>
      <c r="N3939" s="179" t="s">
        <v>20</v>
      </c>
      <c r="O3939" s="180" t="s">
        <v>146</v>
      </c>
    </row>
    <row r="3940" spans="1:15" customFormat="1" ht="15.5" x14ac:dyDescent="0.35">
      <c r="A3940" s="123" t="s">
        <v>8459</v>
      </c>
      <c r="B3940" s="124" t="s">
        <v>8460</v>
      </c>
      <c r="C3940" s="123" t="s">
        <v>89</v>
      </c>
      <c r="D3940" s="123" t="s">
        <v>221</v>
      </c>
      <c r="E3940" s="123" t="s">
        <v>2693</v>
      </c>
      <c r="F3940" s="123">
        <v>2024</v>
      </c>
      <c r="G3940" s="123" t="s">
        <v>251</v>
      </c>
      <c r="H3940" s="123" t="s">
        <v>182</v>
      </c>
      <c r="I3940" s="123" t="s">
        <v>330</v>
      </c>
      <c r="J3940" s="251" t="s">
        <v>13</v>
      </c>
      <c r="K3940" s="181">
        <v>8082</v>
      </c>
      <c r="L3940" s="181">
        <v>52084</v>
      </c>
      <c r="M3940" s="181">
        <v>8082</v>
      </c>
      <c r="N3940" s="182" t="s">
        <v>20</v>
      </c>
      <c r="O3940" s="183" t="s">
        <v>20</v>
      </c>
    </row>
    <row r="3941" spans="1:15" customFormat="1" ht="15.5" x14ac:dyDescent="0.35">
      <c r="A3941" s="176" t="s">
        <v>8461</v>
      </c>
      <c r="B3941" s="177" t="s">
        <v>8462</v>
      </c>
      <c r="C3941" s="176" t="s">
        <v>109</v>
      </c>
      <c r="D3941" s="176" t="s">
        <v>368</v>
      </c>
      <c r="E3941" s="176" t="s">
        <v>535</v>
      </c>
      <c r="F3941" s="176">
        <v>2024</v>
      </c>
      <c r="G3941" s="176" t="s">
        <v>138</v>
      </c>
      <c r="H3941" s="176" t="s">
        <v>419</v>
      </c>
      <c r="I3941" s="176" t="s">
        <v>1018</v>
      </c>
      <c r="J3941" s="250" t="s">
        <v>13</v>
      </c>
      <c r="K3941" s="178">
        <v>11740</v>
      </c>
      <c r="L3941" s="178">
        <v>2</v>
      </c>
      <c r="M3941" s="178">
        <v>0</v>
      </c>
      <c r="N3941" s="179" t="s">
        <v>20</v>
      </c>
      <c r="O3941" s="180" t="s">
        <v>146</v>
      </c>
    </row>
    <row r="3942" spans="1:15" customFormat="1" ht="15.5" x14ac:dyDescent="0.35">
      <c r="A3942" s="123" t="s">
        <v>8463</v>
      </c>
      <c r="B3942" s="124" t="s">
        <v>8464</v>
      </c>
      <c r="C3942" s="123" t="s">
        <v>96</v>
      </c>
      <c r="D3942" s="123" t="s">
        <v>166</v>
      </c>
      <c r="E3942" s="123" t="s">
        <v>558</v>
      </c>
      <c r="F3942" s="123">
        <v>2024</v>
      </c>
      <c r="G3942" s="123" t="s">
        <v>138</v>
      </c>
      <c r="H3942" s="123" t="s">
        <v>419</v>
      </c>
      <c r="I3942" s="123" t="s">
        <v>1018</v>
      </c>
      <c r="J3942" s="251" t="s">
        <v>13</v>
      </c>
      <c r="K3942" s="181">
        <v>1000</v>
      </c>
      <c r="L3942" s="185">
        <v>1000</v>
      </c>
      <c r="M3942" s="181">
        <v>0</v>
      </c>
      <c r="N3942" s="182" t="s">
        <v>20</v>
      </c>
      <c r="O3942" s="183" t="s">
        <v>146</v>
      </c>
    </row>
    <row r="3943" spans="1:15" customFormat="1" ht="15.5" x14ac:dyDescent="0.35">
      <c r="A3943" s="176" t="s">
        <v>8465</v>
      </c>
      <c r="B3943" s="177" t="s">
        <v>8466</v>
      </c>
      <c r="C3943" s="176" t="s">
        <v>74</v>
      </c>
      <c r="D3943" s="176" t="s">
        <v>155</v>
      </c>
      <c r="E3943" s="176" t="s">
        <v>155</v>
      </c>
      <c r="F3943" s="176">
        <v>2024</v>
      </c>
      <c r="G3943" s="176" t="s">
        <v>251</v>
      </c>
      <c r="H3943" s="176" t="s">
        <v>151</v>
      </c>
      <c r="I3943" s="176" t="s">
        <v>4153</v>
      </c>
      <c r="J3943" s="250" t="s">
        <v>13</v>
      </c>
      <c r="K3943" s="178">
        <v>180000</v>
      </c>
      <c r="L3943" s="178">
        <v>10</v>
      </c>
      <c r="M3943" s="178">
        <v>0</v>
      </c>
      <c r="N3943" s="179" t="s">
        <v>20</v>
      </c>
      <c r="O3943" s="180" t="s">
        <v>146</v>
      </c>
    </row>
    <row r="3944" spans="1:15" customFormat="1" ht="15.5" x14ac:dyDescent="0.35">
      <c r="A3944" s="123" t="s">
        <v>8467</v>
      </c>
      <c r="B3944" s="124" t="s">
        <v>8468</v>
      </c>
      <c r="C3944" s="123" t="s">
        <v>90</v>
      </c>
      <c r="D3944" s="123" t="s">
        <v>155</v>
      </c>
      <c r="E3944" s="123" t="s">
        <v>155</v>
      </c>
      <c r="F3944" s="123">
        <v>2024</v>
      </c>
      <c r="G3944" s="123" t="s">
        <v>138</v>
      </c>
      <c r="H3944" s="123" t="s">
        <v>151</v>
      </c>
      <c r="I3944" s="123" t="s">
        <v>152</v>
      </c>
      <c r="J3944" s="251" t="s">
        <v>13</v>
      </c>
      <c r="K3944" s="181">
        <v>50500</v>
      </c>
      <c r="L3944" s="185">
        <v>10</v>
      </c>
      <c r="M3944" s="181">
        <v>0</v>
      </c>
      <c r="N3944" s="182" t="s">
        <v>20</v>
      </c>
      <c r="O3944" s="183" t="s">
        <v>146</v>
      </c>
    </row>
    <row r="3945" spans="1:15" customFormat="1" ht="15.5" x14ac:dyDescent="0.35">
      <c r="A3945" s="176" t="s">
        <v>8469</v>
      </c>
      <c r="B3945" s="177" t="s">
        <v>8470</v>
      </c>
      <c r="C3945" s="176" t="s">
        <v>89</v>
      </c>
      <c r="D3945" s="176" t="s">
        <v>155</v>
      </c>
      <c r="E3945" s="176" t="s">
        <v>155</v>
      </c>
      <c r="F3945" s="176">
        <v>2024</v>
      </c>
      <c r="G3945" s="176" t="s">
        <v>138</v>
      </c>
      <c r="H3945" s="176" t="s">
        <v>151</v>
      </c>
      <c r="I3945" s="176" t="s">
        <v>200</v>
      </c>
      <c r="J3945" s="250" t="s">
        <v>13</v>
      </c>
      <c r="K3945" s="178">
        <v>30000</v>
      </c>
      <c r="L3945" s="184">
        <v>210</v>
      </c>
      <c r="M3945" s="178">
        <v>95.049000000000007</v>
      </c>
      <c r="N3945" s="179" t="s">
        <v>20</v>
      </c>
      <c r="O3945" s="180" t="s">
        <v>20</v>
      </c>
    </row>
    <row r="3946" spans="1:15" customFormat="1" ht="15.5" x14ac:dyDescent="0.35">
      <c r="A3946" s="123" t="s">
        <v>8471</v>
      </c>
      <c r="B3946" s="124" t="s">
        <v>8472</v>
      </c>
      <c r="C3946" s="123" t="s">
        <v>84</v>
      </c>
      <c r="D3946" s="123" t="s">
        <v>155</v>
      </c>
      <c r="E3946" s="123" t="s">
        <v>155</v>
      </c>
      <c r="F3946" s="123">
        <v>2024</v>
      </c>
      <c r="G3946" s="123" t="s">
        <v>2052</v>
      </c>
      <c r="H3946" s="123" t="s">
        <v>144</v>
      </c>
      <c r="I3946" s="123" t="s">
        <v>226</v>
      </c>
      <c r="J3946" s="251" t="s">
        <v>13</v>
      </c>
      <c r="K3946" s="181">
        <v>140000</v>
      </c>
      <c r="L3946" s="181">
        <v>140000</v>
      </c>
      <c r="M3946" s="181">
        <v>140000</v>
      </c>
      <c r="N3946" s="182" t="s">
        <v>20</v>
      </c>
      <c r="O3946" s="183" t="s">
        <v>20</v>
      </c>
    </row>
    <row r="3947" spans="1:15" customFormat="1" ht="15.5" x14ac:dyDescent="0.35">
      <c r="A3947" s="176" t="s">
        <v>8473</v>
      </c>
      <c r="B3947" s="177" t="s">
        <v>8474</v>
      </c>
      <c r="C3947" s="176" t="s">
        <v>84</v>
      </c>
      <c r="D3947" s="176" t="s">
        <v>440</v>
      </c>
      <c r="E3947" s="176" t="s">
        <v>440</v>
      </c>
      <c r="F3947" s="176">
        <v>2024</v>
      </c>
      <c r="G3947" s="176" t="s">
        <v>138</v>
      </c>
      <c r="H3947" s="176" t="s">
        <v>419</v>
      </c>
      <c r="I3947" s="176" t="s">
        <v>1018</v>
      </c>
      <c r="J3947" s="250" t="s">
        <v>13</v>
      </c>
      <c r="K3947" s="178">
        <v>3</v>
      </c>
      <c r="L3947" s="184">
        <v>3</v>
      </c>
      <c r="M3947" s="178">
        <v>0</v>
      </c>
      <c r="N3947" s="179" t="s">
        <v>20</v>
      </c>
      <c r="O3947" s="180" t="s">
        <v>146</v>
      </c>
    </row>
    <row r="3948" spans="1:15" customFormat="1" ht="15.5" x14ac:dyDescent="0.35">
      <c r="A3948" s="123" t="s">
        <v>8475</v>
      </c>
      <c r="B3948" s="124" t="s">
        <v>8476</v>
      </c>
      <c r="C3948" s="123" t="s">
        <v>93</v>
      </c>
      <c r="D3948" s="123" t="s">
        <v>194</v>
      </c>
      <c r="E3948" s="123" t="s">
        <v>194</v>
      </c>
      <c r="F3948" s="123">
        <v>2024</v>
      </c>
      <c r="G3948" s="123" t="s">
        <v>138</v>
      </c>
      <c r="H3948" s="123" t="s">
        <v>321</v>
      </c>
      <c r="I3948" s="123" t="s">
        <v>1385</v>
      </c>
      <c r="J3948" s="251" t="s">
        <v>13</v>
      </c>
      <c r="K3948" s="181">
        <v>182002</v>
      </c>
      <c r="L3948" s="181">
        <v>182000</v>
      </c>
      <c r="M3948" s="181">
        <v>182000</v>
      </c>
      <c r="N3948" s="182" t="s">
        <v>20</v>
      </c>
      <c r="O3948" s="183" t="s">
        <v>20</v>
      </c>
    </row>
    <row r="3949" spans="1:15" customFormat="1" ht="15.5" x14ac:dyDescent="0.35">
      <c r="A3949" s="176" t="s">
        <v>8477</v>
      </c>
      <c r="B3949" s="177" t="s">
        <v>8478</v>
      </c>
      <c r="C3949" s="176" t="s">
        <v>97</v>
      </c>
      <c r="D3949" s="176" t="s">
        <v>333</v>
      </c>
      <c r="E3949" s="176" t="s">
        <v>333</v>
      </c>
      <c r="F3949" s="176">
        <v>2024</v>
      </c>
      <c r="G3949" s="176" t="s">
        <v>251</v>
      </c>
      <c r="H3949" s="176" t="s">
        <v>182</v>
      </c>
      <c r="I3949" s="176" t="s">
        <v>330</v>
      </c>
      <c r="J3949" s="250" t="s">
        <v>13</v>
      </c>
      <c r="K3949" s="178">
        <v>7000</v>
      </c>
      <c r="L3949" s="178">
        <v>7000</v>
      </c>
      <c r="M3949" s="178">
        <v>6847</v>
      </c>
      <c r="N3949" s="179" t="s">
        <v>20</v>
      </c>
      <c r="O3949" s="180" t="s">
        <v>20</v>
      </c>
    </row>
    <row r="3950" spans="1:15" customFormat="1" ht="15.5" x14ac:dyDescent="0.35">
      <c r="A3950" s="123" t="s">
        <v>8479</v>
      </c>
      <c r="B3950" s="124" t="s">
        <v>8480</v>
      </c>
      <c r="C3950" s="123" t="s">
        <v>97</v>
      </c>
      <c r="D3950" s="123" t="s">
        <v>333</v>
      </c>
      <c r="E3950" s="123" t="s">
        <v>822</v>
      </c>
      <c r="F3950" s="123">
        <v>2024</v>
      </c>
      <c r="G3950" s="123" t="s">
        <v>251</v>
      </c>
      <c r="H3950" s="123" t="s">
        <v>182</v>
      </c>
      <c r="I3950" s="123" t="s">
        <v>330</v>
      </c>
      <c r="J3950" s="251" t="s">
        <v>13</v>
      </c>
      <c r="K3950" s="181">
        <v>7000</v>
      </c>
      <c r="L3950" s="181">
        <v>7000</v>
      </c>
      <c r="M3950" s="181">
        <v>7000</v>
      </c>
      <c r="N3950" s="182" t="s">
        <v>20</v>
      </c>
      <c r="O3950" s="183" t="s">
        <v>20</v>
      </c>
    </row>
    <row r="3951" spans="1:15" customFormat="1" ht="15.5" x14ac:dyDescent="0.35">
      <c r="A3951" s="176" t="s">
        <v>8481</v>
      </c>
      <c r="B3951" s="177" t="s">
        <v>8482</v>
      </c>
      <c r="C3951" s="176" t="s">
        <v>97</v>
      </c>
      <c r="D3951" s="176" t="s">
        <v>685</v>
      </c>
      <c r="E3951" s="176" t="s">
        <v>686</v>
      </c>
      <c r="F3951" s="176">
        <v>2024</v>
      </c>
      <c r="G3951" s="176" t="s">
        <v>251</v>
      </c>
      <c r="H3951" s="176" t="s">
        <v>182</v>
      </c>
      <c r="I3951" s="176" t="s">
        <v>330</v>
      </c>
      <c r="J3951" s="250" t="s">
        <v>13</v>
      </c>
      <c r="K3951" s="178">
        <v>7000</v>
      </c>
      <c r="L3951" s="178">
        <v>7000</v>
      </c>
      <c r="M3951" s="178">
        <v>6847</v>
      </c>
      <c r="N3951" s="179" t="s">
        <v>20</v>
      </c>
      <c r="O3951" s="180" t="s">
        <v>20</v>
      </c>
    </row>
    <row r="3952" spans="1:15" customFormat="1" ht="15.5" x14ac:dyDescent="0.35">
      <c r="A3952" s="123" t="s">
        <v>8483</v>
      </c>
      <c r="B3952" s="124" t="s">
        <v>8484</v>
      </c>
      <c r="C3952" s="123" t="s">
        <v>97</v>
      </c>
      <c r="D3952" s="123" t="s">
        <v>685</v>
      </c>
      <c r="E3952" s="123" t="s">
        <v>1195</v>
      </c>
      <c r="F3952" s="123">
        <v>2024</v>
      </c>
      <c r="G3952" s="123" t="s">
        <v>138</v>
      </c>
      <c r="H3952" s="123" t="s">
        <v>151</v>
      </c>
      <c r="I3952" s="123" t="s">
        <v>200</v>
      </c>
      <c r="J3952" s="251" t="s">
        <v>13</v>
      </c>
      <c r="K3952" s="181">
        <v>1000</v>
      </c>
      <c r="L3952" s="185">
        <v>1</v>
      </c>
      <c r="M3952" s="181">
        <v>0</v>
      </c>
      <c r="N3952" s="182" t="s">
        <v>20</v>
      </c>
      <c r="O3952" s="183" t="s">
        <v>146</v>
      </c>
    </row>
    <row r="3953" spans="1:15" customFormat="1" ht="15.5" x14ac:dyDescent="0.35">
      <c r="A3953" s="176" t="s">
        <v>8485</v>
      </c>
      <c r="B3953" s="177" t="s">
        <v>8486</v>
      </c>
      <c r="C3953" s="176" t="s">
        <v>90</v>
      </c>
      <c r="D3953" s="176" t="s">
        <v>155</v>
      </c>
      <c r="E3953" s="176" t="s">
        <v>155</v>
      </c>
      <c r="F3953" s="176">
        <v>2024</v>
      </c>
      <c r="G3953" s="176" t="s">
        <v>138</v>
      </c>
      <c r="H3953" s="176" t="s">
        <v>151</v>
      </c>
      <c r="I3953" s="176" t="s">
        <v>200</v>
      </c>
      <c r="J3953" s="250" t="s">
        <v>13</v>
      </c>
      <c r="K3953" s="178">
        <v>11000</v>
      </c>
      <c r="L3953" s="184">
        <v>210</v>
      </c>
      <c r="M3953" s="178">
        <v>0</v>
      </c>
      <c r="N3953" s="179" t="s">
        <v>20</v>
      </c>
      <c r="O3953" s="180" t="s">
        <v>146</v>
      </c>
    </row>
    <row r="3954" spans="1:15" customFormat="1" ht="15.5" x14ac:dyDescent="0.35">
      <c r="A3954" s="123" t="s">
        <v>8487</v>
      </c>
      <c r="B3954" s="124" t="s">
        <v>8488</v>
      </c>
      <c r="C3954" s="123" t="s">
        <v>84</v>
      </c>
      <c r="D3954" s="123" t="s">
        <v>155</v>
      </c>
      <c r="E3954" s="123" t="s">
        <v>155</v>
      </c>
      <c r="F3954" s="123">
        <v>2024</v>
      </c>
      <c r="G3954" s="123" t="s">
        <v>138</v>
      </c>
      <c r="H3954" s="123" t="s">
        <v>151</v>
      </c>
      <c r="I3954" s="123" t="s">
        <v>152</v>
      </c>
      <c r="J3954" s="251" t="s">
        <v>13</v>
      </c>
      <c r="K3954" s="181">
        <v>994695</v>
      </c>
      <c r="L3954" s="181">
        <v>210</v>
      </c>
      <c r="M3954" s="181">
        <v>0</v>
      </c>
      <c r="N3954" s="182" t="s">
        <v>20</v>
      </c>
      <c r="O3954" s="183" t="s">
        <v>146</v>
      </c>
    </row>
    <row r="3955" spans="1:15" customFormat="1" ht="15.5" x14ac:dyDescent="0.35">
      <c r="A3955" s="176" t="s">
        <v>8489</v>
      </c>
      <c r="B3955" s="177" t="s">
        <v>8490</v>
      </c>
      <c r="C3955" s="176" t="s">
        <v>292</v>
      </c>
      <c r="D3955" s="176" t="s">
        <v>72</v>
      </c>
      <c r="E3955" s="176" t="s">
        <v>72</v>
      </c>
      <c r="F3955" s="176">
        <v>2024</v>
      </c>
      <c r="G3955" s="176" t="s">
        <v>138</v>
      </c>
      <c r="H3955" s="176" t="s">
        <v>151</v>
      </c>
      <c r="I3955" s="176" t="s">
        <v>152</v>
      </c>
      <c r="J3955" s="250" t="s">
        <v>13</v>
      </c>
      <c r="K3955" s="178">
        <v>53120</v>
      </c>
      <c r="L3955" s="178">
        <v>20</v>
      </c>
      <c r="M3955" s="178">
        <v>0</v>
      </c>
      <c r="N3955" s="179" t="s">
        <v>20</v>
      </c>
      <c r="O3955" s="180" t="s">
        <v>146</v>
      </c>
    </row>
    <row r="3956" spans="1:15" customFormat="1" ht="15.5" x14ac:dyDescent="0.35">
      <c r="A3956" s="123" t="s">
        <v>8642</v>
      </c>
      <c r="B3956" s="124" t="s">
        <v>8643</v>
      </c>
      <c r="C3956" s="123" t="s">
        <v>89</v>
      </c>
      <c r="D3956" s="123" t="s">
        <v>186</v>
      </c>
      <c r="E3956" s="123" t="s">
        <v>187</v>
      </c>
      <c r="F3956" s="123">
        <v>2024</v>
      </c>
      <c r="G3956" s="123" t="s">
        <v>138</v>
      </c>
      <c r="H3956" s="123" t="s">
        <v>847</v>
      </c>
      <c r="I3956" s="123" t="s">
        <v>848</v>
      </c>
      <c r="J3956" s="251" t="s">
        <v>14</v>
      </c>
      <c r="K3956" s="181">
        <v>528954</v>
      </c>
      <c r="L3956" s="181">
        <v>0</v>
      </c>
      <c r="M3956" s="181">
        <v>0</v>
      </c>
      <c r="N3956" s="182" t="s">
        <v>146</v>
      </c>
      <c r="O3956" s="183" t="s">
        <v>146</v>
      </c>
    </row>
    <row r="3957" spans="1:15" customFormat="1" ht="15.5" x14ac:dyDescent="0.35">
      <c r="A3957" s="176" t="s">
        <v>8644</v>
      </c>
      <c r="B3957" s="177" t="s">
        <v>8645</v>
      </c>
      <c r="C3957" s="176" t="s">
        <v>90</v>
      </c>
      <c r="D3957" s="176" t="s">
        <v>205</v>
      </c>
      <c r="E3957" s="176" t="s">
        <v>206</v>
      </c>
      <c r="F3957" s="176">
        <v>2024</v>
      </c>
      <c r="G3957" s="176" t="s">
        <v>138</v>
      </c>
      <c r="H3957" s="176" t="s">
        <v>162</v>
      </c>
      <c r="I3957" s="176" t="s">
        <v>218</v>
      </c>
      <c r="J3957" s="250" t="s">
        <v>13</v>
      </c>
      <c r="K3957" s="178">
        <v>120456</v>
      </c>
      <c r="L3957" s="178">
        <v>0</v>
      </c>
      <c r="M3957" s="178">
        <v>0</v>
      </c>
      <c r="N3957" s="182" t="s">
        <v>146</v>
      </c>
      <c r="O3957" s="183" t="s">
        <v>146</v>
      </c>
    </row>
    <row r="3958" spans="1:15" customFormat="1" ht="15.5" x14ac:dyDescent="0.35">
      <c r="A3958" s="123" t="s">
        <v>8646</v>
      </c>
      <c r="B3958" s="124" t="s">
        <v>8647</v>
      </c>
      <c r="C3958" s="123" t="s">
        <v>88</v>
      </c>
      <c r="D3958" s="123" t="s">
        <v>626</v>
      </c>
      <c r="E3958" s="123" t="s">
        <v>626</v>
      </c>
      <c r="F3958" s="123">
        <v>2024</v>
      </c>
      <c r="G3958" s="123" t="s">
        <v>138</v>
      </c>
      <c r="H3958" s="123" t="s">
        <v>151</v>
      </c>
      <c r="I3958" s="123" t="s">
        <v>152</v>
      </c>
      <c r="J3958" s="251" t="s">
        <v>13</v>
      </c>
      <c r="K3958" s="181">
        <v>1</v>
      </c>
      <c r="L3958" s="181">
        <v>0</v>
      </c>
      <c r="M3958" s="181">
        <v>0</v>
      </c>
      <c r="N3958" s="182" t="s">
        <v>146</v>
      </c>
      <c r="O3958" s="183" t="s">
        <v>146</v>
      </c>
    </row>
    <row r="3959" spans="1:15" customFormat="1" ht="15.5" x14ac:dyDescent="0.35">
      <c r="A3959" s="176" t="s">
        <v>8648</v>
      </c>
      <c r="B3959" s="177" t="s">
        <v>8649</v>
      </c>
      <c r="C3959" s="176" t="s">
        <v>90</v>
      </c>
      <c r="D3959" s="176" t="s">
        <v>155</v>
      </c>
      <c r="E3959" s="176" t="s">
        <v>155</v>
      </c>
      <c r="F3959" s="176">
        <v>2024</v>
      </c>
      <c r="G3959" s="176" t="s">
        <v>138</v>
      </c>
      <c r="H3959" s="176" t="s">
        <v>210</v>
      </c>
      <c r="I3959" s="176" t="s">
        <v>211</v>
      </c>
      <c r="J3959" s="250" t="s">
        <v>13</v>
      </c>
      <c r="K3959" s="178">
        <v>2028039</v>
      </c>
      <c r="L3959" s="178">
        <v>0</v>
      </c>
      <c r="M3959" s="178">
        <v>0</v>
      </c>
      <c r="N3959" s="182" t="s">
        <v>146</v>
      </c>
      <c r="O3959" s="183" t="s">
        <v>146</v>
      </c>
    </row>
    <row r="3960" spans="1:15" customFormat="1" ht="15.5" x14ac:dyDescent="0.35">
      <c r="A3960" s="123" t="s">
        <v>8650</v>
      </c>
      <c r="B3960" s="124" t="s">
        <v>8651</v>
      </c>
      <c r="C3960" s="123" t="s">
        <v>93</v>
      </c>
      <c r="D3960" s="123" t="s">
        <v>194</v>
      </c>
      <c r="E3960" s="123" t="s">
        <v>194</v>
      </c>
      <c r="F3960" s="123">
        <v>2024</v>
      </c>
      <c r="G3960" s="123" t="s">
        <v>138</v>
      </c>
      <c r="H3960" s="123" t="s">
        <v>144</v>
      </c>
      <c r="I3960" s="123" t="s">
        <v>943</v>
      </c>
      <c r="J3960" s="251" t="s">
        <v>77</v>
      </c>
      <c r="K3960" s="181">
        <v>207664</v>
      </c>
      <c r="L3960" s="181">
        <v>0</v>
      </c>
      <c r="M3960" s="181">
        <v>0</v>
      </c>
      <c r="N3960" s="182" t="s">
        <v>146</v>
      </c>
      <c r="O3960" s="183" t="s">
        <v>146</v>
      </c>
    </row>
    <row r="3961" spans="1:15" customFormat="1" ht="15.5" x14ac:dyDescent="0.35">
      <c r="A3961" s="176" t="s">
        <v>8652</v>
      </c>
      <c r="B3961" s="177" t="s">
        <v>8653</v>
      </c>
      <c r="C3961" s="176" t="s">
        <v>92</v>
      </c>
      <c r="D3961" s="176" t="s">
        <v>361</v>
      </c>
      <c r="E3961" s="176" t="s">
        <v>2227</v>
      </c>
      <c r="F3961" s="176">
        <v>2024</v>
      </c>
      <c r="G3961" s="176" t="s">
        <v>138</v>
      </c>
      <c r="H3961" s="176" t="s">
        <v>139</v>
      </c>
      <c r="I3961" s="176" t="s">
        <v>168</v>
      </c>
      <c r="J3961" s="250" t="s">
        <v>13</v>
      </c>
      <c r="K3961" s="178">
        <v>822623</v>
      </c>
      <c r="L3961" s="178">
        <v>0</v>
      </c>
      <c r="M3961" s="178">
        <v>0</v>
      </c>
      <c r="N3961" s="182" t="s">
        <v>146</v>
      </c>
      <c r="O3961" s="183" t="s">
        <v>146</v>
      </c>
    </row>
    <row r="3962" spans="1:15" customFormat="1" ht="15.5" x14ac:dyDescent="0.35">
      <c r="A3962" s="123" t="s">
        <v>8654</v>
      </c>
      <c r="B3962" s="124" t="s">
        <v>8655</v>
      </c>
      <c r="C3962" s="123" t="s">
        <v>88</v>
      </c>
      <c r="D3962" s="123" t="s">
        <v>626</v>
      </c>
      <c r="E3962" s="123" t="s">
        <v>627</v>
      </c>
      <c r="F3962" s="123">
        <v>2024</v>
      </c>
      <c r="G3962" s="123" t="s">
        <v>138</v>
      </c>
      <c r="H3962" s="123" t="s">
        <v>151</v>
      </c>
      <c r="I3962" s="123" t="s">
        <v>152</v>
      </c>
      <c r="J3962" s="251" t="s">
        <v>13</v>
      </c>
      <c r="K3962" s="181">
        <v>1526</v>
      </c>
      <c r="L3962" s="181">
        <v>0</v>
      </c>
      <c r="M3962" s="181">
        <v>0</v>
      </c>
      <c r="N3962" s="182" t="s">
        <v>146</v>
      </c>
      <c r="O3962" s="183" t="s">
        <v>146</v>
      </c>
    </row>
    <row r="3963" spans="1:15" customFormat="1" ht="15.5" x14ac:dyDescent="0.35">
      <c r="A3963" s="176" t="s">
        <v>8656</v>
      </c>
      <c r="B3963" s="177" t="s">
        <v>8657</v>
      </c>
      <c r="C3963" s="176" t="s">
        <v>88</v>
      </c>
      <c r="D3963" s="176" t="s">
        <v>626</v>
      </c>
      <c r="E3963" s="176" t="s">
        <v>627</v>
      </c>
      <c r="F3963" s="176">
        <v>2024</v>
      </c>
      <c r="G3963" s="176" t="s">
        <v>138</v>
      </c>
      <c r="H3963" s="176" t="s">
        <v>270</v>
      </c>
      <c r="I3963" s="176" t="s">
        <v>271</v>
      </c>
      <c r="J3963" s="250" t="s">
        <v>14</v>
      </c>
      <c r="K3963" s="178">
        <v>16009</v>
      </c>
      <c r="L3963" s="178">
        <v>0</v>
      </c>
      <c r="M3963" s="178">
        <v>0</v>
      </c>
      <c r="N3963" s="182" t="s">
        <v>146</v>
      </c>
      <c r="O3963" s="183" t="s">
        <v>146</v>
      </c>
    </row>
    <row r="3964" spans="1:15" customFormat="1" ht="15.5" x14ac:dyDescent="0.35">
      <c r="A3964" s="123" t="s">
        <v>8658</v>
      </c>
      <c r="B3964" s="124" t="s">
        <v>8659</v>
      </c>
      <c r="C3964" s="123" t="s">
        <v>96</v>
      </c>
      <c r="D3964" s="123" t="s">
        <v>166</v>
      </c>
      <c r="E3964" s="123" t="s">
        <v>285</v>
      </c>
      <c r="F3964" s="123">
        <v>2024</v>
      </c>
      <c r="G3964" s="123" t="s">
        <v>138</v>
      </c>
      <c r="H3964" s="123" t="s">
        <v>144</v>
      </c>
      <c r="I3964" s="123" t="s">
        <v>145</v>
      </c>
      <c r="J3964" s="251" t="s">
        <v>13</v>
      </c>
      <c r="K3964" s="181">
        <v>2</v>
      </c>
      <c r="L3964" s="181">
        <v>0</v>
      </c>
      <c r="M3964" s="181">
        <v>0</v>
      </c>
      <c r="N3964" s="182" t="s">
        <v>146</v>
      </c>
      <c r="O3964" s="183" t="s">
        <v>146</v>
      </c>
    </row>
    <row r="3965" spans="1:15" customFormat="1" ht="15.5" x14ac:dyDescent="0.35">
      <c r="A3965" s="176" t="s">
        <v>8660</v>
      </c>
      <c r="B3965" s="177" t="s">
        <v>8661</v>
      </c>
      <c r="C3965" s="176" t="s">
        <v>96</v>
      </c>
      <c r="D3965" s="176" t="s">
        <v>166</v>
      </c>
      <c r="E3965" s="176" t="s">
        <v>971</v>
      </c>
      <c r="F3965" s="176">
        <v>2024</v>
      </c>
      <c r="G3965" s="176" t="s">
        <v>138</v>
      </c>
      <c r="H3965" s="176" t="s">
        <v>144</v>
      </c>
      <c r="I3965" s="176" t="s">
        <v>145</v>
      </c>
      <c r="J3965" s="250" t="s">
        <v>13</v>
      </c>
      <c r="K3965" s="178">
        <v>2000</v>
      </c>
      <c r="L3965" s="178">
        <v>0</v>
      </c>
      <c r="M3965" s="178">
        <v>0</v>
      </c>
      <c r="N3965" s="182" t="s">
        <v>146</v>
      </c>
      <c r="O3965" s="183" t="s">
        <v>146</v>
      </c>
    </row>
    <row r="3966" spans="1:15" customFormat="1" ht="15.5" x14ac:dyDescent="0.35">
      <c r="A3966" s="123" t="s">
        <v>8662</v>
      </c>
      <c r="B3966" s="124" t="s">
        <v>8663</v>
      </c>
      <c r="C3966" s="123" t="s">
        <v>96</v>
      </c>
      <c r="D3966" s="123" t="s">
        <v>166</v>
      </c>
      <c r="E3966" s="123" t="s">
        <v>167</v>
      </c>
      <c r="F3966" s="123">
        <v>2024</v>
      </c>
      <c r="G3966" s="123" t="s">
        <v>138</v>
      </c>
      <c r="H3966" s="123" t="s">
        <v>144</v>
      </c>
      <c r="I3966" s="123" t="s">
        <v>145</v>
      </c>
      <c r="J3966" s="251" t="s">
        <v>77</v>
      </c>
      <c r="K3966" s="181">
        <v>1</v>
      </c>
      <c r="L3966" s="181">
        <v>0</v>
      </c>
      <c r="M3966" s="181">
        <v>0</v>
      </c>
      <c r="N3966" s="182" t="s">
        <v>146</v>
      </c>
      <c r="O3966" s="183" t="s">
        <v>146</v>
      </c>
    </row>
    <row r="3967" spans="1:15" customFormat="1" ht="15.5" x14ac:dyDescent="0.35">
      <c r="A3967" s="176" t="s">
        <v>8664</v>
      </c>
      <c r="B3967" s="177" t="s">
        <v>8665</v>
      </c>
      <c r="C3967" s="176" t="s">
        <v>96</v>
      </c>
      <c r="D3967" s="176" t="s">
        <v>166</v>
      </c>
      <c r="E3967" s="176" t="s">
        <v>1796</v>
      </c>
      <c r="F3967" s="176">
        <v>2024</v>
      </c>
      <c r="G3967" s="176" t="s">
        <v>138</v>
      </c>
      <c r="H3967" s="176" t="s">
        <v>144</v>
      </c>
      <c r="I3967" s="176" t="s">
        <v>145</v>
      </c>
      <c r="J3967" s="250" t="s">
        <v>77</v>
      </c>
      <c r="K3967" s="178">
        <v>349733</v>
      </c>
      <c r="L3967" s="178">
        <v>0</v>
      </c>
      <c r="M3967" s="178">
        <v>0</v>
      </c>
      <c r="N3967" s="182" t="s">
        <v>146</v>
      </c>
      <c r="O3967" s="183" t="s">
        <v>146</v>
      </c>
    </row>
    <row r="3968" spans="1:15" customFormat="1" ht="15.5" x14ac:dyDescent="0.35">
      <c r="A3968" s="123" t="s">
        <v>8666</v>
      </c>
      <c r="B3968" s="124" t="s">
        <v>8667</v>
      </c>
      <c r="C3968" s="123" t="s">
        <v>90</v>
      </c>
      <c r="D3968" s="123" t="s">
        <v>63</v>
      </c>
      <c r="E3968" s="123" t="s">
        <v>327</v>
      </c>
      <c r="F3968" s="123">
        <v>2024</v>
      </c>
      <c r="G3968" s="123" t="s">
        <v>138</v>
      </c>
      <c r="H3968" s="123" t="s">
        <v>139</v>
      </c>
      <c r="I3968" s="123" t="s">
        <v>140</v>
      </c>
      <c r="J3968" s="251" t="s">
        <v>13</v>
      </c>
      <c r="K3968" s="181">
        <v>27220</v>
      </c>
      <c r="L3968" s="181">
        <v>0</v>
      </c>
      <c r="M3968" s="181">
        <v>0</v>
      </c>
      <c r="N3968" s="182" t="s">
        <v>146</v>
      </c>
      <c r="O3968" s="183" t="s">
        <v>146</v>
      </c>
    </row>
    <row r="3969" spans="1:15" customFormat="1" ht="15.5" x14ac:dyDescent="0.35">
      <c r="A3969" s="176" t="s">
        <v>8668</v>
      </c>
      <c r="B3969" s="177" t="s">
        <v>8669</v>
      </c>
      <c r="C3969" s="176" t="s">
        <v>89</v>
      </c>
      <c r="D3969" s="176" t="s">
        <v>495</v>
      </c>
      <c r="E3969" s="176" t="s">
        <v>496</v>
      </c>
      <c r="F3969" s="176">
        <v>2024</v>
      </c>
      <c r="G3969" s="176" t="s">
        <v>138</v>
      </c>
      <c r="H3969" s="176" t="s">
        <v>270</v>
      </c>
      <c r="I3969" s="176" t="s">
        <v>271</v>
      </c>
      <c r="J3969" s="250" t="s">
        <v>13</v>
      </c>
      <c r="K3969" s="178">
        <v>339205</v>
      </c>
      <c r="L3969" s="178">
        <v>0</v>
      </c>
      <c r="M3969" s="178">
        <v>0</v>
      </c>
      <c r="N3969" s="182" t="s">
        <v>146</v>
      </c>
      <c r="O3969" s="183" t="s">
        <v>146</v>
      </c>
    </row>
    <row r="3970" spans="1:15" customFormat="1" ht="15.5" x14ac:dyDescent="0.35">
      <c r="A3970" s="123" t="s">
        <v>8670</v>
      </c>
      <c r="B3970" s="124" t="s">
        <v>8671</v>
      </c>
      <c r="C3970" s="123" t="s">
        <v>89</v>
      </c>
      <c r="D3970" s="123" t="s">
        <v>221</v>
      </c>
      <c r="E3970" s="123" t="s">
        <v>62</v>
      </c>
      <c r="F3970" s="123">
        <v>2024</v>
      </c>
      <c r="G3970" s="123" t="s">
        <v>138</v>
      </c>
      <c r="H3970" s="123" t="s">
        <v>139</v>
      </c>
      <c r="I3970" s="123" t="s">
        <v>140</v>
      </c>
      <c r="J3970" s="251" t="s">
        <v>13</v>
      </c>
      <c r="K3970" s="181">
        <v>2000</v>
      </c>
      <c r="L3970" s="181">
        <v>0</v>
      </c>
      <c r="M3970" s="181">
        <v>0</v>
      </c>
      <c r="N3970" s="182" t="s">
        <v>146</v>
      </c>
      <c r="O3970" s="183" t="s">
        <v>146</v>
      </c>
    </row>
    <row r="3971" spans="1:15" customFormat="1" ht="15.5" x14ac:dyDescent="0.35">
      <c r="A3971" s="176" t="s">
        <v>8672</v>
      </c>
      <c r="B3971" s="177" t="s">
        <v>8673</v>
      </c>
      <c r="C3971" s="176" t="s">
        <v>89</v>
      </c>
      <c r="D3971" s="176" t="s">
        <v>221</v>
      </c>
      <c r="E3971" s="176" t="s">
        <v>62</v>
      </c>
      <c r="F3971" s="176">
        <v>2024</v>
      </c>
      <c r="G3971" s="176" t="s">
        <v>138</v>
      </c>
      <c r="H3971" s="176" t="s">
        <v>139</v>
      </c>
      <c r="I3971" s="176" t="s">
        <v>140</v>
      </c>
      <c r="J3971" s="250" t="s">
        <v>13</v>
      </c>
      <c r="K3971" s="178">
        <v>43206</v>
      </c>
      <c r="L3971" s="178">
        <v>0</v>
      </c>
      <c r="M3971" s="178">
        <v>0</v>
      </c>
      <c r="N3971" s="182" t="s">
        <v>146</v>
      </c>
      <c r="O3971" s="183" t="s">
        <v>146</v>
      </c>
    </row>
    <row r="3972" spans="1:15" customFormat="1" ht="15.5" x14ac:dyDescent="0.35">
      <c r="A3972" s="123" t="s">
        <v>8674</v>
      </c>
      <c r="B3972" s="124" t="s">
        <v>8675</v>
      </c>
      <c r="C3972" s="123" t="s">
        <v>89</v>
      </c>
      <c r="D3972" s="123" t="s">
        <v>186</v>
      </c>
      <c r="E3972" s="123" t="s">
        <v>303</v>
      </c>
      <c r="F3972" s="123">
        <v>2024</v>
      </c>
      <c r="G3972" s="123" t="s">
        <v>138</v>
      </c>
      <c r="H3972" s="123" t="s">
        <v>162</v>
      </c>
      <c r="I3972" s="123" t="s">
        <v>218</v>
      </c>
      <c r="J3972" s="251" t="s">
        <v>13</v>
      </c>
      <c r="K3972" s="181">
        <v>385069</v>
      </c>
      <c r="L3972" s="181">
        <v>0</v>
      </c>
      <c r="M3972" s="181">
        <v>0</v>
      </c>
      <c r="N3972" s="182" t="s">
        <v>146</v>
      </c>
      <c r="O3972" s="183" t="s">
        <v>146</v>
      </c>
    </row>
    <row r="3973" spans="1:15" customFormat="1" ht="15.5" x14ac:dyDescent="0.35">
      <c r="A3973" s="176" t="s">
        <v>8676</v>
      </c>
      <c r="B3973" s="177" t="s">
        <v>8677</v>
      </c>
      <c r="C3973" s="176" t="s">
        <v>98</v>
      </c>
      <c r="D3973" s="176" t="s">
        <v>158</v>
      </c>
      <c r="E3973" s="176" t="s">
        <v>309</v>
      </c>
      <c r="F3973" s="176">
        <v>2024</v>
      </c>
      <c r="G3973" s="176" t="s">
        <v>138</v>
      </c>
      <c r="H3973" s="176" t="s">
        <v>139</v>
      </c>
      <c r="I3973" s="176" t="s">
        <v>140</v>
      </c>
      <c r="J3973" s="250" t="s">
        <v>13</v>
      </c>
      <c r="K3973" s="178">
        <v>1348043</v>
      </c>
      <c r="L3973" s="178">
        <v>0</v>
      </c>
      <c r="M3973" s="178">
        <v>0</v>
      </c>
      <c r="N3973" s="182" t="s">
        <v>146</v>
      </c>
      <c r="O3973" s="183" t="s">
        <v>146</v>
      </c>
    </row>
    <row r="3974" spans="1:15" customFormat="1" ht="15.5" x14ac:dyDescent="0.35">
      <c r="A3974" s="123" t="s">
        <v>8678</v>
      </c>
      <c r="B3974" s="124" t="s">
        <v>8679</v>
      </c>
      <c r="C3974" s="123" t="s">
        <v>92</v>
      </c>
      <c r="D3974" s="123" t="s">
        <v>721</v>
      </c>
      <c r="E3974" s="123" t="s">
        <v>1403</v>
      </c>
      <c r="F3974" s="123">
        <v>2024</v>
      </c>
      <c r="G3974" s="123" t="s">
        <v>138</v>
      </c>
      <c r="H3974" s="123" t="s">
        <v>182</v>
      </c>
      <c r="I3974" s="123" t="s">
        <v>330</v>
      </c>
      <c r="J3974" s="251" t="s">
        <v>77</v>
      </c>
      <c r="K3974" s="181">
        <v>861864</v>
      </c>
      <c r="L3974" s="181">
        <v>0</v>
      </c>
      <c r="M3974" s="181">
        <v>0</v>
      </c>
      <c r="N3974" s="182" t="s">
        <v>146</v>
      </c>
      <c r="O3974" s="183" t="s">
        <v>146</v>
      </c>
    </row>
    <row r="3975" spans="1:15" customFormat="1" ht="15.5" x14ac:dyDescent="0.35">
      <c r="A3975" s="176" t="s">
        <v>8680</v>
      </c>
      <c r="B3975" s="177" t="s">
        <v>8681</v>
      </c>
      <c r="C3975" s="176" t="s">
        <v>88</v>
      </c>
      <c r="D3975" s="176" t="s">
        <v>626</v>
      </c>
      <c r="E3975" s="176" t="s">
        <v>626</v>
      </c>
      <c r="F3975" s="176">
        <v>2024</v>
      </c>
      <c r="G3975" s="176" t="s">
        <v>138</v>
      </c>
      <c r="H3975" s="176" t="s">
        <v>210</v>
      </c>
      <c r="I3975" s="176" t="s">
        <v>289</v>
      </c>
      <c r="J3975" s="250" t="s">
        <v>13</v>
      </c>
      <c r="K3975" s="178">
        <v>65835</v>
      </c>
      <c r="L3975" s="178">
        <v>0</v>
      </c>
      <c r="M3975" s="178">
        <v>0</v>
      </c>
      <c r="N3975" s="182" t="s">
        <v>146</v>
      </c>
      <c r="O3975" s="183" t="s">
        <v>146</v>
      </c>
    </row>
    <row r="3976" spans="1:15" customFormat="1" ht="15.5" x14ac:dyDescent="0.35">
      <c r="A3976" s="123" t="s">
        <v>8682</v>
      </c>
      <c r="B3976" s="124" t="s">
        <v>8683</v>
      </c>
      <c r="C3976" s="123" t="s">
        <v>97</v>
      </c>
      <c r="D3976" s="123" t="s">
        <v>333</v>
      </c>
      <c r="E3976" s="123" t="s">
        <v>333</v>
      </c>
      <c r="F3976" s="123">
        <v>2024</v>
      </c>
      <c r="G3976" s="123" t="s">
        <v>138</v>
      </c>
      <c r="H3976" s="123" t="s">
        <v>151</v>
      </c>
      <c r="I3976" s="123" t="s">
        <v>200</v>
      </c>
      <c r="J3976" s="251" t="s">
        <v>13</v>
      </c>
      <c r="K3976" s="181">
        <v>0</v>
      </c>
      <c r="L3976" s="181">
        <v>0</v>
      </c>
      <c r="M3976" s="181">
        <v>0</v>
      </c>
      <c r="N3976" s="182" t="s">
        <v>146</v>
      </c>
      <c r="O3976" s="183" t="s">
        <v>146</v>
      </c>
    </row>
    <row r="3977" spans="1:15" customFormat="1" ht="15.5" x14ac:dyDescent="0.35">
      <c r="A3977" s="176" t="s">
        <v>8684</v>
      </c>
      <c r="B3977" s="177" t="s">
        <v>8685</v>
      </c>
      <c r="C3977" s="176" t="s">
        <v>92</v>
      </c>
      <c r="D3977" s="176" t="s">
        <v>361</v>
      </c>
      <c r="E3977" s="176" t="s">
        <v>2227</v>
      </c>
      <c r="F3977" s="176">
        <v>2024</v>
      </c>
      <c r="G3977" s="176" t="s">
        <v>138</v>
      </c>
      <c r="H3977" s="176" t="s">
        <v>144</v>
      </c>
      <c r="I3977" s="176" t="s">
        <v>1758</v>
      </c>
      <c r="J3977" s="250" t="s">
        <v>13</v>
      </c>
      <c r="K3977" s="178">
        <v>2500000</v>
      </c>
      <c r="L3977" s="178">
        <v>0</v>
      </c>
      <c r="M3977" s="178">
        <v>0</v>
      </c>
      <c r="N3977" s="182" t="s">
        <v>146</v>
      </c>
      <c r="O3977" s="183" t="s">
        <v>146</v>
      </c>
    </row>
    <row r="3978" spans="1:15" customFormat="1" ht="15.5" x14ac:dyDescent="0.35">
      <c r="A3978" s="123" t="s">
        <v>8686</v>
      </c>
      <c r="B3978" s="124" t="s">
        <v>8687</v>
      </c>
      <c r="C3978" s="123" t="s">
        <v>98</v>
      </c>
      <c r="D3978" s="123" t="s">
        <v>190</v>
      </c>
      <c r="E3978" s="123" t="s">
        <v>5985</v>
      </c>
      <c r="F3978" s="123">
        <v>2024</v>
      </c>
      <c r="G3978" s="123" t="s">
        <v>138</v>
      </c>
      <c r="H3978" s="123" t="s">
        <v>139</v>
      </c>
      <c r="I3978" s="123" t="s">
        <v>140</v>
      </c>
      <c r="J3978" s="251" t="s">
        <v>13</v>
      </c>
      <c r="K3978" s="181">
        <v>0</v>
      </c>
      <c r="L3978" s="181">
        <v>0</v>
      </c>
      <c r="M3978" s="181">
        <v>0</v>
      </c>
      <c r="N3978" s="182" t="s">
        <v>146</v>
      </c>
      <c r="O3978" s="183" t="s">
        <v>146</v>
      </c>
    </row>
    <row r="3979" spans="1:15" customFormat="1" ht="15.5" x14ac:dyDescent="0.35">
      <c r="A3979" s="176" t="s">
        <v>8688</v>
      </c>
      <c r="B3979" s="177" t="s">
        <v>8689</v>
      </c>
      <c r="C3979" s="176" t="s">
        <v>92</v>
      </c>
      <c r="D3979" s="176" t="s">
        <v>540</v>
      </c>
      <c r="E3979" s="176" t="s">
        <v>2405</v>
      </c>
      <c r="F3979" s="176">
        <v>2024</v>
      </c>
      <c r="G3979" s="176" t="s">
        <v>251</v>
      </c>
      <c r="H3979" s="176" t="s">
        <v>144</v>
      </c>
      <c r="I3979" s="176" t="s">
        <v>282</v>
      </c>
      <c r="J3979" s="250" t="s">
        <v>13</v>
      </c>
      <c r="K3979" s="178">
        <v>41987</v>
      </c>
      <c r="L3979" s="178">
        <v>0</v>
      </c>
      <c r="M3979" s="178">
        <v>0</v>
      </c>
      <c r="N3979" s="182" t="s">
        <v>146</v>
      </c>
      <c r="O3979" s="183" t="s">
        <v>146</v>
      </c>
    </row>
    <row r="3980" spans="1:15" customFormat="1" ht="15.5" x14ac:dyDescent="0.35">
      <c r="A3980" s="123" t="s">
        <v>8690</v>
      </c>
      <c r="B3980" s="124" t="s">
        <v>8691</v>
      </c>
      <c r="C3980" s="123" t="s">
        <v>292</v>
      </c>
      <c r="D3980" s="123" t="s">
        <v>293</v>
      </c>
      <c r="E3980" s="123" t="s">
        <v>358</v>
      </c>
      <c r="F3980" s="123">
        <v>2024</v>
      </c>
      <c r="G3980" s="123" t="s">
        <v>138</v>
      </c>
      <c r="H3980" s="123" t="s">
        <v>321</v>
      </c>
      <c r="I3980" s="123" t="s">
        <v>322</v>
      </c>
      <c r="J3980" s="251" t="s">
        <v>14</v>
      </c>
      <c r="K3980" s="181">
        <v>2865462</v>
      </c>
      <c r="L3980" s="181">
        <v>0</v>
      </c>
      <c r="M3980" s="181">
        <v>0</v>
      </c>
      <c r="N3980" s="182" t="s">
        <v>146</v>
      </c>
      <c r="O3980" s="183" t="s">
        <v>146</v>
      </c>
    </row>
    <row r="3981" spans="1:15" customFormat="1" ht="15.5" x14ac:dyDescent="0.35">
      <c r="A3981" s="176" t="s">
        <v>8692</v>
      </c>
      <c r="B3981" s="177" t="s">
        <v>8693</v>
      </c>
      <c r="C3981" s="176" t="s">
        <v>96</v>
      </c>
      <c r="D3981" s="176" t="s">
        <v>136</v>
      </c>
      <c r="E3981" s="176" t="s">
        <v>137</v>
      </c>
      <c r="F3981" s="176">
        <v>2024</v>
      </c>
      <c r="G3981" s="176" t="s">
        <v>138</v>
      </c>
      <c r="H3981" s="176" t="s">
        <v>151</v>
      </c>
      <c r="I3981" s="176" t="s">
        <v>152</v>
      </c>
      <c r="J3981" s="250" t="s">
        <v>13</v>
      </c>
      <c r="K3981" s="178">
        <v>6000</v>
      </c>
      <c r="L3981" s="178">
        <v>0</v>
      </c>
      <c r="M3981" s="178">
        <v>0</v>
      </c>
      <c r="N3981" s="182" t="s">
        <v>146</v>
      </c>
      <c r="O3981" s="183" t="s">
        <v>146</v>
      </c>
    </row>
    <row r="3982" spans="1:15" customFormat="1" ht="15.5" x14ac:dyDescent="0.35">
      <c r="A3982" s="123" t="s">
        <v>8694</v>
      </c>
      <c r="B3982" s="124" t="s">
        <v>8695</v>
      </c>
      <c r="C3982" s="123" t="s">
        <v>96</v>
      </c>
      <c r="D3982" s="123" t="s">
        <v>136</v>
      </c>
      <c r="E3982" s="123" t="s">
        <v>575</v>
      </c>
      <c r="F3982" s="123">
        <v>2024</v>
      </c>
      <c r="G3982" s="123" t="s">
        <v>138</v>
      </c>
      <c r="H3982" s="123" t="s">
        <v>144</v>
      </c>
      <c r="I3982" s="123" t="s">
        <v>145</v>
      </c>
      <c r="J3982" s="251" t="s">
        <v>77</v>
      </c>
      <c r="K3982" s="181">
        <v>72450</v>
      </c>
      <c r="L3982" s="181">
        <v>0</v>
      </c>
      <c r="M3982" s="181">
        <v>0</v>
      </c>
      <c r="N3982" s="182" t="s">
        <v>146</v>
      </c>
      <c r="O3982" s="183" t="s">
        <v>146</v>
      </c>
    </row>
    <row r="3983" spans="1:15" customFormat="1" ht="15.5" x14ac:dyDescent="0.35">
      <c r="A3983" s="176" t="s">
        <v>8696</v>
      </c>
      <c r="B3983" s="177" t="s">
        <v>8697</v>
      </c>
      <c r="C3983" s="176" t="s">
        <v>98</v>
      </c>
      <c r="D3983" s="176" t="s">
        <v>155</v>
      </c>
      <c r="E3983" s="176" t="s">
        <v>155</v>
      </c>
      <c r="F3983" s="176">
        <v>2024</v>
      </c>
      <c r="G3983" s="176" t="s">
        <v>138</v>
      </c>
      <c r="H3983" s="176" t="s">
        <v>151</v>
      </c>
      <c r="I3983" s="176" t="s">
        <v>152</v>
      </c>
      <c r="J3983" s="250" t="s">
        <v>13</v>
      </c>
      <c r="K3983" s="178">
        <v>227699</v>
      </c>
      <c r="L3983" s="178">
        <v>0</v>
      </c>
      <c r="M3983" s="178">
        <v>0</v>
      </c>
      <c r="N3983" s="182" t="s">
        <v>146</v>
      </c>
      <c r="O3983" s="183" t="s">
        <v>146</v>
      </c>
    </row>
    <row r="3984" spans="1:15" customFormat="1" ht="15.5" x14ac:dyDescent="0.35">
      <c r="A3984" s="123" t="s">
        <v>8698</v>
      </c>
      <c r="B3984" s="124" t="s">
        <v>8699</v>
      </c>
      <c r="C3984" s="123" t="s">
        <v>96</v>
      </c>
      <c r="D3984" s="123" t="s">
        <v>166</v>
      </c>
      <c r="E3984" s="123" t="s">
        <v>174</v>
      </c>
      <c r="F3984" s="123">
        <v>2024</v>
      </c>
      <c r="G3984" s="123" t="s">
        <v>138</v>
      </c>
      <c r="H3984" s="123" t="s">
        <v>144</v>
      </c>
      <c r="I3984" s="123" t="s">
        <v>145</v>
      </c>
      <c r="J3984" s="251" t="s">
        <v>13</v>
      </c>
      <c r="K3984" s="181">
        <v>2</v>
      </c>
      <c r="L3984" s="181">
        <v>0</v>
      </c>
      <c r="M3984" s="181">
        <v>0</v>
      </c>
      <c r="N3984" s="182" t="s">
        <v>146</v>
      </c>
      <c r="O3984" s="183" t="s">
        <v>146</v>
      </c>
    </row>
    <row r="3985" spans="1:15" customFormat="1" ht="15.5" x14ac:dyDescent="0.35">
      <c r="A3985" s="176" t="s">
        <v>8700</v>
      </c>
      <c r="B3985" s="177" t="s">
        <v>8701</v>
      </c>
      <c r="C3985" s="176" t="s">
        <v>109</v>
      </c>
      <c r="D3985" s="176" t="s">
        <v>288</v>
      </c>
      <c r="E3985" s="176" t="s">
        <v>1496</v>
      </c>
      <c r="F3985" s="176">
        <v>2024</v>
      </c>
      <c r="G3985" s="176" t="s">
        <v>138</v>
      </c>
      <c r="H3985" s="176" t="s">
        <v>144</v>
      </c>
      <c r="I3985" s="176" t="s">
        <v>943</v>
      </c>
      <c r="J3985" s="250" t="s">
        <v>13</v>
      </c>
      <c r="K3985" s="178">
        <v>23799</v>
      </c>
      <c r="L3985" s="178">
        <v>0</v>
      </c>
      <c r="M3985" s="178">
        <v>0</v>
      </c>
      <c r="N3985" s="182" t="s">
        <v>146</v>
      </c>
      <c r="O3985" s="183" t="s">
        <v>146</v>
      </c>
    </row>
    <row r="3986" spans="1:15" customFormat="1" ht="15.5" x14ac:dyDescent="0.35">
      <c r="A3986" s="123" t="s">
        <v>8702</v>
      </c>
      <c r="B3986" s="124" t="s">
        <v>8703</v>
      </c>
      <c r="C3986" s="123" t="s">
        <v>96</v>
      </c>
      <c r="D3986" s="123" t="s">
        <v>166</v>
      </c>
      <c r="E3986" s="123" t="s">
        <v>971</v>
      </c>
      <c r="F3986" s="123">
        <v>2024</v>
      </c>
      <c r="G3986" s="123" t="s">
        <v>138</v>
      </c>
      <c r="H3986" s="123" t="s">
        <v>139</v>
      </c>
      <c r="I3986" s="123" t="s">
        <v>140</v>
      </c>
      <c r="J3986" s="251" t="s">
        <v>13</v>
      </c>
      <c r="K3986" s="181">
        <v>100730</v>
      </c>
      <c r="L3986" s="181">
        <v>0</v>
      </c>
      <c r="M3986" s="181">
        <v>0</v>
      </c>
      <c r="N3986" s="182" t="s">
        <v>146</v>
      </c>
      <c r="O3986" s="183" t="s">
        <v>146</v>
      </c>
    </row>
    <row r="3987" spans="1:15" customFormat="1" ht="15.5" x14ac:dyDescent="0.35">
      <c r="A3987" s="176" t="s">
        <v>8704</v>
      </c>
      <c r="B3987" s="177" t="s">
        <v>8705</v>
      </c>
      <c r="C3987" s="176" t="s">
        <v>96</v>
      </c>
      <c r="D3987" s="176" t="s">
        <v>166</v>
      </c>
      <c r="E3987" s="176" t="s">
        <v>1012</v>
      </c>
      <c r="F3987" s="176">
        <v>2024</v>
      </c>
      <c r="G3987" s="176" t="s">
        <v>138</v>
      </c>
      <c r="H3987" s="176" t="s">
        <v>162</v>
      </c>
      <c r="I3987" s="176" t="s">
        <v>238</v>
      </c>
      <c r="J3987" s="250" t="s">
        <v>77</v>
      </c>
      <c r="K3987" s="178">
        <v>38850</v>
      </c>
      <c r="L3987" s="178">
        <v>0</v>
      </c>
      <c r="M3987" s="178">
        <v>0</v>
      </c>
      <c r="N3987" s="182" t="s">
        <v>146</v>
      </c>
      <c r="O3987" s="183" t="s">
        <v>146</v>
      </c>
    </row>
    <row r="3988" spans="1:15" customFormat="1" ht="15.5" x14ac:dyDescent="0.35">
      <c r="A3988" s="123" t="s">
        <v>8706</v>
      </c>
      <c r="B3988" s="124" t="s">
        <v>8707</v>
      </c>
      <c r="C3988" s="123" t="s">
        <v>88</v>
      </c>
      <c r="D3988" s="123" t="s">
        <v>412</v>
      </c>
      <c r="E3988" s="123" t="s">
        <v>412</v>
      </c>
      <c r="F3988" s="123">
        <v>2024</v>
      </c>
      <c r="G3988" s="123" t="s">
        <v>138</v>
      </c>
      <c r="H3988" s="123" t="s">
        <v>414</v>
      </c>
      <c r="I3988" s="123" t="s">
        <v>415</v>
      </c>
      <c r="J3988" s="251" t="s">
        <v>14</v>
      </c>
      <c r="K3988" s="181">
        <v>20</v>
      </c>
      <c r="L3988" s="181">
        <v>0</v>
      </c>
      <c r="M3988" s="181">
        <v>0</v>
      </c>
      <c r="N3988" s="182" t="s">
        <v>146</v>
      </c>
      <c r="O3988" s="183" t="s">
        <v>146</v>
      </c>
    </row>
    <row r="3989" spans="1:15" customFormat="1" ht="15.5" x14ac:dyDescent="0.35">
      <c r="A3989" s="176" t="s">
        <v>8708</v>
      </c>
      <c r="B3989" s="177" t="s">
        <v>8709</v>
      </c>
      <c r="C3989" s="176" t="s">
        <v>89</v>
      </c>
      <c r="D3989" s="176" t="s">
        <v>186</v>
      </c>
      <c r="E3989" s="176" t="s">
        <v>374</v>
      </c>
      <c r="F3989" s="176">
        <v>2024</v>
      </c>
      <c r="G3989" s="176" t="s">
        <v>138</v>
      </c>
      <c r="H3989" s="176" t="s">
        <v>162</v>
      </c>
      <c r="I3989" s="176" t="s">
        <v>1497</v>
      </c>
      <c r="J3989" s="250" t="s">
        <v>13</v>
      </c>
      <c r="K3989" s="178">
        <v>1000</v>
      </c>
      <c r="L3989" s="178">
        <v>0</v>
      </c>
      <c r="M3989" s="178">
        <v>0</v>
      </c>
      <c r="N3989" s="182" t="s">
        <v>146</v>
      </c>
      <c r="O3989" s="183" t="s">
        <v>146</v>
      </c>
    </row>
    <row r="3990" spans="1:15" customFormat="1" ht="15.5" x14ac:dyDescent="0.35">
      <c r="A3990" s="123" t="s">
        <v>8710</v>
      </c>
      <c r="B3990" s="124" t="s">
        <v>8711</v>
      </c>
      <c r="C3990" s="123" t="s">
        <v>292</v>
      </c>
      <c r="D3990" s="123" t="s">
        <v>655</v>
      </c>
      <c r="E3990" s="123" t="s">
        <v>655</v>
      </c>
      <c r="F3990" s="123">
        <v>2024</v>
      </c>
      <c r="G3990" s="123" t="s">
        <v>138</v>
      </c>
      <c r="H3990" s="123" t="s">
        <v>182</v>
      </c>
      <c r="I3990" s="123" t="s">
        <v>1000</v>
      </c>
      <c r="J3990" s="251" t="s">
        <v>13</v>
      </c>
      <c r="K3990" s="181">
        <v>10</v>
      </c>
      <c r="L3990" s="181">
        <v>0</v>
      </c>
      <c r="M3990" s="181">
        <v>0</v>
      </c>
      <c r="N3990" s="182" t="s">
        <v>146</v>
      </c>
      <c r="O3990" s="183" t="s">
        <v>146</v>
      </c>
    </row>
    <row r="3991" spans="1:15" customFormat="1" ht="15.5" x14ac:dyDescent="0.35">
      <c r="A3991" s="176" t="s">
        <v>8712</v>
      </c>
      <c r="B3991" s="177" t="s">
        <v>8713</v>
      </c>
      <c r="C3991" s="176" t="s">
        <v>89</v>
      </c>
      <c r="D3991" s="176" t="s">
        <v>221</v>
      </c>
      <c r="E3991" s="176" t="s">
        <v>62</v>
      </c>
      <c r="F3991" s="176">
        <v>2024</v>
      </c>
      <c r="G3991" s="176" t="s">
        <v>138</v>
      </c>
      <c r="H3991" s="176" t="s">
        <v>1651</v>
      </c>
      <c r="I3991" s="176" t="s">
        <v>2368</v>
      </c>
      <c r="J3991" s="250" t="s">
        <v>13</v>
      </c>
      <c r="K3991" s="178">
        <v>43998</v>
      </c>
      <c r="L3991" s="178">
        <v>0</v>
      </c>
      <c r="M3991" s="178">
        <v>0</v>
      </c>
      <c r="N3991" s="182" t="s">
        <v>146</v>
      </c>
      <c r="O3991" s="183" t="s">
        <v>146</v>
      </c>
    </row>
    <row r="3992" spans="1:15" customFormat="1" ht="15.5" x14ac:dyDescent="0.35">
      <c r="A3992" s="123" t="s">
        <v>8714</v>
      </c>
      <c r="B3992" s="124" t="s">
        <v>8715</v>
      </c>
      <c r="C3992" s="123" t="s">
        <v>91</v>
      </c>
      <c r="D3992" s="123" t="s">
        <v>596</v>
      </c>
      <c r="E3992" s="123" t="s">
        <v>4010</v>
      </c>
      <c r="F3992" s="123">
        <v>2024</v>
      </c>
      <c r="G3992" s="123" t="s">
        <v>138</v>
      </c>
      <c r="H3992" s="123" t="s">
        <v>144</v>
      </c>
      <c r="I3992" s="123" t="s">
        <v>145</v>
      </c>
      <c r="J3992" s="251" t="s">
        <v>77</v>
      </c>
      <c r="K3992" s="181">
        <v>1974990</v>
      </c>
      <c r="L3992" s="181">
        <v>0</v>
      </c>
      <c r="M3992" s="181">
        <v>0</v>
      </c>
      <c r="N3992" s="182" t="s">
        <v>146</v>
      </c>
      <c r="O3992" s="183" t="s">
        <v>146</v>
      </c>
    </row>
    <row r="3993" spans="1:15" customFormat="1" ht="15.5" x14ac:dyDescent="0.35">
      <c r="A3993" s="176" t="s">
        <v>8716</v>
      </c>
      <c r="B3993" s="177" t="s">
        <v>8717</v>
      </c>
      <c r="C3993" s="176" t="s">
        <v>91</v>
      </c>
      <c r="D3993" s="176" t="s">
        <v>384</v>
      </c>
      <c r="E3993" s="176" t="s">
        <v>1537</v>
      </c>
      <c r="F3993" s="176">
        <v>2024</v>
      </c>
      <c r="G3993" s="176" t="s">
        <v>138</v>
      </c>
      <c r="H3993" s="176" t="s">
        <v>210</v>
      </c>
      <c r="I3993" s="176" t="s">
        <v>211</v>
      </c>
      <c r="J3993" s="250" t="s">
        <v>13</v>
      </c>
      <c r="K3993" s="178">
        <v>2003346</v>
      </c>
      <c r="L3993" s="178">
        <v>0</v>
      </c>
      <c r="M3993" s="178">
        <v>0</v>
      </c>
      <c r="N3993" s="182" t="s">
        <v>146</v>
      </c>
      <c r="O3993" s="183" t="s">
        <v>146</v>
      </c>
    </row>
    <row r="3994" spans="1:15" customFormat="1" ht="15.5" x14ac:dyDescent="0.35">
      <c r="A3994" s="123" t="s">
        <v>8718</v>
      </c>
      <c r="B3994" s="124" t="s">
        <v>8719</v>
      </c>
      <c r="C3994" s="123" t="s">
        <v>111</v>
      </c>
      <c r="D3994" s="123" t="s">
        <v>180</v>
      </c>
      <c r="E3994" s="123" t="s">
        <v>1075</v>
      </c>
      <c r="F3994" s="123">
        <v>2024</v>
      </c>
      <c r="G3994" s="123" t="s">
        <v>138</v>
      </c>
      <c r="H3994" s="123" t="s">
        <v>270</v>
      </c>
      <c r="I3994" s="123" t="s">
        <v>271</v>
      </c>
      <c r="J3994" s="251" t="s">
        <v>13</v>
      </c>
      <c r="K3994" s="181">
        <v>7200</v>
      </c>
      <c r="L3994" s="181">
        <v>0</v>
      </c>
      <c r="M3994" s="181">
        <v>0</v>
      </c>
      <c r="N3994" s="182" t="s">
        <v>146</v>
      </c>
      <c r="O3994" s="183" t="s">
        <v>146</v>
      </c>
    </row>
    <row r="3995" spans="1:15" customFormat="1" ht="15.5" x14ac:dyDescent="0.35">
      <c r="A3995" s="176" t="s">
        <v>8720</v>
      </c>
      <c r="B3995" s="177" t="s">
        <v>8721</v>
      </c>
      <c r="C3995" s="176" t="s">
        <v>109</v>
      </c>
      <c r="D3995" s="176" t="s">
        <v>171</v>
      </c>
      <c r="E3995" s="176" t="s">
        <v>1047</v>
      </c>
      <c r="F3995" s="176">
        <v>2024</v>
      </c>
      <c r="G3995" s="176" t="s">
        <v>138</v>
      </c>
      <c r="H3995" s="176" t="s">
        <v>144</v>
      </c>
      <c r="I3995" s="176" t="s">
        <v>943</v>
      </c>
      <c r="J3995" s="250" t="s">
        <v>13</v>
      </c>
      <c r="K3995" s="178">
        <v>1138493</v>
      </c>
      <c r="L3995" s="178">
        <v>0</v>
      </c>
      <c r="M3995" s="178">
        <v>0</v>
      </c>
      <c r="N3995" s="182" t="s">
        <v>146</v>
      </c>
      <c r="O3995" s="183" t="s">
        <v>146</v>
      </c>
    </row>
    <row r="3996" spans="1:15" customFormat="1" ht="15.5" x14ac:dyDescent="0.35">
      <c r="A3996" s="123" t="s">
        <v>8722</v>
      </c>
      <c r="B3996" s="124" t="s">
        <v>8723</v>
      </c>
      <c r="C3996" s="123" t="s">
        <v>88</v>
      </c>
      <c r="D3996" s="123" t="s">
        <v>396</v>
      </c>
      <c r="E3996" s="123" t="s">
        <v>464</v>
      </c>
      <c r="F3996" s="123">
        <v>2024</v>
      </c>
      <c r="G3996" s="123" t="s">
        <v>138</v>
      </c>
      <c r="H3996" s="123" t="s">
        <v>414</v>
      </c>
      <c r="I3996" s="123" t="s">
        <v>415</v>
      </c>
      <c r="J3996" s="251" t="s">
        <v>14</v>
      </c>
      <c r="K3996" s="181">
        <v>20</v>
      </c>
      <c r="L3996" s="181">
        <v>0</v>
      </c>
      <c r="M3996" s="181">
        <v>0</v>
      </c>
      <c r="N3996" s="182" t="s">
        <v>146</v>
      </c>
      <c r="O3996" s="183" t="s">
        <v>146</v>
      </c>
    </row>
    <row r="3997" spans="1:15" customFormat="1" ht="15.5" x14ac:dyDescent="0.35">
      <c r="A3997" s="176" t="s">
        <v>8724</v>
      </c>
      <c r="B3997" s="177" t="s">
        <v>8725</v>
      </c>
      <c r="C3997" s="176" t="s">
        <v>292</v>
      </c>
      <c r="D3997" s="176" t="s">
        <v>293</v>
      </c>
      <c r="E3997" s="176" t="s">
        <v>155</v>
      </c>
      <c r="F3997" s="176">
        <v>2024</v>
      </c>
      <c r="G3997" s="176" t="s">
        <v>138</v>
      </c>
      <c r="H3997" s="176" t="s">
        <v>151</v>
      </c>
      <c r="I3997" s="176" t="s">
        <v>312</v>
      </c>
      <c r="J3997" s="250" t="s">
        <v>13</v>
      </c>
      <c r="K3997" s="178">
        <v>500000</v>
      </c>
      <c r="L3997" s="178">
        <v>0</v>
      </c>
      <c r="M3997" s="178">
        <v>0</v>
      </c>
      <c r="N3997" s="182" t="s">
        <v>146</v>
      </c>
      <c r="O3997" s="183" t="s">
        <v>146</v>
      </c>
    </row>
    <row r="3998" spans="1:15" customFormat="1" ht="15.5" x14ac:dyDescent="0.35">
      <c r="A3998" s="123" t="s">
        <v>8726</v>
      </c>
      <c r="B3998" s="124" t="s">
        <v>8727</v>
      </c>
      <c r="C3998" s="123" t="s">
        <v>96</v>
      </c>
      <c r="D3998" s="123" t="s">
        <v>136</v>
      </c>
      <c r="E3998" s="123" t="s">
        <v>155</v>
      </c>
      <c r="F3998" s="123">
        <v>2024</v>
      </c>
      <c r="G3998" s="123" t="s">
        <v>138</v>
      </c>
      <c r="H3998" s="123" t="s">
        <v>151</v>
      </c>
      <c r="I3998" s="123" t="s">
        <v>152</v>
      </c>
      <c r="J3998" s="251" t="s">
        <v>13</v>
      </c>
      <c r="K3998" s="181">
        <v>3000</v>
      </c>
      <c r="L3998" s="181">
        <v>0</v>
      </c>
      <c r="M3998" s="181">
        <v>0</v>
      </c>
      <c r="N3998" s="182" t="s">
        <v>146</v>
      </c>
      <c r="O3998" s="183" t="s">
        <v>146</v>
      </c>
    </row>
    <row r="3999" spans="1:15" customFormat="1" ht="15.5" x14ac:dyDescent="0.35">
      <c r="A3999" s="176" t="s">
        <v>8728</v>
      </c>
      <c r="B3999" s="177" t="s">
        <v>8729</v>
      </c>
      <c r="C3999" s="176" t="s">
        <v>96</v>
      </c>
      <c r="D3999" s="176" t="s">
        <v>166</v>
      </c>
      <c r="E3999" s="176" t="s">
        <v>971</v>
      </c>
      <c r="F3999" s="176">
        <v>2024</v>
      </c>
      <c r="G3999" s="176" t="s">
        <v>138</v>
      </c>
      <c r="H3999" s="176" t="s">
        <v>151</v>
      </c>
      <c r="I3999" s="176" t="s">
        <v>152</v>
      </c>
      <c r="J3999" s="250" t="s">
        <v>13</v>
      </c>
      <c r="K3999" s="178">
        <v>9356</v>
      </c>
      <c r="L3999" s="178">
        <v>0</v>
      </c>
      <c r="M3999" s="178">
        <v>0</v>
      </c>
      <c r="N3999" s="182" t="s">
        <v>146</v>
      </c>
      <c r="O3999" s="183" t="s">
        <v>146</v>
      </c>
    </row>
    <row r="4000" spans="1:15" customFormat="1" ht="15.5" x14ac:dyDescent="0.35">
      <c r="A4000" s="123" t="s">
        <v>8730</v>
      </c>
      <c r="B4000" s="124" t="s">
        <v>8731</v>
      </c>
      <c r="C4000" s="123" t="s">
        <v>109</v>
      </c>
      <c r="D4000" s="123" t="s">
        <v>288</v>
      </c>
      <c r="E4000" s="123" t="s">
        <v>288</v>
      </c>
      <c r="F4000" s="123">
        <v>2024</v>
      </c>
      <c r="G4000" s="123" t="s">
        <v>138</v>
      </c>
      <c r="H4000" s="123" t="s">
        <v>144</v>
      </c>
      <c r="I4000" s="123" t="s">
        <v>1758</v>
      </c>
      <c r="J4000" s="251" t="s">
        <v>77</v>
      </c>
      <c r="K4000" s="181">
        <v>3436016</v>
      </c>
      <c r="L4000" s="181">
        <v>0</v>
      </c>
      <c r="M4000" s="181">
        <v>0</v>
      </c>
      <c r="N4000" s="182" t="s">
        <v>146</v>
      </c>
      <c r="O4000" s="183" t="s">
        <v>146</v>
      </c>
    </row>
    <row r="4001" spans="1:15" customFormat="1" ht="15.5" x14ac:dyDescent="0.35">
      <c r="A4001" s="176" t="s">
        <v>8732</v>
      </c>
      <c r="B4001" s="177" t="s">
        <v>8733</v>
      </c>
      <c r="C4001" s="176" t="s">
        <v>91</v>
      </c>
      <c r="D4001" s="176" t="s">
        <v>384</v>
      </c>
      <c r="E4001" s="176" t="s">
        <v>155</v>
      </c>
      <c r="F4001" s="176">
        <v>2024</v>
      </c>
      <c r="G4001" s="176" t="s">
        <v>138</v>
      </c>
      <c r="H4001" s="176" t="s">
        <v>151</v>
      </c>
      <c r="I4001" s="176" t="s">
        <v>200</v>
      </c>
      <c r="J4001" s="250" t="s">
        <v>13</v>
      </c>
      <c r="K4001" s="178">
        <v>78660</v>
      </c>
      <c r="L4001" s="178">
        <v>0</v>
      </c>
      <c r="M4001" s="178">
        <v>0</v>
      </c>
      <c r="N4001" s="182" t="s">
        <v>146</v>
      </c>
      <c r="O4001" s="183" t="s">
        <v>146</v>
      </c>
    </row>
    <row r="4002" spans="1:15" customFormat="1" ht="15.5" x14ac:dyDescent="0.35">
      <c r="A4002" s="123" t="s">
        <v>8734</v>
      </c>
      <c r="B4002" s="124" t="s">
        <v>8735</v>
      </c>
      <c r="C4002" s="123" t="s">
        <v>92</v>
      </c>
      <c r="D4002" s="123" t="s">
        <v>721</v>
      </c>
      <c r="E4002" s="123" t="s">
        <v>1513</v>
      </c>
      <c r="F4002" s="123">
        <v>2024</v>
      </c>
      <c r="G4002" s="123" t="s">
        <v>138</v>
      </c>
      <c r="H4002" s="123" t="s">
        <v>151</v>
      </c>
      <c r="I4002" s="123" t="s">
        <v>200</v>
      </c>
      <c r="J4002" s="251" t="s">
        <v>13</v>
      </c>
      <c r="K4002" s="181">
        <v>4140</v>
      </c>
      <c r="L4002" s="181">
        <v>0</v>
      </c>
      <c r="M4002" s="181">
        <v>0</v>
      </c>
      <c r="N4002" s="182" t="s">
        <v>146</v>
      </c>
      <c r="O4002" s="183" t="s">
        <v>146</v>
      </c>
    </row>
    <row r="4003" spans="1:15" customFormat="1" ht="15.5" x14ac:dyDescent="0.35">
      <c r="A4003" s="176" t="s">
        <v>8736</v>
      </c>
      <c r="B4003" s="177" t="s">
        <v>8737</v>
      </c>
      <c r="C4003" s="176" t="s">
        <v>97</v>
      </c>
      <c r="D4003" s="176" t="s">
        <v>333</v>
      </c>
      <c r="E4003" s="176" t="s">
        <v>390</v>
      </c>
      <c r="F4003" s="176">
        <v>2024</v>
      </c>
      <c r="G4003" s="176" t="s">
        <v>138</v>
      </c>
      <c r="H4003" s="176" t="s">
        <v>162</v>
      </c>
      <c r="I4003" s="176" t="s">
        <v>238</v>
      </c>
      <c r="J4003" s="250" t="s">
        <v>13</v>
      </c>
      <c r="K4003" s="178">
        <v>99585</v>
      </c>
      <c r="L4003" s="178">
        <v>0</v>
      </c>
      <c r="M4003" s="178">
        <v>0</v>
      </c>
      <c r="N4003" s="182" t="s">
        <v>146</v>
      </c>
      <c r="O4003" s="183" t="s">
        <v>146</v>
      </c>
    </row>
    <row r="4004" spans="1:15" customFormat="1" ht="15.5" x14ac:dyDescent="0.35">
      <c r="A4004" s="123" t="s">
        <v>8738</v>
      </c>
      <c r="B4004" s="124" t="s">
        <v>8739</v>
      </c>
      <c r="C4004" s="123" t="s">
        <v>109</v>
      </c>
      <c r="D4004" s="123" t="s">
        <v>155</v>
      </c>
      <c r="E4004" s="123" t="s">
        <v>155</v>
      </c>
      <c r="F4004" s="123">
        <v>2024</v>
      </c>
      <c r="G4004" s="123" t="s">
        <v>138</v>
      </c>
      <c r="H4004" s="123" t="s">
        <v>151</v>
      </c>
      <c r="I4004" s="123" t="s">
        <v>152</v>
      </c>
      <c r="J4004" s="251" t="s">
        <v>13</v>
      </c>
      <c r="K4004" s="181">
        <v>12992</v>
      </c>
      <c r="L4004" s="181">
        <v>0</v>
      </c>
      <c r="M4004" s="181">
        <v>0</v>
      </c>
      <c r="N4004" s="182" t="s">
        <v>146</v>
      </c>
      <c r="O4004" s="183" t="s">
        <v>146</v>
      </c>
    </row>
    <row r="4005" spans="1:15" customFormat="1" ht="15.5" x14ac:dyDescent="0.35">
      <c r="A4005" s="176" t="s">
        <v>8740</v>
      </c>
      <c r="B4005" s="177" t="s">
        <v>8741</v>
      </c>
      <c r="C4005" s="176" t="s">
        <v>89</v>
      </c>
      <c r="D4005" s="176" t="s">
        <v>186</v>
      </c>
      <c r="E4005" s="176" t="s">
        <v>187</v>
      </c>
      <c r="F4005" s="176">
        <v>2024</v>
      </c>
      <c r="G4005" s="176" t="s">
        <v>138</v>
      </c>
      <c r="H4005" s="176" t="s">
        <v>847</v>
      </c>
      <c r="I4005" s="176" t="s">
        <v>848</v>
      </c>
      <c r="J4005" s="250" t="s">
        <v>14</v>
      </c>
      <c r="K4005" s="178">
        <v>286818</v>
      </c>
      <c r="L4005" s="178">
        <v>0</v>
      </c>
      <c r="M4005" s="178">
        <v>0</v>
      </c>
      <c r="N4005" s="182" t="s">
        <v>146</v>
      </c>
      <c r="O4005" s="183" t="s">
        <v>146</v>
      </c>
    </row>
    <row r="4006" spans="1:15" customFormat="1" ht="15.5" x14ac:dyDescent="0.35">
      <c r="A4006" s="123" t="s">
        <v>8742</v>
      </c>
      <c r="B4006" s="124" t="s">
        <v>8743</v>
      </c>
      <c r="C4006" s="123" t="s">
        <v>100</v>
      </c>
      <c r="D4006" s="123" t="s">
        <v>1471</v>
      </c>
      <c r="E4006" s="123" t="s">
        <v>2423</v>
      </c>
      <c r="F4006" s="123">
        <v>2024</v>
      </c>
      <c r="G4006" s="123" t="s">
        <v>138</v>
      </c>
      <c r="H4006" s="123" t="s">
        <v>151</v>
      </c>
      <c r="I4006" s="123" t="s">
        <v>152</v>
      </c>
      <c r="J4006" s="251" t="s">
        <v>13</v>
      </c>
      <c r="K4006" s="181">
        <v>1</v>
      </c>
      <c r="L4006" s="181">
        <v>0</v>
      </c>
      <c r="M4006" s="181">
        <v>0</v>
      </c>
      <c r="N4006" s="182" t="s">
        <v>146</v>
      </c>
      <c r="O4006" s="183" t="s">
        <v>146</v>
      </c>
    </row>
    <row r="4007" spans="1:15" customFormat="1" ht="15.5" x14ac:dyDescent="0.35">
      <c r="A4007" s="176" t="s">
        <v>8744</v>
      </c>
      <c r="B4007" s="177" t="s">
        <v>8745</v>
      </c>
      <c r="C4007" s="176" t="s">
        <v>91</v>
      </c>
      <c r="D4007" s="176" t="s">
        <v>384</v>
      </c>
      <c r="E4007" s="176" t="s">
        <v>1824</v>
      </c>
      <c r="F4007" s="176">
        <v>2024</v>
      </c>
      <c r="G4007" s="176" t="s">
        <v>138</v>
      </c>
      <c r="H4007" s="176" t="s">
        <v>321</v>
      </c>
      <c r="I4007" s="176" t="s">
        <v>322</v>
      </c>
      <c r="J4007" s="250" t="s">
        <v>77</v>
      </c>
      <c r="K4007" s="178">
        <v>0</v>
      </c>
      <c r="L4007" s="178">
        <v>0</v>
      </c>
      <c r="M4007" s="178">
        <v>0</v>
      </c>
      <c r="N4007" s="182" t="s">
        <v>146</v>
      </c>
      <c r="O4007" s="183" t="s">
        <v>146</v>
      </c>
    </row>
    <row r="4008" spans="1:15" customFormat="1" ht="15.5" x14ac:dyDescent="0.35">
      <c r="A4008" s="123" t="s">
        <v>8746</v>
      </c>
      <c r="B4008" s="124" t="s">
        <v>8747</v>
      </c>
      <c r="C4008" s="123" t="s">
        <v>89</v>
      </c>
      <c r="D4008" s="123" t="s">
        <v>495</v>
      </c>
      <c r="E4008" s="123" t="s">
        <v>581</v>
      </c>
      <c r="F4008" s="123">
        <v>2024</v>
      </c>
      <c r="G4008" s="123" t="s">
        <v>138</v>
      </c>
      <c r="H4008" s="123" t="s">
        <v>139</v>
      </c>
      <c r="I4008" s="123" t="s">
        <v>140</v>
      </c>
      <c r="J4008" s="251" t="s">
        <v>13</v>
      </c>
      <c r="K4008" s="181">
        <v>33001</v>
      </c>
      <c r="L4008" s="181">
        <v>0</v>
      </c>
      <c r="M4008" s="181">
        <v>0</v>
      </c>
      <c r="N4008" s="182" t="s">
        <v>146</v>
      </c>
      <c r="O4008" s="183" t="s">
        <v>146</v>
      </c>
    </row>
    <row r="4009" spans="1:15" customFormat="1" ht="15.5" x14ac:dyDescent="0.35">
      <c r="A4009" s="176" t="s">
        <v>8748</v>
      </c>
      <c r="B4009" s="177" t="s">
        <v>8749</v>
      </c>
      <c r="C4009" s="176" t="s">
        <v>96</v>
      </c>
      <c r="D4009" s="176" t="s">
        <v>136</v>
      </c>
      <c r="E4009" s="176" t="s">
        <v>137</v>
      </c>
      <c r="F4009" s="176">
        <v>2024</v>
      </c>
      <c r="G4009" s="176" t="s">
        <v>138</v>
      </c>
      <c r="H4009" s="176" t="s">
        <v>144</v>
      </c>
      <c r="I4009" s="176" t="s">
        <v>145</v>
      </c>
      <c r="J4009" s="250" t="s">
        <v>13</v>
      </c>
      <c r="K4009" s="178">
        <v>302</v>
      </c>
      <c r="L4009" s="178">
        <v>0</v>
      </c>
      <c r="M4009" s="178">
        <v>0</v>
      </c>
      <c r="N4009" s="182" t="s">
        <v>146</v>
      </c>
      <c r="O4009" s="183" t="s">
        <v>146</v>
      </c>
    </row>
    <row r="4010" spans="1:15" customFormat="1" ht="15.5" x14ac:dyDescent="0.35">
      <c r="A4010" s="123" t="s">
        <v>8750</v>
      </c>
      <c r="B4010" s="124" t="s">
        <v>8751</v>
      </c>
      <c r="C4010" s="123" t="s">
        <v>90</v>
      </c>
      <c r="D4010" s="123" t="s">
        <v>742</v>
      </c>
      <c r="E4010" s="123" t="s">
        <v>4465</v>
      </c>
      <c r="F4010" s="123">
        <v>2024</v>
      </c>
      <c r="G4010" s="123" t="s">
        <v>138</v>
      </c>
      <c r="H4010" s="123" t="s">
        <v>151</v>
      </c>
      <c r="I4010" s="123" t="s">
        <v>152</v>
      </c>
      <c r="J4010" s="251" t="s">
        <v>13</v>
      </c>
      <c r="K4010" s="181">
        <v>10000</v>
      </c>
      <c r="L4010" s="181">
        <v>0</v>
      </c>
      <c r="M4010" s="181">
        <v>0</v>
      </c>
      <c r="N4010" s="182" t="s">
        <v>146</v>
      </c>
      <c r="O4010" s="183" t="s">
        <v>146</v>
      </c>
    </row>
    <row r="4011" spans="1:15" customFormat="1" ht="15.5" x14ac:dyDescent="0.35">
      <c r="A4011" s="176" t="s">
        <v>8752</v>
      </c>
      <c r="B4011" s="177" t="s">
        <v>8753</v>
      </c>
      <c r="C4011" s="176" t="s">
        <v>89</v>
      </c>
      <c r="D4011" s="176" t="s">
        <v>186</v>
      </c>
      <c r="E4011" s="176" t="s">
        <v>187</v>
      </c>
      <c r="F4011" s="176">
        <v>2024</v>
      </c>
      <c r="G4011" s="176" t="s">
        <v>138</v>
      </c>
      <c r="H4011" s="176" t="s">
        <v>847</v>
      </c>
      <c r="I4011" s="176" t="s">
        <v>848</v>
      </c>
      <c r="J4011" s="250" t="s">
        <v>13</v>
      </c>
      <c r="K4011" s="178">
        <v>653488</v>
      </c>
      <c r="L4011" s="178">
        <v>0</v>
      </c>
      <c r="M4011" s="178">
        <v>0</v>
      </c>
      <c r="N4011" s="182" t="s">
        <v>146</v>
      </c>
      <c r="O4011" s="183" t="s">
        <v>146</v>
      </c>
    </row>
    <row r="4012" spans="1:15" customFormat="1" ht="15.5" x14ac:dyDescent="0.35">
      <c r="A4012" s="123" t="s">
        <v>8754</v>
      </c>
      <c r="B4012" s="124" t="s">
        <v>8755</v>
      </c>
      <c r="C4012" s="123" t="s">
        <v>100</v>
      </c>
      <c r="D4012" s="123" t="s">
        <v>149</v>
      </c>
      <c r="E4012" s="123" t="s">
        <v>150</v>
      </c>
      <c r="F4012" s="123">
        <v>2024</v>
      </c>
      <c r="G4012" s="123" t="s">
        <v>138</v>
      </c>
      <c r="H4012" s="123" t="s">
        <v>151</v>
      </c>
      <c r="I4012" s="123" t="s">
        <v>152</v>
      </c>
      <c r="J4012" s="251" t="s">
        <v>13</v>
      </c>
      <c r="K4012" s="181">
        <v>16257034</v>
      </c>
      <c r="L4012" s="181">
        <v>0</v>
      </c>
      <c r="M4012" s="181">
        <v>0</v>
      </c>
      <c r="N4012" s="182" t="s">
        <v>146</v>
      </c>
      <c r="O4012" s="183" t="s">
        <v>146</v>
      </c>
    </row>
    <row r="4013" spans="1:15" customFormat="1" ht="15.5" x14ac:dyDescent="0.35">
      <c r="A4013" s="176" t="s">
        <v>8756</v>
      </c>
      <c r="B4013" s="177" t="s">
        <v>8757</v>
      </c>
      <c r="C4013" s="176" t="s">
        <v>84</v>
      </c>
      <c r="D4013" s="176" t="s">
        <v>440</v>
      </c>
      <c r="E4013" s="176" t="s">
        <v>440</v>
      </c>
      <c r="F4013" s="176">
        <v>2024</v>
      </c>
      <c r="G4013" s="176" t="s">
        <v>138</v>
      </c>
      <c r="H4013" s="176" t="s">
        <v>151</v>
      </c>
      <c r="I4013" s="176" t="s">
        <v>200</v>
      </c>
      <c r="J4013" s="250" t="s">
        <v>13</v>
      </c>
      <c r="K4013" s="178">
        <v>1327732</v>
      </c>
      <c r="L4013" s="178">
        <v>0</v>
      </c>
      <c r="M4013" s="178">
        <v>0</v>
      </c>
      <c r="N4013" s="182" t="s">
        <v>146</v>
      </c>
      <c r="O4013" s="183" t="s">
        <v>146</v>
      </c>
    </row>
    <row r="4014" spans="1:15" customFormat="1" ht="15.5" x14ac:dyDescent="0.35">
      <c r="A4014" s="123" t="s">
        <v>8758</v>
      </c>
      <c r="B4014" s="124" t="s">
        <v>8759</v>
      </c>
      <c r="C4014" s="123" t="s">
        <v>92</v>
      </c>
      <c r="D4014" s="123" t="s">
        <v>721</v>
      </c>
      <c r="E4014" s="123" t="s">
        <v>760</v>
      </c>
      <c r="F4014" s="123">
        <v>2024</v>
      </c>
      <c r="G4014" s="123" t="s">
        <v>138</v>
      </c>
      <c r="H4014" s="123" t="s">
        <v>144</v>
      </c>
      <c r="I4014" s="123" t="s">
        <v>943</v>
      </c>
      <c r="J4014" s="251" t="s">
        <v>13</v>
      </c>
      <c r="K4014" s="181">
        <v>6454</v>
      </c>
      <c r="L4014" s="181">
        <v>0</v>
      </c>
      <c r="M4014" s="181">
        <v>0</v>
      </c>
      <c r="N4014" s="182" t="s">
        <v>146</v>
      </c>
      <c r="O4014" s="183" t="s">
        <v>146</v>
      </c>
    </row>
    <row r="4015" spans="1:15" customFormat="1" ht="15.5" x14ac:dyDescent="0.35">
      <c r="A4015" s="176" t="s">
        <v>8760</v>
      </c>
      <c r="B4015" s="177" t="s">
        <v>8761</v>
      </c>
      <c r="C4015" s="176" t="s">
        <v>84</v>
      </c>
      <c r="D4015" s="176" t="s">
        <v>155</v>
      </c>
      <c r="E4015" s="176" t="s">
        <v>155</v>
      </c>
      <c r="F4015" s="176">
        <v>2024</v>
      </c>
      <c r="G4015" s="176" t="s">
        <v>138</v>
      </c>
      <c r="H4015" s="176" t="s">
        <v>151</v>
      </c>
      <c r="I4015" s="176" t="s">
        <v>152</v>
      </c>
      <c r="J4015" s="250" t="s">
        <v>13</v>
      </c>
      <c r="K4015" s="178">
        <v>1</v>
      </c>
      <c r="L4015" s="178">
        <v>0</v>
      </c>
      <c r="M4015" s="178">
        <v>0</v>
      </c>
      <c r="N4015" s="182" t="s">
        <v>146</v>
      </c>
      <c r="O4015" s="183" t="s">
        <v>146</v>
      </c>
    </row>
    <row r="4016" spans="1:15" customFormat="1" ht="15.5" x14ac:dyDescent="0.35">
      <c r="A4016" s="123" t="s">
        <v>8762</v>
      </c>
      <c r="B4016" s="124" t="s">
        <v>8763</v>
      </c>
      <c r="C4016" s="123" t="s">
        <v>87</v>
      </c>
      <c r="D4016" s="123" t="s">
        <v>60</v>
      </c>
      <c r="E4016" s="123" t="s">
        <v>418</v>
      </c>
      <c r="F4016" s="123">
        <v>2024</v>
      </c>
      <c r="G4016" s="123" t="s">
        <v>138</v>
      </c>
      <c r="H4016" s="123" t="s">
        <v>139</v>
      </c>
      <c r="I4016" s="123" t="s">
        <v>140</v>
      </c>
      <c r="J4016" s="251" t="s">
        <v>13</v>
      </c>
      <c r="K4016" s="181">
        <v>44409</v>
      </c>
      <c r="L4016" s="181">
        <v>0</v>
      </c>
      <c r="M4016" s="181">
        <v>0</v>
      </c>
      <c r="N4016" s="182" t="s">
        <v>146</v>
      </c>
      <c r="O4016" s="183" t="s">
        <v>146</v>
      </c>
    </row>
    <row r="4017" spans="1:15" customFormat="1" ht="15.5" x14ac:dyDescent="0.35">
      <c r="A4017" s="176" t="s">
        <v>8764</v>
      </c>
      <c r="B4017" s="177" t="s">
        <v>8765</v>
      </c>
      <c r="C4017" s="176" t="s">
        <v>91</v>
      </c>
      <c r="D4017" s="176" t="s">
        <v>763</v>
      </c>
      <c r="E4017" s="176" t="s">
        <v>1337</v>
      </c>
      <c r="F4017" s="176">
        <v>2024</v>
      </c>
      <c r="G4017" s="176" t="s">
        <v>138</v>
      </c>
      <c r="H4017" s="176" t="s">
        <v>151</v>
      </c>
      <c r="I4017" s="176" t="s">
        <v>200</v>
      </c>
      <c r="J4017" s="250" t="s">
        <v>13</v>
      </c>
      <c r="K4017" s="178">
        <v>0</v>
      </c>
      <c r="L4017" s="178">
        <v>0</v>
      </c>
      <c r="M4017" s="178">
        <v>0</v>
      </c>
      <c r="N4017" s="182" t="s">
        <v>146</v>
      </c>
      <c r="O4017" s="183" t="s">
        <v>146</v>
      </c>
    </row>
    <row r="4018" spans="1:15" customFormat="1" ht="15.5" x14ac:dyDescent="0.35">
      <c r="A4018" s="123" t="s">
        <v>8766</v>
      </c>
      <c r="B4018" s="124" t="s">
        <v>8767</v>
      </c>
      <c r="C4018" s="123" t="s">
        <v>91</v>
      </c>
      <c r="D4018" s="123" t="s">
        <v>393</v>
      </c>
      <c r="E4018" s="123" t="s">
        <v>4723</v>
      </c>
      <c r="F4018" s="123">
        <v>2024</v>
      </c>
      <c r="G4018" s="123" t="s">
        <v>138</v>
      </c>
      <c r="H4018" s="123" t="s">
        <v>151</v>
      </c>
      <c r="I4018" s="123" t="s">
        <v>152</v>
      </c>
      <c r="J4018" s="251" t="s">
        <v>13</v>
      </c>
      <c r="K4018" s="181">
        <v>40365</v>
      </c>
      <c r="L4018" s="181">
        <v>0</v>
      </c>
      <c r="M4018" s="181">
        <v>0</v>
      </c>
      <c r="N4018" s="182" t="s">
        <v>146</v>
      </c>
      <c r="O4018" s="183" t="s">
        <v>146</v>
      </c>
    </row>
    <row r="4019" spans="1:15" customFormat="1" ht="15.5" x14ac:dyDescent="0.35">
      <c r="A4019" s="176" t="s">
        <v>8768</v>
      </c>
      <c r="B4019" s="177" t="s">
        <v>8769</v>
      </c>
      <c r="C4019" s="176" t="s">
        <v>89</v>
      </c>
      <c r="D4019" s="176" t="s">
        <v>186</v>
      </c>
      <c r="E4019" s="176" t="s">
        <v>303</v>
      </c>
      <c r="F4019" s="176">
        <v>2024</v>
      </c>
      <c r="G4019" s="176" t="s">
        <v>138</v>
      </c>
      <c r="H4019" s="176" t="s">
        <v>210</v>
      </c>
      <c r="I4019" s="176" t="s">
        <v>1370</v>
      </c>
      <c r="J4019" s="250" t="s">
        <v>13</v>
      </c>
      <c r="K4019" s="178">
        <v>28647</v>
      </c>
      <c r="L4019" s="178">
        <v>0</v>
      </c>
      <c r="M4019" s="178">
        <v>0</v>
      </c>
      <c r="N4019" s="182" t="s">
        <v>146</v>
      </c>
      <c r="O4019" s="183" t="s">
        <v>146</v>
      </c>
    </row>
    <row r="4020" spans="1:15" customFormat="1" ht="15.5" x14ac:dyDescent="0.35">
      <c r="A4020" s="123" t="s">
        <v>8770</v>
      </c>
      <c r="B4020" s="124" t="s">
        <v>8771</v>
      </c>
      <c r="C4020" s="123" t="s">
        <v>109</v>
      </c>
      <c r="D4020" s="123" t="s">
        <v>288</v>
      </c>
      <c r="E4020" s="123" t="s">
        <v>288</v>
      </c>
      <c r="F4020" s="123">
        <v>2024</v>
      </c>
      <c r="G4020" s="123" t="s">
        <v>138</v>
      </c>
      <c r="H4020" s="123" t="s">
        <v>162</v>
      </c>
      <c r="I4020" s="123" t="s">
        <v>218</v>
      </c>
      <c r="J4020" s="251" t="s">
        <v>77</v>
      </c>
      <c r="K4020" s="181">
        <v>747447</v>
      </c>
      <c r="L4020" s="181">
        <v>0</v>
      </c>
      <c r="M4020" s="181">
        <v>0</v>
      </c>
      <c r="N4020" s="182" t="s">
        <v>146</v>
      </c>
      <c r="O4020" s="183" t="s">
        <v>146</v>
      </c>
    </row>
    <row r="4021" spans="1:15" customFormat="1" ht="15.5" x14ac:dyDescent="0.35">
      <c r="A4021" s="176" t="s">
        <v>8772</v>
      </c>
      <c r="B4021" s="177" t="s">
        <v>8773</v>
      </c>
      <c r="C4021" s="176" t="s">
        <v>92</v>
      </c>
      <c r="D4021" s="176" t="s">
        <v>361</v>
      </c>
      <c r="E4021" s="176" t="s">
        <v>1722</v>
      </c>
      <c r="F4021" s="176">
        <v>2024</v>
      </c>
      <c r="G4021" s="176" t="s">
        <v>138</v>
      </c>
      <c r="H4021" s="176" t="s">
        <v>908</v>
      </c>
      <c r="I4021" s="176" t="s">
        <v>252</v>
      </c>
      <c r="J4021" s="250" t="s">
        <v>77</v>
      </c>
      <c r="K4021" s="178">
        <v>3193984</v>
      </c>
      <c r="L4021" s="178">
        <v>0</v>
      </c>
      <c r="M4021" s="178">
        <v>0</v>
      </c>
      <c r="N4021" s="182" t="s">
        <v>146</v>
      </c>
      <c r="O4021" s="183" t="s">
        <v>146</v>
      </c>
    </row>
    <row r="4022" spans="1:15" customFormat="1" ht="15.5" x14ac:dyDescent="0.35">
      <c r="A4022" s="123" t="s">
        <v>8774</v>
      </c>
      <c r="B4022" s="124" t="s">
        <v>8775</v>
      </c>
      <c r="C4022" s="123" t="s">
        <v>92</v>
      </c>
      <c r="D4022" s="123" t="s">
        <v>721</v>
      </c>
      <c r="E4022" s="123" t="s">
        <v>1912</v>
      </c>
      <c r="F4022" s="123">
        <v>2024</v>
      </c>
      <c r="G4022" s="123" t="s">
        <v>138</v>
      </c>
      <c r="H4022" s="123" t="s">
        <v>182</v>
      </c>
      <c r="I4022" s="123" t="s">
        <v>183</v>
      </c>
      <c r="J4022" s="251" t="s">
        <v>14</v>
      </c>
      <c r="K4022" s="181">
        <v>33968</v>
      </c>
      <c r="L4022" s="181">
        <v>0</v>
      </c>
      <c r="M4022" s="181">
        <v>0</v>
      </c>
      <c r="N4022" s="182" t="s">
        <v>146</v>
      </c>
      <c r="O4022" s="183" t="s">
        <v>146</v>
      </c>
    </row>
    <row r="4023" spans="1:15" customFormat="1" ht="15.5" x14ac:dyDescent="0.35">
      <c r="A4023" s="176" t="s">
        <v>8776</v>
      </c>
      <c r="B4023" s="177" t="s">
        <v>8777</v>
      </c>
      <c r="C4023" s="176" t="s">
        <v>90</v>
      </c>
      <c r="D4023" s="176" t="s">
        <v>742</v>
      </c>
      <c r="E4023" s="176" t="s">
        <v>742</v>
      </c>
      <c r="F4023" s="176">
        <v>2024</v>
      </c>
      <c r="G4023" s="176" t="s">
        <v>138</v>
      </c>
      <c r="H4023" s="176" t="s">
        <v>151</v>
      </c>
      <c r="I4023" s="176" t="s">
        <v>152</v>
      </c>
      <c r="J4023" s="250" t="s">
        <v>13</v>
      </c>
      <c r="K4023" s="178">
        <v>49710294</v>
      </c>
      <c r="L4023" s="178">
        <v>0</v>
      </c>
      <c r="M4023" s="178">
        <v>0</v>
      </c>
      <c r="N4023" s="182" t="s">
        <v>146</v>
      </c>
      <c r="O4023" s="183" t="s">
        <v>146</v>
      </c>
    </row>
    <row r="4024" spans="1:15" customFormat="1" ht="15.5" x14ac:dyDescent="0.35">
      <c r="A4024" s="123" t="s">
        <v>8778</v>
      </c>
      <c r="B4024" s="124" t="s">
        <v>8779</v>
      </c>
      <c r="C4024" s="123" t="s">
        <v>90</v>
      </c>
      <c r="D4024" s="123" t="s">
        <v>63</v>
      </c>
      <c r="E4024" s="123" t="s">
        <v>925</v>
      </c>
      <c r="F4024" s="123">
        <v>2024</v>
      </c>
      <c r="G4024" s="123" t="s">
        <v>138</v>
      </c>
      <c r="H4024" s="123" t="s">
        <v>151</v>
      </c>
      <c r="I4024" s="123" t="s">
        <v>152</v>
      </c>
      <c r="J4024" s="251" t="s">
        <v>13</v>
      </c>
      <c r="K4024" s="181">
        <v>1911</v>
      </c>
      <c r="L4024" s="181">
        <v>0</v>
      </c>
      <c r="M4024" s="181">
        <v>0</v>
      </c>
      <c r="N4024" s="182" t="s">
        <v>146</v>
      </c>
      <c r="O4024" s="183" t="s">
        <v>146</v>
      </c>
    </row>
    <row r="4025" spans="1:15" customFormat="1" ht="15.5" x14ac:dyDescent="0.35">
      <c r="A4025" s="176" t="s">
        <v>8780</v>
      </c>
      <c r="B4025" s="177" t="s">
        <v>8781</v>
      </c>
      <c r="C4025" s="176" t="s">
        <v>97</v>
      </c>
      <c r="D4025" s="176" t="s">
        <v>155</v>
      </c>
      <c r="E4025" s="176" t="s">
        <v>155</v>
      </c>
      <c r="F4025" s="176">
        <v>2024</v>
      </c>
      <c r="G4025" s="176" t="s">
        <v>138</v>
      </c>
      <c r="H4025" s="176" t="s">
        <v>151</v>
      </c>
      <c r="I4025" s="176" t="s">
        <v>152</v>
      </c>
      <c r="J4025" s="250" t="s">
        <v>13</v>
      </c>
      <c r="K4025" s="178">
        <v>1598</v>
      </c>
      <c r="L4025" s="178">
        <v>0</v>
      </c>
      <c r="M4025" s="178">
        <v>0</v>
      </c>
      <c r="N4025" s="182" t="s">
        <v>146</v>
      </c>
      <c r="O4025" s="183" t="s">
        <v>146</v>
      </c>
    </row>
    <row r="4026" spans="1:15" customFormat="1" ht="15.5" x14ac:dyDescent="0.35">
      <c r="A4026" s="123" t="s">
        <v>8782</v>
      </c>
      <c r="B4026" s="124" t="s">
        <v>8783</v>
      </c>
      <c r="C4026" s="123" t="s">
        <v>96</v>
      </c>
      <c r="D4026" s="123" t="s">
        <v>166</v>
      </c>
      <c r="E4026" s="123" t="s">
        <v>285</v>
      </c>
      <c r="F4026" s="123">
        <v>2024</v>
      </c>
      <c r="G4026" s="123" t="s">
        <v>138</v>
      </c>
      <c r="H4026" s="123" t="s">
        <v>151</v>
      </c>
      <c r="I4026" s="123" t="s">
        <v>152</v>
      </c>
      <c r="J4026" s="251" t="s">
        <v>13</v>
      </c>
      <c r="K4026" s="181">
        <v>1</v>
      </c>
      <c r="L4026" s="181">
        <v>0</v>
      </c>
      <c r="M4026" s="181">
        <v>0</v>
      </c>
      <c r="N4026" s="182" t="s">
        <v>146</v>
      </c>
      <c r="O4026" s="183" t="s">
        <v>146</v>
      </c>
    </row>
    <row r="4027" spans="1:15" customFormat="1" ht="15.5" x14ac:dyDescent="0.35">
      <c r="A4027" s="176" t="s">
        <v>8784</v>
      </c>
      <c r="B4027" s="177" t="s">
        <v>8785</v>
      </c>
      <c r="C4027" s="176" t="s">
        <v>96</v>
      </c>
      <c r="D4027" s="176" t="s">
        <v>155</v>
      </c>
      <c r="E4027" s="176" t="s">
        <v>155</v>
      </c>
      <c r="F4027" s="176">
        <v>2024</v>
      </c>
      <c r="G4027" s="176" t="s">
        <v>138</v>
      </c>
      <c r="H4027" s="176" t="s">
        <v>151</v>
      </c>
      <c r="I4027" s="176" t="s">
        <v>152</v>
      </c>
      <c r="J4027" s="250" t="s">
        <v>13</v>
      </c>
      <c r="K4027" s="178">
        <v>2000</v>
      </c>
      <c r="L4027" s="178">
        <v>0</v>
      </c>
      <c r="M4027" s="178">
        <v>0</v>
      </c>
      <c r="N4027" s="182" t="s">
        <v>146</v>
      </c>
      <c r="O4027" s="183" t="s">
        <v>146</v>
      </c>
    </row>
    <row r="4028" spans="1:15" customFormat="1" ht="15.5" x14ac:dyDescent="0.35">
      <c r="A4028" s="123" t="s">
        <v>8786</v>
      </c>
      <c r="B4028" s="124" t="s">
        <v>8787</v>
      </c>
      <c r="C4028" s="123" t="s">
        <v>89</v>
      </c>
      <c r="D4028" s="123" t="s">
        <v>186</v>
      </c>
      <c r="E4028" s="123" t="s">
        <v>374</v>
      </c>
      <c r="F4028" s="123">
        <v>2024</v>
      </c>
      <c r="G4028" s="123" t="s">
        <v>138</v>
      </c>
      <c r="H4028" s="123" t="s">
        <v>196</v>
      </c>
      <c r="I4028" s="123" t="s">
        <v>196</v>
      </c>
      <c r="J4028" s="251" t="s">
        <v>13</v>
      </c>
      <c r="K4028" s="181">
        <v>31264</v>
      </c>
      <c r="L4028" s="181">
        <v>0</v>
      </c>
      <c r="M4028" s="181">
        <v>0</v>
      </c>
      <c r="N4028" s="182" t="s">
        <v>146</v>
      </c>
      <c r="O4028" s="183" t="s">
        <v>146</v>
      </c>
    </row>
    <row r="4029" spans="1:15" customFormat="1" ht="15.5" x14ac:dyDescent="0.35">
      <c r="A4029" s="176" t="s">
        <v>8788</v>
      </c>
      <c r="B4029" s="177" t="s">
        <v>8789</v>
      </c>
      <c r="C4029" s="176" t="s">
        <v>88</v>
      </c>
      <c r="D4029" s="176" t="s">
        <v>396</v>
      </c>
      <c r="E4029" s="176" t="s">
        <v>464</v>
      </c>
      <c r="F4029" s="176">
        <v>2024</v>
      </c>
      <c r="G4029" s="176" t="s">
        <v>138</v>
      </c>
      <c r="H4029" s="176" t="s">
        <v>182</v>
      </c>
      <c r="I4029" s="176" t="s">
        <v>1000</v>
      </c>
      <c r="J4029" s="250" t="s">
        <v>13</v>
      </c>
      <c r="K4029" s="178">
        <v>6422704</v>
      </c>
      <c r="L4029" s="178">
        <v>0</v>
      </c>
      <c r="M4029" s="178">
        <v>0</v>
      </c>
      <c r="N4029" s="182" t="s">
        <v>146</v>
      </c>
      <c r="O4029" s="183" t="s">
        <v>146</v>
      </c>
    </row>
    <row r="4030" spans="1:15" customFormat="1" ht="15.5" x14ac:dyDescent="0.35">
      <c r="A4030" s="123" t="s">
        <v>8790</v>
      </c>
      <c r="B4030" s="124" t="s">
        <v>8791</v>
      </c>
      <c r="C4030" s="123" t="s">
        <v>292</v>
      </c>
      <c r="D4030" s="123" t="s">
        <v>655</v>
      </c>
      <c r="E4030" s="123" t="s">
        <v>655</v>
      </c>
      <c r="F4030" s="123">
        <v>2024</v>
      </c>
      <c r="G4030" s="123" t="s">
        <v>138</v>
      </c>
      <c r="H4030" s="123" t="s">
        <v>182</v>
      </c>
      <c r="I4030" s="123" t="s">
        <v>330</v>
      </c>
      <c r="J4030" s="251" t="s">
        <v>13</v>
      </c>
      <c r="K4030" s="181">
        <v>1</v>
      </c>
      <c r="L4030" s="181">
        <v>0</v>
      </c>
      <c r="M4030" s="181">
        <v>0</v>
      </c>
      <c r="N4030" s="182" t="s">
        <v>146</v>
      </c>
      <c r="O4030" s="183" t="s">
        <v>146</v>
      </c>
    </row>
    <row r="4031" spans="1:15" customFormat="1" ht="15.5" x14ac:dyDescent="0.35">
      <c r="A4031" s="176" t="s">
        <v>8792</v>
      </c>
      <c r="B4031" s="177" t="s">
        <v>8793</v>
      </c>
      <c r="C4031" s="176" t="s">
        <v>91</v>
      </c>
      <c r="D4031" s="176" t="s">
        <v>155</v>
      </c>
      <c r="E4031" s="176" t="s">
        <v>155</v>
      </c>
      <c r="F4031" s="176">
        <v>2024</v>
      </c>
      <c r="G4031" s="176" t="s">
        <v>138</v>
      </c>
      <c r="H4031" s="176" t="s">
        <v>151</v>
      </c>
      <c r="I4031" s="176" t="s">
        <v>152</v>
      </c>
      <c r="J4031" s="250" t="s">
        <v>13</v>
      </c>
      <c r="K4031" s="178">
        <v>23805</v>
      </c>
      <c r="L4031" s="178">
        <v>0</v>
      </c>
      <c r="M4031" s="178">
        <v>0</v>
      </c>
      <c r="N4031" s="182" t="s">
        <v>146</v>
      </c>
      <c r="O4031" s="183" t="s">
        <v>146</v>
      </c>
    </row>
    <row r="4032" spans="1:15" customFormat="1" ht="15.5" x14ac:dyDescent="0.35">
      <c r="A4032" s="123" t="s">
        <v>8794</v>
      </c>
      <c r="B4032" s="124" t="s">
        <v>8795</v>
      </c>
      <c r="C4032" s="123" t="s">
        <v>93</v>
      </c>
      <c r="D4032" s="123" t="s">
        <v>194</v>
      </c>
      <c r="E4032" s="123" t="s">
        <v>194</v>
      </c>
      <c r="F4032" s="123">
        <v>2024</v>
      </c>
      <c r="G4032" s="123" t="s">
        <v>138</v>
      </c>
      <c r="H4032" s="123" t="s">
        <v>151</v>
      </c>
      <c r="I4032" s="123" t="s">
        <v>200</v>
      </c>
      <c r="J4032" s="251" t="s">
        <v>77</v>
      </c>
      <c r="K4032" s="181">
        <v>10350</v>
      </c>
      <c r="L4032" s="181">
        <v>0</v>
      </c>
      <c r="M4032" s="181">
        <v>0</v>
      </c>
      <c r="N4032" s="182" t="s">
        <v>146</v>
      </c>
      <c r="O4032" s="183" t="s">
        <v>146</v>
      </c>
    </row>
    <row r="4033" spans="1:15" customFormat="1" ht="15.5" x14ac:dyDescent="0.35">
      <c r="A4033" s="176" t="s">
        <v>8796</v>
      </c>
      <c r="B4033" s="177" t="s">
        <v>8797</v>
      </c>
      <c r="C4033" s="176" t="s">
        <v>109</v>
      </c>
      <c r="D4033" s="176" t="s">
        <v>368</v>
      </c>
      <c r="E4033" s="176" t="s">
        <v>2339</v>
      </c>
      <c r="F4033" s="176">
        <v>2024</v>
      </c>
      <c r="G4033" s="176" t="s">
        <v>138</v>
      </c>
      <c r="H4033" s="176" t="s">
        <v>908</v>
      </c>
      <c r="I4033" s="176" t="s">
        <v>2166</v>
      </c>
      <c r="J4033" s="250" t="s">
        <v>13</v>
      </c>
      <c r="K4033" s="178">
        <v>94900</v>
      </c>
      <c r="L4033" s="178">
        <v>0</v>
      </c>
      <c r="M4033" s="178">
        <v>0</v>
      </c>
      <c r="N4033" s="182" t="s">
        <v>146</v>
      </c>
      <c r="O4033" s="183" t="s">
        <v>146</v>
      </c>
    </row>
    <row r="4034" spans="1:15" customFormat="1" ht="15.5" x14ac:dyDescent="0.35">
      <c r="A4034" s="123" t="s">
        <v>8798</v>
      </c>
      <c r="B4034" s="124" t="s">
        <v>8799</v>
      </c>
      <c r="C4034" s="123" t="s">
        <v>84</v>
      </c>
      <c r="D4034" s="123" t="s">
        <v>155</v>
      </c>
      <c r="E4034" s="123" t="s">
        <v>155</v>
      </c>
      <c r="F4034" s="123">
        <v>2024</v>
      </c>
      <c r="G4034" s="123" t="s">
        <v>138</v>
      </c>
      <c r="H4034" s="123" t="s">
        <v>151</v>
      </c>
      <c r="I4034" s="123" t="s">
        <v>152</v>
      </c>
      <c r="J4034" s="251" t="s">
        <v>13</v>
      </c>
      <c r="K4034" s="181">
        <v>1490</v>
      </c>
      <c r="L4034" s="181">
        <v>0</v>
      </c>
      <c r="M4034" s="181">
        <v>0</v>
      </c>
      <c r="N4034" s="182" t="s">
        <v>146</v>
      </c>
      <c r="O4034" s="183" t="s">
        <v>146</v>
      </c>
    </row>
    <row r="4035" spans="1:15" customFormat="1" ht="15.5" x14ac:dyDescent="0.35">
      <c r="A4035" s="176" t="s">
        <v>8800</v>
      </c>
      <c r="B4035" s="177" t="s">
        <v>8801</v>
      </c>
      <c r="C4035" s="176" t="s">
        <v>100</v>
      </c>
      <c r="D4035" s="176" t="s">
        <v>155</v>
      </c>
      <c r="E4035" s="176" t="s">
        <v>155</v>
      </c>
      <c r="F4035" s="176">
        <v>2024</v>
      </c>
      <c r="G4035" s="176" t="s">
        <v>138</v>
      </c>
      <c r="H4035" s="176" t="s">
        <v>182</v>
      </c>
      <c r="I4035" s="176" t="s">
        <v>584</v>
      </c>
      <c r="J4035" s="250" t="s">
        <v>13</v>
      </c>
      <c r="K4035" s="178">
        <v>10250992</v>
      </c>
      <c r="L4035" s="178">
        <v>0</v>
      </c>
      <c r="M4035" s="178">
        <v>0</v>
      </c>
      <c r="N4035" s="182" t="s">
        <v>146</v>
      </c>
      <c r="O4035" s="183" t="s">
        <v>146</v>
      </c>
    </row>
    <row r="4036" spans="1:15" customFormat="1" ht="15.5" x14ac:dyDescent="0.35">
      <c r="A4036" s="123" t="s">
        <v>8802</v>
      </c>
      <c r="B4036" s="124" t="s">
        <v>8803</v>
      </c>
      <c r="C4036" s="123" t="s">
        <v>109</v>
      </c>
      <c r="D4036" s="123" t="s">
        <v>288</v>
      </c>
      <c r="E4036" s="123" t="s">
        <v>1614</v>
      </c>
      <c r="F4036" s="123">
        <v>2024</v>
      </c>
      <c r="G4036" s="123" t="s">
        <v>2052</v>
      </c>
      <c r="H4036" s="123" t="s">
        <v>144</v>
      </c>
      <c r="I4036" s="123" t="s">
        <v>144</v>
      </c>
      <c r="J4036" s="251" t="s">
        <v>13</v>
      </c>
      <c r="K4036" s="181">
        <v>192871</v>
      </c>
      <c r="L4036" s="181">
        <v>0</v>
      </c>
      <c r="M4036" s="181">
        <v>0</v>
      </c>
      <c r="N4036" s="182" t="s">
        <v>146</v>
      </c>
      <c r="O4036" s="183" t="s">
        <v>146</v>
      </c>
    </row>
    <row r="4037" spans="1:15" customFormat="1" ht="15.5" x14ac:dyDescent="0.35">
      <c r="A4037" s="176" t="s">
        <v>8804</v>
      </c>
      <c r="B4037" s="177" t="s">
        <v>8805</v>
      </c>
      <c r="C4037" s="176" t="s">
        <v>89</v>
      </c>
      <c r="D4037" s="176" t="s">
        <v>186</v>
      </c>
      <c r="E4037" s="176" t="s">
        <v>589</v>
      </c>
      <c r="F4037" s="176">
        <v>2024</v>
      </c>
      <c r="G4037" s="176" t="s">
        <v>138</v>
      </c>
      <c r="H4037" s="176" t="s">
        <v>162</v>
      </c>
      <c r="I4037" s="176" t="s">
        <v>218</v>
      </c>
      <c r="J4037" s="250" t="s">
        <v>13</v>
      </c>
      <c r="K4037" s="178">
        <v>553105</v>
      </c>
      <c r="L4037" s="178">
        <v>0</v>
      </c>
      <c r="M4037" s="178">
        <v>0</v>
      </c>
      <c r="N4037" s="182" t="s">
        <v>146</v>
      </c>
      <c r="O4037" s="183" t="s">
        <v>146</v>
      </c>
    </row>
    <row r="4038" spans="1:15" customFormat="1" ht="15.5" x14ac:dyDescent="0.35">
      <c r="A4038" s="123" t="s">
        <v>8806</v>
      </c>
      <c r="B4038" s="124" t="s">
        <v>8807</v>
      </c>
      <c r="C4038" s="123" t="s">
        <v>84</v>
      </c>
      <c r="D4038" s="123" t="s">
        <v>440</v>
      </c>
      <c r="E4038" s="123" t="s">
        <v>155</v>
      </c>
      <c r="F4038" s="123">
        <v>2024</v>
      </c>
      <c r="G4038" s="123" t="s">
        <v>138</v>
      </c>
      <c r="H4038" s="123" t="s">
        <v>162</v>
      </c>
      <c r="I4038" s="123" t="s">
        <v>252</v>
      </c>
      <c r="J4038" s="251" t="s">
        <v>13</v>
      </c>
      <c r="K4038" s="181">
        <v>90939</v>
      </c>
      <c r="L4038" s="181">
        <v>0</v>
      </c>
      <c r="M4038" s="181">
        <v>0</v>
      </c>
      <c r="N4038" s="182" t="s">
        <v>146</v>
      </c>
      <c r="O4038" s="183" t="s">
        <v>146</v>
      </c>
    </row>
    <row r="4039" spans="1:15" customFormat="1" ht="15.5" x14ac:dyDescent="0.35">
      <c r="A4039" s="176" t="s">
        <v>8808</v>
      </c>
      <c r="B4039" s="177" t="s">
        <v>8809</v>
      </c>
      <c r="C4039" s="176" t="s">
        <v>109</v>
      </c>
      <c r="D4039" s="176" t="s">
        <v>288</v>
      </c>
      <c r="E4039" s="176" t="s">
        <v>616</v>
      </c>
      <c r="F4039" s="176">
        <v>2024</v>
      </c>
      <c r="G4039" s="176" t="s">
        <v>2052</v>
      </c>
      <c r="H4039" s="176" t="s">
        <v>144</v>
      </c>
      <c r="I4039" s="176" t="s">
        <v>144</v>
      </c>
      <c r="J4039" s="250" t="s">
        <v>13</v>
      </c>
      <c r="K4039" s="178">
        <v>55104</v>
      </c>
      <c r="L4039" s="178">
        <v>0</v>
      </c>
      <c r="M4039" s="178">
        <v>0</v>
      </c>
      <c r="N4039" s="182" t="s">
        <v>146</v>
      </c>
      <c r="O4039" s="183" t="s">
        <v>146</v>
      </c>
    </row>
    <row r="4040" spans="1:15" customFormat="1" ht="15.5" x14ac:dyDescent="0.35">
      <c r="A4040" s="123" t="s">
        <v>8810</v>
      </c>
      <c r="B4040" s="124" t="s">
        <v>8811</v>
      </c>
      <c r="C4040" s="123" t="s">
        <v>98</v>
      </c>
      <c r="D4040" s="123" t="s">
        <v>155</v>
      </c>
      <c r="E4040" s="123" t="s">
        <v>155</v>
      </c>
      <c r="F4040" s="123">
        <v>2024</v>
      </c>
      <c r="G4040" s="123" t="s">
        <v>138</v>
      </c>
      <c r="H4040" s="123" t="s">
        <v>270</v>
      </c>
      <c r="I4040" s="123" t="s">
        <v>271</v>
      </c>
      <c r="J4040" s="251" t="s">
        <v>13</v>
      </c>
      <c r="K4040" s="181">
        <v>0</v>
      </c>
      <c r="L4040" s="181">
        <v>0</v>
      </c>
      <c r="M4040" s="181">
        <v>0</v>
      </c>
      <c r="N4040" s="182" t="s">
        <v>146</v>
      </c>
      <c r="O4040" s="183" t="s">
        <v>146</v>
      </c>
    </row>
    <row r="4041" spans="1:15" customFormat="1" ht="15.5" x14ac:dyDescent="0.35">
      <c r="A4041" s="176" t="s">
        <v>8812</v>
      </c>
      <c r="B4041" s="177" t="s">
        <v>8813</v>
      </c>
      <c r="C4041" s="176" t="s">
        <v>91</v>
      </c>
      <c r="D4041" s="176" t="s">
        <v>460</v>
      </c>
      <c r="E4041" s="176" t="s">
        <v>859</v>
      </c>
      <c r="F4041" s="176">
        <v>2024</v>
      </c>
      <c r="G4041" s="176" t="s">
        <v>138</v>
      </c>
      <c r="H4041" s="176" t="s">
        <v>196</v>
      </c>
      <c r="I4041" s="176" t="s">
        <v>196</v>
      </c>
      <c r="J4041" s="250" t="s">
        <v>77</v>
      </c>
      <c r="K4041" s="178">
        <v>1123795</v>
      </c>
      <c r="L4041" s="178">
        <v>0</v>
      </c>
      <c r="M4041" s="178">
        <v>0</v>
      </c>
      <c r="N4041" s="182" t="s">
        <v>146</v>
      </c>
      <c r="O4041" s="183" t="s">
        <v>146</v>
      </c>
    </row>
    <row r="4042" spans="1:15" customFormat="1" ht="15.5" x14ac:dyDescent="0.35">
      <c r="A4042" s="123" t="s">
        <v>8814</v>
      </c>
      <c r="B4042" s="124" t="s">
        <v>8815</v>
      </c>
      <c r="C4042" s="123" t="s">
        <v>100</v>
      </c>
      <c r="D4042" s="123" t="s">
        <v>155</v>
      </c>
      <c r="E4042" s="123" t="s">
        <v>155</v>
      </c>
      <c r="F4042" s="123">
        <v>2024</v>
      </c>
      <c r="G4042" s="123" t="s">
        <v>138</v>
      </c>
      <c r="H4042" s="123" t="s">
        <v>162</v>
      </c>
      <c r="I4042" s="123" t="s">
        <v>1018</v>
      </c>
      <c r="J4042" s="251" t="s">
        <v>13</v>
      </c>
      <c r="K4042" s="181">
        <v>2993068</v>
      </c>
      <c r="L4042" s="181">
        <v>0</v>
      </c>
      <c r="M4042" s="181">
        <v>0</v>
      </c>
      <c r="N4042" s="182" t="s">
        <v>146</v>
      </c>
      <c r="O4042" s="183" t="s">
        <v>146</v>
      </c>
    </row>
    <row r="4043" spans="1:15" customFormat="1" ht="15.5" x14ac:dyDescent="0.35">
      <c r="A4043" s="176" t="s">
        <v>8816</v>
      </c>
      <c r="B4043" s="177" t="s">
        <v>8817</v>
      </c>
      <c r="C4043" s="176" t="s">
        <v>89</v>
      </c>
      <c r="D4043" s="176" t="s">
        <v>221</v>
      </c>
      <c r="E4043" s="176" t="s">
        <v>2693</v>
      </c>
      <c r="F4043" s="176">
        <v>2024</v>
      </c>
      <c r="G4043" s="176" t="s">
        <v>138</v>
      </c>
      <c r="H4043" s="176" t="s">
        <v>321</v>
      </c>
      <c r="I4043" s="176" t="s">
        <v>322</v>
      </c>
      <c r="J4043" s="250" t="s">
        <v>13</v>
      </c>
      <c r="K4043" s="178">
        <v>1380641</v>
      </c>
      <c r="L4043" s="178">
        <v>0</v>
      </c>
      <c r="M4043" s="178">
        <v>0</v>
      </c>
      <c r="N4043" s="182" t="s">
        <v>146</v>
      </c>
      <c r="O4043" s="183" t="s">
        <v>146</v>
      </c>
    </row>
    <row r="4044" spans="1:15" customFormat="1" ht="15.5" x14ac:dyDescent="0.35">
      <c r="A4044" s="123" t="s">
        <v>8818</v>
      </c>
      <c r="B4044" s="124" t="s">
        <v>8819</v>
      </c>
      <c r="C4044" s="123" t="s">
        <v>98</v>
      </c>
      <c r="D4044" s="123" t="s">
        <v>365</v>
      </c>
      <c r="E4044" s="123" t="s">
        <v>1999</v>
      </c>
      <c r="F4044" s="123">
        <v>2024</v>
      </c>
      <c r="G4044" s="123" t="s">
        <v>138</v>
      </c>
      <c r="H4044" s="123" t="s">
        <v>162</v>
      </c>
      <c r="I4044" s="123" t="s">
        <v>218</v>
      </c>
      <c r="J4044" s="251" t="s">
        <v>14</v>
      </c>
      <c r="K4044" s="181">
        <v>218329</v>
      </c>
      <c r="L4044" s="181">
        <v>0</v>
      </c>
      <c r="M4044" s="181">
        <v>0</v>
      </c>
      <c r="N4044" s="182" t="s">
        <v>146</v>
      </c>
      <c r="O4044" s="183" t="s">
        <v>146</v>
      </c>
    </row>
    <row r="4045" spans="1:15" customFormat="1" ht="15.5" x14ac:dyDescent="0.35">
      <c r="A4045" s="176" t="s">
        <v>8820</v>
      </c>
      <c r="B4045" s="177" t="s">
        <v>8821</v>
      </c>
      <c r="C4045" s="176" t="s">
        <v>292</v>
      </c>
      <c r="D4045" s="176" t="s">
        <v>72</v>
      </c>
      <c r="E4045" s="176" t="s">
        <v>72</v>
      </c>
      <c r="F4045" s="176">
        <v>2024</v>
      </c>
      <c r="G4045" s="176" t="s">
        <v>138</v>
      </c>
      <c r="H4045" s="176" t="s">
        <v>151</v>
      </c>
      <c r="I4045" s="176" t="s">
        <v>312</v>
      </c>
      <c r="J4045" s="250" t="s">
        <v>13</v>
      </c>
      <c r="K4045" s="178">
        <v>10000</v>
      </c>
      <c r="L4045" s="178">
        <v>0</v>
      </c>
      <c r="M4045" s="178">
        <v>0</v>
      </c>
      <c r="N4045" s="182" t="s">
        <v>146</v>
      </c>
      <c r="O4045" s="183" t="s">
        <v>146</v>
      </c>
    </row>
    <row r="4046" spans="1:15" customFormat="1" ht="15.5" x14ac:dyDescent="0.35">
      <c r="A4046" s="123" t="s">
        <v>8822</v>
      </c>
      <c r="B4046" s="124" t="s">
        <v>8823</v>
      </c>
      <c r="C4046" s="123" t="s">
        <v>97</v>
      </c>
      <c r="D4046" s="123" t="s">
        <v>155</v>
      </c>
      <c r="E4046" s="123" t="s">
        <v>155</v>
      </c>
      <c r="F4046" s="123">
        <v>2024</v>
      </c>
      <c r="G4046" s="123" t="s">
        <v>138</v>
      </c>
      <c r="H4046" s="123" t="s">
        <v>151</v>
      </c>
      <c r="I4046" s="123" t="s">
        <v>152</v>
      </c>
      <c r="J4046" s="251" t="s">
        <v>13</v>
      </c>
      <c r="K4046" s="181">
        <v>31050</v>
      </c>
      <c r="L4046" s="181">
        <v>0</v>
      </c>
      <c r="M4046" s="181">
        <v>0</v>
      </c>
      <c r="N4046" s="182" t="s">
        <v>146</v>
      </c>
      <c r="O4046" s="183" t="s">
        <v>146</v>
      </c>
    </row>
    <row r="4047" spans="1:15" customFormat="1" ht="15.5" x14ac:dyDescent="0.35">
      <c r="A4047" s="176" t="s">
        <v>8824</v>
      </c>
      <c r="B4047" s="177" t="s">
        <v>8825</v>
      </c>
      <c r="C4047" s="176" t="s">
        <v>89</v>
      </c>
      <c r="D4047" s="176" t="s">
        <v>495</v>
      </c>
      <c r="E4047" s="176" t="s">
        <v>833</v>
      </c>
      <c r="F4047" s="176">
        <v>2024</v>
      </c>
      <c r="G4047" s="176" t="s">
        <v>138</v>
      </c>
      <c r="H4047" s="176" t="s">
        <v>321</v>
      </c>
      <c r="I4047" s="176" t="s">
        <v>322</v>
      </c>
      <c r="J4047" s="250" t="s">
        <v>14</v>
      </c>
      <c r="K4047" s="178">
        <v>1848227</v>
      </c>
      <c r="L4047" s="178">
        <v>0</v>
      </c>
      <c r="M4047" s="178">
        <v>0</v>
      </c>
      <c r="N4047" s="182" t="s">
        <v>146</v>
      </c>
      <c r="O4047" s="183" t="s">
        <v>146</v>
      </c>
    </row>
    <row r="4048" spans="1:15" customFormat="1" ht="15.5" x14ac:dyDescent="0.35">
      <c r="A4048" s="123" t="s">
        <v>8826</v>
      </c>
      <c r="B4048" s="124" t="s">
        <v>8827</v>
      </c>
      <c r="C4048" s="123" t="s">
        <v>98</v>
      </c>
      <c r="D4048" s="123" t="s">
        <v>155</v>
      </c>
      <c r="E4048" s="123" t="s">
        <v>155</v>
      </c>
      <c r="F4048" s="123">
        <v>2024</v>
      </c>
      <c r="G4048" s="123" t="s">
        <v>138</v>
      </c>
      <c r="H4048" s="123" t="s">
        <v>162</v>
      </c>
      <c r="I4048" s="123" t="s">
        <v>2166</v>
      </c>
      <c r="J4048" s="251" t="s">
        <v>13</v>
      </c>
      <c r="K4048" s="181">
        <v>4940</v>
      </c>
      <c r="L4048" s="181">
        <v>0</v>
      </c>
      <c r="M4048" s="181">
        <v>0</v>
      </c>
      <c r="N4048" s="182" t="s">
        <v>146</v>
      </c>
      <c r="O4048" s="183" t="s">
        <v>146</v>
      </c>
    </row>
    <row r="4049" spans="1:15" customFormat="1" ht="15.5" x14ac:dyDescent="0.35">
      <c r="A4049" s="176" t="s">
        <v>8828</v>
      </c>
      <c r="B4049" s="177" t="s">
        <v>8829</v>
      </c>
      <c r="C4049" s="176" t="s">
        <v>84</v>
      </c>
      <c r="D4049" s="176" t="s">
        <v>155</v>
      </c>
      <c r="E4049" s="176" t="s">
        <v>155</v>
      </c>
      <c r="F4049" s="176">
        <v>2024</v>
      </c>
      <c r="G4049" s="176" t="s">
        <v>138</v>
      </c>
      <c r="H4049" s="176" t="s">
        <v>151</v>
      </c>
      <c r="I4049" s="176" t="s">
        <v>152</v>
      </c>
      <c r="J4049" s="250" t="s">
        <v>13</v>
      </c>
      <c r="K4049" s="178">
        <v>166634</v>
      </c>
      <c r="L4049" s="178">
        <v>0</v>
      </c>
      <c r="M4049" s="178">
        <v>0</v>
      </c>
      <c r="N4049" s="182" t="s">
        <v>146</v>
      </c>
      <c r="O4049" s="183" t="s">
        <v>146</v>
      </c>
    </row>
    <row r="4050" spans="1:15" customFormat="1" ht="15.5" x14ac:dyDescent="0.35">
      <c r="A4050" s="123" t="s">
        <v>8830</v>
      </c>
      <c r="B4050" s="124" t="s">
        <v>8831</v>
      </c>
      <c r="C4050" s="123" t="s">
        <v>84</v>
      </c>
      <c r="D4050" s="123" t="s">
        <v>440</v>
      </c>
      <c r="E4050" s="123" t="s">
        <v>440</v>
      </c>
      <c r="F4050" s="123">
        <v>2024</v>
      </c>
      <c r="G4050" s="123" t="s">
        <v>138</v>
      </c>
      <c r="H4050" s="123" t="s">
        <v>151</v>
      </c>
      <c r="I4050" s="123" t="s">
        <v>152</v>
      </c>
      <c r="J4050" s="251" t="s">
        <v>13</v>
      </c>
      <c r="K4050" s="181">
        <v>3</v>
      </c>
      <c r="L4050" s="181">
        <v>0</v>
      </c>
      <c r="M4050" s="181">
        <v>0</v>
      </c>
      <c r="N4050" s="182" t="s">
        <v>146</v>
      </c>
      <c r="O4050" s="183" t="s">
        <v>146</v>
      </c>
    </row>
    <row r="4051" spans="1:15" customFormat="1" ht="15.5" x14ac:dyDescent="0.35">
      <c r="A4051" s="176" t="s">
        <v>8832</v>
      </c>
      <c r="B4051" s="177" t="s">
        <v>8833</v>
      </c>
      <c r="C4051" s="176" t="s">
        <v>86</v>
      </c>
      <c r="D4051" s="176" t="s">
        <v>199</v>
      </c>
      <c r="E4051" s="176" t="s">
        <v>199</v>
      </c>
      <c r="F4051" s="176">
        <v>2024</v>
      </c>
      <c r="G4051" s="176" t="s">
        <v>138</v>
      </c>
      <c r="H4051" s="176" t="s">
        <v>210</v>
      </c>
      <c r="I4051" s="176" t="s">
        <v>289</v>
      </c>
      <c r="J4051" s="250" t="s">
        <v>13</v>
      </c>
      <c r="K4051" s="178">
        <v>142327</v>
      </c>
      <c r="L4051" s="178">
        <v>0</v>
      </c>
      <c r="M4051" s="178">
        <v>0</v>
      </c>
      <c r="N4051" s="182" t="s">
        <v>146</v>
      </c>
      <c r="O4051" s="183" t="s">
        <v>146</v>
      </c>
    </row>
    <row r="4052" spans="1:15" customFormat="1" ht="15.5" x14ac:dyDescent="0.35">
      <c r="A4052" s="123" t="s">
        <v>8834</v>
      </c>
      <c r="B4052" s="124" t="s">
        <v>8835</v>
      </c>
      <c r="C4052" s="123" t="s">
        <v>292</v>
      </c>
      <c r="D4052" s="123" t="s">
        <v>72</v>
      </c>
      <c r="E4052" s="123" t="s">
        <v>155</v>
      </c>
      <c r="F4052" s="123">
        <v>2024</v>
      </c>
      <c r="G4052" s="123" t="s">
        <v>138</v>
      </c>
      <c r="H4052" s="123" t="s">
        <v>270</v>
      </c>
      <c r="I4052" s="123" t="s">
        <v>271</v>
      </c>
      <c r="J4052" s="251" t="s">
        <v>14</v>
      </c>
      <c r="K4052" s="181">
        <v>3160</v>
      </c>
      <c r="L4052" s="181">
        <v>0</v>
      </c>
      <c r="M4052" s="181">
        <v>0</v>
      </c>
      <c r="N4052" s="182" t="s">
        <v>146</v>
      </c>
      <c r="O4052" s="183" t="s">
        <v>146</v>
      </c>
    </row>
    <row r="4053" spans="1:15" customFormat="1" ht="15.5" x14ac:dyDescent="0.35">
      <c r="A4053" s="176" t="s">
        <v>8836</v>
      </c>
      <c r="B4053" s="177" t="s">
        <v>8837</v>
      </c>
      <c r="C4053" s="176" t="s">
        <v>93</v>
      </c>
      <c r="D4053" s="176" t="s">
        <v>315</v>
      </c>
      <c r="E4053" s="176" t="s">
        <v>1702</v>
      </c>
      <c r="F4053" s="176">
        <v>2024</v>
      </c>
      <c r="G4053" s="176" t="s">
        <v>138</v>
      </c>
      <c r="H4053" s="176" t="s">
        <v>162</v>
      </c>
      <c r="I4053" s="176" t="s">
        <v>1497</v>
      </c>
      <c r="J4053" s="250" t="s">
        <v>77</v>
      </c>
      <c r="K4053" s="178">
        <v>1063871</v>
      </c>
      <c r="L4053" s="178">
        <v>0</v>
      </c>
      <c r="M4053" s="178">
        <v>0</v>
      </c>
      <c r="N4053" s="182" t="s">
        <v>146</v>
      </c>
      <c r="O4053" s="183" t="s">
        <v>146</v>
      </c>
    </row>
    <row r="4054" spans="1:15" customFormat="1" ht="15.5" x14ac:dyDescent="0.35">
      <c r="A4054" s="123" t="s">
        <v>8838</v>
      </c>
      <c r="B4054" s="124" t="s">
        <v>8839</v>
      </c>
      <c r="C4054" s="123" t="s">
        <v>89</v>
      </c>
      <c r="D4054" s="123" t="s">
        <v>155</v>
      </c>
      <c r="E4054" s="123" t="s">
        <v>155</v>
      </c>
      <c r="F4054" s="123">
        <v>2024</v>
      </c>
      <c r="G4054" s="123" t="s">
        <v>138</v>
      </c>
      <c r="H4054" s="123" t="s">
        <v>139</v>
      </c>
      <c r="I4054" s="123" t="s">
        <v>397</v>
      </c>
      <c r="J4054" s="251" t="s">
        <v>13</v>
      </c>
      <c r="K4054" s="181">
        <v>6065</v>
      </c>
      <c r="L4054" s="181">
        <v>0</v>
      </c>
      <c r="M4054" s="181">
        <v>0</v>
      </c>
      <c r="N4054" s="182" t="s">
        <v>146</v>
      </c>
      <c r="O4054" s="183" t="s">
        <v>146</v>
      </c>
    </row>
    <row r="4055" spans="1:15" customFormat="1" ht="15.5" x14ac:dyDescent="0.35">
      <c r="A4055" s="176" t="s">
        <v>8840</v>
      </c>
      <c r="B4055" s="177" t="s">
        <v>8841</v>
      </c>
      <c r="C4055" s="176" t="s">
        <v>98</v>
      </c>
      <c r="D4055" s="176" t="s">
        <v>190</v>
      </c>
      <c r="E4055" s="176" t="s">
        <v>568</v>
      </c>
      <c r="F4055" s="176">
        <v>2024</v>
      </c>
      <c r="G4055" s="176" t="s">
        <v>138</v>
      </c>
      <c r="H4055" s="176" t="s">
        <v>162</v>
      </c>
      <c r="I4055" s="176" t="s">
        <v>218</v>
      </c>
      <c r="J4055" s="250" t="s">
        <v>13</v>
      </c>
      <c r="K4055" s="178">
        <v>86268</v>
      </c>
      <c r="L4055" s="178">
        <v>0</v>
      </c>
      <c r="M4055" s="178">
        <v>0</v>
      </c>
      <c r="N4055" s="182" t="s">
        <v>146</v>
      </c>
      <c r="O4055" s="183" t="s">
        <v>146</v>
      </c>
    </row>
    <row r="4056" spans="1:15" customFormat="1" ht="15.5" x14ac:dyDescent="0.35">
      <c r="A4056" s="123" t="s">
        <v>8842</v>
      </c>
      <c r="B4056" s="124" t="s">
        <v>8843</v>
      </c>
      <c r="C4056" s="123" t="s">
        <v>89</v>
      </c>
      <c r="D4056" s="123" t="s">
        <v>221</v>
      </c>
      <c r="E4056" s="123" t="s">
        <v>1444</v>
      </c>
      <c r="F4056" s="123">
        <v>2024</v>
      </c>
      <c r="G4056" s="123" t="s">
        <v>138</v>
      </c>
      <c r="H4056" s="123" t="s">
        <v>182</v>
      </c>
      <c r="I4056" s="123" t="s">
        <v>330</v>
      </c>
      <c r="J4056" s="251" t="s">
        <v>13</v>
      </c>
      <c r="K4056" s="181">
        <v>234220</v>
      </c>
      <c r="L4056" s="181">
        <v>0</v>
      </c>
      <c r="M4056" s="181">
        <v>0</v>
      </c>
      <c r="N4056" s="182" t="s">
        <v>146</v>
      </c>
      <c r="O4056" s="183" t="s">
        <v>146</v>
      </c>
    </row>
    <row r="4057" spans="1:15" customFormat="1" ht="15.5" x14ac:dyDescent="0.35">
      <c r="A4057" s="176" t="s">
        <v>8844</v>
      </c>
      <c r="B4057" s="177" t="s">
        <v>8845</v>
      </c>
      <c r="C4057" s="176" t="s">
        <v>97</v>
      </c>
      <c r="D4057" s="176" t="s">
        <v>333</v>
      </c>
      <c r="E4057" s="176" t="s">
        <v>1319</v>
      </c>
      <c r="F4057" s="176">
        <v>2024</v>
      </c>
      <c r="G4057" s="176" t="s">
        <v>138</v>
      </c>
      <c r="H4057" s="176" t="s">
        <v>210</v>
      </c>
      <c r="I4057" s="176" t="s">
        <v>211</v>
      </c>
      <c r="J4057" s="250" t="s">
        <v>14</v>
      </c>
      <c r="K4057" s="178">
        <v>200000</v>
      </c>
      <c r="L4057" s="178">
        <v>0</v>
      </c>
      <c r="M4057" s="178">
        <v>0</v>
      </c>
      <c r="N4057" s="182" t="s">
        <v>146</v>
      </c>
      <c r="O4057" s="183" t="s">
        <v>146</v>
      </c>
    </row>
    <row r="4058" spans="1:15" customFormat="1" ht="15.5" x14ac:dyDescent="0.35">
      <c r="A4058" s="123" t="s">
        <v>8846</v>
      </c>
      <c r="B4058" s="124" t="s">
        <v>8847</v>
      </c>
      <c r="C4058" s="123" t="s">
        <v>91</v>
      </c>
      <c r="D4058" s="123" t="s">
        <v>384</v>
      </c>
      <c r="E4058" s="123" t="s">
        <v>8206</v>
      </c>
      <c r="F4058" s="123">
        <v>2024</v>
      </c>
      <c r="G4058" s="123" t="s">
        <v>138</v>
      </c>
      <c r="H4058" s="123" t="s">
        <v>321</v>
      </c>
      <c r="I4058" s="123" t="s">
        <v>322</v>
      </c>
      <c r="J4058" s="251" t="s">
        <v>15</v>
      </c>
      <c r="K4058" s="181">
        <v>40766</v>
      </c>
      <c r="L4058" s="181">
        <v>0</v>
      </c>
      <c r="M4058" s="181">
        <v>0</v>
      </c>
      <c r="N4058" s="182" t="s">
        <v>146</v>
      </c>
      <c r="O4058" s="183" t="s">
        <v>146</v>
      </c>
    </row>
    <row r="4059" spans="1:15" customFormat="1" ht="15.5" x14ac:dyDescent="0.35">
      <c r="A4059" s="176" t="s">
        <v>8848</v>
      </c>
      <c r="B4059" s="177" t="s">
        <v>8849</v>
      </c>
      <c r="C4059" s="176" t="s">
        <v>91</v>
      </c>
      <c r="D4059" s="176" t="s">
        <v>384</v>
      </c>
      <c r="E4059" s="176" t="s">
        <v>3093</v>
      </c>
      <c r="F4059" s="176">
        <v>2024</v>
      </c>
      <c r="G4059" s="176" t="s">
        <v>138</v>
      </c>
      <c r="H4059" s="176" t="s">
        <v>687</v>
      </c>
      <c r="I4059" s="176" t="s">
        <v>957</v>
      </c>
      <c r="J4059" s="250" t="s">
        <v>13</v>
      </c>
      <c r="K4059" s="178">
        <v>41250</v>
      </c>
      <c r="L4059" s="178">
        <v>0</v>
      </c>
      <c r="M4059" s="178">
        <v>0</v>
      </c>
      <c r="N4059" s="182" t="s">
        <v>146</v>
      </c>
      <c r="O4059" s="183" t="s">
        <v>146</v>
      </c>
    </row>
    <row r="4060" spans="1:15" customFormat="1" ht="15.5" x14ac:dyDescent="0.35">
      <c r="A4060" s="123" t="s">
        <v>8850</v>
      </c>
      <c r="B4060" s="124" t="s">
        <v>8851</v>
      </c>
      <c r="C4060" s="123" t="s">
        <v>91</v>
      </c>
      <c r="D4060" s="123" t="s">
        <v>596</v>
      </c>
      <c r="E4060" s="123" t="s">
        <v>597</v>
      </c>
      <c r="F4060" s="123">
        <v>2024</v>
      </c>
      <c r="G4060" s="123" t="s">
        <v>138</v>
      </c>
      <c r="H4060" s="123" t="s">
        <v>196</v>
      </c>
      <c r="I4060" s="123" t="s">
        <v>196</v>
      </c>
      <c r="J4060" s="251" t="s">
        <v>13</v>
      </c>
      <c r="K4060" s="181">
        <v>42036</v>
      </c>
      <c r="L4060" s="181">
        <v>0</v>
      </c>
      <c r="M4060" s="181">
        <v>0</v>
      </c>
      <c r="N4060" s="182" t="s">
        <v>146</v>
      </c>
      <c r="O4060" s="183" t="s">
        <v>146</v>
      </c>
    </row>
    <row r="4061" spans="1:15" customFormat="1" ht="15.5" x14ac:dyDescent="0.35">
      <c r="A4061" s="176" t="s">
        <v>8852</v>
      </c>
      <c r="B4061" s="177" t="s">
        <v>8853</v>
      </c>
      <c r="C4061" s="176" t="s">
        <v>91</v>
      </c>
      <c r="D4061" s="176" t="s">
        <v>596</v>
      </c>
      <c r="E4061" s="176" t="s">
        <v>597</v>
      </c>
      <c r="F4061" s="176">
        <v>2024</v>
      </c>
      <c r="G4061" s="176" t="s">
        <v>138</v>
      </c>
      <c r="H4061" s="176" t="s">
        <v>321</v>
      </c>
      <c r="I4061" s="176" t="s">
        <v>322</v>
      </c>
      <c r="J4061" s="250" t="s">
        <v>13</v>
      </c>
      <c r="K4061" s="178">
        <v>6145889</v>
      </c>
      <c r="L4061" s="178">
        <v>0</v>
      </c>
      <c r="M4061" s="178">
        <v>0</v>
      </c>
      <c r="N4061" s="182" t="s">
        <v>146</v>
      </c>
      <c r="O4061" s="183" t="s">
        <v>146</v>
      </c>
    </row>
    <row r="4062" spans="1:15" customFormat="1" ht="15.5" x14ac:dyDescent="0.35">
      <c r="A4062" s="123" t="s">
        <v>8854</v>
      </c>
      <c r="B4062" s="124" t="s">
        <v>8855</v>
      </c>
      <c r="C4062" s="123" t="s">
        <v>91</v>
      </c>
      <c r="D4062" s="123" t="s">
        <v>384</v>
      </c>
      <c r="E4062" s="123" t="s">
        <v>384</v>
      </c>
      <c r="F4062" s="123">
        <v>2024</v>
      </c>
      <c r="G4062" s="123" t="s">
        <v>138</v>
      </c>
      <c r="H4062" s="123" t="s">
        <v>210</v>
      </c>
      <c r="I4062" s="123" t="s">
        <v>1370</v>
      </c>
      <c r="J4062" s="251" t="s">
        <v>13</v>
      </c>
      <c r="K4062" s="181">
        <v>3346</v>
      </c>
      <c r="L4062" s="181">
        <v>0</v>
      </c>
      <c r="M4062" s="181">
        <v>0</v>
      </c>
      <c r="N4062" s="182" t="s">
        <v>146</v>
      </c>
      <c r="O4062" s="183" t="s">
        <v>146</v>
      </c>
    </row>
    <row r="4063" spans="1:15" customFormat="1" ht="15.5" x14ac:dyDescent="0.35">
      <c r="A4063" s="176" t="s">
        <v>8856</v>
      </c>
      <c r="B4063" s="177" t="s">
        <v>8857</v>
      </c>
      <c r="C4063" s="176" t="s">
        <v>109</v>
      </c>
      <c r="D4063" s="176" t="s">
        <v>171</v>
      </c>
      <c r="E4063" s="176" t="s">
        <v>155</v>
      </c>
      <c r="F4063" s="176">
        <v>2024</v>
      </c>
      <c r="G4063" s="176" t="s">
        <v>138</v>
      </c>
      <c r="H4063" s="176" t="s">
        <v>139</v>
      </c>
      <c r="I4063" s="176" t="s">
        <v>168</v>
      </c>
      <c r="J4063" s="250" t="s">
        <v>77</v>
      </c>
      <c r="K4063" s="178">
        <v>3321750</v>
      </c>
      <c r="L4063" s="178">
        <v>0</v>
      </c>
      <c r="M4063" s="178">
        <v>0</v>
      </c>
      <c r="N4063" s="182" t="s">
        <v>146</v>
      </c>
      <c r="O4063" s="183" t="s">
        <v>146</v>
      </c>
    </row>
    <row r="4064" spans="1:15" customFormat="1" ht="15.5" x14ac:dyDescent="0.35">
      <c r="A4064" s="123" t="s">
        <v>8858</v>
      </c>
      <c r="B4064" s="124" t="s">
        <v>8859</v>
      </c>
      <c r="C4064" s="123" t="s">
        <v>111</v>
      </c>
      <c r="D4064" s="123" t="s">
        <v>932</v>
      </c>
      <c r="E4064" s="123" t="s">
        <v>933</v>
      </c>
      <c r="F4064" s="123">
        <v>2024</v>
      </c>
      <c r="G4064" s="123" t="s">
        <v>138</v>
      </c>
      <c r="H4064" s="123" t="s">
        <v>144</v>
      </c>
      <c r="I4064" s="123" t="s">
        <v>1758</v>
      </c>
      <c r="J4064" s="251" t="s">
        <v>13</v>
      </c>
      <c r="K4064" s="181">
        <v>211895</v>
      </c>
      <c r="L4064" s="181">
        <v>0</v>
      </c>
      <c r="M4064" s="181">
        <v>0</v>
      </c>
      <c r="N4064" s="182" t="s">
        <v>146</v>
      </c>
      <c r="O4064" s="183" t="s">
        <v>146</v>
      </c>
    </row>
    <row r="4065" spans="1:15" customFormat="1" ht="15.5" x14ac:dyDescent="0.35">
      <c r="A4065" s="176" t="s">
        <v>8860</v>
      </c>
      <c r="B4065" s="177" t="s">
        <v>8861</v>
      </c>
      <c r="C4065" s="176" t="s">
        <v>109</v>
      </c>
      <c r="D4065" s="176" t="s">
        <v>288</v>
      </c>
      <c r="E4065" s="176" t="s">
        <v>1078</v>
      </c>
      <c r="F4065" s="176">
        <v>2024</v>
      </c>
      <c r="G4065" s="176" t="s">
        <v>138</v>
      </c>
      <c r="H4065" s="176" t="s">
        <v>144</v>
      </c>
      <c r="I4065" s="176" t="s">
        <v>943</v>
      </c>
      <c r="J4065" s="250" t="s">
        <v>77</v>
      </c>
      <c r="K4065" s="178">
        <v>966929</v>
      </c>
      <c r="L4065" s="178">
        <v>0</v>
      </c>
      <c r="M4065" s="178">
        <v>0</v>
      </c>
      <c r="N4065" s="182" t="s">
        <v>146</v>
      </c>
      <c r="O4065" s="183" t="s">
        <v>146</v>
      </c>
    </row>
    <row r="4066" spans="1:15" customFormat="1" ht="15.5" x14ac:dyDescent="0.35">
      <c r="A4066" s="123" t="s">
        <v>8862</v>
      </c>
      <c r="B4066" s="124" t="s">
        <v>8863</v>
      </c>
      <c r="C4066" s="123" t="s">
        <v>96</v>
      </c>
      <c r="D4066" s="123" t="s">
        <v>166</v>
      </c>
      <c r="E4066" s="123" t="s">
        <v>971</v>
      </c>
      <c r="F4066" s="123">
        <v>2024</v>
      </c>
      <c r="G4066" s="123" t="s">
        <v>138</v>
      </c>
      <c r="H4066" s="123" t="s">
        <v>151</v>
      </c>
      <c r="I4066" s="123" t="s">
        <v>152</v>
      </c>
      <c r="J4066" s="251" t="s">
        <v>13</v>
      </c>
      <c r="K4066" s="181">
        <v>1</v>
      </c>
      <c r="L4066" s="181">
        <v>0</v>
      </c>
      <c r="M4066" s="181">
        <v>0</v>
      </c>
      <c r="N4066" s="182" t="s">
        <v>146</v>
      </c>
      <c r="O4066" s="183" t="s">
        <v>146</v>
      </c>
    </row>
    <row r="4067" spans="1:15" customFormat="1" ht="15.5" x14ac:dyDescent="0.35">
      <c r="A4067" s="176" t="s">
        <v>8864</v>
      </c>
      <c r="B4067" s="177" t="s">
        <v>8865</v>
      </c>
      <c r="C4067" s="176" t="s">
        <v>96</v>
      </c>
      <c r="D4067" s="176" t="s">
        <v>166</v>
      </c>
      <c r="E4067" s="176" t="s">
        <v>600</v>
      </c>
      <c r="F4067" s="176">
        <v>2024</v>
      </c>
      <c r="G4067" s="176" t="s">
        <v>138</v>
      </c>
      <c r="H4067" s="176" t="s">
        <v>144</v>
      </c>
      <c r="I4067" s="176" t="s">
        <v>145</v>
      </c>
      <c r="J4067" s="250" t="s">
        <v>77</v>
      </c>
      <c r="K4067" s="178">
        <v>1610564</v>
      </c>
      <c r="L4067" s="178">
        <v>0</v>
      </c>
      <c r="M4067" s="178">
        <v>0</v>
      </c>
      <c r="N4067" s="182" t="s">
        <v>146</v>
      </c>
      <c r="O4067" s="183" t="s">
        <v>146</v>
      </c>
    </row>
    <row r="4068" spans="1:15" customFormat="1" ht="15.5" x14ac:dyDescent="0.35">
      <c r="A4068" s="123" t="s">
        <v>8866</v>
      </c>
      <c r="B4068" s="124" t="s">
        <v>8867</v>
      </c>
      <c r="C4068" s="123" t="s">
        <v>89</v>
      </c>
      <c r="D4068" s="123" t="s">
        <v>221</v>
      </c>
      <c r="E4068" s="123" t="s">
        <v>62</v>
      </c>
      <c r="F4068" s="123">
        <v>2024</v>
      </c>
      <c r="G4068" s="123" t="s">
        <v>138</v>
      </c>
      <c r="H4068" s="123" t="s">
        <v>210</v>
      </c>
      <c r="I4068" s="123" t="s">
        <v>429</v>
      </c>
      <c r="J4068" s="251" t="s">
        <v>13</v>
      </c>
      <c r="K4068" s="181">
        <v>7637</v>
      </c>
      <c r="L4068" s="181">
        <v>0</v>
      </c>
      <c r="M4068" s="181">
        <v>0</v>
      </c>
      <c r="N4068" s="182" t="s">
        <v>146</v>
      </c>
      <c r="O4068" s="183" t="s">
        <v>146</v>
      </c>
    </row>
    <row r="4069" spans="1:15" customFormat="1" ht="15.5" x14ac:dyDescent="0.35">
      <c r="A4069" s="176" t="s">
        <v>8868</v>
      </c>
      <c r="B4069" s="177" t="s">
        <v>8869</v>
      </c>
      <c r="C4069" s="176" t="s">
        <v>91</v>
      </c>
      <c r="D4069" s="176" t="s">
        <v>155</v>
      </c>
      <c r="E4069" s="176" t="s">
        <v>155</v>
      </c>
      <c r="F4069" s="176">
        <v>2024</v>
      </c>
      <c r="G4069" s="176" t="s">
        <v>138</v>
      </c>
      <c r="H4069" s="176" t="s">
        <v>144</v>
      </c>
      <c r="I4069" s="176" t="s">
        <v>261</v>
      </c>
      <c r="J4069" s="250" t="s">
        <v>13</v>
      </c>
      <c r="K4069" s="178">
        <v>2276990</v>
      </c>
      <c r="L4069" s="178">
        <v>0</v>
      </c>
      <c r="M4069" s="178">
        <v>0</v>
      </c>
      <c r="N4069" s="182" t="s">
        <v>146</v>
      </c>
      <c r="O4069" s="183" t="s">
        <v>146</v>
      </c>
    </row>
    <row r="4070" spans="1:15" customFormat="1" ht="15.5" x14ac:dyDescent="0.35">
      <c r="A4070" s="123" t="s">
        <v>8870</v>
      </c>
      <c r="B4070" s="124" t="s">
        <v>8871</v>
      </c>
      <c r="C4070" s="123" t="s">
        <v>89</v>
      </c>
      <c r="D4070" s="123" t="s">
        <v>495</v>
      </c>
      <c r="E4070" s="123" t="s">
        <v>3450</v>
      </c>
      <c r="F4070" s="123">
        <v>2024</v>
      </c>
      <c r="G4070" s="123" t="s">
        <v>138</v>
      </c>
      <c r="H4070" s="123" t="s">
        <v>144</v>
      </c>
      <c r="I4070" s="123" t="s">
        <v>943</v>
      </c>
      <c r="J4070" s="251" t="s">
        <v>13</v>
      </c>
      <c r="K4070" s="181">
        <v>139689</v>
      </c>
      <c r="L4070" s="181">
        <v>0</v>
      </c>
      <c r="M4070" s="181">
        <v>0</v>
      </c>
      <c r="N4070" s="182" t="s">
        <v>146</v>
      </c>
      <c r="O4070" s="183" t="s">
        <v>146</v>
      </c>
    </row>
    <row r="4071" spans="1:15" customFormat="1" ht="15.5" x14ac:dyDescent="0.35">
      <c r="A4071" s="176" t="s">
        <v>8872</v>
      </c>
      <c r="B4071" s="177" t="s">
        <v>8873</v>
      </c>
      <c r="C4071" s="176" t="s">
        <v>90</v>
      </c>
      <c r="D4071" s="176" t="s">
        <v>911</v>
      </c>
      <c r="E4071" s="176" t="s">
        <v>2388</v>
      </c>
      <c r="F4071" s="176">
        <v>2024</v>
      </c>
      <c r="G4071" s="176" t="s">
        <v>138</v>
      </c>
      <c r="H4071" s="176" t="s">
        <v>144</v>
      </c>
      <c r="I4071" s="176" t="s">
        <v>145</v>
      </c>
      <c r="J4071" s="250" t="s">
        <v>13</v>
      </c>
      <c r="K4071" s="178">
        <v>472203</v>
      </c>
      <c r="L4071" s="178">
        <v>0</v>
      </c>
      <c r="M4071" s="178">
        <v>0</v>
      </c>
      <c r="N4071" s="182" t="s">
        <v>146</v>
      </c>
      <c r="O4071" s="183" t="s">
        <v>146</v>
      </c>
    </row>
    <row r="4072" spans="1:15" customFormat="1" ht="15.5" x14ac:dyDescent="0.35">
      <c r="A4072" s="123" t="s">
        <v>8874</v>
      </c>
      <c r="B4072" s="124" t="s">
        <v>8875</v>
      </c>
      <c r="C4072" s="123" t="s">
        <v>97</v>
      </c>
      <c r="D4072" s="123" t="s">
        <v>333</v>
      </c>
      <c r="E4072" s="123" t="s">
        <v>334</v>
      </c>
      <c r="F4072" s="123">
        <v>2024</v>
      </c>
      <c r="G4072" s="123" t="s">
        <v>138</v>
      </c>
      <c r="H4072" s="123" t="s">
        <v>151</v>
      </c>
      <c r="I4072" s="123" t="s">
        <v>152</v>
      </c>
      <c r="J4072" s="251" t="s">
        <v>13</v>
      </c>
      <c r="K4072" s="181">
        <v>1</v>
      </c>
      <c r="L4072" s="181">
        <v>0</v>
      </c>
      <c r="M4072" s="181">
        <v>0</v>
      </c>
      <c r="N4072" s="182" t="s">
        <v>146</v>
      </c>
      <c r="O4072" s="183" t="s">
        <v>146</v>
      </c>
    </row>
    <row r="4073" spans="1:15" customFormat="1" ht="15.5" x14ac:dyDescent="0.35">
      <c r="A4073" s="176" t="s">
        <v>8876</v>
      </c>
      <c r="B4073" s="177" t="s">
        <v>8877</v>
      </c>
      <c r="C4073" s="176" t="s">
        <v>111</v>
      </c>
      <c r="D4073" s="176" t="s">
        <v>180</v>
      </c>
      <c r="E4073" s="176" t="s">
        <v>1633</v>
      </c>
      <c r="F4073" s="176">
        <v>2024</v>
      </c>
      <c r="G4073" s="176" t="s">
        <v>2052</v>
      </c>
      <c r="H4073" s="176" t="s">
        <v>144</v>
      </c>
      <c r="I4073" s="176" t="s">
        <v>144</v>
      </c>
      <c r="J4073" s="250" t="s">
        <v>13</v>
      </c>
      <c r="K4073" s="178">
        <v>29018</v>
      </c>
      <c r="L4073" s="178">
        <v>0</v>
      </c>
      <c r="M4073" s="178">
        <v>0</v>
      </c>
      <c r="N4073" s="182" t="s">
        <v>146</v>
      </c>
      <c r="O4073" s="183" t="s">
        <v>146</v>
      </c>
    </row>
    <row r="4074" spans="1:15" customFormat="1" ht="15.5" x14ac:dyDescent="0.35">
      <c r="A4074" s="123" t="s">
        <v>8878</v>
      </c>
      <c r="B4074" s="124" t="s">
        <v>8879</v>
      </c>
      <c r="C4074" s="123" t="s">
        <v>89</v>
      </c>
      <c r="D4074" s="123" t="s">
        <v>186</v>
      </c>
      <c r="E4074" s="123" t="s">
        <v>303</v>
      </c>
      <c r="F4074" s="123">
        <v>2024</v>
      </c>
      <c r="G4074" s="123" t="s">
        <v>138</v>
      </c>
      <c r="H4074" s="123" t="s">
        <v>419</v>
      </c>
      <c r="I4074" s="123" t="s">
        <v>218</v>
      </c>
      <c r="J4074" s="251" t="s">
        <v>77</v>
      </c>
      <c r="K4074" s="181">
        <v>1221722</v>
      </c>
      <c r="L4074" s="181">
        <v>0</v>
      </c>
      <c r="M4074" s="181">
        <v>0</v>
      </c>
      <c r="N4074" s="182" t="s">
        <v>146</v>
      </c>
      <c r="O4074" s="183" t="s">
        <v>146</v>
      </c>
    </row>
    <row r="4075" spans="1:15" customFormat="1" ht="15.5" x14ac:dyDescent="0.35">
      <c r="A4075" s="176" t="s">
        <v>8880</v>
      </c>
      <c r="B4075" s="177" t="s">
        <v>8881</v>
      </c>
      <c r="C4075" s="176" t="s">
        <v>89</v>
      </c>
      <c r="D4075" s="176" t="s">
        <v>221</v>
      </c>
      <c r="E4075" s="176" t="s">
        <v>2693</v>
      </c>
      <c r="F4075" s="176">
        <v>2024</v>
      </c>
      <c r="G4075" s="176" t="s">
        <v>138</v>
      </c>
      <c r="H4075" s="176" t="s">
        <v>139</v>
      </c>
      <c r="I4075" s="176" t="s">
        <v>140</v>
      </c>
      <c r="J4075" s="250" t="s">
        <v>13</v>
      </c>
      <c r="K4075" s="178">
        <v>27941</v>
      </c>
      <c r="L4075" s="178">
        <v>0</v>
      </c>
      <c r="M4075" s="178">
        <v>0</v>
      </c>
      <c r="N4075" s="182" t="s">
        <v>146</v>
      </c>
      <c r="O4075" s="183" t="s">
        <v>146</v>
      </c>
    </row>
    <row r="4076" spans="1:15" customFormat="1" ht="15.5" x14ac:dyDescent="0.35">
      <c r="A4076" s="123" t="s">
        <v>8882</v>
      </c>
      <c r="B4076" s="124" t="s">
        <v>8883</v>
      </c>
      <c r="C4076" s="123" t="s">
        <v>98</v>
      </c>
      <c r="D4076" s="123" t="s">
        <v>190</v>
      </c>
      <c r="E4076" s="123" t="s">
        <v>7539</v>
      </c>
      <c r="F4076" s="123">
        <v>2024</v>
      </c>
      <c r="G4076" s="123" t="s">
        <v>138</v>
      </c>
      <c r="H4076" s="123" t="s">
        <v>144</v>
      </c>
      <c r="I4076" s="123" t="s">
        <v>943</v>
      </c>
      <c r="J4076" s="251" t="s">
        <v>13</v>
      </c>
      <c r="K4076" s="181">
        <v>4441120</v>
      </c>
      <c r="L4076" s="181">
        <v>0</v>
      </c>
      <c r="M4076" s="181">
        <v>0</v>
      </c>
      <c r="N4076" s="182" t="s">
        <v>146</v>
      </c>
      <c r="O4076" s="183" t="s">
        <v>146</v>
      </c>
    </row>
    <row r="4077" spans="1:15" customFormat="1" ht="15.5" x14ac:dyDescent="0.35">
      <c r="A4077" s="176" t="s">
        <v>8884</v>
      </c>
      <c r="B4077" s="177" t="s">
        <v>8885</v>
      </c>
      <c r="C4077" s="176" t="s">
        <v>98</v>
      </c>
      <c r="D4077" s="176" t="s">
        <v>158</v>
      </c>
      <c r="E4077" s="176" t="s">
        <v>798</v>
      </c>
      <c r="F4077" s="176">
        <v>2024</v>
      </c>
      <c r="G4077" s="176" t="s">
        <v>138</v>
      </c>
      <c r="H4077" s="176" t="s">
        <v>151</v>
      </c>
      <c r="I4077" s="176" t="s">
        <v>152</v>
      </c>
      <c r="J4077" s="250" t="s">
        <v>13</v>
      </c>
      <c r="K4077" s="178">
        <v>5175</v>
      </c>
      <c r="L4077" s="178">
        <v>0</v>
      </c>
      <c r="M4077" s="178">
        <v>0</v>
      </c>
      <c r="N4077" s="182" t="s">
        <v>146</v>
      </c>
      <c r="O4077" s="183" t="s">
        <v>146</v>
      </c>
    </row>
    <row r="4078" spans="1:15" customFormat="1" ht="15.5" x14ac:dyDescent="0.35">
      <c r="A4078" s="123" t="s">
        <v>8886</v>
      </c>
      <c r="B4078" s="124" t="s">
        <v>8887</v>
      </c>
      <c r="C4078" s="123" t="s">
        <v>109</v>
      </c>
      <c r="D4078" s="123" t="s">
        <v>155</v>
      </c>
      <c r="E4078" s="123" t="s">
        <v>155</v>
      </c>
      <c r="F4078" s="123">
        <v>2024</v>
      </c>
      <c r="G4078" s="123" t="s">
        <v>138</v>
      </c>
      <c r="H4078" s="123" t="s">
        <v>196</v>
      </c>
      <c r="I4078" s="123" t="s">
        <v>196</v>
      </c>
      <c r="J4078" s="251" t="s">
        <v>13</v>
      </c>
      <c r="K4078" s="181">
        <v>123226</v>
      </c>
      <c r="L4078" s="181">
        <v>0</v>
      </c>
      <c r="M4078" s="181">
        <v>0</v>
      </c>
      <c r="N4078" s="182" t="s">
        <v>146</v>
      </c>
      <c r="O4078" s="183" t="s">
        <v>146</v>
      </c>
    </row>
    <row r="4079" spans="1:15" customFormat="1" ht="15.5" x14ac:dyDescent="0.35">
      <c r="A4079" s="176" t="s">
        <v>8888</v>
      </c>
      <c r="B4079" s="177" t="s">
        <v>8889</v>
      </c>
      <c r="C4079" s="176" t="s">
        <v>109</v>
      </c>
      <c r="D4079" s="176" t="s">
        <v>288</v>
      </c>
      <c r="E4079" s="176" t="s">
        <v>2933</v>
      </c>
      <c r="F4079" s="176">
        <v>2024</v>
      </c>
      <c r="G4079" s="176" t="s">
        <v>138</v>
      </c>
      <c r="H4079" s="176" t="s">
        <v>210</v>
      </c>
      <c r="I4079" s="176" t="s">
        <v>211</v>
      </c>
      <c r="J4079" s="250" t="s">
        <v>13</v>
      </c>
      <c r="K4079" s="178">
        <v>5793754</v>
      </c>
      <c r="L4079" s="178">
        <v>0</v>
      </c>
      <c r="M4079" s="178">
        <v>0</v>
      </c>
      <c r="N4079" s="182" t="s">
        <v>146</v>
      </c>
      <c r="O4079" s="183" t="s">
        <v>146</v>
      </c>
    </row>
    <row r="4080" spans="1:15" customFormat="1" ht="15.5" x14ac:dyDescent="0.35">
      <c r="A4080" s="123" t="s">
        <v>8890</v>
      </c>
      <c r="B4080" s="124" t="s">
        <v>8891</v>
      </c>
      <c r="C4080" s="123" t="s">
        <v>109</v>
      </c>
      <c r="D4080" s="123" t="s">
        <v>368</v>
      </c>
      <c r="E4080" s="123" t="s">
        <v>2130</v>
      </c>
      <c r="F4080" s="123">
        <v>2024</v>
      </c>
      <c r="G4080" s="123" t="s">
        <v>138</v>
      </c>
      <c r="H4080" s="123" t="s">
        <v>139</v>
      </c>
      <c r="I4080" s="123" t="s">
        <v>140</v>
      </c>
      <c r="J4080" s="251" t="s">
        <v>13</v>
      </c>
      <c r="K4080" s="181">
        <v>1616</v>
      </c>
      <c r="L4080" s="181">
        <v>0</v>
      </c>
      <c r="M4080" s="181">
        <v>0</v>
      </c>
      <c r="N4080" s="182" t="s">
        <v>146</v>
      </c>
      <c r="O4080" s="183" t="s">
        <v>146</v>
      </c>
    </row>
    <row r="4081" spans="1:15" customFormat="1" ht="15.5" x14ac:dyDescent="0.35">
      <c r="A4081" s="176" t="s">
        <v>8892</v>
      </c>
      <c r="B4081" s="177" t="s">
        <v>8893</v>
      </c>
      <c r="C4081" s="176" t="s">
        <v>109</v>
      </c>
      <c r="D4081" s="176" t="s">
        <v>288</v>
      </c>
      <c r="E4081" s="176" t="s">
        <v>288</v>
      </c>
      <c r="F4081" s="176">
        <v>2024</v>
      </c>
      <c r="G4081" s="176" t="s">
        <v>138</v>
      </c>
      <c r="H4081" s="176" t="s">
        <v>139</v>
      </c>
      <c r="I4081" s="176" t="s">
        <v>168</v>
      </c>
      <c r="J4081" s="250" t="s">
        <v>13</v>
      </c>
      <c r="K4081" s="178">
        <v>2397847</v>
      </c>
      <c r="L4081" s="178">
        <v>0</v>
      </c>
      <c r="M4081" s="178">
        <v>0</v>
      </c>
      <c r="N4081" s="182" t="s">
        <v>146</v>
      </c>
      <c r="O4081" s="183" t="s">
        <v>146</v>
      </c>
    </row>
    <row r="4082" spans="1:15" customFormat="1" ht="15.5" x14ac:dyDescent="0.35">
      <c r="A4082" s="123" t="s">
        <v>8894</v>
      </c>
      <c r="B4082" s="124" t="s">
        <v>8895</v>
      </c>
      <c r="C4082" s="123" t="s">
        <v>91</v>
      </c>
      <c r="D4082" s="123" t="s">
        <v>763</v>
      </c>
      <c r="E4082" s="123" t="s">
        <v>1337</v>
      </c>
      <c r="F4082" s="123">
        <v>2024</v>
      </c>
      <c r="G4082" s="123" t="s">
        <v>138</v>
      </c>
      <c r="H4082" s="123" t="s">
        <v>151</v>
      </c>
      <c r="I4082" s="123" t="s">
        <v>200</v>
      </c>
      <c r="J4082" s="251" t="s">
        <v>77</v>
      </c>
      <c r="K4082" s="181">
        <v>14986821</v>
      </c>
      <c r="L4082" s="181">
        <v>0</v>
      </c>
      <c r="M4082" s="181">
        <v>0</v>
      </c>
      <c r="N4082" s="182" t="s">
        <v>146</v>
      </c>
      <c r="O4082" s="183" t="s">
        <v>146</v>
      </c>
    </row>
    <row r="4083" spans="1:15" customFormat="1" ht="15.5" x14ac:dyDescent="0.35">
      <c r="A4083" s="176" t="s">
        <v>8896</v>
      </c>
      <c r="B4083" s="177" t="s">
        <v>8897</v>
      </c>
      <c r="C4083" s="176" t="s">
        <v>91</v>
      </c>
      <c r="D4083" s="176" t="s">
        <v>384</v>
      </c>
      <c r="E4083" s="176" t="s">
        <v>385</v>
      </c>
      <c r="F4083" s="176">
        <v>2024</v>
      </c>
      <c r="G4083" s="176" t="s">
        <v>138</v>
      </c>
      <c r="H4083" s="176" t="s">
        <v>162</v>
      </c>
      <c r="I4083" s="176" t="s">
        <v>238</v>
      </c>
      <c r="J4083" s="250" t="s">
        <v>13</v>
      </c>
      <c r="K4083" s="178">
        <v>154765</v>
      </c>
      <c r="L4083" s="178">
        <v>0</v>
      </c>
      <c r="M4083" s="178">
        <v>0</v>
      </c>
      <c r="N4083" s="182" t="s">
        <v>146</v>
      </c>
      <c r="O4083" s="183" t="s">
        <v>146</v>
      </c>
    </row>
    <row r="4084" spans="1:15" customFormat="1" ht="15.5" x14ac:dyDescent="0.35">
      <c r="A4084" s="123" t="s">
        <v>8898</v>
      </c>
      <c r="B4084" s="124" t="s">
        <v>8899</v>
      </c>
      <c r="C4084" s="123" t="s">
        <v>91</v>
      </c>
      <c r="D4084" s="123" t="s">
        <v>384</v>
      </c>
      <c r="E4084" s="123" t="s">
        <v>518</v>
      </c>
      <c r="F4084" s="123">
        <v>2024</v>
      </c>
      <c r="G4084" s="123" t="s">
        <v>138</v>
      </c>
      <c r="H4084" s="123" t="s">
        <v>144</v>
      </c>
      <c r="I4084" s="123" t="s">
        <v>282</v>
      </c>
      <c r="J4084" s="251" t="s">
        <v>13</v>
      </c>
      <c r="K4084" s="181">
        <v>446634</v>
      </c>
      <c r="L4084" s="181">
        <v>0</v>
      </c>
      <c r="M4084" s="181">
        <v>0</v>
      </c>
      <c r="N4084" s="182" t="s">
        <v>146</v>
      </c>
      <c r="O4084" s="183" t="s">
        <v>146</v>
      </c>
    </row>
    <row r="4085" spans="1:15" customFormat="1" ht="15.5" x14ac:dyDescent="0.35">
      <c r="A4085" s="176" t="s">
        <v>8900</v>
      </c>
      <c r="B4085" s="177" t="s">
        <v>8901</v>
      </c>
      <c r="C4085" s="176" t="s">
        <v>109</v>
      </c>
      <c r="D4085" s="176" t="s">
        <v>171</v>
      </c>
      <c r="E4085" s="176" t="s">
        <v>1047</v>
      </c>
      <c r="F4085" s="176">
        <v>2024</v>
      </c>
      <c r="G4085" s="176" t="s">
        <v>138</v>
      </c>
      <c r="H4085" s="176" t="s">
        <v>210</v>
      </c>
      <c r="I4085" s="176" t="s">
        <v>211</v>
      </c>
      <c r="J4085" s="250" t="s">
        <v>13</v>
      </c>
      <c r="K4085" s="178">
        <v>539791</v>
      </c>
      <c r="L4085" s="178">
        <v>0</v>
      </c>
      <c r="M4085" s="178">
        <v>0</v>
      </c>
      <c r="N4085" s="182" t="s">
        <v>146</v>
      </c>
      <c r="O4085" s="183" t="s">
        <v>146</v>
      </c>
    </row>
    <row r="4086" spans="1:15" customFormat="1" ht="15.5" x14ac:dyDescent="0.35">
      <c r="A4086" s="123" t="s">
        <v>8902</v>
      </c>
      <c r="B4086" s="124" t="s">
        <v>8903</v>
      </c>
      <c r="C4086" s="123" t="s">
        <v>92</v>
      </c>
      <c r="D4086" s="123" t="s">
        <v>155</v>
      </c>
      <c r="E4086" s="123" t="s">
        <v>155</v>
      </c>
      <c r="F4086" s="123">
        <v>2024</v>
      </c>
      <c r="G4086" s="123" t="s">
        <v>138</v>
      </c>
      <c r="H4086" s="123" t="s">
        <v>144</v>
      </c>
      <c r="I4086" s="123" t="s">
        <v>226</v>
      </c>
      <c r="J4086" s="251" t="s">
        <v>13</v>
      </c>
      <c r="K4086" s="181">
        <v>302</v>
      </c>
      <c r="L4086" s="181">
        <v>0</v>
      </c>
      <c r="M4086" s="181">
        <v>0</v>
      </c>
      <c r="N4086" s="182" t="s">
        <v>146</v>
      </c>
      <c r="O4086" s="183" t="s">
        <v>146</v>
      </c>
    </row>
    <row r="4087" spans="1:15" customFormat="1" ht="15.5" x14ac:dyDescent="0.35">
      <c r="A4087" s="176" t="s">
        <v>8904</v>
      </c>
      <c r="B4087" s="177" t="s">
        <v>8905</v>
      </c>
      <c r="C4087" s="176" t="s">
        <v>96</v>
      </c>
      <c r="D4087" s="176" t="s">
        <v>166</v>
      </c>
      <c r="E4087" s="176" t="s">
        <v>971</v>
      </c>
      <c r="F4087" s="176">
        <v>2024</v>
      </c>
      <c r="G4087" s="176" t="s">
        <v>138</v>
      </c>
      <c r="H4087" s="176" t="s">
        <v>162</v>
      </c>
      <c r="I4087" s="176" t="s">
        <v>238</v>
      </c>
      <c r="J4087" s="250" t="s">
        <v>13</v>
      </c>
      <c r="K4087" s="178">
        <v>74913</v>
      </c>
      <c r="L4087" s="178">
        <v>0</v>
      </c>
      <c r="M4087" s="178">
        <v>0</v>
      </c>
      <c r="N4087" s="182" t="s">
        <v>146</v>
      </c>
      <c r="O4087" s="183" t="s">
        <v>146</v>
      </c>
    </row>
    <row r="4088" spans="1:15" customFormat="1" ht="15.5" x14ac:dyDescent="0.35">
      <c r="A4088" s="123" t="s">
        <v>8906</v>
      </c>
      <c r="B4088" s="124" t="s">
        <v>8907</v>
      </c>
      <c r="C4088" s="123" t="s">
        <v>91</v>
      </c>
      <c r="D4088" s="123" t="s">
        <v>384</v>
      </c>
      <c r="E4088" s="123" t="s">
        <v>1145</v>
      </c>
      <c r="F4088" s="123">
        <v>2024</v>
      </c>
      <c r="G4088" s="123" t="s">
        <v>138</v>
      </c>
      <c r="H4088" s="123" t="s">
        <v>151</v>
      </c>
      <c r="I4088" s="123" t="s">
        <v>791</v>
      </c>
      <c r="J4088" s="251" t="s">
        <v>13</v>
      </c>
      <c r="K4088" s="181">
        <v>223483</v>
      </c>
      <c r="L4088" s="181">
        <v>0</v>
      </c>
      <c r="M4088" s="181">
        <v>0</v>
      </c>
      <c r="N4088" s="182" t="s">
        <v>146</v>
      </c>
      <c r="O4088" s="183" t="s">
        <v>146</v>
      </c>
    </row>
    <row r="4089" spans="1:15" customFormat="1" ht="15.5" x14ac:dyDescent="0.35">
      <c r="A4089" s="176" t="s">
        <v>8908</v>
      </c>
      <c r="B4089" s="177" t="s">
        <v>8909</v>
      </c>
      <c r="C4089" s="176" t="s">
        <v>97</v>
      </c>
      <c r="D4089" s="176" t="s">
        <v>155</v>
      </c>
      <c r="E4089" s="176" t="s">
        <v>155</v>
      </c>
      <c r="F4089" s="176">
        <v>2024</v>
      </c>
      <c r="G4089" s="176" t="s">
        <v>138</v>
      </c>
      <c r="H4089" s="176" t="s">
        <v>151</v>
      </c>
      <c r="I4089" s="176" t="s">
        <v>152</v>
      </c>
      <c r="J4089" s="250" t="s">
        <v>13</v>
      </c>
      <c r="K4089" s="178">
        <v>52785</v>
      </c>
      <c r="L4089" s="178">
        <v>0</v>
      </c>
      <c r="M4089" s="178">
        <v>0</v>
      </c>
      <c r="N4089" s="182" t="s">
        <v>146</v>
      </c>
      <c r="O4089" s="183" t="s">
        <v>146</v>
      </c>
    </row>
    <row r="4090" spans="1:15" customFormat="1" ht="15.5" x14ac:dyDescent="0.35">
      <c r="A4090" s="123" t="s">
        <v>8910</v>
      </c>
      <c r="B4090" s="124" t="s">
        <v>8911</v>
      </c>
      <c r="C4090" s="123" t="s">
        <v>90</v>
      </c>
      <c r="D4090" s="123" t="s">
        <v>155</v>
      </c>
      <c r="E4090" s="123" t="s">
        <v>155</v>
      </c>
      <c r="F4090" s="123">
        <v>2024</v>
      </c>
      <c r="G4090" s="123" t="s">
        <v>138</v>
      </c>
      <c r="H4090" s="123" t="s">
        <v>151</v>
      </c>
      <c r="I4090" s="123" t="s">
        <v>152</v>
      </c>
      <c r="J4090" s="251" t="s">
        <v>13</v>
      </c>
      <c r="K4090" s="181">
        <v>100500</v>
      </c>
      <c r="L4090" s="181">
        <v>0</v>
      </c>
      <c r="M4090" s="181">
        <v>0</v>
      </c>
      <c r="N4090" s="182" t="s">
        <v>146</v>
      </c>
      <c r="O4090" s="183" t="s">
        <v>146</v>
      </c>
    </row>
    <row r="4091" spans="1:15" customFormat="1" ht="15.5" x14ac:dyDescent="0.35">
      <c r="A4091" s="176" t="s">
        <v>8912</v>
      </c>
      <c r="B4091" s="177" t="s">
        <v>8913</v>
      </c>
      <c r="C4091" s="176" t="s">
        <v>90</v>
      </c>
      <c r="D4091" s="176" t="s">
        <v>155</v>
      </c>
      <c r="E4091" s="176" t="s">
        <v>155</v>
      </c>
      <c r="F4091" s="176">
        <v>2024</v>
      </c>
      <c r="G4091" s="176" t="s">
        <v>138</v>
      </c>
      <c r="H4091" s="176" t="s">
        <v>151</v>
      </c>
      <c r="I4091" s="176" t="s">
        <v>152</v>
      </c>
      <c r="J4091" s="250" t="s">
        <v>13</v>
      </c>
      <c r="K4091" s="178">
        <v>18541</v>
      </c>
      <c r="L4091" s="178">
        <v>0</v>
      </c>
      <c r="M4091" s="178">
        <v>0</v>
      </c>
      <c r="N4091" s="182" t="s">
        <v>146</v>
      </c>
      <c r="O4091" s="183" t="s">
        <v>146</v>
      </c>
    </row>
    <row r="4092" spans="1:15" customFormat="1" ht="15.5" x14ac:dyDescent="0.35">
      <c r="A4092" s="123" t="s">
        <v>8914</v>
      </c>
      <c r="B4092" s="124" t="s">
        <v>8915</v>
      </c>
      <c r="C4092" s="123" t="s">
        <v>97</v>
      </c>
      <c r="D4092" s="123" t="s">
        <v>685</v>
      </c>
      <c r="E4092" s="123" t="s">
        <v>703</v>
      </c>
      <c r="F4092" s="123">
        <v>2024</v>
      </c>
      <c r="G4092" s="123" t="s">
        <v>138</v>
      </c>
      <c r="H4092" s="123" t="s">
        <v>151</v>
      </c>
      <c r="I4092" s="123" t="s">
        <v>152</v>
      </c>
      <c r="J4092" s="251" t="s">
        <v>13</v>
      </c>
      <c r="K4092" s="181">
        <v>124199</v>
      </c>
      <c r="L4092" s="181">
        <v>0</v>
      </c>
      <c r="M4092" s="181">
        <v>0</v>
      </c>
      <c r="N4092" s="182" t="s">
        <v>146</v>
      </c>
      <c r="O4092" s="183" t="s">
        <v>146</v>
      </c>
    </row>
    <row r="4093" spans="1:15" customFormat="1" ht="15.5" x14ac:dyDescent="0.35">
      <c r="A4093" s="176" t="s">
        <v>8916</v>
      </c>
      <c r="B4093" s="177" t="s">
        <v>8917</v>
      </c>
      <c r="C4093" s="176" t="s">
        <v>90</v>
      </c>
      <c r="D4093" s="176" t="s">
        <v>155</v>
      </c>
      <c r="E4093" s="176" t="s">
        <v>155</v>
      </c>
      <c r="F4093" s="176">
        <v>2024</v>
      </c>
      <c r="G4093" s="176" t="s">
        <v>138</v>
      </c>
      <c r="H4093" s="176" t="s">
        <v>151</v>
      </c>
      <c r="I4093" s="176" t="s">
        <v>152</v>
      </c>
      <c r="J4093" s="250" t="s">
        <v>14</v>
      </c>
      <c r="K4093" s="178">
        <v>155249</v>
      </c>
      <c r="L4093" s="178">
        <v>0</v>
      </c>
      <c r="M4093" s="178">
        <v>0</v>
      </c>
      <c r="N4093" s="182" t="s">
        <v>146</v>
      </c>
      <c r="O4093" s="183" t="s">
        <v>146</v>
      </c>
    </row>
    <row r="4094" spans="1:15" customFormat="1" ht="15.5" x14ac:dyDescent="0.35">
      <c r="A4094" s="123" t="s">
        <v>8918</v>
      </c>
      <c r="B4094" s="124" t="s">
        <v>8919</v>
      </c>
      <c r="C4094" s="123" t="s">
        <v>109</v>
      </c>
      <c r="D4094" s="123" t="s">
        <v>171</v>
      </c>
      <c r="E4094" s="123" t="s">
        <v>3324</v>
      </c>
      <c r="F4094" s="123">
        <v>2024</v>
      </c>
      <c r="G4094" s="123" t="s">
        <v>138</v>
      </c>
      <c r="H4094" s="123" t="s">
        <v>321</v>
      </c>
      <c r="I4094" s="123" t="s">
        <v>322</v>
      </c>
      <c r="J4094" s="251" t="s">
        <v>77</v>
      </c>
      <c r="K4094" s="181">
        <v>1012000</v>
      </c>
      <c r="L4094" s="181">
        <v>0</v>
      </c>
      <c r="M4094" s="181">
        <v>0</v>
      </c>
      <c r="N4094" s="182" t="s">
        <v>146</v>
      </c>
      <c r="O4094" s="183" t="s">
        <v>146</v>
      </c>
    </row>
    <row r="4095" spans="1:15" customFormat="1" ht="15.5" x14ac:dyDescent="0.35">
      <c r="A4095" s="176" t="s">
        <v>8920</v>
      </c>
      <c r="B4095" s="177" t="s">
        <v>8921</v>
      </c>
      <c r="C4095" s="176" t="s">
        <v>89</v>
      </c>
      <c r="D4095" s="176" t="s">
        <v>221</v>
      </c>
      <c r="E4095" s="176" t="s">
        <v>222</v>
      </c>
      <c r="F4095" s="176">
        <v>2024</v>
      </c>
      <c r="G4095" s="176" t="s">
        <v>138</v>
      </c>
      <c r="H4095" s="176" t="s">
        <v>182</v>
      </c>
      <c r="I4095" s="176" t="s">
        <v>330</v>
      </c>
      <c r="J4095" s="250" t="s">
        <v>13</v>
      </c>
      <c r="K4095" s="178">
        <v>485662</v>
      </c>
      <c r="L4095" s="178">
        <v>0</v>
      </c>
      <c r="M4095" s="178">
        <v>0</v>
      </c>
      <c r="N4095" s="182" t="s">
        <v>146</v>
      </c>
      <c r="O4095" s="183" t="s">
        <v>146</v>
      </c>
    </row>
    <row r="4096" spans="1:15" customFormat="1" ht="15.5" x14ac:dyDescent="0.35">
      <c r="A4096" s="123" t="s">
        <v>8922</v>
      </c>
      <c r="B4096" s="124" t="s">
        <v>8923</v>
      </c>
      <c r="C4096" s="123" t="s">
        <v>89</v>
      </c>
      <c r="D4096" s="123" t="s">
        <v>221</v>
      </c>
      <c r="E4096" s="123" t="s">
        <v>222</v>
      </c>
      <c r="F4096" s="123">
        <v>2024</v>
      </c>
      <c r="G4096" s="123" t="s">
        <v>138</v>
      </c>
      <c r="H4096" s="123" t="s">
        <v>321</v>
      </c>
      <c r="I4096" s="123" t="s">
        <v>830</v>
      </c>
      <c r="J4096" s="251" t="s">
        <v>13</v>
      </c>
      <c r="K4096" s="181">
        <v>542475</v>
      </c>
      <c r="L4096" s="181">
        <v>0</v>
      </c>
      <c r="M4096" s="181">
        <v>0</v>
      </c>
      <c r="N4096" s="182" t="s">
        <v>146</v>
      </c>
      <c r="O4096" s="183" t="s">
        <v>146</v>
      </c>
    </row>
    <row r="4097" spans="1:15" customFormat="1" ht="15.5" x14ac:dyDescent="0.35">
      <c r="A4097" s="176" t="s">
        <v>8924</v>
      </c>
      <c r="B4097" s="177" t="s">
        <v>8925</v>
      </c>
      <c r="C4097" s="176" t="s">
        <v>90</v>
      </c>
      <c r="D4097" s="176" t="s">
        <v>306</v>
      </c>
      <c r="E4097" s="176" t="s">
        <v>306</v>
      </c>
      <c r="F4097" s="176">
        <v>2024</v>
      </c>
      <c r="G4097" s="176" t="s">
        <v>138</v>
      </c>
      <c r="H4097" s="176" t="s">
        <v>321</v>
      </c>
      <c r="I4097" s="176" t="s">
        <v>1385</v>
      </c>
      <c r="J4097" s="250" t="s">
        <v>13</v>
      </c>
      <c r="K4097" s="178">
        <v>158294</v>
      </c>
      <c r="L4097" s="178">
        <v>0</v>
      </c>
      <c r="M4097" s="178">
        <v>0</v>
      </c>
      <c r="N4097" s="182" t="s">
        <v>146</v>
      </c>
      <c r="O4097" s="183" t="s">
        <v>146</v>
      </c>
    </row>
    <row r="4098" spans="1:15" customFormat="1" ht="15.5" x14ac:dyDescent="0.35">
      <c r="A4098" s="123" t="s">
        <v>8926</v>
      </c>
      <c r="B4098" s="124" t="s">
        <v>8927</v>
      </c>
      <c r="C4098" s="123" t="s">
        <v>109</v>
      </c>
      <c r="D4098" s="123" t="s">
        <v>368</v>
      </c>
      <c r="E4098" s="123" t="s">
        <v>535</v>
      </c>
      <c r="F4098" s="123">
        <v>2024</v>
      </c>
      <c r="G4098" s="123" t="s">
        <v>138</v>
      </c>
      <c r="H4098" s="123" t="s">
        <v>162</v>
      </c>
      <c r="I4098" s="123" t="s">
        <v>238</v>
      </c>
      <c r="J4098" s="251" t="s">
        <v>77</v>
      </c>
      <c r="K4098" s="181">
        <v>622200</v>
      </c>
      <c r="L4098" s="181">
        <v>0</v>
      </c>
      <c r="M4098" s="181">
        <v>0</v>
      </c>
      <c r="N4098" s="182" t="s">
        <v>146</v>
      </c>
      <c r="O4098" s="183" t="s">
        <v>146</v>
      </c>
    </row>
    <row r="4099" spans="1:15" customFormat="1" ht="15.5" x14ac:dyDescent="0.35">
      <c r="A4099" s="176" t="s">
        <v>8928</v>
      </c>
      <c r="B4099" s="177" t="s">
        <v>8929</v>
      </c>
      <c r="C4099" s="176" t="s">
        <v>91</v>
      </c>
      <c r="D4099" s="176" t="s">
        <v>763</v>
      </c>
      <c r="E4099" s="176" t="s">
        <v>2288</v>
      </c>
      <c r="F4099" s="176">
        <v>2024</v>
      </c>
      <c r="G4099" s="176" t="s">
        <v>138</v>
      </c>
      <c r="H4099" s="176" t="s">
        <v>144</v>
      </c>
      <c r="I4099" s="176" t="s">
        <v>943</v>
      </c>
      <c r="J4099" s="250" t="s">
        <v>13</v>
      </c>
      <c r="K4099" s="178">
        <v>99999</v>
      </c>
      <c r="L4099" s="178">
        <v>0</v>
      </c>
      <c r="M4099" s="178">
        <v>0</v>
      </c>
      <c r="N4099" s="182" t="s">
        <v>146</v>
      </c>
      <c r="O4099" s="183" t="s">
        <v>146</v>
      </c>
    </row>
    <row r="4100" spans="1:15" customFormat="1" ht="15.5" x14ac:dyDescent="0.35">
      <c r="A4100" s="123" t="s">
        <v>8930</v>
      </c>
      <c r="B4100" s="124" t="s">
        <v>8931</v>
      </c>
      <c r="C4100" s="123" t="s">
        <v>89</v>
      </c>
      <c r="D4100" s="123" t="s">
        <v>221</v>
      </c>
      <c r="E4100" s="123" t="s">
        <v>222</v>
      </c>
      <c r="F4100" s="123">
        <v>2024</v>
      </c>
      <c r="G4100" s="123" t="s">
        <v>138</v>
      </c>
      <c r="H4100" s="123" t="s">
        <v>270</v>
      </c>
      <c r="I4100" s="123" t="s">
        <v>271</v>
      </c>
      <c r="J4100" s="251" t="s">
        <v>13</v>
      </c>
      <c r="K4100" s="181">
        <v>113871</v>
      </c>
      <c r="L4100" s="181">
        <v>0</v>
      </c>
      <c r="M4100" s="181">
        <v>0</v>
      </c>
      <c r="N4100" s="182" t="s">
        <v>146</v>
      </c>
      <c r="O4100" s="183" t="s">
        <v>146</v>
      </c>
    </row>
    <row r="4101" spans="1:15" customFormat="1" ht="15.5" x14ac:dyDescent="0.35">
      <c r="A4101" s="176" t="s">
        <v>8932</v>
      </c>
      <c r="B4101" s="177" t="s">
        <v>8933</v>
      </c>
      <c r="C4101" s="176" t="s">
        <v>292</v>
      </c>
      <c r="D4101" s="176" t="s">
        <v>155</v>
      </c>
      <c r="E4101" s="176" t="s">
        <v>155</v>
      </c>
      <c r="F4101" s="176">
        <v>2024</v>
      </c>
      <c r="G4101" s="176" t="s">
        <v>138</v>
      </c>
      <c r="H4101" s="176" t="s">
        <v>270</v>
      </c>
      <c r="I4101" s="176" t="s">
        <v>271</v>
      </c>
      <c r="J4101" s="250" t="s">
        <v>13</v>
      </c>
      <c r="K4101" s="178">
        <v>0</v>
      </c>
      <c r="L4101" s="178">
        <v>0</v>
      </c>
      <c r="M4101" s="178">
        <v>0</v>
      </c>
      <c r="N4101" s="182" t="s">
        <v>146</v>
      </c>
      <c r="O4101" s="183" t="s">
        <v>146</v>
      </c>
    </row>
    <row r="4102" spans="1:15" customFormat="1" ht="15.5" x14ac:dyDescent="0.35">
      <c r="A4102" s="123" t="s">
        <v>8934</v>
      </c>
      <c r="B4102" s="124" t="s">
        <v>8935</v>
      </c>
      <c r="C4102" s="123" t="s">
        <v>97</v>
      </c>
      <c r="D4102" s="123" t="s">
        <v>685</v>
      </c>
      <c r="E4102" s="123" t="s">
        <v>703</v>
      </c>
      <c r="F4102" s="123">
        <v>2024</v>
      </c>
      <c r="G4102" s="123" t="s">
        <v>138</v>
      </c>
      <c r="H4102" s="123" t="s">
        <v>196</v>
      </c>
      <c r="I4102" s="123" t="s">
        <v>1944</v>
      </c>
      <c r="J4102" s="251" t="s">
        <v>77</v>
      </c>
      <c r="K4102" s="181">
        <v>415149</v>
      </c>
      <c r="L4102" s="181">
        <v>0</v>
      </c>
      <c r="M4102" s="181">
        <v>0</v>
      </c>
      <c r="N4102" s="182" t="s">
        <v>146</v>
      </c>
      <c r="O4102" s="183" t="s">
        <v>146</v>
      </c>
    </row>
    <row r="4103" spans="1:15" customFormat="1" ht="15.5" x14ac:dyDescent="0.35">
      <c r="A4103" s="176" t="s">
        <v>8936</v>
      </c>
      <c r="B4103" s="177" t="s">
        <v>8937</v>
      </c>
      <c r="C4103" s="176" t="s">
        <v>92</v>
      </c>
      <c r="D4103" s="176" t="s">
        <v>361</v>
      </c>
      <c r="E4103" s="176" t="s">
        <v>2625</v>
      </c>
      <c r="F4103" s="176">
        <v>2024</v>
      </c>
      <c r="G4103" s="176" t="s">
        <v>138</v>
      </c>
      <c r="H4103" s="176" t="s">
        <v>139</v>
      </c>
      <c r="I4103" s="176" t="s">
        <v>140</v>
      </c>
      <c r="J4103" s="250" t="s">
        <v>77</v>
      </c>
      <c r="K4103" s="178">
        <v>767111</v>
      </c>
      <c r="L4103" s="178">
        <v>0</v>
      </c>
      <c r="M4103" s="178">
        <v>0</v>
      </c>
      <c r="N4103" s="182" t="s">
        <v>146</v>
      </c>
      <c r="O4103" s="183" t="s">
        <v>146</v>
      </c>
    </row>
    <row r="4104" spans="1:15" customFormat="1" ht="15.5" x14ac:dyDescent="0.35">
      <c r="A4104" s="123" t="s">
        <v>8938</v>
      </c>
      <c r="B4104" s="124" t="s">
        <v>8939</v>
      </c>
      <c r="C4104" s="123" t="s">
        <v>98</v>
      </c>
      <c r="D4104" s="123" t="s">
        <v>155</v>
      </c>
      <c r="E4104" s="123" t="s">
        <v>155</v>
      </c>
      <c r="F4104" s="123">
        <v>2024</v>
      </c>
      <c r="G4104" s="123" t="s">
        <v>138</v>
      </c>
      <c r="H4104" s="123" t="s">
        <v>151</v>
      </c>
      <c r="I4104" s="123" t="s">
        <v>152</v>
      </c>
      <c r="J4104" s="251" t="s">
        <v>14</v>
      </c>
      <c r="K4104" s="181">
        <v>135481</v>
      </c>
      <c r="L4104" s="181">
        <v>0</v>
      </c>
      <c r="M4104" s="181">
        <v>0</v>
      </c>
      <c r="N4104" s="182" t="s">
        <v>146</v>
      </c>
      <c r="O4104" s="183" t="s">
        <v>146</v>
      </c>
    </row>
    <row r="4105" spans="1:15" customFormat="1" ht="15.5" x14ac:dyDescent="0.35">
      <c r="A4105" s="176" t="s">
        <v>8940</v>
      </c>
      <c r="B4105" s="177" t="s">
        <v>8941</v>
      </c>
      <c r="C4105" s="176" t="s">
        <v>92</v>
      </c>
      <c r="D4105" s="176" t="s">
        <v>540</v>
      </c>
      <c r="E4105" s="176" t="s">
        <v>2405</v>
      </c>
      <c r="F4105" s="176">
        <v>2024</v>
      </c>
      <c r="G4105" s="176" t="s">
        <v>138</v>
      </c>
      <c r="H4105" s="176" t="s">
        <v>182</v>
      </c>
      <c r="I4105" s="176" t="s">
        <v>330</v>
      </c>
      <c r="J4105" s="250" t="s">
        <v>13</v>
      </c>
      <c r="K4105" s="178">
        <v>582186</v>
      </c>
      <c r="L4105" s="178">
        <v>0</v>
      </c>
      <c r="M4105" s="178">
        <v>0</v>
      </c>
      <c r="N4105" s="182" t="s">
        <v>146</v>
      </c>
      <c r="O4105" s="183" t="s">
        <v>146</v>
      </c>
    </row>
    <row r="4106" spans="1:15" customFormat="1" ht="15.5" x14ac:dyDescent="0.35">
      <c r="A4106" s="123" t="s">
        <v>8942</v>
      </c>
      <c r="B4106" s="124" t="s">
        <v>8943</v>
      </c>
      <c r="C4106" s="123" t="s">
        <v>96</v>
      </c>
      <c r="D4106" s="123" t="s">
        <v>166</v>
      </c>
      <c r="E4106" s="123" t="s">
        <v>285</v>
      </c>
      <c r="F4106" s="123">
        <v>2024</v>
      </c>
      <c r="G4106" s="123" t="s">
        <v>138</v>
      </c>
      <c r="H4106" s="123" t="s">
        <v>151</v>
      </c>
      <c r="I4106" s="123" t="s">
        <v>866</v>
      </c>
      <c r="J4106" s="251" t="s">
        <v>13</v>
      </c>
      <c r="K4106" s="181">
        <v>6279</v>
      </c>
      <c r="L4106" s="181">
        <v>0</v>
      </c>
      <c r="M4106" s="181">
        <v>0</v>
      </c>
      <c r="N4106" s="182" t="s">
        <v>146</v>
      </c>
      <c r="O4106" s="183" t="s">
        <v>146</v>
      </c>
    </row>
    <row r="4107" spans="1:15" customFormat="1" ht="15.5" x14ac:dyDescent="0.35">
      <c r="A4107" s="176" t="s">
        <v>8944</v>
      </c>
      <c r="B4107" s="177" t="s">
        <v>8945</v>
      </c>
      <c r="C4107" s="176" t="s">
        <v>87</v>
      </c>
      <c r="D4107" s="176" t="s">
        <v>592</v>
      </c>
      <c r="E4107" s="176" t="s">
        <v>593</v>
      </c>
      <c r="F4107" s="176">
        <v>2024</v>
      </c>
      <c r="G4107" s="176" t="s">
        <v>138</v>
      </c>
      <c r="H4107" s="176" t="s">
        <v>139</v>
      </c>
      <c r="I4107" s="176" t="s">
        <v>140</v>
      </c>
      <c r="J4107" s="250" t="s">
        <v>13</v>
      </c>
      <c r="K4107" s="178">
        <v>1</v>
      </c>
      <c r="L4107" s="178">
        <v>0</v>
      </c>
      <c r="M4107" s="178">
        <v>0</v>
      </c>
      <c r="N4107" s="182" t="s">
        <v>146</v>
      </c>
      <c r="O4107" s="183" t="s">
        <v>146</v>
      </c>
    </row>
    <row r="4108" spans="1:15" customFormat="1" ht="15.5" x14ac:dyDescent="0.35">
      <c r="A4108" s="123" t="s">
        <v>8946</v>
      </c>
      <c r="B4108" s="124" t="s">
        <v>8947</v>
      </c>
      <c r="C4108" s="123" t="s">
        <v>86</v>
      </c>
      <c r="D4108" s="123" t="s">
        <v>199</v>
      </c>
      <c r="E4108" s="123" t="s">
        <v>199</v>
      </c>
      <c r="F4108" s="123">
        <v>2024</v>
      </c>
      <c r="G4108" s="123" t="s">
        <v>138</v>
      </c>
      <c r="H4108" s="123" t="s">
        <v>151</v>
      </c>
      <c r="I4108" s="123" t="s">
        <v>152</v>
      </c>
      <c r="J4108" s="251" t="s">
        <v>13</v>
      </c>
      <c r="K4108" s="181">
        <v>475844</v>
      </c>
      <c r="L4108" s="181">
        <v>0</v>
      </c>
      <c r="M4108" s="181">
        <v>0</v>
      </c>
      <c r="N4108" s="182" t="s">
        <v>146</v>
      </c>
      <c r="O4108" s="183" t="s">
        <v>146</v>
      </c>
    </row>
    <row r="4109" spans="1:15" customFormat="1" ht="15.5" x14ac:dyDescent="0.35">
      <c r="A4109" s="176" t="s">
        <v>8948</v>
      </c>
      <c r="B4109" s="177" t="s">
        <v>8949</v>
      </c>
      <c r="C4109" s="176" t="s">
        <v>292</v>
      </c>
      <c r="D4109" s="176" t="s">
        <v>293</v>
      </c>
      <c r="E4109" s="176" t="s">
        <v>294</v>
      </c>
      <c r="F4109" s="176">
        <v>2024</v>
      </c>
      <c r="G4109" s="176" t="s">
        <v>138</v>
      </c>
      <c r="H4109" s="176" t="s">
        <v>151</v>
      </c>
      <c r="I4109" s="176" t="s">
        <v>152</v>
      </c>
      <c r="J4109" s="250" t="s">
        <v>13</v>
      </c>
      <c r="K4109" s="178">
        <v>1312</v>
      </c>
      <c r="L4109" s="178">
        <v>0</v>
      </c>
      <c r="M4109" s="178">
        <v>0</v>
      </c>
      <c r="N4109" s="182" t="s">
        <v>146</v>
      </c>
      <c r="O4109" s="183" t="s">
        <v>146</v>
      </c>
    </row>
    <row r="4110" spans="1:15" customFormat="1" ht="15.5" x14ac:dyDescent="0.35">
      <c r="A4110" s="123" t="s">
        <v>8950</v>
      </c>
      <c r="B4110" s="124" t="s">
        <v>8951</v>
      </c>
      <c r="C4110" s="123" t="s">
        <v>93</v>
      </c>
      <c r="D4110" s="123" t="s">
        <v>245</v>
      </c>
      <c r="E4110" s="123" t="s">
        <v>2272</v>
      </c>
      <c r="F4110" s="123">
        <v>2024</v>
      </c>
      <c r="G4110" s="123" t="s">
        <v>138</v>
      </c>
      <c r="H4110" s="123" t="s">
        <v>210</v>
      </c>
      <c r="I4110" s="123" t="s">
        <v>211</v>
      </c>
      <c r="J4110" s="251" t="s">
        <v>13</v>
      </c>
      <c r="K4110" s="181">
        <v>2</v>
      </c>
      <c r="L4110" s="181">
        <v>0</v>
      </c>
      <c r="M4110" s="181">
        <v>0</v>
      </c>
      <c r="N4110" s="182" t="s">
        <v>146</v>
      </c>
      <c r="O4110" s="183" t="s">
        <v>146</v>
      </c>
    </row>
    <row r="4111" spans="1:15" customFormat="1" ht="15.5" x14ac:dyDescent="0.35">
      <c r="A4111" s="176" t="s">
        <v>8952</v>
      </c>
      <c r="B4111" s="177" t="s">
        <v>8953</v>
      </c>
      <c r="C4111" s="176" t="s">
        <v>91</v>
      </c>
      <c r="D4111" s="176" t="s">
        <v>393</v>
      </c>
      <c r="E4111" s="176" t="s">
        <v>3914</v>
      </c>
      <c r="F4111" s="176">
        <v>2024</v>
      </c>
      <c r="G4111" s="176" t="s">
        <v>138</v>
      </c>
      <c r="H4111" s="176" t="s">
        <v>162</v>
      </c>
      <c r="I4111" s="176" t="s">
        <v>252</v>
      </c>
      <c r="J4111" s="250" t="s">
        <v>14</v>
      </c>
      <c r="K4111" s="178">
        <v>68737</v>
      </c>
      <c r="L4111" s="178">
        <v>0</v>
      </c>
      <c r="M4111" s="178">
        <v>0</v>
      </c>
      <c r="N4111" s="182" t="s">
        <v>146</v>
      </c>
      <c r="O4111" s="183" t="s">
        <v>146</v>
      </c>
    </row>
    <row r="4112" spans="1:15" customFormat="1" ht="15.5" x14ac:dyDescent="0.35">
      <c r="A4112" s="123" t="s">
        <v>8954</v>
      </c>
      <c r="B4112" s="124" t="s">
        <v>8955</v>
      </c>
      <c r="C4112" s="123" t="s">
        <v>87</v>
      </c>
      <c r="D4112" s="123" t="s">
        <v>60</v>
      </c>
      <c r="E4112" s="123" t="s">
        <v>60</v>
      </c>
      <c r="F4112" s="123">
        <v>2024</v>
      </c>
      <c r="G4112" s="123" t="s">
        <v>138</v>
      </c>
      <c r="H4112" s="123" t="s">
        <v>151</v>
      </c>
      <c r="I4112" s="123" t="s">
        <v>200</v>
      </c>
      <c r="J4112" s="251" t="s">
        <v>13</v>
      </c>
      <c r="K4112" s="181">
        <v>16560</v>
      </c>
      <c r="L4112" s="181">
        <v>0</v>
      </c>
      <c r="M4112" s="181">
        <v>0</v>
      </c>
      <c r="N4112" s="182" t="s">
        <v>146</v>
      </c>
      <c r="O4112" s="183" t="s">
        <v>146</v>
      </c>
    </row>
    <row r="4113" spans="1:15" customFormat="1" ht="15.5" x14ac:dyDescent="0.35">
      <c r="A4113" s="176" t="s">
        <v>8956</v>
      </c>
      <c r="B4113" s="177" t="s">
        <v>8957</v>
      </c>
      <c r="C4113" s="176" t="s">
        <v>109</v>
      </c>
      <c r="D4113" s="176" t="s">
        <v>368</v>
      </c>
      <c r="E4113" s="176" t="s">
        <v>1070</v>
      </c>
      <c r="F4113" s="176">
        <v>2024</v>
      </c>
      <c r="G4113" s="176" t="s">
        <v>138</v>
      </c>
      <c r="H4113" s="176" t="s">
        <v>321</v>
      </c>
      <c r="I4113" s="176" t="s">
        <v>322</v>
      </c>
      <c r="J4113" s="250" t="s">
        <v>13</v>
      </c>
      <c r="K4113" s="178">
        <v>1387318</v>
      </c>
      <c r="L4113" s="178">
        <v>0</v>
      </c>
      <c r="M4113" s="178">
        <v>0</v>
      </c>
      <c r="N4113" s="182" t="s">
        <v>146</v>
      </c>
      <c r="O4113" s="183" t="s">
        <v>146</v>
      </c>
    </row>
    <row r="4114" spans="1:15" customFormat="1" ht="15.5" x14ac:dyDescent="0.35">
      <c r="A4114" s="123" t="s">
        <v>8958</v>
      </c>
      <c r="B4114" s="124" t="s">
        <v>8959</v>
      </c>
      <c r="C4114" s="123" t="s">
        <v>98</v>
      </c>
      <c r="D4114" s="123" t="s">
        <v>155</v>
      </c>
      <c r="E4114" s="123" t="s">
        <v>155</v>
      </c>
      <c r="F4114" s="123">
        <v>2024</v>
      </c>
      <c r="G4114" s="123" t="s">
        <v>138</v>
      </c>
      <c r="H4114" s="123" t="s">
        <v>151</v>
      </c>
      <c r="I4114" s="123" t="s">
        <v>152</v>
      </c>
      <c r="J4114" s="251" t="s">
        <v>14</v>
      </c>
      <c r="K4114" s="181">
        <v>74520</v>
      </c>
      <c r="L4114" s="181">
        <v>0</v>
      </c>
      <c r="M4114" s="181">
        <v>0</v>
      </c>
      <c r="N4114" s="182" t="s">
        <v>146</v>
      </c>
      <c r="O4114" s="183" t="s">
        <v>146</v>
      </c>
    </row>
    <row r="4115" spans="1:15" customFormat="1" ht="15.5" x14ac:dyDescent="0.35">
      <c r="A4115" s="176" t="s">
        <v>8960</v>
      </c>
      <c r="B4115" s="177" t="s">
        <v>8961</v>
      </c>
      <c r="C4115" s="176" t="s">
        <v>88</v>
      </c>
      <c r="D4115" s="176" t="s">
        <v>396</v>
      </c>
      <c r="E4115" s="176" t="s">
        <v>396</v>
      </c>
      <c r="F4115" s="176">
        <v>2024</v>
      </c>
      <c r="G4115" s="176" t="s">
        <v>138</v>
      </c>
      <c r="H4115" s="176" t="s">
        <v>270</v>
      </c>
      <c r="I4115" s="176" t="s">
        <v>1382</v>
      </c>
      <c r="J4115" s="250" t="s">
        <v>13</v>
      </c>
      <c r="K4115" s="178">
        <v>5000</v>
      </c>
      <c r="L4115" s="178">
        <v>0</v>
      </c>
      <c r="M4115" s="178">
        <v>0</v>
      </c>
      <c r="N4115" s="182" t="s">
        <v>146</v>
      </c>
      <c r="O4115" s="183" t="s">
        <v>146</v>
      </c>
    </row>
    <row r="4116" spans="1:15" customFormat="1" ht="15.5" x14ac:dyDescent="0.35">
      <c r="A4116" s="123" t="s">
        <v>8962</v>
      </c>
      <c r="B4116" s="124" t="s">
        <v>8963</v>
      </c>
      <c r="C4116" s="123" t="s">
        <v>96</v>
      </c>
      <c r="D4116" s="123" t="s">
        <v>166</v>
      </c>
      <c r="E4116" s="123" t="s">
        <v>600</v>
      </c>
      <c r="F4116" s="123">
        <v>2024</v>
      </c>
      <c r="G4116" s="123" t="s">
        <v>138</v>
      </c>
      <c r="H4116" s="123" t="s">
        <v>162</v>
      </c>
      <c r="I4116" s="123" t="s">
        <v>218</v>
      </c>
      <c r="J4116" s="251" t="s">
        <v>13</v>
      </c>
      <c r="K4116" s="181">
        <v>3</v>
      </c>
      <c r="L4116" s="181">
        <v>0</v>
      </c>
      <c r="M4116" s="181">
        <v>0</v>
      </c>
      <c r="N4116" s="182" t="s">
        <v>146</v>
      </c>
      <c r="O4116" s="183" t="s">
        <v>146</v>
      </c>
    </row>
    <row r="4117" spans="1:15" customFormat="1" ht="15.5" x14ac:dyDescent="0.35">
      <c r="A4117" s="176" t="s">
        <v>8964</v>
      </c>
      <c r="B4117" s="177" t="s">
        <v>8965</v>
      </c>
      <c r="C4117" s="176" t="s">
        <v>86</v>
      </c>
      <c r="D4117" s="176" t="s">
        <v>199</v>
      </c>
      <c r="E4117" s="176" t="s">
        <v>199</v>
      </c>
      <c r="F4117" s="176">
        <v>2024</v>
      </c>
      <c r="G4117" s="176" t="s">
        <v>138</v>
      </c>
      <c r="H4117" s="176" t="s">
        <v>162</v>
      </c>
      <c r="I4117" s="176" t="s">
        <v>238</v>
      </c>
      <c r="J4117" s="250" t="s">
        <v>13</v>
      </c>
      <c r="K4117" s="178">
        <v>1</v>
      </c>
      <c r="L4117" s="178">
        <v>0</v>
      </c>
      <c r="M4117" s="178">
        <v>0</v>
      </c>
      <c r="N4117" s="182" t="s">
        <v>146</v>
      </c>
      <c r="O4117" s="183" t="s">
        <v>146</v>
      </c>
    </row>
    <row r="4118" spans="1:15" customFormat="1" ht="15.5" x14ac:dyDescent="0.35">
      <c r="A4118" s="123" t="s">
        <v>8966</v>
      </c>
      <c r="B4118" s="124" t="s">
        <v>8967</v>
      </c>
      <c r="C4118" s="123" t="s">
        <v>97</v>
      </c>
      <c r="D4118" s="123" t="s">
        <v>685</v>
      </c>
      <c r="E4118" s="123" t="s">
        <v>686</v>
      </c>
      <c r="F4118" s="123">
        <v>2024</v>
      </c>
      <c r="G4118" s="123" t="s">
        <v>138</v>
      </c>
      <c r="H4118" s="123" t="s">
        <v>144</v>
      </c>
      <c r="I4118" s="123" t="s">
        <v>943</v>
      </c>
      <c r="J4118" s="251" t="s">
        <v>13</v>
      </c>
      <c r="K4118" s="181">
        <v>406072</v>
      </c>
      <c r="L4118" s="181">
        <v>0</v>
      </c>
      <c r="M4118" s="181">
        <v>0</v>
      </c>
      <c r="N4118" s="182" t="s">
        <v>146</v>
      </c>
      <c r="O4118" s="183" t="s">
        <v>146</v>
      </c>
    </row>
    <row r="4119" spans="1:15" customFormat="1" ht="15.5" x14ac:dyDescent="0.35">
      <c r="A4119" s="176" t="s">
        <v>8968</v>
      </c>
      <c r="B4119" s="177" t="s">
        <v>8969</v>
      </c>
      <c r="C4119" s="176" t="s">
        <v>98</v>
      </c>
      <c r="D4119" s="176" t="s">
        <v>158</v>
      </c>
      <c r="E4119" s="176" t="s">
        <v>667</v>
      </c>
      <c r="F4119" s="176">
        <v>2024</v>
      </c>
      <c r="G4119" s="176" t="s">
        <v>251</v>
      </c>
      <c r="H4119" s="176" t="s">
        <v>144</v>
      </c>
      <c r="I4119" s="176" t="s">
        <v>282</v>
      </c>
      <c r="J4119" s="250" t="s">
        <v>13</v>
      </c>
      <c r="K4119" s="178">
        <v>140415</v>
      </c>
      <c r="L4119" s="178">
        <v>0</v>
      </c>
      <c r="M4119" s="178">
        <v>0</v>
      </c>
      <c r="N4119" s="182" t="s">
        <v>146</v>
      </c>
      <c r="O4119" s="183" t="s">
        <v>146</v>
      </c>
    </row>
    <row r="4120" spans="1:15" customFormat="1" ht="15.5" x14ac:dyDescent="0.35">
      <c r="A4120" s="123" t="s">
        <v>8970</v>
      </c>
      <c r="B4120" s="124" t="s">
        <v>8971</v>
      </c>
      <c r="C4120" s="123" t="s">
        <v>109</v>
      </c>
      <c r="D4120" s="123" t="s">
        <v>368</v>
      </c>
      <c r="E4120" s="123" t="s">
        <v>2408</v>
      </c>
      <c r="F4120" s="123">
        <v>2024</v>
      </c>
      <c r="G4120" s="123" t="s">
        <v>138</v>
      </c>
      <c r="H4120" s="123" t="s">
        <v>162</v>
      </c>
      <c r="I4120" s="123" t="s">
        <v>252</v>
      </c>
      <c r="J4120" s="251" t="s">
        <v>77</v>
      </c>
      <c r="K4120" s="181">
        <v>979684</v>
      </c>
      <c r="L4120" s="181">
        <v>0</v>
      </c>
      <c r="M4120" s="181">
        <v>0</v>
      </c>
      <c r="N4120" s="182" t="s">
        <v>146</v>
      </c>
      <c r="O4120" s="183" t="s">
        <v>146</v>
      </c>
    </row>
    <row r="4121" spans="1:15" customFormat="1" ht="15.5" x14ac:dyDescent="0.35">
      <c r="A4121" s="176" t="s">
        <v>8972</v>
      </c>
      <c r="B4121" s="177" t="s">
        <v>8973</v>
      </c>
      <c r="C4121" s="176" t="s">
        <v>91</v>
      </c>
      <c r="D4121" s="176" t="s">
        <v>384</v>
      </c>
      <c r="E4121" s="176" t="s">
        <v>561</v>
      </c>
      <c r="F4121" s="176">
        <v>2024</v>
      </c>
      <c r="G4121" s="176" t="s">
        <v>138</v>
      </c>
      <c r="H4121" s="176" t="s">
        <v>151</v>
      </c>
      <c r="I4121" s="176" t="s">
        <v>200</v>
      </c>
      <c r="J4121" s="250" t="s">
        <v>13</v>
      </c>
      <c r="K4121" s="178">
        <v>8876</v>
      </c>
      <c r="L4121" s="178">
        <v>0</v>
      </c>
      <c r="M4121" s="178">
        <v>0</v>
      </c>
      <c r="N4121" s="182" t="s">
        <v>146</v>
      </c>
      <c r="O4121" s="183" t="s">
        <v>146</v>
      </c>
    </row>
    <row r="4122" spans="1:15" customFormat="1" ht="15.5" x14ac:dyDescent="0.35">
      <c r="A4122" s="123" t="s">
        <v>8974</v>
      </c>
      <c r="B4122" s="124" t="s">
        <v>8975</v>
      </c>
      <c r="C4122" s="123" t="s">
        <v>96</v>
      </c>
      <c r="D4122" s="123" t="s">
        <v>155</v>
      </c>
      <c r="E4122" s="123" t="s">
        <v>155</v>
      </c>
      <c r="F4122" s="123">
        <v>2024</v>
      </c>
      <c r="G4122" s="123" t="s">
        <v>138</v>
      </c>
      <c r="H4122" s="123" t="s">
        <v>151</v>
      </c>
      <c r="I4122" s="123" t="s">
        <v>152</v>
      </c>
      <c r="J4122" s="251" t="s">
        <v>13</v>
      </c>
      <c r="K4122" s="181">
        <v>0</v>
      </c>
      <c r="L4122" s="181">
        <v>0</v>
      </c>
      <c r="M4122" s="181">
        <v>0</v>
      </c>
      <c r="N4122" s="182" t="s">
        <v>146</v>
      </c>
      <c r="O4122" s="183" t="s">
        <v>146</v>
      </c>
    </row>
    <row r="4123" spans="1:15" customFormat="1" ht="15.5" x14ac:dyDescent="0.35">
      <c r="A4123" s="176" t="s">
        <v>8976</v>
      </c>
      <c r="B4123" s="177" t="s">
        <v>8977</v>
      </c>
      <c r="C4123" s="176" t="s">
        <v>86</v>
      </c>
      <c r="D4123" s="176" t="s">
        <v>906</v>
      </c>
      <c r="E4123" s="176" t="s">
        <v>907</v>
      </c>
      <c r="F4123" s="176">
        <v>2024</v>
      </c>
      <c r="G4123" s="176" t="s">
        <v>138</v>
      </c>
      <c r="H4123" s="176" t="s">
        <v>151</v>
      </c>
      <c r="I4123" s="176" t="s">
        <v>152</v>
      </c>
      <c r="J4123" s="250" t="s">
        <v>13</v>
      </c>
      <c r="K4123" s="178">
        <v>150499</v>
      </c>
      <c r="L4123" s="178">
        <v>0</v>
      </c>
      <c r="M4123" s="178">
        <v>0</v>
      </c>
      <c r="N4123" s="182" t="s">
        <v>146</v>
      </c>
      <c r="O4123" s="183" t="s">
        <v>146</v>
      </c>
    </row>
    <row r="4124" spans="1:15" customFormat="1" ht="15.5" x14ac:dyDescent="0.35">
      <c r="A4124" s="123" t="s">
        <v>8978</v>
      </c>
      <c r="B4124" s="124" t="s">
        <v>8979</v>
      </c>
      <c r="C4124" s="123" t="s">
        <v>92</v>
      </c>
      <c r="D4124" s="123" t="s">
        <v>155</v>
      </c>
      <c r="E4124" s="123" t="s">
        <v>155</v>
      </c>
      <c r="F4124" s="123">
        <v>2024</v>
      </c>
      <c r="G4124" s="123" t="s">
        <v>138</v>
      </c>
      <c r="H4124" s="123" t="s">
        <v>151</v>
      </c>
      <c r="I4124" s="123" t="s">
        <v>152</v>
      </c>
      <c r="J4124" s="251" t="s">
        <v>13</v>
      </c>
      <c r="K4124" s="181">
        <v>1035</v>
      </c>
      <c r="L4124" s="181">
        <v>0</v>
      </c>
      <c r="M4124" s="181">
        <v>0</v>
      </c>
      <c r="N4124" s="182" t="s">
        <v>146</v>
      </c>
      <c r="O4124" s="183" t="s">
        <v>146</v>
      </c>
    </row>
    <row r="4125" spans="1:15" customFormat="1" ht="15.5" x14ac:dyDescent="0.35">
      <c r="A4125" s="176" t="s">
        <v>8980</v>
      </c>
      <c r="B4125" s="177" t="s">
        <v>8981</v>
      </c>
      <c r="C4125" s="176" t="s">
        <v>92</v>
      </c>
      <c r="D4125" s="176" t="s">
        <v>361</v>
      </c>
      <c r="E4125" s="176" t="s">
        <v>1017</v>
      </c>
      <c r="F4125" s="176">
        <v>2024</v>
      </c>
      <c r="G4125" s="176" t="s">
        <v>138</v>
      </c>
      <c r="H4125" s="176" t="s">
        <v>151</v>
      </c>
      <c r="I4125" s="176" t="s">
        <v>200</v>
      </c>
      <c r="J4125" s="250" t="s">
        <v>13</v>
      </c>
      <c r="K4125" s="178">
        <v>18767762</v>
      </c>
      <c r="L4125" s="178">
        <v>0</v>
      </c>
      <c r="M4125" s="178">
        <v>0</v>
      </c>
      <c r="N4125" s="182" t="s">
        <v>146</v>
      </c>
      <c r="O4125" s="183" t="s">
        <v>146</v>
      </c>
    </row>
    <row r="4126" spans="1:15" customFormat="1" ht="15.5" x14ac:dyDescent="0.35">
      <c r="A4126" s="123" t="s">
        <v>8982</v>
      </c>
      <c r="B4126" s="124" t="s">
        <v>8983</v>
      </c>
      <c r="C4126" s="123" t="s">
        <v>109</v>
      </c>
      <c r="D4126" s="123" t="s">
        <v>171</v>
      </c>
      <c r="E4126" s="123" t="s">
        <v>1047</v>
      </c>
      <c r="F4126" s="123">
        <v>2024</v>
      </c>
      <c r="G4126" s="123" t="s">
        <v>138</v>
      </c>
      <c r="H4126" s="123" t="s">
        <v>151</v>
      </c>
      <c r="I4126" s="123" t="s">
        <v>200</v>
      </c>
      <c r="J4126" s="251" t="s">
        <v>13</v>
      </c>
      <c r="K4126" s="181">
        <v>14024</v>
      </c>
      <c r="L4126" s="181">
        <v>0</v>
      </c>
      <c r="M4126" s="181">
        <v>0</v>
      </c>
      <c r="N4126" s="182" t="s">
        <v>146</v>
      </c>
      <c r="O4126" s="183" t="s">
        <v>146</v>
      </c>
    </row>
    <row r="4127" spans="1:15" customFormat="1" ht="15.5" x14ac:dyDescent="0.35">
      <c r="A4127" s="176" t="s">
        <v>8984</v>
      </c>
      <c r="B4127" s="177" t="s">
        <v>8985</v>
      </c>
      <c r="C4127" s="176" t="s">
        <v>92</v>
      </c>
      <c r="D4127" s="176" t="s">
        <v>721</v>
      </c>
      <c r="E4127" s="176" t="s">
        <v>1912</v>
      </c>
      <c r="F4127" s="176">
        <v>2024</v>
      </c>
      <c r="G4127" s="176" t="s">
        <v>138</v>
      </c>
      <c r="H4127" s="176" t="s">
        <v>144</v>
      </c>
      <c r="I4127" s="176" t="s">
        <v>145</v>
      </c>
      <c r="J4127" s="250" t="s">
        <v>13</v>
      </c>
      <c r="K4127" s="178">
        <v>1490807</v>
      </c>
      <c r="L4127" s="178">
        <v>0</v>
      </c>
      <c r="M4127" s="178">
        <v>0</v>
      </c>
      <c r="N4127" s="182" t="s">
        <v>146</v>
      </c>
      <c r="O4127" s="183" t="s">
        <v>146</v>
      </c>
    </row>
    <row r="4128" spans="1:15" customFormat="1" ht="15.5" x14ac:dyDescent="0.35">
      <c r="A4128" s="123" t="s">
        <v>8986</v>
      </c>
      <c r="B4128" s="124" t="s">
        <v>8987</v>
      </c>
      <c r="C4128" s="123" t="s">
        <v>92</v>
      </c>
      <c r="D4128" s="123" t="s">
        <v>361</v>
      </c>
      <c r="E4128" s="123" t="s">
        <v>155</v>
      </c>
      <c r="F4128" s="123">
        <v>2024</v>
      </c>
      <c r="G4128" s="123" t="s">
        <v>138</v>
      </c>
      <c r="H4128" s="123" t="s">
        <v>151</v>
      </c>
      <c r="I4128" s="123" t="s">
        <v>200</v>
      </c>
      <c r="J4128" s="251" t="s">
        <v>13</v>
      </c>
      <c r="K4128" s="181">
        <v>0</v>
      </c>
      <c r="L4128" s="181">
        <v>0</v>
      </c>
      <c r="M4128" s="181">
        <v>0</v>
      </c>
      <c r="N4128" s="182" t="s">
        <v>146</v>
      </c>
      <c r="O4128" s="183" t="s">
        <v>146</v>
      </c>
    </row>
    <row r="4129" spans="1:15" customFormat="1" ht="15.5" x14ac:dyDescent="0.35">
      <c r="A4129" s="176" t="s">
        <v>8988</v>
      </c>
      <c r="B4129" s="177" t="s">
        <v>8989</v>
      </c>
      <c r="C4129" s="176" t="s">
        <v>92</v>
      </c>
      <c r="D4129" s="176" t="s">
        <v>361</v>
      </c>
      <c r="E4129" s="176" t="s">
        <v>1231</v>
      </c>
      <c r="F4129" s="176">
        <v>2024</v>
      </c>
      <c r="G4129" s="176" t="s">
        <v>138</v>
      </c>
      <c r="H4129" s="176" t="s">
        <v>151</v>
      </c>
      <c r="I4129" s="176" t="s">
        <v>200</v>
      </c>
      <c r="J4129" s="250" t="s">
        <v>13</v>
      </c>
      <c r="K4129" s="178">
        <v>0</v>
      </c>
      <c r="L4129" s="178">
        <v>0</v>
      </c>
      <c r="M4129" s="178">
        <v>0</v>
      </c>
      <c r="N4129" s="182" t="s">
        <v>146</v>
      </c>
      <c r="O4129" s="183" t="s">
        <v>146</v>
      </c>
    </row>
    <row r="4130" spans="1:15" customFormat="1" ht="15.5" x14ac:dyDescent="0.35">
      <c r="A4130" s="123" t="s">
        <v>8990</v>
      </c>
      <c r="B4130" s="124" t="s">
        <v>8991</v>
      </c>
      <c r="C4130" s="123" t="s">
        <v>109</v>
      </c>
      <c r="D4130" s="123" t="s">
        <v>288</v>
      </c>
      <c r="E4130" s="123" t="s">
        <v>155</v>
      </c>
      <c r="F4130" s="123">
        <v>2024</v>
      </c>
      <c r="G4130" s="123" t="s">
        <v>138</v>
      </c>
      <c r="H4130" s="123" t="s">
        <v>151</v>
      </c>
      <c r="I4130" s="123" t="s">
        <v>152</v>
      </c>
      <c r="J4130" s="251" t="s">
        <v>13</v>
      </c>
      <c r="K4130" s="181">
        <v>1</v>
      </c>
      <c r="L4130" s="181">
        <v>0</v>
      </c>
      <c r="M4130" s="181">
        <v>0</v>
      </c>
      <c r="N4130" s="182" t="s">
        <v>146</v>
      </c>
      <c r="O4130" s="183" t="s">
        <v>146</v>
      </c>
    </row>
    <row r="4131" spans="1:15" customFormat="1" ht="15.5" x14ac:dyDescent="0.35">
      <c r="A4131" s="176" t="s">
        <v>8992</v>
      </c>
      <c r="B4131" s="177" t="s">
        <v>8993</v>
      </c>
      <c r="C4131" s="176" t="s">
        <v>92</v>
      </c>
      <c r="D4131" s="176" t="s">
        <v>361</v>
      </c>
      <c r="E4131" s="176" t="s">
        <v>1231</v>
      </c>
      <c r="F4131" s="176">
        <v>2024</v>
      </c>
      <c r="G4131" s="176" t="s">
        <v>138</v>
      </c>
      <c r="H4131" s="176" t="s">
        <v>162</v>
      </c>
      <c r="I4131" s="176" t="s">
        <v>1018</v>
      </c>
      <c r="J4131" s="250" t="s">
        <v>13</v>
      </c>
      <c r="K4131" s="178">
        <v>69391</v>
      </c>
      <c r="L4131" s="178">
        <v>0</v>
      </c>
      <c r="M4131" s="178">
        <v>0</v>
      </c>
      <c r="N4131" s="182" t="s">
        <v>146</v>
      </c>
      <c r="O4131" s="183" t="s">
        <v>146</v>
      </c>
    </row>
    <row r="4132" spans="1:15" customFormat="1" ht="15.5" x14ac:dyDescent="0.35">
      <c r="A4132" s="123" t="s">
        <v>8994</v>
      </c>
      <c r="B4132" s="124" t="s">
        <v>8995</v>
      </c>
      <c r="C4132" s="123" t="s">
        <v>91</v>
      </c>
      <c r="D4132" s="123" t="s">
        <v>384</v>
      </c>
      <c r="E4132" s="123" t="s">
        <v>3093</v>
      </c>
      <c r="F4132" s="123">
        <v>2024</v>
      </c>
      <c r="G4132" s="123" t="s">
        <v>138</v>
      </c>
      <c r="H4132" s="123" t="s">
        <v>182</v>
      </c>
      <c r="I4132" s="123" t="s">
        <v>330</v>
      </c>
      <c r="J4132" s="251" t="s">
        <v>13</v>
      </c>
      <c r="K4132" s="181">
        <v>1022860</v>
      </c>
      <c r="L4132" s="181">
        <v>0</v>
      </c>
      <c r="M4132" s="181">
        <v>0</v>
      </c>
      <c r="N4132" s="182" t="s">
        <v>146</v>
      </c>
      <c r="O4132" s="183" t="s">
        <v>146</v>
      </c>
    </row>
    <row r="4133" spans="1:15" customFormat="1" ht="15.5" x14ac:dyDescent="0.35">
      <c r="A4133" s="176" t="s">
        <v>8996</v>
      </c>
      <c r="B4133" s="177" t="s">
        <v>8997</v>
      </c>
      <c r="C4133" s="176" t="s">
        <v>89</v>
      </c>
      <c r="D4133" s="176" t="s">
        <v>186</v>
      </c>
      <c r="E4133" s="176" t="s">
        <v>374</v>
      </c>
      <c r="F4133" s="176">
        <v>2024</v>
      </c>
      <c r="G4133" s="176" t="s">
        <v>138</v>
      </c>
      <c r="H4133" s="176" t="s">
        <v>321</v>
      </c>
      <c r="I4133" s="176" t="s">
        <v>3675</v>
      </c>
      <c r="J4133" s="250" t="s">
        <v>13</v>
      </c>
      <c r="K4133" s="178">
        <v>132438</v>
      </c>
      <c r="L4133" s="178">
        <v>0</v>
      </c>
      <c r="M4133" s="178">
        <v>0</v>
      </c>
      <c r="N4133" s="182" t="s">
        <v>146</v>
      </c>
      <c r="O4133" s="183" t="s">
        <v>146</v>
      </c>
    </row>
    <row r="4134" spans="1:15" customFormat="1" ht="15.5" x14ac:dyDescent="0.35">
      <c r="A4134" s="123" t="s">
        <v>8998</v>
      </c>
      <c r="B4134" s="124" t="s">
        <v>8999</v>
      </c>
      <c r="C4134" s="123" t="s">
        <v>89</v>
      </c>
      <c r="D4134" s="123" t="s">
        <v>186</v>
      </c>
      <c r="E4134" s="123" t="s">
        <v>187</v>
      </c>
      <c r="F4134" s="123">
        <v>2024</v>
      </c>
      <c r="G4134" s="123" t="s">
        <v>138</v>
      </c>
      <c r="H4134" s="123" t="s">
        <v>144</v>
      </c>
      <c r="I4134" s="123" t="s">
        <v>943</v>
      </c>
      <c r="J4134" s="251" t="s">
        <v>13</v>
      </c>
      <c r="K4134" s="181">
        <v>680227</v>
      </c>
      <c r="L4134" s="181">
        <v>0</v>
      </c>
      <c r="M4134" s="181">
        <v>0</v>
      </c>
      <c r="N4134" s="182" t="s">
        <v>146</v>
      </c>
      <c r="O4134" s="183" t="s">
        <v>146</v>
      </c>
    </row>
    <row r="4135" spans="1:15" customFormat="1" ht="15.5" x14ac:dyDescent="0.35">
      <c r="A4135" s="176" t="s">
        <v>9000</v>
      </c>
      <c r="B4135" s="177" t="s">
        <v>9001</v>
      </c>
      <c r="C4135" s="176" t="s">
        <v>89</v>
      </c>
      <c r="D4135" s="176" t="s">
        <v>221</v>
      </c>
      <c r="E4135" s="176" t="s">
        <v>1444</v>
      </c>
      <c r="F4135" s="176">
        <v>2024</v>
      </c>
      <c r="G4135" s="176" t="s">
        <v>138</v>
      </c>
      <c r="H4135" s="176" t="s">
        <v>210</v>
      </c>
      <c r="I4135" s="176" t="s">
        <v>289</v>
      </c>
      <c r="J4135" s="250" t="s">
        <v>13</v>
      </c>
      <c r="K4135" s="178">
        <v>270754</v>
      </c>
      <c r="L4135" s="178">
        <v>0</v>
      </c>
      <c r="M4135" s="178">
        <v>0</v>
      </c>
      <c r="N4135" s="182" t="s">
        <v>146</v>
      </c>
      <c r="O4135" s="183" t="s">
        <v>146</v>
      </c>
    </row>
    <row r="4136" spans="1:15" customFormat="1" ht="15.5" x14ac:dyDescent="0.35">
      <c r="A4136" s="123" t="s">
        <v>9002</v>
      </c>
      <c r="B4136" s="124" t="s">
        <v>9003</v>
      </c>
      <c r="C4136" s="123" t="s">
        <v>92</v>
      </c>
      <c r="D4136" s="123" t="s">
        <v>361</v>
      </c>
      <c r="E4136" s="123" t="s">
        <v>362</v>
      </c>
      <c r="F4136" s="123">
        <v>2024</v>
      </c>
      <c r="G4136" s="123" t="s">
        <v>138</v>
      </c>
      <c r="H4136" s="123" t="s">
        <v>151</v>
      </c>
      <c r="I4136" s="123" t="s">
        <v>152</v>
      </c>
      <c r="J4136" s="251" t="s">
        <v>77</v>
      </c>
      <c r="K4136" s="181">
        <v>737528</v>
      </c>
      <c r="L4136" s="181">
        <v>0</v>
      </c>
      <c r="M4136" s="181">
        <v>0</v>
      </c>
      <c r="N4136" s="182" t="s">
        <v>146</v>
      </c>
      <c r="O4136" s="183" t="s">
        <v>146</v>
      </c>
    </row>
    <row r="4137" spans="1:15" customFormat="1" ht="15.5" x14ac:dyDescent="0.35">
      <c r="A4137" s="176" t="s">
        <v>9004</v>
      </c>
      <c r="B4137" s="177" t="s">
        <v>9005</v>
      </c>
      <c r="C4137" s="176" t="s">
        <v>92</v>
      </c>
      <c r="D4137" s="176" t="s">
        <v>361</v>
      </c>
      <c r="E4137" s="176" t="s">
        <v>362</v>
      </c>
      <c r="F4137" s="176">
        <v>2024</v>
      </c>
      <c r="G4137" s="176" t="s">
        <v>138</v>
      </c>
      <c r="H4137" s="176" t="s">
        <v>144</v>
      </c>
      <c r="I4137" s="176" t="s">
        <v>1758</v>
      </c>
      <c r="J4137" s="250" t="s">
        <v>14</v>
      </c>
      <c r="K4137" s="178">
        <v>2829380</v>
      </c>
      <c r="L4137" s="178">
        <v>0</v>
      </c>
      <c r="M4137" s="178">
        <v>0</v>
      </c>
      <c r="N4137" s="182" t="s">
        <v>146</v>
      </c>
      <c r="O4137" s="183" t="s">
        <v>146</v>
      </c>
    </row>
    <row r="4138" spans="1:15" customFormat="1" ht="15.5" x14ac:dyDescent="0.35">
      <c r="A4138" s="123" t="s">
        <v>9006</v>
      </c>
      <c r="B4138" s="124" t="s">
        <v>9007</v>
      </c>
      <c r="C4138" s="123" t="s">
        <v>92</v>
      </c>
      <c r="D4138" s="123" t="s">
        <v>361</v>
      </c>
      <c r="E4138" s="123" t="s">
        <v>362</v>
      </c>
      <c r="F4138" s="123">
        <v>2024</v>
      </c>
      <c r="G4138" s="123" t="s">
        <v>138</v>
      </c>
      <c r="H4138" s="123" t="s">
        <v>144</v>
      </c>
      <c r="I4138" s="123" t="s">
        <v>943</v>
      </c>
      <c r="J4138" s="251" t="s">
        <v>14</v>
      </c>
      <c r="K4138" s="181">
        <v>3570212</v>
      </c>
      <c r="L4138" s="181">
        <v>0</v>
      </c>
      <c r="M4138" s="181">
        <v>0</v>
      </c>
      <c r="N4138" s="182" t="s">
        <v>146</v>
      </c>
      <c r="O4138" s="183" t="s">
        <v>146</v>
      </c>
    </row>
    <row r="4139" spans="1:15" customFormat="1" ht="15.5" x14ac:dyDescent="0.35">
      <c r="A4139" s="176" t="s">
        <v>9008</v>
      </c>
      <c r="B4139" s="177" t="s">
        <v>9009</v>
      </c>
      <c r="C4139" s="176" t="s">
        <v>88</v>
      </c>
      <c r="D4139" s="176" t="s">
        <v>412</v>
      </c>
      <c r="E4139" s="176" t="s">
        <v>1441</v>
      </c>
      <c r="F4139" s="176">
        <v>2024</v>
      </c>
      <c r="G4139" s="176" t="s">
        <v>138</v>
      </c>
      <c r="H4139" s="176" t="s">
        <v>182</v>
      </c>
      <c r="I4139" s="176" t="s">
        <v>330</v>
      </c>
      <c r="J4139" s="250" t="s">
        <v>13</v>
      </c>
      <c r="K4139" s="178">
        <v>120016</v>
      </c>
      <c r="L4139" s="178">
        <v>0</v>
      </c>
      <c r="M4139" s="178">
        <v>0</v>
      </c>
      <c r="N4139" s="182" t="s">
        <v>146</v>
      </c>
      <c r="O4139" s="183" t="s">
        <v>146</v>
      </c>
    </row>
    <row r="4140" spans="1:15" customFormat="1" ht="15.5" x14ac:dyDescent="0.35">
      <c r="A4140" s="123" t="s">
        <v>9010</v>
      </c>
      <c r="B4140" s="124" t="s">
        <v>9011</v>
      </c>
      <c r="C4140" s="123" t="s">
        <v>93</v>
      </c>
      <c r="D4140" s="123" t="s">
        <v>315</v>
      </c>
      <c r="E4140" s="123" t="s">
        <v>155</v>
      </c>
      <c r="F4140" s="123">
        <v>2024</v>
      </c>
      <c r="G4140" s="123" t="s">
        <v>138</v>
      </c>
      <c r="H4140" s="123" t="s">
        <v>144</v>
      </c>
      <c r="I4140" s="123" t="s">
        <v>226</v>
      </c>
      <c r="J4140" s="251" t="s">
        <v>13</v>
      </c>
      <c r="K4140" s="181">
        <v>1400</v>
      </c>
      <c r="L4140" s="181">
        <v>0</v>
      </c>
      <c r="M4140" s="181">
        <v>0</v>
      </c>
      <c r="N4140" s="182" t="s">
        <v>146</v>
      </c>
      <c r="O4140" s="183" t="s">
        <v>146</v>
      </c>
    </row>
    <row r="4141" spans="1:15" customFormat="1" ht="15.5" x14ac:dyDescent="0.35">
      <c r="A4141" s="176" t="s">
        <v>9012</v>
      </c>
      <c r="B4141" s="177" t="s">
        <v>9013</v>
      </c>
      <c r="C4141" s="176" t="s">
        <v>84</v>
      </c>
      <c r="D4141" s="176" t="s">
        <v>155</v>
      </c>
      <c r="E4141" s="176" t="s">
        <v>155</v>
      </c>
      <c r="F4141" s="176">
        <v>2024</v>
      </c>
      <c r="G4141" s="176" t="s">
        <v>138</v>
      </c>
      <c r="H4141" s="176" t="s">
        <v>151</v>
      </c>
      <c r="I4141" s="176" t="s">
        <v>152</v>
      </c>
      <c r="J4141" s="250" t="s">
        <v>13</v>
      </c>
      <c r="K4141" s="178">
        <v>920111</v>
      </c>
      <c r="L4141" s="178">
        <v>0</v>
      </c>
      <c r="M4141" s="178">
        <v>0</v>
      </c>
      <c r="N4141" s="182" t="s">
        <v>146</v>
      </c>
      <c r="O4141" s="183" t="s">
        <v>146</v>
      </c>
    </row>
    <row r="4142" spans="1:15" customFormat="1" ht="15.5" x14ac:dyDescent="0.35">
      <c r="A4142" s="123" t="s">
        <v>9014</v>
      </c>
      <c r="B4142" s="124" t="s">
        <v>9015</v>
      </c>
      <c r="C4142" s="123" t="s">
        <v>92</v>
      </c>
      <c r="D4142" s="123" t="s">
        <v>361</v>
      </c>
      <c r="E4142" s="123" t="s">
        <v>1228</v>
      </c>
      <c r="F4142" s="123">
        <v>2024</v>
      </c>
      <c r="G4142" s="123" t="s">
        <v>138</v>
      </c>
      <c r="H4142" s="123" t="s">
        <v>144</v>
      </c>
      <c r="I4142" s="123" t="s">
        <v>943</v>
      </c>
      <c r="J4142" s="251" t="s">
        <v>13</v>
      </c>
      <c r="K4142" s="181">
        <v>1908</v>
      </c>
      <c r="L4142" s="181">
        <v>0</v>
      </c>
      <c r="M4142" s="181">
        <v>0</v>
      </c>
      <c r="N4142" s="182" t="s">
        <v>146</v>
      </c>
      <c r="O4142" s="183" t="s">
        <v>146</v>
      </c>
    </row>
    <row r="4143" spans="1:15" customFormat="1" ht="15.5" x14ac:dyDescent="0.35">
      <c r="A4143" s="176" t="s">
        <v>9016</v>
      </c>
      <c r="B4143" s="177" t="s">
        <v>9017</v>
      </c>
      <c r="C4143" s="176" t="s">
        <v>87</v>
      </c>
      <c r="D4143" s="176" t="s">
        <v>60</v>
      </c>
      <c r="E4143" s="176" t="s">
        <v>60</v>
      </c>
      <c r="F4143" s="176">
        <v>2024</v>
      </c>
      <c r="G4143" s="176" t="s">
        <v>138</v>
      </c>
      <c r="H4143" s="176" t="s">
        <v>321</v>
      </c>
      <c r="I4143" s="176" t="s">
        <v>1181</v>
      </c>
      <c r="J4143" s="250" t="s">
        <v>13</v>
      </c>
      <c r="K4143" s="178">
        <v>214013</v>
      </c>
      <c r="L4143" s="178">
        <v>0</v>
      </c>
      <c r="M4143" s="178">
        <v>0</v>
      </c>
      <c r="N4143" s="182" t="s">
        <v>146</v>
      </c>
      <c r="O4143" s="183" t="s">
        <v>146</v>
      </c>
    </row>
    <row r="4144" spans="1:15" customFormat="1" ht="15.5" x14ac:dyDescent="0.35">
      <c r="A4144" s="123" t="s">
        <v>9018</v>
      </c>
      <c r="B4144" s="124" t="s">
        <v>9019</v>
      </c>
      <c r="C4144" s="123" t="s">
        <v>109</v>
      </c>
      <c r="D4144" s="123" t="s">
        <v>368</v>
      </c>
      <c r="E4144" s="123" t="s">
        <v>2709</v>
      </c>
      <c r="F4144" s="123">
        <v>2024</v>
      </c>
      <c r="G4144" s="123" t="s">
        <v>138</v>
      </c>
      <c r="H4144" s="123" t="s">
        <v>151</v>
      </c>
      <c r="I4144" s="123" t="s">
        <v>200</v>
      </c>
      <c r="J4144" s="251" t="s">
        <v>13</v>
      </c>
      <c r="K4144" s="181">
        <v>0</v>
      </c>
      <c r="L4144" s="181">
        <v>0</v>
      </c>
      <c r="M4144" s="181">
        <v>0</v>
      </c>
      <c r="N4144" s="182" t="s">
        <v>146</v>
      </c>
      <c r="O4144" s="183" t="s">
        <v>146</v>
      </c>
    </row>
    <row r="4145" spans="1:15" customFormat="1" ht="15.5" x14ac:dyDescent="0.35">
      <c r="A4145" s="176" t="s">
        <v>9020</v>
      </c>
      <c r="B4145" s="177" t="s">
        <v>9021</v>
      </c>
      <c r="C4145" s="176" t="s">
        <v>98</v>
      </c>
      <c r="D4145" s="176" t="s">
        <v>365</v>
      </c>
      <c r="E4145" s="176" t="s">
        <v>1999</v>
      </c>
      <c r="F4145" s="176">
        <v>2024</v>
      </c>
      <c r="G4145" s="176" t="s">
        <v>138</v>
      </c>
      <c r="H4145" s="176" t="s">
        <v>139</v>
      </c>
      <c r="I4145" s="176" t="s">
        <v>140</v>
      </c>
      <c r="J4145" s="250" t="s">
        <v>13</v>
      </c>
      <c r="K4145" s="178">
        <v>0</v>
      </c>
      <c r="L4145" s="178">
        <v>0</v>
      </c>
      <c r="M4145" s="178">
        <v>0</v>
      </c>
      <c r="N4145" s="182" t="s">
        <v>146</v>
      </c>
      <c r="O4145" s="183" t="s">
        <v>146</v>
      </c>
    </row>
    <row r="4146" spans="1:15" customFormat="1" ht="15.5" x14ac:dyDescent="0.35">
      <c r="A4146" s="123" t="s">
        <v>9022</v>
      </c>
      <c r="B4146" s="124" t="s">
        <v>9023</v>
      </c>
      <c r="C4146" s="123" t="s">
        <v>97</v>
      </c>
      <c r="D4146" s="123" t="s">
        <v>685</v>
      </c>
      <c r="E4146" s="123" t="s">
        <v>686</v>
      </c>
      <c r="F4146" s="123">
        <v>2024</v>
      </c>
      <c r="G4146" s="123" t="s">
        <v>138</v>
      </c>
      <c r="H4146" s="123" t="s">
        <v>151</v>
      </c>
      <c r="I4146" s="123" t="s">
        <v>200</v>
      </c>
      <c r="J4146" s="251" t="s">
        <v>77</v>
      </c>
      <c r="K4146" s="181">
        <v>1196847</v>
      </c>
      <c r="L4146" s="181">
        <v>0</v>
      </c>
      <c r="M4146" s="181">
        <v>0</v>
      </c>
      <c r="N4146" s="182" t="s">
        <v>146</v>
      </c>
      <c r="O4146" s="183" t="s">
        <v>146</v>
      </c>
    </row>
    <row r="4147" spans="1:15" customFormat="1" ht="15.5" x14ac:dyDescent="0.35">
      <c r="A4147" s="176" t="s">
        <v>9024</v>
      </c>
      <c r="B4147" s="177" t="s">
        <v>9025</v>
      </c>
      <c r="C4147" s="176" t="s">
        <v>92</v>
      </c>
      <c r="D4147" s="176" t="s">
        <v>361</v>
      </c>
      <c r="E4147" s="176" t="s">
        <v>1017</v>
      </c>
      <c r="F4147" s="176">
        <v>2024</v>
      </c>
      <c r="G4147" s="176" t="s">
        <v>138</v>
      </c>
      <c r="H4147" s="176" t="s">
        <v>151</v>
      </c>
      <c r="I4147" s="176" t="s">
        <v>200</v>
      </c>
      <c r="J4147" s="250" t="s">
        <v>13</v>
      </c>
      <c r="K4147" s="178">
        <v>95630</v>
      </c>
      <c r="L4147" s="178">
        <v>0</v>
      </c>
      <c r="M4147" s="178">
        <v>0</v>
      </c>
      <c r="N4147" s="182" t="s">
        <v>146</v>
      </c>
      <c r="O4147" s="183" t="s">
        <v>146</v>
      </c>
    </row>
    <row r="4148" spans="1:15" customFormat="1" ht="15.5" x14ac:dyDescent="0.35">
      <c r="A4148" s="123" t="s">
        <v>9026</v>
      </c>
      <c r="B4148" s="124" t="s">
        <v>9027</v>
      </c>
      <c r="C4148" s="123" t="s">
        <v>89</v>
      </c>
      <c r="D4148" s="123" t="s">
        <v>186</v>
      </c>
      <c r="E4148" s="123" t="s">
        <v>187</v>
      </c>
      <c r="F4148" s="123">
        <v>2024</v>
      </c>
      <c r="G4148" s="123" t="s">
        <v>138</v>
      </c>
      <c r="H4148" s="123" t="s">
        <v>270</v>
      </c>
      <c r="I4148" s="123" t="s">
        <v>1382</v>
      </c>
      <c r="J4148" s="251" t="s">
        <v>13</v>
      </c>
      <c r="K4148" s="181">
        <v>136688</v>
      </c>
      <c r="L4148" s="181">
        <v>0</v>
      </c>
      <c r="M4148" s="181">
        <v>0</v>
      </c>
      <c r="N4148" s="182" t="s">
        <v>146</v>
      </c>
      <c r="O4148" s="183" t="s">
        <v>146</v>
      </c>
    </row>
    <row r="4149" spans="1:15" customFormat="1" ht="15.5" x14ac:dyDescent="0.35">
      <c r="A4149" s="176" t="s">
        <v>9028</v>
      </c>
      <c r="B4149" s="177" t="s">
        <v>9029</v>
      </c>
      <c r="C4149" s="176" t="s">
        <v>96</v>
      </c>
      <c r="D4149" s="176" t="s">
        <v>166</v>
      </c>
      <c r="E4149" s="176" t="s">
        <v>167</v>
      </c>
      <c r="F4149" s="176">
        <v>2024</v>
      </c>
      <c r="G4149" s="176" t="s">
        <v>138</v>
      </c>
      <c r="H4149" s="176" t="s">
        <v>144</v>
      </c>
      <c r="I4149" s="176" t="s">
        <v>145</v>
      </c>
      <c r="J4149" s="250" t="s">
        <v>13</v>
      </c>
      <c r="K4149" s="178">
        <v>2</v>
      </c>
      <c r="L4149" s="178">
        <v>0</v>
      </c>
      <c r="M4149" s="178">
        <v>0</v>
      </c>
      <c r="N4149" s="182" t="s">
        <v>146</v>
      </c>
      <c r="O4149" s="183" t="s">
        <v>146</v>
      </c>
    </row>
    <row r="4150" spans="1:15" customFormat="1" ht="15.5" x14ac:dyDescent="0.35">
      <c r="A4150" s="123" t="s">
        <v>9030</v>
      </c>
      <c r="B4150" s="124" t="s">
        <v>9031</v>
      </c>
      <c r="C4150" s="123" t="s">
        <v>93</v>
      </c>
      <c r="D4150" s="123" t="s">
        <v>245</v>
      </c>
      <c r="E4150" s="123" t="s">
        <v>246</v>
      </c>
      <c r="F4150" s="123">
        <v>2024</v>
      </c>
      <c r="G4150" s="123" t="s">
        <v>138</v>
      </c>
      <c r="H4150" s="123" t="s">
        <v>162</v>
      </c>
      <c r="I4150" s="123" t="s">
        <v>238</v>
      </c>
      <c r="J4150" s="251" t="s">
        <v>77</v>
      </c>
      <c r="K4150" s="181">
        <v>15012</v>
      </c>
      <c r="L4150" s="181">
        <v>0</v>
      </c>
      <c r="M4150" s="181">
        <v>0</v>
      </c>
      <c r="N4150" s="182" t="s">
        <v>146</v>
      </c>
      <c r="O4150" s="183" t="s">
        <v>146</v>
      </c>
    </row>
    <row r="4151" spans="1:15" customFormat="1" ht="15.5" x14ac:dyDescent="0.35">
      <c r="A4151" s="176" t="s">
        <v>9032</v>
      </c>
      <c r="B4151" s="177" t="s">
        <v>9033</v>
      </c>
      <c r="C4151" s="176" t="s">
        <v>98</v>
      </c>
      <c r="D4151" s="176" t="s">
        <v>158</v>
      </c>
      <c r="E4151" s="176" t="s">
        <v>309</v>
      </c>
      <c r="F4151" s="176">
        <v>2024</v>
      </c>
      <c r="G4151" s="176" t="s">
        <v>138</v>
      </c>
      <c r="H4151" s="176" t="s">
        <v>210</v>
      </c>
      <c r="I4151" s="176" t="s">
        <v>429</v>
      </c>
      <c r="J4151" s="250" t="s">
        <v>14</v>
      </c>
      <c r="K4151" s="178">
        <v>4085502</v>
      </c>
      <c r="L4151" s="178">
        <v>0</v>
      </c>
      <c r="M4151" s="178">
        <v>0</v>
      </c>
      <c r="N4151" s="182" t="s">
        <v>146</v>
      </c>
      <c r="O4151" s="183" t="s">
        <v>146</v>
      </c>
    </row>
    <row r="4152" spans="1:15" customFormat="1" ht="15.5" x14ac:dyDescent="0.35">
      <c r="A4152" s="123" t="s">
        <v>9034</v>
      </c>
      <c r="B4152" s="124" t="s">
        <v>9035</v>
      </c>
      <c r="C4152" s="123" t="s">
        <v>100</v>
      </c>
      <c r="D4152" s="123" t="s">
        <v>1373</v>
      </c>
      <c r="E4152" s="123" t="s">
        <v>1676</v>
      </c>
      <c r="F4152" s="123">
        <v>2024</v>
      </c>
      <c r="G4152" s="123" t="s">
        <v>138</v>
      </c>
      <c r="H4152" s="123" t="s">
        <v>687</v>
      </c>
      <c r="I4152" s="123" t="s">
        <v>957</v>
      </c>
      <c r="J4152" s="251" t="s">
        <v>13</v>
      </c>
      <c r="K4152" s="181">
        <v>73967</v>
      </c>
      <c r="L4152" s="181">
        <v>0</v>
      </c>
      <c r="M4152" s="181">
        <v>0</v>
      </c>
      <c r="N4152" s="182" t="s">
        <v>146</v>
      </c>
      <c r="O4152" s="183" t="s">
        <v>146</v>
      </c>
    </row>
    <row r="4153" spans="1:15" customFormat="1" ht="15.5" x14ac:dyDescent="0.35">
      <c r="A4153" s="176" t="s">
        <v>9036</v>
      </c>
      <c r="B4153" s="177" t="s">
        <v>9037</v>
      </c>
      <c r="C4153" s="176" t="s">
        <v>292</v>
      </c>
      <c r="D4153" s="176" t="s">
        <v>72</v>
      </c>
      <c r="E4153" s="176" t="s">
        <v>1526</v>
      </c>
      <c r="F4153" s="176">
        <v>2024</v>
      </c>
      <c r="G4153" s="176" t="s">
        <v>138</v>
      </c>
      <c r="H4153" s="176" t="s">
        <v>182</v>
      </c>
      <c r="I4153" s="176" t="s">
        <v>1000</v>
      </c>
      <c r="J4153" s="250" t="s">
        <v>77</v>
      </c>
      <c r="K4153" s="178">
        <v>20</v>
      </c>
      <c r="L4153" s="178">
        <v>0</v>
      </c>
      <c r="M4153" s="178">
        <v>0</v>
      </c>
      <c r="N4153" s="182" t="s">
        <v>146</v>
      </c>
      <c r="O4153" s="183" t="s">
        <v>146</v>
      </c>
    </row>
    <row r="4154" spans="1:15" customFormat="1" ht="15.5" x14ac:dyDescent="0.35">
      <c r="A4154" s="123" t="s">
        <v>9038</v>
      </c>
      <c r="B4154" s="124" t="s">
        <v>9039</v>
      </c>
      <c r="C4154" s="123" t="s">
        <v>86</v>
      </c>
      <c r="D4154" s="123" t="s">
        <v>199</v>
      </c>
      <c r="E4154" s="123" t="s">
        <v>199</v>
      </c>
      <c r="F4154" s="123">
        <v>2024</v>
      </c>
      <c r="G4154" s="123" t="s">
        <v>138</v>
      </c>
      <c r="H4154" s="123" t="s">
        <v>182</v>
      </c>
      <c r="I4154" s="123" t="s">
        <v>1000</v>
      </c>
      <c r="J4154" s="251" t="s">
        <v>13</v>
      </c>
      <c r="K4154" s="181">
        <v>20000</v>
      </c>
      <c r="L4154" s="181">
        <v>0</v>
      </c>
      <c r="M4154" s="181">
        <v>0</v>
      </c>
      <c r="N4154" s="182" t="s">
        <v>146</v>
      </c>
      <c r="O4154" s="183" t="s">
        <v>146</v>
      </c>
    </row>
    <row r="4155" spans="1:15" customFormat="1" ht="15.5" x14ac:dyDescent="0.35">
      <c r="A4155" s="176" t="s">
        <v>9040</v>
      </c>
      <c r="B4155" s="177" t="s">
        <v>9041</v>
      </c>
      <c r="C4155" s="176" t="s">
        <v>97</v>
      </c>
      <c r="D4155" s="176" t="s">
        <v>685</v>
      </c>
      <c r="E4155" s="176" t="s">
        <v>703</v>
      </c>
      <c r="F4155" s="176">
        <v>2024</v>
      </c>
      <c r="G4155" s="176" t="s">
        <v>138</v>
      </c>
      <c r="H4155" s="176" t="s">
        <v>144</v>
      </c>
      <c r="I4155" s="176" t="s">
        <v>943</v>
      </c>
      <c r="J4155" s="250" t="s">
        <v>13</v>
      </c>
      <c r="K4155" s="178">
        <v>41566</v>
      </c>
      <c r="L4155" s="178">
        <v>0</v>
      </c>
      <c r="M4155" s="178">
        <v>0</v>
      </c>
      <c r="N4155" s="182" t="s">
        <v>146</v>
      </c>
      <c r="O4155" s="183" t="s">
        <v>146</v>
      </c>
    </row>
    <row r="4156" spans="1:15" customFormat="1" ht="15.5" x14ac:dyDescent="0.35">
      <c r="A4156" s="123" t="s">
        <v>9042</v>
      </c>
      <c r="B4156" s="124" t="s">
        <v>9043</v>
      </c>
      <c r="C4156" s="123" t="s">
        <v>97</v>
      </c>
      <c r="D4156" s="123" t="s">
        <v>685</v>
      </c>
      <c r="E4156" s="123" t="s">
        <v>703</v>
      </c>
      <c r="F4156" s="123">
        <v>2024</v>
      </c>
      <c r="G4156" s="123" t="s">
        <v>138</v>
      </c>
      <c r="H4156" s="123" t="s">
        <v>182</v>
      </c>
      <c r="I4156" s="123" t="s">
        <v>1000</v>
      </c>
      <c r="J4156" s="251" t="s">
        <v>13</v>
      </c>
      <c r="K4156" s="181">
        <v>11664</v>
      </c>
      <c r="L4156" s="181">
        <v>0</v>
      </c>
      <c r="M4156" s="181">
        <v>0</v>
      </c>
      <c r="N4156" s="182" t="s">
        <v>146</v>
      </c>
      <c r="O4156" s="183" t="s">
        <v>146</v>
      </c>
    </row>
    <row r="4157" spans="1:15" customFormat="1" ht="15.5" x14ac:dyDescent="0.35">
      <c r="A4157" s="176" t="s">
        <v>9044</v>
      </c>
      <c r="B4157" s="177" t="s">
        <v>9045</v>
      </c>
      <c r="C4157" s="176" t="s">
        <v>91</v>
      </c>
      <c r="D4157" s="176" t="s">
        <v>384</v>
      </c>
      <c r="E4157" s="176" t="s">
        <v>2279</v>
      </c>
      <c r="F4157" s="176">
        <v>2024</v>
      </c>
      <c r="G4157" s="176" t="s">
        <v>138</v>
      </c>
      <c r="H4157" s="176" t="s">
        <v>196</v>
      </c>
      <c r="I4157" s="176" t="s">
        <v>196</v>
      </c>
      <c r="J4157" s="250" t="s">
        <v>77</v>
      </c>
      <c r="K4157" s="178">
        <v>1609949</v>
      </c>
      <c r="L4157" s="178">
        <v>0</v>
      </c>
      <c r="M4157" s="178">
        <v>0</v>
      </c>
      <c r="N4157" s="182" t="s">
        <v>146</v>
      </c>
      <c r="O4157" s="183" t="s">
        <v>146</v>
      </c>
    </row>
    <row r="4158" spans="1:15" customFormat="1" ht="15.5" x14ac:dyDescent="0.35">
      <c r="A4158" s="123" t="s">
        <v>9046</v>
      </c>
      <c r="B4158" s="124" t="s">
        <v>9047</v>
      </c>
      <c r="C4158" s="123" t="s">
        <v>86</v>
      </c>
      <c r="D4158" s="123" t="s">
        <v>155</v>
      </c>
      <c r="E4158" s="123" t="s">
        <v>155</v>
      </c>
      <c r="F4158" s="123">
        <v>2024</v>
      </c>
      <c r="G4158" s="123" t="s">
        <v>138</v>
      </c>
      <c r="H4158" s="123" t="s">
        <v>151</v>
      </c>
      <c r="I4158" s="123" t="s">
        <v>152</v>
      </c>
      <c r="J4158" s="251" t="s">
        <v>13</v>
      </c>
      <c r="K4158" s="181">
        <v>53000</v>
      </c>
      <c r="L4158" s="181">
        <v>0</v>
      </c>
      <c r="M4158" s="181">
        <v>0</v>
      </c>
      <c r="N4158" s="182" t="s">
        <v>146</v>
      </c>
      <c r="O4158" s="183" t="s">
        <v>146</v>
      </c>
    </row>
    <row r="4159" spans="1:15" customFormat="1" ht="15.5" x14ac:dyDescent="0.35">
      <c r="A4159" s="176" t="s">
        <v>9048</v>
      </c>
      <c r="B4159" s="177" t="s">
        <v>9049</v>
      </c>
      <c r="C4159" s="176" t="s">
        <v>89</v>
      </c>
      <c r="D4159" s="176" t="s">
        <v>221</v>
      </c>
      <c r="E4159" s="176" t="s">
        <v>222</v>
      </c>
      <c r="F4159" s="176">
        <v>2024</v>
      </c>
      <c r="G4159" s="176" t="s">
        <v>138</v>
      </c>
      <c r="H4159" s="176" t="s">
        <v>144</v>
      </c>
      <c r="I4159" s="176" t="s">
        <v>261</v>
      </c>
      <c r="J4159" s="250" t="s">
        <v>13</v>
      </c>
      <c r="K4159" s="178">
        <v>2807146</v>
      </c>
      <c r="L4159" s="178">
        <v>0</v>
      </c>
      <c r="M4159" s="178">
        <v>0</v>
      </c>
      <c r="N4159" s="182" t="s">
        <v>146</v>
      </c>
      <c r="O4159" s="183" t="s">
        <v>146</v>
      </c>
    </row>
    <row r="4160" spans="1:15" customFormat="1" ht="15.5" x14ac:dyDescent="0.35">
      <c r="A4160" s="123" t="s">
        <v>9050</v>
      </c>
      <c r="B4160" s="124" t="s">
        <v>9051</v>
      </c>
      <c r="C4160" s="123" t="s">
        <v>109</v>
      </c>
      <c r="D4160" s="123" t="s">
        <v>368</v>
      </c>
      <c r="E4160" s="123" t="s">
        <v>368</v>
      </c>
      <c r="F4160" s="123">
        <v>2024</v>
      </c>
      <c r="G4160" s="123" t="s">
        <v>138</v>
      </c>
      <c r="H4160" s="123" t="s">
        <v>196</v>
      </c>
      <c r="I4160" s="123" t="s">
        <v>196</v>
      </c>
      <c r="J4160" s="251" t="s">
        <v>13</v>
      </c>
      <c r="K4160" s="181">
        <v>244113</v>
      </c>
      <c r="L4160" s="181">
        <v>0</v>
      </c>
      <c r="M4160" s="181">
        <v>0</v>
      </c>
      <c r="N4160" s="182" t="s">
        <v>146</v>
      </c>
      <c r="O4160" s="183" t="s">
        <v>146</v>
      </c>
    </row>
    <row r="4161" spans="1:15" customFormat="1" ht="15.5" x14ac:dyDescent="0.35">
      <c r="A4161" s="176" t="s">
        <v>9052</v>
      </c>
      <c r="B4161" s="177" t="s">
        <v>9053</v>
      </c>
      <c r="C4161" s="176" t="s">
        <v>92</v>
      </c>
      <c r="D4161" s="176" t="s">
        <v>721</v>
      </c>
      <c r="E4161" s="176" t="s">
        <v>9054</v>
      </c>
      <c r="F4161" s="176">
        <v>2024</v>
      </c>
      <c r="G4161" s="176" t="s">
        <v>138</v>
      </c>
      <c r="H4161" s="176" t="s">
        <v>139</v>
      </c>
      <c r="I4161" s="176" t="s">
        <v>140</v>
      </c>
      <c r="J4161" s="250" t="s">
        <v>14</v>
      </c>
      <c r="K4161" s="178">
        <v>724497</v>
      </c>
      <c r="L4161" s="178">
        <v>0</v>
      </c>
      <c r="M4161" s="178">
        <v>0</v>
      </c>
      <c r="N4161" s="182" t="s">
        <v>146</v>
      </c>
      <c r="O4161" s="183" t="s">
        <v>146</v>
      </c>
    </row>
    <row r="4162" spans="1:15" customFormat="1" ht="15.5" x14ac:dyDescent="0.35">
      <c r="A4162" s="123" t="s">
        <v>9055</v>
      </c>
      <c r="B4162" s="124" t="s">
        <v>9056</v>
      </c>
      <c r="C4162" s="123" t="s">
        <v>89</v>
      </c>
      <c r="D4162" s="123" t="s">
        <v>221</v>
      </c>
      <c r="E4162" s="123" t="s">
        <v>62</v>
      </c>
      <c r="F4162" s="123">
        <v>2024</v>
      </c>
      <c r="G4162" s="123" t="s">
        <v>138</v>
      </c>
      <c r="H4162" s="123" t="s">
        <v>151</v>
      </c>
      <c r="I4162" s="123" t="s">
        <v>200</v>
      </c>
      <c r="J4162" s="251" t="s">
        <v>13</v>
      </c>
      <c r="K4162" s="181">
        <v>164150</v>
      </c>
      <c r="L4162" s="181">
        <v>0</v>
      </c>
      <c r="M4162" s="181">
        <v>0</v>
      </c>
      <c r="N4162" s="182" t="s">
        <v>146</v>
      </c>
      <c r="O4162" s="183" t="s">
        <v>146</v>
      </c>
    </row>
    <row r="4163" spans="1:15" customFormat="1" ht="15.5" x14ac:dyDescent="0.35">
      <c r="A4163" s="176" t="s">
        <v>9057</v>
      </c>
      <c r="B4163" s="177" t="s">
        <v>9058</v>
      </c>
      <c r="C4163" s="176" t="s">
        <v>88</v>
      </c>
      <c r="D4163" s="176" t="s">
        <v>412</v>
      </c>
      <c r="E4163" s="176" t="s">
        <v>412</v>
      </c>
      <c r="F4163" s="176">
        <v>2024</v>
      </c>
      <c r="G4163" s="176" t="s">
        <v>138</v>
      </c>
      <c r="H4163" s="176" t="s">
        <v>182</v>
      </c>
      <c r="I4163" s="176" t="s">
        <v>330</v>
      </c>
      <c r="J4163" s="250" t="s">
        <v>13</v>
      </c>
      <c r="K4163" s="178">
        <v>2769194</v>
      </c>
      <c r="L4163" s="178">
        <v>0</v>
      </c>
      <c r="M4163" s="178">
        <v>0</v>
      </c>
      <c r="N4163" s="182" t="s">
        <v>146</v>
      </c>
      <c r="O4163" s="183" t="s">
        <v>146</v>
      </c>
    </row>
    <row r="4164" spans="1:15" customFormat="1" ht="15.5" x14ac:dyDescent="0.35">
      <c r="A4164" s="123" t="s">
        <v>9059</v>
      </c>
      <c r="B4164" s="124" t="s">
        <v>9060</v>
      </c>
      <c r="C4164" s="123" t="s">
        <v>88</v>
      </c>
      <c r="D4164" s="123" t="s">
        <v>412</v>
      </c>
      <c r="E4164" s="123" t="s">
        <v>1441</v>
      </c>
      <c r="F4164" s="123">
        <v>2024</v>
      </c>
      <c r="G4164" s="123" t="s">
        <v>138</v>
      </c>
      <c r="H4164" s="123" t="s">
        <v>321</v>
      </c>
      <c r="I4164" s="123" t="s">
        <v>322</v>
      </c>
      <c r="J4164" s="251" t="s">
        <v>13</v>
      </c>
      <c r="K4164" s="181">
        <v>1779089</v>
      </c>
      <c r="L4164" s="181">
        <v>0</v>
      </c>
      <c r="M4164" s="181">
        <v>0</v>
      </c>
      <c r="N4164" s="182" t="s">
        <v>146</v>
      </c>
      <c r="O4164" s="183" t="s">
        <v>146</v>
      </c>
    </row>
    <row r="4165" spans="1:15" customFormat="1" ht="15.5" x14ac:dyDescent="0.35">
      <c r="A4165" s="176" t="s">
        <v>9061</v>
      </c>
      <c r="B4165" s="177" t="s">
        <v>9062</v>
      </c>
      <c r="C4165" s="176" t="s">
        <v>88</v>
      </c>
      <c r="D4165" s="176" t="s">
        <v>412</v>
      </c>
      <c r="E4165" s="176" t="s">
        <v>412</v>
      </c>
      <c r="F4165" s="176">
        <v>2024</v>
      </c>
      <c r="G4165" s="176" t="s">
        <v>138</v>
      </c>
      <c r="H4165" s="176" t="s">
        <v>144</v>
      </c>
      <c r="I4165" s="176" t="s">
        <v>943</v>
      </c>
      <c r="J4165" s="250" t="s">
        <v>13</v>
      </c>
      <c r="K4165" s="178">
        <v>1581695</v>
      </c>
      <c r="L4165" s="178">
        <v>0</v>
      </c>
      <c r="M4165" s="178">
        <v>0</v>
      </c>
      <c r="N4165" s="182" t="s">
        <v>146</v>
      </c>
      <c r="O4165" s="183" t="s">
        <v>146</v>
      </c>
    </row>
    <row r="4166" spans="1:15" customFormat="1" ht="15.5" x14ac:dyDescent="0.35">
      <c r="A4166" s="123" t="s">
        <v>9063</v>
      </c>
      <c r="B4166" s="124" t="s">
        <v>9064</v>
      </c>
      <c r="C4166" s="123" t="s">
        <v>88</v>
      </c>
      <c r="D4166" s="123" t="s">
        <v>412</v>
      </c>
      <c r="E4166" s="123" t="s">
        <v>1441</v>
      </c>
      <c r="F4166" s="123">
        <v>2024</v>
      </c>
      <c r="G4166" s="123" t="s">
        <v>138</v>
      </c>
      <c r="H4166" s="123" t="s">
        <v>144</v>
      </c>
      <c r="I4166" s="123" t="s">
        <v>943</v>
      </c>
      <c r="J4166" s="251" t="s">
        <v>13</v>
      </c>
      <c r="K4166" s="181">
        <v>504350</v>
      </c>
      <c r="L4166" s="181">
        <v>0</v>
      </c>
      <c r="M4166" s="181">
        <v>0</v>
      </c>
      <c r="N4166" s="182" t="s">
        <v>146</v>
      </c>
      <c r="O4166" s="183" t="s">
        <v>146</v>
      </c>
    </row>
    <row r="4167" spans="1:15" customFormat="1" ht="15.5" x14ac:dyDescent="0.35">
      <c r="A4167" s="176" t="s">
        <v>9065</v>
      </c>
      <c r="B4167" s="177" t="s">
        <v>9066</v>
      </c>
      <c r="C4167" s="176" t="s">
        <v>93</v>
      </c>
      <c r="D4167" s="176" t="s">
        <v>245</v>
      </c>
      <c r="E4167" s="176" t="s">
        <v>155</v>
      </c>
      <c r="F4167" s="176">
        <v>2024</v>
      </c>
      <c r="G4167" s="176" t="s">
        <v>138</v>
      </c>
      <c r="H4167" s="176" t="s">
        <v>151</v>
      </c>
      <c r="I4167" s="176" t="s">
        <v>152</v>
      </c>
      <c r="J4167" s="250" t="s">
        <v>13</v>
      </c>
      <c r="K4167" s="178">
        <v>51750</v>
      </c>
      <c r="L4167" s="178">
        <v>0</v>
      </c>
      <c r="M4167" s="178">
        <v>0</v>
      </c>
      <c r="N4167" s="182" t="s">
        <v>146</v>
      </c>
      <c r="O4167" s="183" t="s">
        <v>146</v>
      </c>
    </row>
    <row r="4168" spans="1:15" customFormat="1" ht="15.5" x14ac:dyDescent="0.35">
      <c r="A4168" s="123" t="s">
        <v>9067</v>
      </c>
      <c r="B4168" s="124" t="s">
        <v>9068</v>
      </c>
      <c r="C4168" s="123" t="s">
        <v>90</v>
      </c>
      <c r="D4168" s="123" t="s">
        <v>63</v>
      </c>
      <c r="E4168" s="123" t="s">
        <v>63</v>
      </c>
      <c r="F4168" s="123">
        <v>2024</v>
      </c>
      <c r="G4168" s="123" t="s">
        <v>138</v>
      </c>
      <c r="H4168" s="123" t="s">
        <v>162</v>
      </c>
      <c r="I4168" s="123" t="s">
        <v>1018</v>
      </c>
      <c r="J4168" s="251" t="s">
        <v>13</v>
      </c>
      <c r="K4168" s="181">
        <v>3</v>
      </c>
      <c r="L4168" s="181">
        <v>0</v>
      </c>
      <c r="M4168" s="181">
        <v>0</v>
      </c>
      <c r="N4168" s="182" t="s">
        <v>146</v>
      </c>
      <c r="O4168" s="183" t="s">
        <v>146</v>
      </c>
    </row>
    <row r="4169" spans="1:15" customFormat="1" ht="15.5" x14ac:dyDescent="0.35">
      <c r="A4169" s="176" t="s">
        <v>9069</v>
      </c>
      <c r="B4169" s="177" t="s">
        <v>9070</v>
      </c>
      <c r="C4169" s="176" t="s">
        <v>92</v>
      </c>
      <c r="D4169" s="176" t="s">
        <v>361</v>
      </c>
      <c r="E4169" s="176" t="s">
        <v>1017</v>
      </c>
      <c r="F4169" s="176">
        <v>2024</v>
      </c>
      <c r="G4169" s="176" t="s">
        <v>138</v>
      </c>
      <c r="H4169" s="176" t="s">
        <v>321</v>
      </c>
      <c r="I4169" s="176" t="s">
        <v>1385</v>
      </c>
      <c r="J4169" s="250" t="s">
        <v>13</v>
      </c>
      <c r="K4169" s="178">
        <v>49064</v>
      </c>
      <c r="L4169" s="178">
        <v>0</v>
      </c>
      <c r="M4169" s="178">
        <v>0</v>
      </c>
      <c r="N4169" s="182" t="s">
        <v>146</v>
      </c>
      <c r="O4169" s="183" t="s">
        <v>146</v>
      </c>
    </row>
    <row r="4170" spans="1:15" customFormat="1" ht="15.5" x14ac:dyDescent="0.35">
      <c r="A4170" s="123" t="s">
        <v>9071</v>
      </c>
      <c r="B4170" s="124" t="s">
        <v>9072</v>
      </c>
      <c r="C4170" s="123" t="s">
        <v>109</v>
      </c>
      <c r="D4170" s="123" t="s">
        <v>368</v>
      </c>
      <c r="E4170" s="123" t="s">
        <v>609</v>
      </c>
      <c r="F4170" s="123">
        <v>2024</v>
      </c>
      <c r="G4170" s="123" t="s">
        <v>138</v>
      </c>
      <c r="H4170" s="123" t="s">
        <v>321</v>
      </c>
      <c r="I4170" s="123" t="s">
        <v>322</v>
      </c>
      <c r="J4170" s="251" t="s">
        <v>13</v>
      </c>
      <c r="K4170" s="181">
        <v>4504452</v>
      </c>
      <c r="L4170" s="181">
        <v>0</v>
      </c>
      <c r="M4170" s="181">
        <v>0</v>
      </c>
      <c r="N4170" s="182" t="s">
        <v>146</v>
      </c>
      <c r="O4170" s="183" t="s">
        <v>146</v>
      </c>
    </row>
    <row r="4171" spans="1:15" customFormat="1" ht="15.5" x14ac:dyDescent="0.35">
      <c r="A4171" s="176" t="s">
        <v>9073</v>
      </c>
      <c r="B4171" s="177" t="s">
        <v>9074</v>
      </c>
      <c r="C4171" s="176" t="s">
        <v>109</v>
      </c>
      <c r="D4171" s="176" t="s">
        <v>288</v>
      </c>
      <c r="E4171" s="176" t="s">
        <v>1496</v>
      </c>
      <c r="F4171" s="176">
        <v>2024</v>
      </c>
      <c r="G4171" s="176" t="s">
        <v>138</v>
      </c>
      <c r="H4171" s="176" t="s">
        <v>196</v>
      </c>
      <c r="I4171" s="176" t="s">
        <v>196</v>
      </c>
      <c r="J4171" s="250" t="s">
        <v>13</v>
      </c>
      <c r="K4171" s="178">
        <v>1</v>
      </c>
      <c r="L4171" s="178">
        <v>0</v>
      </c>
      <c r="M4171" s="178">
        <v>0</v>
      </c>
      <c r="N4171" s="182" t="s">
        <v>146</v>
      </c>
      <c r="O4171" s="183" t="s">
        <v>146</v>
      </c>
    </row>
    <row r="4172" spans="1:15" customFormat="1" ht="15.5" x14ac:dyDescent="0.35">
      <c r="A4172" s="123" t="s">
        <v>9075</v>
      </c>
      <c r="B4172" s="124" t="s">
        <v>9076</v>
      </c>
      <c r="C4172" s="123" t="s">
        <v>92</v>
      </c>
      <c r="D4172" s="123" t="s">
        <v>540</v>
      </c>
      <c r="E4172" s="123" t="s">
        <v>4211</v>
      </c>
      <c r="F4172" s="123">
        <v>2024</v>
      </c>
      <c r="G4172" s="123" t="s">
        <v>138</v>
      </c>
      <c r="H4172" s="123" t="s">
        <v>139</v>
      </c>
      <c r="I4172" s="123" t="s">
        <v>140</v>
      </c>
      <c r="J4172" s="251" t="s">
        <v>13</v>
      </c>
      <c r="K4172" s="181">
        <v>247869</v>
      </c>
      <c r="L4172" s="181">
        <v>0</v>
      </c>
      <c r="M4172" s="181">
        <v>0</v>
      </c>
      <c r="N4172" s="182" t="s">
        <v>146</v>
      </c>
      <c r="O4172" s="183" t="s">
        <v>146</v>
      </c>
    </row>
    <row r="4173" spans="1:15" customFormat="1" ht="15.5" x14ac:dyDescent="0.35">
      <c r="A4173" s="176" t="s">
        <v>9077</v>
      </c>
      <c r="B4173" s="177" t="s">
        <v>9078</v>
      </c>
      <c r="C4173" s="176" t="s">
        <v>91</v>
      </c>
      <c r="D4173" s="176" t="s">
        <v>384</v>
      </c>
      <c r="E4173" s="176" t="s">
        <v>813</v>
      </c>
      <c r="F4173" s="176">
        <v>2024</v>
      </c>
      <c r="G4173" s="176" t="s">
        <v>138</v>
      </c>
      <c r="H4173" s="176" t="s">
        <v>182</v>
      </c>
      <c r="I4173" s="176" t="s">
        <v>330</v>
      </c>
      <c r="J4173" s="250" t="s">
        <v>13</v>
      </c>
      <c r="K4173" s="178">
        <v>11172</v>
      </c>
      <c r="L4173" s="178">
        <v>0</v>
      </c>
      <c r="M4173" s="178">
        <v>0</v>
      </c>
      <c r="N4173" s="182" t="s">
        <v>146</v>
      </c>
      <c r="O4173" s="183" t="s">
        <v>146</v>
      </c>
    </row>
    <row r="4174" spans="1:15" customFormat="1" ht="15.5" x14ac:dyDescent="0.35">
      <c r="A4174" s="123" t="s">
        <v>9079</v>
      </c>
      <c r="B4174" s="124" t="s">
        <v>9080</v>
      </c>
      <c r="C4174" s="123" t="s">
        <v>91</v>
      </c>
      <c r="D4174" s="123" t="s">
        <v>384</v>
      </c>
      <c r="E4174" s="123" t="s">
        <v>385</v>
      </c>
      <c r="F4174" s="123">
        <v>2024</v>
      </c>
      <c r="G4174" s="123" t="s">
        <v>138</v>
      </c>
      <c r="H4174" s="123" t="s">
        <v>182</v>
      </c>
      <c r="I4174" s="123" t="s">
        <v>330</v>
      </c>
      <c r="J4174" s="251" t="s">
        <v>13</v>
      </c>
      <c r="K4174" s="181">
        <v>287433</v>
      </c>
      <c r="L4174" s="181">
        <v>0</v>
      </c>
      <c r="M4174" s="181">
        <v>0</v>
      </c>
      <c r="N4174" s="182" t="s">
        <v>146</v>
      </c>
      <c r="O4174" s="183" t="s">
        <v>146</v>
      </c>
    </row>
    <row r="4175" spans="1:15" customFormat="1" ht="15.5" x14ac:dyDescent="0.35">
      <c r="A4175" s="176" t="s">
        <v>9081</v>
      </c>
      <c r="B4175" s="177" t="s">
        <v>9082</v>
      </c>
      <c r="C4175" s="176" t="s">
        <v>91</v>
      </c>
      <c r="D4175" s="176" t="s">
        <v>384</v>
      </c>
      <c r="E4175" s="176" t="s">
        <v>385</v>
      </c>
      <c r="F4175" s="176">
        <v>2024</v>
      </c>
      <c r="G4175" s="176" t="s">
        <v>138</v>
      </c>
      <c r="H4175" s="176" t="s">
        <v>182</v>
      </c>
      <c r="I4175" s="176" t="s">
        <v>330</v>
      </c>
      <c r="J4175" s="250" t="s">
        <v>13</v>
      </c>
      <c r="K4175" s="178">
        <v>1015936</v>
      </c>
      <c r="L4175" s="178">
        <v>0</v>
      </c>
      <c r="M4175" s="178">
        <v>0</v>
      </c>
      <c r="N4175" s="182" t="s">
        <v>146</v>
      </c>
      <c r="O4175" s="183" t="s">
        <v>146</v>
      </c>
    </row>
    <row r="4176" spans="1:15" customFormat="1" ht="15.5" x14ac:dyDescent="0.35">
      <c r="A4176" s="123" t="s">
        <v>9083</v>
      </c>
      <c r="B4176" s="124" t="s">
        <v>9084</v>
      </c>
      <c r="C4176" s="123" t="s">
        <v>109</v>
      </c>
      <c r="D4176" s="123" t="s">
        <v>288</v>
      </c>
      <c r="E4176" s="123" t="s">
        <v>1078</v>
      </c>
      <c r="F4176" s="123">
        <v>2024</v>
      </c>
      <c r="G4176" s="123" t="s">
        <v>138</v>
      </c>
      <c r="H4176" s="123" t="s">
        <v>270</v>
      </c>
      <c r="I4176" s="123" t="s">
        <v>271</v>
      </c>
      <c r="J4176" s="251" t="s">
        <v>13</v>
      </c>
      <c r="K4176" s="181">
        <v>51113</v>
      </c>
      <c r="L4176" s="181">
        <v>0</v>
      </c>
      <c r="M4176" s="181">
        <v>0</v>
      </c>
      <c r="N4176" s="182" t="s">
        <v>146</v>
      </c>
      <c r="O4176" s="183" t="s">
        <v>146</v>
      </c>
    </row>
    <row r="4177" spans="1:15" customFormat="1" ht="15.5" x14ac:dyDescent="0.35">
      <c r="A4177" s="176" t="s">
        <v>9085</v>
      </c>
      <c r="B4177" s="177" t="s">
        <v>9086</v>
      </c>
      <c r="C4177" s="176" t="s">
        <v>109</v>
      </c>
      <c r="D4177" s="176" t="s">
        <v>368</v>
      </c>
      <c r="E4177" s="176" t="s">
        <v>1280</v>
      </c>
      <c r="F4177" s="176">
        <v>2024</v>
      </c>
      <c r="G4177" s="176" t="s">
        <v>138</v>
      </c>
      <c r="H4177" s="176" t="s">
        <v>151</v>
      </c>
      <c r="I4177" s="176" t="s">
        <v>200</v>
      </c>
      <c r="J4177" s="250" t="s">
        <v>13</v>
      </c>
      <c r="K4177" s="178">
        <v>1274676</v>
      </c>
      <c r="L4177" s="178">
        <v>0</v>
      </c>
      <c r="M4177" s="178">
        <v>0</v>
      </c>
      <c r="N4177" s="182" t="s">
        <v>146</v>
      </c>
      <c r="O4177" s="183" t="s">
        <v>146</v>
      </c>
    </row>
    <row r="4178" spans="1:15" customFormat="1" ht="15.5" x14ac:dyDescent="0.35">
      <c r="A4178" s="123" t="s">
        <v>9087</v>
      </c>
      <c r="B4178" s="124" t="s">
        <v>9088</v>
      </c>
      <c r="C4178" s="123" t="s">
        <v>89</v>
      </c>
      <c r="D4178" s="123" t="s">
        <v>495</v>
      </c>
      <c r="E4178" s="123" t="s">
        <v>581</v>
      </c>
      <c r="F4178" s="123">
        <v>2024</v>
      </c>
      <c r="G4178" s="123" t="s">
        <v>138</v>
      </c>
      <c r="H4178" s="123" t="s">
        <v>182</v>
      </c>
      <c r="I4178" s="123" t="s">
        <v>330</v>
      </c>
      <c r="J4178" s="251" t="s">
        <v>13</v>
      </c>
      <c r="K4178" s="181">
        <v>51000</v>
      </c>
      <c r="L4178" s="181">
        <v>0</v>
      </c>
      <c r="M4178" s="181">
        <v>0</v>
      </c>
      <c r="N4178" s="182" t="s">
        <v>146</v>
      </c>
      <c r="O4178" s="183" t="s">
        <v>146</v>
      </c>
    </row>
    <row r="4179" spans="1:15" customFormat="1" ht="15.5" x14ac:dyDescent="0.35">
      <c r="A4179" s="176" t="s">
        <v>9089</v>
      </c>
      <c r="B4179" s="177" t="s">
        <v>9090</v>
      </c>
      <c r="C4179" s="176" t="s">
        <v>98</v>
      </c>
      <c r="D4179" s="176" t="s">
        <v>158</v>
      </c>
      <c r="E4179" s="176" t="s">
        <v>660</v>
      </c>
      <c r="F4179" s="176">
        <v>2024</v>
      </c>
      <c r="G4179" s="176" t="s">
        <v>138</v>
      </c>
      <c r="H4179" s="176" t="s">
        <v>139</v>
      </c>
      <c r="I4179" s="176" t="s">
        <v>140</v>
      </c>
      <c r="J4179" s="250" t="s">
        <v>13</v>
      </c>
      <c r="K4179" s="178">
        <v>121710</v>
      </c>
      <c r="L4179" s="178">
        <v>0</v>
      </c>
      <c r="M4179" s="178">
        <v>0</v>
      </c>
      <c r="N4179" s="182" t="s">
        <v>146</v>
      </c>
      <c r="O4179" s="183" t="s">
        <v>146</v>
      </c>
    </row>
    <row r="4180" spans="1:15" customFormat="1" ht="15.5" x14ac:dyDescent="0.35">
      <c r="A4180" s="123" t="s">
        <v>9091</v>
      </c>
      <c r="B4180" s="124" t="s">
        <v>9092</v>
      </c>
      <c r="C4180" s="123" t="s">
        <v>92</v>
      </c>
      <c r="D4180" s="123" t="s">
        <v>721</v>
      </c>
      <c r="E4180" s="123" t="s">
        <v>729</v>
      </c>
      <c r="F4180" s="123">
        <v>2024</v>
      </c>
      <c r="G4180" s="123" t="s">
        <v>138</v>
      </c>
      <c r="H4180" s="123" t="s">
        <v>182</v>
      </c>
      <c r="I4180" s="123" t="s">
        <v>330</v>
      </c>
      <c r="J4180" s="251" t="s">
        <v>13</v>
      </c>
      <c r="K4180" s="181">
        <v>610600</v>
      </c>
      <c r="L4180" s="181">
        <v>0</v>
      </c>
      <c r="M4180" s="181">
        <v>0</v>
      </c>
      <c r="N4180" s="182" t="s">
        <v>146</v>
      </c>
      <c r="O4180" s="183" t="s">
        <v>146</v>
      </c>
    </row>
    <row r="4181" spans="1:15" customFormat="1" ht="15.5" x14ac:dyDescent="0.35">
      <c r="A4181" s="176" t="s">
        <v>9093</v>
      </c>
      <c r="B4181" s="177" t="s">
        <v>9094</v>
      </c>
      <c r="C4181" s="176" t="s">
        <v>92</v>
      </c>
      <c r="D4181" s="176" t="s">
        <v>540</v>
      </c>
      <c r="E4181" s="176" t="s">
        <v>1377</v>
      </c>
      <c r="F4181" s="176">
        <v>2024</v>
      </c>
      <c r="G4181" s="176" t="s">
        <v>138</v>
      </c>
      <c r="H4181" s="176" t="s">
        <v>182</v>
      </c>
      <c r="I4181" s="176" t="s">
        <v>330</v>
      </c>
      <c r="J4181" s="250" t="s">
        <v>13</v>
      </c>
      <c r="K4181" s="178">
        <v>12000</v>
      </c>
      <c r="L4181" s="178">
        <v>0</v>
      </c>
      <c r="M4181" s="178">
        <v>0</v>
      </c>
      <c r="N4181" s="182" t="s">
        <v>146</v>
      </c>
      <c r="O4181" s="183" t="s">
        <v>146</v>
      </c>
    </row>
    <row r="4182" spans="1:15" customFormat="1" ht="15.5" x14ac:dyDescent="0.35">
      <c r="A4182" s="123" t="s">
        <v>9095</v>
      </c>
      <c r="B4182" s="124" t="s">
        <v>9096</v>
      </c>
      <c r="C4182" s="123" t="s">
        <v>92</v>
      </c>
      <c r="D4182" s="123" t="s">
        <v>721</v>
      </c>
      <c r="E4182" s="123" t="s">
        <v>1403</v>
      </c>
      <c r="F4182" s="123">
        <v>2024</v>
      </c>
      <c r="G4182" s="123" t="s">
        <v>138</v>
      </c>
      <c r="H4182" s="123" t="s">
        <v>162</v>
      </c>
      <c r="I4182" s="123" t="s">
        <v>252</v>
      </c>
      <c r="J4182" s="251" t="s">
        <v>14</v>
      </c>
      <c r="K4182" s="181">
        <v>325767</v>
      </c>
      <c r="L4182" s="181">
        <v>0</v>
      </c>
      <c r="M4182" s="181">
        <v>0</v>
      </c>
      <c r="N4182" s="182" t="s">
        <v>146</v>
      </c>
      <c r="O4182" s="183" t="s">
        <v>146</v>
      </c>
    </row>
    <row r="4183" spans="1:15" customFormat="1" ht="15.5" x14ac:dyDescent="0.35">
      <c r="A4183" s="176" t="s">
        <v>9097</v>
      </c>
      <c r="B4183" s="177" t="s">
        <v>9098</v>
      </c>
      <c r="C4183" s="176" t="s">
        <v>292</v>
      </c>
      <c r="D4183" s="176" t="s">
        <v>155</v>
      </c>
      <c r="E4183" s="176" t="s">
        <v>155</v>
      </c>
      <c r="F4183" s="176">
        <v>2024</v>
      </c>
      <c r="G4183" s="176" t="s">
        <v>138</v>
      </c>
      <c r="H4183" s="176" t="s">
        <v>151</v>
      </c>
      <c r="I4183" s="176" t="s">
        <v>152</v>
      </c>
      <c r="J4183" s="250" t="s">
        <v>13</v>
      </c>
      <c r="K4183" s="178">
        <v>99311</v>
      </c>
      <c r="L4183" s="178">
        <v>0</v>
      </c>
      <c r="M4183" s="178">
        <v>0</v>
      </c>
      <c r="N4183" s="182" t="s">
        <v>146</v>
      </c>
      <c r="O4183" s="183" t="s">
        <v>146</v>
      </c>
    </row>
    <row r="4184" spans="1:15" customFormat="1" ht="15.5" x14ac:dyDescent="0.35">
      <c r="A4184" s="123" t="s">
        <v>9099</v>
      </c>
      <c r="B4184" s="124" t="s">
        <v>9100</v>
      </c>
      <c r="C4184" s="123" t="s">
        <v>98</v>
      </c>
      <c r="D4184" s="123" t="s">
        <v>158</v>
      </c>
      <c r="E4184" s="123" t="s">
        <v>155</v>
      </c>
      <c r="F4184" s="123">
        <v>2024</v>
      </c>
      <c r="G4184" s="123" t="s">
        <v>138</v>
      </c>
      <c r="H4184" s="123" t="s">
        <v>687</v>
      </c>
      <c r="I4184" s="123" t="s">
        <v>957</v>
      </c>
      <c r="J4184" s="251" t="s">
        <v>13</v>
      </c>
      <c r="K4184" s="181">
        <v>708305</v>
      </c>
      <c r="L4184" s="181">
        <v>0</v>
      </c>
      <c r="M4184" s="181">
        <v>0</v>
      </c>
      <c r="N4184" s="182" t="s">
        <v>146</v>
      </c>
      <c r="O4184" s="183" t="s">
        <v>146</v>
      </c>
    </row>
    <row r="4185" spans="1:15" customFormat="1" ht="15.5" x14ac:dyDescent="0.35">
      <c r="A4185" s="176" t="s">
        <v>9101</v>
      </c>
      <c r="B4185" s="177" t="s">
        <v>9102</v>
      </c>
      <c r="C4185" s="176" t="s">
        <v>90</v>
      </c>
      <c r="D4185" s="176" t="s">
        <v>404</v>
      </c>
      <c r="E4185" s="176" t="s">
        <v>679</v>
      </c>
      <c r="F4185" s="176">
        <v>2024</v>
      </c>
      <c r="G4185" s="176" t="s">
        <v>138</v>
      </c>
      <c r="H4185" s="176" t="s">
        <v>144</v>
      </c>
      <c r="I4185" s="176" t="s">
        <v>943</v>
      </c>
      <c r="J4185" s="250" t="s">
        <v>77</v>
      </c>
      <c r="K4185" s="178">
        <v>1114372</v>
      </c>
      <c r="L4185" s="178">
        <v>0</v>
      </c>
      <c r="M4185" s="178">
        <v>0</v>
      </c>
      <c r="N4185" s="182" t="s">
        <v>146</v>
      </c>
      <c r="O4185" s="183" t="s">
        <v>146</v>
      </c>
    </row>
    <row r="4186" spans="1:15" customFormat="1" ht="15.5" x14ac:dyDescent="0.35">
      <c r="A4186" s="123" t="s">
        <v>9103</v>
      </c>
      <c r="B4186" s="124" t="s">
        <v>9104</v>
      </c>
      <c r="C4186" s="123" t="s">
        <v>89</v>
      </c>
      <c r="D4186" s="123" t="s">
        <v>495</v>
      </c>
      <c r="E4186" s="123" t="s">
        <v>3450</v>
      </c>
      <c r="F4186" s="123">
        <v>2024</v>
      </c>
      <c r="G4186" s="123" t="s">
        <v>138</v>
      </c>
      <c r="H4186" s="123" t="s">
        <v>139</v>
      </c>
      <c r="I4186" s="123" t="s">
        <v>140</v>
      </c>
      <c r="J4186" s="251" t="s">
        <v>13</v>
      </c>
      <c r="K4186" s="181">
        <v>1500</v>
      </c>
      <c r="L4186" s="181">
        <v>0</v>
      </c>
      <c r="M4186" s="181">
        <v>0</v>
      </c>
      <c r="N4186" s="182" t="s">
        <v>146</v>
      </c>
      <c r="O4186" s="183" t="s">
        <v>146</v>
      </c>
    </row>
    <row r="4187" spans="1:15" customFormat="1" ht="15.5" x14ac:dyDescent="0.35">
      <c r="A4187" s="176" t="s">
        <v>9105</v>
      </c>
      <c r="B4187" s="177" t="s">
        <v>9106</v>
      </c>
      <c r="C4187" s="176" t="s">
        <v>89</v>
      </c>
      <c r="D4187" s="176" t="s">
        <v>495</v>
      </c>
      <c r="E4187" s="176" t="s">
        <v>3450</v>
      </c>
      <c r="F4187" s="176">
        <v>2024</v>
      </c>
      <c r="G4187" s="176" t="s">
        <v>138</v>
      </c>
      <c r="H4187" s="176" t="s">
        <v>139</v>
      </c>
      <c r="I4187" s="176" t="s">
        <v>140</v>
      </c>
      <c r="J4187" s="250" t="s">
        <v>13</v>
      </c>
      <c r="K4187" s="178">
        <v>1450</v>
      </c>
      <c r="L4187" s="178">
        <v>0</v>
      </c>
      <c r="M4187" s="178">
        <v>0</v>
      </c>
      <c r="N4187" s="182" t="s">
        <v>146</v>
      </c>
      <c r="O4187" s="183" t="s">
        <v>146</v>
      </c>
    </row>
    <row r="4188" spans="1:15" customFormat="1" ht="15.5" x14ac:dyDescent="0.35">
      <c r="A4188" s="123" t="s">
        <v>9107</v>
      </c>
      <c r="B4188" s="124" t="s">
        <v>9108</v>
      </c>
      <c r="C4188" s="123" t="s">
        <v>111</v>
      </c>
      <c r="D4188" s="123" t="s">
        <v>180</v>
      </c>
      <c r="E4188" s="123" t="s">
        <v>181</v>
      </c>
      <c r="F4188" s="123">
        <v>2024</v>
      </c>
      <c r="G4188" s="123" t="s">
        <v>138</v>
      </c>
      <c r="H4188" s="123" t="s">
        <v>139</v>
      </c>
      <c r="I4188" s="123" t="s">
        <v>140</v>
      </c>
      <c r="J4188" s="251" t="s">
        <v>13</v>
      </c>
      <c r="K4188" s="181">
        <v>17885</v>
      </c>
      <c r="L4188" s="181">
        <v>0</v>
      </c>
      <c r="M4188" s="181">
        <v>0</v>
      </c>
      <c r="N4188" s="182" t="s">
        <v>146</v>
      </c>
      <c r="O4188" s="183" t="s">
        <v>146</v>
      </c>
    </row>
    <row r="4189" spans="1:15" customFormat="1" ht="15.5" x14ac:dyDescent="0.35">
      <c r="A4189" s="176" t="s">
        <v>9109</v>
      </c>
      <c r="B4189" s="177" t="s">
        <v>9110</v>
      </c>
      <c r="C4189" s="176" t="s">
        <v>89</v>
      </c>
      <c r="D4189" s="176" t="s">
        <v>221</v>
      </c>
      <c r="E4189" s="176" t="s">
        <v>1444</v>
      </c>
      <c r="F4189" s="176">
        <v>2024</v>
      </c>
      <c r="G4189" s="176" t="s">
        <v>138</v>
      </c>
      <c r="H4189" s="176" t="s">
        <v>182</v>
      </c>
      <c r="I4189" s="176" t="s">
        <v>330</v>
      </c>
      <c r="J4189" s="250" t="s">
        <v>13</v>
      </c>
      <c r="K4189" s="178">
        <v>80579</v>
      </c>
      <c r="L4189" s="178">
        <v>0</v>
      </c>
      <c r="M4189" s="178">
        <v>0</v>
      </c>
      <c r="N4189" s="182" t="s">
        <v>146</v>
      </c>
      <c r="O4189" s="183" t="s">
        <v>146</v>
      </c>
    </row>
    <row r="4190" spans="1:15" customFormat="1" ht="15.5" x14ac:dyDescent="0.35">
      <c r="A4190" s="123" t="s">
        <v>9111</v>
      </c>
      <c r="B4190" s="124" t="s">
        <v>9112</v>
      </c>
      <c r="C4190" s="123" t="s">
        <v>93</v>
      </c>
      <c r="D4190" s="123" t="s">
        <v>315</v>
      </c>
      <c r="E4190" s="123" t="s">
        <v>2576</v>
      </c>
      <c r="F4190" s="123">
        <v>2024</v>
      </c>
      <c r="G4190" s="123" t="s">
        <v>138</v>
      </c>
      <c r="H4190" s="123" t="s">
        <v>144</v>
      </c>
      <c r="I4190" s="123" t="s">
        <v>943</v>
      </c>
      <c r="J4190" s="251" t="s">
        <v>77</v>
      </c>
      <c r="K4190" s="181">
        <v>3273436</v>
      </c>
      <c r="L4190" s="181">
        <v>0</v>
      </c>
      <c r="M4190" s="181">
        <v>0</v>
      </c>
      <c r="N4190" s="182" t="s">
        <v>146</v>
      </c>
      <c r="O4190" s="183" t="s">
        <v>146</v>
      </c>
    </row>
    <row r="4191" spans="1:15" customFormat="1" ht="15.5" x14ac:dyDescent="0.35">
      <c r="A4191" s="176" t="s">
        <v>9113</v>
      </c>
      <c r="B4191" s="177" t="s">
        <v>9114</v>
      </c>
      <c r="C4191" s="176" t="s">
        <v>89</v>
      </c>
      <c r="D4191" s="176" t="s">
        <v>221</v>
      </c>
      <c r="E4191" s="176" t="s">
        <v>1842</v>
      </c>
      <c r="F4191" s="176">
        <v>2024</v>
      </c>
      <c r="G4191" s="176" t="s">
        <v>138</v>
      </c>
      <c r="H4191" s="176" t="s">
        <v>139</v>
      </c>
      <c r="I4191" s="176" t="s">
        <v>140</v>
      </c>
      <c r="J4191" s="250" t="s">
        <v>13</v>
      </c>
      <c r="K4191" s="178">
        <v>347918</v>
      </c>
      <c r="L4191" s="178">
        <v>0</v>
      </c>
      <c r="M4191" s="178">
        <v>0</v>
      </c>
      <c r="N4191" s="182" t="s">
        <v>146</v>
      </c>
      <c r="O4191" s="183" t="s">
        <v>146</v>
      </c>
    </row>
    <row r="4192" spans="1:15" customFormat="1" ht="15.5" x14ac:dyDescent="0.35">
      <c r="A4192" s="123" t="s">
        <v>9115</v>
      </c>
      <c r="B4192" s="124" t="s">
        <v>9116</v>
      </c>
      <c r="C4192" s="123" t="s">
        <v>109</v>
      </c>
      <c r="D4192" s="123" t="s">
        <v>368</v>
      </c>
      <c r="E4192" s="123" t="s">
        <v>1070</v>
      </c>
      <c r="F4192" s="123">
        <v>2024</v>
      </c>
      <c r="G4192" s="123" t="s">
        <v>138</v>
      </c>
      <c r="H4192" s="123" t="s">
        <v>162</v>
      </c>
      <c r="I4192" s="123" t="s">
        <v>238</v>
      </c>
      <c r="J4192" s="251" t="s">
        <v>13</v>
      </c>
      <c r="K4192" s="181">
        <v>762236</v>
      </c>
      <c r="L4192" s="181">
        <v>0</v>
      </c>
      <c r="M4192" s="181">
        <v>0</v>
      </c>
      <c r="N4192" s="182" t="s">
        <v>146</v>
      </c>
      <c r="O4192" s="183" t="s">
        <v>146</v>
      </c>
    </row>
    <row r="4193" spans="1:15" customFormat="1" ht="15.5" x14ac:dyDescent="0.35">
      <c r="A4193" s="176" t="s">
        <v>9117</v>
      </c>
      <c r="B4193" s="177" t="s">
        <v>9118</v>
      </c>
      <c r="C4193" s="176" t="s">
        <v>96</v>
      </c>
      <c r="D4193" s="176" t="s">
        <v>136</v>
      </c>
      <c r="E4193" s="176" t="s">
        <v>982</v>
      </c>
      <c r="F4193" s="176">
        <v>2024</v>
      </c>
      <c r="G4193" s="176" t="s">
        <v>138</v>
      </c>
      <c r="H4193" s="176" t="s">
        <v>182</v>
      </c>
      <c r="I4193" s="176" t="s">
        <v>330</v>
      </c>
      <c r="J4193" s="250" t="s">
        <v>13</v>
      </c>
      <c r="K4193" s="178">
        <v>3</v>
      </c>
      <c r="L4193" s="178">
        <v>0</v>
      </c>
      <c r="M4193" s="178">
        <v>0</v>
      </c>
      <c r="N4193" s="182" t="s">
        <v>146</v>
      </c>
      <c r="O4193" s="183" t="s">
        <v>146</v>
      </c>
    </row>
    <row r="4194" spans="1:15" customFormat="1" ht="15.5" x14ac:dyDescent="0.35">
      <c r="A4194" s="123" t="s">
        <v>9119</v>
      </c>
      <c r="B4194" s="124" t="s">
        <v>9120</v>
      </c>
      <c r="C4194" s="123" t="s">
        <v>92</v>
      </c>
      <c r="D4194" s="123" t="s">
        <v>721</v>
      </c>
      <c r="E4194" s="123" t="s">
        <v>1403</v>
      </c>
      <c r="F4194" s="123">
        <v>2024</v>
      </c>
      <c r="G4194" s="123" t="s">
        <v>138</v>
      </c>
      <c r="H4194" s="123" t="s">
        <v>151</v>
      </c>
      <c r="I4194" s="123" t="s">
        <v>200</v>
      </c>
      <c r="J4194" s="251" t="s">
        <v>14</v>
      </c>
      <c r="K4194" s="181">
        <v>1071821</v>
      </c>
      <c r="L4194" s="181">
        <v>0</v>
      </c>
      <c r="M4194" s="181">
        <v>0</v>
      </c>
      <c r="N4194" s="182" t="s">
        <v>146</v>
      </c>
      <c r="O4194" s="183" t="s">
        <v>146</v>
      </c>
    </row>
    <row r="4195" spans="1:15" customFormat="1" ht="15.5" x14ac:dyDescent="0.35">
      <c r="A4195" s="176" t="s">
        <v>9121</v>
      </c>
      <c r="B4195" s="177" t="s">
        <v>9122</v>
      </c>
      <c r="C4195" s="176" t="s">
        <v>87</v>
      </c>
      <c r="D4195" s="176" t="s">
        <v>60</v>
      </c>
      <c r="E4195" s="176" t="s">
        <v>418</v>
      </c>
      <c r="F4195" s="176">
        <v>2024</v>
      </c>
      <c r="G4195" s="176" t="s">
        <v>138</v>
      </c>
      <c r="H4195" s="176" t="s">
        <v>182</v>
      </c>
      <c r="I4195" s="176" t="s">
        <v>1000</v>
      </c>
      <c r="J4195" s="250" t="s">
        <v>77</v>
      </c>
      <c r="K4195" s="178">
        <v>10</v>
      </c>
      <c r="L4195" s="178">
        <v>0</v>
      </c>
      <c r="M4195" s="178">
        <v>0</v>
      </c>
      <c r="N4195" s="182" t="s">
        <v>146</v>
      </c>
      <c r="O4195" s="183" t="s">
        <v>146</v>
      </c>
    </row>
    <row r="4196" spans="1:15" customFormat="1" ht="15.5" x14ac:dyDescent="0.35">
      <c r="A4196" s="123" t="s">
        <v>9123</v>
      </c>
      <c r="B4196" s="124" t="s">
        <v>9124</v>
      </c>
      <c r="C4196" s="123" t="s">
        <v>92</v>
      </c>
      <c r="D4196" s="123" t="s">
        <v>361</v>
      </c>
      <c r="E4196" s="123" t="s">
        <v>869</v>
      </c>
      <c r="F4196" s="123">
        <v>2024</v>
      </c>
      <c r="G4196" s="123" t="s">
        <v>138</v>
      </c>
      <c r="H4196" s="123" t="s">
        <v>151</v>
      </c>
      <c r="I4196" s="123" t="s">
        <v>152</v>
      </c>
      <c r="J4196" s="251" t="s">
        <v>13</v>
      </c>
      <c r="K4196" s="181">
        <v>2</v>
      </c>
      <c r="L4196" s="181">
        <v>0</v>
      </c>
      <c r="M4196" s="181">
        <v>0</v>
      </c>
      <c r="N4196" s="182" t="s">
        <v>146</v>
      </c>
      <c r="O4196" s="183" t="s">
        <v>146</v>
      </c>
    </row>
    <row r="4197" spans="1:15" customFormat="1" ht="15.5" x14ac:dyDescent="0.35">
      <c r="A4197" s="176" t="s">
        <v>9125</v>
      </c>
      <c r="B4197" s="177" t="s">
        <v>9126</v>
      </c>
      <c r="C4197" s="176" t="s">
        <v>97</v>
      </c>
      <c r="D4197" s="176" t="s">
        <v>155</v>
      </c>
      <c r="E4197" s="176" t="s">
        <v>155</v>
      </c>
      <c r="F4197" s="176">
        <v>2024</v>
      </c>
      <c r="G4197" s="176" t="s">
        <v>138</v>
      </c>
      <c r="H4197" s="176" t="s">
        <v>151</v>
      </c>
      <c r="I4197" s="176" t="s">
        <v>152</v>
      </c>
      <c r="J4197" s="250" t="s">
        <v>13</v>
      </c>
      <c r="K4197" s="178">
        <v>1396</v>
      </c>
      <c r="L4197" s="178">
        <v>0</v>
      </c>
      <c r="M4197" s="178">
        <v>0</v>
      </c>
      <c r="N4197" s="182" t="s">
        <v>146</v>
      </c>
      <c r="O4197" s="183" t="s">
        <v>146</v>
      </c>
    </row>
    <row r="4198" spans="1:15" customFormat="1" ht="15.5" x14ac:dyDescent="0.35">
      <c r="A4198" s="123" t="s">
        <v>9127</v>
      </c>
      <c r="B4198" s="124" t="s">
        <v>9128</v>
      </c>
      <c r="C4198" s="123" t="s">
        <v>96</v>
      </c>
      <c r="D4198" s="123" t="s">
        <v>166</v>
      </c>
      <c r="E4198" s="123" t="s">
        <v>755</v>
      </c>
      <c r="F4198" s="123">
        <v>2024</v>
      </c>
      <c r="G4198" s="123" t="s">
        <v>138</v>
      </c>
      <c r="H4198" s="123" t="s">
        <v>151</v>
      </c>
      <c r="I4198" s="123" t="s">
        <v>791</v>
      </c>
      <c r="J4198" s="251" t="s">
        <v>13</v>
      </c>
      <c r="K4198" s="181">
        <v>10</v>
      </c>
      <c r="L4198" s="181">
        <v>0</v>
      </c>
      <c r="M4198" s="181">
        <v>0</v>
      </c>
      <c r="N4198" s="182" t="s">
        <v>146</v>
      </c>
      <c r="O4198" s="183" t="s">
        <v>146</v>
      </c>
    </row>
    <row r="4199" spans="1:15" customFormat="1" ht="15.5" x14ac:dyDescent="0.35">
      <c r="A4199" s="176" t="s">
        <v>9129</v>
      </c>
      <c r="B4199" s="177" t="s">
        <v>9130</v>
      </c>
      <c r="C4199" s="176" t="s">
        <v>87</v>
      </c>
      <c r="D4199" s="176" t="s">
        <v>155</v>
      </c>
      <c r="E4199" s="176" t="s">
        <v>155</v>
      </c>
      <c r="F4199" s="176">
        <v>2024</v>
      </c>
      <c r="G4199" s="176" t="s">
        <v>138</v>
      </c>
      <c r="H4199" s="176" t="s">
        <v>151</v>
      </c>
      <c r="I4199" s="176" t="s">
        <v>200</v>
      </c>
      <c r="J4199" s="250" t="s">
        <v>13</v>
      </c>
      <c r="K4199" s="178">
        <v>63600</v>
      </c>
      <c r="L4199" s="178">
        <v>0</v>
      </c>
      <c r="M4199" s="178">
        <v>0</v>
      </c>
      <c r="N4199" s="182" t="s">
        <v>146</v>
      </c>
      <c r="O4199" s="183" t="s">
        <v>146</v>
      </c>
    </row>
    <row r="4200" spans="1:15" customFormat="1" ht="15.5" x14ac:dyDescent="0.35">
      <c r="A4200" s="123" t="s">
        <v>9131</v>
      </c>
      <c r="B4200" s="124" t="s">
        <v>9132</v>
      </c>
      <c r="C4200" s="123" t="s">
        <v>292</v>
      </c>
      <c r="D4200" s="123" t="s">
        <v>449</v>
      </c>
      <c r="E4200" s="123" t="s">
        <v>9133</v>
      </c>
      <c r="F4200" s="123">
        <v>2024</v>
      </c>
      <c r="G4200" s="123" t="s">
        <v>138</v>
      </c>
      <c r="H4200" s="123" t="s">
        <v>151</v>
      </c>
      <c r="I4200" s="123" t="s">
        <v>152</v>
      </c>
      <c r="J4200" s="251" t="s">
        <v>13</v>
      </c>
      <c r="K4200" s="181">
        <v>8204846</v>
      </c>
      <c r="L4200" s="181">
        <v>0</v>
      </c>
      <c r="M4200" s="181">
        <v>0</v>
      </c>
      <c r="N4200" s="182" t="s">
        <v>146</v>
      </c>
      <c r="O4200" s="183" t="s">
        <v>146</v>
      </c>
    </row>
    <row r="4201" spans="1:15" customFormat="1" ht="15.5" x14ac:dyDescent="0.35">
      <c r="A4201" s="176" t="s">
        <v>9134</v>
      </c>
      <c r="B4201" s="177" t="s">
        <v>9135</v>
      </c>
      <c r="C4201" s="176" t="s">
        <v>88</v>
      </c>
      <c r="D4201" s="176" t="s">
        <v>396</v>
      </c>
      <c r="E4201" s="176" t="s">
        <v>962</v>
      </c>
      <c r="F4201" s="176">
        <v>2024</v>
      </c>
      <c r="G4201" s="176" t="s">
        <v>138</v>
      </c>
      <c r="H4201" s="176" t="s">
        <v>321</v>
      </c>
      <c r="I4201" s="176" t="s">
        <v>1181</v>
      </c>
      <c r="J4201" s="250" t="s">
        <v>13</v>
      </c>
      <c r="K4201" s="178">
        <v>664983</v>
      </c>
      <c r="L4201" s="178">
        <v>0</v>
      </c>
      <c r="M4201" s="178">
        <v>0</v>
      </c>
      <c r="N4201" s="182" t="s">
        <v>146</v>
      </c>
      <c r="O4201" s="183" t="s">
        <v>146</v>
      </c>
    </row>
    <row r="4202" spans="1:15" customFormat="1" ht="15.5" x14ac:dyDescent="0.35">
      <c r="A4202" s="123" t="s">
        <v>9136</v>
      </c>
      <c r="B4202" s="124" t="s">
        <v>9137</v>
      </c>
      <c r="C4202" s="123" t="s">
        <v>96</v>
      </c>
      <c r="D4202" s="123" t="s">
        <v>136</v>
      </c>
      <c r="E4202" s="123" t="s">
        <v>575</v>
      </c>
      <c r="F4202" s="123">
        <v>2024</v>
      </c>
      <c r="G4202" s="123" t="s">
        <v>138</v>
      </c>
      <c r="H4202" s="123" t="s">
        <v>321</v>
      </c>
      <c r="I4202" s="123" t="s">
        <v>322</v>
      </c>
      <c r="J4202" s="251" t="s">
        <v>77</v>
      </c>
      <c r="K4202" s="181">
        <v>173114</v>
      </c>
      <c r="L4202" s="181">
        <v>0</v>
      </c>
      <c r="M4202" s="181">
        <v>0</v>
      </c>
      <c r="N4202" s="182" t="s">
        <v>146</v>
      </c>
      <c r="O4202" s="183" t="s">
        <v>146</v>
      </c>
    </row>
    <row r="4203" spans="1:15" customFormat="1" ht="15.5" x14ac:dyDescent="0.35">
      <c r="A4203" s="176" t="s">
        <v>9138</v>
      </c>
      <c r="B4203" s="177" t="s">
        <v>9139</v>
      </c>
      <c r="C4203" s="176" t="s">
        <v>89</v>
      </c>
      <c r="D4203" s="176" t="s">
        <v>495</v>
      </c>
      <c r="E4203" s="176" t="s">
        <v>581</v>
      </c>
      <c r="F4203" s="176">
        <v>2024</v>
      </c>
      <c r="G4203" s="176" t="s">
        <v>138</v>
      </c>
      <c r="H4203" s="176" t="s">
        <v>151</v>
      </c>
      <c r="I4203" s="176" t="s">
        <v>200</v>
      </c>
      <c r="J4203" s="250" t="s">
        <v>13</v>
      </c>
      <c r="K4203" s="178">
        <v>1800</v>
      </c>
      <c r="L4203" s="178">
        <v>0</v>
      </c>
      <c r="M4203" s="178">
        <v>0</v>
      </c>
      <c r="N4203" s="182" t="s">
        <v>146</v>
      </c>
      <c r="O4203" s="183" t="s">
        <v>146</v>
      </c>
    </row>
    <row r="4204" spans="1:15" customFormat="1" ht="15.5" x14ac:dyDescent="0.35">
      <c r="A4204" s="123" t="s">
        <v>9140</v>
      </c>
      <c r="B4204" s="124" t="s">
        <v>9141</v>
      </c>
      <c r="C4204" s="123" t="s">
        <v>109</v>
      </c>
      <c r="D4204" s="123" t="s">
        <v>288</v>
      </c>
      <c r="E4204" s="123" t="s">
        <v>288</v>
      </c>
      <c r="F4204" s="123">
        <v>2024</v>
      </c>
      <c r="G4204" s="123" t="s">
        <v>138</v>
      </c>
      <c r="H4204" s="123" t="s">
        <v>151</v>
      </c>
      <c r="I4204" s="123" t="s">
        <v>152</v>
      </c>
      <c r="J4204" s="251" t="s">
        <v>14</v>
      </c>
      <c r="K4204" s="181">
        <v>366545</v>
      </c>
      <c r="L4204" s="181">
        <v>0</v>
      </c>
      <c r="M4204" s="181">
        <v>0</v>
      </c>
      <c r="N4204" s="182" t="s">
        <v>146</v>
      </c>
      <c r="O4204" s="183" t="s">
        <v>146</v>
      </c>
    </row>
    <row r="4205" spans="1:15" customFormat="1" ht="15.5" x14ac:dyDescent="0.35">
      <c r="A4205" s="176" t="s">
        <v>9142</v>
      </c>
      <c r="B4205" s="177" t="s">
        <v>9143</v>
      </c>
      <c r="C4205" s="176" t="s">
        <v>109</v>
      </c>
      <c r="D4205" s="176" t="s">
        <v>288</v>
      </c>
      <c r="E4205" s="176" t="s">
        <v>1078</v>
      </c>
      <c r="F4205" s="176">
        <v>2024</v>
      </c>
      <c r="G4205" s="176" t="s">
        <v>138</v>
      </c>
      <c r="H4205" s="176" t="s">
        <v>144</v>
      </c>
      <c r="I4205" s="176" t="s">
        <v>145</v>
      </c>
      <c r="J4205" s="250" t="s">
        <v>13</v>
      </c>
      <c r="K4205" s="178">
        <v>2106528</v>
      </c>
      <c r="L4205" s="178">
        <v>0</v>
      </c>
      <c r="M4205" s="178">
        <v>0</v>
      </c>
      <c r="N4205" s="182" t="s">
        <v>146</v>
      </c>
      <c r="O4205" s="183" t="s">
        <v>146</v>
      </c>
    </row>
    <row r="4206" spans="1:15" customFormat="1" ht="15.5" x14ac:dyDescent="0.35">
      <c r="A4206" s="123" t="s">
        <v>9144</v>
      </c>
      <c r="B4206" s="124" t="s">
        <v>9145</v>
      </c>
      <c r="C4206" s="123" t="s">
        <v>91</v>
      </c>
      <c r="D4206" s="123" t="s">
        <v>384</v>
      </c>
      <c r="E4206" s="123" t="s">
        <v>3093</v>
      </c>
      <c r="F4206" s="123">
        <v>2024</v>
      </c>
      <c r="G4206" s="123" t="s">
        <v>138</v>
      </c>
      <c r="H4206" s="123" t="s">
        <v>321</v>
      </c>
      <c r="I4206" s="123" t="s">
        <v>322</v>
      </c>
      <c r="J4206" s="251" t="s">
        <v>13</v>
      </c>
      <c r="K4206" s="181">
        <v>1477923</v>
      </c>
      <c r="L4206" s="181">
        <v>0</v>
      </c>
      <c r="M4206" s="181">
        <v>0</v>
      </c>
      <c r="N4206" s="182" t="s">
        <v>146</v>
      </c>
      <c r="O4206" s="183" t="s">
        <v>146</v>
      </c>
    </row>
    <row r="4207" spans="1:15" customFormat="1" ht="15.5" x14ac:dyDescent="0.35">
      <c r="A4207" s="176" t="s">
        <v>9146</v>
      </c>
      <c r="B4207" s="177" t="s">
        <v>9147</v>
      </c>
      <c r="C4207" s="176" t="s">
        <v>89</v>
      </c>
      <c r="D4207" s="176" t="s">
        <v>495</v>
      </c>
      <c r="E4207" s="176" t="s">
        <v>3450</v>
      </c>
      <c r="F4207" s="176">
        <v>2024</v>
      </c>
      <c r="G4207" s="176" t="s">
        <v>138</v>
      </c>
      <c r="H4207" s="176" t="s">
        <v>182</v>
      </c>
      <c r="I4207" s="176" t="s">
        <v>330</v>
      </c>
      <c r="J4207" s="250" t="s">
        <v>13</v>
      </c>
      <c r="K4207" s="178">
        <v>13000</v>
      </c>
      <c r="L4207" s="178">
        <v>0</v>
      </c>
      <c r="M4207" s="178">
        <v>0</v>
      </c>
      <c r="N4207" s="182" t="s">
        <v>146</v>
      </c>
      <c r="O4207" s="183" t="s">
        <v>146</v>
      </c>
    </row>
    <row r="4208" spans="1:15" customFormat="1" ht="15.5" x14ac:dyDescent="0.35">
      <c r="A4208" s="123" t="s">
        <v>9148</v>
      </c>
      <c r="B4208" s="124" t="s">
        <v>9149</v>
      </c>
      <c r="C4208" s="123" t="s">
        <v>111</v>
      </c>
      <c r="D4208" s="123" t="s">
        <v>180</v>
      </c>
      <c r="E4208" s="123" t="s">
        <v>454</v>
      </c>
      <c r="F4208" s="123">
        <v>2024</v>
      </c>
      <c r="G4208" s="123" t="s">
        <v>138</v>
      </c>
      <c r="H4208" s="123" t="s">
        <v>151</v>
      </c>
      <c r="I4208" s="123" t="s">
        <v>200</v>
      </c>
      <c r="J4208" s="251" t="s">
        <v>13</v>
      </c>
      <c r="K4208" s="181">
        <v>1168231</v>
      </c>
      <c r="L4208" s="181">
        <v>0</v>
      </c>
      <c r="M4208" s="181">
        <v>0</v>
      </c>
      <c r="N4208" s="182" t="s">
        <v>146</v>
      </c>
      <c r="O4208" s="183" t="s">
        <v>146</v>
      </c>
    </row>
    <row r="4209" spans="1:15" customFormat="1" ht="15.5" x14ac:dyDescent="0.35">
      <c r="A4209" s="176" t="s">
        <v>9150</v>
      </c>
      <c r="B4209" s="177" t="s">
        <v>9151</v>
      </c>
      <c r="C4209" s="176" t="s">
        <v>109</v>
      </c>
      <c r="D4209" s="176" t="s">
        <v>171</v>
      </c>
      <c r="E4209" s="176" t="s">
        <v>606</v>
      </c>
      <c r="F4209" s="176">
        <v>2024</v>
      </c>
      <c r="G4209" s="176" t="s">
        <v>138</v>
      </c>
      <c r="H4209" s="176" t="s">
        <v>151</v>
      </c>
      <c r="I4209" s="176" t="s">
        <v>152</v>
      </c>
      <c r="J4209" s="250" t="s">
        <v>13</v>
      </c>
      <c r="K4209" s="178">
        <v>8280</v>
      </c>
      <c r="L4209" s="178">
        <v>0</v>
      </c>
      <c r="M4209" s="178">
        <v>0</v>
      </c>
      <c r="N4209" s="182" t="s">
        <v>146</v>
      </c>
      <c r="O4209" s="183" t="s">
        <v>146</v>
      </c>
    </row>
    <row r="4210" spans="1:15" customFormat="1" ht="15.5" x14ac:dyDescent="0.35">
      <c r="A4210" s="123" t="s">
        <v>9152</v>
      </c>
      <c r="B4210" s="124" t="s">
        <v>9153</v>
      </c>
      <c r="C4210" s="123" t="s">
        <v>111</v>
      </c>
      <c r="D4210" s="123" t="s">
        <v>319</v>
      </c>
      <c r="E4210" s="123" t="s">
        <v>553</v>
      </c>
      <c r="F4210" s="123">
        <v>2024</v>
      </c>
      <c r="G4210" s="123" t="s">
        <v>138</v>
      </c>
      <c r="H4210" s="123" t="s">
        <v>321</v>
      </c>
      <c r="I4210" s="123" t="s">
        <v>1181</v>
      </c>
      <c r="J4210" s="251" t="s">
        <v>77</v>
      </c>
      <c r="K4210" s="181">
        <v>79774</v>
      </c>
      <c r="L4210" s="181">
        <v>0</v>
      </c>
      <c r="M4210" s="181">
        <v>0</v>
      </c>
      <c r="N4210" s="182" t="s">
        <v>146</v>
      </c>
      <c r="O4210" s="183" t="s">
        <v>146</v>
      </c>
    </row>
    <row r="4211" spans="1:15" customFormat="1" ht="15.5" x14ac:dyDescent="0.35">
      <c r="A4211" s="176" t="s">
        <v>9154</v>
      </c>
      <c r="B4211" s="177" t="s">
        <v>9155</v>
      </c>
      <c r="C4211" s="176" t="s">
        <v>109</v>
      </c>
      <c r="D4211" s="176" t="s">
        <v>368</v>
      </c>
      <c r="E4211" s="176" t="s">
        <v>535</v>
      </c>
      <c r="F4211" s="176">
        <v>2024</v>
      </c>
      <c r="G4211" s="176" t="s">
        <v>138</v>
      </c>
      <c r="H4211" s="176" t="s">
        <v>182</v>
      </c>
      <c r="I4211" s="176" t="s">
        <v>330</v>
      </c>
      <c r="J4211" s="250" t="s">
        <v>13</v>
      </c>
      <c r="K4211" s="178">
        <v>34332</v>
      </c>
      <c r="L4211" s="178">
        <v>0</v>
      </c>
      <c r="M4211" s="178">
        <v>0</v>
      </c>
      <c r="N4211" s="182" t="s">
        <v>146</v>
      </c>
      <c r="O4211" s="183" t="s">
        <v>146</v>
      </c>
    </row>
    <row r="4212" spans="1:15" customFormat="1" ht="15.5" x14ac:dyDescent="0.35">
      <c r="A4212" s="123" t="s">
        <v>9156</v>
      </c>
      <c r="B4212" s="124" t="s">
        <v>9157</v>
      </c>
      <c r="C4212" s="123" t="s">
        <v>98</v>
      </c>
      <c r="D4212" s="123" t="s">
        <v>158</v>
      </c>
      <c r="E4212" s="123" t="s">
        <v>1699</v>
      </c>
      <c r="F4212" s="123">
        <v>2024</v>
      </c>
      <c r="G4212" s="123" t="s">
        <v>138</v>
      </c>
      <c r="H4212" s="123" t="s">
        <v>139</v>
      </c>
      <c r="I4212" s="123" t="s">
        <v>140</v>
      </c>
      <c r="J4212" s="251" t="s">
        <v>13</v>
      </c>
      <c r="K4212" s="181">
        <v>124776</v>
      </c>
      <c r="L4212" s="181">
        <v>0</v>
      </c>
      <c r="M4212" s="181">
        <v>0</v>
      </c>
      <c r="N4212" s="182" t="s">
        <v>146</v>
      </c>
      <c r="O4212" s="183" t="s">
        <v>146</v>
      </c>
    </row>
    <row r="4213" spans="1:15" customFormat="1" ht="15.5" x14ac:dyDescent="0.35">
      <c r="A4213" s="176" t="s">
        <v>9158</v>
      </c>
      <c r="B4213" s="177" t="s">
        <v>9159</v>
      </c>
      <c r="C4213" s="176" t="s">
        <v>109</v>
      </c>
      <c r="D4213" s="176" t="s">
        <v>155</v>
      </c>
      <c r="E4213" s="176" t="s">
        <v>155</v>
      </c>
      <c r="F4213" s="176">
        <v>2024</v>
      </c>
      <c r="G4213" s="176" t="s">
        <v>138</v>
      </c>
      <c r="H4213" s="176" t="s">
        <v>151</v>
      </c>
      <c r="I4213" s="176" t="s">
        <v>152</v>
      </c>
      <c r="J4213" s="250" t="s">
        <v>13</v>
      </c>
      <c r="K4213" s="178">
        <v>1091020</v>
      </c>
      <c r="L4213" s="178">
        <v>0</v>
      </c>
      <c r="M4213" s="178">
        <v>0</v>
      </c>
      <c r="N4213" s="182" t="s">
        <v>146</v>
      </c>
      <c r="O4213" s="183" t="s">
        <v>146</v>
      </c>
    </row>
    <row r="4214" spans="1:15" customFormat="1" ht="15.5" x14ac:dyDescent="0.35">
      <c r="A4214" s="123" t="s">
        <v>9160</v>
      </c>
      <c r="B4214" s="124" t="s">
        <v>9161</v>
      </c>
      <c r="C4214" s="123" t="s">
        <v>109</v>
      </c>
      <c r="D4214" s="123" t="s">
        <v>288</v>
      </c>
      <c r="E4214" s="123" t="s">
        <v>288</v>
      </c>
      <c r="F4214" s="123">
        <v>2024</v>
      </c>
      <c r="G4214" s="123" t="s">
        <v>138</v>
      </c>
      <c r="H4214" s="123" t="s">
        <v>151</v>
      </c>
      <c r="I4214" s="123" t="s">
        <v>152</v>
      </c>
      <c r="J4214" s="251" t="s">
        <v>13</v>
      </c>
      <c r="K4214" s="181">
        <v>25000</v>
      </c>
      <c r="L4214" s="181">
        <v>0</v>
      </c>
      <c r="M4214" s="181">
        <v>0</v>
      </c>
      <c r="N4214" s="182" t="s">
        <v>146</v>
      </c>
      <c r="O4214" s="183" t="s">
        <v>146</v>
      </c>
    </row>
    <row r="4215" spans="1:15" customFormat="1" ht="15.5" x14ac:dyDescent="0.35">
      <c r="A4215" s="176" t="s">
        <v>9162</v>
      </c>
      <c r="B4215" s="177" t="s">
        <v>9163</v>
      </c>
      <c r="C4215" s="176" t="s">
        <v>109</v>
      </c>
      <c r="D4215" s="176" t="s">
        <v>288</v>
      </c>
      <c r="E4215" s="176" t="s">
        <v>1078</v>
      </c>
      <c r="F4215" s="176">
        <v>2024</v>
      </c>
      <c r="G4215" s="176" t="s">
        <v>138</v>
      </c>
      <c r="H4215" s="176" t="s">
        <v>321</v>
      </c>
      <c r="I4215" s="176" t="s">
        <v>1181</v>
      </c>
      <c r="J4215" s="250" t="s">
        <v>77</v>
      </c>
      <c r="K4215" s="178">
        <v>440000</v>
      </c>
      <c r="L4215" s="178">
        <v>0</v>
      </c>
      <c r="M4215" s="178">
        <v>0</v>
      </c>
      <c r="N4215" s="182" t="s">
        <v>146</v>
      </c>
      <c r="O4215" s="183" t="s">
        <v>146</v>
      </c>
    </row>
    <row r="4216" spans="1:15" customFormat="1" ht="15.5" x14ac:dyDescent="0.35">
      <c r="A4216" s="123" t="s">
        <v>9164</v>
      </c>
      <c r="B4216" s="124" t="s">
        <v>9165</v>
      </c>
      <c r="C4216" s="123" t="s">
        <v>109</v>
      </c>
      <c r="D4216" s="123" t="s">
        <v>171</v>
      </c>
      <c r="E4216" s="123" t="s">
        <v>3700</v>
      </c>
      <c r="F4216" s="123">
        <v>2024</v>
      </c>
      <c r="G4216" s="123" t="s">
        <v>138</v>
      </c>
      <c r="H4216" s="123" t="s">
        <v>139</v>
      </c>
      <c r="I4216" s="123" t="s">
        <v>140</v>
      </c>
      <c r="J4216" s="251" t="s">
        <v>13</v>
      </c>
      <c r="K4216" s="181">
        <v>14037</v>
      </c>
      <c r="L4216" s="181">
        <v>0</v>
      </c>
      <c r="M4216" s="181">
        <v>0</v>
      </c>
      <c r="N4216" s="182" t="s">
        <v>146</v>
      </c>
      <c r="O4216" s="183" t="s">
        <v>146</v>
      </c>
    </row>
    <row r="4217" spans="1:15" customFormat="1" ht="15.5" x14ac:dyDescent="0.35">
      <c r="A4217" s="176" t="s">
        <v>9166</v>
      </c>
      <c r="B4217" s="177" t="s">
        <v>9167</v>
      </c>
      <c r="C4217" s="176" t="s">
        <v>111</v>
      </c>
      <c r="D4217" s="176" t="s">
        <v>180</v>
      </c>
      <c r="E4217" s="176" t="s">
        <v>155</v>
      </c>
      <c r="F4217" s="176">
        <v>2024</v>
      </c>
      <c r="G4217" s="176" t="s">
        <v>138</v>
      </c>
      <c r="H4217" s="176" t="s">
        <v>151</v>
      </c>
      <c r="I4217" s="176" t="s">
        <v>200</v>
      </c>
      <c r="J4217" s="250" t="s">
        <v>77</v>
      </c>
      <c r="K4217" s="178">
        <v>252180</v>
      </c>
      <c r="L4217" s="178">
        <v>0</v>
      </c>
      <c r="M4217" s="178">
        <v>0</v>
      </c>
      <c r="N4217" s="182" t="s">
        <v>146</v>
      </c>
      <c r="O4217" s="183" t="s">
        <v>146</v>
      </c>
    </row>
    <row r="4218" spans="1:15" customFormat="1" ht="15.5" x14ac:dyDescent="0.35">
      <c r="A4218" s="123" t="s">
        <v>9168</v>
      </c>
      <c r="B4218" s="124" t="s">
        <v>9169</v>
      </c>
      <c r="C4218" s="123" t="s">
        <v>111</v>
      </c>
      <c r="D4218" s="123" t="s">
        <v>180</v>
      </c>
      <c r="E4218" s="123" t="s">
        <v>1075</v>
      </c>
      <c r="F4218" s="123">
        <v>2024</v>
      </c>
      <c r="G4218" s="123" t="s">
        <v>138</v>
      </c>
      <c r="H4218" s="123" t="s">
        <v>182</v>
      </c>
      <c r="I4218" s="123" t="s">
        <v>330</v>
      </c>
      <c r="J4218" s="251" t="s">
        <v>13</v>
      </c>
      <c r="K4218" s="181">
        <v>6118</v>
      </c>
      <c r="L4218" s="181">
        <v>0</v>
      </c>
      <c r="M4218" s="181">
        <v>0</v>
      </c>
      <c r="N4218" s="182" t="s">
        <v>146</v>
      </c>
      <c r="O4218" s="183" t="s">
        <v>146</v>
      </c>
    </row>
    <row r="4219" spans="1:15" customFormat="1" ht="15.5" x14ac:dyDescent="0.35">
      <c r="A4219" s="176" t="s">
        <v>9170</v>
      </c>
      <c r="B4219" s="177" t="s">
        <v>9171</v>
      </c>
      <c r="C4219" s="176" t="s">
        <v>96</v>
      </c>
      <c r="D4219" s="176" t="s">
        <v>166</v>
      </c>
      <c r="E4219" s="176" t="s">
        <v>174</v>
      </c>
      <c r="F4219" s="176">
        <v>2024</v>
      </c>
      <c r="G4219" s="176" t="s">
        <v>138</v>
      </c>
      <c r="H4219" s="176" t="s">
        <v>847</v>
      </c>
      <c r="I4219" s="176" t="s">
        <v>848</v>
      </c>
      <c r="J4219" s="250" t="s">
        <v>13</v>
      </c>
      <c r="K4219" s="178">
        <v>1</v>
      </c>
      <c r="L4219" s="178">
        <v>0</v>
      </c>
      <c r="M4219" s="178">
        <v>0</v>
      </c>
      <c r="N4219" s="182" t="s">
        <v>146</v>
      </c>
      <c r="O4219" s="183" t="s">
        <v>146</v>
      </c>
    </row>
    <row r="4220" spans="1:15" customFormat="1" ht="15.5" x14ac:dyDescent="0.35">
      <c r="A4220" s="123" t="s">
        <v>9172</v>
      </c>
      <c r="B4220" s="124" t="s">
        <v>9173</v>
      </c>
      <c r="C4220" s="123" t="s">
        <v>96</v>
      </c>
      <c r="D4220" s="123" t="s">
        <v>166</v>
      </c>
      <c r="E4220" s="123" t="s">
        <v>174</v>
      </c>
      <c r="F4220" s="123">
        <v>2024</v>
      </c>
      <c r="G4220" s="123" t="s">
        <v>138</v>
      </c>
      <c r="H4220" s="123" t="s">
        <v>847</v>
      </c>
      <c r="I4220" s="123" t="s">
        <v>848</v>
      </c>
      <c r="J4220" s="251" t="s">
        <v>13</v>
      </c>
      <c r="K4220" s="181">
        <v>1</v>
      </c>
      <c r="L4220" s="181">
        <v>0</v>
      </c>
      <c r="M4220" s="181">
        <v>0</v>
      </c>
      <c r="N4220" s="182" t="s">
        <v>146</v>
      </c>
      <c r="O4220" s="183" t="s">
        <v>146</v>
      </c>
    </row>
    <row r="4221" spans="1:15" customFormat="1" ht="15.5" x14ac:dyDescent="0.35">
      <c r="A4221" s="176" t="s">
        <v>9174</v>
      </c>
      <c r="B4221" s="177" t="s">
        <v>9175</v>
      </c>
      <c r="C4221" s="176" t="s">
        <v>96</v>
      </c>
      <c r="D4221" s="176" t="s">
        <v>166</v>
      </c>
      <c r="E4221" s="176" t="s">
        <v>174</v>
      </c>
      <c r="F4221" s="176">
        <v>2024</v>
      </c>
      <c r="G4221" s="176" t="s">
        <v>138</v>
      </c>
      <c r="H4221" s="176" t="s">
        <v>847</v>
      </c>
      <c r="I4221" s="176" t="s">
        <v>848</v>
      </c>
      <c r="J4221" s="250" t="s">
        <v>13</v>
      </c>
      <c r="K4221" s="178">
        <v>1</v>
      </c>
      <c r="L4221" s="178">
        <v>0</v>
      </c>
      <c r="M4221" s="178">
        <v>0</v>
      </c>
      <c r="N4221" s="182" t="s">
        <v>146</v>
      </c>
      <c r="O4221" s="183" t="s">
        <v>146</v>
      </c>
    </row>
    <row r="4222" spans="1:15" customFormat="1" ht="15.5" x14ac:dyDescent="0.35">
      <c r="A4222" s="123" t="s">
        <v>9176</v>
      </c>
      <c r="B4222" s="124" t="s">
        <v>9177</v>
      </c>
      <c r="C4222" s="123" t="s">
        <v>96</v>
      </c>
      <c r="D4222" s="123" t="s">
        <v>166</v>
      </c>
      <c r="E4222" s="123" t="s">
        <v>174</v>
      </c>
      <c r="F4222" s="123">
        <v>2024</v>
      </c>
      <c r="G4222" s="123" t="s">
        <v>138</v>
      </c>
      <c r="H4222" s="123" t="s">
        <v>847</v>
      </c>
      <c r="I4222" s="123" t="s">
        <v>848</v>
      </c>
      <c r="J4222" s="251" t="s">
        <v>13</v>
      </c>
      <c r="K4222" s="181">
        <v>1</v>
      </c>
      <c r="L4222" s="181">
        <v>0</v>
      </c>
      <c r="M4222" s="181">
        <v>0</v>
      </c>
      <c r="N4222" s="182" t="s">
        <v>146</v>
      </c>
      <c r="O4222" s="183" t="s">
        <v>146</v>
      </c>
    </row>
    <row r="4223" spans="1:15" customFormat="1" ht="15.5" x14ac:dyDescent="0.35">
      <c r="A4223" s="176" t="s">
        <v>9178</v>
      </c>
      <c r="B4223" s="177" t="s">
        <v>9179</v>
      </c>
      <c r="C4223" s="176" t="s">
        <v>91</v>
      </c>
      <c r="D4223" s="176" t="s">
        <v>384</v>
      </c>
      <c r="E4223" s="176" t="s">
        <v>619</v>
      </c>
      <c r="F4223" s="176">
        <v>2024</v>
      </c>
      <c r="G4223" s="176" t="s">
        <v>138</v>
      </c>
      <c r="H4223" s="176" t="s">
        <v>182</v>
      </c>
      <c r="I4223" s="176" t="s">
        <v>183</v>
      </c>
      <c r="J4223" s="250" t="s">
        <v>13</v>
      </c>
      <c r="K4223" s="178">
        <v>2</v>
      </c>
      <c r="L4223" s="178">
        <v>0</v>
      </c>
      <c r="M4223" s="178">
        <v>0</v>
      </c>
      <c r="N4223" s="182" t="s">
        <v>146</v>
      </c>
      <c r="O4223" s="183" t="s">
        <v>146</v>
      </c>
    </row>
    <row r="4224" spans="1:15" customFormat="1" ht="15.5" x14ac:dyDescent="0.35">
      <c r="A4224" s="123" t="s">
        <v>9180</v>
      </c>
      <c r="B4224" s="124" t="s">
        <v>9181</v>
      </c>
      <c r="C4224" s="123" t="s">
        <v>93</v>
      </c>
      <c r="D4224" s="123" t="s">
        <v>245</v>
      </c>
      <c r="E4224" s="123" t="s">
        <v>246</v>
      </c>
      <c r="F4224" s="123">
        <v>2024</v>
      </c>
      <c r="G4224" s="123" t="s">
        <v>138</v>
      </c>
      <c r="H4224" s="123" t="s">
        <v>182</v>
      </c>
      <c r="I4224" s="123" t="s">
        <v>330</v>
      </c>
      <c r="J4224" s="251" t="s">
        <v>77</v>
      </c>
      <c r="K4224" s="181">
        <v>95058</v>
      </c>
      <c r="L4224" s="181">
        <v>0</v>
      </c>
      <c r="M4224" s="181">
        <v>0</v>
      </c>
      <c r="N4224" s="182" t="s">
        <v>146</v>
      </c>
      <c r="O4224" s="183" t="s">
        <v>146</v>
      </c>
    </row>
    <row r="4225" spans="1:15" customFormat="1" ht="15.5" x14ac:dyDescent="0.35">
      <c r="A4225" s="176" t="s">
        <v>9182</v>
      </c>
      <c r="B4225" s="177" t="s">
        <v>9183</v>
      </c>
      <c r="C4225" s="176" t="s">
        <v>90</v>
      </c>
      <c r="D4225" s="176" t="s">
        <v>63</v>
      </c>
      <c r="E4225" s="176" t="s">
        <v>63</v>
      </c>
      <c r="F4225" s="176">
        <v>2024</v>
      </c>
      <c r="G4225" s="176" t="s">
        <v>138</v>
      </c>
      <c r="H4225" s="176" t="s">
        <v>321</v>
      </c>
      <c r="I4225" s="176" t="s">
        <v>322</v>
      </c>
      <c r="J4225" s="250" t="s">
        <v>77</v>
      </c>
      <c r="K4225" s="178">
        <v>1170454</v>
      </c>
      <c r="L4225" s="178">
        <v>0</v>
      </c>
      <c r="M4225" s="178">
        <v>0</v>
      </c>
      <c r="N4225" s="182" t="s">
        <v>146</v>
      </c>
      <c r="O4225" s="183" t="s">
        <v>146</v>
      </c>
    </row>
    <row r="4226" spans="1:15" customFormat="1" ht="15.5" x14ac:dyDescent="0.35">
      <c r="A4226" s="123" t="s">
        <v>9184</v>
      </c>
      <c r="B4226" s="124" t="s">
        <v>9185</v>
      </c>
      <c r="C4226" s="123" t="s">
        <v>90</v>
      </c>
      <c r="D4226" s="123" t="s">
        <v>489</v>
      </c>
      <c r="E4226" s="123" t="s">
        <v>706</v>
      </c>
      <c r="F4226" s="123">
        <v>2024</v>
      </c>
      <c r="G4226" s="123" t="s">
        <v>251</v>
      </c>
      <c r="H4226" s="123" t="s">
        <v>182</v>
      </c>
      <c r="I4226" s="123" t="s">
        <v>330</v>
      </c>
      <c r="J4226" s="251" t="s">
        <v>13</v>
      </c>
      <c r="K4226" s="181">
        <v>22687</v>
      </c>
      <c r="L4226" s="181">
        <v>0</v>
      </c>
      <c r="M4226" s="181">
        <v>0</v>
      </c>
      <c r="N4226" s="182" t="s">
        <v>146</v>
      </c>
      <c r="O4226" s="183" t="s">
        <v>146</v>
      </c>
    </row>
    <row r="4227" spans="1:15" customFormat="1" ht="15.5" x14ac:dyDescent="0.35">
      <c r="A4227" s="176" t="s">
        <v>9186</v>
      </c>
      <c r="B4227" s="177" t="s">
        <v>9187</v>
      </c>
      <c r="C4227" s="176" t="s">
        <v>98</v>
      </c>
      <c r="D4227" s="176" t="s">
        <v>158</v>
      </c>
      <c r="E4227" s="176" t="s">
        <v>161</v>
      </c>
      <c r="F4227" s="176">
        <v>2024</v>
      </c>
      <c r="G4227" s="176" t="s">
        <v>138</v>
      </c>
      <c r="H4227" s="176" t="s">
        <v>162</v>
      </c>
      <c r="I4227" s="176" t="s">
        <v>218</v>
      </c>
      <c r="J4227" s="250" t="s">
        <v>13</v>
      </c>
      <c r="K4227" s="178">
        <v>457</v>
      </c>
      <c r="L4227" s="178">
        <v>0</v>
      </c>
      <c r="M4227" s="178">
        <v>0</v>
      </c>
      <c r="N4227" s="182" t="s">
        <v>146</v>
      </c>
      <c r="O4227" s="183" t="s">
        <v>146</v>
      </c>
    </row>
    <row r="4228" spans="1:15" customFormat="1" ht="15.5" x14ac:dyDescent="0.35">
      <c r="A4228" s="123" t="s">
        <v>9188</v>
      </c>
      <c r="B4228" s="124" t="s">
        <v>9189</v>
      </c>
      <c r="C4228" s="123" t="s">
        <v>96</v>
      </c>
      <c r="D4228" s="123" t="s">
        <v>166</v>
      </c>
      <c r="E4228" s="123" t="s">
        <v>600</v>
      </c>
      <c r="F4228" s="123">
        <v>2024</v>
      </c>
      <c r="G4228" s="123" t="s">
        <v>138</v>
      </c>
      <c r="H4228" s="123" t="s">
        <v>182</v>
      </c>
      <c r="I4228" s="123" t="s">
        <v>1202</v>
      </c>
      <c r="J4228" s="251" t="s">
        <v>13</v>
      </c>
      <c r="K4228" s="181">
        <v>2</v>
      </c>
      <c r="L4228" s="181">
        <v>0</v>
      </c>
      <c r="M4228" s="181">
        <v>0</v>
      </c>
      <c r="N4228" s="182" t="s">
        <v>146</v>
      </c>
      <c r="O4228" s="183" t="s">
        <v>146</v>
      </c>
    </row>
    <row r="4229" spans="1:15" customFormat="1" ht="15.5" x14ac:dyDescent="0.35">
      <c r="A4229" s="176" t="s">
        <v>9190</v>
      </c>
      <c r="B4229" s="177" t="s">
        <v>9191</v>
      </c>
      <c r="C4229" s="176" t="s">
        <v>292</v>
      </c>
      <c r="D4229" s="176" t="s">
        <v>449</v>
      </c>
      <c r="E4229" s="176" t="s">
        <v>1273</v>
      </c>
      <c r="F4229" s="176">
        <v>2024</v>
      </c>
      <c r="G4229" s="176" t="s">
        <v>138</v>
      </c>
      <c r="H4229" s="176" t="s">
        <v>687</v>
      </c>
      <c r="I4229" s="176" t="s">
        <v>957</v>
      </c>
      <c r="J4229" s="250" t="s">
        <v>13</v>
      </c>
      <c r="K4229" s="178">
        <v>23844</v>
      </c>
      <c r="L4229" s="178">
        <v>0</v>
      </c>
      <c r="M4229" s="178">
        <v>0</v>
      </c>
      <c r="N4229" s="182" t="s">
        <v>146</v>
      </c>
      <c r="O4229" s="183" t="s">
        <v>146</v>
      </c>
    </row>
    <row r="4230" spans="1:15" customFormat="1" ht="15.5" x14ac:dyDescent="0.35">
      <c r="A4230" s="123" t="s">
        <v>9192</v>
      </c>
      <c r="B4230" s="124" t="s">
        <v>9193</v>
      </c>
      <c r="C4230" s="123" t="s">
        <v>96</v>
      </c>
      <c r="D4230" s="123" t="s">
        <v>166</v>
      </c>
      <c r="E4230" s="123" t="s">
        <v>946</v>
      </c>
      <c r="F4230" s="123">
        <v>2024</v>
      </c>
      <c r="G4230" s="123" t="s">
        <v>138</v>
      </c>
      <c r="H4230" s="123" t="s">
        <v>162</v>
      </c>
      <c r="I4230" s="123" t="s">
        <v>218</v>
      </c>
      <c r="J4230" s="251" t="s">
        <v>77</v>
      </c>
      <c r="K4230" s="181">
        <v>142009</v>
      </c>
      <c r="L4230" s="181">
        <v>0</v>
      </c>
      <c r="M4230" s="181">
        <v>0</v>
      </c>
      <c r="N4230" s="182" t="s">
        <v>146</v>
      </c>
      <c r="O4230" s="183" t="s">
        <v>146</v>
      </c>
    </row>
    <row r="4231" spans="1:15" customFormat="1" ht="15.5" x14ac:dyDescent="0.35">
      <c r="A4231" s="176" t="s">
        <v>9194</v>
      </c>
      <c r="B4231" s="177" t="s">
        <v>9195</v>
      </c>
      <c r="C4231" s="176" t="s">
        <v>109</v>
      </c>
      <c r="D4231" s="176" t="s">
        <v>288</v>
      </c>
      <c r="E4231" s="176" t="s">
        <v>1614</v>
      </c>
      <c r="F4231" s="176">
        <v>2024</v>
      </c>
      <c r="G4231" s="176" t="s">
        <v>138</v>
      </c>
      <c r="H4231" s="176" t="s">
        <v>162</v>
      </c>
      <c r="I4231" s="176" t="s">
        <v>238</v>
      </c>
      <c r="J4231" s="250" t="s">
        <v>77</v>
      </c>
      <c r="K4231" s="178">
        <v>130101</v>
      </c>
      <c r="L4231" s="178">
        <v>0</v>
      </c>
      <c r="M4231" s="178">
        <v>0</v>
      </c>
      <c r="N4231" s="182" t="s">
        <v>146</v>
      </c>
      <c r="O4231" s="183" t="s">
        <v>146</v>
      </c>
    </row>
    <row r="4232" spans="1:15" customFormat="1" ht="15.5" x14ac:dyDescent="0.35">
      <c r="A4232" s="123" t="s">
        <v>9196</v>
      </c>
      <c r="B4232" s="124" t="s">
        <v>9197</v>
      </c>
      <c r="C4232" s="123" t="s">
        <v>98</v>
      </c>
      <c r="D4232" s="123" t="s">
        <v>158</v>
      </c>
      <c r="E4232" s="123" t="s">
        <v>309</v>
      </c>
      <c r="F4232" s="123">
        <v>2024</v>
      </c>
      <c r="G4232" s="123" t="s">
        <v>138</v>
      </c>
      <c r="H4232" s="123" t="s">
        <v>139</v>
      </c>
      <c r="I4232" s="123" t="s">
        <v>140</v>
      </c>
      <c r="J4232" s="251" t="s">
        <v>13</v>
      </c>
      <c r="K4232" s="181">
        <v>18600</v>
      </c>
      <c r="L4232" s="181">
        <v>0</v>
      </c>
      <c r="M4232" s="181">
        <v>0</v>
      </c>
      <c r="N4232" s="182" t="s">
        <v>146</v>
      </c>
      <c r="O4232" s="183" t="s">
        <v>146</v>
      </c>
    </row>
    <row r="4233" spans="1:15" customFormat="1" ht="15.5" x14ac:dyDescent="0.35">
      <c r="A4233" s="176" t="s">
        <v>9198</v>
      </c>
      <c r="B4233" s="177" t="s">
        <v>9199</v>
      </c>
      <c r="C4233" s="176" t="s">
        <v>93</v>
      </c>
      <c r="D4233" s="176" t="s">
        <v>245</v>
      </c>
      <c r="E4233" s="176" t="s">
        <v>267</v>
      </c>
      <c r="F4233" s="176">
        <v>2024</v>
      </c>
      <c r="G4233" s="176" t="s">
        <v>138</v>
      </c>
      <c r="H4233" s="176" t="s">
        <v>144</v>
      </c>
      <c r="I4233" s="176" t="s">
        <v>943</v>
      </c>
      <c r="J4233" s="250" t="s">
        <v>16</v>
      </c>
      <c r="K4233" s="178">
        <v>1</v>
      </c>
      <c r="L4233" s="178">
        <v>0</v>
      </c>
      <c r="M4233" s="178">
        <v>0</v>
      </c>
      <c r="N4233" s="182" t="s">
        <v>146</v>
      </c>
      <c r="O4233" s="183" t="s">
        <v>146</v>
      </c>
    </row>
    <row r="4234" spans="1:15" customFormat="1" ht="15.5" x14ac:dyDescent="0.35">
      <c r="A4234" s="123" t="s">
        <v>9200</v>
      </c>
      <c r="B4234" s="124" t="s">
        <v>9201</v>
      </c>
      <c r="C4234" s="123" t="s">
        <v>109</v>
      </c>
      <c r="D4234" s="123" t="s">
        <v>368</v>
      </c>
      <c r="E4234" s="123" t="s">
        <v>840</v>
      </c>
      <c r="F4234" s="123">
        <v>2024</v>
      </c>
      <c r="G4234" s="123" t="s">
        <v>138</v>
      </c>
      <c r="H4234" s="123" t="s">
        <v>162</v>
      </c>
      <c r="I4234" s="123" t="s">
        <v>218</v>
      </c>
      <c r="J4234" s="251" t="s">
        <v>13</v>
      </c>
      <c r="K4234" s="181">
        <v>100433</v>
      </c>
      <c r="L4234" s="181">
        <v>0</v>
      </c>
      <c r="M4234" s="181">
        <v>0</v>
      </c>
      <c r="N4234" s="182" t="s">
        <v>146</v>
      </c>
      <c r="O4234" s="183" t="s">
        <v>146</v>
      </c>
    </row>
    <row r="4235" spans="1:15" customFormat="1" ht="15.5" x14ac:dyDescent="0.35">
      <c r="A4235" s="176" t="s">
        <v>9202</v>
      </c>
      <c r="B4235" s="177" t="s">
        <v>9203</v>
      </c>
      <c r="C4235" s="176" t="s">
        <v>109</v>
      </c>
      <c r="D4235" s="176" t="s">
        <v>368</v>
      </c>
      <c r="E4235" s="176" t="s">
        <v>1280</v>
      </c>
      <c r="F4235" s="176">
        <v>2024</v>
      </c>
      <c r="G4235" s="176" t="s">
        <v>138</v>
      </c>
      <c r="H4235" s="176" t="s">
        <v>151</v>
      </c>
      <c r="I4235" s="176" t="s">
        <v>200</v>
      </c>
      <c r="J4235" s="250" t="s">
        <v>13</v>
      </c>
      <c r="K4235" s="178">
        <v>1314000</v>
      </c>
      <c r="L4235" s="178">
        <v>0</v>
      </c>
      <c r="M4235" s="178">
        <v>0</v>
      </c>
      <c r="N4235" s="182" t="s">
        <v>146</v>
      </c>
      <c r="O4235" s="183" t="s">
        <v>146</v>
      </c>
    </row>
    <row r="4236" spans="1:15" customFormat="1" ht="15.5" x14ac:dyDescent="0.35">
      <c r="A4236" s="123" t="s">
        <v>9204</v>
      </c>
      <c r="B4236" s="124" t="s">
        <v>9205</v>
      </c>
      <c r="C4236" s="123" t="s">
        <v>91</v>
      </c>
      <c r="D4236" s="123" t="s">
        <v>763</v>
      </c>
      <c r="E4236" s="123" t="s">
        <v>1337</v>
      </c>
      <c r="F4236" s="123">
        <v>2024</v>
      </c>
      <c r="G4236" s="123" t="s">
        <v>138</v>
      </c>
      <c r="H4236" s="123" t="s">
        <v>151</v>
      </c>
      <c r="I4236" s="123" t="s">
        <v>200</v>
      </c>
      <c r="J4236" s="251" t="s">
        <v>13</v>
      </c>
      <c r="K4236" s="181">
        <v>4966</v>
      </c>
      <c r="L4236" s="181">
        <v>0</v>
      </c>
      <c r="M4236" s="181">
        <v>0</v>
      </c>
      <c r="N4236" s="182" t="s">
        <v>146</v>
      </c>
      <c r="O4236" s="183" t="s">
        <v>146</v>
      </c>
    </row>
    <row r="4237" spans="1:15" customFormat="1" ht="15.5" x14ac:dyDescent="0.35">
      <c r="A4237" s="176" t="s">
        <v>9206</v>
      </c>
      <c r="B4237" s="177" t="s">
        <v>9207</v>
      </c>
      <c r="C4237" s="176" t="s">
        <v>96</v>
      </c>
      <c r="D4237" s="176" t="s">
        <v>166</v>
      </c>
      <c r="E4237" s="176" t="s">
        <v>755</v>
      </c>
      <c r="F4237" s="176">
        <v>2024</v>
      </c>
      <c r="G4237" s="176" t="s">
        <v>138</v>
      </c>
      <c r="H4237" s="176" t="s">
        <v>847</v>
      </c>
      <c r="I4237" s="176" t="s">
        <v>848</v>
      </c>
      <c r="J4237" s="250" t="s">
        <v>13</v>
      </c>
      <c r="K4237" s="178">
        <v>244885</v>
      </c>
      <c r="L4237" s="178">
        <v>0</v>
      </c>
      <c r="M4237" s="178">
        <v>0</v>
      </c>
      <c r="N4237" s="182" t="s">
        <v>146</v>
      </c>
      <c r="O4237" s="183" t="s">
        <v>146</v>
      </c>
    </row>
    <row r="4238" spans="1:15" customFormat="1" ht="15.5" x14ac:dyDescent="0.35">
      <c r="A4238" s="123" t="s">
        <v>9208</v>
      </c>
      <c r="B4238" s="124" t="s">
        <v>9209</v>
      </c>
      <c r="C4238" s="123" t="s">
        <v>96</v>
      </c>
      <c r="D4238" s="123" t="s">
        <v>166</v>
      </c>
      <c r="E4238" s="123" t="s">
        <v>755</v>
      </c>
      <c r="F4238" s="123">
        <v>2024</v>
      </c>
      <c r="G4238" s="123" t="s">
        <v>138</v>
      </c>
      <c r="H4238" s="123" t="s">
        <v>847</v>
      </c>
      <c r="I4238" s="123" t="s">
        <v>848</v>
      </c>
      <c r="J4238" s="251" t="s">
        <v>13</v>
      </c>
      <c r="K4238" s="181">
        <v>214256</v>
      </c>
      <c r="L4238" s="181">
        <v>0</v>
      </c>
      <c r="M4238" s="181">
        <v>0</v>
      </c>
      <c r="N4238" s="182" t="s">
        <v>146</v>
      </c>
      <c r="O4238" s="183" t="s">
        <v>146</v>
      </c>
    </row>
    <row r="4239" spans="1:15" customFormat="1" ht="15.5" x14ac:dyDescent="0.35">
      <c r="A4239" s="176" t="s">
        <v>9210</v>
      </c>
      <c r="B4239" s="177" t="s">
        <v>9211</v>
      </c>
      <c r="C4239" s="176" t="s">
        <v>90</v>
      </c>
      <c r="D4239" s="176" t="s">
        <v>63</v>
      </c>
      <c r="E4239" s="176" t="s">
        <v>901</v>
      </c>
      <c r="F4239" s="176">
        <v>2024</v>
      </c>
      <c r="G4239" s="176" t="s">
        <v>138</v>
      </c>
      <c r="H4239" s="176" t="s">
        <v>182</v>
      </c>
      <c r="I4239" s="176" t="s">
        <v>330</v>
      </c>
      <c r="J4239" s="250" t="s">
        <v>13</v>
      </c>
      <c r="K4239" s="178">
        <v>1017627</v>
      </c>
      <c r="L4239" s="178">
        <v>0</v>
      </c>
      <c r="M4239" s="178">
        <v>0</v>
      </c>
      <c r="N4239" s="182" t="s">
        <v>146</v>
      </c>
      <c r="O4239" s="183" t="s">
        <v>146</v>
      </c>
    </row>
    <row r="4240" spans="1:15" customFormat="1" ht="15.5" x14ac:dyDescent="0.35">
      <c r="A4240" s="123" t="s">
        <v>9212</v>
      </c>
      <c r="B4240" s="124" t="s">
        <v>9213</v>
      </c>
      <c r="C4240" s="123" t="s">
        <v>89</v>
      </c>
      <c r="D4240" s="123" t="s">
        <v>221</v>
      </c>
      <c r="E4240" s="123" t="s">
        <v>808</v>
      </c>
      <c r="F4240" s="123">
        <v>2024</v>
      </c>
      <c r="G4240" s="123" t="s">
        <v>138</v>
      </c>
      <c r="H4240" s="123" t="s">
        <v>139</v>
      </c>
      <c r="I4240" s="123" t="s">
        <v>140</v>
      </c>
      <c r="J4240" s="251" t="s">
        <v>13</v>
      </c>
      <c r="K4240" s="181">
        <v>589964</v>
      </c>
      <c r="L4240" s="181">
        <v>0</v>
      </c>
      <c r="M4240" s="181">
        <v>0</v>
      </c>
      <c r="N4240" s="182" t="s">
        <v>146</v>
      </c>
      <c r="O4240" s="183" t="s">
        <v>146</v>
      </c>
    </row>
    <row r="4241" spans="1:15" customFormat="1" ht="15.5" x14ac:dyDescent="0.35">
      <c r="A4241" s="176" t="s">
        <v>9214</v>
      </c>
      <c r="B4241" s="177" t="s">
        <v>9215</v>
      </c>
      <c r="C4241" s="176" t="s">
        <v>91</v>
      </c>
      <c r="D4241" s="176" t="s">
        <v>460</v>
      </c>
      <c r="E4241" s="176" t="s">
        <v>919</v>
      </c>
      <c r="F4241" s="176">
        <v>2024</v>
      </c>
      <c r="G4241" s="176" t="s">
        <v>138</v>
      </c>
      <c r="H4241" s="176" t="s">
        <v>182</v>
      </c>
      <c r="I4241" s="176" t="s">
        <v>330</v>
      </c>
      <c r="J4241" s="250" t="s">
        <v>13</v>
      </c>
      <c r="K4241" s="178">
        <v>2757045</v>
      </c>
      <c r="L4241" s="178">
        <v>0</v>
      </c>
      <c r="M4241" s="178">
        <v>0</v>
      </c>
      <c r="N4241" s="182" t="s">
        <v>146</v>
      </c>
      <c r="O4241" s="183" t="s">
        <v>146</v>
      </c>
    </row>
    <row r="4242" spans="1:15" customFormat="1" ht="15.5" x14ac:dyDescent="0.35">
      <c r="A4242" s="123" t="s">
        <v>9216</v>
      </c>
      <c r="B4242" s="124" t="s">
        <v>9217</v>
      </c>
      <c r="C4242" s="123" t="s">
        <v>91</v>
      </c>
      <c r="D4242" s="123" t="s">
        <v>460</v>
      </c>
      <c r="E4242" s="123" t="s">
        <v>919</v>
      </c>
      <c r="F4242" s="123">
        <v>2024</v>
      </c>
      <c r="G4242" s="123" t="s">
        <v>138</v>
      </c>
      <c r="H4242" s="123" t="s">
        <v>162</v>
      </c>
      <c r="I4242" s="123" t="s">
        <v>1018</v>
      </c>
      <c r="J4242" s="251" t="s">
        <v>13</v>
      </c>
      <c r="K4242" s="181">
        <v>1</v>
      </c>
      <c r="L4242" s="181">
        <v>0</v>
      </c>
      <c r="M4242" s="181">
        <v>0</v>
      </c>
      <c r="N4242" s="182" t="s">
        <v>146</v>
      </c>
      <c r="O4242" s="183" t="s">
        <v>146</v>
      </c>
    </row>
    <row r="4243" spans="1:15" customFormat="1" ht="15.5" x14ac:dyDescent="0.35">
      <c r="A4243" s="176" t="s">
        <v>9218</v>
      </c>
      <c r="B4243" s="177" t="s">
        <v>9219</v>
      </c>
      <c r="C4243" s="176" t="s">
        <v>84</v>
      </c>
      <c r="D4243" s="176" t="s">
        <v>155</v>
      </c>
      <c r="E4243" s="176" t="s">
        <v>155</v>
      </c>
      <c r="F4243" s="176">
        <v>2024</v>
      </c>
      <c r="G4243" s="176" t="s">
        <v>138</v>
      </c>
      <c r="H4243" s="176" t="s">
        <v>182</v>
      </c>
      <c r="I4243" s="176" t="s">
        <v>330</v>
      </c>
      <c r="J4243" s="250" t="s">
        <v>13</v>
      </c>
      <c r="K4243" s="178">
        <v>0</v>
      </c>
      <c r="L4243" s="178">
        <v>0</v>
      </c>
      <c r="M4243" s="178">
        <v>0</v>
      </c>
      <c r="N4243" s="182" t="s">
        <v>146</v>
      </c>
      <c r="O4243" s="183" t="s">
        <v>146</v>
      </c>
    </row>
    <row r="4244" spans="1:15" customFormat="1" ht="15.5" x14ac:dyDescent="0.35">
      <c r="A4244" s="123" t="s">
        <v>9220</v>
      </c>
      <c r="B4244" s="124" t="s">
        <v>9221</v>
      </c>
      <c r="C4244" s="123" t="s">
        <v>91</v>
      </c>
      <c r="D4244" s="123" t="s">
        <v>460</v>
      </c>
      <c r="E4244" s="123" t="s">
        <v>919</v>
      </c>
      <c r="F4244" s="123">
        <v>2024</v>
      </c>
      <c r="G4244" s="123" t="s">
        <v>138</v>
      </c>
      <c r="H4244" s="123" t="s">
        <v>162</v>
      </c>
      <c r="I4244" s="123" t="s">
        <v>1018</v>
      </c>
      <c r="J4244" s="251" t="s">
        <v>16</v>
      </c>
      <c r="K4244" s="181">
        <v>0</v>
      </c>
      <c r="L4244" s="181">
        <v>0</v>
      </c>
      <c r="M4244" s="181">
        <v>0</v>
      </c>
      <c r="N4244" s="182" t="s">
        <v>146</v>
      </c>
      <c r="O4244" s="183" t="s">
        <v>146</v>
      </c>
    </row>
    <row r="4245" spans="1:15" customFormat="1" ht="15.5" x14ac:dyDescent="0.35">
      <c r="A4245" s="176" t="s">
        <v>9222</v>
      </c>
      <c r="B4245" s="177" t="s">
        <v>9223</v>
      </c>
      <c r="C4245" s="176" t="s">
        <v>92</v>
      </c>
      <c r="D4245" s="176" t="s">
        <v>721</v>
      </c>
      <c r="E4245" s="176" t="s">
        <v>760</v>
      </c>
      <c r="F4245" s="176">
        <v>2024</v>
      </c>
      <c r="G4245" s="176" t="s">
        <v>138</v>
      </c>
      <c r="H4245" s="176" t="s">
        <v>151</v>
      </c>
      <c r="I4245" s="176" t="s">
        <v>200</v>
      </c>
      <c r="J4245" s="250" t="s">
        <v>13</v>
      </c>
      <c r="K4245" s="178">
        <v>0</v>
      </c>
      <c r="L4245" s="178">
        <v>0</v>
      </c>
      <c r="M4245" s="178">
        <v>0</v>
      </c>
      <c r="N4245" s="182" t="s">
        <v>146</v>
      </c>
      <c r="O4245" s="183" t="s">
        <v>146</v>
      </c>
    </row>
    <row r="4246" spans="1:15" customFormat="1" ht="15.5" x14ac:dyDescent="0.35">
      <c r="A4246" s="123" t="s">
        <v>9224</v>
      </c>
      <c r="B4246" s="124" t="s">
        <v>9225</v>
      </c>
      <c r="C4246" s="123" t="s">
        <v>84</v>
      </c>
      <c r="D4246" s="123" t="s">
        <v>155</v>
      </c>
      <c r="E4246" s="123" t="s">
        <v>155</v>
      </c>
      <c r="F4246" s="123">
        <v>2024</v>
      </c>
      <c r="G4246" s="123" t="s">
        <v>138</v>
      </c>
      <c r="H4246" s="123" t="s">
        <v>210</v>
      </c>
      <c r="I4246" s="123" t="s">
        <v>289</v>
      </c>
      <c r="J4246" s="251" t="s">
        <v>13</v>
      </c>
      <c r="K4246" s="181">
        <v>33649</v>
      </c>
      <c r="L4246" s="181">
        <v>0</v>
      </c>
      <c r="M4246" s="181">
        <v>0</v>
      </c>
      <c r="N4246" s="182" t="s">
        <v>146</v>
      </c>
      <c r="O4246" s="183" t="s">
        <v>146</v>
      </c>
    </row>
    <row r="4247" spans="1:15" customFormat="1" ht="15.5" x14ac:dyDescent="0.35">
      <c r="A4247" s="176" t="s">
        <v>9226</v>
      </c>
      <c r="B4247" s="177" t="s">
        <v>9227</v>
      </c>
      <c r="C4247" s="176" t="s">
        <v>100</v>
      </c>
      <c r="D4247" s="176" t="s">
        <v>1373</v>
      </c>
      <c r="E4247" s="176" t="s">
        <v>1676</v>
      </c>
      <c r="F4247" s="176">
        <v>2024</v>
      </c>
      <c r="G4247" s="176" t="s">
        <v>138</v>
      </c>
      <c r="H4247" s="176" t="s">
        <v>321</v>
      </c>
      <c r="I4247" s="176" t="s">
        <v>1181</v>
      </c>
      <c r="J4247" s="250" t="s">
        <v>13</v>
      </c>
      <c r="K4247" s="178">
        <v>58966</v>
      </c>
      <c r="L4247" s="178">
        <v>0</v>
      </c>
      <c r="M4247" s="178">
        <v>0</v>
      </c>
      <c r="N4247" s="182" t="s">
        <v>146</v>
      </c>
      <c r="O4247" s="183" t="s">
        <v>146</v>
      </c>
    </row>
    <row r="4248" spans="1:15" customFormat="1" ht="15.5" x14ac:dyDescent="0.35">
      <c r="A4248" s="123" t="s">
        <v>9228</v>
      </c>
      <c r="B4248" s="124" t="s">
        <v>9229</v>
      </c>
      <c r="C4248" s="123" t="s">
        <v>91</v>
      </c>
      <c r="D4248" s="123" t="s">
        <v>384</v>
      </c>
      <c r="E4248" s="123" t="s">
        <v>2639</v>
      </c>
      <c r="F4248" s="123">
        <v>2024</v>
      </c>
      <c r="G4248" s="123" t="s">
        <v>138</v>
      </c>
      <c r="H4248" s="123" t="s">
        <v>182</v>
      </c>
      <c r="I4248" s="123" t="s">
        <v>330</v>
      </c>
      <c r="J4248" s="251" t="s">
        <v>13</v>
      </c>
      <c r="K4248" s="181">
        <v>2</v>
      </c>
      <c r="L4248" s="181">
        <v>0</v>
      </c>
      <c r="M4248" s="181">
        <v>0</v>
      </c>
      <c r="N4248" s="182" t="s">
        <v>146</v>
      </c>
      <c r="O4248" s="183" t="s">
        <v>146</v>
      </c>
    </row>
    <row r="4249" spans="1:15" customFormat="1" ht="15.5" x14ac:dyDescent="0.35">
      <c r="A4249" s="176" t="s">
        <v>9230</v>
      </c>
      <c r="B4249" s="177" t="s">
        <v>9231</v>
      </c>
      <c r="C4249" s="176" t="s">
        <v>98</v>
      </c>
      <c r="D4249" s="176" t="s">
        <v>365</v>
      </c>
      <c r="E4249" s="176" t="s">
        <v>365</v>
      </c>
      <c r="F4249" s="176">
        <v>2024</v>
      </c>
      <c r="G4249" s="176" t="s">
        <v>138</v>
      </c>
      <c r="H4249" s="176" t="s">
        <v>151</v>
      </c>
      <c r="I4249" s="176" t="s">
        <v>200</v>
      </c>
      <c r="J4249" s="250" t="s">
        <v>13</v>
      </c>
      <c r="K4249" s="178">
        <v>244604</v>
      </c>
      <c r="L4249" s="178">
        <v>0</v>
      </c>
      <c r="M4249" s="178">
        <v>0</v>
      </c>
      <c r="N4249" s="182" t="s">
        <v>146</v>
      </c>
      <c r="O4249" s="183" t="s">
        <v>146</v>
      </c>
    </row>
    <row r="4250" spans="1:15" customFormat="1" ht="15.5" x14ac:dyDescent="0.35">
      <c r="A4250" s="123" t="s">
        <v>9232</v>
      </c>
      <c r="B4250" s="124" t="s">
        <v>9233</v>
      </c>
      <c r="C4250" s="123" t="s">
        <v>100</v>
      </c>
      <c r="D4250" s="123" t="s">
        <v>1471</v>
      </c>
      <c r="E4250" s="123" t="s">
        <v>2423</v>
      </c>
      <c r="F4250" s="123">
        <v>2024</v>
      </c>
      <c r="G4250" s="123" t="s">
        <v>138</v>
      </c>
      <c r="H4250" s="123" t="s">
        <v>321</v>
      </c>
      <c r="I4250" s="123" t="s">
        <v>1181</v>
      </c>
      <c r="J4250" s="251" t="s">
        <v>13</v>
      </c>
      <c r="K4250" s="181">
        <v>1</v>
      </c>
      <c r="L4250" s="181">
        <v>0</v>
      </c>
      <c r="M4250" s="181">
        <v>0</v>
      </c>
      <c r="N4250" s="182" t="s">
        <v>146</v>
      </c>
      <c r="O4250" s="183" t="s">
        <v>146</v>
      </c>
    </row>
    <row r="4251" spans="1:15" customFormat="1" ht="15.5" x14ac:dyDescent="0.35">
      <c r="A4251" s="176" t="s">
        <v>9234</v>
      </c>
      <c r="B4251" s="177" t="s">
        <v>9235</v>
      </c>
      <c r="C4251" s="176" t="s">
        <v>86</v>
      </c>
      <c r="D4251" s="176" t="s">
        <v>906</v>
      </c>
      <c r="E4251" s="176" t="s">
        <v>907</v>
      </c>
      <c r="F4251" s="176">
        <v>2024</v>
      </c>
      <c r="G4251" s="176" t="s">
        <v>138</v>
      </c>
      <c r="H4251" s="176" t="s">
        <v>151</v>
      </c>
      <c r="I4251" s="176" t="s">
        <v>152</v>
      </c>
      <c r="J4251" s="250" t="s">
        <v>13</v>
      </c>
      <c r="K4251" s="178">
        <v>101939</v>
      </c>
      <c r="L4251" s="178">
        <v>0</v>
      </c>
      <c r="M4251" s="178">
        <v>0</v>
      </c>
      <c r="N4251" s="182" t="s">
        <v>146</v>
      </c>
      <c r="O4251" s="183" t="s">
        <v>146</v>
      </c>
    </row>
    <row r="4252" spans="1:15" customFormat="1" ht="15.5" x14ac:dyDescent="0.35">
      <c r="A4252" s="123" t="s">
        <v>9236</v>
      </c>
      <c r="B4252" s="124" t="s">
        <v>9237</v>
      </c>
      <c r="C4252" s="123" t="s">
        <v>100</v>
      </c>
      <c r="D4252" s="123" t="s">
        <v>73</v>
      </c>
      <c r="E4252" s="123" t="s">
        <v>1009</v>
      </c>
      <c r="F4252" s="123">
        <v>2024</v>
      </c>
      <c r="G4252" s="123" t="s">
        <v>138</v>
      </c>
      <c r="H4252" s="123" t="s">
        <v>687</v>
      </c>
      <c r="I4252" s="123" t="s">
        <v>957</v>
      </c>
      <c r="J4252" s="251" t="s">
        <v>13</v>
      </c>
      <c r="K4252" s="181">
        <v>410618</v>
      </c>
      <c r="L4252" s="181">
        <v>0</v>
      </c>
      <c r="M4252" s="181">
        <v>0</v>
      </c>
      <c r="N4252" s="182" t="s">
        <v>146</v>
      </c>
      <c r="O4252" s="183" t="s">
        <v>146</v>
      </c>
    </row>
    <row r="4253" spans="1:15" customFormat="1" ht="15.5" x14ac:dyDescent="0.35">
      <c r="A4253" s="176" t="s">
        <v>9238</v>
      </c>
      <c r="B4253" s="177" t="s">
        <v>9239</v>
      </c>
      <c r="C4253" s="176" t="s">
        <v>98</v>
      </c>
      <c r="D4253" s="176" t="s">
        <v>400</v>
      </c>
      <c r="E4253" s="176" t="s">
        <v>437</v>
      </c>
      <c r="F4253" s="176">
        <v>2024</v>
      </c>
      <c r="G4253" s="176" t="s">
        <v>138</v>
      </c>
      <c r="H4253" s="176" t="s">
        <v>321</v>
      </c>
      <c r="I4253" s="176" t="s">
        <v>830</v>
      </c>
      <c r="J4253" s="250" t="s">
        <v>13</v>
      </c>
      <c r="K4253" s="178">
        <v>57190</v>
      </c>
      <c r="L4253" s="178">
        <v>0</v>
      </c>
      <c r="M4253" s="178">
        <v>0</v>
      </c>
      <c r="N4253" s="182" t="s">
        <v>146</v>
      </c>
      <c r="O4253" s="183" t="s">
        <v>146</v>
      </c>
    </row>
    <row r="4254" spans="1:15" customFormat="1" ht="15.5" x14ac:dyDescent="0.35">
      <c r="A4254" s="123" t="s">
        <v>9240</v>
      </c>
      <c r="B4254" s="124" t="s">
        <v>9241</v>
      </c>
      <c r="C4254" s="123" t="s">
        <v>88</v>
      </c>
      <c r="D4254" s="123" t="s">
        <v>412</v>
      </c>
      <c r="E4254" s="123" t="s">
        <v>632</v>
      </c>
      <c r="F4254" s="123">
        <v>2024</v>
      </c>
      <c r="G4254" s="123" t="s">
        <v>138</v>
      </c>
      <c r="H4254" s="123" t="s">
        <v>151</v>
      </c>
      <c r="I4254" s="123" t="s">
        <v>200</v>
      </c>
      <c r="J4254" s="251" t="s">
        <v>13</v>
      </c>
      <c r="K4254" s="181">
        <v>101000</v>
      </c>
      <c r="L4254" s="181">
        <v>0</v>
      </c>
      <c r="M4254" s="181">
        <v>0</v>
      </c>
      <c r="N4254" s="182" t="s">
        <v>146</v>
      </c>
      <c r="O4254" s="183" t="s">
        <v>146</v>
      </c>
    </row>
    <row r="4255" spans="1:15" customFormat="1" ht="15.5" x14ac:dyDescent="0.35">
      <c r="A4255" s="176" t="s">
        <v>9242</v>
      </c>
      <c r="B4255" s="177" t="s">
        <v>9243</v>
      </c>
      <c r="C4255" s="176" t="s">
        <v>90</v>
      </c>
      <c r="D4255" s="176" t="s">
        <v>306</v>
      </c>
      <c r="E4255" s="176" t="s">
        <v>306</v>
      </c>
      <c r="F4255" s="176">
        <v>2024</v>
      </c>
      <c r="G4255" s="176" t="s">
        <v>138</v>
      </c>
      <c r="H4255" s="176" t="s">
        <v>182</v>
      </c>
      <c r="I4255" s="176" t="s">
        <v>330</v>
      </c>
      <c r="J4255" s="250" t="s">
        <v>13</v>
      </c>
      <c r="K4255" s="178">
        <v>80046</v>
      </c>
      <c r="L4255" s="178">
        <v>0</v>
      </c>
      <c r="M4255" s="178">
        <v>0</v>
      </c>
      <c r="N4255" s="182" t="s">
        <v>146</v>
      </c>
      <c r="O4255" s="183" t="s">
        <v>146</v>
      </c>
    </row>
    <row r="4256" spans="1:15" customFormat="1" ht="15.5" x14ac:dyDescent="0.35">
      <c r="A4256" s="123" t="s">
        <v>9244</v>
      </c>
      <c r="B4256" s="124" t="s">
        <v>9245</v>
      </c>
      <c r="C4256" s="123" t="s">
        <v>96</v>
      </c>
      <c r="D4256" s="123" t="s">
        <v>166</v>
      </c>
      <c r="E4256" s="123" t="s">
        <v>274</v>
      </c>
      <c r="F4256" s="123">
        <v>2024</v>
      </c>
      <c r="G4256" s="123" t="s">
        <v>138</v>
      </c>
      <c r="H4256" s="123" t="s">
        <v>182</v>
      </c>
      <c r="I4256" s="123" t="s">
        <v>330</v>
      </c>
      <c r="J4256" s="251" t="s">
        <v>13</v>
      </c>
      <c r="K4256" s="181">
        <v>1350</v>
      </c>
      <c r="L4256" s="181">
        <v>0</v>
      </c>
      <c r="M4256" s="181">
        <v>0</v>
      </c>
      <c r="N4256" s="182" t="s">
        <v>146</v>
      </c>
      <c r="O4256" s="183" t="s">
        <v>146</v>
      </c>
    </row>
    <row r="4257" spans="1:15" customFormat="1" ht="15.5" x14ac:dyDescent="0.35">
      <c r="A4257" s="176" t="s">
        <v>9246</v>
      </c>
      <c r="B4257" s="177" t="s">
        <v>9247</v>
      </c>
      <c r="C4257" s="176" t="s">
        <v>88</v>
      </c>
      <c r="D4257" s="176" t="s">
        <v>626</v>
      </c>
      <c r="E4257" s="176" t="s">
        <v>626</v>
      </c>
      <c r="F4257" s="176">
        <v>2024</v>
      </c>
      <c r="G4257" s="176" t="s">
        <v>138</v>
      </c>
      <c r="H4257" s="176" t="s">
        <v>151</v>
      </c>
      <c r="I4257" s="176" t="s">
        <v>152</v>
      </c>
      <c r="J4257" s="250" t="s">
        <v>13</v>
      </c>
      <c r="K4257" s="178">
        <v>1920952</v>
      </c>
      <c r="L4257" s="178">
        <v>0</v>
      </c>
      <c r="M4257" s="178">
        <v>0</v>
      </c>
      <c r="N4257" s="182" t="s">
        <v>146</v>
      </c>
      <c r="O4257" s="183" t="s">
        <v>146</v>
      </c>
    </row>
    <row r="4258" spans="1:15" customFormat="1" ht="15.5" x14ac:dyDescent="0.35">
      <c r="A4258" s="123" t="s">
        <v>9248</v>
      </c>
      <c r="B4258" s="124" t="s">
        <v>9249</v>
      </c>
      <c r="C4258" s="123" t="s">
        <v>91</v>
      </c>
      <c r="D4258" s="123" t="s">
        <v>155</v>
      </c>
      <c r="E4258" s="123" t="s">
        <v>155</v>
      </c>
      <c r="F4258" s="123">
        <v>2024</v>
      </c>
      <c r="G4258" s="123" t="s">
        <v>138</v>
      </c>
      <c r="H4258" s="123" t="s">
        <v>151</v>
      </c>
      <c r="I4258" s="123" t="s">
        <v>200</v>
      </c>
      <c r="J4258" s="251" t="s">
        <v>13</v>
      </c>
      <c r="K4258" s="181">
        <v>2091060</v>
      </c>
      <c r="L4258" s="181">
        <v>0</v>
      </c>
      <c r="M4258" s="181">
        <v>0</v>
      </c>
      <c r="N4258" s="182" t="s">
        <v>146</v>
      </c>
      <c r="O4258" s="183" t="s">
        <v>146</v>
      </c>
    </row>
    <row r="4259" spans="1:15" customFormat="1" ht="15.5" x14ac:dyDescent="0.35">
      <c r="A4259" s="176" t="s">
        <v>9250</v>
      </c>
      <c r="B4259" s="177" t="s">
        <v>9251</v>
      </c>
      <c r="C4259" s="176" t="s">
        <v>89</v>
      </c>
      <c r="D4259" s="176" t="s">
        <v>495</v>
      </c>
      <c r="E4259" s="176" t="s">
        <v>581</v>
      </c>
      <c r="F4259" s="176">
        <v>2024</v>
      </c>
      <c r="G4259" s="176" t="s">
        <v>138</v>
      </c>
      <c r="H4259" s="176" t="s">
        <v>151</v>
      </c>
      <c r="I4259" s="176" t="s">
        <v>200</v>
      </c>
      <c r="J4259" s="250" t="s">
        <v>13</v>
      </c>
      <c r="K4259" s="178">
        <v>56787</v>
      </c>
      <c r="L4259" s="178">
        <v>0</v>
      </c>
      <c r="M4259" s="178">
        <v>0</v>
      </c>
      <c r="N4259" s="182" t="s">
        <v>146</v>
      </c>
      <c r="O4259" s="183" t="s">
        <v>146</v>
      </c>
    </row>
    <row r="4260" spans="1:15" customFormat="1" ht="15.5" x14ac:dyDescent="0.35">
      <c r="A4260" s="123" t="s">
        <v>9252</v>
      </c>
      <c r="B4260" s="124" t="s">
        <v>9253</v>
      </c>
      <c r="C4260" s="123" t="s">
        <v>89</v>
      </c>
      <c r="D4260" s="123" t="s">
        <v>221</v>
      </c>
      <c r="E4260" s="123" t="s">
        <v>1444</v>
      </c>
      <c r="F4260" s="123">
        <v>2024</v>
      </c>
      <c r="G4260" s="123" t="s">
        <v>138</v>
      </c>
      <c r="H4260" s="123" t="s">
        <v>144</v>
      </c>
      <c r="I4260" s="123" t="s">
        <v>145</v>
      </c>
      <c r="J4260" s="251" t="s">
        <v>14</v>
      </c>
      <c r="K4260" s="181">
        <v>2742797</v>
      </c>
      <c r="L4260" s="181">
        <v>0</v>
      </c>
      <c r="M4260" s="181">
        <v>0</v>
      </c>
      <c r="N4260" s="182" t="s">
        <v>146</v>
      </c>
      <c r="O4260" s="183" t="s">
        <v>146</v>
      </c>
    </row>
    <row r="4261" spans="1:15" customFormat="1" ht="15.5" x14ac:dyDescent="0.35">
      <c r="A4261" s="176" t="s">
        <v>9254</v>
      </c>
      <c r="B4261" s="177" t="s">
        <v>9255</v>
      </c>
      <c r="C4261" s="176" t="s">
        <v>89</v>
      </c>
      <c r="D4261" s="176" t="s">
        <v>221</v>
      </c>
      <c r="E4261" s="176" t="s">
        <v>222</v>
      </c>
      <c r="F4261" s="176">
        <v>2024</v>
      </c>
      <c r="G4261" s="176" t="s">
        <v>138</v>
      </c>
      <c r="H4261" s="176" t="s">
        <v>151</v>
      </c>
      <c r="I4261" s="176" t="s">
        <v>200</v>
      </c>
      <c r="J4261" s="250" t="s">
        <v>13</v>
      </c>
      <c r="K4261" s="178">
        <v>1</v>
      </c>
      <c r="L4261" s="178">
        <v>0</v>
      </c>
      <c r="M4261" s="178">
        <v>0</v>
      </c>
      <c r="N4261" s="182" t="s">
        <v>146</v>
      </c>
      <c r="O4261" s="183" t="s">
        <v>146</v>
      </c>
    </row>
    <row r="4262" spans="1:15" customFormat="1" ht="15.5" x14ac:dyDescent="0.35">
      <c r="A4262" s="123" t="s">
        <v>9256</v>
      </c>
      <c r="B4262" s="124" t="s">
        <v>9257</v>
      </c>
      <c r="C4262" s="123" t="s">
        <v>109</v>
      </c>
      <c r="D4262" s="123" t="s">
        <v>368</v>
      </c>
      <c r="E4262" s="123" t="s">
        <v>155</v>
      </c>
      <c r="F4262" s="123">
        <v>2024</v>
      </c>
      <c r="G4262" s="123" t="s">
        <v>138</v>
      </c>
      <c r="H4262" s="123" t="s">
        <v>151</v>
      </c>
      <c r="I4262" s="123" t="s">
        <v>152</v>
      </c>
      <c r="J4262" s="251" t="s">
        <v>13</v>
      </c>
      <c r="K4262" s="181">
        <v>5000</v>
      </c>
      <c r="L4262" s="181">
        <v>0</v>
      </c>
      <c r="M4262" s="181">
        <v>0</v>
      </c>
      <c r="N4262" s="182" t="s">
        <v>146</v>
      </c>
      <c r="O4262" s="183" t="s">
        <v>146</v>
      </c>
    </row>
    <row r="4263" spans="1:15" customFormat="1" ht="15.5" x14ac:dyDescent="0.35">
      <c r="A4263" s="176" t="s">
        <v>9258</v>
      </c>
      <c r="B4263" s="177" t="s">
        <v>9259</v>
      </c>
      <c r="C4263" s="176" t="s">
        <v>109</v>
      </c>
      <c r="D4263" s="176" t="s">
        <v>368</v>
      </c>
      <c r="E4263" s="176" t="s">
        <v>368</v>
      </c>
      <c r="F4263" s="176">
        <v>2024</v>
      </c>
      <c r="G4263" s="176" t="s">
        <v>138</v>
      </c>
      <c r="H4263" s="176" t="s">
        <v>182</v>
      </c>
      <c r="I4263" s="176" t="s">
        <v>330</v>
      </c>
      <c r="J4263" s="250" t="s">
        <v>13</v>
      </c>
      <c r="K4263" s="178">
        <v>882755</v>
      </c>
      <c r="L4263" s="178">
        <v>0</v>
      </c>
      <c r="M4263" s="178">
        <v>0</v>
      </c>
      <c r="N4263" s="182" t="s">
        <v>146</v>
      </c>
      <c r="O4263" s="183" t="s">
        <v>146</v>
      </c>
    </row>
    <row r="4264" spans="1:15" customFormat="1" ht="15.5" x14ac:dyDescent="0.35">
      <c r="A4264" s="123" t="s">
        <v>9260</v>
      </c>
      <c r="B4264" s="124" t="s">
        <v>9261</v>
      </c>
      <c r="C4264" s="123" t="s">
        <v>89</v>
      </c>
      <c r="D4264" s="123" t="s">
        <v>186</v>
      </c>
      <c r="E4264" s="123" t="s">
        <v>374</v>
      </c>
      <c r="F4264" s="123">
        <v>2024</v>
      </c>
      <c r="G4264" s="123" t="s">
        <v>138</v>
      </c>
      <c r="H4264" s="123" t="s">
        <v>182</v>
      </c>
      <c r="I4264" s="123" t="s">
        <v>330</v>
      </c>
      <c r="J4264" s="251" t="s">
        <v>13</v>
      </c>
      <c r="K4264" s="181">
        <v>128847</v>
      </c>
      <c r="L4264" s="181">
        <v>0</v>
      </c>
      <c r="M4264" s="181">
        <v>0</v>
      </c>
      <c r="N4264" s="182" t="s">
        <v>146</v>
      </c>
      <c r="O4264" s="183" t="s">
        <v>146</v>
      </c>
    </row>
    <row r="4265" spans="1:15" customFormat="1" ht="15.5" x14ac:dyDescent="0.35">
      <c r="A4265" s="176" t="s">
        <v>9262</v>
      </c>
      <c r="B4265" s="177" t="s">
        <v>9263</v>
      </c>
      <c r="C4265" s="176" t="s">
        <v>100</v>
      </c>
      <c r="D4265" s="176" t="s">
        <v>149</v>
      </c>
      <c r="E4265" s="176" t="s">
        <v>150</v>
      </c>
      <c r="F4265" s="176">
        <v>2024</v>
      </c>
      <c r="G4265" s="176" t="s">
        <v>138</v>
      </c>
      <c r="H4265" s="176" t="s">
        <v>151</v>
      </c>
      <c r="I4265" s="176" t="s">
        <v>152</v>
      </c>
      <c r="J4265" s="250" t="s">
        <v>13</v>
      </c>
      <c r="K4265" s="178">
        <v>6049549</v>
      </c>
      <c r="L4265" s="178">
        <v>0</v>
      </c>
      <c r="M4265" s="178">
        <v>0</v>
      </c>
      <c r="N4265" s="182" t="s">
        <v>146</v>
      </c>
      <c r="O4265" s="183" t="s">
        <v>146</v>
      </c>
    </row>
    <row r="4266" spans="1:15" customFormat="1" ht="15.5" x14ac:dyDescent="0.35">
      <c r="A4266" s="123" t="s">
        <v>9264</v>
      </c>
      <c r="B4266" s="124" t="s">
        <v>9265</v>
      </c>
      <c r="C4266" s="123" t="s">
        <v>88</v>
      </c>
      <c r="D4266" s="123" t="s">
        <v>412</v>
      </c>
      <c r="E4266" s="123" t="s">
        <v>1441</v>
      </c>
      <c r="F4266" s="123">
        <v>2024</v>
      </c>
      <c r="G4266" s="123" t="s">
        <v>138</v>
      </c>
      <c r="H4266" s="123" t="s">
        <v>144</v>
      </c>
      <c r="I4266" s="123" t="s">
        <v>261</v>
      </c>
      <c r="J4266" s="251" t="s">
        <v>13</v>
      </c>
      <c r="K4266" s="181">
        <v>7115</v>
      </c>
      <c r="L4266" s="181">
        <v>0</v>
      </c>
      <c r="M4266" s="181">
        <v>0</v>
      </c>
      <c r="N4266" s="182" t="s">
        <v>146</v>
      </c>
      <c r="O4266" s="183" t="s">
        <v>146</v>
      </c>
    </row>
    <row r="4267" spans="1:15" customFormat="1" ht="15.5" x14ac:dyDescent="0.35">
      <c r="A4267" s="176" t="s">
        <v>9266</v>
      </c>
      <c r="B4267" s="177" t="s">
        <v>9267</v>
      </c>
      <c r="C4267" s="176" t="s">
        <v>98</v>
      </c>
      <c r="D4267" s="176" t="s">
        <v>158</v>
      </c>
      <c r="E4267" s="176" t="s">
        <v>660</v>
      </c>
      <c r="F4267" s="176">
        <v>2024</v>
      </c>
      <c r="G4267" s="176" t="s">
        <v>138</v>
      </c>
      <c r="H4267" s="176" t="s">
        <v>321</v>
      </c>
      <c r="I4267" s="176" t="s">
        <v>830</v>
      </c>
      <c r="J4267" s="250" t="s">
        <v>13</v>
      </c>
      <c r="K4267" s="178">
        <v>173269</v>
      </c>
      <c r="L4267" s="178">
        <v>0</v>
      </c>
      <c r="M4267" s="178">
        <v>0</v>
      </c>
      <c r="N4267" s="182" t="s">
        <v>146</v>
      </c>
      <c r="O4267" s="183" t="s">
        <v>146</v>
      </c>
    </row>
    <row r="4268" spans="1:15" customFormat="1" ht="15.5" x14ac:dyDescent="0.35">
      <c r="A4268" s="123" t="s">
        <v>9268</v>
      </c>
      <c r="B4268" s="124" t="s">
        <v>9269</v>
      </c>
      <c r="C4268" s="123" t="s">
        <v>109</v>
      </c>
      <c r="D4268" s="123" t="s">
        <v>155</v>
      </c>
      <c r="E4268" s="123" t="s">
        <v>155</v>
      </c>
      <c r="F4268" s="123">
        <v>2024</v>
      </c>
      <c r="G4268" s="123" t="s">
        <v>138</v>
      </c>
      <c r="H4268" s="123" t="s">
        <v>321</v>
      </c>
      <c r="I4268" s="123" t="s">
        <v>1181</v>
      </c>
      <c r="J4268" s="251" t="s">
        <v>77</v>
      </c>
      <c r="K4268" s="181">
        <v>5</v>
      </c>
      <c r="L4268" s="181">
        <v>0</v>
      </c>
      <c r="M4268" s="181">
        <v>0</v>
      </c>
      <c r="N4268" s="182" t="s">
        <v>146</v>
      </c>
      <c r="O4268" s="183" t="s">
        <v>146</v>
      </c>
    </row>
    <row r="4269" spans="1:15" customFormat="1" ht="15.5" x14ac:dyDescent="0.35">
      <c r="A4269" s="176" t="s">
        <v>9270</v>
      </c>
      <c r="B4269" s="177" t="s">
        <v>9271</v>
      </c>
      <c r="C4269" s="176" t="s">
        <v>96</v>
      </c>
      <c r="D4269" s="176" t="s">
        <v>166</v>
      </c>
      <c r="E4269" s="176" t="s">
        <v>558</v>
      </c>
      <c r="F4269" s="176">
        <v>2024</v>
      </c>
      <c r="G4269" s="176" t="s">
        <v>138</v>
      </c>
      <c r="H4269" s="176" t="s">
        <v>321</v>
      </c>
      <c r="I4269" s="176" t="s">
        <v>1385</v>
      </c>
      <c r="J4269" s="250" t="s">
        <v>13</v>
      </c>
      <c r="K4269" s="178">
        <v>1</v>
      </c>
      <c r="L4269" s="178">
        <v>0</v>
      </c>
      <c r="M4269" s="178">
        <v>0</v>
      </c>
      <c r="N4269" s="182" t="s">
        <v>146</v>
      </c>
      <c r="O4269" s="183" t="s">
        <v>146</v>
      </c>
    </row>
    <row r="4270" spans="1:15" customFormat="1" ht="15.5" x14ac:dyDescent="0.35">
      <c r="A4270" s="123" t="s">
        <v>9272</v>
      </c>
      <c r="B4270" s="124" t="s">
        <v>9273</v>
      </c>
      <c r="C4270" s="123" t="s">
        <v>84</v>
      </c>
      <c r="D4270" s="123" t="s">
        <v>155</v>
      </c>
      <c r="E4270" s="123" t="s">
        <v>155</v>
      </c>
      <c r="F4270" s="123">
        <v>2024</v>
      </c>
      <c r="G4270" s="123" t="s">
        <v>138</v>
      </c>
      <c r="H4270" s="123" t="s">
        <v>270</v>
      </c>
      <c r="I4270" s="123" t="s">
        <v>1382</v>
      </c>
      <c r="J4270" s="251" t="s">
        <v>77</v>
      </c>
      <c r="K4270" s="181">
        <v>11</v>
      </c>
      <c r="L4270" s="181">
        <v>0</v>
      </c>
      <c r="M4270" s="181">
        <v>0</v>
      </c>
      <c r="N4270" s="182" t="s">
        <v>146</v>
      </c>
      <c r="O4270" s="183" t="s">
        <v>146</v>
      </c>
    </row>
    <row r="4271" spans="1:15" customFormat="1" ht="15.5" x14ac:dyDescent="0.35">
      <c r="A4271" s="176" t="s">
        <v>9274</v>
      </c>
      <c r="B4271" s="177" t="s">
        <v>9275</v>
      </c>
      <c r="C4271" s="176" t="s">
        <v>90</v>
      </c>
      <c r="D4271" s="176" t="s">
        <v>742</v>
      </c>
      <c r="E4271" s="176" t="s">
        <v>742</v>
      </c>
      <c r="F4271" s="176">
        <v>2024</v>
      </c>
      <c r="G4271" s="176" t="s">
        <v>138</v>
      </c>
      <c r="H4271" s="176" t="s">
        <v>182</v>
      </c>
      <c r="I4271" s="176" t="s">
        <v>183</v>
      </c>
      <c r="J4271" s="250" t="s">
        <v>13</v>
      </c>
      <c r="K4271" s="178">
        <v>0</v>
      </c>
      <c r="L4271" s="178">
        <v>0</v>
      </c>
      <c r="M4271" s="178">
        <v>0</v>
      </c>
      <c r="N4271" s="182" t="s">
        <v>146</v>
      </c>
      <c r="O4271" s="183" t="s">
        <v>146</v>
      </c>
    </row>
    <row r="4272" spans="1:15" customFormat="1" ht="15.5" x14ac:dyDescent="0.35">
      <c r="A4272" s="123" t="s">
        <v>9276</v>
      </c>
      <c r="B4272" s="124" t="s">
        <v>9277</v>
      </c>
      <c r="C4272" s="123" t="s">
        <v>92</v>
      </c>
      <c r="D4272" s="123" t="s">
        <v>721</v>
      </c>
      <c r="E4272" s="123" t="s">
        <v>722</v>
      </c>
      <c r="F4272" s="123">
        <v>2024</v>
      </c>
      <c r="G4272" s="123" t="s">
        <v>138</v>
      </c>
      <c r="H4272" s="123" t="s">
        <v>139</v>
      </c>
      <c r="I4272" s="123" t="s">
        <v>140</v>
      </c>
      <c r="J4272" s="251" t="s">
        <v>14</v>
      </c>
      <c r="K4272" s="181">
        <v>431056</v>
      </c>
      <c r="L4272" s="181">
        <v>0</v>
      </c>
      <c r="M4272" s="181">
        <v>0</v>
      </c>
      <c r="N4272" s="182" t="s">
        <v>146</v>
      </c>
      <c r="O4272" s="183" t="s">
        <v>146</v>
      </c>
    </row>
    <row r="4273" spans="1:15" customFormat="1" ht="15.5" x14ac:dyDescent="0.35">
      <c r="A4273" s="176" t="s">
        <v>9278</v>
      </c>
      <c r="B4273" s="177" t="s">
        <v>9279</v>
      </c>
      <c r="C4273" s="176" t="s">
        <v>109</v>
      </c>
      <c r="D4273" s="176" t="s">
        <v>171</v>
      </c>
      <c r="E4273" s="176" t="s">
        <v>1047</v>
      </c>
      <c r="F4273" s="176">
        <v>2024</v>
      </c>
      <c r="G4273" s="176" t="s">
        <v>138</v>
      </c>
      <c r="H4273" s="176" t="s">
        <v>151</v>
      </c>
      <c r="I4273" s="176" t="s">
        <v>200</v>
      </c>
      <c r="J4273" s="250" t="s">
        <v>13</v>
      </c>
      <c r="K4273" s="178">
        <v>1760</v>
      </c>
      <c r="L4273" s="178">
        <v>0</v>
      </c>
      <c r="M4273" s="178">
        <v>0</v>
      </c>
      <c r="N4273" s="182" t="s">
        <v>146</v>
      </c>
      <c r="O4273" s="183" t="s">
        <v>146</v>
      </c>
    </row>
    <row r="4274" spans="1:15" customFormat="1" ht="15.5" x14ac:dyDescent="0.35">
      <c r="A4274" s="123" t="s">
        <v>9280</v>
      </c>
      <c r="B4274" s="124" t="s">
        <v>9281</v>
      </c>
      <c r="C4274" s="123" t="s">
        <v>98</v>
      </c>
      <c r="D4274" s="123" t="s">
        <v>158</v>
      </c>
      <c r="E4274" s="123" t="s">
        <v>155</v>
      </c>
      <c r="F4274" s="123">
        <v>2024</v>
      </c>
      <c r="G4274" s="123" t="s">
        <v>138</v>
      </c>
      <c r="H4274" s="123" t="s">
        <v>151</v>
      </c>
      <c r="I4274" s="123" t="s">
        <v>152</v>
      </c>
      <c r="J4274" s="251" t="s">
        <v>13</v>
      </c>
      <c r="K4274" s="181">
        <v>106700</v>
      </c>
      <c r="L4274" s="181">
        <v>0</v>
      </c>
      <c r="M4274" s="181">
        <v>0</v>
      </c>
      <c r="N4274" s="182" t="s">
        <v>146</v>
      </c>
      <c r="O4274" s="183" t="s">
        <v>146</v>
      </c>
    </row>
    <row r="4275" spans="1:15" customFormat="1" ht="15.5" x14ac:dyDescent="0.35">
      <c r="A4275" s="176" t="s">
        <v>9282</v>
      </c>
      <c r="B4275" s="177" t="s">
        <v>9283</v>
      </c>
      <c r="C4275" s="176" t="s">
        <v>92</v>
      </c>
      <c r="D4275" s="176" t="s">
        <v>361</v>
      </c>
      <c r="E4275" s="176" t="s">
        <v>869</v>
      </c>
      <c r="F4275" s="176">
        <v>2024</v>
      </c>
      <c r="G4275" s="176" t="s">
        <v>138</v>
      </c>
      <c r="H4275" s="176" t="s">
        <v>162</v>
      </c>
      <c r="I4275" s="176" t="s">
        <v>238</v>
      </c>
      <c r="J4275" s="250" t="s">
        <v>13</v>
      </c>
      <c r="K4275" s="178">
        <v>2173491</v>
      </c>
      <c r="L4275" s="178">
        <v>0</v>
      </c>
      <c r="M4275" s="178">
        <v>0</v>
      </c>
      <c r="N4275" s="182" t="s">
        <v>146</v>
      </c>
      <c r="O4275" s="183" t="s">
        <v>146</v>
      </c>
    </row>
    <row r="4276" spans="1:15" customFormat="1" ht="15.5" x14ac:dyDescent="0.35">
      <c r="A4276" s="123" t="s">
        <v>9284</v>
      </c>
      <c r="B4276" s="124" t="s">
        <v>9285</v>
      </c>
      <c r="C4276" s="123" t="s">
        <v>96</v>
      </c>
      <c r="D4276" s="123" t="s">
        <v>136</v>
      </c>
      <c r="E4276" s="123" t="s">
        <v>143</v>
      </c>
      <c r="F4276" s="123">
        <v>2024</v>
      </c>
      <c r="G4276" s="123" t="s">
        <v>138</v>
      </c>
      <c r="H4276" s="123" t="s">
        <v>151</v>
      </c>
      <c r="I4276" s="123" t="s">
        <v>152</v>
      </c>
      <c r="J4276" s="251" t="s">
        <v>13</v>
      </c>
      <c r="K4276" s="181">
        <v>5175</v>
      </c>
      <c r="L4276" s="181">
        <v>0</v>
      </c>
      <c r="M4276" s="181">
        <v>0</v>
      </c>
      <c r="N4276" s="182" t="s">
        <v>146</v>
      </c>
      <c r="O4276" s="183" t="s">
        <v>146</v>
      </c>
    </row>
    <row r="4277" spans="1:15" customFormat="1" ht="15.5" x14ac:dyDescent="0.35">
      <c r="A4277" s="176" t="s">
        <v>9286</v>
      </c>
      <c r="B4277" s="177" t="s">
        <v>9287</v>
      </c>
      <c r="C4277" s="176" t="s">
        <v>91</v>
      </c>
      <c r="D4277" s="176" t="s">
        <v>393</v>
      </c>
      <c r="E4277" s="176" t="s">
        <v>4575</v>
      </c>
      <c r="F4277" s="176">
        <v>2024</v>
      </c>
      <c r="G4277" s="176" t="s">
        <v>138</v>
      </c>
      <c r="H4277" s="176" t="s">
        <v>144</v>
      </c>
      <c r="I4277" s="176" t="s">
        <v>1758</v>
      </c>
      <c r="J4277" s="250" t="s">
        <v>13</v>
      </c>
      <c r="K4277" s="178">
        <v>381387</v>
      </c>
      <c r="L4277" s="178">
        <v>0</v>
      </c>
      <c r="M4277" s="178">
        <v>0</v>
      </c>
      <c r="N4277" s="182" t="s">
        <v>146</v>
      </c>
      <c r="O4277" s="183" t="s">
        <v>146</v>
      </c>
    </row>
    <row r="4278" spans="1:15" customFormat="1" ht="15.5" x14ac:dyDescent="0.35">
      <c r="A4278" s="123" t="s">
        <v>9288</v>
      </c>
      <c r="B4278" s="124" t="s">
        <v>9289</v>
      </c>
      <c r="C4278" s="123" t="s">
        <v>90</v>
      </c>
      <c r="D4278" s="123" t="s">
        <v>404</v>
      </c>
      <c r="E4278" s="123" t="s">
        <v>679</v>
      </c>
      <c r="F4278" s="123">
        <v>2024</v>
      </c>
      <c r="G4278" s="123" t="s">
        <v>138</v>
      </c>
      <c r="H4278" s="123" t="s">
        <v>321</v>
      </c>
      <c r="I4278" s="123" t="s">
        <v>1181</v>
      </c>
      <c r="J4278" s="251" t="s">
        <v>77</v>
      </c>
      <c r="K4278" s="181">
        <v>105972</v>
      </c>
      <c r="L4278" s="181">
        <v>0</v>
      </c>
      <c r="M4278" s="181">
        <v>0</v>
      </c>
      <c r="N4278" s="182" t="s">
        <v>146</v>
      </c>
      <c r="O4278" s="183" t="s">
        <v>146</v>
      </c>
    </row>
    <row r="4279" spans="1:15" customFormat="1" ht="15.5" x14ac:dyDescent="0.35">
      <c r="A4279" s="176" t="s">
        <v>9290</v>
      </c>
      <c r="B4279" s="177" t="s">
        <v>9291</v>
      </c>
      <c r="C4279" s="176" t="s">
        <v>109</v>
      </c>
      <c r="D4279" s="176" t="s">
        <v>368</v>
      </c>
      <c r="E4279" s="176" t="s">
        <v>1280</v>
      </c>
      <c r="F4279" s="176">
        <v>2024</v>
      </c>
      <c r="G4279" s="176" t="s">
        <v>138</v>
      </c>
      <c r="H4279" s="176" t="s">
        <v>151</v>
      </c>
      <c r="I4279" s="176" t="s">
        <v>200</v>
      </c>
      <c r="J4279" s="250" t="s">
        <v>13</v>
      </c>
      <c r="K4279" s="178">
        <v>1418920</v>
      </c>
      <c r="L4279" s="178">
        <v>0</v>
      </c>
      <c r="M4279" s="178">
        <v>0</v>
      </c>
      <c r="N4279" s="182" t="s">
        <v>146</v>
      </c>
      <c r="O4279" s="183" t="s">
        <v>146</v>
      </c>
    </row>
    <row r="4280" spans="1:15" customFormat="1" ht="15.5" x14ac:dyDescent="0.35">
      <c r="A4280" s="123" t="s">
        <v>9292</v>
      </c>
      <c r="B4280" s="124" t="s">
        <v>9293</v>
      </c>
      <c r="C4280" s="123" t="s">
        <v>96</v>
      </c>
      <c r="D4280" s="123" t="s">
        <v>166</v>
      </c>
      <c r="E4280" s="123" t="s">
        <v>167</v>
      </c>
      <c r="F4280" s="123">
        <v>2024</v>
      </c>
      <c r="G4280" s="123" t="s">
        <v>138</v>
      </c>
      <c r="H4280" s="123" t="s">
        <v>162</v>
      </c>
      <c r="I4280" s="123" t="s">
        <v>218</v>
      </c>
      <c r="J4280" s="251" t="s">
        <v>13</v>
      </c>
      <c r="K4280" s="181">
        <v>133878</v>
      </c>
      <c r="L4280" s="181">
        <v>0</v>
      </c>
      <c r="M4280" s="181">
        <v>0</v>
      </c>
      <c r="N4280" s="182" t="s">
        <v>146</v>
      </c>
      <c r="O4280" s="183" t="s">
        <v>146</v>
      </c>
    </row>
    <row r="4281" spans="1:15" customFormat="1" ht="15.5" x14ac:dyDescent="0.35">
      <c r="A4281" s="176" t="s">
        <v>9294</v>
      </c>
      <c r="B4281" s="177" t="s">
        <v>9295</v>
      </c>
      <c r="C4281" s="176" t="s">
        <v>109</v>
      </c>
      <c r="D4281" s="176" t="s">
        <v>368</v>
      </c>
      <c r="E4281" s="176" t="s">
        <v>368</v>
      </c>
      <c r="F4281" s="176">
        <v>2024</v>
      </c>
      <c r="G4281" s="176" t="s">
        <v>138</v>
      </c>
      <c r="H4281" s="176" t="s">
        <v>182</v>
      </c>
      <c r="I4281" s="176" t="s">
        <v>330</v>
      </c>
      <c r="J4281" s="250" t="s">
        <v>13</v>
      </c>
      <c r="K4281" s="178">
        <v>0</v>
      </c>
      <c r="L4281" s="178">
        <v>0</v>
      </c>
      <c r="M4281" s="178">
        <v>0</v>
      </c>
      <c r="N4281" s="182" t="s">
        <v>146</v>
      </c>
      <c r="O4281" s="183" t="s">
        <v>146</v>
      </c>
    </row>
    <row r="4282" spans="1:15" customFormat="1" ht="15.5" x14ac:dyDescent="0.35">
      <c r="A4282" s="123" t="s">
        <v>9296</v>
      </c>
      <c r="B4282" s="124" t="s">
        <v>9297</v>
      </c>
      <c r="C4282" s="123" t="s">
        <v>109</v>
      </c>
      <c r="D4282" s="123" t="s">
        <v>171</v>
      </c>
      <c r="E4282" s="123" t="s">
        <v>1047</v>
      </c>
      <c r="F4282" s="123">
        <v>2024</v>
      </c>
      <c r="G4282" s="123" t="s">
        <v>138</v>
      </c>
      <c r="H4282" s="123" t="s">
        <v>162</v>
      </c>
      <c r="I4282" s="123" t="s">
        <v>1018</v>
      </c>
      <c r="J4282" s="251" t="s">
        <v>13</v>
      </c>
      <c r="K4282" s="181">
        <v>0</v>
      </c>
      <c r="L4282" s="181">
        <v>0</v>
      </c>
      <c r="M4282" s="181">
        <v>0</v>
      </c>
      <c r="N4282" s="182" t="s">
        <v>146</v>
      </c>
      <c r="O4282" s="183" t="s">
        <v>146</v>
      </c>
    </row>
    <row r="4283" spans="1:15" customFormat="1" ht="15.5" x14ac:dyDescent="0.35">
      <c r="A4283" s="176" t="s">
        <v>9298</v>
      </c>
      <c r="B4283" s="177" t="s">
        <v>9299</v>
      </c>
      <c r="C4283" s="176" t="s">
        <v>109</v>
      </c>
      <c r="D4283" s="176" t="s">
        <v>288</v>
      </c>
      <c r="E4283" s="176" t="s">
        <v>288</v>
      </c>
      <c r="F4283" s="176">
        <v>2024</v>
      </c>
      <c r="G4283" s="176" t="s">
        <v>138</v>
      </c>
      <c r="H4283" s="176" t="s">
        <v>270</v>
      </c>
      <c r="I4283" s="176" t="s">
        <v>271</v>
      </c>
      <c r="J4283" s="250" t="s">
        <v>13</v>
      </c>
      <c r="K4283" s="178">
        <v>17929</v>
      </c>
      <c r="L4283" s="178">
        <v>0</v>
      </c>
      <c r="M4283" s="178">
        <v>0</v>
      </c>
      <c r="N4283" s="182" t="s">
        <v>146</v>
      </c>
      <c r="O4283" s="183" t="s">
        <v>146</v>
      </c>
    </row>
    <row r="4284" spans="1:15" customFormat="1" ht="15.5" x14ac:dyDescent="0.35">
      <c r="A4284" s="123" t="s">
        <v>9300</v>
      </c>
      <c r="B4284" s="124" t="s">
        <v>9301</v>
      </c>
      <c r="C4284" s="123" t="s">
        <v>292</v>
      </c>
      <c r="D4284" s="123" t="s">
        <v>155</v>
      </c>
      <c r="E4284" s="123" t="s">
        <v>155</v>
      </c>
      <c r="F4284" s="123">
        <v>2024</v>
      </c>
      <c r="G4284" s="123" t="s">
        <v>138</v>
      </c>
      <c r="H4284" s="123" t="s">
        <v>1651</v>
      </c>
      <c r="I4284" s="123" t="s">
        <v>2318</v>
      </c>
      <c r="J4284" s="251" t="s">
        <v>13</v>
      </c>
      <c r="K4284" s="181">
        <v>20003</v>
      </c>
      <c r="L4284" s="181">
        <v>0</v>
      </c>
      <c r="M4284" s="181">
        <v>0</v>
      </c>
      <c r="N4284" s="182" t="s">
        <v>146</v>
      </c>
      <c r="O4284" s="183" t="s">
        <v>146</v>
      </c>
    </row>
    <row r="4285" spans="1:15" customFormat="1" ht="15.5" x14ac:dyDescent="0.35">
      <c r="A4285" s="176" t="s">
        <v>9302</v>
      </c>
      <c r="B4285" s="177" t="s">
        <v>9303</v>
      </c>
      <c r="C4285" s="176" t="s">
        <v>92</v>
      </c>
      <c r="D4285" s="176" t="s">
        <v>540</v>
      </c>
      <c r="E4285" s="176" t="s">
        <v>1713</v>
      </c>
      <c r="F4285" s="176">
        <v>2024</v>
      </c>
      <c r="G4285" s="176" t="s">
        <v>138</v>
      </c>
      <c r="H4285" s="176" t="s">
        <v>210</v>
      </c>
      <c r="I4285" s="176" t="s">
        <v>211</v>
      </c>
      <c r="J4285" s="250" t="s">
        <v>13</v>
      </c>
      <c r="K4285" s="178">
        <v>133842</v>
      </c>
      <c r="L4285" s="178">
        <v>0</v>
      </c>
      <c r="M4285" s="178">
        <v>0</v>
      </c>
      <c r="N4285" s="182" t="s">
        <v>146</v>
      </c>
      <c r="O4285" s="183" t="s">
        <v>146</v>
      </c>
    </row>
    <row r="4286" spans="1:15" customFormat="1" ht="15.5" x14ac:dyDescent="0.35">
      <c r="A4286" s="123" t="s">
        <v>9304</v>
      </c>
      <c r="B4286" s="124" t="s">
        <v>9305</v>
      </c>
      <c r="C4286" s="123" t="s">
        <v>92</v>
      </c>
      <c r="D4286" s="123" t="s">
        <v>361</v>
      </c>
      <c r="E4286" s="123" t="s">
        <v>869</v>
      </c>
      <c r="F4286" s="123">
        <v>2024</v>
      </c>
      <c r="G4286" s="123" t="s">
        <v>138</v>
      </c>
      <c r="H4286" s="123" t="s">
        <v>270</v>
      </c>
      <c r="I4286" s="123" t="s">
        <v>271</v>
      </c>
      <c r="J4286" s="251" t="s">
        <v>13</v>
      </c>
      <c r="K4286" s="181">
        <v>65809</v>
      </c>
      <c r="L4286" s="181">
        <v>0</v>
      </c>
      <c r="M4286" s="181">
        <v>0</v>
      </c>
      <c r="N4286" s="182" t="s">
        <v>146</v>
      </c>
      <c r="O4286" s="183" t="s">
        <v>146</v>
      </c>
    </row>
    <row r="4287" spans="1:15" customFormat="1" ht="15.5" x14ac:dyDescent="0.35">
      <c r="A4287" s="176" t="s">
        <v>9306</v>
      </c>
      <c r="B4287" s="177" t="s">
        <v>9307</v>
      </c>
      <c r="C4287" s="176" t="s">
        <v>90</v>
      </c>
      <c r="D4287" s="176" t="s">
        <v>742</v>
      </c>
      <c r="E4287" s="176" t="s">
        <v>742</v>
      </c>
      <c r="F4287" s="176">
        <v>2024</v>
      </c>
      <c r="G4287" s="176" t="s">
        <v>138</v>
      </c>
      <c r="H4287" s="176" t="s">
        <v>162</v>
      </c>
      <c r="I4287" s="176" t="s">
        <v>218</v>
      </c>
      <c r="J4287" s="250" t="s">
        <v>77</v>
      </c>
      <c r="K4287" s="178">
        <v>1225612</v>
      </c>
      <c r="L4287" s="178">
        <v>0</v>
      </c>
      <c r="M4287" s="178">
        <v>0</v>
      </c>
      <c r="N4287" s="182" t="s">
        <v>146</v>
      </c>
      <c r="O4287" s="183" t="s">
        <v>146</v>
      </c>
    </row>
    <row r="4288" spans="1:15" customFormat="1" ht="15.5" x14ac:dyDescent="0.35">
      <c r="A4288" s="123" t="s">
        <v>9308</v>
      </c>
      <c r="B4288" s="124" t="s">
        <v>9309</v>
      </c>
      <c r="C4288" s="123" t="s">
        <v>96</v>
      </c>
      <c r="D4288" s="123" t="s">
        <v>166</v>
      </c>
      <c r="E4288" s="123" t="s">
        <v>946</v>
      </c>
      <c r="F4288" s="123">
        <v>2024</v>
      </c>
      <c r="G4288" s="123" t="s">
        <v>138</v>
      </c>
      <c r="H4288" s="123" t="s">
        <v>419</v>
      </c>
      <c r="I4288" s="123" t="s">
        <v>218</v>
      </c>
      <c r="J4288" s="251" t="s">
        <v>77</v>
      </c>
      <c r="K4288" s="181">
        <v>129861</v>
      </c>
      <c r="L4288" s="181">
        <v>0</v>
      </c>
      <c r="M4288" s="181">
        <v>0</v>
      </c>
      <c r="N4288" s="182" t="s">
        <v>146</v>
      </c>
      <c r="O4288" s="183" t="s">
        <v>146</v>
      </c>
    </row>
    <row r="4289" spans="1:15" customFormat="1" ht="15.5" x14ac:dyDescent="0.35">
      <c r="A4289" s="176" t="s">
        <v>9310</v>
      </c>
      <c r="B4289" s="177" t="s">
        <v>9311</v>
      </c>
      <c r="C4289" s="176" t="s">
        <v>98</v>
      </c>
      <c r="D4289" s="176" t="s">
        <v>158</v>
      </c>
      <c r="E4289" s="176" t="s">
        <v>158</v>
      </c>
      <c r="F4289" s="176">
        <v>2024</v>
      </c>
      <c r="G4289" s="176" t="s">
        <v>138</v>
      </c>
      <c r="H4289" s="176" t="s">
        <v>151</v>
      </c>
      <c r="I4289" s="176" t="s">
        <v>152</v>
      </c>
      <c r="J4289" s="250" t="s">
        <v>13</v>
      </c>
      <c r="K4289" s="178">
        <v>36225</v>
      </c>
      <c r="L4289" s="178">
        <v>0</v>
      </c>
      <c r="M4289" s="178">
        <v>0</v>
      </c>
      <c r="N4289" s="182" t="s">
        <v>146</v>
      </c>
      <c r="O4289" s="183" t="s">
        <v>146</v>
      </c>
    </row>
    <row r="4290" spans="1:15" customFormat="1" ht="15.5" x14ac:dyDescent="0.35">
      <c r="A4290" s="123" t="s">
        <v>9312</v>
      </c>
      <c r="B4290" s="124" t="s">
        <v>9313</v>
      </c>
      <c r="C4290" s="123" t="s">
        <v>84</v>
      </c>
      <c r="D4290" s="123" t="s">
        <v>155</v>
      </c>
      <c r="E4290" s="123" t="s">
        <v>155</v>
      </c>
      <c r="F4290" s="123">
        <v>2024</v>
      </c>
      <c r="G4290" s="123" t="s">
        <v>138</v>
      </c>
      <c r="H4290" s="123" t="s">
        <v>162</v>
      </c>
      <c r="I4290" s="123" t="s">
        <v>238</v>
      </c>
      <c r="J4290" s="251" t="s">
        <v>13</v>
      </c>
      <c r="K4290" s="181">
        <v>240000</v>
      </c>
      <c r="L4290" s="181">
        <v>0</v>
      </c>
      <c r="M4290" s="181">
        <v>0</v>
      </c>
      <c r="N4290" s="182" t="s">
        <v>146</v>
      </c>
      <c r="O4290" s="183" t="s">
        <v>146</v>
      </c>
    </row>
    <row r="4291" spans="1:15" customFormat="1" ht="15.5" x14ac:dyDescent="0.35">
      <c r="A4291" s="176" t="s">
        <v>9314</v>
      </c>
      <c r="B4291" s="177" t="s">
        <v>9315</v>
      </c>
      <c r="C4291" s="176" t="s">
        <v>100</v>
      </c>
      <c r="D4291" s="176" t="s">
        <v>1471</v>
      </c>
      <c r="E4291" s="176" t="s">
        <v>2423</v>
      </c>
      <c r="F4291" s="176">
        <v>2024</v>
      </c>
      <c r="G4291" s="176" t="s">
        <v>138</v>
      </c>
      <c r="H4291" s="176" t="s">
        <v>162</v>
      </c>
      <c r="I4291" s="176" t="s">
        <v>238</v>
      </c>
      <c r="J4291" s="250" t="s">
        <v>13</v>
      </c>
      <c r="K4291" s="178">
        <v>15336</v>
      </c>
      <c r="L4291" s="178">
        <v>0</v>
      </c>
      <c r="M4291" s="178">
        <v>0</v>
      </c>
      <c r="N4291" s="182" t="s">
        <v>146</v>
      </c>
      <c r="O4291" s="183" t="s">
        <v>146</v>
      </c>
    </row>
    <row r="4292" spans="1:15" customFormat="1" ht="15.5" x14ac:dyDescent="0.35">
      <c r="A4292" s="123" t="s">
        <v>9316</v>
      </c>
      <c r="B4292" s="124" t="s">
        <v>9317</v>
      </c>
      <c r="C4292" s="123" t="s">
        <v>100</v>
      </c>
      <c r="D4292" s="123" t="s">
        <v>149</v>
      </c>
      <c r="E4292" s="123" t="s">
        <v>150</v>
      </c>
      <c r="F4292" s="123">
        <v>2024</v>
      </c>
      <c r="G4292" s="123" t="s">
        <v>138</v>
      </c>
      <c r="H4292" s="123" t="s">
        <v>139</v>
      </c>
      <c r="I4292" s="123" t="s">
        <v>375</v>
      </c>
      <c r="J4292" s="251" t="s">
        <v>13</v>
      </c>
      <c r="K4292" s="181">
        <v>2963285</v>
      </c>
      <c r="L4292" s="181">
        <v>0</v>
      </c>
      <c r="M4292" s="181">
        <v>0</v>
      </c>
      <c r="N4292" s="182" t="s">
        <v>146</v>
      </c>
      <c r="O4292" s="183" t="s">
        <v>146</v>
      </c>
    </row>
    <row r="4293" spans="1:15" customFormat="1" ht="15.5" x14ac:dyDescent="0.35">
      <c r="A4293" s="176" t="s">
        <v>9318</v>
      </c>
      <c r="B4293" s="177" t="s">
        <v>9319</v>
      </c>
      <c r="C4293" s="176" t="s">
        <v>92</v>
      </c>
      <c r="D4293" s="176" t="s">
        <v>361</v>
      </c>
      <c r="E4293" s="176" t="s">
        <v>1017</v>
      </c>
      <c r="F4293" s="176">
        <v>2024</v>
      </c>
      <c r="G4293" s="176" t="s">
        <v>138</v>
      </c>
      <c r="H4293" s="176" t="s">
        <v>151</v>
      </c>
      <c r="I4293" s="176" t="s">
        <v>152</v>
      </c>
      <c r="J4293" s="250" t="s">
        <v>13</v>
      </c>
      <c r="K4293" s="178">
        <v>23805</v>
      </c>
      <c r="L4293" s="178">
        <v>0</v>
      </c>
      <c r="M4293" s="178">
        <v>0</v>
      </c>
      <c r="N4293" s="182" t="s">
        <v>146</v>
      </c>
      <c r="O4293" s="183" t="s">
        <v>146</v>
      </c>
    </row>
    <row r="4294" spans="1:15" customFormat="1" ht="15.5" x14ac:dyDescent="0.35">
      <c r="A4294" s="123" t="s">
        <v>9320</v>
      </c>
      <c r="B4294" s="124" t="s">
        <v>9321</v>
      </c>
      <c r="C4294" s="123" t="s">
        <v>89</v>
      </c>
      <c r="D4294" s="123" t="s">
        <v>221</v>
      </c>
      <c r="E4294" s="123" t="s">
        <v>222</v>
      </c>
      <c r="F4294" s="123">
        <v>2024</v>
      </c>
      <c r="G4294" s="123" t="s">
        <v>138</v>
      </c>
      <c r="H4294" s="123" t="s">
        <v>144</v>
      </c>
      <c r="I4294" s="123" t="s">
        <v>943</v>
      </c>
      <c r="J4294" s="251" t="s">
        <v>13</v>
      </c>
      <c r="K4294" s="181">
        <v>23000</v>
      </c>
      <c r="L4294" s="181">
        <v>0</v>
      </c>
      <c r="M4294" s="181">
        <v>0</v>
      </c>
      <c r="N4294" s="182" t="s">
        <v>146</v>
      </c>
      <c r="O4294" s="183" t="s">
        <v>146</v>
      </c>
    </row>
    <row r="4295" spans="1:15" customFormat="1" ht="15.5" x14ac:dyDescent="0.35">
      <c r="A4295" s="176" t="s">
        <v>9322</v>
      </c>
      <c r="B4295" s="177" t="s">
        <v>9323</v>
      </c>
      <c r="C4295" s="176" t="s">
        <v>89</v>
      </c>
      <c r="D4295" s="176" t="s">
        <v>221</v>
      </c>
      <c r="E4295" s="176" t="s">
        <v>222</v>
      </c>
      <c r="F4295" s="176">
        <v>2024</v>
      </c>
      <c r="G4295" s="176" t="s">
        <v>138</v>
      </c>
      <c r="H4295" s="176" t="s">
        <v>182</v>
      </c>
      <c r="I4295" s="176" t="s">
        <v>330</v>
      </c>
      <c r="J4295" s="250" t="s">
        <v>13</v>
      </c>
      <c r="K4295" s="178">
        <v>327657</v>
      </c>
      <c r="L4295" s="178">
        <v>0</v>
      </c>
      <c r="M4295" s="178">
        <v>0</v>
      </c>
      <c r="N4295" s="182" t="s">
        <v>146</v>
      </c>
      <c r="O4295" s="183" t="s">
        <v>146</v>
      </c>
    </row>
    <row r="4296" spans="1:15" customFormat="1" ht="15.5" x14ac:dyDescent="0.35">
      <c r="A4296" s="123" t="s">
        <v>9324</v>
      </c>
      <c r="B4296" s="124" t="s">
        <v>9325</v>
      </c>
      <c r="C4296" s="123" t="s">
        <v>100</v>
      </c>
      <c r="D4296" s="123" t="s">
        <v>73</v>
      </c>
      <c r="E4296" s="123" t="s">
        <v>1009</v>
      </c>
      <c r="F4296" s="123">
        <v>2024</v>
      </c>
      <c r="G4296" s="123" t="s">
        <v>138</v>
      </c>
      <c r="H4296" s="123" t="s">
        <v>210</v>
      </c>
      <c r="I4296" s="123" t="s">
        <v>429</v>
      </c>
      <c r="J4296" s="251" t="s">
        <v>13</v>
      </c>
      <c r="K4296" s="181">
        <v>3520</v>
      </c>
      <c r="L4296" s="181">
        <v>0</v>
      </c>
      <c r="M4296" s="181">
        <v>0</v>
      </c>
      <c r="N4296" s="182" t="s">
        <v>146</v>
      </c>
      <c r="O4296" s="183" t="s">
        <v>146</v>
      </c>
    </row>
    <row r="4297" spans="1:15" customFormat="1" ht="15.5" x14ac:dyDescent="0.35">
      <c r="A4297" s="176" t="s">
        <v>9326</v>
      </c>
      <c r="B4297" s="177" t="s">
        <v>9327</v>
      </c>
      <c r="C4297" s="176" t="s">
        <v>86</v>
      </c>
      <c r="D4297" s="176" t="s">
        <v>906</v>
      </c>
      <c r="E4297" s="176" t="s">
        <v>2674</v>
      </c>
      <c r="F4297" s="176">
        <v>2024</v>
      </c>
      <c r="G4297" s="176" t="s">
        <v>138</v>
      </c>
      <c r="H4297" s="176" t="s">
        <v>210</v>
      </c>
      <c r="I4297" s="176" t="s">
        <v>429</v>
      </c>
      <c r="J4297" s="250" t="s">
        <v>13</v>
      </c>
      <c r="K4297" s="178">
        <v>75643</v>
      </c>
      <c r="L4297" s="178">
        <v>0</v>
      </c>
      <c r="M4297" s="178">
        <v>0</v>
      </c>
      <c r="N4297" s="182" t="s">
        <v>146</v>
      </c>
      <c r="O4297" s="183" t="s">
        <v>146</v>
      </c>
    </row>
    <row r="4298" spans="1:15" customFormat="1" ht="15.5" x14ac:dyDescent="0.35">
      <c r="A4298" s="123" t="s">
        <v>9328</v>
      </c>
      <c r="B4298" s="124" t="s">
        <v>9329</v>
      </c>
      <c r="C4298" s="123" t="s">
        <v>92</v>
      </c>
      <c r="D4298" s="123" t="s">
        <v>361</v>
      </c>
      <c r="E4298" s="123" t="s">
        <v>2227</v>
      </c>
      <c r="F4298" s="123">
        <v>2024</v>
      </c>
      <c r="G4298" s="123" t="s">
        <v>138</v>
      </c>
      <c r="H4298" s="123" t="s">
        <v>151</v>
      </c>
      <c r="I4298" s="123" t="s">
        <v>200</v>
      </c>
      <c r="J4298" s="251" t="s">
        <v>13</v>
      </c>
      <c r="K4298" s="181">
        <v>19561</v>
      </c>
      <c r="L4298" s="181">
        <v>0</v>
      </c>
      <c r="M4298" s="181">
        <v>0</v>
      </c>
      <c r="N4298" s="182" t="s">
        <v>146</v>
      </c>
      <c r="O4298" s="183" t="s">
        <v>146</v>
      </c>
    </row>
    <row r="4299" spans="1:15" customFormat="1" ht="15.5" x14ac:dyDescent="0.35">
      <c r="A4299" s="176" t="s">
        <v>9330</v>
      </c>
      <c r="B4299" s="177" t="s">
        <v>9331</v>
      </c>
      <c r="C4299" s="176" t="s">
        <v>98</v>
      </c>
      <c r="D4299" s="176" t="s">
        <v>158</v>
      </c>
      <c r="E4299" s="176" t="s">
        <v>1699</v>
      </c>
      <c r="F4299" s="176">
        <v>2024</v>
      </c>
      <c r="G4299" s="176" t="s">
        <v>138</v>
      </c>
      <c r="H4299" s="176" t="s">
        <v>908</v>
      </c>
      <c r="I4299" s="176" t="s">
        <v>2166</v>
      </c>
      <c r="J4299" s="250" t="s">
        <v>77</v>
      </c>
      <c r="K4299" s="178">
        <v>2002</v>
      </c>
      <c r="L4299" s="178">
        <v>0</v>
      </c>
      <c r="M4299" s="178">
        <v>0</v>
      </c>
      <c r="N4299" s="182" t="s">
        <v>146</v>
      </c>
      <c r="O4299" s="183" t="s">
        <v>146</v>
      </c>
    </row>
    <row r="4300" spans="1:15" customFormat="1" ht="15.5" x14ac:dyDescent="0.35">
      <c r="A4300" s="123" t="s">
        <v>9332</v>
      </c>
      <c r="B4300" s="124" t="s">
        <v>9333</v>
      </c>
      <c r="C4300" s="123" t="s">
        <v>88</v>
      </c>
      <c r="D4300" s="123" t="s">
        <v>412</v>
      </c>
      <c r="E4300" s="123" t="s">
        <v>632</v>
      </c>
      <c r="F4300" s="123">
        <v>2024</v>
      </c>
      <c r="G4300" s="123" t="s">
        <v>138</v>
      </c>
      <c r="H4300" s="123" t="s">
        <v>162</v>
      </c>
      <c r="I4300" s="123" t="s">
        <v>238</v>
      </c>
      <c r="J4300" s="251" t="s">
        <v>13</v>
      </c>
      <c r="K4300" s="181">
        <v>11792</v>
      </c>
      <c r="L4300" s="181">
        <v>0</v>
      </c>
      <c r="M4300" s="181">
        <v>0</v>
      </c>
      <c r="N4300" s="182" t="s">
        <v>146</v>
      </c>
      <c r="O4300" s="183" t="s">
        <v>146</v>
      </c>
    </row>
    <row r="4301" spans="1:15" customFormat="1" ht="15.5" x14ac:dyDescent="0.35">
      <c r="A4301" s="176" t="s">
        <v>9334</v>
      </c>
      <c r="B4301" s="177" t="s">
        <v>9335</v>
      </c>
      <c r="C4301" s="176" t="s">
        <v>92</v>
      </c>
      <c r="D4301" s="176" t="s">
        <v>361</v>
      </c>
      <c r="E4301" s="176" t="s">
        <v>1657</v>
      </c>
      <c r="F4301" s="176">
        <v>2024</v>
      </c>
      <c r="G4301" s="176" t="s">
        <v>138</v>
      </c>
      <c r="H4301" s="176" t="s">
        <v>210</v>
      </c>
      <c r="I4301" s="176" t="s">
        <v>211</v>
      </c>
      <c r="J4301" s="250" t="s">
        <v>77</v>
      </c>
      <c r="K4301" s="178">
        <v>2448736</v>
      </c>
      <c r="L4301" s="178">
        <v>0</v>
      </c>
      <c r="M4301" s="178">
        <v>0</v>
      </c>
      <c r="N4301" s="182" t="s">
        <v>146</v>
      </c>
      <c r="O4301" s="183" t="s">
        <v>146</v>
      </c>
    </row>
    <row r="4302" spans="1:15" customFormat="1" ht="15.5" x14ac:dyDescent="0.35">
      <c r="A4302" s="123" t="s">
        <v>9336</v>
      </c>
      <c r="B4302" s="124" t="s">
        <v>9337</v>
      </c>
      <c r="C4302" s="123" t="s">
        <v>90</v>
      </c>
      <c r="D4302" s="123" t="s">
        <v>404</v>
      </c>
      <c r="E4302" s="123" t="s">
        <v>3050</v>
      </c>
      <c r="F4302" s="123">
        <v>2024</v>
      </c>
      <c r="G4302" s="123" t="s">
        <v>138</v>
      </c>
      <c r="H4302" s="123" t="s">
        <v>210</v>
      </c>
      <c r="I4302" s="123" t="s">
        <v>211</v>
      </c>
      <c r="J4302" s="251" t="s">
        <v>13</v>
      </c>
      <c r="K4302" s="181">
        <v>1224559</v>
      </c>
      <c r="L4302" s="181">
        <v>0</v>
      </c>
      <c r="M4302" s="181">
        <v>0</v>
      </c>
      <c r="N4302" s="182" t="s">
        <v>146</v>
      </c>
      <c r="O4302" s="183" t="s">
        <v>146</v>
      </c>
    </row>
    <row r="4303" spans="1:15" customFormat="1" ht="15.5" x14ac:dyDescent="0.35">
      <c r="A4303" s="176" t="s">
        <v>9338</v>
      </c>
      <c r="B4303" s="177" t="s">
        <v>9339</v>
      </c>
      <c r="C4303" s="176" t="s">
        <v>93</v>
      </c>
      <c r="D4303" s="176" t="s">
        <v>245</v>
      </c>
      <c r="E4303" s="176" t="s">
        <v>155</v>
      </c>
      <c r="F4303" s="176">
        <v>2024</v>
      </c>
      <c r="G4303" s="176" t="s">
        <v>138</v>
      </c>
      <c r="H4303" s="176" t="s">
        <v>151</v>
      </c>
      <c r="I4303" s="176" t="s">
        <v>152</v>
      </c>
      <c r="J4303" s="250" t="s">
        <v>13</v>
      </c>
      <c r="K4303" s="178">
        <v>10350</v>
      </c>
      <c r="L4303" s="178">
        <v>0</v>
      </c>
      <c r="M4303" s="178">
        <v>0</v>
      </c>
      <c r="N4303" s="182" t="s">
        <v>146</v>
      </c>
      <c r="O4303" s="183" t="s">
        <v>146</v>
      </c>
    </row>
    <row r="4304" spans="1:15" customFormat="1" ht="15.5" x14ac:dyDescent="0.35">
      <c r="A4304" s="123" t="s">
        <v>9340</v>
      </c>
      <c r="B4304" s="124" t="s">
        <v>9341</v>
      </c>
      <c r="C4304" s="123" t="s">
        <v>109</v>
      </c>
      <c r="D4304" s="123" t="s">
        <v>288</v>
      </c>
      <c r="E4304" s="123" t="s">
        <v>2933</v>
      </c>
      <c r="F4304" s="123">
        <v>2024</v>
      </c>
      <c r="G4304" s="123" t="s">
        <v>138</v>
      </c>
      <c r="H4304" s="123" t="s">
        <v>162</v>
      </c>
      <c r="I4304" s="123" t="s">
        <v>163</v>
      </c>
      <c r="J4304" s="251" t="s">
        <v>77</v>
      </c>
      <c r="K4304" s="181">
        <v>16186</v>
      </c>
      <c r="L4304" s="181">
        <v>0</v>
      </c>
      <c r="M4304" s="181">
        <v>0</v>
      </c>
      <c r="N4304" s="182" t="s">
        <v>146</v>
      </c>
      <c r="O4304" s="183" t="s">
        <v>146</v>
      </c>
    </row>
    <row r="4305" spans="1:15" customFormat="1" ht="15.5" x14ac:dyDescent="0.35">
      <c r="A4305" s="176" t="s">
        <v>9342</v>
      </c>
      <c r="B4305" s="177" t="s">
        <v>9343</v>
      </c>
      <c r="C4305" s="176" t="s">
        <v>91</v>
      </c>
      <c r="D4305" s="176" t="s">
        <v>344</v>
      </c>
      <c r="E4305" s="176" t="s">
        <v>345</v>
      </c>
      <c r="F4305" s="176">
        <v>2024</v>
      </c>
      <c r="G4305" s="176" t="s">
        <v>138</v>
      </c>
      <c r="H4305" s="176" t="s">
        <v>196</v>
      </c>
      <c r="I4305" s="176" t="s">
        <v>196</v>
      </c>
      <c r="J4305" s="250" t="s">
        <v>13</v>
      </c>
      <c r="K4305" s="178">
        <v>3643</v>
      </c>
      <c r="L4305" s="178">
        <v>0</v>
      </c>
      <c r="M4305" s="178">
        <v>0</v>
      </c>
      <c r="N4305" s="182" t="s">
        <v>146</v>
      </c>
      <c r="O4305" s="183" t="s">
        <v>146</v>
      </c>
    </row>
    <row r="4306" spans="1:15" customFormat="1" ht="15.5" x14ac:dyDescent="0.35">
      <c r="A4306" s="123" t="s">
        <v>9344</v>
      </c>
      <c r="B4306" s="124" t="s">
        <v>9345</v>
      </c>
      <c r="C4306" s="123" t="s">
        <v>96</v>
      </c>
      <c r="D4306" s="123" t="s">
        <v>136</v>
      </c>
      <c r="E4306" s="123" t="s">
        <v>916</v>
      </c>
      <c r="F4306" s="123">
        <v>2024</v>
      </c>
      <c r="G4306" s="123" t="s">
        <v>138</v>
      </c>
      <c r="H4306" s="123" t="s">
        <v>270</v>
      </c>
      <c r="I4306" s="123" t="s">
        <v>1382</v>
      </c>
      <c r="J4306" s="251" t="s">
        <v>13</v>
      </c>
      <c r="K4306" s="181">
        <v>361074</v>
      </c>
      <c r="L4306" s="181">
        <v>0</v>
      </c>
      <c r="M4306" s="181">
        <v>0</v>
      </c>
      <c r="N4306" s="182" t="s">
        <v>146</v>
      </c>
      <c r="O4306" s="183" t="s">
        <v>146</v>
      </c>
    </row>
    <row r="4307" spans="1:15" customFormat="1" ht="15.5" x14ac:dyDescent="0.35">
      <c r="A4307" s="176" t="s">
        <v>9346</v>
      </c>
      <c r="B4307" s="177" t="s">
        <v>9347</v>
      </c>
      <c r="C4307" s="176" t="s">
        <v>292</v>
      </c>
      <c r="D4307" s="176" t="s">
        <v>155</v>
      </c>
      <c r="E4307" s="176" t="s">
        <v>155</v>
      </c>
      <c r="F4307" s="176">
        <v>2024</v>
      </c>
      <c r="G4307" s="176" t="s">
        <v>138</v>
      </c>
      <c r="H4307" s="176" t="s">
        <v>151</v>
      </c>
      <c r="I4307" s="176" t="s">
        <v>152</v>
      </c>
      <c r="J4307" s="250" t="s">
        <v>13</v>
      </c>
      <c r="K4307" s="178">
        <v>2000</v>
      </c>
      <c r="L4307" s="178">
        <v>0</v>
      </c>
      <c r="M4307" s="178">
        <v>0</v>
      </c>
      <c r="N4307" s="182" t="s">
        <v>146</v>
      </c>
      <c r="O4307" s="183" t="s">
        <v>146</v>
      </c>
    </row>
    <row r="4308" spans="1:15" customFormat="1" ht="15.5" x14ac:dyDescent="0.35">
      <c r="A4308" s="123" t="s">
        <v>9348</v>
      </c>
      <c r="B4308" s="124" t="s">
        <v>9349</v>
      </c>
      <c r="C4308" s="123" t="s">
        <v>91</v>
      </c>
      <c r="D4308" s="123" t="s">
        <v>393</v>
      </c>
      <c r="E4308" s="123" t="s">
        <v>393</v>
      </c>
      <c r="F4308" s="123">
        <v>2024</v>
      </c>
      <c r="G4308" s="123" t="s">
        <v>138</v>
      </c>
      <c r="H4308" s="123" t="s">
        <v>139</v>
      </c>
      <c r="I4308" s="123" t="s">
        <v>140</v>
      </c>
      <c r="J4308" s="251" t="s">
        <v>13</v>
      </c>
      <c r="K4308" s="181">
        <v>36028</v>
      </c>
      <c r="L4308" s="181">
        <v>0</v>
      </c>
      <c r="M4308" s="181">
        <v>0</v>
      </c>
      <c r="N4308" s="182" t="s">
        <v>146</v>
      </c>
      <c r="O4308" s="183" t="s">
        <v>146</v>
      </c>
    </row>
    <row r="4309" spans="1:15" customFormat="1" ht="15.5" x14ac:dyDescent="0.35">
      <c r="A4309" s="176" t="s">
        <v>9350</v>
      </c>
      <c r="B4309" s="177" t="s">
        <v>9351</v>
      </c>
      <c r="C4309" s="176" t="s">
        <v>90</v>
      </c>
      <c r="D4309" s="176" t="s">
        <v>911</v>
      </c>
      <c r="E4309" s="176" t="s">
        <v>2177</v>
      </c>
      <c r="F4309" s="176">
        <v>2024</v>
      </c>
      <c r="G4309" s="176" t="s">
        <v>138</v>
      </c>
      <c r="H4309" s="176" t="s">
        <v>847</v>
      </c>
      <c r="I4309" s="176" t="s">
        <v>1673</v>
      </c>
      <c r="J4309" s="250" t="s">
        <v>13</v>
      </c>
      <c r="K4309" s="178">
        <v>1110636</v>
      </c>
      <c r="L4309" s="178">
        <v>0</v>
      </c>
      <c r="M4309" s="178">
        <v>0</v>
      </c>
      <c r="N4309" s="182" t="s">
        <v>146</v>
      </c>
      <c r="O4309" s="183" t="s">
        <v>146</v>
      </c>
    </row>
    <row r="4310" spans="1:15" customFormat="1" ht="15.5" x14ac:dyDescent="0.35">
      <c r="A4310" s="123" t="s">
        <v>9352</v>
      </c>
      <c r="B4310" s="124" t="s">
        <v>9353</v>
      </c>
      <c r="C4310" s="123" t="s">
        <v>90</v>
      </c>
      <c r="D4310" s="123" t="s">
        <v>205</v>
      </c>
      <c r="E4310" s="123" t="s">
        <v>264</v>
      </c>
      <c r="F4310" s="123">
        <v>2024</v>
      </c>
      <c r="G4310" s="123" t="s">
        <v>138</v>
      </c>
      <c r="H4310" s="123" t="s">
        <v>196</v>
      </c>
      <c r="I4310" s="123" t="s">
        <v>196</v>
      </c>
      <c r="J4310" s="251" t="s">
        <v>13</v>
      </c>
      <c r="K4310" s="181">
        <v>1978654</v>
      </c>
      <c r="L4310" s="181">
        <v>0</v>
      </c>
      <c r="M4310" s="181">
        <v>0</v>
      </c>
      <c r="N4310" s="182" t="s">
        <v>146</v>
      </c>
      <c r="O4310" s="183" t="s">
        <v>146</v>
      </c>
    </row>
    <row r="4311" spans="1:15" customFormat="1" ht="15.5" x14ac:dyDescent="0.35">
      <c r="A4311" s="176" t="s">
        <v>9354</v>
      </c>
      <c r="B4311" s="177" t="s">
        <v>9355</v>
      </c>
      <c r="C4311" s="176" t="s">
        <v>92</v>
      </c>
      <c r="D4311" s="176" t="s">
        <v>361</v>
      </c>
      <c r="E4311" s="176" t="s">
        <v>1722</v>
      </c>
      <c r="F4311" s="176">
        <v>2024</v>
      </c>
      <c r="G4311" s="176" t="s">
        <v>138</v>
      </c>
      <c r="H4311" s="176" t="s">
        <v>162</v>
      </c>
      <c r="I4311" s="176" t="s">
        <v>218</v>
      </c>
      <c r="J4311" s="250" t="s">
        <v>77</v>
      </c>
      <c r="K4311" s="178">
        <v>7607388</v>
      </c>
      <c r="L4311" s="178">
        <v>0</v>
      </c>
      <c r="M4311" s="178">
        <v>0</v>
      </c>
      <c r="N4311" s="182" t="s">
        <v>146</v>
      </c>
      <c r="O4311" s="183" t="s">
        <v>146</v>
      </c>
    </row>
    <row r="4312" spans="1:15" customFormat="1" ht="15.5" x14ac:dyDescent="0.35">
      <c r="A4312" s="123" t="s">
        <v>9356</v>
      </c>
      <c r="B4312" s="124" t="s">
        <v>9357</v>
      </c>
      <c r="C4312" s="123" t="s">
        <v>96</v>
      </c>
      <c r="D4312" s="123" t="s">
        <v>166</v>
      </c>
      <c r="E4312" s="123" t="s">
        <v>167</v>
      </c>
      <c r="F4312" s="123">
        <v>2024</v>
      </c>
      <c r="G4312" s="123" t="s">
        <v>138</v>
      </c>
      <c r="H4312" s="123" t="s">
        <v>144</v>
      </c>
      <c r="I4312" s="123" t="s">
        <v>145</v>
      </c>
      <c r="J4312" s="251" t="s">
        <v>13</v>
      </c>
      <c r="K4312" s="181">
        <v>1</v>
      </c>
      <c r="L4312" s="181">
        <v>0</v>
      </c>
      <c r="M4312" s="181">
        <v>0</v>
      </c>
      <c r="N4312" s="182" t="s">
        <v>146</v>
      </c>
      <c r="O4312" s="183" t="s">
        <v>146</v>
      </c>
    </row>
    <row r="4313" spans="1:15" customFormat="1" ht="15.5" x14ac:dyDescent="0.35">
      <c r="A4313" s="176" t="s">
        <v>9358</v>
      </c>
      <c r="B4313" s="177" t="s">
        <v>9359</v>
      </c>
      <c r="C4313" s="176" t="s">
        <v>91</v>
      </c>
      <c r="D4313" s="176" t="s">
        <v>384</v>
      </c>
      <c r="E4313" s="176" t="s">
        <v>3093</v>
      </c>
      <c r="F4313" s="176">
        <v>2024</v>
      </c>
      <c r="G4313" s="176" t="s">
        <v>138</v>
      </c>
      <c r="H4313" s="176" t="s">
        <v>162</v>
      </c>
      <c r="I4313" s="176" t="s">
        <v>238</v>
      </c>
      <c r="J4313" s="250" t="s">
        <v>13</v>
      </c>
      <c r="K4313" s="178">
        <v>729262</v>
      </c>
      <c r="L4313" s="178">
        <v>0</v>
      </c>
      <c r="M4313" s="178">
        <v>0</v>
      </c>
      <c r="N4313" s="182" t="s">
        <v>146</v>
      </c>
      <c r="O4313" s="183" t="s">
        <v>146</v>
      </c>
    </row>
    <row r="4314" spans="1:15" customFormat="1" ht="15.5" x14ac:dyDescent="0.35">
      <c r="A4314" s="123" t="s">
        <v>9360</v>
      </c>
      <c r="B4314" s="124" t="s">
        <v>9361</v>
      </c>
      <c r="C4314" s="123" t="s">
        <v>86</v>
      </c>
      <c r="D4314" s="123" t="s">
        <v>199</v>
      </c>
      <c r="E4314" s="123" t="s">
        <v>199</v>
      </c>
      <c r="F4314" s="123">
        <v>2024</v>
      </c>
      <c r="G4314" s="123" t="s">
        <v>138</v>
      </c>
      <c r="H4314" s="123" t="s">
        <v>210</v>
      </c>
      <c r="I4314" s="123" t="s">
        <v>429</v>
      </c>
      <c r="J4314" s="251" t="s">
        <v>13</v>
      </c>
      <c r="K4314" s="181">
        <v>459334</v>
      </c>
      <c r="L4314" s="181">
        <v>0</v>
      </c>
      <c r="M4314" s="181">
        <v>0</v>
      </c>
      <c r="N4314" s="182" t="s">
        <v>146</v>
      </c>
      <c r="O4314" s="183" t="s">
        <v>146</v>
      </c>
    </row>
    <row r="4315" spans="1:15" customFormat="1" ht="15.5" x14ac:dyDescent="0.35">
      <c r="A4315" s="176" t="s">
        <v>9362</v>
      </c>
      <c r="B4315" s="177" t="s">
        <v>9363</v>
      </c>
      <c r="C4315" s="176" t="s">
        <v>100</v>
      </c>
      <c r="D4315" s="176" t="s">
        <v>73</v>
      </c>
      <c r="E4315" s="176" t="s">
        <v>1009</v>
      </c>
      <c r="F4315" s="176">
        <v>2024</v>
      </c>
      <c r="G4315" s="176" t="s">
        <v>138</v>
      </c>
      <c r="H4315" s="176" t="s">
        <v>847</v>
      </c>
      <c r="I4315" s="176" t="s">
        <v>848</v>
      </c>
      <c r="J4315" s="250" t="s">
        <v>13</v>
      </c>
      <c r="K4315" s="178">
        <v>7016</v>
      </c>
      <c r="L4315" s="178">
        <v>0</v>
      </c>
      <c r="M4315" s="178">
        <v>0</v>
      </c>
      <c r="N4315" s="182" t="s">
        <v>146</v>
      </c>
      <c r="O4315" s="183" t="s">
        <v>146</v>
      </c>
    </row>
    <row r="4316" spans="1:15" customFormat="1" ht="15.5" x14ac:dyDescent="0.35">
      <c r="A4316" s="123" t="s">
        <v>9364</v>
      </c>
      <c r="B4316" s="124" t="s">
        <v>9365</v>
      </c>
      <c r="C4316" s="123" t="s">
        <v>292</v>
      </c>
      <c r="D4316" s="123" t="s">
        <v>72</v>
      </c>
      <c r="E4316" s="123" t="s">
        <v>1526</v>
      </c>
      <c r="F4316" s="123">
        <v>2024</v>
      </c>
      <c r="G4316" s="123" t="s">
        <v>138</v>
      </c>
      <c r="H4316" s="123" t="s">
        <v>151</v>
      </c>
      <c r="I4316" s="123" t="s">
        <v>312</v>
      </c>
      <c r="J4316" s="251" t="s">
        <v>13</v>
      </c>
      <c r="K4316" s="181">
        <v>260</v>
      </c>
      <c r="L4316" s="181">
        <v>0</v>
      </c>
      <c r="M4316" s="181">
        <v>0</v>
      </c>
      <c r="N4316" s="182" t="s">
        <v>146</v>
      </c>
      <c r="O4316" s="183" t="s">
        <v>146</v>
      </c>
    </row>
    <row r="4317" spans="1:15" customFormat="1" ht="15.5" x14ac:dyDescent="0.35">
      <c r="A4317" s="176" t="s">
        <v>9366</v>
      </c>
      <c r="B4317" s="177" t="s">
        <v>9367</v>
      </c>
      <c r="C4317" s="176" t="s">
        <v>97</v>
      </c>
      <c r="D4317" s="176" t="s">
        <v>685</v>
      </c>
      <c r="E4317" s="176" t="s">
        <v>1324</v>
      </c>
      <c r="F4317" s="176">
        <v>2024</v>
      </c>
      <c r="G4317" s="176" t="s">
        <v>138</v>
      </c>
      <c r="H4317" s="176" t="s">
        <v>321</v>
      </c>
      <c r="I4317" s="176" t="s">
        <v>322</v>
      </c>
      <c r="J4317" s="250" t="s">
        <v>13</v>
      </c>
      <c r="K4317" s="178">
        <v>22526</v>
      </c>
      <c r="L4317" s="178">
        <v>0</v>
      </c>
      <c r="M4317" s="178">
        <v>0</v>
      </c>
      <c r="N4317" s="182" t="s">
        <v>146</v>
      </c>
      <c r="O4317" s="183" t="s">
        <v>146</v>
      </c>
    </row>
    <row r="4318" spans="1:15" customFormat="1" ht="15.5" x14ac:dyDescent="0.35">
      <c r="A4318" s="123" t="s">
        <v>9368</v>
      </c>
      <c r="B4318" s="124" t="s">
        <v>9369</v>
      </c>
      <c r="C4318" s="123" t="s">
        <v>91</v>
      </c>
      <c r="D4318" s="123" t="s">
        <v>596</v>
      </c>
      <c r="E4318" s="123" t="s">
        <v>1314</v>
      </c>
      <c r="F4318" s="123">
        <v>2024</v>
      </c>
      <c r="G4318" s="123" t="s">
        <v>138</v>
      </c>
      <c r="H4318" s="123" t="s">
        <v>162</v>
      </c>
      <c r="I4318" s="123" t="s">
        <v>1018</v>
      </c>
      <c r="J4318" s="251" t="s">
        <v>13</v>
      </c>
      <c r="K4318" s="181">
        <v>309</v>
      </c>
      <c r="L4318" s="181">
        <v>0</v>
      </c>
      <c r="M4318" s="181">
        <v>0</v>
      </c>
      <c r="N4318" s="182" t="s">
        <v>146</v>
      </c>
      <c r="O4318" s="183" t="s">
        <v>146</v>
      </c>
    </row>
    <row r="4319" spans="1:15" customFormat="1" ht="15.5" x14ac:dyDescent="0.35">
      <c r="A4319" s="176" t="s">
        <v>9370</v>
      </c>
      <c r="B4319" s="177" t="s">
        <v>9371</v>
      </c>
      <c r="C4319" s="176" t="s">
        <v>88</v>
      </c>
      <c r="D4319" s="176" t="s">
        <v>626</v>
      </c>
      <c r="E4319" s="176" t="s">
        <v>627</v>
      </c>
      <c r="F4319" s="176">
        <v>2024</v>
      </c>
      <c r="G4319" s="176" t="s">
        <v>138</v>
      </c>
      <c r="H4319" s="176" t="s">
        <v>151</v>
      </c>
      <c r="I4319" s="176" t="s">
        <v>152</v>
      </c>
      <c r="J4319" s="250" t="s">
        <v>13</v>
      </c>
      <c r="K4319" s="178">
        <v>1718093</v>
      </c>
      <c r="L4319" s="178">
        <v>0</v>
      </c>
      <c r="M4319" s="178">
        <v>0</v>
      </c>
      <c r="N4319" s="182" t="s">
        <v>146</v>
      </c>
      <c r="O4319" s="183" t="s">
        <v>146</v>
      </c>
    </row>
    <row r="4320" spans="1:15" customFormat="1" ht="15.5" x14ac:dyDescent="0.35">
      <c r="A4320" s="123" t="s">
        <v>9372</v>
      </c>
      <c r="B4320" s="124" t="s">
        <v>9373</v>
      </c>
      <c r="C4320" s="123" t="s">
        <v>87</v>
      </c>
      <c r="D4320" s="123" t="s">
        <v>155</v>
      </c>
      <c r="E4320" s="123" t="s">
        <v>155</v>
      </c>
      <c r="F4320" s="123">
        <v>2024</v>
      </c>
      <c r="G4320" s="123" t="s">
        <v>138</v>
      </c>
      <c r="H4320" s="123" t="s">
        <v>139</v>
      </c>
      <c r="I4320" s="123" t="s">
        <v>177</v>
      </c>
      <c r="J4320" s="251" t="s">
        <v>13</v>
      </c>
      <c r="K4320" s="181">
        <v>2981399</v>
      </c>
      <c r="L4320" s="181">
        <v>0</v>
      </c>
      <c r="M4320" s="181">
        <v>0</v>
      </c>
      <c r="N4320" s="182" t="s">
        <v>146</v>
      </c>
      <c r="O4320" s="183" t="s">
        <v>146</v>
      </c>
    </row>
    <row r="4321" spans="1:15" customFormat="1" ht="15.5" x14ac:dyDescent="0.35">
      <c r="A4321" s="176" t="s">
        <v>9374</v>
      </c>
      <c r="B4321" s="177" t="s">
        <v>9375</v>
      </c>
      <c r="C4321" s="176" t="s">
        <v>292</v>
      </c>
      <c r="D4321" s="176" t="s">
        <v>72</v>
      </c>
      <c r="E4321" s="176" t="s">
        <v>1526</v>
      </c>
      <c r="F4321" s="176">
        <v>2024</v>
      </c>
      <c r="G4321" s="176" t="s">
        <v>138</v>
      </c>
      <c r="H4321" s="176" t="s">
        <v>321</v>
      </c>
      <c r="I4321" s="176" t="s">
        <v>1385</v>
      </c>
      <c r="J4321" s="250" t="s">
        <v>14</v>
      </c>
      <c r="K4321" s="178">
        <v>66608</v>
      </c>
      <c r="L4321" s="178">
        <v>0</v>
      </c>
      <c r="M4321" s="178">
        <v>0</v>
      </c>
      <c r="N4321" s="182" t="s">
        <v>146</v>
      </c>
      <c r="O4321" s="183" t="s">
        <v>146</v>
      </c>
    </row>
    <row r="4322" spans="1:15" customFormat="1" ht="15.5" x14ac:dyDescent="0.35">
      <c r="A4322" s="123" t="s">
        <v>9376</v>
      </c>
      <c r="B4322" s="124" t="s">
        <v>9377</v>
      </c>
      <c r="C4322" s="123" t="s">
        <v>96</v>
      </c>
      <c r="D4322" s="123" t="s">
        <v>155</v>
      </c>
      <c r="E4322" s="123" t="s">
        <v>155</v>
      </c>
      <c r="F4322" s="123">
        <v>2024</v>
      </c>
      <c r="G4322" s="123" t="s">
        <v>138</v>
      </c>
      <c r="H4322" s="123" t="s">
        <v>151</v>
      </c>
      <c r="I4322" s="123" t="s">
        <v>152</v>
      </c>
      <c r="J4322" s="251" t="s">
        <v>14</v>
      </c>
      <c r="K4322" s="181">
        <v>206276</v>
      </c>
      <c r="L4322" s="181">
        <v>0</v>
      </c>
      <c r="M4322" s="181">
        <v>0</v>
      </c>
      <c r="N4322" s="182" t="s">
        <v>146</v>
      </c>
      <c r="O4322" s="183" t="s">
        <v>146</v>
      </c>
    </row>
    <row r="4323" spans="1:15" customFormat="1" ht="15.5" x14ac:dyDescent="0.35">
      <c r="A4323" s="176" t="s">
        <v>9378</v>
      </c>
      <c r="B4323" s="177" t="s">
        <v>9379</v>
      </c>
      <c r="C4323" s="176" t="s">
        <v>96</v>
      </c>
      <c r="D4323" s="176" t="s">
        <v>166</v>
      </c>
      <c r="E4323" s="176" t="s">
        <v>558</v>
      </c>
      <c r="F4323" s="176">
        <v>2024</v>
      </c>
      <c r="G4323" s="176" t="s">
        <v>138</v>
      </c>
      <c r="H4323" s="176" t="s">
        <v>151</v>
      </c>
      <c r="I4323" s="176" t="s">
        <v>152</v>
      </c>
      <c r="J4323" s="250" t="s">
        <v>13</v>
      </c>
      <c r="K4323" s="178">
        <v>51750</v>
      </c>
      <c r="L4323" s="178">
        <v>0</v>
      </c>
      <c r="M4323" s="178">
        <v>0</v>
      </c>
      <c r="N4323" s="182" t="s">
        <v>146</v>
      </c>
      <c r="O4323" s="183" t="s">
        <v>146</v>
      </c>
    </row>
    <row r="4324" spans="1:15" customFormat="1" ht="15.5" x14ac:dyDescent="0.35">
      <c r="A4324" s="123" t="s">
        <v>9380</v>
      </c>
      <c r="B4324" s="124" t="s">
        <v>9381</v>
      </c>
      <c r="C4324" s="123" t="s">
        <v>96</v>
      </c>
      <c r="D4324" s="123" t="s">
        <v>166</v>
      </c>
      <c r="E4324" s="123" t="s">
        <v>237</v>
      </c>
      <c r="F4324" s="123">
        <v>2024</v>
      </c>
      <c r="G4324" s="123" t="s">
        <v>138</v>
      </c>
      <c r="H4324" s="123" t="s">
        <v>151</v>
      </c>
      <c r="I4324" s="123" t="s">
        <v>152</v>
      </c>
      <c r="J4324" s="251" t="s">
        <v>13</v>
      </c>
      <c r="K4324" s="181">
        <v>21456</v>
      </c>
      <c r="L4324" s="181">
        <v>0</v>
      </c>
      <c r="M4324" s="181">
        <v>0</v>
      </c>
      <c r="N4324" s="182" t="s">
        <v>146</v>
      </c>
      <c r="O4324" s="183" t="s">
        <v>146</v>
      </c>
    </row>
    <row r="4325" spans="1:15" customFormat="1" ht="15.5" x14ac:dyDescent="0.35">
      <c r="A4325" s="176" t="s">
        <v>9382</v>
      </c>
      <c r="B4325" s="177" t="s">
        <v>9383</v>
      </c>
      <c r="C4325" s="176" t="s">
        <v>100</v>
      </c>
      <c r="D4325" s="176" t="s">
        <v>1373</v>
      </c>
      <c r="E4325" s="176" t="s">
        <v>1374</v>
      </c>
      <c r="F4325" s="176">
        <v>2024</v>
      </c>
      <c r="G4325" s="176" t="s">
        <v>138</v>
      </c>
      <c r="H4325" s="176" t="s">
        <v>151</v>
      </c>
      <c r="I4325" s="176" t="s">
        <v>200</v>
      </c>
      <c r="J4325" s="250" t="s">
        <v>13</v>
      </c>
      <c r="K4325" s="178">
        <v>523116</v>
      </c>
      <c r="L4325" s="178">
        <v>0</v>
      </c>
      <c r="M4325" s="178">
        <v>0</v>
      </c>
      <c r="N4325" s="182" t="s">
        <v>146</v>
      </c>
      <c r="O4325" s="183" t="s">
        <v>146</v>
      </c>
    </row>
    <row r="4326" spans="1:15" customFormat="1" ht="15.5" x14ac:dyDescent="0.35">
      <c r="A4326" s="123" t="s">
        <v>9384</v>
      </c>
      <c r="B4326" s="124" t="s">
        <v>9385</v>
      </c>
      <c r="C4326" s="123" t="s">
        <v>96</v>
      </c>
      <c r="D4326" s="123" t="s">
        <v>155</v>
      </c>
      <c r="E4326" s="123" t="s">
        <v>155</v>
      </c>
      <c r="F4326" s="123">
        <v>2024</v>
      </c>
      <c r="G4326" s="123" t="s">
        <v>138</v>
      </c>
      <c r="H4326" s="123" t="s">
        <v>151</v>
      </c>
      <c r="I4326" s="123" t="s">
        <v>152</v>
      </c>
      <c r="J4326" s="251" t="s">
        <v>14</v>
      </c>
      <c r="K4326" s="181">
        <v>51750</v>
      </c>
      <c r="L4326" s="181">
        <v>0</v>
      </c>
      <c r="M4326" s="181">
        <v>0</v>
      </c>
      <c r="N4326" s="182" t="s">
        <v>146</v>
      </c>
      <c r="O4326" s="183" t="s">
        <v>146</v>
      </c>
    </row>
    <row r="4327" spans="1:15" customFormat="1" ht="15.5" x14ac:dyDescent="0.35">
      <c r="A4327" s="176" t="s">
        <v>9386</v>
      </c>
      <c r="B4327" s="177" t="s">
        <v>9387</v>
      </c>
      <c r="C4327" s="176" t="s">
        <v>97</v>
      </c>
      <c r="D4327" s="176" t="s">
        <v>685</v>
      </c>
      <c r="E4327" s="176" t="s">
        <v>1195</v>
      </c>
      <c r="F4327" s="176">
        <v>2024</v>
      </c>
      <c r="G4327" s="176" t="s">
        <v>138</v>
      </c>
      <c r="H4327" s="176" t="s">
        <v>151</v>
      </c>
      <c r="I4327" s="176" t="s">
        <v>200</v>
      </c>
      <c r="J4327" s="250" t="s">
        <v>13</v>
      </c>
      <c r="K4327" s="178">
        <v>4500</v>
      </c>
      <c r="L4327" s="178">
        <v>0</v>
      </c>
      <c r="M4327" s="178">
        <v>0</v>
      </c>
      <c r="N4327" s="182" t="s">
        <v>146</v>
      </c>
      <c r="O4327" s="183" t="s">
        <v>146</v>
      </c>
    </row>
    <row r="4328" spans="1:15" customFormat="1" ht="15.5" x14ac:dyDescent="0.35">
      <c r="A4328" s="123" t="s">
        <v>9388</v>
      </c>
      <c r="B4328" s="124" t="s">
        <v>9389</v>
      </c>
      <c r="C4328" s="123" t="s">
        <v>109</v>
      </c>
      <c r="D4328" s="123" t="s">
        <v>368</v>
      </c>
      <c r="E4328" s="123" t="s">
        <v>1280</v>
      </c>
      <c r="F4328" s="123">
        <v>2024</v>
      </c>
      <c r="G4328" s="123" t="s">
        <v>138</v>
      </c>
      <c r="H4328" s="123" t="s">
        <v>182</v>
      </c>
      <c r="I4328" s="123" t="s">
        <v>330</v>
      </c>
      <c r="J4328" s="251" t="s">
        <v>13</v>
      </c>
      <c r="K4328" s="181">
        <v>245154</v>
      </c>
      <c r="L4328" s="181">
        <v>0</v>
      </c>
      <c r="M4328" s="181">
        <v>0</v>
      </c>
      <c r="N4328" s="182" t="s">
        <v>146</v>
      </c>
      <c r="O4328" s="183" t="s">
        <v>146</v>
      </c>
    </row>
    <row r="4329" spans="1:15" customFormat="1" ht="15.5" x14ac:dyDescent="0.35">
      <c r="A4329" s="176" t="s">
        <v>9390</v>
      </c>
      <c r="B4329" s="177" t="s">
        <v>9391</v>
      </c>
      <c r="C4329" s="176" t="s">
        <v>96</v>
      </c>
      <c r="D4329" s="176" t="s">
        <v>166</v>
      </c>
      <c r="E4329" s="176" t="s">
        <v>209</v>
      </c>
      <c r="F4329" s="176">
        <v>2024</v>
      </c>
      <c r="G4329" s="176" t="s">
        <v>138</v>
      </c>
      <c r="H4329" s="176" t="s">
        <v>321</v>
      </c>
      <c r="I4329" s="176" t="s">
        <v>322</v>
      </c>
      <c r="J4329" s="250" t="s">
        <v>13</v>
      </c>
      <c r="K4329" s="178">
        <v>4</v>
      </c>
      <c r="L4329" s="178">
        <v>0</v>
      </c>
      <c r="M4329" s="178">
        <v>0</v>
      </c>
      <c r="N4329" s="182" t="s">
        <v>146</v>
      </c>
      <c r="O4329" s="183" t="s">
        <v>146</v>
      </c>
    </row>
    <row r="4330" spans="1:15" customFormat="1" ht="15.5" x14ac:dyDescent="0.35">
      <c r="A4330" s="123" t="s">
        <v>9392</v>
      </c>
      <c r="B4330" s="124" t="s">
        <v>9393</v>
      </c>
      <c r="C4330" s="123" t="s">
        <v>100</v>
      </c>
      <c r="D4330" s="123" t="s">
        <v>73</v>
      </c>
      <c r="E4330" s="123" t="s">
        <v>1009</v>
      </c>
      <c r="F4330" s="123">
        <v>2024</v>
      </c>
      <c r="G4330" s="123" t="s">
        <v>138</v>
      </c>
      <c r="H4330" s="123" t="s">
        <v>210</v>
      </c>
      <c r="I4330" s="123" t="s">
        <v>429</v>
      </c>
      <c r="J4330" s="251" t="s">
        <v>13</v>
      </c>
      <c r="K4330" s="181">
        <v>378075</v>
      </c>
      <c r="L4330" s="181">
        <v>0</v>
      </c>
      <c r="M4330" s="181">
        <v>0</v>
      </c>
      <c r="N4330" s="182" t="s">
        <v>146</v>
      </c>
      <c r="O4330" s="183" t="s">
        <v>146</v>
      </c>
    </row>
    <row r="4331" spans="1:15" customFormat="1" ht="15.5" x14ac:dyDescent="0.35">
      <c r="A4331" s="176" t="s">
        <v>9394</v>
      </c>
      <c r="B4331" s="177" t="s">
        <v>9395</v>
      </c>
      <c r="C4331" s="176" t="s">
        <v>91</v>
      </c>
      <c r="D4331" s="176" t="s">
        <v>763</v>
      </c>
      <c r="E4331" s="176" t="s">
        <v>1337</v>
      </c>
      <c r="F4331" s="176">
        <v>2024</v>
      </c>
      <c r="G4331" s="176" t="s">
        <v>138</v>
      </c>
      <c r="H4331" s="176" t="s">
        <v>182</v>
      </c>
      <c r="I4331" s="176" t="s">
        <v>330</v>
      </c>
      <c r="J4331" s="250" t="s">
        <v>13</v>
      </c>
      <c r="K4331" s="178">
        <v>874083</v>
      </c>
      <c r="L4331" s="178">
        <v>0</v>
      </c>
      <c r="M4331" s="178">
        <v>0</v>
      </c>
      <c r="N4331" s="182" t="s">
        <v>146</v>
      </c>
      <c r="O4331" s="183" t="s">
        <v>146</v>
      </c>
    </row>
    <row r="4332" spans="1:15" customFormat="1" ht="15.5" x14ac:dyDescent="0.35">
      <c r="A4332" s="123" t="s">
        <v>9396</v>
      </c>
      <c r="B4332" s="124" t="s">
        <v>9397</v>
      </c>
      <c r="C4332" s="123" t="s">
        <v>98</v>
      </c>
      <c r="D4332" s="123" t="s">
        <v>158</v>
      </c>
      <c r="E4332" s="123" t="s">
        <v>660</v>
      </c>
      <c r="F4332" s="123">
        <v>2024</v>
      </c>
      <c r="G4332" s="123" t="s">
        <v>138</v>
      </c>
      <c r="H4332" s="123" t="s">
        <v>151</v>
      </c>
      <c r="I4332" s="123" t="s">
        <v>152</v>
      </c>
      <c r="J4332" s="251" t="s">
        <v>13</v>
      </c>
      <c r="K4332" s="181">
        <v>10000</v>
      </c>
      <c r="L4332" s="181">
        <v>0</v>
      </c>
      <c r="M4332" s="181">
        <v>0</v>
      </c>
      <c r="N4332" s="182" t="s">
        <v>146</v>
      </c>
      <c r="O4332" s="183" t="s">
        <v>146</v>
      </c>
    </row>
    <row r="4333" spans="1:15" customFormat="1" ht="15.5" x14ac:dyDescent="0.35">
      <c r="A4333" s="176" t="s">
        <v>9398</v>
      </c>
      <c r="B4333" s="177" t="s">
        <v>9399</v>
      </c>
      <c r="C4333" s="176" t="s">
        <v>292</v>
      </c>
      <c r="D4333" s="176" t="s">
        <v>155</v>
      </c>
      <c r="E4333" s="176" t="s">
        <v>155</v>
      </c>
      <c r="F4333" s="176">
        <v>2024</v>
      </c>
      <c r="G4333" s="176" t="s">
        <v>138</v>
      </c>
      <c r="H4333" s="176" t="s">
        <v>139</v>
      </c>
      <c r="I4333" s="176" t="s">
        <v>177</v>
      </c>
      <c r="J4333" s="250" t="s">
        <v>13</v>
      </c>
      <c r="K4333" s="178">
        <v>112420</v>
      </c>
      <c r="L4333" s="178">
        <v>0</v>
      </c>
      <c r="M4333" s="178">
        <v>0</v>
      </c>
      <c r="N4333" s="182" t="s">
        <v>146</v>
      </c>
      <c r="O4333" s="183" t="s">
        <v>146</v>
      </c>
    </row>
    <row r="4334" spans="1:15" customFormat="1" ht="15.5" x14ac:dyDescent="0.35">
      <c r="A4334" s="123" t="s">
        <v>9400</v>
      </c>
      <c r="B4334" s="124" t="s">
        <v>9401</v>
      </c>
      <c r="C4334" s="123" t="s">
        <v>93</v>
      </c>
      <c r="D4334" s="123" t="s">
        <v>194</v>
      </c>
      <c r="E4334" s="123" t="s">
        <v>1081</v>
      </c>
      <c r="F4334" s="123">
        <v>2024</v>
      </c>
      <c r="G4334" s="123" t="s">
        <v>138</v>
      </c>
      <c r="H4334" s="123" t="s">
        <v>270</v>
      </c>
      <c r="I4334" s="123" t="s">
        <v>271</v>
      </c>
      <c r="J4334" s="251" t="s">
        <v>13</v>
      </c>
      <c r="K4334" s="181">
        <v>162853</v>
      </c>
      <c r="L4334" s="181">
        <v>0</v>
      </c>
      <c r="M4334" s="181">
        <v>0</v>
      </c>
      <c r="N4334" s="182" t="s">
        <v>146</v>
      </c>
      <c r="O4334" s="183" t="s">
        <v>146</v>
      </c>
    </row>
    <row r="4335" spans="1:15" customFormat="1" ht="15.5" x14ac:dyDescent="0.35">
      <c r="A4335" s="176" t="s">
        <v>9402</v>
      </c>
      <c r="B4335" s="177" t="s">
        <v>9403</v>
      </c>
      <c r="C4335" s="176" t="s">
        <v>109</v>
      </c>
      <c r="D4335" s="176" t="s">
        <v>368</v>
      </c>
      <c r="E4335" s="176" t="s">
        <v>609</v>
      </c>
      <c r="F4335" s="176">
        <v>2024</v>
      </c>
      <c r="G4335" s="176" t="s">
        <v>138</v>
      </c>
      <c r="H4335" s="176" t="s">
        <v>196</v>
      </c>
      <c r="I4335" s="176" t="s">
        <v>196</v>
      </c>
      <c r="J4335" s="250" t="s">
        <v>13</v>
      </c>
      <c r="K4335" s="178">
        <v>12200</v>
      </c>
      <c r="L4335" s="178">
        <v>0</v>
      </c>
      <c r="M4335" s="178">
        <v>0</v>
      </c>
      <c r="N4335" s="182" t="s">
        <v>146</v>
      </c>
      <c r="O4335" s="183" t="s">
        <v>146</v>
      </c>
    </row>
    <row r="4336" spans="1:15" customFormat="1" ht="15.5" x14ac:dyDescent="0.35">
      <c r="A4336" s="123" t="s">
        <v>9404</v>
      </c>
      <c r="B4336" s="124" t="s">
        <v>9405</v>
      </c>
      <c r="C4336" s="123" t="s">
        <v>96</v>
      </c>
      <c r="D4336" s="123" t="s">
        <v>136</v>
      </c>
      <c r="E4336" s="123" t="s">
        <v>506</v>
      </c>
      <c r="F4336" s="123">
        <v>2024</v>
      </c>
      <c r="G4336" s="123" t="s">
        <v>138</v>
      </c>
      <c r="H4336" s="123" t="s">
        <v>144</v>
      </c>
      <c r="I4336" s="123" t="s">
        <v>145</v>
      </c>
      <c r="J4336" s="251" t="s">
        <v>13</v>
      </c>
      <c r="K4336" s="181">
        <v>492743</v>
      </c>
      <c r="L4336" s="181">
        <v>0</v>
      </c>
      <c r="M4336" s="181">
        <v>0</v>
      </c>
      <c r="N4336" s="182" t="s">
        <v>146</v>
      </c>
      <c r="O4336" s="183" t="s">
        <v>146</v>
      </c>
    </row>
    <row r="4337" spans="1:15" customFormat="1" ht="15.5" x14ac:dyDescent="0.35">
      <c r="A4337" s="176" t="s">
        <v>9406</v>
      </c>
      <c r="B4337" s="177" t="s">
        <v>9407</v>
      </c>
      <c r="C4337" s="176" t="s">
        <v>91</v>
      </c>
      <c r="D4337" s="176" t="s">
        <v>460</v>
      </c>
      <c r="E4337" s="176" t="s">
        <v>919</v>
      </c>
      <c r="F4337" s="176">
        <v>2024</v>
      </c>
      <c r="G4337" s="176" t="s">
        <v>138</v>
      </c>
      <c r="H4337" s="176" t="s">
        <v>139</v>
      </c>
      <c r="I4337" s="176" t="s">
        <v>168</v>
      </c>
      <c r="J4337" s="250" t="s">
        <v>13</v>
      </c>
      <c r="K4337" s="178">
        <v>11353</v>
      </c>
      <c r="L4337" s="178">
        <v>0</v>
      </c>
      <c r="M4337" s="178">
        <v>0</v>
      </c>
      <c r="N4337" s="182" t="s">
        <v>146</v>
      </c>
      <c r="O4337" s="183" t="s">
        <v>146</v>
      </c>
    </row>
    <row r="4338" spans="1:15" customFormat="1" ht="15.5" x14ac:dyDescent="0.35">
      <c r="A4338" s="123" t="s">
        <v>9408</v>
      </c>
      <c r="B4338" s="124" t="s">
        <v>9409</v>
      </c>
      <c r="C4338" s="123" t="s">
        <v>89</v>
      </c>
      <c r="D4338" s="123" t="s">
        <v>495</v>
      </c>
      <c r="E4338" s="123" t="s">
        <v>581</v>
      </c>
      <c r="F4338" s="123">
        <v>2024</v>
      </c>
      <c r="G4338" s="123" t="s">
        <v>138</v>
      </c>
      <c r="H4338" s="123" t="s">
        <v>182</v>
      </c>
      <c r="I4338" s="123" t="s">
        <v>330</v>
      </c>
      <c r="J4338" s="251" t="s">
        <v>13</v>
      </c>
      <c r="K4338" s="181">
        <v>76000</v>
      </c>
      <c r="L4338" s="181">
        <v>0</v>
      </c>
      <c r="M4338" s="181">
        <v>0</v>
      </c>
      <c r="N4338" s="182" t="s">
        <v>146</v>
      </c>
      <c r="O4338" s="183" t="s">
        <v>146</v>
      </c>
    </row>
    <row r="4339" spans="1:15" customFormat="1" ht="15.5" x14ac:dyDescent="0.35">
      <c r="A4339" s="176" t="s">
        <v>9410</v>
      </c>
      <c r="B4339" s="177" t="s">
        <v>9411</v>
      </c>
      <c r="C4339" s="176" t="s">
        <v>92</v>
      </c>
      <c r="D4339" s="176" t="s">
        <v>721</v>
      </c>
      <c r="E4339" s="176" t="s">
        <v>3298</v>
      </c>
      <c r="F4339" s="176">
        <v>2024</v>
      </c>
      <c r="G4339" s="176" t="s">
        <v>138</v>
      </c>
      <c r="H4339" s="176" t="s">
        <v>182</v>
      </c>
      <c r="I4339" s="176" t="s">
        <v>330</v>
      </c>
      <c r="J4339" s="250" t="s">
        <v>77</v>
      </c>
      <c r="K4339" s="178">
        <v>254125</v>
      </c>
      <c r="L4339" s="178">
        <v>0</v>
      </c>
      <c r="M4339" s="178">
        <v>0</v>
      </c>
      <c r="N4339" s="182" t="s">
        <v>146</v>
      </c>
      <c r="O4339" s="183" t="s">
        <v>146</v>
      </c>
    </row>
    <row r="4340" spans="1:15" customFormat="1" ht="15.5" x14ac:dyDescent="0.35">
      <c r="A4340" s="123" t="s">
        <v>9412</v>
      </c>
      <c r="B4340" s="124" t="s">
        <v>9413</v>
      </c>
      <c r="C4340" s="123" t="s">
        <v>92</v>
      </c>
      <c r="D4340" s="123" t="s">
        <v>361</v>
      </c>
      <c r="E4340" s="123" t="s">
        <v>362</v>
      </c>
      <c r="F4340" s="123">
        <v>2024</v>
      </c>
      <c r="G4340" s="123" t="s">
        <v>138</v>
      </c>
      <c r="H4340" s="123" t="s">
        <v>162</v>
      </c>
      <c r="I4340" s="123" t="s">
        <v>1018</v>
      </c>
      <c r="J4340" s="251" t="s">
        <v>13</v>
      </c>
      <c r="K4340" s="181">
        <v>9614</v>
      </c>
      <c r="L4340" s="181">
        <v>0</v>
      </c>
      <c r="M4340" s="181">
        <v>0</v>
      </c>
      <c r="N4340" s="182" t="s">
        <v>146</v>
      </c>
      <c r="O4340" s="183" t="s">
        <v>146</v>
      </c>
    </row>
    <row r="4341" spans="1:15" customFormat="1" ht="15.5" x14ac:dyDescent="0.35">
      <c r="A4341" s="176" t="s">
        <v>9414</v>
      </c>
      <c r="B4341" s="177" t="s">
        <v>9415</v>
      </c>
      <c r="C4341" s="176" t="s">
        <v>90</v>
      </c>
      <c r="D4341" s="176" t="s">
        <v>63</v>
      </c>
      <c r="E4341" s="176" t="s">
        <v>925</v>
      </c>
      <c r="F4341" s="176">
        <v>2024</v>
      </c>
      <c r="G4341" s="176" t="s">
        <v>138</v>
      </c>
      <c r="H4341" s="176" t="s">
        <v>182</v>
      </c>
      <c r="I4341" s="176" t="s">
        <v>330</v>
      </c>
      <c r="J4341" s="250" t="s">
        <v>13</v>
      </c>
      <c r="K4341" s="178">
        <v>276734</v>
      </c>
      <c r="L4341" s="178">
        <v>0</v>
      </c>
      <c r="M4341" s="178">
        <v>0</v>
      </c>
      <c r="N4341" s="182" t="s">
        <v>146</v>
      </c>
      <c r="O4341" s="183" t="s">
        <v>146</v>
      </c>
    </row>
    <row r="4342" spans="1:15" customFormat="1" ht="15.5" x14ac:dyDescent="0.35">
      <c r="A4342" s="123" t="s">
        <v>9416</v>
      </c>
      <c r="B4342" s="124" t="s">
        <v>9417</v>
      </c>
      <c r="C4342" s="123" t="s">
        <v>90</v>
      </c>
      <c r="D4342" s="123" t="s">
        <v>205</v>
      </c>
      <c r="E4342" s="123" t="s">
        <v>3620</v>
      </c>
      <c r="F4342" s="123">
        <v>2024</v>
      </c>
      <c r="G4342" s="123" t="s">
        <v>138</v>
      </c>
      <c r="H4342" s="123" t="s">
        <v>321</v>
      </c>
      <c r="I4342" s="123" t="s">
        <v>1385</v>
      </c>
      <c r="J4342" s="251" t="s">
        <v>13</v>
      </c>
      <c r="K4342" s="181">
        <v>556338</v>
      </c>
      <c r="L4342" s="181">
        <v>0</v>
      </c>
      <c r="M4342" s="181">
        <v>0</v>
      </c>
      <c r="N4342" s="182" t="s">
        <v>146</v>
      </c>
      <c r="O4342" s="183" t="s">
        <v>146</v>
      </c>
    </row>
    <row r="4343" spans="1:15" customFormat="1" ht="15.5" x14ac:dyDescent="0.35">
      <c r="A4343" s="176" t="s">
        <v>9418</v>
      </c>
      <c r="B4343" s="177" t="s">
        <v>9419</v>
      </c>
      <c r="C4343" s="176" t="s">
        <v>92</v>
      </c>
      <c r="D4343" s="176" t="s">
        <v>361</v>
      </c>
      <c r="E4343" s="176" t="s">
        <v>1657</v>
      </c>
      <c r="F4343" s="176">
        <v>2024</v>
      </c>
      <c r="G4343" s="176" t="s">
        <v>138</v>
      </c>
      <c r="H4343" s="176" t="s">
        <v>182</v>
      </c>
      <c r="I4343" s="176" t="s">
        <v>330</v>
      </c>
      <c r="J4343" s="250" t="s">
        <v>77</v>
      </c>
      <c r="K4343" s="178">
        <v>1600</v>
      </c>
      <c r="L4343" s="178">
        <v>0</v>
      </c>
      <c r="M4343" s="178">
        <v>0</v>
      </c>
      <c r="N4343" s="182" t="s">
        <v>146</v>
      </c>
      <c r="O4343" s="183" t="s">
        <v>146</v>
      </c>
    </row>
    <row r="4344" spans="1:15" customFormat="1" ht="15.5" x14ac:dyDescent="0.35">
      <c r="A4344" s="123" t="s">
        <v>9420</v>
      </c>
      <c r="B4344" s="124" t="s">
        <v>9421</v>
      </c>
      <c r="C4344" s="123" t="s">
        <v>109</v>
      </c>
      <c r="D4344" s="123" t="s">
        <v>288</v>
      </c>
      <c r="E4344" s="123" t="s">
        <v>288</v>
      </c>
      <c r="F4344" s="123">
        <v>2024</v>
      </c>
      <c r="G4344" s="123" t="s">
        <v>138</v>
      </c>
      <c r="H4344" s="123" t="s">
        <v>847</v>
      </c>
      <c r="I4344" s="123" t="s">
        <v>848</v>
      </c>
      <c r="J4344" s="251" t="s">
        <v>77</v>
      </c>
      <c r="K4344" s="181">
        <v>144598</v>
      </c>
      <c r="L4344" s="181">
        <v>0</v>
      </c>
      <c r="M4344" s="181">
        <v>0</v>
      </c>
      <c r="N4344" s="182" t="s">
        <v>146</v>
      </c>
      <c r="O4344" s="183" t="s">
        <v>146</v>
      </c>
    </row>
    <row r="4345" spans="1:15" customFormat="1" ht="15.5" x14ac:dyDescent="0.35">
      <c r="A4345" s="176" t="s">
        <v>9422</v>
      </c>
      <c r="B4345" s="177" t="s">
        <v>9423</v>
      </c>
      <c r="C4345" s="176" t="s">
        <v>292</v>
      </c>
      <c r="D4345" s="176" t="s">
        <v>655</v>
      </c>
      <c r="E4345" s="176" t="s">
        <v>655</v>
      </c>
      <c r="F4345" s="176">
        <v>2024</v>
      </c>
      <c r="G4345" s="176" t="s">
        <v>138</v>
      </c>
      <c r="H4345" s="176" t="s">
        <v>151</v>
      </c>
      <c r="I4345" s="176" t="s">
        <v>200</v>
      </c>
      <c r="J4345" s="250" t="s">
        <v>14</v>
      </c>
      <c r="K4345" s="178">
        <v>691760</v>
      </c>
      <c r="L4345" s="178">
        <v>0</v>
      </c>
      <c r="M4345" s="178">
        <v>0</v>
      </c>
      <c r="N4345" s="182" t="s">
        <v>146</v>
      </c>
      <c r="O4345" s="183" t="s">
        <v>146</v>
      </c>
    </row>
    <row r="4346" spans="1:15" customFormat="1" ht="15.5" x14ac:dyDescent="0.35">
      <c r="A4346" s="123" t="s">
        <v>9424</v>
      </c>
      <c r="B4346" s="124" t="s">
        <v>9425</v>
      </c>
      <c r="C4346" s="123" t="s">
        <v>92</v>
      </c>
      <c r="D4346" s="123" t="s">
        <v>361</v>
      </c>
      <c r="E4346" s="123" t="s">
        <v>1657</v>
      </c>
      <c r="F4346" s="123">
        <v>2024</v>
      </c>
      <c r="G4346" s="123" t="s">
        <v>138</v>
      </c>
      <c r="H4346" s="123" t="s">
        <v>144</v>
      </c>
      <c r="I4346" s="123" t="s">
        <v>943</v>
      </c>
      <c r="J4346" s="251" t="s">
        <v>14</v>
      </c>
      <c r="K4346" s="181">
        <v>181859</v>
      </c>
      <c r="L4346" s="181">
        <v>0</v>
      </c>
      <c r="M4346" s="181">
        <v>0</v>
      </c>
      <c r="N4346" s="182" t="s">
        <v>146</v>
      </c>
      <c r="O4346" s="183" t="s">
        <v>146</v>
      </c>
    </row>
    <row r="4347" spans="1:15" customFormat="1" ht="15.5" x14ac:dyDescent="0.35">
      <c r="A4347" s="176" t="s">
        <v>9426</v>
      </c>
      <c r="B4347" s="177" t="s">
        <v>9427</v>
      </c>
      <c r="C4347" s="176" t="s">
        <v>89</v>
      </c>
      <c r="D4347" s="176" t="s">
        <v>221</v>
      </c>
      <c r="E4347" s="176" t="s">
        <v>62</v>
      </c>
      <c r="F4347" s="176">
        <v>2024</v>
      </c>
      <c r="G4347" s="176" t="s">
        <v>138</v>
      </c>
      <c r="H4347" s="176" t="s">
        <v>162</v>
      </c>
      <c r="I4347" s="176" t="s">
        <v>1018</v>
      </c>
      <c r="J4347" s="250" t="s">
        <v>13</v>
      </c>
      <c r="K4347" s="178">
        <v>0</v>
      </c>
      <c r="L4347" s="178">
        <v>0</v>
      </c>
      <c r="M4347" s="178">
        <v>0</v>
      </c>
      <c r="N4347" s="182" t="s">
        <v>146</v>
      </c>
      <c r="O4347" s="183" t="s">
        <v>146</v>
      </c>
    </row>
    <row r="4348" spans="1:15" customFormat="1" ht="15.5" x14ac:dyDescent="0.35">
      <c r="A4348" s="123" t="s">
        <v>9428</v>
      </c>
      <c r="B4348" s="124" t="s">
        <v>9429</v>
      </c>
      <c r="C4348" s="123" t="s">
        <v>109</v>
      </c>
      <c r="D4348" s="123" t="s">
        <v>368</v>
      </c>
      <c r="E4348" s="123" t="s">
        <v>2709</v>
      </c>
      <c r="F4348" s="123">
        <v>2024</v>
      </c>
      <c r="G4348" s="123" t="s">
        <v>138</v>
      </c>
      <c r="H4348" s="123" t="s">
        <v>321</v>
      </c>
      <c r="I4348" s="123" t="s">
        <v>1181</v>
      </c>
      <c r="J4348" s="251" t="s">
        <v>13</v>
      </c>
      <c r="K4348" s="181">
        <v>143873</v>
      </c>
      <c r="L4348" s="181">
        <v>0</v>
      </c>
      <c r="M4348" s="181">
        <v>0</v>
      </c>
      <c r="N4348" s="182" t="s">
        <v>146</v>
      </c>
      <c r="O4348" s="183" t="s">
        <v>146</v>
      </c>
    </row>
    <row r="4349" spans="1:15" customFormat="1" ht="15.5" x14ac:dyDescent="0.35">
      <c r="A4349" s="176" t="s">
        <v>9430</v>
      </c>
      <c r="B4349" s="177" t="s">
        <v>9431</v>
      </c>
      <c r="C4349" s="176" t="s">
        <v>92</v>
      </c>
      <c r="D4349" s="176" t="s">
        <v>361</v>
      </c>
      <c r="E4349" s="176" t="s">
        <v>2227</v>
      </c>
      <c r="F4349" s="176">
        <v>2024</v>
      </c>
      <c r="G4349" s="176" t="s">
        <v>138</v>
      </c>
      <c r="H4349" s="176" t="s">
        <v>151</v>
      </c>
      <c r="I4349" s="176" t="s">
        <v>200</v>
      </c>
      <c r="J4349" s="250" t="s">
        <v>13</v>
      </c>
      <c r="K4349" s="178">
        <v>78299</v>
      </c>
      <c r="L4349" s="178">
        <v>0</v>
      </c>
      <c r="M4349" s="178">
        <v>0</v>
      </c>
      <c r="N4349" s="182" t="s">
        <v>146</v>
      </c>
      <c r="O4349" s="183" t="s">
        <v>146</v>
      </c>
    </row>
    <row r="4350" spans="1:15" customFormat="1" ht="15.5" x14ac:dyDescent="0.35">
      <c r="A4350" s="123" t="s">
        <v>9432</v>
      </c>
      <c r="B4350" s="124" t="s">
        <v>9433</v>
      </c>
      <c r="C4350" s="123" t="s">
        <v>109</v>
      </c>
      <c r="D4350" s="123" t="s">
        <v>368</v>
      </c>
      <c r="E4350" s="123" t="s">
        <v>2709</v>
      </c>
      <c r="F4350" s="123">
        <v>2024</v>
      </c>
      <c r="G4350" s="123" t="s">
        <v>138</v>
      </c>
      <c r="H4350" s="123" t="s">
        <v>1651</v>
      </c>
      <c r="I4350" s="123" t="s">
        <v>2318</v>
      </c>
      <c r="J4350" s="251" t="s">
        <v>13</v>
      </c>
      <c r="K4350" s="181">
        <v>2912241</v>
      </c>
      <c r="L4350" s="181">
        <v>0</v>
      </c>
      <c r="M4350" s="181">
        <v>0</v>
      </c>
      <c r="N4350" s="182" t="s">
        <v>146</v>
      </c>
      <c r="O4350" s="183" t="s">
        <v>146</v>
      </c>
    </row>
    <row r="4351" spans="1:15" customFormat="1" ht="15.5" x14ac:dyDescent="0.35">
      <c r="A4351" s="176" t="s">
        <v>9434</v>
      </c>
      <c r="B4351" s="177" t="s">
        <v>9435</v>
      </c>
      <c r="C4351" s="176" t="s">
        <v>98</v>
      </c>
      <c r="D4351" s="176" t="s">
        <v>155</v>
      </c>
      <c r="E4351" s="176" t="s">
        <v>155</v>
      </c>
      <c r="F4351" s="176">
        <v>2024</v>
      </c>
      <c r="G4351" s="176" t="s">
        <v>138</v>
      </c>
      <c r="H4351" s="176" t="s">
        <v>210</v>
      </c>
      <c r="I4351" s="176" t="s">
        <v>211</v>
      </c>
      <c r="J4351" s="250" t="s">
        <v>13</v>
      </c>
      <c r="K4351" s="178">
        <v>348762</v>
      </c>
      <c r="L4351" s="178">
        <v>0</v>
      </c>
      <c r="M4351" s="178">
        <v>0</v>
      </c>
      <c r="N4351" s="182" t="s">
        <v>146</v>
      </c>
      <c r="O4351" s="183" t="s">
        <v>146</v>
      </c>
    </row>
    <row r="4352" spans="1:15" customFormat="1" ht="15.5" x14ac:dyDescent="0.35">
      <c r="A4352" s="123" t="s">
        <v>9436</v>
      </c>
      <c r="B4352" s="124" t="s">
        <v>9437</v>
      </c>
      <c r="C4352" s="123" t="s">
        <v>87</v>
      </c>
      <c r="D4352" s="123" t="s">
        <v>60</v>
      </c>
      <c r="E4352" s="123" t="s">
        <v>60</v>
      </c>
      <c r="F4352" s="123">
        <v>2024</v>
      </c>
      <c r="G4352" s="123" t="s">
        <v>138</v>
      </c>
      <c r="H4352" s="123" t="s">
        <v>151</v>
      </c>
      <c r="I4352" s="123" t="s">
        <v>200</v>
      </c>
      <c r="J4352" s="251" t="s">
        <v>13</v>
      </c>
      <c r="K4352" s="181">
        <v>440080</v>
      </c>
      <c r="L4352" s="181">
        <v>0</v>
      </c>
      <c r="M4352" s="181">
        <v>0</v>
      </c>
      <c r="N4352" s="182" t="s">
        <v>146</v>
      </c>
      <c r="O4352" s="183" t="s">
        <v>146</v>
      </c>
    </row>
    <row r="4353" spans="1:15" customFormat="1" ht="15.5" x14ac:dyDescent="0.35">
      <c r="A4353" s="176" t="s">
        <v>9438</v>
      </c>
      <c r="B4353" s="177" t="s">
        <v>9439</v>
      </c>
      <c r="C4353" s="176" t="s">
        <v>109</v>
      </c>
      <c r="D4353" s="176" t="s">
        <v>368</v>
      </c>
      <c r="E4353" s="176" t="s">
        <v>1070</v>
      </c>
      <c r="F4353" s="176">
        <v>2024</v>
      </c>
      <c r="G4353" s="176" t="s">
        <v>138</v>
      </c>
      <c r="H4353" s="176" t="s">
        <v>182</v>
      </c>
      <c r="I4353" s="176" t="s">
        <v>330</v>
      </c>
      <c r="J4353" s="250" t="s">
        <v>13</v>
      </c>
      <c r="K4353" s="178">
        <v>32629</v>
      </c>
      <c r="L4353" s="178">
        <v>0</v>
      </c>
      <c r="M4353" s="178">
        <v>0</v>
      </c>
      <c r="N4353" s="182" t="s">
        <v>146</v>
      </c>
      <c r="O4353" s="183" t="s">
        <v>146</v>
      </c>
    </row>
    <row r="4354" spans="1:15" customFormat="1" ht="15.5" x14ac:dyDescent="0.35">
      <c r="A4354" s="123" t="s">
        <v>9440</v>
      </c>
      <c r="B4354" s="124" t="s">
        <v>9441</v>
      </c>
      <c r="C4354" s="123" t="s">
        <v>109</v>
      </c>
      <c r="D4354" s="123" t="s">
        <v>368</v>
      </c>
      <c r="E4354" s="123" t="s">
        <v>2339</v>
      </c>
      <c r="F4354" s="123">
        <v>2024</v>
      </c>
      <c r="G4354" s="123" t="s">
        <v>138</v>
      </c>
      <c r="H4354" s="123" t="s">
        <v>182</v>
      </c>
      <c r="I4354" s="123" t="s">
        <v>330</v>
      </c>
      <c r="J4354" s="251" t="s">
        <v>13</v>
      </c>
      <c r="K4354" s="181">
        <v>73815</v>
      </c>
      <c r="L4354" s="181">
        <v>0</v>
      </c>
      <c r="M4354" s="181">
        <v>0</v>
      </c>
      <c r="N4354" s="182" t="s">
        <v>146</v>
      </c>
      <c r="O4354" s="183" t="s">
        <v>146</v>
      </c>
    </row>
    <row r="4355" spans="1:15" customFormat="1" ht="15.5" x14ac:dyDescent="0.35">
      <c r="A4355" s="176" t="s">
        <v>9442</v>
      </c>
      <c r="B4355" s="177" t="s">
        <v>9443</v>
      </c>
      <c r="C4355" s="176" t="s">
        <v>96</v>
      </c>
      <c r="D4355" s="176" t="s">
        <v>166</v>
      </c>
      <c r="E4355" s="176" t="s">
        <v>167</v>
      </c>
      <c r="F4355" s="176">
        <v>2024</v>
      </c>
      <c r="G4355" s="176" t="s">
        <v>138</v>
      </c>
      <c r="H4355" s="176" t="s">
        <v>182</v>
      </c>
      <c r="I4355" s="176" t="s">
        <v>1000</v>
      </c>
      <c r="J4355" s="250" t="s">
        <v>77</v>
      </c>
      <c r="K4355" s="178">
        <v>4451631</v>
      </c>
      <c r="L4355" s="178">
        <v>0</v>
      </c>
      <c r="M4355" s="178">
        <v>0</v>
      </c>
      <c r="N4355" s="182" t="s">
        <v>146</v>
      </c>
      <c r="O4355" s="183" t="s">
        <v>146</v>
      </c>
    </row>
    <row r="4356" spans="1:15" customFormat="1" ht="15.5" x14ac:dyDescent="0.35">
      <c r="A4356" s="123" t="s">
        <v>9444</v>
      </c>
      <c r="B4356" s="124" t="s">
        <v>9445</v>
      </c>
      <c r="C4356" s="123" t="s">
        <v>92</v>
      </c>
      <c r="D4356" s="123" t="s">
        <v>361</v>
      </c>
      <c r="E4356" s="123" t="s">
        <v>1722</v>
      </c>
      <c r="F4356" s="123">
        <v>2024</v>
      </c>
      <c r="G4356" s="123" t="s">
        <v>138</v>
      </c>
      <c r="H4356" s="123" t="s">
        <v>182</v>
      </c>
      <c r="I4356" s="123" t="s">
        <v>330</v>
      </c>
      <c r="J4356" s="251" t="s">
        <v>13</v>
      </c>
      <c r="K4356" s="181">
        <v>260301</v>
      </c>
      <c r="L4356" s="181">
        <v>0</v>
      </c>
      <c r="M4356" s="181">
        <v>0</v>
      </c>
      <c r="N4356" s="182" t="s">
        <v>146</v>
      </c>
      <c r="O4356" s="183" t="s">
        <v>146</v>
      </c>
    </row>
    <row r="4357" spans="1:15" customFormat="1" ht="15.5" x14ac:dyDescent="0.35">
      <c r="A4357" s="176" t="s">
        <v>9446</v>
      </c>
      <c r="B4357" s="177" t="s">
        <v>9447</v>
      </c>
      <c r="C4357" s="176" t="s">
        <v>96</v>
      </c>
      <c r="D4357" s="176" t="s">
        <v>136</v>
      </c>
      <c r="E4357" s="176" t="s">
        <v>381</v>
      </c>
      <c r="F4357" s="176">
        <v>2024</v>
      </c>
      <c r="G4357" s="176" t="s">
        <v>138</v>
      </c>
      <c r="H4357" s="176" t="s">
        <v>144</v>
      </c>
      <c r="I4357" s="176" t="s">
        <v>145</v>
      </c>
      <c r="J4357" s="250" t="s">
        <v>13</v>
      </c>
      <c r="K4357" s="178">
        <v>1473845</v>
      </c>
      <c r="L4357" s="178">
        <v>0</v>
      </c>
      <c r="M4357" s="178">
        <v>0</v>
      </c>
      <c r="N4357" s="182" t="s">
        <v>146</v>
      </c>
      <c r="O4357" s="183" t="s">
        <v>146</v>
      </c>
    </row>
    <row r="4358" spans="1:15" customFormat="1" ht="15.5" x14ac:dyDescent="0.35">
      <c r="A4358" s="123" t="s">
        <v>9448</v>
      </c>
      <c r="B4358" s="124" t="s">
        <v>9449</v>
      </c>
      <c r="C4358" s="123" t="s">
        <v>93</v>
      </c>
      <c r="D4358" s="123" t="s">
        <v>194</v>
      </c>
      <c r="E4358" s="123" t="s">
        <v>782</v>
      </c>
      <c r="F4358" s="123">
        <v>2024</v>
      </c>
      <c r="G4358" s="123" t="s">
        <v>138</v>
      </c>
      <c r="H4358" s="123" t="s">
        <v>144</v>
      </c>
      <c r="I4358" s="123" t="s">
        <v>943</v>
      </c>
      <c r="J4358" s="251" t="s">
        <v>13</v>
      </c>
      <c r="K4358" s="181">
        <v>1176</v>
      </c>
      <c r="L4358" s="181">
        <v>0</v>
      </c>
      <c r="M4358" s="181">
        <v>0</v>
      </c>
      <c r="N4358" s="182" t="s">
        <v>146</v>
      </c>
      <c r="O4358" s="183" t="s">
        <v>146</v>
      </c>
    </row>
    <row r="4359" spans="1:15" customFormat="1" ht="15.5" x14ac:dyDescent="0.35">
      <c r="A4359" s="176" t="s">
        <v>9450</v>
      </c>
      <c r="B4359" s="177" t="s">
        <v>9451</v>
      </c>
      <c r="C4359" s="176" t="s">
        <v>109</v>
      </c>
      <c r="D4359" s="176" t="s">
        <v>368</v>
      </c>
      <c r="E4359" s="176" t="s">
        <v>1180</v>
      </c>
      <c r="F4359" s="176">
        <v>2024</v>
      </c>
      <c r="G4359" s="176" t="s">
        <v>138</v>
      </c>
      <c r="H4359" s="176" t="s">
        <v>182</v>
      </c>
      <c r="I4359" s="176" t="s">
        <v>330</v>
      </c>
      <c r="J4359" s="250" t="s">
        <v>13</v>
      </c>
      <c r="K4359" s="178">
        <v>2000</v>
      </c>
      <c r="L4359" s="178">
        <v>0</v>
      </c>
      <c r="M4359" s="178">
        <v>0</v>
      </c>
      <c r="N4359" s="182" t="s">
        <v>146</v>
      </c>
      <c r="O4359" s="183" t="s">
        <v>146</v>
      </c>
    </row>
    <row r="4360" spans="1:15" customFormat="1" ht="15.5" x14ac:dyDescent="0.35">
      <c r="A4360" s="123" t="s">
        <v>9452</v>
      </c>
      <c r="B4360" s="124" t="s">
        <v>9453</v>
      </c>
      <c r="C4360" s="123" t="s">
        <v>90</v>
      </c>
      <c r="D4360" s="123" t="s">
        <v>306</v>
      </c>
      <c r="E4360" s="123" t="s">
        <v>1116</v>
      </c>
      <c r="F4360" s="123">
        <v>2024</v>
      </c>
      <c r="G4360" s="123" t="s">
        <v>138</v>
      </c>
      <c r="H4360" s="123" t="s">
        <v>162</v>
      </c>
      <c r="I4360" s="123" t="s">
        <v>252</v>
      </c>
      <c r="J4360" s="251" t="s">
        <v>13</v>
      </c>
      <c r="K4360" s="181">
        <v>2628828</v>
      </c>
      <c r="L4360" s="181">
        <v>0</v>
      </c>
      <c r="M4360" s="181">
        <v>0</v>
      </c>
      <c r="N4360" s="182" t="s">
        <v>146</v>
      </c>
      <c r="O4360" s="183" t="s">
        <v>146</v>
      </c>
    </row>
    <row r="4361" spans="1:15" customFormat="1" ht="15.5" x14ac:dyDescent="0.35">
      <c r="A4361" s="176" t="s">
        <v>9454</v>
      </c>
      <c r="B4361" s="177" t="s">
        <v>9455</v>
      </c>
      <c r="C4361" s="176" t="s">
        <v>91</v>
      </c>
      <c r="D4361" s="176" t="s">
        <v>384</v>
      </c>
      <c r="E4361" s="176" t="s">
        <v>8206</v>
      </c>
      <c r="F4361" s="176">
        <v>2024</v>
      </c>
      <c r="G4361" s="176" t="s">
        <v>138</v>
      </c>
      <c r="H4361" s="176" t="s">
        <v>321</v>
      </c>
      <c r="I4361" s="176" t="s">
        <v>322</v>
      </c>
      <c r="J4361" s="250" t="s">
        <v>13</v>
      </c>
      <c r="K4361" s="178">
        <v>12024</v>
      </c>
      <c r="L4361" s="178">
        <v>0</v>
      </c>
      <c r="M4361" s="178">
        <v>0</v>
      </c>
      <c r="N4361" s="182" t="s">
        <v>146</v>
      </c>
      <c r="O4361" s="183" t="s">
        <v>146</v>
      </c>
    </row>
    <row r="4362" spans="1:15" customFormat="1" ht="15.5" x14ac:dyDescent="0.35">
      <c r="A4362" s="123" t="s">
        <v>9456</v>
      </c>
      <c r="B4362" s="124" t="s">
        <v>9457</v>
      </c>
      <c r="C4362" s="123" t="s">
        <v>96</v>
      </c>
      <c r="D4362" s="123" t="s">
        <v>155</v>
      </c>
      <c r="E4362" s="123" t="s">
        <v>155</v>
      </c>
      <c r="F4362" s="123">
        <v>2024</v>
      </c>
      <c r="G4362" s="123" t="s">
        <v>138</v>
      </c>
      <c r="H4362" s="123" t="s">
        <v>151</v>
      </c>
      <c r="I4362" s="123" t="s">
        <v>152</v>
      </c>
      <c r="J4362" s="251" t="s">
        <v>13</v>
      </c>
      <c r="K4362" s="181">
        <v>200313</v>
      </c>
      <c r="L4362" s="181">
        <v>0</v>
      </c>
      <c r="M4362" s="181">
        <v>0</v>
      </c>
      <c r="N4362" s="182" t="s">
        <v>146</v>
      </c>
      <c r="O4362" s="183" t="s">
        <v>146</v>
      </c>
    </row>
    <row r="4363" spans="1:15" customFormat="1" ht="15.5" x14ac:dyDescent="0.35">
      <c r="A4363" s="176" t="s">
        <v>9458</v>
      </c>
      <c r="B4363" s="177" t="s">
        <v>9459</v>
      </c>
      <c r="C4363" s="176" t="s">
        <v>100</v>
      </c>
      <c r="D4363" s="176" t="s">
        <v>1471</v>
      </c>
      <c r="E4363" s="176" t="s">
        <v>155</v>
      </c>
      <c r="F4363" s="176">
        <v>2024</v>
      </c>
      <c r="G4363" s="176" t="s">
        <v>138</v>
      </c>
      <c r="H4363" s="176" t="s">
        <v>151</v>
      </c>
      <c r="I4363" s="176" t="s">
        <v>152</v>
      </c>
      <c r="J4363" s="250" t="s">
        <v>13</v>
      </c>
      <c r="K4363" s="178">
        <v>618120</v>
      </c>
      <c r="L4363" s="178">
        <v>0</v>
      </c>
      <c r="M4363" s="178">
        <v>0</v>
      </c>
      <c r="N4363" s="182" t="s">
        <v>146</v>
      </c>
      <c r="O4363" s="183" t="s">
        <v>146</v>
      </c>
    </row>
    <row r="4364" spans="1:15" customFormat="1" ht="15.5" x14ac:dyDescent="0.35">
      <c r="A4364" s="123" t="s">
        <v>9460</v>
      </c>
      <c r="B4364" s="124" t="s">
        <v>9461</v>
      </c>
      <c r="C4364" s="123" t="s">
        <v>91</v>
      </c>
      <c r="D4364" s="123" t="s">
        <v>460</v>
      </c>
      <c r="E4364" s="123" t="s">
        <v>919</v>
      </c>
      <c r="F4364" s="123">
        <v>2024</v>
      </c>
      <c r="G4364" s="123" t="s">
        <v>138</v>
      </c>
      <c r="H4364" s="123" t="s">
        <v>847</v>
      </c>
      <c r="I4364" s="123" t="s">
        <v>1673</v>
      </c>
      <c r="J4364" s="251" t="s">
        <v>13</v>
      </c>
      <c r="K4364" s="181">
        <v>2491956</v>
      </c>
      <c r="L4364" s="181">
        <v>0</v>
      </c>
      <c r="M4364" s="181">
        <v>0</v>
      </c>
      <c r="N4364" s="182" t="s">
        <v>146</v>
      </c>
      <c r="O4364" s="183" t="s">
        <v>146</v>
      </c>
    </row>
    <row r="4365" spans="1:15" customFormat="1" ht="15.5" x14ac:dyDescent="0.35">
      <c r="A4365" s="176" t="s">
        <v>9462</v>
      </c>
      <c r="B4365" s="177" t="s">
        <v>9463</v>
      </c>
      <c r="C4365" s="176" t="s">
        <v>100</v>
      </c>
      <c r="D4365" s="176" t="s">
        <v>73</v>
      </c>
      <c r="E4365" s="176" t="s">
        <v>1009</v>
      </c>
      <c r="F4365" s="176">
        <v>2024</v>
      </c>
      <c r="G4365" s="176" t="s">
        <v>138</v>
      </c>
      <c r="H4365" s="176" t="s">
        <v>151</v>
      </c>
      <c r="I4365" s="176" t="s">
        <v>200</v>
      </c>
      <c r="J4365" s="250" t="s">
        <v>13</v>
      </c>
      <c r="K4365" s="178">
        <v>655441</v>
      </c>
      <c r="L4365" s="178">
        <v>0</v>
      </c>
      <c r="M4365" s="178">
        <v>0</v>
      </c>
      <c r="N4365" s="182" t="s">
        <v>146</v>
      </c>
      <c r="O4365" s="183" t="s">
        <v>146</v>
      </c>
    </row>
    <row r="4366" spans="1:15" customFormat="1" ht="15.5" x14ac:dyDescent="0.35">
      <c r="A4366" s="123" t="s">
        <v>9464</v>
      </c>
      <c r="B4366" s="124" t="s">
        <v>9465</v>
      </c>
      <c r="C4366" s="123" t="s">
        <v>91</v>
      </c>
      <c r="D4366" s="123" t="s">
        <v>763</v>
      </c>
      <c r="E4366" s="123" t="s">
        <v>1337</v>
      </c>
      <c r="F4366" s="123">
        <v>2024</v>
      </c>
      <c r="G4366" s="123" t="s">
        <v>138</v>
      </c>
      <c r="H4366" s="123" t="s">
        <v>321</v>
      </c>
      <c r="I4366" s="123" t="s">
        <v>322</v>
      </c>
      <c r="J4366" s="251" t="s">
        <v>13</v>
      </c>
      <c r="K4366" s="181">
        <v>1055</v>
      </c>
      <c r="L4366" s="181">
        <v>0</v>
      </c>
      <c r="M4366" s="181">
        <v>0</v>
      </c>
      <c r="N4366" s="182" t="s">
        <v>146</v>
      </c>
      <c r="O4366" s="183" t="s">
        <v>146</v>
      </c>
    </row>
    <row r="4367" spans="1:15" customFormat="1" ht="15.5" x14ac:dyDescent="0.35">
      <c r="A4367" s="176" t="s">
        <v>9466</v>
      </c>
      <c r="B4367" s="177" t="s">
        <v>9467</v>
      </c>
      <c r="C4367" s="176" t="s">
        <v>97</v>
      </c>
      <c r="D4367" s="176" t="s">
        <v>155</v>
      </c>
      <c r="E4367" s="176" t="s">
        <v>155</v>
      </c>
      <c r="F4367" s="176">
        <v>2024</v>
      </c>
      <c r="G4367" s="176" t="s">
        <v>138</v>
      </c>
      <c r="H4367" s="176" t="s">
        <v>162</v>
      </c>
      <c r="I4367" s="176" t="s">
        <v>238</v>
      </c>
      <c r="J4367" s="250" t="s">
        <v>14</v>
      </c>
      <c r="K4367" s="178">
        <v>51088</v>
      </c>
      <c r="L4367" s="178">
        <v>0</v>
      </c>
      <c r="M4367" s="178">
        <v>0</v>
      </c>
      <c r="N4367" s="182" t="s">
        <v>146</v>
      </c>
      <c r="O4367" s="183" t="s">
        <v>146</v>
      </c>
    </row>
    <row r="4368" spans="1:15" customFormat="1" ht="15.5" x14ac:dyDescent="0.35">
      <c r="A4368" s="123" t="s">
        <v>9468</v>
      </c>
      <c r="B4368" s="124" t="s">
        <v>9469</v>
      </c>
      <c r="C4368" s="123" t="s">
        <v>91</v>
      </c>
      <c r="D4368" s="123" t="s">
        <v>384</v>
      </c>
      <c r="E4368" s="123" t="s">
        <v>1145</v>
      </c>
      <c r="F4368" s="123">
        <v>2024</v>
      </c>
      <c r="G4368" s="123" t="s">
        <v>138</v>
      </c>
      <c r="H4368" s="123" t="s">
        <v>151</v>
      </c>
      <c r="I4368" s="123" t="s">
        <v>791</v>
      </c>
      <c r="J4368" s="251" t="s">
        <v>13</v>
      </c>
      <c r="K4368" s="181">
        <v>70082</v>
      </c>
      <c r="L4368" s="181">
        <v>0</v>
      </c>
      <c r="M4368" s="181">
        <v>0</v>
      </c>
      <c r="N4368" s="182" t="s">
        <v>146</v>
      </c>
      <c r="O4368" s="183" t="s">
        <v>146</v>
      </c>
    </row>
    <row r="4369" spans="1:15" customFormat="1" ht="15.5" x14ac:dyDescent="0.35">
      <c r="A4369" s="176" t="s">
        <v>9470</v>
      </c>
      <c r="B4369" s="177" t="s">
        <v>9471</v>
      </c>
      <c r="C4369" s="176" t="s">
        <v>91</v>
      </c>
      <c r="D4369" s="176" t="s">
        <v>384</v>
      </c>
      <c r="E4369" s="176" t="s">
        <v>1145</v>
      </c>
      <c r="F4369" s="176">
        <v>2024</v>
      </c>
      <c r="G4369" s="176" t="s">
        <v>138</v>
      </c>
      <c r="H4369" s="176" t="s">
        <v>139</v>
      </c>
      <c r="I4369" s="176" t="s">
        <v>140</v>
      </c>
      <c r="J4369" s="250" t="s">
        <v>13</v>
      </c>
      <c r="K4369" s="178">
        <v>389643</v>
      </c>
      <c r="L4369" s="178">
        <v>0</v>
      </c>
      <c r="M4369" s="178">
        <v>0</v>
      </c>
      <c r="N4369" s="182" t="s">
        <v>146</v>
      </c>
      <c r="O4369" s="183" t="s">
        <v>146</v>
      </c>
    </row>
    <row r="4370" spans="1:15" customFormat="1" ht="15.5" x14ac:dyDescent="0.35">
      <c r="A4370" s="123" t="s">
        <v>9472</v>
      </c>
      <c r="B4370" s="124" t="s">
        <v>9473</v>
      </c>
      <c r="C4370" s="123" t="s">
        <v>90</v>
      </c>
      <c r="D4370" s="123" t="s">
        <v>404</v>
      </c>
      <c r="E4370" s="123" t="s">
        <v>679</v>
      </c>
      <c r="F4370" s="123">
        <v>2024</v>
      </c>
      <c r="G4370" s="123" t="s">
        <v>138</v>
      </c>
      <c r="H4370" s="123" t="s">
        <v>270</v>
      </c>
      <c r="I4370" s="123" t="s">
        <v>271</v>
      </c>
      <c r="J4370" s="251" t="s">
        <v>13</v>
      </c>
      <c r="K4370" s="181">
        <v>233505</v>
      </c>
      <c r="L4370" s="181">
        <v>0</v>
      </c>
      <c r="M4370" s="181">
        <v>0</v>
      </c>
      <c r="N4370" s="182" t="s">
        <v>146</v>
      </c>
      <c r="O4370" s="183" t="s">
        <v>146</v>
      </c>
    </row>
    <row r="4371" spans="1:15" customFormat="1" ht="15.5" x14ac:dyDescent="0.35">
      <c r="A4371" s="176" t="s">
        <v>9474</v>
      </c>
      <c r="B4371" s="177" t="s">
        <v>9475</v>
      </c>
      <c r="C4371" s="176" t="s">
        <v>96</v>
      </c>
      <c r="D4371" s="176" t="s">
        <v>166</v>
      </c>
      <c r="E4371" s="176" t="s">
        <v>281</v>
      </c>
      <c r="F4371" s="176">
        <v>2024</v>
      </c>
      <c r="G4371" s="176" t="s">
        <v>138</v>
      </c>
      <c r="H4371" s="176" t="s">
        <v>162</v>
      </c>
      <c r="I4371" s="176" t="s">
        <v>252</v>
      </c>
      <c r="J4371" s="250" t="s">
        <v>13</v>
      </c>
      <c r="K4371" s="178">
        <v>16377306</v>
      </c>
      <c r="L4371" s="178">
        <v>0</v>
      </c>
      <c r="M4371" s="178">
        <v>0</v>
      </c>
      <c r="N4371" s="182" t="s">
        <v>146</v>
      </c>
      <c r="O4371" s="183" t="s">
        <v>146</v>
      </c>
    </row>
    <row r="4372" spans="1:15" customFormat="1" ht="15.5" x14ac:dyDescent="0.35">
      <c r="A4372" s="123" t="s">
        <v>9476</v>
      </c>
      <c r="B4372" s="124" t="s">
        <v>9477</v>
      </c>
      <c r="C4372" s="123" t="s">
        <v>93</v>
      </c>
      <c r="D4372" s="123" t="s">
        <v>234</v>
      </c>
      <c r="E4372" s="123" t="s">
        <v>7240</v>
      </c>
      <c r="F4372" s="123">
        <v>2024</v>
      </c>
      <c r="G4372" s="123" t="s">
        <v>138</v>
      </c>
      <c r="H4372" s="123" t="s">
        <v>270</v>
      </c>
      <c r="I4372" s="123" t="s">
        <v>271</v>
      </c>
      <c r="J4372" s="251" t="s">
        <v>13</v>
      </c>
      <c r="K4372" s="181">
        <v>3577</v>
      </c>
      <c r="L4372" s="181">
        <v>0</v>
      </c>
      <c r="M4372" s="181">
        <v>0</v>
      </c>
      <c r="N4372" s="182" t="s">
        <v>146</v>
      </c>
      <c r="O4372" s="183" t="s">
        <v>146</v>
      </c>
    </row>
    <row r="4373" spans="1:15" customFormat="1" ht="15.5" x14ac:dyDescent="0.35">
      <c r="A4373" s="176" t="s">
        <v>9478</v>
      </c>
      <c r="B4373" s="177" t="s">
        <v>9479</v>
      </c>
      <c r="C4373" s="176" t="s">
        <v>100</v>
      </c>
      <c r="D4373" s="176" t="s">
        <v>1471</v>
      </c>
      <c r="E4373" s="176" t="s">
        <v>2423</v>
      </c>
      <c r="F4373" s="176">
        <v>2024</v>
      </c>
      <c r="G4373" s="176" t="s">
        <v>138</v>
      </c>
      <c r="H4373" s="176" t="s">
        <v>162</v>
      </c>
      <c r="I4373" s="176" t="s">
        <v>218</v>
      </c>
      <c r="J4373" s="250" t="s">
        <v>13</v>
      </c>
      <c r="K4373" s="178">
        <v>401988</v>
      </c>
      <c r="L4373" s="178">
        <v>0</v>
      </c>
      <c r="M4373" s="178">
        <v>0</v>
      </c>
      <c r="N4373" s="182" t="s">
        <v>146</v>
      </c>
      <c r="O4373" s="183" t="s">
        <v>146</v>
      </c>
    </row>
    <row r="4374" spans="1:15" customFormat="1" ht="15.5" x14ac:dyDescent="0.35">
      <c r="A4374" s="123" t="s">
        <v>9480</v>
      </c>
      <c r="B4374" s="124" t="s">
        <v>9481</v>
      </c>
      <c r="C4374" s="123" t="s">
        <v>91</v>
      </c>
      <c r="D4374" s="123" t="s">
        <v>460</v>
      </c>
      <c r="E4374" s="123" t="s">
        <v>461</v>
      </c>
      <c r="F4374" s="123">
        <v>2024</v>
      </c>
      <c r="G4374" s="123" t="s">
        <v>138</v>
      </c>
      <c r="H4374" s="123" t="s">
        <v>139</v>
      </c>
      <c r="I4374" s="123" t="s">
        <v>140</v>
      </c>
      <c r="J4374" s="251" t="s">
        <v>13</v>
      </c>
      <c r="K4374" s="181">
        <v>0</v>
      </c>
      <c r="L4374" s="181">
        <v>0</v>
      </c>
      <c r="M4374" s="181">
        <v>0</v>
      </c>
      <c r="N4374" s="182" t="s">
        <v>146</v>
      </c>
      <c r="O4374" s="183" t="s">
        <v>146</v>
      </c>
    </row>
    <row r="4375" spans="1:15" customFormat="1" ht="15.5" x14ac:dyDescent="0.35">
      <c r="A4375" s="176" t="s">
        <v>9482</v>
      </c>
      <c r="B4375" s="177" t="s">
        <v>9483</v>
      </c>
      <c r="C4375" s="176" t="s">
        <v>90</v>
      </c>
      <c r="D4375" s="176" t="s">
        <v>63</v>
      </c>
      <c r="E4375" s="176" t="s">
        <v>901</v>
      </c>
      <c r="F4375" s="176">
        <v>2024</v>
      </c>
      <c r="G4375" s="176" t="s">
        <v>138</v>
      </c>
      <c r="H4375" s="176" t="s">
        <v>321</v>
      </c>
      <c r="I4375" s="176" t="s">
        <v>830</v>
      </c>
      <c r="J4375" s="250" t="s">
        <v>14</v>
      </c>
      <c r="K4375" s="178">
        <v>335177</v>
      </c>
      <c r="L4375" s="178">
        <v>0</v>
      </c>
      <c r="M4375" s="178">
        <v>0</v>
      </c>
      <c r="N4375" s="182" t="s">
        <v>146</v>
      </c>
      <c r="O4375" s="183" t="s">
        <v>146</v>
      </c>
    </row>
    <row r="4376" spans="1:15" customFormat="1" ht="15.5" x14ac:dyDescent="0.35">
      <c r="A4376" s="123" t="s">
        <v>9484</v>
      </c>
      <c r="B4376" s="124" t="s">
        <v>9485</v>
      </c>
      <c r="C4376" s="123" t="s">
        <v>91</v>
      </c>
      <c r="D4376" s="123" t="s">
        <v>384</v>
      </c>
      <c r="E4376" s="123" t="s">
        <v>478</v>
      </c>
      <c r="F4376" s="123">
        <v>2024</v>
      </c>
      <c r="G4376" s="123" t="s">
        <v>138</v>
      </c>
      <c r="H4376" s="123" t="s">
        <v>162</v>
      </c>
      <c r="I4376" s="123" t="s">
        <v>1018</v>
      </c>
      <c r="J4376" s="251" t="s">
        <v>13</v>
      </c>
      <c r="K4376" s="181">
        <v>130785</v>
      </c>
      <c r="L4376" s="181">
        <v>0</v>
      </c>
      <c r="M4376" s="181">
        <v>0</v>
      </c>
      <c r="N4376" s="182" t="s">
        <v>146</v>
      </c>
      <c r="O4376" s="183" t="s">
        <v>146</v>
      </c>
    </row>
    <row r="4377" spans="1:15" customFormat="1" ht="15.5" x14ac:dyDescent="0.35">
      <c r="A4377" s="176" t="s">
        <v>9486</v>
      </c>
      <c r="B4377" s="177" t="s">
        <v>9487</v>
      </c>
      <c r="C4377" s="176" t="s">
        <v>96</v>
      </c>
      <c r="D4377" s="176" t="s">
        <v>166</v>
      </c>
      <c r="E4377" s="176" t="s">
        <v>167</v>
      </c>
      <c r="F4377" s="176">
        <v>2024</v>
      </c>
      <c r="G4377" s="176" t="s">
        <v>138</v>
      </c>
      <c r="H4377" s="176" t="s">
        <v>144</v>
      </c>
      <c r="I4377" s="176" t="s">
        <v>145</v>
      </c>
      <c r="J4377" s="250" t="s">
        <v>13</v>
      </c>
      <c r="K4377" s="178">
        <v>10563</v>
      </c>
      <c r="L4377" s="178">
        <v>0</v>
      </c>
      <c r="M4377" s="178">
        <v>0</v>
      </c>
      <c r="N4377" s="182" t="s">
        <v>146</v>
      </c>
      <c r="O4377" s="183" t="s">
        <v>146</v>
      </c>
    </row>
    <row r="4378" spans="1:15" customFormat="1" ht="15.5" x14ac:dyDescent="0.35">
      <c r="A4378" s="123" t="s">
        <v>9488</v>
      </c>
      <c r="B4378" s="124" t="s">
        <v>9489</v>
      </c>
      <c r="C4378" s="123" t="s">
        <v>91</v>
      </c>
      <c r="D4378" s="123" t="s">
        <v>384</v>
      </c>
      <c r="E4378" s="123" t="s">
        <v>2859</v>
      </c>
      <c r="F4378" s="123">
        <v>2024</v>
      </c>
      <c r="G4378" s="123" t="s">
        <v>138</v>
      </c>
      <c r="H4378" s="123" t="s">
        <v>139</v>
      </c>
      <c r="I4378" s="123" t="s">
        <v>140</v>
      </c>
      <c r="J4378" s="251" t="s">
        <v>77</v>
      </c>
      <c r="K4378" s="181">
        <v>330001</v>
      </c>
      <c r="L4378" s="181">
        <v>0</v>
      </c>
      <c r="M4378" s="181">
        <v>0</v>
      </c>
      <c r="N4378" s="182" t="s">
        <v>146</v>
      </c>
      <c r="O4378" s="183" t="s">
        <v>146</v>
      </c>
    </row>
    <row r="4379" spans="1:15" customFormat="1" ht="15.5" x14ac:dyDescent="0.35">
      <c r="A4379" s="176" t="s">
        <v>9490</v>
      </c>
      <c r="B4379" s="177" t="s">
        <v>9491</v>
      </c>
      <c r="C4379" s="176" t="s">
        <v>100</v>
      </c>
      <c r="D4379" s="176" t="s">
        <v>73</v>
      </c>
      <c r="E4379" s="176" t="s">
        <v>1009</v>
      </c>
      <c r="F4379" s="176">
        <v>2024</v>
      </c>
      <c r="G4379" s="176" t="s">
        <v>138</v>
      </c>
      <c r="H4379" s="176" t="s">
        <v>151</v>
      </c>
      <c r="I4379" s="176" t="s">
        <v>200</v>
      </c>
      <c r="J4379" s="250" t="s">
        <v>13</v>
      </c>
      <c r="K4379" s="178">
        <v>512527</v>
      </c>
      <c r="L4379" s="178">
        <v>0</v>
      </c>
      <c r="M4379" s="178">
        <v>0</v>
      </c>
      <c r="N4379" s="182" t="s">
        <v>146</v>
      </c>
      <c r="O4379" s="183" t="s">
        <v>146</v>
      </c>
    </row>
    <row r="4380" spans="1:15" customFormat="1" ht="15.5" x14ac:dyDescent="0.35">
      <c r="A4380" s="123" t="s">
        <v>9492</v>
      </c>
      <c r="B4380" s="124" t="s">
        <v>9493</v>
      </c>
      <c r="C4380" s="123" t="s">
        <v>100</v>
      </c>
      <c r="D4380" s="123" t="s">
        <v>73</v>
      </c>
      <c r="E4380" s="123" t="s">
        <v>1009</v>
      </c>
      <c r="F4380" s="123">
        <v>2024</v>
      </c>
      <c r="G4380" s="123" t="s">
        <v>138</v>
      </c>
      <c r="H4380" s="123" t="s">
        <v>151</v>
      </c>
      <c r="I4380" s="123" t="s">
        <v>200</v>
      </c>
      <c r="J4380" s="251" t="s">
        <v>13</v>
      </c>
      <c r="K4380" s="181">
        <v>306926</v>
      </c>
      <c r="L4380" s="181">
        <v>0</v>
      </c>
      <c r="M4380" s="181">
        <v>0</v>
      </c>
      <c r="N4380" s="182" t="s">
        <v>146</v>
      </c>
      <c r="O4380" s="183" t="s">
        <v>146</v>
      </c>
    </row>
    <row r="4381" spans="1:15" customFormat="1" ht="15.5" x14ac:dyDescent="0.35">
      <c r="A4381" s="176" t="s">
        <v>9494</v>
      </c>
      <c r="B4381" s="177" t="s">
        <v>9495</v>
      </c>
      <c r="C4381" s="176" t="s">
        <v>100</v>
      </c>
      <c r="D4381" s="176" t="s">
        <v>73</v>
      </c>
      <c r="E4381" s="176" t="s">
        <v>1009</v>
      </c>
      <c r="F4381" s="176">
        <v>2024</v>
      </c>
      <c r="G4381" s="176" t="s">
        <v>138</v>
      </c>
      <c r="H4381" s="176" t="s">
        <v>321</v>
      </c>
      <c r="I4381" s="176" t="s">
        <v>3675</v>
      </c>
      <c r="J4381" s="250" t="s">
        <v>13</v>
      </c>
      <c r="K4381" s="178">
        <v>1004</v>
      </c>
      <c r="L4381" s="178">
        <v>0</v>
      </c>
      <c r="M4381" s="178">
        <v>0</v>
      </c>
      <c r="N4381" s="182" t="s">
        <v>146</v>
      </c>
      <c r="O4381" s="183" t="s">
        <v>146</v>
      </c>
    </row>
    <row r="4382" spans="1:15" customFormat="1" ht="15.5" x14ac:dyDescent="0.35">
      <c r="A4382" s="123" t="s">
        <v>9496</v>
      </c>
      <c r="B4382" s="124" t="s">
        <v>9497</v>
      </c>
      <c r="C4382" s="123" t="s">
        <v>292</v>
      </c>
      <c r="D4382" s="123" t="s">
        <v>155</v>
      </c>
      <c r="E4382" s="123" t="s">
        <v>155</v>
      </c>
      <c r="F4382" s="123">
        <v>2024</v>
      </c>
      <c r="G4382" s="123" t="s">
        <v>138</v>
      </c>
      <c r="H4382" s="123" t="s">
        <v>162</v>
      </c>
      <c r="I4382" s="123" t="s">
        <v>2163</v>
      </c>
      <c r="J4382" s="251" t="s">
        <v>77</v>
      </c>
      <c r="K4382" s="181">
        <v>8917202</v>
      </c>
      <c r="L4382" s="181">
        <v>0</v>
      </c>
      <c r="M4382" s="181">
        <v>0</v>
      </c>
      <c r="N4382" s="182" t="s">
        <v>146</v>
      </c>
      <c r="O4382" s="183" t="s">
        <v>146</v>
      </c>
    </row>
    <row r="4383" spans="1:15" customFormat="1" ht="15.5" x14ac:dyDescent="0.35">
      <c r="A4383" s="176" t="s">
        <v>9498</v>
      </c>
      <c r="B4383" s="177" t="s">
        <v>9499</v>
      </c>
      <c r="C4383" s="176" t="s">
        <v>92</v>
      </c>
      <c r="D4383" s="176" t="s">
        <v>361</v>
      </c>
      <c r="E4383" s="176" t="s">
        <v>1017</v>
      </c>
      <c r="F4383" s="176">
        <v>2024</v>
      </c>
      <c r="G4383" s="176" t="s">
        <v>138</v>
      </c>
      <c r="H4383" s="176" t="s">
        <v>151</v>
      </c>
      <c r="I4383" s="176" t="s">
        <v>152</v>
      </c>
      <c r="J4383" s="250" t="s">
        <v>77</v>
      </c>
      <c r="K4383" s="178">
        <v>3500000</v>
      </c>
      <c r="L4383" s="178">
        <v>0</v>
      </c>
      <c r="M4383" s="178">
        <v>0</v>
      </c>
      <c r="N4383" s="182" t="s">
        <v>146</v>
      </c>
      <c r="O4383" s="183" t="s">
        <v>146</v>
      </c>
    </row>
    <row r="4384" spans="1:15" customFormat="1" ht="15.5" x14ac:dyDescent="0.35">
      <c r="A4384" s="123" t="s">
        <v>9500</v>
      </c>
      <c r="B4384" s="124" t="s">
        <v>9501</v>
      </c>
      <c r="C4384" s="123" t="s">
        <v>96</v>
      </c>
      <c r="D4384" s="123" t="s">
        <v>166</v>
      </c>
      <c r="E4384" s="123" t="s">
        <v>281</v>
      </c>
      <c r="F4384" s="123">
        <v>2024</v>
      </c>
      <c r="G4384" s="123" t="s">
        <v>138</v>
      </c>
      <c r="H4384" s="123" t="s">
        <v>162</v>
      </c>
      <c r="I4384" s="123" t="s">
        <v>238</v>
      </c>
      <c r="J4384" s="251" t="s">
        <v>77</v>
      </c>
      <c r="K4384" s="181">
        <v>494077</v>
      </c>
      <c r="L4384" s="181">
        <v>0</v>
      </c>
      <c r="M4384" s="181">
        <v>0</v>
      </c>
      <c r="N4384" s="182" t="s">
        <v>146</v>
      </c>
      <c r="O4384" s="183" t="s">
        <v>146</v>
      </c>
    </row>
    <row r="4385" spans="1:15" customFormat="1" ht="15.5" x14ac:dyDescent="0.35">
      <c r="A4385" s="176" t="s">
        <v>9502</v>
      </c>
      <c r="B4385" s="177" t="s">
        <v>9503</v>
      </c>
      <c r="C4385" s="176" t="s">
        <v>93</v>
      </c>
      <c r="D4385" s="176" t="s">
        <v>155</v>
      </c>
      <c r="E4385" s="176" t="s">
        <v>155</v>
      </c>
      <c r="F4385" s="176">
        <v>2024</v>
      </c>
      <c r="G4385" s="176" t="s">
        <v>138</v>
      </c>
      <c r="H4385" s="176" t="s">
        <v>151</v>
      </c>
      <c r="I4385" s="176" t="s">
        <v>152</v>
      </c>
      <c r="J4385" s="250" t="s">
        <v>13</v>
      </c>
      <c r="K4385" s="178">
        <v>787114</v>
      </c>
      <c r="L4385" s="178">
        <v>0</v>
      </c>
      <c r="M4385" s="178">
        <v>0</v>
      </c>
      <c r="N4385" s="182" t="s">
        <v>146</v>
      </c>
      <c r="O4385" s="183" t="s">
        <v>146</v>
      </c>
    </row>
    <row r="4386" spans="1:15" customFormat="1" ht="15.5" x14ac:dyDescent="0.35">
      <c r="A4386" s="123" t="s">
        <v>9504</v>
      </c>
      <c r="B4386" s="124" t="s">
        <v>9505</v>
      </c>
      <c r="C4386" s="123" t="s">
        <v>91</v>
      </c>
      <c r="D4386" s="123" t="s">
        <v>384</v>
      </c>
      <c r="E4386" s="123" t="s">
        <v>603</v>
      </c>
      <c r="F4386" s="123">
        <v>2024</v>
      </c>
      <c r="G4386" s="123" t="s">
        <v>138</v>
      </c>
      <c r="H4386" s="123" t="s">
        <v>151</v>
      </c>
      <c r="I4386" s="123" t="s">
        <v>200</v>
      </c>
      <c r="J4386" s="251" t="s">
        <v>13</v>
      </c>
      <c r="K4386" s="181">
        <v>140416</v>
      </c>
      <c r="L4386" s="181">
        <v>0</v>
      </c>
      <c r="M4386" s="181">
        <v>0</v>
      </c>
      <c r="N4386" s="182" t="s">
        <v>146</v>
      </c>
      <c r="O4386" s="183" t="s">
        <v>146</v>
      </c>
    </row>
    <row r="4387" spans="1:15" customFormat="1" ht="15.5" x14ac:dyDescent="0.35">
      <c r="A4387" s="176" t="s">
        <v>9506</v>
      </c>
      <c r="B4387" s="177" t="s">
        <v>9507</v>
      </c>
      <c r="C4387" s="176" t="s">
        <v>91</v>
      </c>
      <c r="D4387" s="176" t="s">
        <v>384</v>
      </c>
      <c r="E4387" s="176" t="s">
        <v>2825</v>
      </c>
      <c r="F4387" s="176">
        <v>2024</v>
      </c>
      <c r="G4387" s="176" t="s">
        <v>138</v>
      </c>
      <c r="H4387" s="176" t="s">
        <v>139</v>
      </c>
      <c r="I4387" s="176" t="s">
        <v>177</v>
      </c>
      <c r="J4387" s="250" t="s">
        <v>13</v>
      </c>
      <c r="K4387" s="178">
        <v>3790036</v>
      </c>
      <c r="L4387" s="178">
        <v>0</v>
      </c>
      <c r="M4387" s="178">
        <v>0</v>
      </c>
      <c r="N4387" s="182" t="s">
        <v>146</v>
      </c>
      <c r="O4387" s="183" t="s">
        <v>146</v>
      </c>
    </row>
    <row r="4388" spans="1:15" customFormat="1" ht="15.5" x14ac:dyDescent="0.35">
      <c r="A4388" s="123" t="s">
        <v>9508</v>
      </c>
      <c r="B4388" s="124" t="s">
        <v>9509</v>
      </c>
      <c r="C4388" s="123" t="s">
        <v>100</v>
      </c>
      <c r="D4388" s="123" t="s">
        <v>73</v>
      </c>
      <c r="E4388" s="123" t="s">
        <v>1412</v>
      </c>
      <c r="F4388" s="123">
        <v>2024</v>
      </c>
      <c r="G4388" s="123" t="s">
        <v>138</v>
      </c>
      <c r="H4388" s="123" t="s">
        <v>210</v>
      </c>
      <c r="I4388" s="123" t="s">
        <v>289</v>
      </c>
      <c r="J4388" s="251" t="s">
        <v>13</v>
      </c>
      <c r="K4388" s="181">
        <v>631512</v>
      </c>
      <c r="L4388" s="181">
        <v>0</v>
      </c>
      <c r="M4388" s="181">
        <v>0</v>
      </c>
      <c r="N4388" s="182" t="s">
        <v>146</v>
      </c>
      <c r="O4388" s="183" t="s">
        <v>146</v>
      </c>
    </row>
    <row r="4389" spans="1:15" customFormat="1" ht="15.5" x14ac:dyDescent="0.35">
      <c r="A4389" s="176" t="s">
        <v>9510</v>
      </c>
      <c r="B4389" s="177" t="s">
        <v>9511</v>
      </c>
      <c r="C4389" s="176" t="s">
        <v>89</v>
      </c>
      <c r="D4389" s="176" t="s">
        <v>221</v>
      </c>
      <c r="E4389" s="176" t="s">
        <v>62</v>
      </c>
      <c r="F4389" s="176">
        <v>2024</v>
      </c>
      <c r="G4389" s="176" t="s">
        <v>138</v>
      </c>
      <c r="H4389" s="176" t="s">
        <v>321</v>
      </c>
      <c r="I4389" s="176" t="s">
        <v>1181</v>
      </c>
      <c r="J4389" s="250" t="s">
        <v>13</v>
      </c>
      <c r="K4389" s="178">
        <v>2000</v>
      </c>
      <c r="L4389" s="178">
        <v>0</v>
      </c>
      <c r="M4389" s="178">
        <v>0</v>
      </c>
      <c r="N4389" s="182" t="s">
        <v>146</v>
      </c>
      <c r="O4389" s="183" t="s">
        <v>146</v>
      </c>
    </row>
    <row r="4390" spans="1:15" customFormat="1" ht="15.5" x14ac:dyDescent="0.35">
      <c r="A4390" s="123" t="s">
        <v>9512</v>
      </c>
      <c r="B4390" s="124" t="s">
        <v>9513</v>
      </c>
      <c r="C4390" s="123" t="s">
        <v>91</v>
      </c>
      <c r="D4390" s="123" t="s">
        <v>384</v>
      </c>
      <c r="E4390" s="123" t="s">
        <v>2085</v>
      </c>
      <c r="F4390" s="123">
        <v>2024</v>
      </c>
      <c r="G4390" s="123" t="s">
        <v>138</v>
      </c>
      <c r="H4390" s="123" t="s">
        <v>162</v>
      </c>
      <c r="I4390" s="123" t="s">
        <v>1018</v>
      </c>
      <c r="J4390" s="251" t="s">
        <v>13</v>
      </c>
      <c r="K4390" s="181">
        <v>327497</v>
      </c>
      <c r="L4390" s="181">
        <v>0</v>
      </c>
      <c r="M4390" s="181">
        <v>0</v>
      </c>
      <c r="N4390" s="182" t="s">
        <v>146</v>
      </c>
      <c r="O4390" s="183" t="s">
        <v>146</v>
      </c>
    </row>
    <row r="4391" spans="1:15" customFormat="1" ht="15.5" x14ac:dyDescent="0.35">
      <c r="A4391" s="176" t="s">
        <v>9514</v>
      </c>
      <c r="B4391" s="177" t="s">
        <v>9515</v>
      </c>
      <c r="C4391" s="176" t="s">
        <v>91</v>
      </c>
      <c r="D4391" s="176" t="s">
        <v>384</v>
      </c>
      <c r="E4391" s="176" t="s">
        <v>1537</v>
      </c>
      <c r="F4391" s="176">
        <v>2024</v>
      </c>
      <c r="G4391" s="176" t="s">
        <v>138</v>
      </c>
      <c r="H4391" s="176" t="s">
        <v>196</v>
      </c>
      <c r="I4391" s="176" t="s">
        <v>196</v>
      </c>
      <c r="J4391" s="250" t="s">
        <v>13</v>
      </c>
      <c r="K4391" s="178">
        <v>197893</v>
      </c>
      <c r="L4391" s="178">
        <v>0</v>
      </c>
      <c r="M4391" s="178">
        <v>0</v>
      </c>
      <c r="N4391" s="182" t="s">
        <v>146</v>
      </c>
      <c r="O4391" s="183" t="s">
        <v>146</v>
      </c>
    </row>
    <row r="4392" spans="1:15" customFormat="1" ht="15.5" x14ac:dyDescent="0.35">
      <c r="A4392" s="123" t="s">
        <v>9516</v>
      </c>
      <c r="B4392" s="124" t="s">
        <v>9517</v>
      </c>
      <c r="C4392" s="123" t="s">
        <v>91</v>
      </c>
      <c r="D4392" s="123" t="s">
        <v>393</v>
      </c>
      <c r="E4392" s="123" t="s">
        <v>4723</v>
      </c>
      <c r="F4392" s="123">
        <v>2024</v>
      </c>
      <c r="G4392" s="123" t="s">
        <v>138</v>
      </c>
      <c r="H4392" s="123" t="s">
        <v>182</v>
      </c>
      <c r="I4392" s="123" t="s">
        <v>330</v>
      </c>
      <c r="J4392" s="251" t="s">
        <v>13</v>
      </c>
      <c r="K4392" s="181">
        <v>817393</v>
      </c>
      <c r="L4392" s="181">
        <v>0</v>
      </c>
      <c r="M4392" s="181">
        <v>0</v>
      </c>
      <c r="N4392" s="182" t="s">
        <v>146</v>
      </c>
      <c r="O4392" s="183" t="s">
        <v>146</v>
      </c>
    </row>
    <row r="4393" spans="1:15" customFormat="1" ht="15.5" x14ac:dyDescent="0.35">
      <c r="A4393" s="176" t="s">
        <v>9518</v>
      </c>
      <c r="B4393" s="177" t="s">
        <v>9519</v>
      </c>
      <c r="C4393" s="176" t="s">
        <v>91</v>
      </c>
      <c r="D4393" s="176" t="s">
        <v>384</v>
      </c>
      <c r="E4393" s="176" t="s">
        <v>1062</v>
      </c>
      <c r="F4393" s="176">
        <v>2024</v>
      </c>
      <c r="G4393" s="176" t="s">
        <v>138</v>
      </c>
      <c r="H4393" s="176" t="s">
        <v>162</v>
      </c>
      <c r="I4393" s="176" t="s">
        <v>1018</v>
      </c>
      <c r="J4393" s="250" t="s">
        <v>13</v>
      </c>
      <c r="K4393" s="178">
        <v>31630</v>
      </c>
      <c r="L4393" s="178">
        <v>0</v>
      </c>
      <c r="M4393" s="178">
        <v>0</v>
      </c>
      <c r="N4393" s="182" t="s">
        <v>146</v>
      </c>
      <c r="O4393" s="183" t="s">
        <v>146</v>
      </c>
    </row>
    <row r="4394" spans="1:15" customFormat="1" ht="15.5" x14ac:dyDescent="0.35">
      <c r="A4394" s="123" t="s">
        <v>9520</v>
      </c>
      <c r="B4394" s="124" t="s">
        <v>9521</v>
      </c>
      <c r="C4394" s="123" t="s">
        <v>89</v>
      </c>
      <c r="D4394" s="123" t="s">
        <v>495</v>
      </c>
      <c r="E4394" s="123" t="s">
        <v>3450</v>
      </c>
      <c r="F4394" s="123">
        <v>2024</v>
      </c>
      <c r="G4394" s="123" t="s">
        <v>138</v>
      </c>
      <c r="H4394" s="123" t="s">
        <v>139</v>
      </c>
      <c r="I4394" s="123" t="s">
        <v>140</v>
      </c>
      <c r="J4394" s="251" t="s">
        <v>13</v>
      </c>
      <c r="K4394" s="181">
        <v>1500</v>
      </c>
      <c r="L4394" s="181">
        <v>0</v>
      </c>
      <c r="M4394" s="181">
        <v>0</v>
      </c>
      <c r="N4394" s="182" t="s">
        <v>146</v>
      </c>
      <c r="O4394" s="183" t="s">
        <v>146</v>
      </c>
    </row>
    <row r="4395" spans="1:15" customFormat="1" ht="15.5" x14ac:dyDescent="0.35">
      <c r="A4395" s="176" t="s">
        <v>9522</v>
      </c>
      <c r="B4395" s="177" t="s">
        <v>9523</v>
      </c>
      <c r="C4395" s="176" t="s">
        <v>91</v>
      </c>
      <c r="D4395" s="176" t="s">
        <v>763</v>
      </c>
      <c r="E4395" s="176" t="s">
        <v>1337</v>
      </c>
      <c r="F4395" s="176">
        <v>2024</v>
      </c>
      <c r="G4395" s="176" t="s">
        <v>138</v>
      </c>
      <c r="H4395" s="176" t="s">
        <v>196</v>
      </c>
      <c r="I4395" s="176" t="s">
        <v>196</v>
      </c>
      <c r="J4395" s="250" t="s">
        <v>13</v>
      </c>
      <c r="K4395" s="178">
        <v>911671</v>
      </c>
      <c r="L4395" s="178">
        <v>0</v>
      </c>
      <c r="M4395" s="178">
        <v>0</v>
      </c>
      <c r="N4395" s="182" t="s">
        <v>146</v>
      </c>
      <c r="O4395" s="183" t="s">
        <v>146</v>
      </c>
    </row>
    <row r="4396" spans="1:15" customFormat="1" ht="15.5" x14ac:dyDescent="0.35">
      <c r="A4396" s="123" t="s">
        <v>9524</v>
      </c>
      <c r="B4396" s="124" t="s">
        <v>9525</v>
      </c>
      <c r="C4396" s="123" t="s">
        <v>96</v>
      </c>
      <c r="D4396" s="123" t="s">
        <v>136</v>
      </c>
      <c r="E4396" s="123" t="s">
        <v>513</v>
      </c>
      <c r="F4396" s="123">
        <v>2024</v>
      </c>
      <c r="G4396" s="123" t="s">
        <v>138</v>
      </c>
      <c r="H4396" s="123" t="s">
        <v>162</v>
      </c>
      <c r="I4396" s="123" t="s">
        <v>218</v>
      </c>
      <c r="J4396" s="251" t="s">
        <v>13</v>
      </c>
      <c r="K4396" s="181">
        <v>5098909</v>
      </c>
      <c r="L4396" s="181">
        <v>0</v>
      </c>
      <c r="M4396" s="181">
        <v>0</v>
      </c>
      <c r="N4396" s="182" t="s">
        <v>146</v>
      </c>
      <c r="O4396" s="183" t="s">
        <v>146</v>
      </c>
    </row>
    <row r="4397" spans="1:15" customFormat="1" ht="15.5" x14ac:dyDescent="0.35">
      <c r="A4397" s="176" t="s">
        <v>9526</v>
      </c>
      <c r="B4397" s="177" t="s">
        <v>9527</v>
      </c>
      <c r="C4397" s="176" t="s">
        <v>89</v>
      </c>
      <c r="D4397" s="176" t="s">
        <v>221</v>
      </c>
      <c r="E4397" s="176" t="s">
        <v>222</v>
      </c>
      <c r="F4397" s="176">
        <v>2024</v>
      </c>
      <c r="G4397" s="176" t="s">
        <v>138</v>
      </c>
      <c r="H4397" s="176" t="s">
        <v>144</v>
      </c>
      <c r="I4397" s="176" t="s">
        <v>943</v>
      </c>
      <c r="J4397" s="250" t="s">
        <v>13</v>
      </c>
      <c r="K4397" s="178">
        <v>77820</v>
      </c>
      <c r="L4397" s="178">
        <v>0</v>
      </c>
      <c r="M4397" s="178">
        <v>0</v>
      </c>
      <c r="N4397" s="182" t="s">
        <v>146</v>
      </c>
      <c r="O4397" s="183" t="s">
        <v>146</v>
      </c>
    </row>
    <row r="4398" spans="1:15" customFormat="1" ht="15.5" x14ac:dyDescent="0.35">
      <c r="A4398" s="123" t="s">
        <v>9528</v>
      </c>
      <c r="B4398" s="124" t="s">
        <v>9529</v>
      </c>
      <c r="C4398" s="123" t="s">
        <v>91</v>
      </c>
      <c r="D4398" s="123" t="s">
        <v>384</v>
      </c>
      <c r="E4398" s="123" t="s">
        <v>2859</v>
      </c>
      <c r="F4398" s="123">
        <v>2024</v>
      </c>
      <c r="G4398" s="123" t="s">
        <v>138</v>
      </c>
      <c r="H4398" s="123" t="s">
        <v>196</v>
      </c>
      <c r="I4398" s="123" t="s">
        <v>196</v>
      </c>
      <c r="J4398" s="251" t="s">
        <v>14</v>
      </c>
      <c r="K4398" s="181">
        <v>1098627</v>
      </c>
      <c r="L4398" s="181">
        <v>0</v>
      </c>
      <c r="M4398" s="181">
        <v>0</v>
      </c>
      <c r="N4398" s="182" t="s">
        <v>146</v>
      </c>
      <c r="O4398" s="183" t="s">
        <v>146</v>
      </c>
    </row>
    <row r="4399" spans="1:15" customFormat="1" ht="15.5" x14ac:dyDescent="0.35">
      <c r="A4399" s="176" t="s">
        <v>9530</v>
      </c>
      <c r="B4399" s="177" t="s">
        <v>9531</v>
      </c>
      <c r="C4399" s="176" t="s">
        <v>89</v>
      </c>
      <c r="D4399" s="176" t="s">
        <v>186</v>
      </c>
      <c r="E4399" s="176" t="s">
        <v>589</v>
      </c>
      <c r="F4399" s="176">
        <v>2024</v>
      </c>
      <c r="G4399" s="176" t="s">
        <v>138</v>
      </c>
      <c r="H4399" s="176" t="s">
        <v>162</v>
      </c>
      <c r="I4399" s="176" t="s">
        <v>1018</v>
      </c>
      <c r="J4399" s="250" t="s">
        <v>13</v>
      </c>
      <c r="K4399" s="178">
        <v>0</v>
      </c>
      <c r="L4399" s="178">
        <v>0</v>
      </c>
      <c r="M4399" s="178">
        <v>0</v>
      </c>
      <c r="N4399" s="182" t="s">
        <v>146</v>
      </c>
      <c r="O4399" s="183" t="s">
        <v>146</v>
      </c>
    </row>
    <row r="4400" spans="1:15" customFormat="1" ht="15.5" x14ac:dyDescent="0.35">
      <c r="A4400" s="123" t="s">
        <v>9532</v>
      </c>
      <c r="B4400" s="124" t="s">
        <v>9533</v>
      </c>
      <c r="C4400" s="123" t="s">
        <v>91</v>
      </c>
      <c r="D4400" s="123" t="s">
        <v>384</v>
      </c>
      <c r="E4400" s="123" t="s">
        <v>8206</v>
      </c>
      <c r="F4400" s="123">
        <v>2024</v>
      </c>
      <c r="G4400" s="123" t="s">
        <v>138</v>
      </c>
      <c r="H4400" s="123" t="s">
        <v>321</v>
      </c>
      <c r="I4400" s="123" t="s">
        <v>322</v>
      </c>
      <c r="J4400" s="251" t="s">
        <v>13</v>
      </c>
      <c r="K4400" s="181">
        <v>1000</v>
      </c>
      <c r="L4400" s="181">
        <v>0</v>
      </c>
      <c r="M4400" s="181">
        <v>0</v>
      </c>
      <c r="N4400" s="182" t="s">
        <v>146</v>
      </c>
      <c r="O4400" s="183" t="s">
        <v>146</v>
      </c>
    </row>
    <row r="4401" spans="1:15" customFormat="1" ht="15.5" x14ac:dyDescent="0.35">
      <c r="A4401" s="176" t="s">
        <v>9534</v>
      </c>
      <c r="B4401" s="177" t="s">
        <v>9535</v>
      </c>
      <c r="C4401" s="176" t="s">
        <v>109</v>
      </c>
      <c r="D4401" s="176" t="s">
        <v>368</v>
      </c>
      <c r="E4401" s="176" t="s">
        <v>368</v>
      </c>
      <c r="F4401" s="176">
        <v>2024</v>
      </c>
      <c r="G4401" s="176" t="s">
        <v>138</v>
      </c>
      <c r="H4401" s="176" t="s">
        <v>270</v>
      </c>
      <c r="I4401" s="176" t="s">
        <v>271</v>
      </c>
      <c r="J4401" s="250" t="s">
        <v>13</v>
      </c>
      <c r="K4401" s="178">
        <v>391467</v>
      </c>
      <c r="L4401" s="178">
        <v>0</v>
      </c>
      <c r="M4401" s="178">
        <v>0</v>
      </c>
      <c r="N4401" s="182" t="s">
        <v>146</v>
      </c>
      <c r="O4401" s="183" t="s">
        <v>146</v>
      </c>
    </row>
    <row r="4402" spans="1:15" customFormat="1" ht="15.5" x14ac:dyDescent="0.35">
      <c r="A4402" s="123" t="s">
        <v>9536</v>
      </c>
      <c r="B4402" s="124" t="s">
        <v>9537</v>
      </c>
      <c r="C4402" s="123" t="s">
        <v>89</v>
      </c>
      <c r="D4402" s="123" t="s">
        <v>155</v>
      </c>
      <c r="E4402" s="123" t="s">
        <v>155</v>
      </c>
      <c r="F4402" s="123">
        <v>2024</v>
      </c>
      <c r="G4402" s="123" t="s">
        <v>138</v>
      </c>
      <c r="H4402" s="123" t="s">
        <v>270</v>
      </c>
      <c r="I4402" s="123" t="s">
        <v>271</v>
      </c>
      <c r="J4402" s="251" t="s">
        <v>14</v>
      </c>
      <c r="K4402" s="181">
        <v>123399</v>
      </c>
      <c r="L4402" s="181">
        <v>0</v>
      </c>
      <c r="M4402" s="181">
        <v>0</v>
      </c>
      <c r="N4402" s="182" t="s">
        <v>146</v>
      </c>
      <c r="O4402" s="183" t="s">
        <v>146</v>
      </c>
    </row>
    <row r="4403" spans="1:15" customFormat="1" ht="15.5" x14ac:dyDescent="0.35">
      <c r="A4403" s="176" t="s">
        <v>9538</v>
      </c>
      <c r="B4403" s="177" t="s">
        <v>9539</v>
      </c>
      <c r="C4403" s="176" t="s">
        <v>91</v>
      </c>
      <c r="D4403" s="176" t="s">
        <v>384</v>
      </c>
      <c r="E4403" s="176" t="s">
        <v>518</v>
      </c>
      <c r="F4403" s="176">
        <v>2024</v>
      </c>
      <c r="G4403" s="176" t="s">
        <v>138</v>
      </c>
      <c r="H4403" s="176" t="s">
        <v>162</v>
      </c>
      <c r="I4403" s="176" t="s">
        <v>1018</v>
      </c>
      <c r="J4403" s="250" t="s">
        <v>13</v>
      </c>
      <c r="K4403" s="178">
        <v>49304</v>
      </c>
      <c r="L4403" s="178">
        <v>0</v>
      </c>
      <c r="M4403" s="178">
        <v>0</v>
      </c>
      <c r="N4403" s="182" t="s">
        <v>146</v>
      </c>
      <c r="O4403" s="183" t="s">
        <v>146</v>
      </c>
    </row>
    <row r="4404" spans="1:15" customFormat="1" ht="15.5" x14ac:dyDescent="0.35">
      <c r="A4404" s="123" t="s">
        <v>9540</v>
      </c>
      <c r="B4404" s="124" t="s">
        <v>9541</v>
      </c>
      <c r="C4404" s="123" t="s">
        <v>109</v>
      </c>
      <c r="D4404" s="123" t="s">
        <v>368</v>
      </c>
      <c r="E4404" s="123" t="s">
        <v>155</v>
      </c>
      <c r="F4404" s="123">
        <v>2024</v>
      </c>
      <c r="G4404" s="123" t="s">
        <v>138</v>
      </c>
      <c r="H4404" s="123" t="s">
        <v>270</v>
      </c>
      <c r="I4404" s="123" t="s">
        <v>1382</v>
      </c>
      <c r="J4404" s="251" t="s">
        <v>77</v>
      </c>
      <c r="K4404" s="181">
        <v>1563231</v>
      </c>
      <c r="L4404" s="181">
        <v>0</v>
      </c>
      <c r="M4404" s="181">
        <v>0</v>
      </c>
      <c r="N4404" s="182" t="s">
        <v>146</v>
      </c>
      <c r="O4404" s="183" t="s">
        <v>146</v>
      </c>
    </row>
    <row r="4405" spans="1:15" customFormat="1" ht="15.5" x14ac:dyDescent="0.35">
      <c r="A4405" s="176" t="s">
        <v>9542</v>
      </c>
      <c r="B4405" s="177" t="s">
        <v>9543</v>
      </c>
      <c r="C4405" s="176" t="s">
        <v>111</v>
      </c>
      <c r="D4405" s="176" t="s">
        <v>932</v>
      </c>
      <c r="E4405" s="176" t="s">
        <v>7842</v>
      </c>
      <c r="F4405" s="176">
        <v>2024</v>
      </c>
      <c r="G4405" s="176" t="s">
        <v>138</v>
      </c>
      <c r="H4405" s="176" t="s">
        <v>139</v>
      </c>
      <c r="I4405" s="176" t="s">
        <v>140</v>
      </c>
      <c r="J4405" s="250" t="s">
        <v>13</v>
      </c>
      <c r="K4405" s="178">
        <v>2</v>
      </c>
      <c r="L4405" s="178">
        <v>0</v>
      </c>
      <c r="M4405" s="178">
        <v>0</v>
      </c>
      <c r="N4405" s="182" t="s">
        <v>146</v>
      </c>
      <c r="O4405" s="183" t="s">
        <v>146</v>
      </c>
    </row>
    <row r="4406" spans="1:15" customFormat="1" ht="15.5" x14ac:dyDescent="0.35">
      <c r="A4406" s="123" t="s">
        <v>9544</v>
      </c>
      <c r="B4406" s="124" t="s">
        <v>9545</v>
      </c>
      <c r="C4406" s="123" t="s">
        <v>97</v>
      </c>
      <c r="D4406" s="123" t="s">
        <v>155</v>
      </c>
      <c r="E4406" s="123" t="s">
        <v>155</v>
      </c>
      <c r="F4406" s="123">
        <v>2024</v>
      </c>
      <c r="G4406" s="123" t="s">
        <v>138</v>
      </c>
      <c r="H4406" s="123" t="s">
        <v>151</v>
      </c>
      <c r="I4406" s="123" t="s">
        <v>152</v>
      </c>
      <c r="J4406" s="251" t="s">
        <v>77</v>
      </c>
      <c r="K4406" s="181">
        <v>12049</v>
      </c>
      <c r="L4406" s="181">
        <v>0</v>
      </c>
      <c r="M4406" s="181">
        <v>0</v>
      </c>
      <c r="N4406" s="182" t="s">
        <v>146</v>
      </c>
      <c r="O4406" s="183" t="s">
        <v>146</v>
      </c>
    </row>
    <row r="4407" spans="1:15" customFormat="1" ht="15.5" x14ac:dyDescent="0.35">
      <c r="A4407" s="176" t="s">
        <v>9546</v>
      </c>
      <c r="B4407" s="177" t="s">
        <v>9547</v>
      </c>
      <c r="C4407" s="176" t="s">
        <v>92</v>
      </c>
      <c r="D4407" s="176" t="s">
        <v>540</v>
      </c>
      <c r="E4407" s="176" t="s">
        <v>2519</v>
      </c>
      <c r="F4407" s="176">
        <v>2024</v>
      </c>
      <c r="G4407" s="176" t="s">
        <v>138</v>
      </c>
      <c r="H4407" s="176" t="s">
        <v>144</v>
      </c>
      <c r="I4407" s="176" t="s">
        <v>145</v>
      </c>
      <c r="J4407" s="250" t="s">
        <v>13</v>
      </c>
      <c r="K4407" s="178">
        <v>5108</v>
      </c>
      <c r="L4407" s="178">
        <v>0</v>
      </c>
      <c r="M4407" s="178">
        <v>0</v>
      </c>
      <c r="N4407" s="182" t="s">
        <v>146</v>
      </c>
      <c r="O4407" s="183" t="s">
        <v>146</v>
      </c>
    </row>
    <row r="4408" spans="1:15" customFormat="1" ht="15.5" x14ac:dyDescent="0.35">
      <c r="A4408" s="123" t="s">
        <v>9548</v>
      </c>
      <c r="B4408" s="124" t="s">
        <v>9549</v>
      </c>
      <c r="C4408" s="123" t="s">
        <v>109</v>
      </c>
      <c r="D4408" s="123" t="s">
        <v>171</v>
      </c>
      <c r="E4408" s="123" t="s">
        <v>1931</v>
      </c>
      <c r="F4408" s="123">
        <v>2024</v>
      </c>
      <c r="G4408" s="123" t="s">
        <v>138</v>
      </c>
      <c r="H4408" s="123" t="s">
        <v>321</v>
      </c>
      <c r="I4408" s="123" t="s">
        <v>322</v>
      </c>
      <c r="J4408" s="251" t="s">
        <v>77</v>
      </c>
      <c r="K4408" s="181">
        <v>58418</v>
      </c>
      <c r="L4408" s="181">
        <v>0</v>
      </c>
      <c r="M4408" s="181">
        <v>0</v>
      </c>
      <c r="N4408" s="182" t="s">
        <v>146</v>
      </c>
      <c r="O4408" s="183" t="s">
        <v>146</v>
      </c>
    </row>
    <row r="4409" spans="1:15" customFormat="1" ht="15.5" x14ac:dyDescent="0.35">
      <c r="A4409" s="176" t="s">
        <v>9550</v>
      </c>
      <c r="B4409" s="177" t="s">
        <v>9551</v>
      </c>
      <c r="C4409" s="176" t="s">
        <v>91</v>
      </c>
      <c r="D4409" s="176" t="s">
        <v>384</v>
      </c>
      <c r="E4409" s="176" t="s">
        <v>2859</v>
      </c>
      <c r="F4409" s="176">
        <v>2024</v>
      </c>
      <c r="G4409" s="176" t="s">
        <v>138</v>
      </c>
      <c r="H4409" s="176" t="s">
        <v>196</v>
      </c>
      <c r="I4409" s="176" t="s">
        <v>196</v>
      </c>
      <c r="J4409" s="250" t="s">
        <v>14</v>
      </c>
      <c r="K4409" s="178">
        <v>909859</v>
      </c>
      <c r="L4409" s="178">
        <v>0</v>
      </c>
      <c r="M4409" s="178">
        <v>0</v>
      </c>
      <c r="N4409" s="182" t="s">
        <v>146</v>
      </c>
      <c r="O4409" s="183" t="s">
        <v>146</v>
      </c>
    </row>
    <row r="4410" spans="1:15" customFormat="1" ht="15.5" x14ac:dyDescent="0.35">
      <c r="A4410" s="123" t="s">
        <v>9552</v>
      </c>
      <c r="B4410" s="124" t="s">
        <v>9553</v>
      </c>
      <c r="C4410" s="123" t="s">
        <v>292</v>
      </c>
      <c r="D4410" s="123" t="s">
        <v>449</v>
      </c>
      <c r="E4410" s="123" t="s">
        <v>1273</v>
      </c>
      <c r="F4410" s="123">
        <v>2024</v>
      </c>
      <c r="G4410" s="123" t="s">
        <v>138</v>
      </c>
      <c r="H4410" s="123" t="s">
        <v>210</v>
      </c>
      <c r="I4410" s="123" t="s">
        <v>211</v>
      </c>
      <c r="J4410" s="251" t="s">
        <v>77</v>
      </c>
      <c r="K4410" s="181">
        <v>205000</v>
      </c>
      <c r="L4410" s="181">
        <v>0</v>
      </c>
      <c r="M4410" s="181">
        <v>0</v>
      </c>
      <c r="N4410" s="182" t="s">
        <v>146</v>
      </c>
      <c r="O4410" s="183" t="s">
        <v>146</v>
      </c>
    </row>
    <row r="4411" spans="1:15" customFormat="1" ht="15.5" x14ac:dyDescent="0.35">
      <c r="A4411" s="176" t="s">
        <v>9554</v>
      </c>
      <c r="B4411" s="177" t="s">
        <v>9555</v>
      </c>
      <c r="C4411" s="176" t="s">
        <v>100</v>
      </c>
      <c r="D4411" s="176" t="s">
        <v>73</v>
      </c>
      <c r="E4411" s="176" t="s">
        <v>1009</v>
      </c>
      <c r="F4411" s="176">
        <v>2024</v>
      </c>
      <c r="G4411" s="176" t="s">
        <v>138</v>
      </c>
      <c r="H4411" s="176" t="s">
        <v>162</v>
      </c>
      <c r="I4411" s="176" t="s">
        <v>218</v>
      </c>
      <c r="J4411" s="250" t="s">
        <v>13</v>
      </c>
      <c r="K4411" s="178">
        <v>103054</v>
      </c>
      <c r="L4411" s="178">
        <v>0</v>
      </c>
      <c r="M4411" s="178">
        <v>0</v>
      </c>
      <c r="N4411" s="182" t="s">
        <v>146</v>
      </c>
      <c r="O4411" s="183" t="s">
        <v>146</v>
      </c>
    </row>
    <row r="4412" spans="1:15" customFormat="1" ht="15.5" x14ac:dyDescent="0.35">
      <c r="A4412" s="123" t="s">
        <v>9556</v>
      </c>
      <c r="B4412" s="124" t="s">
        <v>9557</v>
      </c>
      <c r="C4412" s="123" t="s">
        <v>91</v>
      </c>
      <c r="D4412" s="123" t="s">
        <v>384</v>
      </c>
      <c r="E4412" s="123" t="s">
        <v>518</v>
      </c>
      <c r="F4412" s="123">
        <v>2024</v>
      </c>
      <c r="G4412" s="123" t="s">
        <v>138</v>
      </c>
      <c r="H4412" s="123" t="s">
        <v>321</v>
      </c>
      <c r="I4412" s="123" t="s">
        <v>322</v>
      </c>
      <c r="J4412" s="251" t="s">
        <v>77</v>
      </c>
      <c r="K4412" s="181">
        <v>83163</v>
      </c>
      <c r="L4412" s="181">
        <v>0</v>
      </c>
      <c r="M4412" s="181">
        <v>0</v>
      </c>
      <c r="N4412" s="182" t="s">
        <v>146</v>
      </c>
      <c r="O4412" s="183" t="s">
        <v>146</v>
      </c>
    </row>
    <row r="4413" spans="1:15" customFormat="1" ht="15.5" x14ac:dyDescent="0.35">
      <c r="A4413" s="176" t="s">
        <v>9558</v>
      </c>
      <c r="B4413" s="177" t="s">
        <v>9559</v>
      </c>
      <c r="C4413" s="176" t="s">
        <v>89</v>
      </c>
      <c r="D4413" s="176" t="s">
        <v>221</v>
      </c>
      <c r="E4413" s="176" t="s">
        <v>222</v>
      </c>
      <c r="F4413" s="176">
        <v>2024</v>
      </c>
      <c r="G4413" s="176" t="s">
        <v>138</v>
      </c>
      <c r="H4413" s="176" t="s">
        <v>908</v>
      </c>
      <c r="I4413" s="176" t="s">
        <v>252</v>
      </c>
      <c r="J4413" s="250" t="s">
        <v>77</v>
      </c>
      <c r="K4413" s="178">
        <v>5229</v>
      </c>
      <c r="L4413" s="178">
        <v>0</v>
      </c>
      <c r="M4413" s="178">
        <v>0</v>
      </c>
      <c r="N4413" s="182" t="s">
        <v>146</v>
      </c>
      <c r="O4413" s="183" t="s">
        <v>146</v>
      </c>
    </row>
    <row r="4414" spans="1:15" customFormat="1" ht="15.5" x14ac:dyDescent="0.35">
      <c r="A4414" s="123" t="s">
        <v>9560</v>
      </c>
      <c r="B4414" s="124" t="s">
        <v>9561</v>
      </c>
      <c r="C4414" s="123" t="s">
        <v>87</v>
      </c>
      <c r="D4414" s="123" t="s">
        <v>829</v>
      </c>
      <c r="E4414" s="123" t="s">
        <v>829</v>
      </c>
      <c r="F4414" s="123">
        <v>2024</v>
      </c>
      <c r="G4414" s="123" t="s">
        <v>138</v>
      </c>
      <c r="H4414" s="123" t="s">
        <v>321</v>
      </c>
      <c r="I4414" s="123" t="s">
        <v>322</v>
      </c>
      <c r="J4414" s="251" t="s">
        <v>15</v>
      </c>
      <c r="K4414" s="181">
        <v>17904</v>
      </c>
      <c r="L4414" s="181">
        <v>0</v>
      </c>
      <c r="M4414" s="181">
        <v>0</v>
      </c>
      <c r="N4414" s="182" t="s">
        <v>146</v>
      </c>
      <c r="O4414" s="183" t="s">
        <v>146</v>
      </c>
    </row>
    <row r="4415" spans="1:15" customFormat="1" ht="15.5" x14ac:dyDescent="0.35">
      <c r="A4415" s="176" t="s">
        <v>9562</v>
      </c>
      <c r="B4415" s="177" t="s">
        <v>9563</v>
      </c>
      <c r="C4415" s="176" t="s">
        <v>96</v>
      </c>
      <c r="D4415" s="176" t="s">
        <v>166</v>
      </c>
      <c r="E4415" s="176" t="s">
        <v>274</v>
      </c>
      <c r="F4415" s="176">
        <v>2024</v>
      </c>
      <c r="G4415" s="176" t="s">
        <v>138</v>
      </c>
      <c r="H4415" s="176" t="s">
        <v>419</v>
      </c>
      <c r="I4415" s="176" t="s">
        <v>218</v>
      </c>
      <c r="J4415" s="250" t="s">
        <v>77</v>
      </c>
      <c r="K4415" s="178">
        <v>201674</v>
      </c>
      <c r="L4415" s="178">
        <v>0</v>
      </c>
      <c r="M4415" s="178">
        <v>0</v>
      </c>
      <c r="N4415" s="182" t="s">
        <v>146</v>
      </c>
      <c r="O4415" s="183" t="s">
        <v>146</v>
      </c>
    </row>
    <row r="4416" spans="1:15" customFormat="1" ht="15.5" x14ac:dyDescent="0.35">
      <c r="A4416" s="123" t="s">
        <v>9564</v>
      </c>
      <c r="B4416" s="124" t="s">
        <v>9565</v>
      </c>
      <c r="C4416" s="123" t="s">
        <v>96</v>
      </c>
      <c r="D4416" s="123" t="s">
        <v>136</v>
      </c>
      <c r="E4416" s="123" t="s">
        <v>513</v>
      </c>
      <c r="F4416" s="123">
        <v>2024</v>
      </c>
      <c r="G4416" s="123" t="s">
        <v>138</v>
      </c>
      <c r="H4416" s="123" t="s">
        <v>321</v>
      </c>
      <c r="I4416" s="123" t="s">
        <v>322</v>
      </c>
      <c r="J4416" s="251" t="s">
        <v>77</v>
      </c>
      <c r="K4416" s="181">
        <v>520401</v>
      </c>
      <c r="L4416" s="181">
        <v>0</v>
      </c>
      <c r="M4416" s="181">
        <v>0</v>
      </c>
      <c r="N4416" s="182" t="s">
        <v>146</v>
      </c>
      <c r="O4416" s="183" t="s">
        <v>146</v>
      </c>
    </row>
    <row r="4417" spans="1:15" customFormat="1" ht="15.5" x14ac:dyDescent="0.35">
      <c r="A4417" s="176" t="s">
        <v>9566</v>
      </c>
      <c r="B4417" s="177" t="s">
        <v>9567</v>
      </c>
      <c r="C4417" s="176" t="s">
        <v>91</v>
      </c>
      <c r="D4417" s="176" t="s">
        <v>384</v>
      </c>
      <c r="E4417" s="176" t="s">
        <v>1537</v>
      </c>
      <c r="F4417" s="176">
        <v>2024</v>
      </c>
      <c r="G4417" s="176" t="s">
        <v>138</v>
      </c>
      <c r="H4417" s="176" t="s">
        <v>139</v>
      </c>
      <c r="I4417" s="176" t="s">
        <v>140</v>
      </c>
      <c r="J4417" s="250" t="s">
        <v>13</v>
      </c>
      <c r="K4417" s="178">
        <v>0</v>
      </c>
      <c r="L4417" s="178">
        <v>0</v>
      </c>
      <c r="M4417" s="178">
        <v>0</v>
      </c>
      <c r="N4417" s="182" t="s">
        <v>146</v>
      </c>
      <c r="O4417" s="183" t="s">
        <v>146</v>
      </c>
    </row>
    <row r="4418" spans="1:15" customFormat="1" ht="15.5" x14ac:dyDescent="0.35">
      <c r="A4418" s="123" t="s">
        <v>9568</v>
      </c>
      <c r="B4418" s="124" t="s">
        <v>9569</v>
      </c>
      <c r="C4418" s="123" t="s">
        <v>100</v>
      </c>
      <c r="D4418" s="123" t="s">
        <v>73</v>
      </c>
      <c r="E4418" s="123" t="s">
        <v>1009</v>
      </c>
      <c r="F4418" s="123">
        <v>2024</v>
      </c>
      <c r="G4418" s="123" t="s">
        <v>138</v>
      </c>
      <c r="H4418" s="123" t="s">
        <v>162</v>
      </c>
      <c r="I4418" s="123" t="s">
        <v>218</v>
      </c>
      <c r="J4418" s="251" t="s">
        <v>13</v>
      </c>
      <c r="K4418" s="181">
        <v>154779</v>
      </c>
      <c r="L4418" s="181">
        <v>0</v>
      </c>
      <c r="M4418" s="181">
        <v>0</v>
      </c>
      <c r="N4418" s="182" t="s">
        <v>146</v>
      </c>
      <c r="O4418" s="183" t="s">
        <v>146</v>
      </c>
    </row>
    <row r="4419" spans="1:15" customFormat="1" ht="15.5" x14ac:dyDescent="0.35">
      <c r="A4419" s="176" t="s">
        <v>9570</v>
      </c>
      <c r="B4419" s="177" t="s">
        <v>9571</v>
      </c>
      <c r="C4419" s="176" t="s">
        <v>98</v>
      </c>
      <c r="D4419" s="176" t="s">
        <v>365</v>
      </c>
      <c r="E4419" s="176" t="s">
        <v>457</v>
      </c>
      <c r="F4419" s="176">
        <v>2024</v>
      </c>
      <c r="G4419" s="176" t="s">
        <v>251</v>
      </c>
      <c r="H4419" s="176" t="s">
        <v>144</v>
      </c>
      <c r="I4419" s="176" t="s">
        <v>282</v>
      </c>
      <c r="J4419" s="250" t="s">
        <v>13</v>
      </c>
      <c r="K4419" s="178">
        <v>154241</v>
      </c>
      <c r="L4419" s="178">
        <v>0</v>
      </c>
      <c r="M4419" s="178">
        <v>0</v>
      </c>
      <c r="N4419" s="182" t="s">
        <v>146</v>
      </c>
      <c r="O4419" s="183" t="s">
        <v>146</v>
      </c>
    </row>
    <row r="4420" spans="1:15" customFormat="1" ht="15.5" x14ac:dyDescent="0.35">
      <c r="A4420" s="123" t="s">
        <v>9572</v>
      </c>
      <c r="B4420" s="124" t="s">
        <v>9573</v>
      </c>
      <c r="C4420" s="123" t="s">
        <v>96</v>
      </c>
      <c r="D4420" s="123" t="s">
        <v>155</v>
      </c>
      <c r="E4420" s="123" t="s">
        <v>155</v>
      </c>
      <c r="F4420" s="123">
        <v>2024</v>
      </c>
      <c r="G4420" s="123" t="s">
        <v>138</v>
      </c>
      <c r="H4420" s="123" t="s">
        <v>151</v>
      </c>
      <c r="I4420" s="123" t="s">
        <v>152</v>
      </c>
      <c r="J4420" s="251" t="s">
        <v>13</v>
      </c>
      <c r="K4420" s="181">
        <v>31397</v>
      </c>
      <c r="L4420" s="181">
        <v>0</v>
      </c>
      <c r="M4420" s="181">
        <v>0</v>
      </c>
      <c r="N4420" s="182" t="s">
        <v>146</v>
      </c>
      <c r="O4420" s="183" t="s">
        <v>146</v>
      </c>
    </row>
    <row r="4421" spans="1:15" customFormat="1" ht="15.5" x14ac:dyDescent="0.35">
      <c r="A4421" s="176" t="s">
        <v>9574</v>
      </c>
      <c r="B4421" s="177" t="s">
        <v>9575</v>
      </c>
      <c r="C4421" s="176" t="s">
        <v>84</v>
      </c>
      <c r="D4421" s="176" t="s">
        <v>155</v>
      </c>
      <c r="E4421" s="176" t="s">
        <v>155</v>
      </c>
      <c r="F4421" s="176">
        <v>2024</v>
      </c>
      <c r="G4421" s="176" t="s">
        <v>138</v>
      </c>
      <c r="H4421" s="176" t="s">
        <v>151</v>
      </c>
      <c r="I4421" s="176" t="s">
        <v>152</v>
      </c>
      <c r="J4421" s="250" t="s">
        <v>13</v>
      </c>
      <c r="K4421" s="178">
        <v>81067</v>
      </c>
      <c r="L4421" s="178">
        <v>0</v>
      </c>
      <c r="M4421" s="178">
        <v>0</v>
      </c>
      <c r="N4421" s="182" t="s">
        <v>146</v>
      </c>
      <c r="O4421" s="183" t="s">
        <v>146</v>
      </c>
    </row>
    <row r="4422" spans="1:15" customFormat="1" ht="15.5" x14ac:dyDescent="0.35">
      <c r="A4422" s="123" t="s">
        <v>9576</v>
      </c>
      <c r="B4422" s="124" t="s">
        <v>9577</v>
      </c>
      <c r="C4422" s="123" t="s">
        <v>88</v>
      </c>
      <c r="D4422" s="123" t="s">
        <v>412</v>
      </c>
      <c r="E4422" s="123" t="s">
        <v>413</v>
      </c>
      <c r="F4422" s="123">
        <v>2024</v>
      </c>
      <c r="G4422" s="123" t="s">
        <v>138</v>
      </c>
      <c r="H4422" s="123" t="s">
        <v>270</v>
      </c>
      <c r="I4422" s="123" t="s">
        <v>271</v>
      </c>
      <c r="J4422" s="251" t="s">
        <v>13</v>
      </c>
      <c r="K4422" s="181">
        <v>80287</v>
      </c>
      <c r="L4422" s="181">
        <v>0</v>
      </c>
      <c r="M4422" s="181">
        <v>0</v>
      </c>
      <c r="N4422" s="182" t="s">
        <v>146</v>
      </c>
      <c r="O4422" s="183" t="s">
        <v>146</v>
      </c>
    </row>
    <row r="4423" spans="1:15" customFormat="1" ht="15.5" x14ac:dyDescent="0.35">
      <c r="A4423" s="176" t="s">
        <v>9578</v>
      </c>
      <c r="B4423" s="177" t="s">
        <v>9579</v>
      </c>
      <c r="C4423" s="176" t="s">
        <v>86</v>
      </c>
      <c r="D4423" s="176" t="s">
        <v>199</v>
      </c>
      <c r="E4423" s="176" t="s">
        <v>199</v>
      </c>
      <c r="F4423" s="176">
        <v>2024</v>
      </c>
      <c r="G4423" s="176" t="s">
        <v>138</v>
      </c>
      <c r="H4423" s="176" t="s">
        <v>210</v>
      </c>
      <c r="I4423" s="176" t="s">
        <v>211</v>
      </c>
      <c r="J4423" s="250" t="s">
        <v>14</v>
      </c>
      <c r="K4423" s="178">
        <v>750</v>
      </c>
      <c r="L4423" s="178">
        <v>0</v>
      </c>
      <c r="M4423" s="178">
        <v>0</v>
      </c>
      <c r="N4423" s="182" t="s">
        <v>146</v>
      </c>
      <c r="O4423" s="183" t="s">
        <v>146</v>
      </c>
    </row>
    <row r="4424" spans="1:15" customFormat="1" ht="15.5" x14ac:dyDescent="0.35">
      <c r="A4424" s="123" t="s">
        <v>9580</v>
      </c>
      <c r="B4424" s="124" t="s">
        <v>9581</v>
      </c>
      <c r="C4424" s="123" t="s">
        <v>89</v>
      </c>
      <c r="D4424" s="123" t="s">
        <v>221</v>
      </c>
      <c r="E4424" s="123" t="s">
        <v>222</v>
      </c>
      <c r="F4424" s="123">
        <v>2024</v>
      </c>
      <c r="G4424" s="123" t="s">
        <v>138</v>
      </c>
      <c r="H4424" s="123" t="s">
        <v>162</v>
      </c>
      <c r="I4424" s="123" t="s">
        <v>252</v>
      </c>
      <c r="J4424" s="251" t="s">
        <v>13</v>
      </c>
      <c r="K4424" s="181">
        <v>13000</v>
      </c>
      <c r="L4424" s="181">
        <v>0</v>
      </c>
      <c r="M4424" s="181">
        <v>0</v>
      </c>
      <c r="N4424" s="182" t="s">
        <v>146</v>
      </c>
      <c r="O4424" s="183" t="s">
        <v>146</v>
      </c>
    </row>
    <row r="4425" spans="1:15" customFormat="1" ht="15.5" x14ac:dyDescent="0.35">
      <c r="A4425" s="176" t="s">
        <v>9582</v>
      </c>
      <c r="B4425" s="177" t="s">
        <v>9583</v>
      </c>
      <c r="C4425" s="176" t="s">
        <v>109</v>
      </c>
      <c r="D4425" s="176" t="s">
        <v>368</v>
      </c>
      <c r="E4425" s="176" t="s">
        <v>368</v>
      </c>
      <c r="F4425" s="176">
        <v>2024</v>
      </c>
      <c r="G4425" s="176" t="s">
        <v>138</v>
      </c>
      <c r="H4425" s="176" t="s">
        <v>210</v>
      </c>
      <c r="I4425" s="176" t="s">
        <v>211</v>
      </c>
      <c r="J4425" s="250" t="s">
        <v>13</v>
      </c>
      <c r="K4425" s="178">
        <v>40266</v>
      </c>
      <c r="L4425" s="178">
        <v>0</v>
      </c>
      <c r="M4425" s="178">
        <v>0</v>
      </c>
      <c r="N4425" s="182" t="s">
        <v>146</v>
      </c>
      <c r="O4425" s="183" t="s">
        <v>146</v>
      </c>
    </row>
    <row r="4426" spans="1:15" customFormat="1" ht="15.5" x14ac:dyDescent="0.35">
      <c r="A4426" s="123" t="s">
        <v>9584</v>
      </c>
      <c r="B4426" s="124" t="s">
        <v>9585</v>
      </c>
      <c r="C4426" s="123" t="s">
        <v>96</v>
      </c>
      <c r="D4426" s="123" t="s">
        <v>136</v>
      </c>
      <c r="E4426" s="123" t="s">
        <v>982</v>
      </c>
      <c r="F4426" s="123">
        <v>2024</v>
      </c>
      <c r="G4426" s="123" t="s">
        <v>138</v>
      </c>
      <c r="H4426" s="123" t="s">
        <v>162</v>
      </c>
      <c r="I4426" s="123" t="s">
        <v>218</v>
      </c>
      <c r="J4426" s="251" t="s">
        <v>77</v>
      </c>
      <c r="K4426" s="181">
        <v>172209</v>
      </c>
      <c r="L4426" s="181">
        <v>0</v>
      </c>
      <c r="M4426" s="181">
        <v>0</v>
      </c>
      <c r="N4426" s="182" t="s">
        <v>146</v>
      </c>
      <c r="O4426" s="183" t="s">
        <v>146</v>
      </c>
    </row>
    <row r="4427" spans="1:15" customFormat="1" ht="15.5" x14ac:dyDescent="0.35">
      <c r="A4427" s="176" t="s">
        <v>9586</v>
      </c>
      <c r="B4427" s="177" t="s">
        <v>9587</v>
      </c>
      <c r="C4427" s="176" t="s">
        <v>93</v>
      </c>
      <c r="D4427" s="176" t="s">
        <v>194</v>
      </c>
      <c r="E4427" s="176" t="s">
        <v>195</v>
      </c>
      <c r="F4427" s="176">
        <v>2024</v>
      </c>
      <c r="G4427" s="176" t="s">
        <v>138</v>
      </c>
      <c r="H4427" s="176" t="s">
        <v>151</v>
      </c>
      <c r="I4427" s="176" t="s">
        <v>200</v>
      </c>
      <c r="J4427" s="250" t="s">
        <v>13</v>
      </c>
      <c r="K4427" s="178">
        <v>15000</v>
      </c>
      <c r="L4427" s="178">
        <v>0</v>
      </c>
      <c r="M4427" s="178">
        <v>0</v>
      </c>
      <c r="N4427" s="182" t="s">
        <v>146</v>
      </c>
      <c r="O4427" s="183" t="s">
        <v>146</v>
      </c>
    </row>
    <row r="4428" spans="1:15" customFormat="1" ht="15.5" x14ac:dyDescent="0.35">
      <c r="A4428" s="123" t="s">
        <v>9588</v>
      </c>
      <c r="B4428" s="124" t="s">
        <v>9589</v>
      </c>
      <c r="C4428" s="123" t="s">
        <v>91</v>
      </c>
      <c r="D4428" s="123" t="s">
        <v>155</v>
      </c>
      <c r="E4428" s="123" t="s">
        <v>155</v>
      </c>
      <c r="F4428" s="123">
        <v>2024</v>
      </c>
      <c r="G4428" s="123" t="s">
        <v>138</v>
      </c>
      <c r="H4428" s="123" t="s">
        <v>151</v>
      </c>
      <c r="I4428" s="123" t="s">
        <v>200</v>
      </c>
      <c r="J4428" s="251" t="s">
        <v>77</v>
      </c>
      <c r="K4428" s="181">
        <v>11385</v>
      </c>
      <c r="L4428" s="181">
        <v>0</v>
      </c>
      <c r="M4428" s="181">
        <v>0</v>
      </c>
      <c r="N4428" s="182" t="s">
        <v>146</v>
      </c>
      <c r="O4428" s="183" t="s">
        <v>146</v>
      </c>
    </row>
    <row r="4429" spans="1:15" customFormat="1" ht="15.5" x14ac:dyDescent="0.35">
      <c r="A4429" s="176" t="s">
        <v>9590</v>
      </c>
      <c r="B4429" s="177" t="s">
        <v>9591</v>
      </c>
      <c r="C4429" s="176" t="s">
        <v>91</v>
      </c>
      <c r="D4429" s="176" t="s">
        <v>460</v>
      </c>
      <c r="E4429" s="176" t="s">
        <v>919</v>
      </c>
      <c r="F4429" s="176">
        <v>2024</v>
      </c>
      <c r="G4429" s="176" t="s">
        <v>138</v>
      </c>
      <c r="H4429" s="176" t="s">
        <v>182</v>
      </c>
      <c r="I4429" s="176" t="s">
        <v>330</v>
      </c>
      <c r="J4429" s="250" t="s">
        <v>13</v>
      </c>
      <c r="K4429" s="178">
        <v>46750</v>
      </c>
      <c r="L4429" s="178">
        <v>0</v>
      </c>
      <c r="M4429" s="178">
        <v>0</v>
      </c>
      <c r="N4429" s="182" t="s">
        <v>146</v>
      </c>
      <c r="O4429" s="183" t="s">
        <v>146</v>
      </c>
    </row>
    <row r="4430" spans="1:15" customFormat="1" ht="15.5" x14ac:dyDescent="0.35">
      <c r="A4430" s="123" t="s">
        <v>9592</v>
      </c>
      <c r="B4430" s="124" t="s">
        <v>9593</v>
      </c>
      <c r="C4430" s="123" t="s">
        <v>91</v>
      </c>
      <c r="D4430" s="123" t="s">
        <v>763</v>
      </c>
      <c r="E4430" s="123" t="s">
        <v>1309</v>
      </c>
      <c r="F4430" s="123">
        <v>2024</v>
      </c>
      <c r="G4430" s="123" t="s">
        <v>138</v>
      </c>
      <c r="H4430" s="123" t="s">
        <v>196</v>
      </c>
      <c r="I4430" s="123" t="s">
        <v>196</v>
      </c>
      <c r="J4430" s="251" t="s">
        <v>14</v>
      </c>
      <c r="K4430" s="181">
        <v>1498124</v>
      </c>
      <c r="L4430" s="181">
        <v>0</v>
      </c>
      <c r="M4430" s="181">
        <v>0</v>
      </c>
      <c r="N4430" s="182" t="s">
        <v>146</v>
      </c>
      <c r="O4430" s="183" t="s">
        <v>146</v>
      </c>
    </row>
    <row r="4431" spans="1:15" customFormat="1" ht="15.5" x14ac:dyDescent="0.35">
      <c r="A4431" s="176" t="s">
        <v>9594</v>
      </c>
      <c r="B4431" s="177" t="s">
        <v>9595</v>
      </c>
      <c r="C4431" s="176" t="s">
        <v>92</v>
      </c>
      <c r="D4431" s="176" t="s">
        <v>361</v>
      </c>
      <c r="E4431" s="176" t="s">
        <v>1017</v>
      </c>
      <c r="F4431" s="176">
        <v>2024</v>
      </c>
      <c r="G4431" s="176" t="s">
        <v>138</v>
      </c>
      <c r="H4431" s="176" t="s">
        <v>321</v>
      </c>
      <c r="I4431" s="176" t="s">
        <v>322</v>
      </c>
      <c r="J4431" s="250" t="s">
        <v>77</v>
      </c>
      <c r="K4431" s="178">
        <v>147737</v>
      </c>
      <c r="L4431" s="178">
        <v>0</v>
      </c>
      <c r="M4431" s="178">
        <v>0</v>
      </c>
      <c r="N4431" s="182" t="s">
        <v>146</v>
      </c>
      <c r="O4431" s="183" t="s">
        <v>146</v>
      </c>
    </row>
    <row r="4432" spans="1:15" customFormat="1" ht="15.5" x14ac:dyDescent="0.35">
      <c r="A4432" s="123" t="s">
        <v>9596</v>
      </c>
      <c r="B4432" s="124" t="s">
        <v>9597</v>
      </c>
      <c r="C4432" s="123" t="s">
        <v>86</v>
      </c>
      <c r="D4432" s="123" t="s">
        <v>906</v>
      </c>
      <c r="E4432" s="123" t="s">
        <v>907</v>
      </c>
      <c r="F4432" s="123">
        <v>2024</v>
      </c>
      <c r="G4432" s="123" t="s">
        <v>138</v>
      </c>
      <c r="H4432" s="123" t="s">
        <v>144</v>
      </c>
      <c r="I4432" s="123" t="s">
        <v>226</v>
      </c>
      <c r="J4432" s="251" t="s">
        <v>14</v>
      </c>
      <c r="K4432" s="181">
        <v>3110800</v>
      </c>
      <c r="L4432" s="181">
        <v>0</v>
      </c>
      <c r="M4432" s="181">
        <v>0</v>
      </c>
      <c r="N4432" s="182" t="s">
        <v>146</v>
      </c>
      <c r="O4432" s="183" t="s">
        <v>146</v>
      </c>
    </row>
    <row r="4433" spans="1:15" customFormat="1" ht="15.5" x14ac:dyDescent="0.35">
      <c r="A4433" s="176" t="s">
        <v>9598</v>
      </c>
      <c r="B4433" s="177" t="s">
        <v>9599</v>
      </c>
      <c r="C4433" s="176" t="s">
        <v>91</v>
      </c>
      <c r="D4433" s="176" t="s">
        <v>384</v>
      </c>
      <c r="E4433" s="176" t="s">
        <v>3150</v>
      </c>
      <c r="F4433" s="176">
        <v>2024</v>
      </c>
      <c r="G4433" s="176" t="s">
        <v>138</v>
      </c>
      <c r="H4433" s="176" t="s">
        <v>321</v>
      </c>
      <c r="I4433" s="176" t="s">
        <v>322</v>
      </c>
      <c r="J4433" s="250" t="s">
        <v>14</v>
      </c>
      <c r="K4433" s="178">
        <v>3754762</v>
      </c>
      <c r="L4433" s="178">
        <v>0</v>
      </c>
      <c r="M4433" s="178">
        <v>0</v>
      </c>
      <c r="N4433" s="182" t="s">
        <v>146</v>
      </c>
      <c r="O4433" s="183" t="s">
        <v>146</v>
      </c>
    </row>
    <row r="4434" spans="1:15" customFormat="1" ht="15.5" x14ac:dyDescent="0.35">
      <c r="A4434" s="123" t="s">
        <v>9600</v>
      </c>
      <c r="B4434" s="124" t="s">
        <v>9601</v>
      </c>
      <c r="C4434" s="123" t="s">
        <v>89</v>
      </c>
      <c r="D4434" s="123" t="s">
        <v>186</v>
      </c>
      <c r="E4434" s="123" t="s">
        <v>3989</v>
      </c>
      <c r="F4434" s="123">
        <v>2024</v>
      </c>
      <c r="G4434" s="123" t="s">
        <v>138</v>
      </c>
      <c r="H4434" s="123" t="s">
        <v>144</v>
      </c>
      <c r="I4434" s="123" t="s">
        <v>943</v>
      </c>
      <c r="J4434" s="251" t="s">
        <v>13</v>
      </c>
      <c r="K4434" s="181">
        <v>482578</v>
      </c>
      <c r="L4434" s="181">
        <v>0</v>
      </c>
      <c r="M4434" s="181">
        <v>0</v>
      </c>
      <c r="N4434" s="182" t="s">
        <v>146</v>
      </c>
      <c r="O4434" s="183" t="s">
        <v>146</v>
      </c>
    </row>
    <row r="4435" spans="1:15" customFormat="1" ht="15.5" x14ac:dyDescent="0.35">
      <c r="A4435" s="176" t="s">
        <v>9602</v>
      </c>
      <c r="B4435" s="177" t="s">
        <v>9603</v>
      </c>
      <c r="C4435" s="176" t="s">
        <v>111</v>
      </c>
      <c r="D4435" s="176" t="s">
        <v>180</v>
      </c>
      <c r="E4435" s="176" t="s">
        <v>1633</v>
      </c>
      <c r="F4435" s="176">
        <v>2024</v>
      </c>
      <c r="G4435" s="176" t="s">
        <v>138</v>
      </c>
      <c r="H4435" s="176" t="s">
        <v>182</v>
      </c>
      <c r="I4435" s="176" t="s">
        <v>330</v>
      </c>
      <c r="J4435" s="250" t="s">
        <v>77</v>
      </c>
      <c r="K4435" s="178">
        <v>447839</v>
      </c>
      <c r="L4435" s="178">
        <v>0</v>
      </c>
      <c r="M4435" s="178">
        <v>0</v>
      </c>
      <c r="N4435" s="182" t="s">
        <v>146</v>
      </c>
      <c r="O4435" s="183" t="s">
        <v>146</v>
      </c>
    </row>
    <row r="4436" spans="1:15" customFormat="1" ht="15.5" x14ac:dyDescent="0.35">
      <c r="A4436" s="123" t="s">
        <v>9604</v>
      </c>
      <c r="B4436" s="124" t="s">
        <v>9605</v>
      </c>
      <c r="C4436" s="123" t="s">
        <v>89</v>
      </c>
      <c r="D4436" s="123" t="s">
        <v>221</v>
      </c>
      <c r="E4436" s="123" t="s">
        <v>62</v>
      </c>
      <c r="F4436" s="123">
        <v>2024</v>
      </c>
      <c r="G4436" s="123" t="s">
        <v>138</v>
      </c>
      <c r="H4436" s="123" t="s">
        <v>162</v>
      </c>
      <c r="I4436" s="123" t="s">
        <v>252</v>
      </c>
      <c r="J4436" s="251" t="s">
        <v>13</v>
      </c>
      <c r="K4436" s="181">
        <v>574591</v>
      </c>
      <c r="L4436" s="181">
        <v>0</v>
      </c>
      <c r="M4436" s="181">
        <v>0</v>
      </c>
      <c r="N4436" s="182" t="s">
        <v>146</v>
      </c>
      <c r="O4436" s="183" t="s">
        <v>146</v>
      </c>
    </row>
    <row r="4437" spans="1:15" customFormat="1" ht="15.5" x14ac:dyDescent="0.35">
      <c r="A4437" s="176" t="s">
        <v>9606</v>
      </c>
      <c r="B4437" s="177" t="s">
        <v>9607</v>
      </c>
      <c r="C4437" s="176" t="s">
        <v>89</v>
      </c>
      <c r="D4437" s="176" t="s">
        <v>186</v>
      </c>
      <c r="E4437" s="176" t="s">
        <v>187</v>
      </c>
      <c r="F4437" s="176">
        <v>2024</v>
      </c>
      <c r="G4437" s="176" t="s">
        <v>138</v>
      </c>
      <c r="H4437" s="176" t="s">
        <v>847</v>
      </c>
      <c r="I4437" s="176" t="s">
        <v>848</v>
      </c>
      <c r="J4437" s="250" t="s">
        <v>14</v>
      </c>
      <c r="K4437" s="178">
        <v>356552</v>
      </c>
      <c r="L4437" s="178">
        <v>0</v>
      </c>
      <c r="M4437" s="178">
        <v>0</v>
      </c>
      <c r="N4437" s="182" t="s">
        <v>146</v>
      </c>
      <c r="O4437" s="183" t="s">
        <v>146</v>
      </c>
    </row>
    <row r="4438" spans="1:15" customFormat="1" ht="15.5" x14ac:dyDescent="0.35">
      <c r="A4438" s="123" t="s">
        <v>9608</v>
      </c>
      <c r="B4438" s="124" t="s">
        <v>9609</v>
      </c>
      <c r="C4438" s="123" t="s">
        <v>89</v>
      </c>
      <c r="D4438" s="123" t="s">
        <v>186</v>
      </c>
      <c r="E4438" s="123" t="s">
        <v>187</v>
      </c>
      <c r="F4438" s="123">
        <v>2024</v>
      </c>
      <c r="G4438" s="123" t="s">
        <v>138</v>
      </c>
      <c r="H4438" s="123" t="s">
        <v>196</v>
      </c>
      <c r="I4438" s="123" t="s">
        <v>196</v>
      </c>
      <c r="J4438" s="251" t="s">
        <v>13</v>
      </c>
      <c r="K4438" s="181">
        <v>15286</v>
      </c>
      <c r="L4438" s="181">
        <v>0</v>
      </c>
      <c r="M4438" s="181">
        <v>0</v>
      </c>
      <c r="N4438" s="182" t="s">
        <v>146</v>
      </c>
      <c r="O4438" s="183" t="s">
        <v>146</v>
      </c>
    </row>
    <row r="4439" spans="1:15" customFormat="1" ht="15.5" x14ac:dyDescent="0.35">
      <c r="A4439" s="176" t="s">
        <v>9610</v>
      </c>
      <c r="B4439" s="177" t="s">
        <v>9611</v>
      </c>
      <c r="C4439" s="176" t="s">
        <v>89</v>
      </c>
      <c r="D4439" s="176" t="s">
        <v>186</v>
      </c>
      <c r="E4439" s="176" t="s">
        <v>589</v>
      </c>
      <c r="F4439" s="176">
        <v>2024</v>
      </c>
      <c r="G4439" s="176" t="s">
        <v>138</v>
      </c>
      <c r="H4439" s="176" t="s">
        <v>144</v>
      </c>
      <c r="I4439" s="176" t="s">
        <v>943</v>
      </c>
      <c r="J4439" s="250" t="s">
        <v>13</v>
      </c>
      <c r="K4439" s="178">
        <v>9294</v>
      </c>
      <c r="L4439" s="178">
        <v>0</v>
      </c>
      <c r="M4439" s="178">
        <v>0</v>
      </c>
      <c r="N4439" s="182" t="s">
        <v>146</v>
      </c>
      <c r="O4439" s="183" t="s">
        <v>146</v>
      </c>
    </row>
    <row r="4440" spans="1:15" customFormat="1" ht="15.5" x14ac:dyDescent="0.35">
      <c r="A4440" s="123" t="s">
        <v>9612</v>
      </c>
      <c r="B4440" s="124" t="s">
        <v>9613</v>
      </c>
      <c r="C4440" s="123" t="s">
        <v>89</v>
      </c>
      <c r="D4440" s="123" t="s">
        <v>186</v>
      </c>
      <c r="E4440" s="123" t="s">
        <v>589</v>
      </c>
      <c r="F4440" s="123">
        <v>2024</v>
      </c>
      <c r="G4440" s="123" t="s">
        <v>138</v>
      </c>
      <c r="H4440" s="123" t="s">
        <v>144</v>
      </c>
      <c r="I4440" s="123" t="s">
        <v>943</v>
      </c>
      <c r="J4440" s="251" t="s">
        <v>13</v>
      </c>
      <c r="K4440" s="181">
        <v>9804</v>
      </c>
      <c r="L4440" s="181">
        <v>0</v>
      </c>
      <c r="M4440" s="181">
        <v>0</v>
      </c>
      <c r="N4440" s="182" t="s">
        <v>146</v>
      </c>
      <c r="O4440" s="183" t="s">
        <v>146</v>
      </c>
    </row>
    <row r="4441" spans="1:15" customFormat="1" ht="15.5" x14ac:dyDescent="0.35">
      <c r="A4441" s="176" t="s">
        <v>9614</v>
      </c>
      <c r="B4441" s="177" t="s">
        <v>9615</v>
      </c>
      <c r="C4441" s="176" t="s">
        <v>89</v>
      </c>
      <c r="D4441" s="176" t="s">
        <v>186</v>
      </c>
      <c r="E4441" s="176" t="s">
        <v>589</v>
      </c>
      <c r="F4441" s="176">
        <v>2024</v>
      </c>
      <c r="G4441" s="176" t="s">
        <v>138</v>
      </c>
      <c r="H4441" s="176" t="s">
        <v>144</v>
      </c>
      <c r="I4441" s="176" t="s">
        <v>943</v>
      </c>
      <c r="J4441" s="250" t="s">
        <v>13</v>
      </c>
      <c r="K4441" s="178">
        <v>9974</v>
      </c>
      <c r="L4441" s="178">
        <v>0</v>
      </c>
      <c r="M4441" s="178">
        <v>0</v>
      </c>
      <c r="N4441" s="182" t="s">
        <v>146</v>
      </c>
      <c r="O4441" s="183" t="s">
        <v>146</v>
      </c>
    </row>
    <row r="4442" spans="1:15" customFormat="1" ht="15.5" x14ac:dyDescent="0.35">
      <c r="A4442" s="123" t="s">
        <v>9616</v>
      </c>
      <c r="B4442" s="124" t="s">
        <v>9617</v>
      </c>
      <c r="C4442" s="123" t="s">
        <v>89</v>
      </c>
      <c r="D4442" s="123" t="s">
        <v>186</v>
      </c>
      <c r="E4442" s="123" t="s">
        <v>303</v>
      </c>
      <c r="F4442" s="123">
        <v>2024</v>
      </c>
      <c r="G4442" s="123" t="s">
        <v>138</v>
      </c>
      <c r="H4442" s="123" t="s">
        <v>210</v>
      </c>
      <c r="I4442" s="123" t="s">
        <v>1370</v>
      </c>
      <c r="J4442" s="251" t="s">
        <v>13</v>
      </c>
      <c r="K4442" s="181">
        <v>29480</v>
      </c>
      <c r="L4442" s="181">
        <v>0</v>
      </c>
      <c r="M4442" s="181">
        <v>0</v>
      </c>
      <c r="N4442" s="182" t="s">
        <v>146</v>
      </c>
      <c r="O4442" s="183" t="s">
        <v>146</v>
      </c>
    </row>
    <row r="4443" spans="1:15" customFormat="1" ht="15.5" x14ac:dyDescent="0.35">
      <c r="A4443" s="176" t="s">
        <v>9618</v>
      </c>
      <c r="B4443" s="177" t="s">
        <v>9619</v>
      </c>
      <c r="C4443" s="176" t="s">
        <v>91</v>
      </c>
      <c r="D4443" s="176" t="s">
        <v>384</v>
      </c>
      <c r="E4443" s="176" t="s">
        <v>518</v>
      </c>
      <c r="F4443" s="176">
        <v>2024</v>
      </c>
      <c r="G4443" s="176" t="s">
        <v>138</v>
      </c>
      <c r="H4443" s="176" t="s">
        <v>847</v>
      </c>
      <c r="I4443" s="176" t="s">
        <v>1673</v>
      </c>
      <c r="J4443" s="250" t="s">
        <v>13</v>
      </c>
      <c r="K4443" s="178">
        <v>1</v>
      </c>
      <c r="L4443" s="178">
        <v>0</v>
      </c>
      <c r="M4443" s="178">
        <v>0</v>
      </c>
      <c r="N4443" s="182" t="s">
        <v>146</v>
      </c>
      <c r="O4443" s="183" t="s">
        <v>146</v>
      </c>
    </row>
    <row r="4444" spans="1:15" customFormat="1" ht="15.5" x14ac:dyDescent="0.35">
      <c r="A4444" s="123" t="s">
        <v>9620</v>
      </c>
      <c r="B4444" s="124" t="s">
        <v>9621</v>
      </c>
      <c r="C4444" s="123" t="s">
        <v>88</v>
      </c>
      <c r="D4444" s="123" t="s">
        <v>626</v>
      </c>
      <c r="E4444" s="123" t="s">
        <v>626</v>
      </c>
      <c r="F4444" s="123">
        <v>2024</v>
      </c>
      <c r="G4444" s="123" t="s">
        <v>138</v>
      </c>
      <c r="H4444" s="123" t="s">
        <v>182</v>
      </c>
      <c r="I4444" s="123" t="s">
        <v>330</v>
      </c>
      <c r="J4444" s="251" t="s">
        <v>14</v>
      </c>
      <c r="K4444" s="181">
        <v>257604</v>
      </c>
      <c r="L4444" s="181">
        <v>0</v>
      </c>
      <c r="M4444" s="181">
        <v>0</v>
      </c>
      <c r="N4444" s="182" t="s">
        <v>146</v>
      </c>
      <c r="O4444" s="183" t="s">
        <v>146</v>
      </c>
    </row>
    <row r="4445" spans="1:15" customFormat="1" ht="15.5" x14ac:dyDescent="0.35">
      <c r="A4445" s="176" t="s">
        <v>9622</v>
      </c>
      <c r="B4445" s="177" t="s">
        <v>9623</v>
      </c>
      <c r="C4445" s="176" t="s">
        <v>292</v>
      </c>
      <c r="D4445" s="176" t="s">
        <v>72</v>
      </c>
      <c r="E4445" s="176" t="s">
        <v>1526</v>
      </c>
      <c r="F4445" s="176">
        <v>2024</v>
      </c>
      <c r="G4445" s="176" t="s">
        <v>138</v>
      </c>
      <c r="H4445" s="176" t="s">
        <v>182</v>
      </c>
      <c r="I4445" s="176" t="s">
        <v>330</v>
      </c>
      <c r="J4445" s="250" t="s">
        <v>77</v>
      </c>
      <c r="K4445" s="178">
        <v>1000</v>
      </c>
      <c r="L4445" s="178">
        <v>0</v>
      </c>
      <c r="M4445" s="178">
        <v>0</v>
      </c>
      <c r="N4445" s="182" t="s">
        <v>146</v>
      </c>
      <c r="O4445" s="183" t="s">
        <v>146</v>
      </c>
    </row>
    <row r="4446" spans="1:15" customFormat="1" ht="15.5" x14ac:dyDescent="0.35">
      <c r="A4446" s="123" t="s">
        <v>9624</v>
      </c>
      <c r="B4446" s="124" t="s">
        <v>9625</v>
      </c>
      <c r="C4446" s="123" t="s">
        <v>92</v>
      </c>
      <c r="D4446" s="123" t="s">
        <v>540</v>
      </c>
      <c r="E4446" s="123" t="s">
        <v>2405</v>
      </c>
      <c r="F4446" s="123">
        <v>2024</v>
      </c>
      <c r="G4446" s="123" t="s">
        <v>138</v>
      </c>
      <c r="H4446" s="123" t="s">
        <v>270</v>
      </c>
      <c r="I4446" s="123" t="s">
        <v>271</v>
      </c>
      <c r="J4446" s="251" t="s">
        <v>13</v>
      </c>
      <c r="K4446" s="181">
        <v>17105</v>
      </c>
      <c r="L4446" s="181">
        <v>0</v>
      </c>
      <c r="M4446" s="181">
        <v>0</v>
      </c>
      <c r="N4446" s="182" t="s">
        <v>146</v>
      </c>
      <c r="O4446" s="183" t="s">
        <v>146</v>
      </c>
    </row>
    <row r="4447" spans="1:15" customFormat="1" ht="15.5" x14ac:dyDescent="0.35">
      <c r="A4447" s="176" t="s">
        <v>9626</v>
      </c>
      <c r="B4447" s="177" t="s">
        <v>9627</v>
      </c>
      <c r="C4447" s="176" t="s">
        <v>96</v>
      </c>
      <c r="D4447" s="176" t="s">
        <v>166</v>
      </c>
      <c r="E4447" s="176" t="s">
        <v>281</v>
      </c>
      <c r="F4447" s="176">
        <v>2024</v>
      </c>
      <c r="G4447" s="176" t="s">
        <v>138</v>
      </c>
      <c r="H4447" s="176" t="s">
        <v>139</v>
      </c>
      <c r="I4447" s="176" t="s">
        <v>140</v>
      </c>
      <c r="J4447" s="250" t="s">
        <v>13</v>
      </c>
      <c r="K4447" s="178">
        <v>2</v>
      </c>
      <c r="L4447" s="178">
        <v>0</v>
      </c>
      <c r="M4447" s="178">
        <v>0</v>
      </c>
      <c r="N4447" s="182" t="s">
        <v>146</v>
      </c>
      <c r="O4447" s="183" t="s">
        <v>146</v>
      </c>
    </row>
    <row r="4448" spans="1:15" customFormat="1" ht="15.5" x14ac:dyDescent="0.35">
      <c r="A4448" s="123" t="s">
        <v>9628</v>
      </c>
      <c r="B4448" s="124" t="s">
        <v>9629</v>
      </c>
      <c r="C4448" s="123" t="s">
        <v>100</v>
      </c>
      <c r="D4448" s="123" t="s">
        <v>1471</v>
      </c>
      <c r="E4448" s="123" t="s">
        <v>2423</v>
      </c>
      <c r="F4448" s="123">
        <v>2024</v>
      </c>
      <c r="G4448" s="123" t="s">
        <v>138</v>
      </c>
      <c r="H4448" s="123" t="s">
        <v>182</v>
      </c>
      <c r="I4448" s="123" t="s">
        <v>183</v>
      </c>
      <c r="J4448" s="251" t="s">
        <v>13</v>
      </c>
      <c r="K4448" s="181">
        <v>8583</v>
      </c>
      <c r="L4448" s="181">
        <v>0</v>
      </c>
      <c r="M4448" s="181">
        <v>0</v>
      </c>
      <c r="N4448" s="182" t="s">
        <v>146</v>
      </c>
      <c r="O4448" s="183" t="s">
        <v>146</v>
      </c>
    </row>
    <row r="4449" spans="1:15" customFormat="1" ht="15.5" x14ac:dyDescent="0.35">
      <c r="A4449" s="176" t="s">
        <v>9630</v>
      </c>
      <c r="B4449" s="177" t="s">
        <v>9631</v>
      </c>
      <c r="C4449" s="176" t="s">
        <v>100</v>
      </c>
      <c r="D4449" s="176" t="s">
        <v>73</v>
      </c>
      <c r="E4449" s="176" t="s">
        <v>1009</v>
      </c>
      <c r="F4449" s="176">
        <v>2024</v>
      </c>
      <c r="G4449" s="176" t="s">
        <v>138</v>
      </c>
      <c r="H4449" s="176" t="s">
        <v>151</v>
      </c>
      <c r="I4449" s="176" t="s">
        <v>200</v>
      </c>
      <c r="J4449" s="250" t="s">
        <v>13</v>
      </c>
      <c r="K4449" s="178">
        <v>416</v>
      </c>
      <c r="L4449" s="178">
        <v>0</v>
      </c>
      <c r="M4449" s="178">
        <v>0</v>
      </c>
      <c r="N4449" s="182" t="s">
        <v>146</v>
      </c>
      <c r="O4449" s="183" t="s">
        <v>146</v>
      </c>
    </row>
    <row r="4450" spans="1:15" customFormat="1" ht="15.5" x14ac:dyDescent="0.35">
      <c r="A4450" s="123" t="s">
        <v>9632</v>
      </c>
      <c r="B4450" s="124" t="s">
        <v>9633</v>
      </c>
      <c r="C4450" s="123" t="s">
        <v>96</v>
      </c>
      <c r="D4450" s="123" t="s">
        <v>136</v>
      </c>
      <c r="E4450" s="123" t="s">
        <v>506</v>
      </c>
      <c r="F4450" s="123">
        <v>2024</v>
      </c>
      <c r="G4450" s="123" t="s">
        <v>138</v>
      </c>
      <c r="H4450" s="123" t="s">
        <v>182</v>
      </c>
      <c r="I4450" s="123" t="s">
        <v>330</v>
      </c>
      <c r="J4450" s="251" t="s">
        <v>13</v>
      </c>
      <c r="K4450" s="181">
        <v>4</v>
      </c>
      <c r="L4450" s="181">
        <v>0</v>
      </c>
      <c r="M4450" s="181">
        <v>0</v>
      </c>
      <c r="N4450" s="182" t="s">
        <v>146</v>
      </c>
      <c r="O4450" s="183" t="s">
        <v>146</v>
      </c>
    </row>
    <row r="4451" spans="1:15" customFormat="1" ht="15.5" x14ac:dyDescent="0.35">
      <c r="A4451" s="176" t="s">
        <v>9634</v>
      </c>
      <c r="B4451" s="177" t="s">
        <v>9635</v>
      </c>
      <c r="C4451" s="176" t="s">
        <v>90</v>
      </c>
      <c r="D4451" s="176" t="s">
        <v>742</v>
      </c>
      <c r="E4451" s="176" t="s">
        <v>1809</v>
      </c>
      <c r="F4451" s="176">
        <v>2024</v>
      </c>
      <c r="G4451" s="176" t="s">
        <v>138</v>
      </c>
      <c r="H4451" s="176" t="s">
        <v>151</v>
      </c>
      <c r="I4451" s="176" t="s">
        <v>200</v>
      </c>
      <c r="J4451" s="250" t="s">
        <v>13</v>
      </c>
      <c r="K4451" s="178">
        <v>54958</v>
      </c>
      <c r="L4451" s="178">
        <v>0</v>
      </c>
      <c r="M4451" s="178">
        <v>0</v>
      </c>
      <c r="N4451" s="182" t="s">
        <v>146</v>
      </c>
      <c r="O4451" s="183" t="s">
        <v>146</v>
      </c>
    </row>
    <row r="4452" spans="1:15" customFormat="1" ht="15.5" x14ac:dyDescent="0.35">
      <c r="A4452" s="123" t="s">
        <v>9636</v>
      </c>
      <c r="B4452" s="124" t="s">
        <v>9637</v>
      </c>
      <c r="C4452" s="123" t="s">
        <v>87</v>
      </c>
      <c r="D4452" s="123" t="s">
        <v>60</v>
      </c>
      <c r="E4452" s="123" t="s">
        <v>60</v>
      </c>
      <c r="F4452" s="123">
        <v>2024</v>
      </c>
      <c r="G4452" s="123" t="s">
        <v>138</v>
      </c>
      <c r="H4452" s="123" t="s">
        <v>151</v>
      </c>
      <c r="I4452" s="123" t="s">
        <v>200</v>
      </c>
      <c r="J4452" s="251" t="s">
        <v>13</v>
      </c>
      <c r="K4452" s="181">
        <v>61524</v>
      </c>
      <c r="L4452" s="181">
        <v>0</v>
      </c>
      <c r="M4452" s="181">
        <v>0</v>
      </c>
      <c r="N4452" s="182" t="s">
        <v>146</v>
      </c>
      <c r="O4452" s="183" t="s">
        <v>146</v>
      </c>
    </row>
    <row r="4453" spans="1:15" customFormat="1" ht="15.5" x14ac:dyDescent="0.35">
      <c r="A4453" s="176" t="s">
        <v>9638</v>
      </c>
      <c r="B4453" s="177" t="s">
        <v>9639</v>
      </c>
      <c r="C4453" s="176" t="s">
        <v>96</v>
      </c>
      <c r="D4453" s="176" t="s">
        <v>166</v>
      </c>
      <c r="E4453" s="176" t="s">
        <v>378</v>
      </c>
      <c r="F4453" s="176">
        <v>2024</v>
      </c>
      <c r="G4453" s="176" t="s">
        <v>138</v>
      </c>
      <c r="H4453" s="176" t="s">
        <v>144</v>
      </c>
      <c r="I4453" s="176" t="s">
        <v>145</v>
      </c>
      <c r="J4453" s="250" t="s">
        <v>77</v>
      </c>
      <c r="K4453" s="178">
        <v>2</v>
      </c>
      <c r="L4453" s="178">
        <v>0</v>
      </c>
      <c r="M4453" s="178">
        <v>0</v>
      </c>
      <c r="N4453" s="182" t="s">
        <v>146</v>
      </c>
      <c r="O4453" s="183" t="s">
        <v>146</v>
      </c>
    </row>
    <row r="4454" spans="1:15" customFormat="1" ht="15.5" x14ac:dyDescent="0.35">
      <c r="A4454" s="123" t="s">
        <v>9640</v>
      </c>
      <c r="B4454" s="124" t="s">
        <v>9641</v>
      </c>
      <c r="C4454" s="123" t="s">
        <v>91</v>
      </c>
      <c r="D4454" s="123" t="s">
        <v>384</v>
      </c>
      <c r="E4454" s="123" t="s">
        <v>8206</v>
      </c>
      <c r="F4454" s="123">
        <v>2024</v>
      </c>
      <c r="G4454" s="123" t="s">
        <v>138</v>
      </c>
      <c r="H4454" s="123" t="s">
        <v>151</v>
      </c>
      <c r="I4454" s="123" t="s">
        <v>200</v>
      </c>
      <c r="J4454" s="251" t="s">
        <v>77</v>
      </c>
      <c r="K4454" s="181">
        <v>682853</v>
      </c>
      <c r="L4454" s="181">
        <v>0</v>
      </c>
      <c r="M4454" s="181">
        <v>0</v>
      </c>
      <c r="N4454" s="182" t="s">
        <v>146</v>
      </c>
      <c r="O4454" s="183" t="s">
        <v>146</v>
      </c>
    </row>
    <row r="4455" spans="1:15" customFormat="1" ht="15.5" x14ac:dyDescent="0.35">
      <c r="A4455" s="176" t="s">
        <v>9642</v>
      </c>
      <c r="B4455" s="177" t="s">
        <v>9643</v>
      </c>
      <c r="C4455" s="176" t="s">
        <v>97</v>
      </c>
      <c r="D4455" s="176" t="s">
        <v>333</v>
      </c>
      <c r="E4455" s="176" t="s">
        <v>155</v>
      </c>
      <c r="F4455" s="176">
        <v>2024</v>
      </c>
      <c r="G4455" s="176" t="s">
        <v>138</v>
      </c>
      <c r="H4455" s="176" t="s">
        <v>139</v>
      </c>
      <c r="I4455" s="176" t="s">
        <v>168</v>
      </c>
      <c r="J4455" s="250" t="s">
        <v>13</v>
      </c>
      <c r="K4455" s="178">
        <v>1</v>
      </c>
      <c r="L4455" s="178">
        <v>0</v>
      </c>
      <c r="M4455" s="178">
        <v>0</v>
      </c>
      <c r="N4455" s="182" t="s">
        <v>146</v>
      </c>
      <c r="O4455" s="183" t="s">
        <v>146</v>
      </c>
    </row>
    <row r="4456" spans="1:15" customFormat="1" ht="15.5" x14ac:dyDescent="0.35">
      <c r="A4456" s="123" t="s">
        <v>9644</v>
      </c>
      <c r="B4456" s="124" t="s">
        <v>9645</v>
      </c>
      <c r="C4456" s="123" t="s">
        <v>91</v>
      </c>
      <c r="D4456" s="123" t="s">
        <v>384</v>
      </c>
      <c r="E4456" s="123" t="s">
        <v>2848</v>
      </c>
      <c r="F4456" s="123">
        <v>2024</v>
      </c>
      <c r="G4456" s="123" t="s">
        <v>138</v>
      </c>
      <c r="H4456" s="123" t="s">
        <v>196</v>
      </c>
      <c r="I4456" s="123" t="s">
        <v>196</v>
      </c>
      <c r="J4456" s="251" t="s">
        <v>13</v>
      </c>
      <c r="K4456" s="181">
        <v>26375</v>
      </c>
      <c r="L4456" s="181">
        <v>0</v>
      </c>
      <c r="M4456" s="181">
        <v>0</v>
      </c>
      <c r="N4456" s="182" t="s">
        <v>146</v>
      </c>
      <c r="O4456" s="183" t="s">
        <v>146</v>
      </c>
    </row>
    <row r="4457" spans="1:15" customFormat="1" ht="15.5" x14ac:dyDescent="0.35">
      <c r="A4457" s="176" t="s">
        <v>9646</v>
      </c>
      <c r="B4457" s="177" t="s">
        <v>9647</v>
      </c>
      <c r="C4457" s="176" t="s">
        <v>92</v>
      </c>
      <c r="D4457" s="176" t="s">
        <v>361</v>
      </c>
      <c r="E4457" s="176" t="s">
        <v>2625</v>
      </c>
      <c r="F4457" s="176">
        <v>2024</v>
      </c>
      <c r="G4457" s="176" t="s">
        <v>138</v>
      </c>
      <c r="H4457" s="176" t="s">
        <v>270</v>
      </c>
      <c r="I4457" s="176" t="s">
        <v>4266</v>
      </c>
      <c r="J4457" s="250" t="s">
        <v>13</v>
      </c>
      <c r="K4457" s="178">
        <v>246258</v>
      </c>
      <c r="L4457" s="178">
        <v>0</v>
      </c>
      <c r="M4457" s="178">
        <v>0</v>
      </c>
      <c r="N4457" s="182" t="s">
        <v>146</v>
      </c>
      <c r="O4457" s="183" t="s">
        <v>146</v>
      </c>
    </row>
    <row r="4458" spans="1:15" customFormat="1" ht="15.5" x14ac:dyDescent="0.35">
      <c r="A4458" s="123" t="s">
        <v>9648</v>
      </c>
      <c r="B4458" s="124" t="s">
        <v>9649</v>
      </c>
      <c r="C4458" s="123" t="s">
        <v>98</v>
      </c>
      <c r="D4458" s="123" t="s">
        <v>158</v>
      </c>
      <c r="E4458" s="123" t="s">
        <v>667</v>
      </c>
      <c r="F4458" s="123">
        <v>2024</v>
      </c>
      <c r="G4458" s="123" t="s">
        <v>138</v>
      </c>
      <c r="H4458" s="123" t="s">
        <v>144</v>
      </c>
      <c r="I4458" s="123" t="s">
        <v>145</v>
      </c>
      <c r="J4458" s="251" t="s">
        <v>13</v>
      </c>
      <c r="K4458" s="181">
        <v>81000</v>
      </c>
      <c r="L4458" s="181">
        <v>0</v>
      </c>
      <c r="M4458" s="181">
        <v>0</v>
      </c>
      <c r="N4458" s="182" t="s">
        <v>146</v>
      </c>
      <c r="O4458" s="183" t="s">
        <v>146</v>
      </c>
    </row>
    <row r="4459" spans="1:15" customFormat="1" ht="15.5" x14ac:dyDescent="0.35">
      <c r="A4459" s="176" t="s">
        <v>9650</v>
      </c>
      <c r="B4459" s="177" t="s">
        <v>9651</v>
      </c>
      <c r="C4459" s="176" t="s">
        <v>92</v>
      </c>
      <c r="D4459" s="176" t="s">
        <v>361</v>
      </c>
      <c r="E4459" s="176" t="s">
        <v>1231</v>
      </c>
      <c r="F4459" s="176">
        <v>2024</v>
      </c>
      <c r="G4459" s="176" t="s">
        <v>138</v>
      </c>
      <c r="H4459" s="176" t="s">
        <v>321</v>
      </c>
      <c r="I4459" s="176" t="s">
        <v>322</v>
      </c>
      <c r="J4459" s="250" t="s">
        <v>13</v>
      </c>
      <c r="K4459" s="178">
        <v>4347535</v>
      </c>
      <c r="L4459" s="178">
        <v>0</v>
      </c>
      <c r="M4459" s="178">
        <v>0</v>
      </c>
      <c r="N4459" s="182" t="s">
        <v>146</v>
      </c>
      <c r="O4459" s="183" t="s">
        <v>146</v>
      </c>
    </row>
    <row r="4460" spans="1:15" customFormat="1" ht="15.5" x14ac:dyDescent="0.35">
      <c r="A4460" s="123" t="s">
        <v>9652</v>
      </c>
      <c r="B4460" s="124" t="s">
        <v>9653</v>
      </c>
      <c r="C4460" s="123" t="s">
        <v>92</v>
      </c>
      <c r="D4460" s="123" t="s">
        <v>361</v>
      </c>
      <c r="E4460" s="123" t="s">
        <v>362</v>
      </c>
      <c r="F4460" s="123">
        <v>2024</v>
      </c>
      <c r="G4460" s="123" t="s">
        <v>138</v>
      </c>
      <c r="H4460" s="123" t="s">
        <v>139</v>
      </c>
      <c r="I4460" s="123" t="s">
        <v>140</v>
      </c>
      <c r="J4460" s="251" t="s">
        <v>14</v>
      </c>
      <c r="K4460" s="181">
        <v>99163</v>
      </c>
      <c r="L4460" s="181">
        <v>0</v>
      </c>
      <c r="M4460" s="181">
        <v>0</v>
      </c>
      <c r="N4460" s="182" t="s">
        <v>146</v>
      </c>
      <c r="O4460" s="183" t="s">
        <v>146</v>
      </c>
    </row>
    <row r="4461" spans="1:15" customFormat="1" ht="15.5" x14ac:dyDescent="0.35">
      <c r="A4461" s="176" t="s">
        <v>9654</v>
      </c>
      <c r="B4461" s="177" t="s">
        <v>9655</v>
      </c>
      <c r="C4461" s="176" t="s">
        <v>90</v>
      </c>
      <c r="D4461" s="176" t="s">
        <v>306</v>
      </c>
      <c r="E4461" s="176" t="s">
        <v>1270</v>
      </c>
      <c r="F4461" s="176">
        <v>2024</v>
      </c>
      <c r="G4461" s="176" t="s">
        <v>138</v>
      </c>
      <c r="H4461" s="176" t="s">
        <v>182</v>
      </c>
      <c r="I4461" s="176" t="s">
        <v>330</v>
      </c>
      <c r="J4461" s="250" t="s">
        <v>13</v>
      </c>
      <c r="K4461" s="178">
        <v>24204</v>
      </c>
      <c r="L4461" s="178">
        <v>0</v>
      </c>
      <c r="M4461" s="178">
        <v>0</v>
      </c>
      <c r="N4461" s="182" t="s">
        <v>146</v>
      </c>
      <c r="O4461" s="183" t="s">
        <v>146</v>
      </c>
    </row>
    <row r="4462" spans="1:15" customFormat="1" ht="15.5" x14ac:dyDescent="0.35">
      <c r="A4462" s="123" t="s">
        <v>9656</v>
      </c>
      <c r="B4462" s="124" t="s">
        <v>9657</v>
      </c>
      <c r="C4462" s="123" t="s">
        <v>93</v>
      </c>
      <c r="D4462" s="123" t="s">
        <v>245</v>
      </c>
      <c r="E4462" s="123" t="s">
        <v>965</v>
      </c>
      <c r="F4462" s="123">
        <v>2024</v>
      </c>
      <c r="G4462" s="123" t="s">
        <v>138</v>
      </c>
      <c r="H4462" s="123" t="s">
        <v>270</v>
      </c>
      <c r="I4462" s="123" t="s">
        <v>271</v>
      </c>
      <c r="J4462" s="251" t="s">
        <v>13</v>
      </c>
      <c r="K4462" s="181">
        <v>114862</v>
      </c>
      <c r="L4462" s="181">
        <v>0</v>
      </c>
      <c r="M4462" s="181">
        <v>0</v>
      </c>
      <c r="N4462" s="182" t="s">
        <v>146</v>
      </c>
      <c r="O4462" s="183" t="s">
        <v>146</v>
      </c>
    </row>
    <row r="4463" spans="1:15" customFormat="1" ht="15.5" x14ac:dyDescent="0.35">
      <c r="A4463" s="176" t="s">
        <v>9658</v>
      </c>
      <c r="B4463" s="177" t="s">
        <v>9659</v>
      </c>
      <c r="C4463" s="176" t="s">
        <v>97</v>
      </c>
      <c r="D4463" s="176" t="s">
        <v>333</v>
      </c>
      <c r="E4463" s="176" t="s">
        <v>333</v>
      </c>
      <c r="F4463" s="176">
        <v>2024</v>
      </c>
      <c r="G4463" s="176" t="s">
        <v>138</v>
      </c>
      <c r="H4463" s="176" t="s">
        <v>162</v>
      </c>
      <c r="I4463" s="176" t="s">
        <v>218</v>
      </c>
      <c r="J4463" s="250" t="s">
        <v>13</v>
      </c>
      <c r="K4463" s="178">
        <v>7086643</v>
      </c>
      <c r="L4463" s="178">
        <v>0</v>
      </c>
      <c r="M4463" s="178">
        <v>0</v>
      </c>
      <c r="N4463" s="182" t="s">
        <v>146</v>
      </c>
      <c r="O4463" s="183" t="s">
        <v>146</v>
      </c>
    </row>
    <row r="4464" spans="1:15" customFormat="1" ht="15.5" x14ac:dyDescent="0.35">
      <c r="A4464" s="123" t="s">
        <v>9660</v>
      </c>
      <c r="B4464" s="124" t="s">
        <v>9661</v>
      </c>
      <c r="C4464" s="123" t="s">
        <v>111</v>
      </c>
      <c r="D4464" s="123" t="s">
        <v>180</v>
      </c>
      <c r="E4464" s="123" t="s">
        <v>454</v>
      </c>
      <c r="F4464" s="123">
        <v>2024</v>
      </c>
      <c r="G4464" s="123" t="s">
        <v>138</v>
      </c>
      <c r="H4464" s="123" t="s">
        <v>182</v>
      </c>
      <c r="I4464" s="123" t="s">
        <v>330</v>
      </c>
      <c r="J4464" s="251" t="s">
        <v>13</v>
      </c>
      <c r="K4464" s="181">
        <v>495533</v>
      </c>
      <c r="L4464" s="181">
        <v>0</v>
      </c>
      <c r="M4464" s="181">
        <v>0</v>
      </c>
      <c r="N4464" s="182" t="s">
        <v>146</v>
      </c>
      <c r="O4464" s="183" t="s">
        <v>146</v>
      </c>
    </row>
    <row r="4465" spans="1:15" customFormat="1" ht="15.5" x14ac:dyDescent="0.35">
      <c r="A4465" s="176" t="s">
        <v>9662</v>
      </c>
      <c r="B4465" s="177" t="s">
        <v>9663</v>
      </c>
      <c r="C4465" s="176" t="s">
        <v>90</v>
      </c>
      <c r="D4465" s="176" t="s">
        <v>404</v>
      </c>
      <c r="E4465" s="176" t="s">
        <v>3050</v>
      </c>
      <c r="F4465" s="176">
        <v>2024</v>
      </c>
      <c r="G4465" s="176" t="s">
        <v>138</v>
      </c>
      <c r="H4465" s="176" t="s">
        <v>210</v>
      </c>
      <c r="I4465" s="176" t="s">
        <v>429</v>
      </c>
      <c r="J4465" s="250" t="s">
        <v>13</v>
      </c>
      <c r="K4465" s="178">
        <v>554139</v>
      </c>
      <c r="L4465" s="178">
        <v>0</v>
      </c>
      <c r="M4465" s="178">
        <v>0</v>
      </c>
      <c r="N4465" s="182" t="s">
        <v>146</v>
      </c>
      <c r="O4465" s="183" t="s">
        <v>146</v>
      </c>
    </row>
    <row r="4466" spans="1:15" customFormat="1" ht="15.5" x14ac:dyDescent="0.35">
      <c r="A4466" s="123" t="s">
        <v>9664</v>
      </c>
      <c r="B4466" s="124" t="s">
        <v>9665</v>
      </c>
      <c r="C4466" s="123" t="s">
        <v>90</v>
      </c>
      <c r="D4466" s="123" t="s">
        <v>404</v>
      </c>
      <c r="E4466" s="123" t="s">
        <v>679</v>
      </c>
      <c r="F4466" s="123">
        <v>2024</v>
      </c>
      <c r="G4466" s="123" t="s">
        <v>251</v>
      </c>
      <c r="H4466" s="123" t="s">
        <v>1651</v>
      </c>
      <c r="I4466" s="123" t="s">
        <v>2318</v>
      </c>
      <c r="J4466" s="251" t="s">
        <v>13</v>
      </c>
      <c r="K4466" s="181">
        <v>636</v>
      </c>
      <c r="L4466" s="181">
        <v>0</v>
      </c>
      <c r="M4466" s="181">
        <v>0</v>
      </c>
      <c r="N4466" s="182" t="s">
        <v>146</v>
      </c>
      <c r="O4466" s="183" t="s">
        <v>146</v>
      </c>
    </row>
    <row r="4467" spans="1:15" customFormat="1" ht="15.5" x14ac:dyDescent="0.35">
      <c r="A4467" s="176" t="s">
        <v>9666</v>
      </c>
      <c r="B4467" s="177" t="s">
        <v>9667</v>
      </c>
      <c r="C4467" s="176" t="s">
        <v>90</v>
      </c>
      <c r="D4467" s="176" t="s">
        <v>306</v>
      </c>
      <c r="E4467" s="176" t="s">
        <v>3759</v>
      </c>
      <c r="F4467" s="176">
        <v>2024</v>
      </c>
      <c r="G4467" s="176" t="s">
        <v>251</v>
      </c>
      <c r="H4467" s="176" t="s">
        <v>182</v>
      </c>
      <c r="I4467" s="176" t="s">
        <v>330</v>
      </c>
      <c r="J4467" s="250" t="s">
        <v>13</v>
      </c>
      <c r="K4467" s="178">
        <v>118735</v>
      </c>
      <c r="L4467" s="178">
        <v>0</v>
      </c>
      <c r="M4467" s="178">
        <v>0</v>
      </c>
      <c r="N4467" s="182" t="s">
        <v>146</v>
      </c>
      <c r="O4467" s="183" t="s">
        <v>146</v>
      </c>
    </row>
    <row r="4468" spans="1:15" customFormat="1" ht="15.5" x14ac:dyDescent="0.35">
      <c r="A4468" s="123" t="s">
        <v>9668</v>
      </c>
      <c r="B4468" s="124" t="s">
        <v>9669</v>
      </c>
      <c r="C4468" s="123" t="s">
        <v>92</v>
      </c>
      <c r="D4468" s="123" t="s">
        <v>361</v>
      </c>
      <c r="E4468" s="123" t="s">
        <v>1228</v>
      </c>
      <c r="F4468" s="123">
        <v>2024</v>
      </c>
      <c r="G4468" s="123" t="s">
        <v>138</v>
      </c>
      <c r="H4468" s="123" t="s">
        <v>270</v>
      </c>
      <c r="I4468" s="123" t="s">
        <v>271</v>
      </c>
      <c r="J4468" s="251" t="s">
        <v>13</v>
      </c>
      <c r="K4468" s="181">
        <v>56369</v>
      </c>
      <c r="L4468" s="181">
        <v>0</v>
      </c>
      <c r="M4468" s="181">
        <v>0</v>
      </c>
      <c r="N4468" s="182" t="s">
        <v>146</v>
      </c>
      <c r="O4468" s="183" t="s">
        <v>146</v>
      </c>
    </row>
    <row r="4469" spans="1:15" customFormat="1" ht="15.5" x14ac:dyDescent="0.35">
      <c r="A4469" s="176" t="s">
        <v>9670</v>
      </c>
      <c r="B4469" s="177" t="s">
        <v>9671</v>
      </c>
      <c r="C4469" s="176" t="s">
        <v>96</v>
      </c>
      <c r="D4469" s="176" t="s">
        <v>166</v>
      </c>
      <c r="E4469" s="176" t="s">
        <v>209</v>
      </c>
      <c r="F4469" s="176">
        <v>2024</v>
      </c>
      <c r="G4469" s="176" t="s">
        <v>138</v>
      </c>
      <c r="H4469" s="176" t="s">
        <v>414</v>
      </c>
      <c r="I4469" s="176" t="s">
        <v>415</v>
      </c>
      <c r="J4469" s="250" t="s">
        <v>13</v>
      </c>
      <c r="K4469" s="178">
        <v>10</v>
      </c>
      <c r="L4469" s="178">
        <v>0</v>
      </c>
      <c r="M4469" s="178">
        <v>0</v>
      </c>
      <c r="N4469" s="182" t="s">
        <v>146</v>
      </c>
      <c r="O4469" s="183" t="s">
        <v>146</v>
      </c>
    </row>
    <row r="4470" spans="1:15" customFormat="1" ht="15.5" x14ac:dyDescent="0.35">
      <c r="A4470" s="123" t="s">
        <v>9672</v>
      </c>
      <c r="B4470" s="124" t="s">
        <v>9673</v>
      </c>
      <c r="C4470" s="123" t="s">
        <v>109</v>
      </c>
      <c r="D4470" s="123" t="s">
        <v>368</v>
      </c>
      <c r="E4470" s="123" t="s">
        <v>609</v>
      </c>
      <c r="F4470" s="123">
        <v>2024</v>
      </c>
      <c r="G4470" s="123" t="s">
        <v>138</v>
      </c>
      <c r="H4470" s="123" t="s">
        <v>414</v>
      </c>
      <c r="I4470" s="123" t="s">
        <v>415</v>
      </c>
      <c r="J4470" s="251" t="s">
        <v>13</v>
      </c>
      <c r="K4470" s="181">
        <v>580971</v>
      </c>
      <c r="L4470" s="181">
        <v>0</v>
      </c>
      <c r="M4470" s="181">
        <v>0</v>
      </c>
      <c r="N4470" s="182" t="s">
        <v>146</v>
      </c>
      <c r="O4470" s="183" t="s">
        <v>146</v>
      </c>
    </row>
    <row r="4471" spans="1:15" customFormat="1" ht="15.5" x14ac:dyDescent="0.35">
      <c r="A4471" s="176" t="s">
        <v>9674</v>
      </c>
      <c r="B4471" s="177" t="s">
        <v>9675</v>
      </c>
      <c r="C4471" s="176" t="s">
        <v>97</v>
      </c>
      <c r="D4471" s="176" t="s">
        <v>155</v>
      </c>
      <c r="E4471" s="176" t="s">
        <v>155</v>
      </c>
      <c r="F4471" s="176">
        <v>2024</v>
      </c>
      <c r="G4471" s="176" t="s">
        <v>138</v>
      </c>
      <c r="H4471" s="176" t="s">
        <v>182</v>
      </c>
      <c r="I4471" s="176" t="s">
        <v>1000</v>
      </c>
      <c r="J4471" s="250" t="s">
        <v>14</v>
      </c>
      <c r="K4471" s="178">
        <v>10000</v>
      </c>
      <c r="L4471" s="178">
        <v>0</v>
      </c>
      <c r="M4471" s="178">
        <v>0</v>
      </c>
      <c r="N4471" s="182" t="s">
        <v>146</v>
      </c>
      <c r="O4471" s="183" t="s">
        <v>146</v>
      </c>
    </row>
    <row r="4472" spans="1:15" customFormat="1" ht="15.5" x14ac:dyDescent="0.35">
      <c r="A4472" s="123" t="s">
        <v>9676</v>
      </c>
      <c r="B4472" s="124" t="s">
        <v>9677</v>
      </c>
      <c r="C4472" s="123" t="s">
        <v>92</v>
      </c>
      <c r="D4472" s="123" t="s">
        <v>540</v>
      </c>
      <c r="E4472" s="123" t="s">
        <v>1713</v>
      </c>
      <c r="F4472" s="123">
        <v>2024</v>
      </c>
      <c r="G4472" s="123" t="s">
        <v>138</v>
      </c>
      <c r="H4472" s="123" t="s">
        <v>144</v>
      </c>
      <c r="I4472" s="123" t="s">
        <v>943</v>
      </c>
      <c r="J4472" s="251" t="s">
        <v>13</v>
      </c>
      <c r="K4472" s="181">
        <v>25479</v>
      </c>
      <c r="L4472" s="181">
        <v>0</v>
      </c>
      <c r="M4472" s="181">
        <v>0</v>
      </c>
      <c r="N4472" s="182" t="s">
        <v>146</v>
      </c>
      <c r="O4472" s="183" t="s">
        <v>146</v>
      </c>
    </row>
    <row r="4473" spans="1:15" customFormat="1" ht="15.5" x14ac:dyDescent="0.35">
      <c r="A4473" s="176" t="s">
        <v>9678</v>
      </c>
      <c r="B4473" s="177" t="s">
        <v>9679</v>
      </c>
      <c r="C4473" s="176" t="s">
        <v>87</v>
      </c>
      <c r="D4473" s="176" t="s">
        <v>60</v>
      </c>
      <c r="E4473" s="176" t="s">
        <v>60</v>
      </c>
      <c r="F4473" s="176">
        <v>2024</v>
      </c>
      <c r="G4473" s="176" t="s">
        <v>138</v>
      </c>
      <c r="H4473" s="176" t="s">
        <v>182</v>
      </c>
      <c r="I4473" s="176" t="s">
        <v>1202</v>
      </c>
      <c r="J4473" s="250" t="s">
        <v>13</v>
      </c>
      <c r="K4473" s="178">
        <v>1317113</v>
      </c>
      <c r="L4473" s="178">
        <v>0</v>
      </c>
      <c r="M4473" s="178">
        <v>0</v>
      </c>
      <c r="N4473" s="182" t="s">
        <v>146</v>
      </c>
      <c r="O4473" s="183" t="s">
        <v>146</v>
      </c>
    </row>
    <row r="4474" spans="1:15" customFormat="1" ht="15.5" x14ac:dyDescent="0.35">
      <c r="A4474" s="123" t="s">
        <v>9680</v>
      </c>
      <c r="B4474" s="124" t="s">
        <v>9681</v>
      </c>
      <c r="C4474" s="123" t="s">
        <v>96</v>
      </c>
      <c r="D4474" s="123" t="s">
        <v>166</v>
      </c>
      <c r="E4474" s="123" t="s">
        <v>274</v>
      </c>
      <c r="F4474" s="123">
        <v>2024</v>
      </c>
      <c r="G4474" s="123" t="s">
        <v>138</v>
      </c>
      <c r="H4474" s="123" t="s">
        <v>270</v>
      </c>
      <c r="I4474" s="123" t="s">
        <v>271</v>
      </c>
      <c r="J4474" s="251" t="s">
        <v>13</v>
      </c>
      <c r="K4474" s="181">
        <v>196469</v>
      </c>
      <c r="L4474" s="181">
        <v>0</v>
      </c>
      <c r="M4474" s="181">
        <v>0</v>
      </c>
      <c r="N4474" s="182" t="s">
        <v>146</v>
      </c>
      <c r="O4474" s="183" t="s">
        <v>146</v>
      </c>
    </row>
    <row r="4475" spans="1:15" customFormat="1" ht="15.5" x14ac:dyDescent="0.35">
      <c r="A4475" s="176" t="s">
        <v>9682</v>
      </c>
      <c r="B4475" s="177" t="s">
        <v>9683</v>
      </c>
      <c r="C4475" s="176" t="s">
        <v>92</v>
      </c>
      <c r="D4475" s="176" t="s">
        <v>361</v>
      </c>
      <c r="E4475" s="176" t="s">
        <v>155</v>
      </c>
      <c r="F4475" s="176">
        <v>2024</v>
      </c>
      <c r="G4475" s="176" t="s">
        <v>138</v>
      </c>
      <c r="H4475" s="176" t="s">
        <v>139</v>
      </c>
      <c r="I4475" s="176" t="s">
        <v>177</v>
      </c>
      <c r="J4475" s="250" t="s">
        <v>13</v>
      </c>
      <c r="K4475" s="178">
        <v>247716</v>
      </c>
      <c r="L4475" s="178">
        <v>0</v>
      </c>
      <c r="M4475" s="178">
        <v>0</v>
      </c>
      <c r="N4475" s="182" t="s">
        <v>146</v>
      </c>
      <c r="O4475" s="183" t="s">
        <v>146</v>
      </c>
    </row>
    <row r="4476" spans="1:15" customFormat="1" ht="15.5" x14ac:dyDescent="0.35">
      <c r="A4476" s="123" t="s">
        <v>9684</v>
      </c>
      <c r="B4476" s="124" t="s">
        <v>9685</v>
      </c>
      <c r="C4476" s="123" t="s">
        <v>90</v>
      </c>
      <c r="D4476" s="123" t="s">
        <v>63</v>
      </c>
      <c r="E4476" s="123" t="s">
        <v>327</v>
      </c>
      <c r="F4476" s="123">
        <v>2024</v>
      </c>
      <c r="G4476" s="123" t="s">
        <v>138</v>
      </c>
      <c r="H4476" s="123" t="s">
        <v>847</v>
      </c>
      <c r="I4476" s="123" t="s">
        <v>1673</v>
      </c>
      <c r="J4476" s="251" t="s">
        <v>13</v>
      </c>
      <c r="K4476" s="181">
        <v>1439409</v>
      </c>
      <c r="L4476" s="181">
        <v>0</v>
      </c>
      <c r="M4476" s="181">
        <v>0</v>
      </c>
      <c r="N4476" s="182" t="s">
        <v>146</v>
      </c>
      <c r="O4476" s="183" t="s">
        <v>146</v>
      </c>
    </row>
    <row r="4477" spans="1:15" customFormat="1" ht="15.5" x14ac:dyDescent="0.35">
      <c r="A4477" s="176" t="s">
        <v>9686</v>
      </c>
      <c r="B4477" s="177" t="s">
        <v>9687</v>
      </c>
      <c r="C4477" s="176" t="s">
        <v>91</v>
      </c>
      <c r="D4477" s="176" t="s">
        <v>460</v>
      </c>
      <c r="E4477" s="176" t="s">
        <v>859</v>
      </c>
      <c r="F4477" s="176">
        <v>2024</v>
      </c>
      <c r="G4477" s="176" t="s">
        <v>138</v>
      </c>
      <c r="H4477" s="176" t="s">
        <v>151</v>
      </c>
      <c r="I4477" s="176" t="s">
        <v>200</v>
      </c>
      <c r="J4477" s="250" t="s">
        <v>13</v>
      </c>
      <c r="K4477" s="178">
        <v>68909</v>
      </c>
      <c r="L4477" s="178">
        <v>0</v>
      </c>
      <c r="M4477" s="178">
        <v>0</v>
      </c>
      <c r="N4477" s="182" t="s">
        <v>146</v>
      </c>
      <c r="O4477" s="183" t="s">
        <v>146</v>
      </c>
    </row>
    <row r="4478" spans="1:15" customFormat="1" ht="15.5" x14ac:dyDescent="0.35">
      <c r="A4478" s="123" t="s">
        <v>9688</v>
      </c>
      <c r="B4478" s="124" t="s">
        <v>9689</v>
      </c>
      <c r="C4478" s="123" t="s">
        <v>90</v>
      </c>
      <c r="D4478" s="123" t="s">
        <v>63</v>
      </c>
      <c r="E4478" s="123" t="s">
        <v>63</v>
      </c>
      <c r="F4478" s="123">
        <v>2024</v>
      </c>
      <c r="G4478" s="123" t="s">
        <v>138</v>
      </c>
      <c r="H4478" s="123" t="s">
        <v>270</v>
      </c>
      <c r="I4478" s="123" t="s">
        <v>271</v>
      </c>
      <c r="J4478" s="251" t="s">
        <v>13</v>
      </c>
      <c r="K4478" s="181">
        <v>318719</v>
      </c>
      <c r="L4478" s="181">
        <v>0</v>
      </c>
      <c r="M4478" s="181">
        <v>0</v>
      </c>
      <c r="N4478" s="182" t="s">
        <v>146</v>
      </c>
      <c r="O4478" s="183" t="s">
        <v>146</v>
      </c>
    </row>
    <row r="4479" spans="1:15" customFormat="1" ht="15.5" x14ac:dyDescent="0.35">
      <c r="A4479" s="176" t="s">
        <v>9690</v>
      </c>
      <c r="B4479" s="177" t="s">
        <v>9691</v>
      </c>
      <c r="C4479" s="176" t="s">
        <v>96</v>
      </c>
      <c r="D4479" s="176" t="s">
        <v>136</v>
      </c>
      <c r="E4479" s="176" t="s">
        <v>916</v>
      </c>
      <c r="F4479" s="176">
        <v>2024</v>
      </c>
      <c r="G4479" s="176" t="s">
        <v>138</v>
      </c>
      <c r="H4479" s="176" t="s">
        <v>270</v>
      </c>
      <c r="I4479" s="176" t="s">
        <v>271</v>
      </c>
      <c r="J4479" s="250" t="s">
        <v>13</v>
      </c>
      <c r="K4479" s="178">
        <v>12943</v>
      </c>
      <c r="L4479" s="178">
        <v>0</v>
      </c>
      <c r="M4479" s="178">
        <v>0</v>
      </c>
      <c r="N4479" s="182" t="s">
        <v>146</v>
      </c>
      <c r="O4479" s="183" t="s">
        <v>146</v>
      </c>
    </row>
    <row r="4480" spans="1:15" customFormat="1" ht="15.5" x14ac:dyDescent="0.35">
      <c r="A4480" s="123" t="s">
        <v>9692</v>
      </c>
      <c r="B4480" s="124" t="s">
        <v>9693</v>
      </c>
      <c r="C4480" s="123" t="s">
        <v>87</v>
      </c>
      <c r="D4480" s="123" t="s">
        <v>829</v>
      </c>
      <c r="E4480" s="123" t="s">
        <v>829</v>
      </c>
      <c r="F4480" s="123">
        <v>2024</v>
      </c>
      <c r="G4480" s="123" t="s">
        <v>138</v>
      </c>
      <c r="H4480" s="123" t="s">
        <v>270</v>
      </c>
      <c r="I4480" s="123" t="s">
        <v>271</v>
      </c>
      <c r="J4480" s="251" t="s">
        <v>13</v>
      </c>
      <c r="K4480" s="181">
        <v>145488</v>
      </c>
      <c r="L4480" s="181">
        <v>0</v>
      </c>
      <c r="M4480" s="181">
        <v>0</v>
      </c>
      <c r="N4480" s="182" t="s">
        <v>146</v>
      </c>
      <c r="O4480" s="183" t="s">
        <v>146</v>
      </c>
    </row>
    <row r="4481" spans="1:15" customFormat="1" ht="15.5" x14ac:dyDescent="0.35">
      <c r="A4481" s="176" t="s">
        <v>9694</v>
      </c>
      <c r="B4481" s="177" t="s">
        <v>9695</v>
      </c>
      <c r="C4481" s="176" t="s">
        <v>88</v>
      </c>
      <c r="D4481" s="176" t="s">
        <v>155</v>
      </c>
      <c r="E4481" s="176" t="s">
        <v>155</v>
      </c>
      <c r="F4481" s="176">
        <v>2024</v>
      </c>
      <c r="G4481" s="176" t="s">
        <v>138</v>
      </c>
      <c r="H4481" s="176" t="s">
        <v>162</v>
      </c>
      <c r="I4481" s="176" t="s">
        <v>2163</v>
      </c>
      <c r="J4481" s="250" t="s">
        <v>13</v>
      </c>
      <c r="K4481" s="178">
        <v>122586</v>
      </c>
      <c r="L4481" s="178">
        <v>0</v>
      </c>
      <c r="M4481" s="178">
        <v>0</v>
      </c>
      <c r="N4481" s="182" t="s">
        <v>146</v>
      </c>
      <c r="O4481" s="183" t="s">
        <v>146</v>
      </c>
    </row>
    <row r="4482" spans="1:15" customFormat="1" ht="15.5" x14ac:dyDescent="0.35">
      <c r="A4482" s="123" t="s">
        <v>9696</v>
      </c>
      <c r="B4482" s="124" t="s">
        <v>9697</v>
      </c>
      <c r="C4482" s="123" t="s">
        <v>93</v>
      </c>
      <c r="D4482" s="123" t="s">
        <v>155</v>
      </c>
      <c r="E4482" s="123" t="s">
        <v>155</v>
      </c>
      <c r="F4482" s="123">
        <v>2024</v>
      </c>
      <c r="G4482" s="123" t="s">
        <v>138</v>
      </c>
      <c r="H4482" s="123" t="s">
        <v>270</v>
      </c>
      <c r="I4482" s="123" t="s">
        <v>271</v>
      </c>
      <c r="J4482" s="251" t="s">
        <v>13</v>
      </c>
      <c r="K4482" s="181">
        <v>173727</v>
      </c>
      <c r="L4482" s="181">
        <v>0</v>
      </c>
      <c r="M4482" s="181">
        <v>0</v>
      </c>
      <c r="N4482" s="182" t="s">
        <v>146</v>
      </c>
      <c r="O4482" s="183" t="s">
        <v>146</v>
      </c>
    </row>
    <row r="4483" spans="1:15" customFormat="1" ht="15.5" x14ac:dyDescent="0.35">
      <c r="A4483" s="176" t="s">
        <v>9698</v>
      </c>
      <c r="B4483" s="177" t="s">
        <v>9699</v>
      </c>
      <c r="C4483" s="176" t="s">
        <v>91</v>
      </c>
      <c r="D4483" s="176" t="s">
        <v>384</v>
      </c>
      <c r="E4483" s="176" t="s">
        <v>1145</v>
      </c>
      <c r="F4483" s="176">
        <v>2024</v>
      </c>
      <c r="G4483" s="176" t="s">
        <v>138</v>
      </c>
      <c r="H4483" s="176" t="s">
        <v>270</v>
      </c>
      <c r="I4483" s="176" t="s">
        <v>271</v>
      </c>
      <c r="J4483" s="250" t="s">
        <v>77</v>
      </c>
      <c r="K4483" s="178">
        <v>997670</v>
      </c>
      <c r="L4483" s="178">
        <v>0</v>
      </c>
      <c r="M4483" s="178">
        <v>0</v>
      </c>
      <c r="N4483" s="182" t="s">
        <v>146</v>
      </c>
      <c r="O4483" s="183" t="s">
        <v>146</v>
      </c>
    </row>
    <row r="4484" spans="1:15" customFormat="1" ht="15.5" x14ac:dyDescent="0.35">
      <c r="A4484" s="123" t="s">
        <v>9700</v>
      </c>
      <c r="B4484" s="124" t="s">
        <v>9701</v>
      </c>
      <c r="C4484" s="123" t="s">
        <v>96</v>
      </c>
      <c r="D4484" s="123" t="s">
        <v>166</v>
      </c>
      <c r="E4484" s="123" t="s">
        <v>946</v>
      </c>
      <c r="F4484" s="123">
        <v>2024</v>
      </c>
      <c r="G4484" s="123" t="s">
        <v>138</v>
      </c>
      <c r="H4484" s="123" t="s">
        <v>144</v>
      </c>
      <c r="I4484" s="123" t="s">
        <v>145</v>
      </c>
      <c r="J4484" s="251" t="s">
        <v>13</v>
      </c>
      <c r="K4484" s="181">
        <v>21645</v>
      </c>
      <c r="L4484" s="181">
        <v>0</v>
      </c>
      <c r="M4484" s="181">
        <v>0</v>
      </c>
      <c r="N4484" s="182" t="s">
        <v>146</v>
      </c>
      <c r="O4484" s="183" t="s">
        <v>146</v>
      </c>
    </row>
    <row r="4485" spans="1:15" customFormat="1" ht="15.5" x14ac:dyDescent="0.35">
      <c r="A4485" s="176" t="s">
        <v>9702</v>
      </c>
      <c r="B4485" s="177" t="s">
        <v>9703</v>
      </c>
      <c r="C4485" s="176" t="s">
        <v>109</v>
      </c>
      <c r="D4485" s="176" t="s">
        <v>368</v>
      </c>
      <c r="E4485" s="176" t="s">
        <v>953</v>
      </c>
      <c r="F4485" s="176">
        <v>2024</v>
      </c>
      <c r="G4485" s="176" t="s">
        <v>138</v>
      </c>
      <c r="H4485" s="176" t="s">
        <v>270</v>
      </c>
      <c r="I4485" s="176" t="s">
        <v>271</v>
      </c>
      <c r="J4485" s="250" t="s">
        <v>13</v>
      </c>
      <c r="K4485" s="178">
        <v>55801</v>
      </c>
      <c r="L4485" s="178">
        <v>0</v>
      </c>
      <c r="M4485" s="178">
        <v>0</v>
      </c>
      <c r="N4485" s="182" t="s">
        <v>146</v>
      </c>
      <c r="O4485" s="183" t="s">
        <v>146</v>
      </c>
    </row>
    <row r="4486" spans="1:15" customFormat="1" ht="15.5" x14ac:dyDescent="0.35">
      <c r="A4486" s="123" t="s">
        <v>9704</v>
      </c>
      <c r="B4486" s="124" t="s">
        <v>9705</v>
      </c>
      <c r="C4486" s="123" t="s">
        <v>90</v>
      </c>
      <c r="D4486" s="123" t="s">
        <v>911</v>
      </c>
      <c r="E4486" s="123" t="s">
        <v>2177</v>
      </c>
      <c r="F4486" s="123">
        <v>2024</v>
      </c>
      <c r="G4486" s="123" t="s">
        <v>138</v>
      </c>
      <c r="H4486" s="123" t="s">
        <v>270</v>
      </c>
      <c r="I4486" s="123" t="s">
        <v>271</v>
      </c>
      <c r="J4486" s="251" t="s">
        <v>13</v>
      </c>
      <c r="K4486" s="181">
        <v>19721</v>
      </c>
      <c r="L4486" s="181">
        <v>0</v>
      </c>
      <c r="M4486" s="181">
        <v>0</v>
      </c>
      <c r="N4486" s="182" t="s">
        <v>146</v>
      </c>
      <c r="O4486" s="183" t="s">
        <v>146</v>
      </c>
    </row>
    <row r="4487" spans="1:15" customFormat="1" ht="15.5" x14ac:dyDescent="0.35">
      <c r="A4487" s="176" t="s">
        <v>9706</v>
      </c>
      <c r="B4487" s="177" t="s">
        <v>9707</v>
      </c>
      <c r="C4487" s="176" t="s">
        <v>87</v>
      </c>
      <c r="D4487" s="176" t="s">
        <v>592</v>
      </c>
      <c r="E4487" s="176" t="s">
        <v>593</v>
      </c>
      <c r="F4487" s="176">
        <v>2024</v>
      </c>
      <c r="G4487" s="176" t="s">
        <v>138</v>
      </c>
      <c r="H4487" s="176" t="s">
        <v>270</v>
      </c>
      <c r="I4487" s="176" t="s">
        <v>271</v>
      </c>
      <c r="J4487" s="250" t="s">
        <v>13</v>
      </c>
      <c r="K4487" s="178">
        <v>72690</v>
      </c>
      <c r="L4487" s="178">
        <v>0</v>
      </c>
      <c r="M4487" s="178">
        <v>0</v>
      </c>
      <c r="N4487" s="182" t="s">
        <v>146</v>
      </c>
      <c r="O4487" s="183" t="s">
        <v>146</v>
      </c>
    </row>
    <row r="4488" spans="1:15" customFormat="1" ht="15.5" x14ac:dyDescent="0.35">
      <c r="A4488" s="123" t="s">
        <v>9708</v>
      </c>
      <c r="B4488" s="124" t="s">
        <v>9709</v>
      </c>
      <c r="C4488" s="123" t="s">
        <v>97</v>
      </c>
      <c r="D4488" s="123" t="s">
        <v>333</v>
      </c>
      <c r="E4488" s="123" t="s">
        <v>995</v>
      </c>
      <c r="F4488" s="123">
        <v>2024</v>
      </c>
      <c r="G4488" s="123" t="s">
        <v>138</v>
      </c>
      <c r="H4488" s="123" t="s">
        <v>270</v>
      </c>
      <c r="I4488" s="123" t="s">
        <v>271</v>
      </c>
      <c r="J4488" s="251" t="s">
        <v>13</v>
      </c>
      <c r="K4488" s="181">
        <v>203388</v>
      </c>
      <c r="L4488" s="181">
        <v>0</v>
      </c>
      <c r="M4488" s="181">
        <v>0</v>
      </c>
      <c r="N4488" s="182" t="s">
        <v>146</v>
      </c>
      <c r="O4488" s="183" t="s">
        <v>146</v>
      </c>
    </row>
    <row r="4489" spans="1:15" customFormat="1" ht="15.5" x14ac:dyDescent="0.35">
      <c r="A4489" s="176" t="s">
        <v>9710</v>
      </c>
      <c r="B4489" s="177" t="s">
        <v>9711</v>
      </c>
      <c r="C4489" s="176" t="s">
        <v>91</v>
      </c>
      <c r="D4489" s="176" t="s">
        <v>384</v>
      </c>
      <c r="E4489" s="176" t="s">
        <v>2639</v>
      </c>
      <c r="F4489" s="176">
        <v>2024</v>
      </c>
      <c r="G4489" s="176" t="s">
        <v>138</v>
      </c>
      <c r="H4489" s="176" t="s">
        <v>151</v>
      </c>
      <c r="I4489" s="176" t="s">
        <v>200</v>
      </c>
      <c r="J4489" s="250" t="s">
        <v>13</v>
      </c>
      <c r="K4489" s="178">
        <v>27224</v>
      </c>
      <c r="L4489" s="178">
        <v>0</v>
      </c>
      <c r="M4489" s="178">
        <v>0</v>
      </c>
      <c r="N4489" s="182" t="s">
        <v>146</v>
      </c>
      <c r="O4489" s="183" t="s">
        <v>146</v>
      </c>
    </row>
    <row r="4490" spans="1:15" customFormat="1" ht="15.5" x14ac:dyDescent="0.35">
      <c r="A4490" s="123" t="s">
        <v>9712</v>
      </c>
      <c r="B4490" s="124" t="s">
        <v>9713</v>
      </c>
      <c r="C4490" s="123" t="s">
        <v>109</v>
      </c>
      <c r="D4490" s="123" t="s">
        <v>171</v>
      </c>
      <c r="E4490" s="123" t="s">
        <v>1646</v>
      </c>
      <c r="F4490" s="123">
        <v>2024</v>
      </c>
      <c r="G4490" s="123" t="s">
        <v>138</v>
      </c>
      <c r="H4490" s="123" t="s">
        <v>270</v>
      </c>
      <c r="I4490" s="123" t="s">
        <v>271</v>
      </c>
      <c r="J4490" s="251" t="s">
        <v>13</v>
      </c>
      <c r="K4490" s="181">
        <v>80232</v>
      </c>
      <c r="L4490" s="181">
        <v>0</v>
      </c>
      <c r="M4490" s="181">
        <v>0</v>
      </c>
      <c r="N4490" s="182" t="s">
        <v>146</v>
      </c>
      <c r="O4490" s="183" t="s">
        <v>146</v>
      </c>
    </row>
    <row r="4491" spans="1:15" customFormat="1" ht="15.5" x14ac:dyDescent="0.35">
      <c r="A4491" s="176" t="s">
        <v>9714</v>
      </c>
      <c r="B4491" s="177" t="s">
        <v>9715</v>
      </c>
      <c r="C4491" s="176" t="s">
        <v>109</v>
      </c>
      <c r="D4491" s="176" t="s">
        <v>368</v>
      </c>
      <c r="E4491" s="176" t="s">
        <v>609</v>
      </c>
      <c r="F4491" s="176">
        <v>2024</v>
      </c>
      <c r="G4491" s="176" t="s">
        <v>138</v>
      </c>
      <c r="H4491" s="176" t="s">
        <v>270</v>
      </c>
      <c r="I4491" s="176" t="s">
        <v>271</v>
      </c>
      <c r="J4491" s="250" t="s">
        <v>13</v>
      </c>
      <c r="K4491" s="178">
        <v>3352</v>
      </c>
      <c r="L4491" s="178">
        <v>0</v>
      </c>
      <c r="M4491" s="178">
        <v>0</v>
      </c>
      <c r="N4491" s="182" t="s">
        <v>146</v>
      </c>
      <c r="O4491" s="183" t="s">
        <v>146</v>
      </c>
    </row>
    <row r="4492" spans="1:15" customFormat="1" ht="15.5" x14ac:dyDescent="0.35">
      <c r="A4492" s="123" t="s">
        <v>9716</v>
      </c>
      <c r="B4492" s="124" t="s">
        <v>9717</v>
      </c>
      <c r="C4492" s="123" t="s">
        <v>90</v>
      </c>
      <c r="D4492" s="123" t="s">
        <v>911</v>
      </c>
      <c r="E4492" s="123" t="s">
        <v>2388</v>
      </c>
      <c r="F4492" s="123">
        <v>2024</v>
      </c>
      <c r="G4492" s="123" t="s">
        <v>138</v>
      </c>
      <c r="H4492" s="123" t="s">
        <v>139</v>
      </c>
      <c r="I4492" s="123" t="s">
        <v>140</v>
      </c>
      <c r="J4492" s="251" t="s">
        <v>13</v>
      </c>
      <c r="K4492" s="181">
        <v>6012</v>
      </c>
      <c r="L4492" s="181">
        <v>0</v>
      </c>
      <c r="M4492" s="181">
        <v>0</v>
      </c>
      <c r="N4492" s="182" t="s">
        <v>146</v>
      </c>
      <c r="O4492" s="183" t="s">
        <v>146</v>
      </c>
    </row>
    <row r="4493" spans="1:15" customFormat="1" ht="15.5" x14ac:dyDescent="0.35">
      <c r="A4493" s="176" t="s">
        <v>9718</v>
      </c>
      <c r="B4493" s="177" t="s">
        <v>9719</v>
      </c>
      <c r="C4493" s="176" t="s">
        <v>90</v>
      </c>
      <c r="D4493" s="176" t="s">
        <v>63</v>
      </c>
      <c r="E4493" s="176" t="s">
        <v>925</v>
      </c>
      <c r="F4493" s="176">
        <v>2024</v>
      </c>
      <c r="G4493" s="176" t="s">
        <v>138</v>
      </c>
      <c r="H4493" s="176" t="s">
        <v>270</v>
      </c>
      <c r="I4493" s="176" t="s">
        <v>271</v>
      </c>
      <c r="J4493" s="250" t="s">
        <v>13</v>
      </c>
      <c r="K4493" s="178">
        <v>119061</v>
      </c>
      <c r="L4493" s="178">
        <v>0</v>
      </c>
      <c r="M4493" s="178">
        <v>0</v>
      </c>
      <c r="N4493" s="182" t="s">
        <v>146</v>
      </c>
      <c r="O4493" s="183" t="s">
        <v>146</v>
      </c>
    </row>
    <row r="4494" spans="1:15" customFormat="1" ht="15.5" x14ac:dyDescent="0.35">
      <c r="A4494" s="123" t="s">
        <v>9720</v>
      </c>
      <c r="B4494" s="124" t="s">
        <v>9721</v>
      </c>
      <c r="C4494" s="123" t="s">
        <v>93</v>
      </c>
      <c r="D4494" s="123" t="s">
        <v>194</v>
      </c>
      <c r="E4494" s="123" t="s">
        <v>194</v>
      </c>
      <c r="F4494" s="123">
        <v>2024</v>
      </c>
      <c r="G4494" s="123" t="s">
        <v>138</v>
      </c>
      <c r="H4494" s="123" t="s">
        <v>270</v>
      </c>
      <c r="I4494" s="123" t="s">
        <v>271</v>
      </c>
      <c r="J4494" s="251" t="s">
        <v>13</v>
      </c>
      <c r="K4494" s="181">
        <v>235643</v>
      </c>
      <c r="L4494" s="181">
        <v>0</v>
      </c>
      <c r="M4494" s="181">
        <v>0</v>
      </c>
      <c r="N4494" s="182" t="s">
        <v>146</v>
      </c>
      <c r="O4494" s="183" t="s">
        <v>146</v>
      </c>
    </row>
    <row r="4495" spans="1:15" customFormat="1" ht="15.5" x14ac:dyDescent="0.35">
      <c r="A4495" s="176" t="s">
        <v>9722</v>
      </c>
      <c r="B4495" s="177" t="s">
        <v>9723</v>
      </c>
      <c r="C4495" s="176" t="s">
        <v>92</v>
      </c>
      <c r="D4495" s="176" t="s">
        <v>721</v>
      </c>
      <c r="E4495" s="176" t="s">
        <v>760</v>
      </c>
      <c r="F4495" s="176">
        <v>2024</v>
      </c>
      <c r="G4495" s="176" t="s">
        <v>138</v>
      </c>
      <c r="H4495" s="176" t="s">
        <v>210</v>
      </c>
      <c r="I4495" s="176" t="s">
        <v>211</v>
      </c>
      <c r="J4495" s="250" t="s">
        <v>13</v>
      </c>
      <c r="K4495" s="178">
        <v>6612</v>
      </c>
      <c r="L4495" s="178">
        <v>0</v>
      </c>
      <c r="M4495" s="178">
        <v>0</v>
      </c>
      <c r="N4495" s="182" t="s">
        <v>146</v>
      </c>
      <c r="O4495" s="183" t="s">
        <v>146</v>
      </c>
    </row>
    <row r="4496" spans="1:15" customFormat="1" ht="15.5" x14ac:dyDescent="0.35">
      <c r="A4496" s="123" t="s">
        <v>9724</v>
      </c>
      <c r="B4496" s="124" t="s">
        <v>9725</v>
      </c>
      <c r="C4496" s="123" t="s">
        <v>91</v>
      </c>
      <c r="D4496" s="123" t="s">
        <v>763</v>
      </c>
      <c r="E4496" s="123" t="s">
        <v>1337</v>
      </c>
      <c r="F4496" s="123">
        <v>2024</v>
      </c>
      <c r="G4496" s="123" t="s">
        <v>138</v>
      </c>
      <c r="H4496" s="123" t="s">
        <v>196</v>
      </c>
      <c r="I4496" s="123" t="s">
        <v>196</v>
      </c>
      <c r="J4496" s="251" t="s">
        <v>14</v>
      </c>
      <c r="K4496" s="181">
        <v>591980</v>
      </c>
      <c r="L4496" s="181">
        <v>0</v>
      </c>
      <c r="M4496" s="181">
        <v>0</v>
      </c>
      <c r="N4496" s="182" t="s">
        <v>146</v>
      </c>
      <c r="O4496" s="183" t="s">
        <v>146</v>
      </c>
    </row>
    <row r="4497" spans="1:15" customFormat="1" ht="15.5" x14ac:dyDescent="0.35">
      <c r="A4497" s="176" t="s">
        <v>9726</v>
      </c>
      <c r="B4497" s="177" t="s">
        <v>9727</v>
      </c>
      <c r="C4497" s="176" t="s">
        <v>91</v>
      </c>
      <c r="D4497" s="176" t="s">
        <v>384</v>
      </c>
      <c r="E4497" s="176" t="s">
        <v>603</v>
      </c>
      <c r="F4497" s="176">
        <v>2024</v>
      </c>
      <c r="G4497" s="176" t="s">
        <v>138</v>
      </c>
      <c r="H4497" s="176" t="s">
        <v>182</v>
      </c>
      <c r="I4497" s="176" t="s">
        <v>330</v>
      </c>
      <c r="J4497" s="250" t="s">
        <v>13</v>
      </c>
      <c r="K4497" s="178">
        <v>45734</v>
      </c>
      <c r="L4497" s="178">
        <v>0</v>
      </c>
      <c r="M4497" s="178">
        <v>0</v>
      </c>
      <c r="N4497" s="182" t="s">
        <v>146</v>
      </c>
      <c r="O4497" s="183" t="s">
        <v>146</v>
      </c>
    </row>
    <row r="4498" spans="1:15" customFormat="1" ht="15.5" x14ac:dyDescent="0.35">
      <c r="A4498" s="123" t="s">
        <v>9728</v>
      </c>
      <c r="B4498" s="124" t="s">
        <v>9729</v>
      </c>
      <c r="C4498" s="123" t="s">
        <v>100</v>
      </c>
      <c r="D4498" s="123" t="s">
        <v>155</v>
      </c>
      <c r="E4498" s="123" t="s">
        <v>155</v>
      </c>
      <c r="F4498" s="123">
        <v>2024</v>
      </c>
      <c r="G4498" s="123" t="s">
        <v>138</v>
      </c>
      <c r="H4498" s="123" t="s">
        <v>139</v>
      </c>
      <c r="I4498" s="123" t="s">
        <v>177</v>
      </c>
      <c r="J4498" s="251" t="s">
        <v>13</v>
      </c>
      <c r="K4498" s="181">
        <v>119899</v>
      </c>
      <c r="L4498" s="181">
        <v>0</v>
      </c>
      <c r="M4498" s="181">
        <v>0</v>
      </c>
      <c r="N4498" s="182" t="s">
        <v>146</v>
      </c>
      <c r="O4498" s="183" t="s">
        <v>146</v>
      </c>
    </row>
    <row r="4499" spans="1:15" customFormat="1" ht="15.5" x14ac:dyDescent="0.35">
      <c r="A4499" s="176" t="s">
        <v>9730</v>
      </c>
      <c r="B4499" s="177" t="s">
        <v>9731</v>
      </c>
      <c r="C4499" s="176" t="s">
        <v>74</v>
      </c>
      <c r="D4499" s="176" t="s">
        <v>155</v>
      </c>
      <c r="E4499" s="176" t="s">
        <v>155</v>
      </c>
      <c r="F4499" s="176">
        <v>2024</v>
      </c>
      <c r="G4499" s="176" t="s">
        <v>138</v>
      </c>
      <c r="H4499" s="176" t="s">
        <v>270</v>
      </c>
      <c r="I4499" s="176" t="s">
        <v>271</v>
      </c>
      <c r="J4499" s="250" t="s">
        <v>13</v>
      </c>
      <c r="K4499" s="178">
        <v>136560</v>
      </c>
      <c r="L4499" s="178">
        <v>0</v>
      </c>
      <c r="M4499" s="178">
        <v>0</v>
      </c>
      <c r="N4499" s="182" t="s">
        <v>146</v>
      </c>
      <c r="O4499" s="183" t="s">
        <v>146</v>
      </c>
    </row>
    <row r="4500" spans="1:15" customFormat="1" ht="15.5" x14ac:dyDescent="0.35">
      <c r="A4500" s="123" t="s">
        <v>9732</v>
      </c>
      <c r="B4500" s="124" t="s">
        <v>9733</v>
      </c>
      <c r="C4500" s="123" t="s">
        <v>86</v>
      </c>
      <c r="D4500" s="123" t="s">
        <v>199</v>
      </c>
      <c r="E4500" s="123" t="s">
        <v>968</v>
      </c>
      <c r="F4500" s="123">
        <v>2024</v>
      </c>
      <c r="G4500" s="123" t="s">
        <v>138</v>
      </c>
      <c r="H4500" s="123" t="s">
        <v>321</v>
      </c>
      <c r="I4500" s="123" t="s">
        <v>1181</v>
      </c>
      <c r="J4500" s="251" t="s">
        <v>13</v>
      </c>
      <c r="K4500" s="181">
        <v>282994</v>
      </c>
      <c r="L4500" s="181">
        <v>0</v>
      </c>
      <c r="M4500" s="181">
        <v>0</v>
      </c>
      <c r="N4500" s="182" t="s">
        <v>146</v>
      </c>
      <c r="O4500" s="183" t="s">
        <v>146</v>
      </c>
    </row>
    <row r="4501" spans="1:15" customFormat="1" ht="15.5" x14ac:dyDescent="0.35">
      <c r="A4501" s="176" t="s">
        <v>9734</v>
      </c>
      <c r="B4501" s="177" t="s">
        <v>9735</v>
      </c>
      <c r="C4501" s="176" t="s">
        <v>92</v>
      </c>
      <c r="D4501" s="176" t="s">
        <v>540</v>
      </c>
      <c r="E4501" s="176" t="s">
        <v>1377</v>
      </c>
      <c r="F4501" s="176">
        <v>2024</v>
      </c>
      <c r="G4501" s="176" t="s">
        <v>138</v>
      </c>
      <c r="H4501" s="176" t="s">
        <v>144</v>
      </c>
      <c r="I4501" s="176" t="s">
        <v>943</v>
      </c>
      <c r="J4501" s="250" t="s">
        <v>77</v>
      </c>
      <c r="K4501" s="178">
        <v>41917</v>
      </c>
      <c r="L4501" s="178">
        <v>0</v>
      </c>
      <c r="M4501" s="178">
        <v>0</v>
      </c>
      <c r="N4501" s="182" t="s">
        <v>146</v>
      </c>
      <c r="O4501" s="183" t="s">
        <v>146</v>
      </c>
    </row>
    <row r="4502" spans="1:15" customFormat="1" ht="15.5" x14ac:dyDescent="0.35">
      <c r="A4502" s="123" t="s">
        <v>9736</v>
      </c>
      <c r="B4502" s="124" t="s">
        <v>9737</v>
      </c>
      <c r="C4502" s="123" t="s">
        <v>86</v>
      </c>
      <c r="D4502" s="123" t="s">
        <v>199</v>
      </c>
      <c r="E4502" s="123" t="s">
        <v>199</v>
      </c>
      <c r="F4502" s="123">
        <v>2024</v>
      </c>
      <c r="G4502" s="123" t="s">
        <v>138</v>
      </c>
      <c r="H4502" s="123" t="s">
        <v>162</v>
      </c>
      <c r="I4502" s="123" t="s">
        <v>252</v>
      </c>
      <c r="J4502" s="251" t="s">
        <v>14</v>
      </c>
      <c r="K4502" s="181">
        <v>108807</v>
      </c>
      <c r="L4502" s="181">
        <v>0</v>
      </c>
      <c r="M4502" s="181">
        <v>0</v>
      </c>
      <c r="N4502" s="182" t="s">
        <v>146</v>
      </c>
      <c r="O4502" s="183" t="s">
        <v>146</v>
      </c>
    </row>
    <row r="4503" spans="1:15" customFormat="1" ht="15.5" x14ac:dyDescent="0.35">
      <c r="A4503" s="176" t="s">
        <v>9738</v>
      </c>
      <c r="B4503" s="177" t="s">
        <v>9739</v>
      </c>
      <c r="C4503" s="176" t="s">
        <v>98</v>
      </c>
      <c r="D4503" s="176" t="s">
        <v>158</v>
      </c>
      <c r="E4503" s="176" t="s">
        <v>309</v>
      </c>
      <c r="F4503" s="176">
        <v>2024</v>
      </c>
      <c r="G4503" s="176" t="s">
        <v>138</v>
      </c>
      <c r="H4503" s="176" t="s">
        <v>139</v>
      </c>
      <c r="I4503" s="176" t="s">
        <v>140</v>
      </c>
      <c r="J4503" s="250" t="s">
        <v>13</v>
      </c>
      <c r="K4503" s="178">
        <v>13500</v>
      </c>
      <c r="L4503" s="178">
        <v>0</v>
      </c>
      <c r="M4503" s="178">
        <v>0</v>
      </c>
      <c r="N4503" s="182" t="s">
        <v>146</v>
      </c>
      <c r="O4503" s="183" t="s">
        <v>146</v>
      </c>
    </row>
    <row r="4504" spans="1:15" customFormat="1" ht="15.5" x14ac:dyDescent="0.35">
      <c r="A4504" s="123" t="s">
        <v>9740</v>
      </c>
      <c r="B4504" s="124" t="s">
        <v>9741</v>
      </c>
      <c r="C4504" s="123" t="s">
        <v>109</v>
      </c>
      <c r="D4504" s="123" t="s">
        <v>171</v>
      </c>
      <c r="E4504" s="123" t="s">
        <v>3324</v>
      </c>
      <c r="F4504" s="123">
        <v>2024</v>
      </c>
      <c r="G4504" s="123" t="s">
        <v>138</v>
      </c>
      <c r="H4504" s="123" t="s">
        <v>210</v>
      </c>
      <c r="I4504" s="123" t="s">
        <v>211</v>
      </c>
      <c r="J4504" s="251" t="s">
        <v>14</v>
      </c>
      <c r="K4504" s="181">
        <v>50000</v>
      </c>
      <c r="L4504" s="181">
        <v>0</v>
      </c>
      <c r="M4504" s="181">
        <v>0</v>
      </c>
      <c r="N4504" s="182" t="s">
        <v>146</v>
      </c>
      <c r="O4504" s="183" t="s">
        <v>146</v>
      </c>
    </row>
    <row r="4505" spans="1:15" customFormat="1" ht="15.5" x14ac:dyDescent="0.35">
      <c r="A4505" s="176" t="s">
        <v>9742</v>
      </c>
      <c r="B4505" s="177" t="s">
        <v>9743</v>
      </c>
      <c r="C4505" s="176" t="s">
        <v>109</v>
      </c>
      <c r="D4505" s="176" t="s">
        <v>171</v>
      </c>
      <c r="E4505" s="176" t="s">
        <v>3324</v>
      </c>
      <c r="F4505" s="176">
        <v>2024</v>
      </c>
      <c r="G4505" s="176" t="s">
        <v>2052</v>
      </c>
      <c r="H4505" s="176" t="s">
        <v>144</v>
      </c>
      <c r="I4505" s="176" t="s">
        <v>226</v>
      </c>
      <c r="J4505" s="250" t="s">
        <v>13</v>
      </c>
      <c r="K4505" s="178">
        <v>13559</v>
      </c>
      <c r="L4505" s="178">
        <v>0</v>
      </c>
      <c r="M4505" s="178">
        <v>0</v>
      </c>
      <c r="N4505" s="182" t="s">
        <v>146</v>
      </c>
      <c r="O4505" s="183" t="s">
        <v>146</v>
      </c>
    </row>
    <row r="4506" spans="1:15" customFormat="1" ht="15.5" x14ac:dyDescent="0.35">
      <c r="A4506" s="123" t="s">
        <v>9744</v>
      </c>
      <c r="B4506" s="124" t="s">
        <v>9745</v>
      </c>
      <c r="C4506" s="123" t="s">
        <v>292</v>
      </c>
      <c r="D4506" s="123" t="s">
        <v>655</v>
      </c>
      <c r="E4506" s="123" t="s">
        <v>896</v>
      </c>
      <c r="F4506" s="123">
        <v>2024</v>
      </c>
      <c r="G4506" s="123" t="s">
        <v>138</v>
      </c>
      <c r="H4506" s="123" t="s">
        <v>144</v>
      </c>
      <c r="I4506" s="123" t="s">
        <v>943</v>
      </c>
      <c r="J4506" s="251" t="s">
        <v>77</v>
      </c>
      <c r="K4506" s="181">
        <v>70454</v>
      </c>
      <c r="L4506" s="181">
        <v>0</v>
      </c>
      <c r="M4506" s="181">
        <v>0</v>
      </c>
      <c r="N4506" s="182" t="s">
        <v>146</v>
      </c>
      <c r="O4506" s="183" t="s">
        <v>146</v>
      </c>
    </row>
    <row r="4507" spans="1:15" customFormat="1" ht="15.5" x14ac:dyDescent="0.35">
      <c r="A4507" s="176" t="s">
        <v>9746</v>
      </c>
      <c r="B4507" s="177" t="s">
        <v>9747</v>
      </c>
      <c r="C4507" s="176" t="s">
        <v>90</v>
      </c>
      <c r="D4507" s="176" t="s">
        <v>489</v>
      </c>
      <c r="E4507" s="176" t="s">
        <v>490</v>
      </c>
      <c r="F4507" s="176">
        <v>2024</v>
      </c>
      <c r="G4507" s="176" t="s">
        <v>138</v>
      </c>
      <c r="H4507" s="176" t="s">
        <v>162</v>
      </c>
      <c r="I4507" s="176" t="s">
        <v>218</v>
      </c>
      <c r="J4507" s="250" t="s">
        <v>77</v>
      </c>
      <c r="K4507" s="178">
        <v>77186</v>
      </c>
      <c r="L4507" s="178">
        <v>0</v>
      </c>
      <c r="M4507" s="178">
        <v>0</v>
      </c>
      <c r="N4507" s="182" t="s">
        <v>146</v>
      </c>
      <c r="O4507" s="183" t="s">
        <v>146</v>
      </c>
    </row>
    <row r="4508" spans="1:15" customFormat="1" ht="15.5" x14ac:dyDescent="0.35">
      <c r="A4508" s="123" t="s">
        <v>9748</v>
      </c>
      <c r="B4508" s="124" t="s">
        <v>9749</v>
      </c>
      <c r="C4508" s="123" t="s">
        <v>98</v>
      </c>
      <c r="D4508" s="123" t="s">
        <v>190</v>
      </c>
      <c r="E4508" s="123" t="s">
        <v>1552</v>
      </c>
      <c r="F4508" s="123">
        <v>2024</v>
      </c>
      <c r="G4508" s="123" t="s">
        <v>138</v>
      </c>
      <c r="H4508" s="123" t="s">
        <v>321</v>
      </c>
      <c r="I4508" s="123" t="s">
        <v>322</v>
      </c>
      <c r="J4508" s="251" t="s">
        <v>13</v>
      </c>
      <c r="K4508" s="181">
        <v>1007187</v>
      </c>
      <c r="L4508" s="181">
        <v>0</v>
      </c>
      <c r="M4508" s="181">
        <v>0</v>
      </c>
      <c r="N4508" s="182" t="s">
        <v>146</v>
      </c>
      <c r="O4508" s="183" t="s">
        <v>146</v>
      </c>
    </row>
    <row r="4509" spans="1:15" customFormat="1" ht="15.5" x14ac:dyDescent="0.35">
      <c r="A4509" s="176" t="s">
        <v>9750</v>
      </c>
      <c r="B4509" s="177" t="s">
        <v>9751</v>
      </c>
      <c r="C4509" s="176" t="s">
        <v>90</v>
      </c>
      <c r="D4509" s="176" t="s">
        <v>489</v>
      </c>
      <c r="E4509" s="176" t="s">
        <v>490</v>
      </c>
      <c r="F4509" s="176">
        <v>2024</v>
      </c>
      <c r="G4509" s="176" t="s">
        <v>138</v>
      </c>
      <c r="H4509" s="176" t="s">
        <v>162</v>
      </c>
      <c r="I4509" s="176" t="s">
        <v>218</v>
      </c>
      <c r="J4509" s="250" t="s">
        <v>15</v>
      </c>
      <c r="K4509" s="178">
        <v>74545</v>
      </c>
      <c r="L4509" s="178">
        <v>0</v>
      </c>
      <c r="M4509" s="178">
        <v>0</v>
      </c>
      <c r="N4509" s="182" t="s">
        <v>146</v>
      </c>
      <c r="O4509" s="183" t="s">
        <v>146</v>
      </c>
    </row>
    <row r="4510" spans="1:15" customFormat="1" ht="15.5" x14ac:dyDescent="0.35">
      <c r="A4510" s="123" t="s">
        <v>9752</v>
      </c>
      <c r="B4510" s="124" t="s">
        <v>9753</v>
      </c>
      <c r="C4510" s="123" t="s">
        <v>96</v>
      </c>
      <c r="D4510" s="123" t="s">
        <v>136</v>
      </c>
      <c r="E4510" s="123" t="s">
        <v>371</v>
      </c>
      <c r="F4510" s="123">
        <v>2024</v>
      </c>
      <c r="G4510" s="123" t="s">
        <v>138</v>
      </c>
      <c r="H4510" s="123" t="s">
        <v>144</v>
      </c>
      <c r="I4510" s="123" t="s">
        <v>145</v>
      </c>
      <c r="J4510" s="251" t="s">
        <v>13</v>
      </c>
      <c r="K4510" s="181">
        <v>506979</v>
      </c>
      <c r="L4510" s="181">
        <v>0</v>
      </c>
      <c r="M4510" s="181">
        <v>0</v>
      </c>
      <c r="N4510" s="182" t="s">
        <v>146</v>
      </c>
      <c r="O4510" s="183" t="s">
        <v>146</v>
      </c>
    </row>
    <row r="4511" spans="1:15" customFormat="1" ht="15.5" x14ac:dyDescent="0.35">
      <c r="A4511" s="176" t="s">
        <v>9754</v>
      </c>
      <c r="B4511" s="177" t="s">
        <v>9755</v>
      </c>
      <c r="C4511" s="176" t="s">
        <v>109</v>
      </c>
      <c r="D4511" s="176" t="s">
        <v>368</v>
      </c>
      <c r="E4511" s="176" t="s">
        <v>1180</v>
      </c>
      <c r="F4511" s="176">
        <v>2024</v>
      </c>
      <c r="G4511" s="176" t="s">
        <v>138</v>
      </c>
      <c r="H4511" s="176" t="s">
        <v>210</v>
      </c>
      <c r="I4511" s="176" t="s">
        <v>211</v>
      </c>
      <c r="J4511" s="250" t="s">
        <v>77</v>
      </c>
      <c r="K4511" s="178">
        <v>27815</v>
      </c>
      <c r="L4511" s="178">
        <v>0</v>
      </c>
      <c r="M4511" s="178">
        <v>0</v>
      </c>
      <c r="N4511" s="182" t="s">
        <v>146</v>
      </c>
      <c r="O4511" s="183" t="s">
        <v>146</v>
      </c>
    </row>
    <row r="4512" spans="1:15" customFormat="1" ht="15.5" x14ac:dyDescent="0.35">
      <c r="A4512" s="123" t="s">
        <v>9756</v>
      </c>
      <c r="B4512" s="124" t="s">
        <v>9757</v>
      </c>
      <c r="C4512" s="123" t="s">
        <v>109</v>
      </c>
      <c r="D4512" s="123" t="s">
        <v>171</v>
      </c>
      <c r="E4512" s="123" t="s">
        <v>1047</v>
      </c>
      <c r="F4512" s="123">
        <v>2024</v>
      </c>
      <c r="G4512" s="123" t="s">
        <v>138</v>
      </c>
      <c r="H4512" s="123" t="s">
        <v>151</v>
      </c>
      <c r="I4512" s="123" t="s">
        <v>200</v>
      </c>
      <c r="J4512" s="251" t="s">
        <v>13</v>
      </c>
      <c r="K4512" s="181">
        <v>150723</v>
      </c>
      <c r="L4512" s="181">
        <v>0</v>
      </c>
      <c r="M4512" s="181">
        <v>0</v>
      </c>
      <c r="N4512" s="182" t="s">
        <v>146</v>
      </c>
      <c r="O4512" s="183" t="s">
        <v>146</v>
      </c>
    </row>
    <row r="4513" spans="1:15" customFormat="1" ht="15.5" x14ac:dyDescent="0.35">
      <c r="A4513" s="176" t="s">
        <v>9758</v>
      </c>
      <c r="B4513" s="177" t="s">
        <v>9759</v>
      </c>
      <c r="C4513" s="176" t="s">
        <v>96</v>
      </c>
      <c r="D4513" s="176" t="s">
        <v>166</v>
      </c>
      <c r="E4513" s="176" t="s">
        <v>285</v>
      </c>
      <c r="F4513" s="176">
        <v>2024</v>
      </c>
      <c r="G4513" s="176" t="s">
        <v>138</v>
      </c>
      <c r="H4513" s="176" t="s">
        <v>144</v>
      </c>
      <c r="I4513" s="176" t="s">
        <v>145</v>
      </c>
      <c r="J4513" s="250" t="s">
        <v>77</v>
      </c>
      <c r="K4513" s="178">
        <v>2000</v>
      </c>
      <c r="L4513" s="178">
        <v>0</v>
      </c>
      <c r="M4513" s="178">
        <v>0</v>
      </c>
      <c r="N4513" s="182" t="s">
        <v>146</v>
      </c>
      <c r="O4513" s="183" t="s">
        <v>146</v>
      </c>
    </row>
    <row r="4514" spans="1:15" customFormat="1" ht="15.5" x14ac:dyDescent="0.35">
      <c r="A4514" s="123" t="s">
        <v>9760</v>
      </c>
      <c r="B4514" s="124" t="s">
        <v>9761</v>
      </c>
      <c r="C4514" s="123" t="s">
        <v>109</v>
      </c>
      <c r="D4514" s="123" t="s">
        <v>171</v>
      </c>
      <c r="E4514" s="123" t="s">
        <v>4480</v>
      </c>
      <c r="F4514" s="123">
        <v>2024</v>
      </c>
      <c r="G4514" s="123" t="s">
        <v>2052</v>
      </c>
      <c r="H4514" s="123" t="s">
        <v>687</v>
      </c>
      <c r="I4514" s="123" t="s">
        <v>957</v>
      </c>
      <c r="J4514" s="251" t="s">
        <v>13</v>
      </c>
      <c r="K4514" s="181">
        <v>368269</v>
      </c>
      <c r="L4514" s="181">
        <v>0</v>
      </c>
      <c r="M4514" s="181">
        <v>0</v>
      </c>
      <c r="N4514" s="182" t="s">
        <v>146</v>
      </c>
      <c r="O4514" s="183" t="s">
        <v>146</v>
      </c>
    </row>
    <row r="4515" spans="1:15" customFormat="1" ht="15.5" x14ac:dyDescent="0.35">
      <c r="A4515" s="176" t="s">
        <v>9762</v>
      </c>
      <c r="B4515" s="177" t="s">
        <v>9763</v>
      </c>
      <c r="C4515" s="176" t="s">
        <v>109</v>
      </c>
      <c r="D4515" s="176" t="s">
        <v>368</v>
      </c>
      <c r="E4515" s="176" t="s">
        <v>1280</v>
      </c>
      <c r="F4515" s="176">
        <v>2024</v>
      </c>
      <c r="G4515" s="176" t="s">
        <v>138</v>
      </c>
      <c r="H4515" s="176" t="s">
        <v>210</v>
      </c>
      <c r="I4515" s="176" t="s">
        <v>429</v>
      </c>
      <c r="J4515" s="250" t="s">
        <v>13</v>
      </c>
      <c r="K4515" s="178">
        <v>170571</v>
      </c>
      <c r="L4515" s="178">
        <v>0</v>
      </c>
      <c r="M4515" s="178">
        <v>0</v>
      </c>
      <c r="N4515" s="182" t="s">
        <v>146</v>
      </c>
      <c r="O4515" s="183" t="s">
        <v>146</v>
      </c>
    </row>
    <row r="4516" spans="1:15" customFormat="1" ht="15.5" x14ac:dyDescent="0.35">
      <c r="A4516" s="123" t="s">
        <v>9764</v>
      </c>
      <c r="B4516" s="124" t="s">
        <v>9765</v>
      </c>
      <c r="C4516" s="123" t="s">
        <v>109</v>
      </c>
      <c r="D4516" s="123" t="s">
        <v>368</v>
      </c>
      <c r="E4516" s="123" t="s">
        <v>368</v>
      </c>
      <c r="F4516" s="123">
        <v>2024</v>
      </c>
      <c r="G4516" s="123" t="s">
        <v>138</v>
      </c>
      <c r="H4516" s="123" t="s">
        <v>182</v>
      </c>
      <c r="I4516" s="123" t="s">
        <v>330</v>
      </c>
      <c r="J4516" s="251" t="s">
        <v>13</v>
      </c>
      <c r="K4516" s="181">
        <v>165030</v>
      </c>
      <c r="L4516" s="181">
        <v>0</v>
      </c>
      <c r="M4516" s="181">
        <v>0</v>
      </c>
      <c r="N4516" s="182" t="s">
        <v>146</v>
      </c>
      <c r="O4516" s="183" t="s">
        <v>146</v>
      </c>
    </row>
    <row r="4517" spans="1:15" customFormat="1" ht="15.5" x14ac:dyDescent="0.35">
      <c r="A4517" s="176" t="s">
        <v>9766</v>
      </c>
      <c r="B4517" s="177" t="s">
        <v>9767</v>
      </c>
      <c r="C4517" s="176" t="s">
        <v>86</v>
      </c>
      <c r="D4517" s="176" t="s">
        <v>199</v>
      </c>
      <c r="E4517" s="176" t="s">
        <v>968</v>
      </c>
      <c r="F4517" s="176">
        <v>2024</v>
      </c>
      <c r="G4517" s="176" t="s">
        <v>138</v>
      </c>
      <c r="H4517" s="176" t="s">
        <v>210</v>
      </c>
      <c r="I4517" s="176" t="s">
        <v>429</v>
      </c>
      <c r="J4517" s="250" t="s">
        <v>13</v>
      </c>
      <c r="K4517" s="178">
        <v>8024</v>
      </c>
      <c r="L4517" s="178">
        <v>0</v>
      </c>
      <c r="M4517" s="178">
        <v>0</v>
      </c>
      <c r="N4517" s="182" t="s">
        <v>146</v>
      </c>
      <c r="O4517" s="183" t="s">
        <v>146</v>
      </c>
    </row>
    <row r="4518" spans="1:15" customFormat="1" ht="15.5" x14ac:dyDescent="0.35">
      <c r="A4518" s="123" t="s">
        <v>9768</v>
      </c>
      <c r="B4518" s="124" t="s">
        <v>9769</v>
      </c>
      <c r="C4518" s="123" t="s">
        <v>109</v>
      </c>
      <c r="D4518" s="123" t="s">
        <v>288</v>
      </c>
      <c r="E4518" s="123" t="s">
        <v>1614</v>
      </c>
      <c r="F4518" s="123">
        <v>2024</v>
      </c>
      <c r="G4518" s="123" t="s">
        <v>138</v>
      </c>
      <c r="H4518" s="123" t="s">
        <v>210</v>
      </c>
      <c r="I4518" s="123" t="s">
        <v>211</v>
      </c>
      <c r="J4518" s="251" t="s">
        <v>77</v>
      </c>
      <c r="K4518" s="181">
        <v>40000</v>
      </c>
      <c r="L4518" s="181">
        <v>0</v>
      </c>
      <c r="M4518" s="181">
        <v>0</v>
      </c>
      <c r="N4518" s="182" t="s">
        <v>146</v>
      </c>
      <c r="O4518" s="183" t="s">
        <v>146</v>
      </c>
    </row>
    <row r="4519" spans="1:15" customFormat="1" ht="15.5" x14ac:dyDescent="0.35">
      <c r="A4519" s="176" t="s">
        <v>9770</v>
      </c>
      <c r="B4519" s="177" t="s">
        <v>9771</v>
      </c>
      <c r="C4519" s="176" t="s">
        <v>111</v>
      </c>
      <c r="D4519" s="176" t="s">
        <v>180</v>
      </c>
      <c r="E4519" s="176" t="s">
        <v>2432</v>
      </c>
      <c r="F4519" s="176">
        <v>2024</v>
      </c>
      <c r="G4519" s="176" t="s">
        <v>251</v>
      </c>
      <c r="H4519" s="176" t="s">
        <v>182</v>
      </c>
      <c r="I4519" s="176" t="s">
        <v>330</v>
      </c>
      <c r="J4519" s="250" t="s">
        <v>13</v>
      </c>
      <c r="K4519" s="178">
        <v>56312</v>
      </c>
      <c r="L4519" s="178">
        <v>0</v>
      </c>
      <c r="M4519" s="178">
        <v>0</v>
      </c>
      <c r="N4519" s="182" t="s">
        <v>146</v>
      </c>
      <c r="O4519" s="183" t="s">
        <v>146</v>
      </c>
    </row>
    <row r="4520" spans="1:15" customFormat="1" ht="15.5" x14ac:dyDescent="0.35">
      <c r="A4520" s="123" t="s">
        <v>9772</v>
      </c>
      <c r="B4520" s="124" t="s">
        <v>9773</v>
      </c>
      <c r="C4520" s="123" t="s">
        <v>96</v>
      </c>
      <c r="D4520" s="123" t="s">
        <v>166</v>
      </c>
      <c r="E4520" s="123" t="s">
        <v>971</v>
      </c>
      <c r="F4520" s="123">
        <v>2024</v>
      </c>
      <c r="G4520" s="123" t="s">
        <v>138</v>
      </c>
      <c r="H4520" s="123" t="s">
        <v>144</v>
      </c>
      <c r="I4520" s="123" t="s">
        <v>145</v>
      </c>
      <c r="J4520" s="251" t="s">
        <v>77</v>
      </c>
      <c r="K4520" s="181">
        <v>2168447</v>
      </c>
      <c r="L4520" s="181">
        <v>0</v>
      </c>
      <c r="M4520" s="181">
        <v>0</v>
      </c>
      <c r="N4520" s="182" t="s">
        <v>146</v>
      </c>
      <c r="O4520" s="183" t="s">
        <v>146</v>
      </c>
    </row>
    <row r="4521" spans="1:15" customFormat="1" ht="15.5" x14ac:dyDescent="0.35">
      <c r="A4521" s="176" t="s">
        <v>9774</v>
      </c>
      <c r="B4521" s="177" t="s">
        <v>9775</v>
      </c>
      <c r="C4521" s="176" t="s">
        <v>109</v>
      </c>
      <c r="D4521" s="176" t="s">
        <v>368</v>
      </c>
      <c r="E4521" s="176" t="s">
        <v>1070</v>
      </c>
      <c r="F4521" s="176">
        <v>2024</v>
      </c>
      <c r="G4521" s="176" t="s">
        <v>251</v>
      </c>
      <c r="H4521" s="176" t="s">
        <v>182</v>
      </c>
      <c r="I4521" s="176" t="s">
        <v>330</v>
      </c>
      <c r="J4521" s="250" t="s">
        <v>13</v>
      </c>
      <c r="K4521" s="178">
        <v>18589</v>
      </c>
      <c r="L4521" s="178">
        <v>0</v>
      </c>
      <c r="M4521" s="178">
        <v>0</v>
      </c>
      <c r="N4521" s="182" t="s">
        <v>146</v>
      </c>
      <c r="O4521" s="183" t="s">
        <v>146</v>
      </c>
    </row>
    <row r="4522" spans="1:15" customFormat="1" ht="15.5" x14ac:dyDescent="0.35">
      <c r="A4522" s="123" t="s">
        <v>9776</v>
      </c>
      <c r="B4522" s="124" t="s">
        <v>9777</v>
      </c>
      <c r="C4522" s="123" t="s">
        <v>96</v>
      </c>
      <c r="D4522" s="123" t="s">
        <v>136</v>
      </c>
      <c r="E4522" s="123" t="s">
        <v>513</v>
      </c>
      <c r="F4522" s="123">
        <v>2024</v>
      </c>
      <c r="G4522" s="123" t="s">
        <v>251</v>
      </c>
      <c r="H4522" s="123" t="s">
        <v>144</v>
      </c>
      <c r="I4522" s="123" t="s">
        <v>282</v>
      </c>
      <c r="J4522" s="251" t="s">
        <v>13</v>
      </c>
      <c r="K4522" s="181">
        <v>33115</v>
      </c>
      <c r="L4522" s="181">
        <v>0</v>
      </c>
      <c r="M4522" s="181">
        <v>0</v>
      </c>
      <c r="N4522" s="182" t="s">
        <v>146</v>
      </c>
      <c r="O4522" s="183" t="s">
        <v>146</v>
      </c>
    </row>
    <row r="4523" spans="1:15" customFormat="1" ht="15.5" x14ac:dyDescent="0.35">
      <c r="A4523" s="176" t="s">
        <v>9778</v>
      </c>
      <c r="B4523" s="177" t="s">
        <v>9779</v>
      </c>
      <c r="C4523" s="176" t="s">
        <v>292</v>
      </c>
      <c r="D4523" s="176" t="s">
        <v>72</v>
      </c>
      <c r="E4523" s="176" t="s">
        <v>72</v>
      </c>
      <c r="F4523" s="176">
        <v>2024</v>
      </c>
      <c r="G4523" s="176" t="s">
        <v>138</v>
      </c>
      <c r="H4523" s="176" t="s">
        <v>196</v>
      </c>
      <c r="I4523" s="176" t="s">
        <v>196</v>
      </c>
      <c r="J4523" s="250" t="s">
        <v>14</v>
      </c>
      <c r="K4523" s="178">
        <v>1</v>
      </c>
      <c r="L4523" s="178">
        <v>0</v>
      </c>
      <c r="M4523" s="178">
        <v>0</v>
      </c>
      <c r="N4523" s="182" t="s">
        <v>146</v>
      </c>
      <c r="O4523" s="183" t="s">
        <v>146</v>
      </c>
    </row>
    <row r="4524" spans="1:15" customFormat="1" ht="15.5" x14ac:dyDescent="0.35">
      <c r="A4524" s="123" t="s">
        <v>9780</v>
      </c>
      <c r="B4524" s="124" t="s">
        <v>9781</v>
      </c>
      <c r="C4524" s="123" t="s">
        <v>91</v>
      </c>
      <c r="D4524" s="123" t="s">
        <v>384</v>
      </c>
      <c r="E4524" s="123" t="s">
        <v>155</v>
      </c>
      <c r="F4524" s="123">
        <v>2024</v>
      </c>
      <c r="G4524" s="123" t="s">
        <v>138</v>
      </c>
      <c r="H4524" s="123" t="s">
        <v>151</v>
      </c>
      <c r="I4524" s="123" t="s">
        <v>200</v>
      </c>
      <c r="J4524" s="251" t="s">
        <v>13</v>
      </c>
      <c r="K4524" s="181">
        <v>1</v>
      </c>
      <c r="L4524" s="181">
        <v>0</v>
      </c>
      <c r="M4524" s="181">
        <v>0</v>
      </c>
      <c r="N4524" s="182" t="s">
        <v>146</v>
      </c>
      <c r="O4524" s="183" t="s">
        <v>146</v>
      </c>
    </row>
    <row r="4525" spans="1:15" customFormat="1" ht="15.5" x14ac:dyDescent="0.35">
      <c r="A4525" s="176" t="s">
        <v>9782</v>
      </c>
      <c r="B4525" s="177" t="s">
        <v>9783</v>
      </c>
      <c r="C4525" s="176" t="s">
        <v>90</v>
      </c>
      <c r="D4525" s="176" t="s">
        <v>911</v>
      </c>
      <c r="E4525" s="176" t="s">
        <v>2177</v>
      </c>
      <c r="F4525" s="176">
        <v>2024</v>
      </c>
      <c r="G4525" s="176" t="s">
        <v>138</v>
      </c>
      <c r="H4525" s="176" t="s">
        <v>210</v>
      </c>
      <c r="I4525" s="176" t="s">
        <v>429</v>
      </c>
      <c r="J4525" s="250" t="s">
        <v>14</v>
      </c>
      <c r="K4525" s="178">
        <v>465821</v>
      </c>
      <c r="L4525" s="178">
        <v>0</v>
      </c>
      <c r="M4525" s="178">
        <v>0</v>
      </c>
      <c r="N4525" s="182" t="s">
        <v>146</v>
      </c>
      <c r="O4525" s="183" t="s">
        <v>146</v>
      </c>
    </row>
    <row r="4526" spans="1:15" customFormat="1" ht="15.5" x14ac:dyDescent="0.35">
      <c r="A4526" s="123" t="s">
        <v>9784</v>
      </c>
      <c r="B4526" s="124" t="s">
        <v>9785</v>
      </c>
      <c r="C4526" s="123" t="s">
        <v>100</v>
      </c>
      <c r="D4526" s="123" t="s">
        <v>73</v>
      </c>
      <c r="E4526" s="123" t="s">
        <v>1009</v>
      </c>
      <c r="F4526" s="123">
        <v>2024</v>
      </c>
      <c r="G4526" s="123" t="s">
        <v>138</v>
      </c>
      <c r="H4526" s="123" t="s">
        <v>151</v>
      </c>
      <c r="I4526" s="123" t="s">
        <v>200</v>
      </c>
      <c r="J4526" s="251" t="s">
        <v>13</v>
      </c>
      <c r="K4526" s="181">
        <v>1656</v>
      </c>
      <c r="L4526" s="181">
        <v>0</v>
      </c>
      <c r="M4526" s="181">
        <v>0</v>
      </c>
      <c r="N4526" s="182" t="s">
        <v>146</v>
      </c>
      <c r="O4526" s="183" t="s">
        <v>146</v>
      </c>
    </row>
    <row r="4527" spans="1:15" customFormat="1" ht="15.5" x14ac:dyDescent="0.35">
      <c r="A4527" s="176" t="s">
        <v>9786</v>
      </c>
      <c r="B4527" s="177" t="s">
        <v>9787</v>
      </c>
      <c r="C4527" s="176" t="s">
        <v>89</v>
      </c>
      <c r="D4527" s="176" t="s">
        <v>221</v>
      </c>
      <c r="E4527" s="176" t="s">
        <v>222</v>
      </c>
      <c r="F4527" s="176">
        <v>2024</v>
      </c>
      <c r="G4527" s="176" t="s">
        <v>138</v>
      </c>
      <c r="H4527" s="176" t="s">
        <v>1651</v>
      </c>
      <c r="I4527" s="176" t="s">
        <v>2368</v>
      </c>
      <c r="J4527" s="250" t="s">
        <v>13</v>
      </c>
      <c r="K4527" s="178">
        <v>35000</v>
      </c>
      <c r="L4527" s="178">
        <v>0</v>
      </c>
      <c r="M4527" s="178">
        <v>0</v>
      </c>
      <c r="N4527" s="182" t="s">
        <v>146</v>
      </c>
      <c r="O4527" s="183" t="s">
        <v>146</v>
      </c>
    </row>
    <row r="4528" spans="1:15" customFormat="1" ht="15.5" x14ac:dyDescent="0.35">
      <c r="A4528" s="123" t="s">
        <v>9788</v>
      </c>
      <c r="B4528" s="124" t="s">
        <v>9789</v>
      </c>
      <c r="C4528" s="123" t="s">
        <v>96</v>
      </c>
      <c r="D4528" s="123" t="s">
        <v>166</v>
      </c>
      <c r="E4528" s="123" t="s">
        <v>558</v>
      </c>
      <c r="F4528" s="123">
        <v>2024</v>
      </c>
      <c r="G4528" s="123" t="s">
        <v>138</v>
      </c>
      <c r="H4528" s="123" t="s">
        <v>151</v>
      </c>
      <c r="I4528" s="123" t="s">
        <v>152</v>
      </c>
      <c r="J4528" s="251" t="s">
        <v>13</v>
      </c>
      <c r="K4528" s="181">
        <v>52000</v>
      </c>
      <c r="L4528" s="181">
        <v>0</v>
      </c>
      <c r="M4528" s="181">
        <v>0</v>
      </c>
      <c r="N4528" s="182" t="s">
        <v>146</v>
      </c>
      <c r="O4528" s="183" t="s">
        <v>146</v>
      </c>
    </row>
    <row r="4529" spans="1:15" customFormat="1" ht="15.5" x14ac:dyDescent="0.35">
      <c r="A4529" s="176" t="s">
        <v>9790</v>
      </c>
      <c r="B4529" s="177" t="s">
        <v>9791</v>
      </c>
      <c r="C4529" s="176" t="s">
        <v>91</v>
      </c>
      <c r="D4529" s="176" t="s">
        <v>384</v>
      </c>
      <c r="E4529" s="176" t="s">
        <v>2639</v>
      </c>
      <c r="F4529" s="176">
        <v>2024</v>
      </c>
      <c r="G4529" s="176" t="s">
        <v>138</v>
      </c>
      <c r="H4529" s="176" t="s">
        <v>139</v>
      </c>
      <c r="I4529" s="176" t="s">
        <v>140</v>
      </c>
      <c r="J4529" s="250" t="s">
        <v>13</v>
      </c>
      <c r="K4529" s="178">
        <v>69552</v>
      </c>
      <c r="L4529" s="178">
        <v>0</v>
      </c>
      <c r="M4529" s="178">
        <v>0</v>
      </c>
      <c r="N4529" s="182" t="s">
        <v>146</v>
      </c>
      <c r="O4529" s="183" t="s">
        <v>146</v>
      </c>
    </row>
    <row r="4530" spans="1:15" customFormat="1" ht="15.5" x14ac:dyDescent="0.35">
      <c r="A4530" s="123" t="s">
        <v>9792</v>
      </c>
      <c r="B4530" s="124" t="s">
        <v>9793</v>
      </c>
      <c r="C4530" s="123" t="s">
        <v>109</v>
      </c>
      <c r="D4530" s="123" t="s">
        <v>368</v>
      </c>
      <c r="E4530" s="123" t="s">
        <v>1070</v>
      </c>
      <c r="F4530" s="123">
        <v>2024</v>
      </c>
      <c r="G4530" s="123" t="s">
        <v>138</v>
      </c>
      <c r="H4530" s="123" t="s">
        <v>139</v>
      </c>
      <c r="I4530" s="123" t="s">
        <v>177</v>
      </c>
      <c r="J4530" s="251" t="s">
        <v>77</v>
      </c>
      <c r="K4530" s="181">
        <v>1</v>
      </c>
      <c r="L4530" s="181">
        <v>0</v>
      </c>
      <c r="M4530" s="181">
        <v>0</v>
      </c>
      <c r="N4530" s="182" t="s">
        <v>146</v>
      </c>
      <c r="O4530" s="183" t="s">
        <v>146</v>
      </c>
    </row>
    <row r="4531" spans="1:15" customFormat="1" ht="15.5" x14ac:dyDescent="0.35">
      <c r="A4531" s="176" t="s">
        <v>9794</v>
      </c>
      <c r="B4531" s="177" t="s">
        <v>9795</v>
      </c>
      <c r="C4531" s="176" t="s">
        <v>92</v>
      </c>
      <c r="D4531" s="176" t="s">
        <v>540</v>
      </c>
      <c r="E4531" s="176" t="s">
        <v>2519</v>
      </c>
      <c r="F4531" s="176">
        <v>2024</v>
      </c>
      <c r="G4531" s="176" t="s">
        <v>138</v>
      </c>
      <c r="H4531" s="176" t="s">
        <v>196</v>
      </c>
      <c r="I4531" s="176" t="s">
        <v>196</v>
      </c>
      <c r="J4531" s="250" t="s">
        <v>13</v>
      </c>
      <c r="K4531" s="178">
        <v>10325</v>
      </c>
      <c r="L4531" s="178">
        <v>0</v>
      </c>
      <c r="M4531" s="178">
        <v>0</v>
      </c>
      <c r="N4531" s="182" t="s">
        <v>146</v>
      </c>
      <c r="O4531" s="183" t="s">
        <v>146</v>
      </c>
    </row>
    <row r="4532" spans="1:15" customFormat="1" ht="15.5" x14ac:dyDescent="0.35">
      <c r="A4532" s="123" t="s">
        <v>9796</v>
      </c>
      <c r="B4532" s="124" t="s">
        <v>9797</v>
      </c>
      <c r="C4532" s="123" t="s">
        <v>292</v>
      </c>
      <c r="D4532" s="123" t="s">
        <v>655</v>
      </c>
      <c r="E4532" s="123" t="s">
        <v>655</v>
      </c>
      <c r="F4532" s="123">
        <v>2024</v>
      </c>
      <c r="G4532" s="123" t="s">
        <v>138</v>
      </c>
      <c r="H4532" s="123" t="s">
        <v>144</v>
      </c>
      <c r="I4532" s="123" t="s">
        <v>145</v>
      </c>
      <c r="J4532" s="251" t="s">
        <v>13</v>
      </c>
      <c r="K4532" s="181">
        <v>7</v>
      </c>
      <c r="L4532" s="181">
        <v>0</v>
      </c>
      <c r="M4532" s="181">
        <v>0</v>
      </c>
      <c r="N4532" s="182" t="s">
        <v>146</v>
      </c>
      <c r="O4532" s="183" t="s">
        <v>146</v>
      </c>
    </row>
    <row r="4533" spans="1:15" customFormat="1" ht="15.5" x14ac:dyDescent="0.35">
      <c r="A4533" s="176" t="s">
        <v>9798</v>
      </c>
      <c r="B4533" s="177" t="s">
        <v>9799</v>
      </c>
      <c r="C4533" s="176" t="s">
        <v>89</v>
      </c>
      <c r="D4533" s="176" t="s">
        <v>186</v>
      </c>
      <c r="E4533" s="176" t="s">
        <v>187</v>
      </c>
      <c r="F4533" s="176">
        <v>2024</v>
      </c>
      <c r="G4533" s="176" t="s">
        <v>138</v>
      </c>
      <c r="H4533" s="176" t="s">
        <v>151</v>
      </c>
      <c r="I4533" s="176" t="s">
        <v>152</v>
      </c>
      <c r="J4533" s="250" t="s">
        <v>77</v>
      </c>
      <c r="K4533" s="178">
        <v>90999</v>
      </c>
      <c r="L4533" s="178">
        <v>0</v>
      </c>
      <c r="M4533" s="178">
        <v>0</v>
      </c>
      <c r="N4533" s="182" t="s">
        <v>146</v>
      </c>
      <c r="O4533" s="183" t="s">
        <v>146</v>
      </c>
    </row>
    <row r="4534" spans="1:15" customFormat="1" ht="15.5" x14ac:dyDescent="0.35">
      <c r="A4534" s="123" t="s">
        <v>9800</v>
      </c>
      <c r="B4534" s="124" t="s">
        <v>9801</v>
      </c>
      <c r="C4534" s="123" t="s">
        <v>96</v>
      </c>
      <c r="D4534" s="123" t="s">
        <v>166</v>
      </c>
      <c r="E4534" s="123" t="s">
        <v>378</v>
      </c>
      <c r="F4534" s="123">
        <v>2024</v>
      </c>
      <c r="G4534" s="123" t="s">
        <v>138</v>
      </c>
      <c r="H4534" s="123" t="s">
        <v>144</v>
      </c>
      <c r="I4534" s="123" t="s">
        <v>145</v>
      </c>
      <c r="J4534" s="251" t="s">
        <v>77</v>
      </c>
      <c r="K4534" s="181">
        <v>4006408</v>
      </c>
      <c r="L4534" s="181">
        <v>0</v>
      </c>
      <c r="M4534" s="181">
        <v>0</v>
      </c>
      <c r="N4534" s="182" t="s">
        <v>146</v>
      </c>
      <c r="O4534" s="183" t="s">
        <v>146</v>
      </c>
    </row>
    <row r="4535" spans="1:15" customFormat="1" ht="15.5" x14ac:dyDescent="0.35">
      <c r="A4535" s="176" t="s">
        <v>9802</v>
      </c>
      <c r="B4535" s="177" t="s">
        <v>9803</v>
      </c>
      <c r="C4535" s="176" t="s">
        <v>91</v>
      </c>
      <c r="D4535" s="176" t="s">
        <v>393</v>
      </c>
      <c r="E4535" s="176" t="s">
        <v>393</v>
      </c>
      <c r="F4535" s="176">
        <v>2024</v>
      </c>
      <c r="G4535" s="176" t="s">
        <v>138</v>
      </c>
      <c r="H4535" s="176" t="s">
        <v>321</v>
      </c>
      <c r="I4535" s="176" t="s">
        <v>1181</v>
      </c>
      <c r="J4535" s="250" t="s">
        <v>13</v>
      </c>
      <c r="K4535" s="178">
        <v>620</v>
      </c>
      <c r="L4535" s="178">
        <v>0</v>
      </c>
      <c r="M4535" s="178">
        <v>0</v>
      </c>
      <c r="N4535" s="182" t="s">
        <v>146</v>
      </c>
      <c r="O4535" s="183" t="s">
        <v>146</v>
      </c>
    </row>
    <row r="4536" spans="1:15" customFormat="1" ht="15.5" x14ac:dyDescent="0.35">
      <c r="A4536" s="123" t="s">
        <v>9804</v>
      </c>
      <c r="B4536" s="124" t="s">
        <v>9805</v>
      </c>
      <c r="C4536" s="123" t="s">
        <v>89</v>
      </c>
      <c r="D4536" s="123" t="s">
        <v>186</v>
      </c>
      <c r="E4536" s="123" t="s">
        <v>187</v>
      </c>
      <c r="F4536" s="123">
        <v>2024</v>
      </c>
      <c r="G4536" s="123" t="s">
        <v>138</v>
      </c>
      <c r="H4536" s="123" t="s">
        <v>270</v>
      </c>
      <c r="I4536" s="123" t="s">
        <v>271</v>
      </c>
      <c r="J4536" s="251" t="s">
        <v>13</v>
      </c>
      <c r="K4536" s="181">
        <v>39963</v>
      </c>
      <c r="L4536" s="181">
        <v>0</v>
      </c>
      <c r="M4536" s="181">
        <v>0</v>
      </c>
      <c r="N4536" s="182" t="s">
        <v>146</v>
      </c>
      <c r="O4536" s="183" t="s">
        <v>146</v>
      </c>
    </row>
    <row r="4537" spans="1:15" customFormat="1" ht="15.5" x14ac:dyDescent="0.35">
      <c r="A4537" s="176" t="s">
        <v>9806</v>
      </c>
      <c r="B4537" s="177" t="s">
        <v>9807</v>
      </c>
      <c r="C4537" s="176" t="s">
        <v>91</v>
      </c>
      <c r="D4537" s="176" t="s">
        <v>384</v>
      </c>
      <c r="E4537" s="176" t="s">
        <v>3150</v>
      </c>
      <c r="F4537" s="176">
        <v>2024</v>
      </c>
      <c r="G4537" s="176" t="s">
        <v>138</v>
      </c>
      <c r="H4537" s="176" t="s">
        <v>182</v>
      </c>
      <c r="I4537" s="176" t="s">
        <v>330</v>
      </c>
      <c r="J4537" s="250" t="s">
        <v>14</v>
      </c>
      <c r="K4537" s="178">
        <v>815183</v>
      </c>
      <c r="L4537" s="178">
        <v>0</v>
      </c>
      <c r="M4537" s="178">
        <v>0</v>
      </c>
      <c r="N4537" s="182" t="s">
        <v>146</v>
      </c>
      <c r="O4537" s="183" t="s">
        <v>146</v>
      </c>
    </row>
    <row r="4538" spans="1:15" customFormat="1" ht="15.5" x14ac:dyDescent="0.35">
      <c r="A4538" s="123" t="s">
        <v>9808</v>
      </c>
      <c r="B4538" s="124" t="s">
        <v>9809</v>
      </c>
      <c r="C4538" s="123" t="s">
        <v>90</v>
      </c>
      <c r="D4538" s="123" t="s">
        <v>63</v>
      </c>
      <c r="E4538" s="123" t="s">
        <v>901</v>
      </c>
      <c r="F4538" s="123">
        <v>2024</v>
      </c>
      <c r="G4538" s="123" t="s">
        <v>251</v>
      </c>
      <c r="H4538" s="123" t="s">
        <v>151</v>
      </c>
      <c r="I4538" s="123" t="s">
        <v>200</v>
      </c>
      <c r="J4538" s="251" t="s">
        <v>13</v>
      </c>
      <c r="K4538" s="181">
        <v>2047</v>
      </c>
      <c r="L4538" s="181">
        <v>0</v>
      </c>
      <c r="M4538" s="181">
        <v>0</v>
      </c>
      <c r="N4538" s="182" t="s">
        <v>146</v>
      </c>
      <c r="O4538" s="183" t="s">
        <v>146</v>
      </c>
    </row>
    <row r="4539" spans="1:15" customFormat="1" ht="15.5" x14ac:dyDescent="0.35">
      <c r="A4539" s="176" t="s">
        <v>9810</v>
      </c>
      <c r="B4539" s="177" t="s">
        <v>9811</v>
      </c>
      <c r="C4539" s="176" t="s">
        <v>88</v>
      </c>
      <c r="D4539" s="176" t="s">
        <v>396</v>
      </c>
      <c r="E4539" s="176" t="s">
        <v>962</v>
      </c>
      <c r="F4539" s="176">
        <v>2024</v>
      </c>
      <c r="G4539" s="176" t="s">
        <v>138</v>
      </c>
      <c r="H4539" s="176" t="s">
        <v>151</v>
      </c>
      <c r="I4539" s="176" t="s">
        <v>152</v>
      </c>
      <c r="J4539" s="250" t="s">
        <v>13</v>
      </c>
      <c r="K4539" s="178">
        <v>310499</v>
      </c>
      <c r="L4539" s="178">
        <v>0</v>
      </c>
      <c r="M4539" s="178">
        <v>0</v>
      </c>
      <c r="N4539" s="182" t="s">
        <v>146</v>
      </c>
      <c r="O4539" s="183" t="s">
        <v>146</v>
      </c>
    </row>
    <row r="4540" spans="1:15" customFormat="1" ht="15.5" x14ac:dyDescent="0.35">
      <c r="A4540" s="123" t="s">
        <v>9812</v>
      </c>
      <c r="B4540" s="124" t="s">
        <v>9813</v>
      </c>
      <c r="C4540" s="123" t="s">
        <v>90</v>
      </c>
      <c r="D4540" s="123" t="s">
        <v>205</v>
      </c>
      <c r="E4540" s="123" t="s">
        <v>3620</v>
      </c>
      <c r="F4540" s="123">
        <v>2024</v>
      </c>
      <c r="G4540" s="123" t="s">
        <v>251</v>
      </c>
      <c r="H4540" s="123" t="s">
        <v>210</v>
      </c>
      <c r="I4540" s="123" t="s">
        <v>211</v>
      </c>
      <c r="J4540" s="251" t="s">
        <v>13</v>
      </c>
      <c r="K4540" s="181">
        <v>133964</v>
      </c>
      <c r="L4540" s="181">
        <v>0</v>
      </c>
      <c r="M4540" s="181">
        <v>0</v>
      </c>
      <c r="N4540" s="182" t="s">
        <v>146</v>
      </c>
      <c r="O4540" s="183" t="s">
        <v>146</v>
      </c>
    </row>
    <row r="4541" spans="1:15" customFormat="1" ht="15.5" x14ac:dyDescent="0.35">
      <c r="A4541" s="176" t="s">
        <v>9814</v>
      </c>
      <c r="B4541" s="177" t="s">
        <v>9815</v>
      </c>
      <c r="C4541" s="176" t="s">
        <v>88</v>
      </c>
      <c r="D4541" s="176" t="s">
        <v>396</v>
      </c>
      <c r="E4541" s="176" t="s">
        <v>396</v>
      </c>
      <c r="F4541" s="176">
        <v>2024</v>
      </c>
      <c r="G4541" s="176" t="s">
        <v>138</v>
      </c>
      <c r="H4541" s="176" t="s">
        <v>151</v>
      </c>
      <c r="I4541" s="176" t="s">
        <v>200</v>
      </c>
      <c r="J4541" s="250" t="s">
        <v>13</v>
      </c>
      <c r="K4541" s="178">
        <v>4140</v>
      </c>
      <c r="L4541" s="178">
        <v>0</v>
      </c>
      <c r="M4541" s="178">
        <v>0</v>
      </c>
      <c r="N4541" s="182" t="s">
        <v>146</v>
      </c>
      <c r="O4541" s="183" t="s">
        <v>146</v>
      </c>
    </row>
    <row r="4542" spans="1:15" customFormat="1" ht="15.5" x14ac:dyDescent="0.35">
      <c r="A4542" s="123" t="s">
        <v>9816</v>
      </c>
      <c r="B4542" s="124" t="s">
        <v>9817</v>
      </c>
      <c r="C4542" s="123" t="s">
        <v>84</v>
      </c>
      <c r="D4542" s="123" t="s">
        <v>155</v>
      </c>
      <c r="E4542" s="123" t="s">
        <v>155</v>
      </c>
      <c r="F4542" s="123">
        <v>2024</v>
      </c>
      <c r="G4542" s="123" t="s">
        <v>138</v>
      </c>
      <c r="H4542" s="123" t="s">
        <v>151</v>
      </c>
      <c r="I4542" s="123" t="s">
        <v>200</v>
      </c>
      <c r="J4542" s="251" t="s">
        <v>13</v>
      </c>
      <c r="K4542" s="181">
        <v>2210331</v>
      </c>
      <c r="L4542" s="181">
        <v>0</v>
      </c>
      <c r="M4542" s="181">
        <v>0</v>
      </c>
      <c r="N4542" s="182" t="s">
        <v>146</v>
      </c>
      <c r="O4542" s="183" t="s">
        <v>146</v>
      </c>
    </row>
    <row r="4543" spans="1:15" customFormat="1" ht="15.5" x14ac:dyDescent="0.35">
      <c r="A4543" s="176" t="s">
        <v>9818</v>
      </c>
      <c r="B4543" s="177" t="s">
        <v>9819</v>
      </c>
      <c r="C4543" s="176" t="s">
        <v>91</v>
      </c>
      <c r="D4543" s="176" t="s">
        <v>763</v>
      </c>
      <c r="E4543" s="176" t="s">
        <v>1309</v>
      </c>
      <c r="F4543" s="176">
        <v>2024</v>
      </c>
      <c r="G4543" s="176" t="s">
        <v>138</v>
      </c>
      <c r="H4543" s="176" t="s">
        <v>144</v>
      </c>
      <c r="I4543" s="176" t="s">
        <v>145</v>
      </c>
      <c r="J4543" s="250" t="s">
        <v>13</v>
      </c>
      <c r="K4543" s="178">
        <v>48058</v>
      </c>
      <c r="L4543" s="178">
        <v>0</v>
      </c>
      <c r="M4543" s="178">
        <v>0</v>
      </c>
      <c r="N4543" s="182" t="s">
        <v>146</v>
      </c>
      <c r="O4543" s="183" t="s">
        <v>146</v>
      </c>
    </row>
    <row r="4544" spans="1:15" customFormat="1" ht="15.5" x14ac:dyDescent="0.35">
      <c r="A4544" s="123" t="s">
        <v>9820</v>
      </c>
      <c r="B4544" s="124" t="s">
        <v>9821</v>
      </c>
      <c r="C4544" s="123" t="s">
        <v>87</v>
      </c>
      <c r="D4544" s="123" t="s">
        <v>60</v>
      </c>
      <c r="E4544" s="123" t="s">
        <v>60</v>
      </c>
      <c r="F4544" s="123">
        <v>2024</v>
      </c>
      <c r="G4544" s="123" t="s">
        <v>138</v>
      </c>
      <c r="H4544" s="123" t="s">
        <v>151</v>
      </c>
      <c r="I4544" s="123" t="s">
        <v>200</v>
      </c>
      <c r="J4544" s="251" t="s">
        <v>77</v>
      </c>
      <c r="K4544" s="181">
        <v>681351</v>
      </c>
      <c r="L4544" s="181">
        <v>0</v>
      </c>
      <c r="M4544" s="181">
        <v>0</v>
      </c>
      <c r="N4544" s="182" t="s">
        <v>146</v>
      </c>
      <c r="O4544" s="183" t="s">
        <v>146</v>
      </c>
    </row>
    <row r="4545" spans="1:15" customFormat="1" ht="15.5" x14ac:dyDescent="0.35">
      <c r="A4545" s="176" t="s">
        <v>9822</v>
      </c>
      <c r="B4545" s="177" t="s">
        <v>9823</v>
      </c>
      <c r="C4545" s="176" t="s">
        <v>93</v>
      </c>
      <c r="D4545" s="176" t="s">
        <v>315</v>
      </c>
      <c r="E4545" s="176" t="s">
        <v>316</v>
      </c>
      <c r="F4545" s="176">
        <v>2024</v>
      </c>
      <c r="G4545" s="176" t="s">
        <v>138</v>
      </c>
      <c r="H4545" s="176" t="s">
        <v>151</v>
      </c>
      <c r="I4545" s="176" t="s">
        <v>152</v>
      </c>
      <c r="J4545" s="250" t="s">
        <v>13</v>
      </c>
      <c r="K4545" s="178">
        <v>893</v>
      </c>
      <c r="L4545" s="178">
        <v>0</v>
      </c>
      <c r="M4545" s="178">
        <v>0</v>
      </c>
      <c r="N4545" s="182" t="s">
        <v>146</v>
      </c>
      <c r="O4545" s="183" t="s">
        <v>146</v>
      </c>
    </row>
    <row r="4546" spans="1:15" customFormat="1" ht="15.5" x14ac:dyDescent="0.35">
      <c r="A4546" s="123" t="s">
        <v>9824</v>
      </c>
      <c r="B4546" s="124" t="s">
        <v>9825</v>
      </c>
      <c r="C4546" s="123" t="s">
        <v>100</v>
      </c>
      <c r="D4546" s="123" t="s">
        <v>73</v>
      </c>
      <c r="E4546" s="123" t="s">
        <v>1009</v>
      </c>
      <c r="F4546" s="123">
        <v>2024</v>
      </c>
      <c r="G4546" s="123" t="s">
        <v>138</v>
      </c>
      <c r="H4546" s="123" t="s">
        <v>210</v>
      </c>
      <c r="I4546" s="123" t="s">
        <v>429</v>
      </c>
      <c r="J4546" s="251" t="s">
        <v>13</v>
      </c>
      <c r="K4546" s="181">
        <v>120201</v>
      </c>
      <c r="L4546" s="181">
        <v>0</v>
      </c>
      <c r="M4546" s="181">
        <v>0</v>
      </c>
      <c r="N4546" s="182" t="s">
        <v>146</v>
      </c>
      <c r="O4546" s="183" t="s">
        <v>146</v>
      </c>
    </row>
    <row r="4547" spans="1:15" customFormat="1" ht="15.5" x14ac:dyDescent="0.35">
      <c r="A4547" s="176" t="s">
        <v>9826</v>
      </c>
      <c r="B4547" s="177" t="s">
        <v>9827</v>
      </c>
      <c r="C4547" s="176" t="s">
        <v>93</v>
      </c>
      <c r="D4547" s="176" t="s">
        <v>194</v>
      </c>
      <c r="E4547" s="176" t="s">
        <v>194</v>
      </c>
      <c r="F4547" s="176">
        <v>2024</v>
      </c>
      <c r="G4547" s="176" t="s">
        <v>138</v>
      </c>
      <c r="H4547" s="176" t="s">
        <v>270</v>
      </c>
      <c r="I4547" s="176" t="s">
        <v>682</v>
      </c>
      <c r="J4547" s="250" t="s">
        <v>13</v>
      </c>
      <c r="K4547" s="178">
        <v>687548</v>
      </c>
      <c r="L4547" s="178">
        <v>0</v>
      </c>
      <c r="M4547" s="178">
        <v>0</v>
      </c>
      <c r="N4547" s="182" t="s">
        <v>146</v>
      </c>
      <c r="O4547" s="183" t="s">
        <v>146</v>
      </c>
    </row>
    <row r="4548" spans="1:15" customFormat="1" ht="15.5" x14ac:dyDescent="0.35">
      <c r="A4548" s="123" t="s">
        <v>9828</v>
      </c>
      <c r="B4548" s="124" t="s">
        <v>9829</v>
      </c>
      <c r="C4548" s="123" t="s">
        <v>91</v>
      </c>
      <c r="D4548" s="123" t="s">
        <v>384</v>
      </c>
      <c r="E4548" s="123" t="s">
        <v>521</v>
      </c>
      <c r="F4548" s="123">
        <v>2024</v>
      </c>
      <c r="G4548" s="123" t="s">
        <v>138</v>
      </c>
      <c r="H4548" s="123" t="s">
        <v>847</v>
      </c>
      <c r="I4548" s="123" t="s">
        <v>1673</v>
      </c>
      <c r="J4548" s="251" t="s">
        <v>77</v>
      </c>
      <c r="K4548" s="181">
        <v>10992</v>
      </c>
      <c r="L4548" s="181">
        <v>0</v>
      </c>
      <c r="M4548" s="181">
        <v>0</v>
      </c>
      <c r="N4548" s="182" t="s">
        <v>146</v>
      </c>
      <c r="O4548" s="183" t="s">
        <v>146</v>
      </c>
    </row>
    <row r="4549" spans="1:15" customFormat="1" ht="15.5" x14ac:dyDescent="0.35">
      <c r="A4549" s="176" t="s">
        <v>9830</v>
      </c>
      <c r="B4549" s="177" t="s">
        <v>9831</v>
      </c>
      <c r="C4549" s="176" t="s">
        <v>75</v>
      </c>
      <c r="D4549" s="176" t="s">
        <v>155</v>
      </c>
      <c r="E4549" s="176" t="s">
        <v>155</v>
      </c>
      <c r="F4549" s="176">
        <v>2024</v>
      </c>
      <c r="G4549" s="176" t="s">
        <v>138</v>
      </c>
      <c r="H4549" s="176" t="s">
        <v>151</v>
      </c>
      <c r="I4549" s="176" t="s">
        <v>152</v>
      </c>
      <c r="J4549" s="250" t="s">
        <v>13</v>
      </c>
      <c r="K4549" s="178">
        <v>1058619</v>
      </c>
      <c r="L4549" s="178">
        <v>0</v>
      </c>
      <c r="M4549" s="178">
        <v>0</v>
      </c>
      <c r="N4549" s="182" t="s">
        <v>146</v>
      </c>
      <c r="O4549" s="183" t="s">
        <v>146</v>
      </c>
    </row>
    <row r="4550" spans="1:15" customFormat="1" ht="15.5" x14ac:dyDescent="0.35">
      <c r="A4550" s="123" t="s">
        <v>9832</v>
      </c>
      <c r="B4550" s="124" t="s">
        <v>9833</v>
      </c>
      <c r="C4550" s="123" t="s">
        <v>89</v>
      </c>
      <c r="D4550" s="123" t="s">
        <v>155</v>
      </c>
      <c r="E4550" s="123" t="s">
        <v>155</v>
      </c>
      <c r="F4550" s="123">
        <v>2024</v>
      </c>
      <c r="G4550" s="123" t="s">
        <v>138</v>
      </c>
      <c r="H4550" s="123" t="s">
        <v>151</v>
      </c>
      <c r="I4550" s="123" t="s">
        <v>152</v>
      </c>
      <c r="J4550" s="251" t="s">
        <v>14</v>
      </c>
      <c r="K4550" s="181">
        <v>149449</v>
      </c>
      <c r="L4550" s="181">
        <v>0</v>
      </c>
      <c r="M4550" s="181">
        <v>0</v>
      </c>
      <c r="N4550" s="182" t="s">
        <v>146</v>
      </c>
      <c r="O4550" s="183" t="s">
        <v>146</v>
      </c>
    </row>
    <row r="4551" spans="1:15" customFormat="1" ht="15.5" x14ac:dyDescent="0.35">
      <c r="A4551" s="176" t="s">
        <v>9834</v>
      </c>
      <c r="B4551" s="177" t="s">
        <v>9835</v>
      </c>
      <c r="C4551" s="176" t="s">
        <v>109</v>
      </c>
      <c r="D4551" s="176" t="s">
        <v>171</v>
      </c>
      <c r="E4551" s="176" t="s">
        <v>3324</v>
      </c>
      <c r="F4551" s="176">
        <v>2024</v>
      </c>
      <c r="G4551" s="176" t="s">
        <v>138</v>
      </c>
      <c r="H4551" s="176" t="s">
        <v>182</v>
      </c>
      <c r="I4551" s="176" t="s">
        <v>330</v>
      </c>
      <c r="J4551" s="250" t="s">
        <v>13</v>
      </c>
      <c r="K4551" s="178">
        <v>277599</v>
      </c>
      <c r="L4551" s="178">
        <v>0</v>
      </c>
      <c r="M4551" s="178">
        <v>0</v>
      </c>
      <c r="N4551" s="182" t="s">
        <v>146</v>
      </c>
      <c r="O4551" s="183" t="s">
        <v>146</v>
      </c>
    </row>
    <row r="4552" spans="1:15" customFormat="1" ht="15.5" x14ac:dyDescent="0.35">
      <c r="A4552" s="123" t="s">
        <v>9836</v>
      </c>
      <c r="B4552" s="124" t="s">
        <v>9837</v>
      </c>
      <c r="C4552" s="123" t="s">
        <v>90</v>
      </c>
      <c r="D4552" s="123" t="s">
        <v>63</v>
      </c>
      <c r="E4552" s="123" t="s">
        <v>63</v>
      </c>
      <c r="F4552" s="123">
        <v>2024</v>
      </c>
      <c r="G4552" s="123" t="s">
        <v>138</v>
      </c>
      <c r="H4552" s="123" t="s">
        <v>182</v>
      </c>
      <c r="I4552" s="123" t="s">
        <v>330</v>
      </c>
      <c r="J4552" s="251" t="s">
        <v>13</v>
      </c>
      <c r="K4552" s="181">
        <v>0</v>
      </c>
      <c r="L4552" s="181">
        <v>0</v>
      </c>
      <c r="M4552" s="181">
        <v>0</v>
      </c>
      <c r="N4552" s="182" t="s">
        <v>146</v>
      </c>
      <c r="O4552" s="183" t="s">
        <v>146</v>
      </c>
    </row>
    <row r="4553" spans="1:15" customFormat="1" ht="15.5" x14ac:dyDescent="0.35">
      <c r="A4553" s="176" t="s">
        <v>9838</v>
      </c>
      <c r="B4553" s="177" t="s">
        <v>9839</v>
      </c>
      <c r="C4553" s="176" t="s">
        <v>96</v>
      </c>
      <c r="D4553" s="176" t="s">
        <v>136</v>
      </c>
      <c r="E4553" s="176" t="s">
        <v>916</v>
      </c>
      <c r="F4553" s="176">
        <v>2024</v>
      </c>
      <c r="G4553" s="176" t="s">
        <v>138</v>
      </c>
      <c r="H4553" s="176" t="s">
        <v>321</v>
      </c>
      <c r="I4553" s="176" t="s">
        <v>322</v>
      </c>
      <c r="J4553" s="250" t="s">
        <v>13</v>
      </c>
      <c r="K4553" s="178">
        <v>2236061</v>
      </c>
      <c r="L4553" s="178">
        <v>0</v>
      </c>
      <c r="M4553" s="178">
        <v>0</v>
      </c>
      <c r="N4553" s="182" t="s">
        <v>146</v>
      </c>
      <c r="O4553" s="183" t="s">
        <v>146</v>
      </c>
    </row>
    <row r="4554" spans="1:15" customFormat="1" ht="15.5" x14ac:dyDescent="0.35">
      <c r="A4554" s="123" t="s">
        <v>9840</v>
      </c>
      <c r="B4554" s="124" t="s">
        <v>9841</v>
      </c>
      <c r="C4554" s="123" t="s">
        <v>97</v>
      </c>
      <c r="D4554" s="123" t="s">
        <v>685</v>
      </c>
      <c r="E4554" s="123" t="s">
        <v>703</v>
      </c>
      <c r="F4554" s="123">
        <v>2024</v>
      </c>
      <c r="G4554" s="123" t="s">
        <v>138</v>
      </c>
      <c r="H4554" s="123" t="s">
        <v>182</v>
      </c>
      <c r="I4554" s="123" t="s">
        <v>330</v>
      </c>
      <c r="J4554" s="251" t="s">
        <v>13</v>
      </c>
      <c r="K4554" s="181">
        <v>255834</v>
      </c>
      <c r="L4554" s="181">
        <v>0</v>
      </c>
      <c r="M4554" s="181">
        <v>0</v>
      </c>
      <c r="N4554" s="182" t="s">
        <v>146</v>
      </c>
      <c r="O4554" s="183" t="s">
        <v>146</v>
      </c>
    </row>
    <row r="4555" spans="1:15" customFormat="1" ht="15.5" x14ac:dyDescent="0.35">
      <c r="A4555" s="176" t="s">
        <v>9842</v>
      </c>
      <c r="B4555" s="177" t="s">
        <v>9843</v>
      </c>
      <c r="C4555" s="176" t="s">
        <v>88</v>
      </c>
      <c r="D4555" s="176" t="s">
        <v>412</v>
      </c>
      <c r="E4555" s="176" t="s">
        <v>412</v>
      </c>
      <c r="F4555" s="176">
        <v>2024</v>
      </c>
      <c r="G4555" s="176" t="s">
        <v>138</v>
      </c>
      <c r="H4555" s="176" t="s">
        <v>144</v>
      </c>
      <c r="I4555" s="176" t="s">
        <v>145</v>
      </c>
      <c r="J4555" s="250" t="s">
        <v>13</v>
      </c>
      <c r="K4555" s="178">
        <v>439721</v>
      </c>
      <c r="L4555" s="178">
        <v>0</v>
      </c>
      <c r="M4555" s="178">
        <v>0</v>
      </c>
      <c r="N4555" s="182" t="s">
        <v>146</v>
      </c>
      <c r="O4555" s="183" t="s">
        <v>146</v>
      </c>
    </row>
    <row r="4556" spans="1:15" customFormat="1" ht="15.5" x14ac:dyDescent="0.35">
      <c r="A4556" s="123" t="s">
        <v>9844</v>
      </c>
      <c r="B4556" s="124" t="s">
        <v>9845</v>
      </c>
      <c r="C4556" s="123" t="s">
        <v>88</v>
      </c>
      <c r="D4556" s="123" t="s">
        <v>626</v>
      </c>
      <c r="E4556" s="123" t="s">
        <v>627</v>
      </c>
      <c r="F4556" s="123">
        <v>2024</v>
      </c>
      <c r="G4556" s="123" t="s">
        <v>138</v>
      </c>
      <c r="H4556" s="123" t="s">
        <v>151</v>
      </c>
      <c r="I4556" s="123" t="s">
        <v>200</v>
      </c>
      <c r="J4556" s="251" t="s">
        <v>13</v>
      </c>
      <c r="K4556" s="181">
        <v>805789</v>
      </c>
      <c r="L4556" s="181">
        <v>0</v>
      </c>
      <c r="M4556" s="181">
        <v>0</v>
      </c>
      <c r="N4556" s="182" t="s">
        <v>146</v>
      </c>
      <c r="O4556" s="183" t="s">
        <v>146</v>
      </c>
    </row>
    <row r="4557" spans="1:15" customFormat="1" ht="15.5" x14ac:dyDescent="0.35">
      <c r="A4557" s="176" t="s">
        <v>9846</v>
      </c>
      <c r="B4557" s="177" t="s">
        <v>9847</v>
      </c>
      <c r="C4557" s="176" t="s">
        <v>86</v>
      </c>
      <c r="D4557" s="176" t="s">
        <v>199</v>
      </c>
      <c r="E4557" s="176" t="s">
        <v>199</v>
      </c>
      <c r="F4557" s="176">
        <v>2024</v>
      </c>
      <c r="G4557" s="176" t="s">
        <v>138</v>
      </c>
      <c r="H4557" s="176" t="s">
        <v>151</v>
      </c>
      <c r="I4557" s="176" t="s">
        <v>200</v>
      </c>
      <c r="J4557" s="250" t="s">
        <v>13</v>
      </c>
      <c r="K4557" s="178">
        <v>49941</v>
      </c>
      <c r="L4557" s="178">
        <v>0</v>
      </c>
      <c r="M4557" s="178">
        <v>0</v>
      </c>
      <c r="N4557" s="182" t="s">
        <v>146</v>
      </c>
      <c r="O4557" s="183" t="s">
        <v>146</v>
      </c>
    </row>
    <row r="4558" spans="1:15" customFormat="1" ht="15.5" x14ac:dyDescent="0.35">
      <c r="A4558" s="123" t="s">
        <v>9848</v>
      </c>
      <c r="B4558" s="124" t="s">
        <v>9849</v>
      </c>
      <c r="C4558" s="123" t="s">
        <v>98</v>
      </c>
      <c r="D4558" s="123" t="s">
        <v>158</v>
      </c>
      <c r="E4558" s="123" t="s">
        <v>309</v>
      </c>
      <c r="F4558" s="123">
        <v>2024</v>
      </c>
      <c r="G4558" s="123" t="s">
        <v>138</v>
      </c>
      <c r="H4558" s="123" t="s">
        <v>151</v>
      </c>
      <c r="I4558" s="123" t="s">
        <v>200</v>
      </c>
      <c r="J4558" s="251" t="s">
        <v>13</v>
      </c>
      <c r="K4558" s="181">
        <v>2205894</v>
      </c>
      <c r="L4558" s="181">
        <v>0</v>
      </c>
      <c r="M4558" s="181">
        <v>0</v>
      </c>
      <c r="N4558" s="182" t="s">
        <v>146</v>
      </c>
      <c r="O4558" s="183" t="s">
        <v>146</v>
      </c>
    </row>
    <row r="4559" spans="1:15" customFormat="1" ht="15.5" x14ac:dyDescent="0.35">
      <c r="A4559" s="176" t="s">
        <v>9850</v>
      </c>
      <c r="B4559" s="177" t="s">
        <v>9851</v>
      </c>
      <c r="C4559" s="176" t="s">
        <v>89</v>
      </c>
      <c r="D4559" s="176" t="s">
        <v>221</v>
      </c>
      <c r="E4559" s="176" t="s">
        <v>1444</v>
      </c>
      <c r="F4559" s="176">
        <v>2024</v>
      </c>
      <c r="G4559" s="176" t="s">
        <v>138</v>
      </c>
      <c r="H4559" s="176" t="s">
        <v>162</v>
      </c>
      <c r="I4559" s="176" t="s">
        <v>2166</v>
      </c>
      <c r="J4559" s="250" t="s">
        <v>13</v>
      </c>
      <c r="K4559" s="178">
        <v>11769</v>
      </c>
      <c r="L4559" s="178">
        <v>0</v>
      </c>
      <c r="M4559" s="178">
        <v>0</v>
      </c>
      <c r="N4559" s="182" t="s">
        <v>146</v>
      </c>
      <c r="O4559" s="183" t="s">
        <v>146</v>
      </c>
    </row>
    <row r="4560" spans="1:15" customFormat="1" ht="15.5" x14ac:dyDescent="0.35">
      <c r="A4560" s="123" t="s">
        <v>9852</v>
      </c>
      <c r="B4560" s="124" t="s">
        <v>9853</v>
      </c>
      <c r="C4560" s="123" t="s">
        <v>89</v>
      </c>
      <c r="D4560" s="123" t="s">
        <v>221</v>
      </c>
      <c r="E4560" s="123" t="s">
        <v>1444</v>
      </c>
      <c r="F4560" s="123">
        <v>2024</v>
      </c>
      <c r="G4560" s="123" t="s">
        <v>138</v>
      </c>
      <c r="H4560" s="123" t="s">
        <v>182</v>
      </c>
      <c r="I4560" s="123" t="s">
        <v>330</v>
      </c>
      <c r="J4560" s="251" t="s">
        <v>13</v>
      </c>
      <c r="K4560" s="181">
        <v>194638</v>
      </c>
      <c r="L4560" s="181">
        <v>0</v>
      </c>
      <c r="M4560" s="181">
        <v>0</v>
      </c>
      <c r="N4560" s="182" t="s">
        <v>146</v>
      </c>
      <c r="O4560" s="183" t="s">
        <v>146</v>
      </c>
    </row>
    <row r="4561" spans="1:15" customFormat="1" ht="15.5" x14ac:dyDescent="0.35">
      <c r="A4561" s="176" t="s">
        <v>9854</v>
      </c>
      <c r="B4561" s="177" t="s">
        <v>9855</v>
      </c>
      <c r="C4561" s="176" t="s">
        <v>98</v>
      </c>
      <c r="D4561" s="176" t="s">
        <v>158</v>
      </c>
      <c r="E4561" s="176" t="s">
        <v>309</v>
      </c>
      <c r="F4561" s="176">
        <v>2024</v>
      </c>
      <c r="G4561" s="176" t="s">
        <v>138</v>
      </c>
      <c r="H4561" s="176" t="s">
        <v>139</v>
      </c>
      <c r="I4561" s="176" t="s">
        <v>140</v>
      </c>
      <c r="J4561" s="250" t="s">
        <v>13</v>
      </c>
      <c r="K4561" s="178">
        <v>70493</v>
      </c>
      <c r="L4561" s="178">
        <v>0</v>
      </c>
      <c r="M4561" s="178">
        <v>0</v>
      </c>
      <c r="N4561" s="182" t="s">
        <v>146</v>
      </c>
      <c r="O4561" s="183" t="s">
        <v>146</v>
      </c>
    </row>
    <row r="4562" spans="1:15" customFormat="1" ht="15.5" x14ac:dyDescent="0.35">
      <c r="A4562" s="123" t="s">
        <v>9856</v>
      </c>
      <c r="B4562" s="124" t="s">
        <v>9857</v>
      </c>
      <c r="C4562" s="123" t="s">
        <v>89</v>
      </c>
      <c r="D4562" s="123" t="s">
        <v>186</v>
      </c>
      <c r="E4562" s="123" t="s">
        <v>187</v>
      </c>
      <c r="F4562" s="123">
        <v>2024</v>
      </c>
      <c r="G4562" s="123" t="s">
        <v>251</v>
      </c>
      <c r="H4562" s="123" t="s">
        <v>151</v>
      </c>
      <c r="I4562" s="123" t="s">
        <v>200</v>
      </c>
      <c r="J4562" s="251" t="s">
        <v>13</v>
      </c>
      <c r="K4562" s="181">
        <v>51751</v>
      </c>
      <c r="L4562" s="181">
        <v>0</v>
      </c>
      <c r="M4562" s="181">
        <v>0</v>
      </c>
      <c r="N4562" s="182" t="s">
        <v>146</v>
      </c>
      <c r="O4562" s="183" t="s">
        <v>146</v>
      </c>
    </row>
    <row r="4563" spans="1:15" customFormat="1" ht="15.5" x14ac:dyDescent="0.35">
      <c r="A4563" s="176" t="s">
        <v>9858</v>
      </c>
      <c r="B4563" s="177" t="s">
        <v>9859</v>
      </c>
      <c r="C4563" s="176" t="s">
        <v>98</v>
      </c>
      <c r="D4563" s="176" t="s">
        <v>365</v>
      </c>
      <c r="E4563" s="176" t="s">
        <v>1999</v>
      </c>
      <c r="F4563" s="176">
        <v>2024</v>
      </c>
      <c r="G4563" s="176" t="s">
        <v>138</v>
      </c>
      <c r="H4563" s="176" t="s">
        <v>182</v>
      </c>
      <c r="I4563" s="176" t="s">
        <v>183</v>
      </c>
      <c r="J4563" s="250" t="s">
        <v>13</v>
      </c>
      <c r="K4563" s="178">
        <v>17077</v>
      </c>
      <c r="L4563" s="178">
        <v>0</v>
      </c>
      <c r="M4563" s="178">
        <v>0</v>
      </c>
      <c r="N4563" s="182" t="s">
        <v>146</v>
      </c>
      <c r="O4563" s="183" t="s">
        <v>146</v>
      </c>
    </row>
    <row r="4564" spans="1:15" customFormat="1" ht="15.5" x14ac:dyDescent="0.35">
      <c r="A4564" s="123" t="s">
        <v>9860</v>
      </c>
      <c r="B4564" s="124" t="s">
        <v>9861</v>
      </c>
      <c r="C4564" s="123" t="s">
        <v>87</v>
      </c>
      <c r="D4564" s="123" t="s">
        <v>60</v>
      </c>
      <c r="E4564" s="123" t="s">
        <v>60</v>
      </c>
      <c r="F4564" s="123">
        <v>2024</v>
      </c>
      <c r="G4564" s="123" t="s">
        <v>138</v>
      </c>
      <c r="H4564" s="123" t="s">
        <v>182</v>
      </c>
      <c r="I4564" s="123" t="s">
        <v>330</v>
      </c>
      <c r="J4564" s="251" t="s">
        <v>13</v>
      </c>
      <c r="K4564" s="181">
        <v>1000</v>
      </c>
      <c r="L4564" s="181">
        <v>0</v>
      </c>
      <c r="M4564" s="181">
        <v>0</v>
      </c>
      <c r="N4564" s="182" t="s">
        <v>146</v>
      </c>
      <c r="O4564" s="183" t="s">
        <v>146</v>
      </c>
    </row>
    <row r="4565" spans="1:15" customFormat="1" ht="15.5" x14ac:dyDescent="0.35">
      <c r="A4565" s="176" t="s">
        <v>9862</v>
      </c>
      <c r="B4565" s="177" t="s">
        <v>9863</v>
      </c>
      <c r="C4565" s="176" t="s">
        <v>98</v>
      </c>
      <c r="D4565" s="176" t="s">
        <v>365</v>
      </c>
      <c r="E4565" s="176" t="s">
        <v>365</v>
      </c>
      <c r="F4565" s="176">
        <v>2024</v>
      </c>
      <c r="G4565" s="176" t="s">
        <v>138</v>
      </c>
      <c r="H4565" s="176" t="s">
        <v>151</v>
      </c>
      <c r="I4565" s="176" t="s">
        <v>200</v>
      </c>
      <c r="J4565" s="250" t="s">
        <v>13</v>
      </c>
      <c r="K4565" s="178">
        <v>240036</v>
      </c>
      <c r="L4565" s="178">
        <v>0</v>
      </c>
      <c r="M4565" s="178">
        <v>0</v>
      </c>
      <c r="N4565" s="182" t="s">
        <v>146</v>
      </c>
      <c r="O4565" s="183" t="s">
        <v>146</v>
      </c>
    </row>
    <row r="4566" spans="1:15" customFormat="1" ht="15.5" x14ac:dyDescent="0.35">
      <c r="A4566" s="123" t="s">
        <v>9864</v>
      </c>
      <c r="B4566" s="124" t="s">
        <v>9865</v>
      </c>
      <c r="C4566" s="123" t="s">
        <v>98</v>
      </c>
      <c r="D4566" s="123" t="s">
        <v>158</v>
      </c>
      <c r="E4566" s="123" t="s">
        <v>798</v>
      </c>
      <c r="F4566" s="123">
        <v>2024</v>
      </c>
      <c r="G4566" s="123" t="s">
        <v>138</v>
      </c>
      <c r="H4566" s="123" t="s">
        <v>196</v>
      </c>
      <c r="I4566" s="123" t="s">
        <v>196</v>
      </c>
      <c r="J4566" s="251" t="s">
        <v>13</v>
      </c>
      <c r="K4566" s="181">
        <v>1010920</v>
      </c>
      <c r="L4566" s="181">
        <v>0</v>
      </c>
      <c r="M4566" s="181">
        <v>0</v>
      </c>
      <c r="N4566" s="182" t="s">
        <v>146</v>
      </c>
      <c r="O4566" s="183" t="s">
        <v>146</v>
      </c>
    </row>
    <row r="4567" spans="1:15" customFormat="1" ht="15.5" x14ac:dyDescent="0.35">
      <c r="A4567" s="176" t="s">
        <v>9866</v>
      </c>
      <c r="B4567" s="177" t="s">
        <v>9867</v>
      </c>
      <c r="C4567" s="176" t="s">
        <v>92</v>
      </c>
      <c r="D4567" s="176" t="s">
        <v>361</v>
      </c>
      <c r="E4567" s="176" t="s">
        <v>362</v>
      </c>
      <c r="F4567" s="176">
        <v>2024</v>
      </c>
      <c r="G4567" s="176" t="s">
        <v>138</v>
      </c>
      <c r="H4567" s="176" t="s">
        <v>196</v>
      </c>
      <c r="I4567" s="176" t="s">
        <v>196</v>
      </c>
      <c r="J4567" s="250" t="s">
        <v>77</v>
      </c>
      <c r="K4567" s="178">
        <v>66165</v>
      </c>
      <c r="L4567" s="178">
        <v>0</v>
      </c>
      <c r="M4567" s="178">
        <v>0</v>
      </c>
      <c r="N4567" s="182" t="s">
        <v>146</v>
      </c>
      <c r="O4567" s="183" t="s">
        <v>146</v>
      </c>
    </row>
    <row r="4568" spans="1:15" customFormat="1" ht="15.5" x14ac:dyDescent="0.35">
      <c r="A4568" s="123" t="s">
        <v>9868</v>
      </c>
      <c r="B4568" s="124" t="s">
        <v>9869</v>
      </c>
      <c r="C4568" s="123" t="s">
        <v>91</v>
      </c>
      <c r="D4568" s="123" t="s">
        <v>460</v>
      </c>
      <c r="E4568" s="123" t="s">
        <v>859</v>
      </c>
      <c r="F4568" s="123">
        <v>2024</v>
      </c>
      <c r="G4568" s="123" t="s">
        <v>138</v>
      </c>
      <c r="H4568" s="123" t="s">
        <v>270</v>
      </c>
      <c r="I4568" s="123" t="s">
        <v>682</v>
      </c>
      <c r="J4568" s="251" t="s">
        <v>13</v>
      </c>
      <c r="K4568" s="181">
        <v>918174</v>
      </c>
      <c r="L4568" s="181">
        <v>0</v>
      </c>
      <c r="M4568" s="181">
        <v>0</v>
      </c>
      <c r="N4568" s="182" t="s">
        <v>146</v>
      </c>
      <c r="O4568" s="183" t="s">
        <v>146</v>
      </c>
    </row>
    <row r="4569" spans="1:15" customFormat="1" ht="15.5" x14ac:dyDescent="0.35">
      <c r="A4569" s="176" t="s">
        <v>9870</v>
      </c>
      <c r="B4569" s="177" t="s">
        <v>9871</v>
      </c>
      <c r="C4569" s="176" t="s">
        <v>92</v>
      </c>
      <c r="D4569" s="176" t="s">
        <v>361</v>
      </c>
      <c r="E4569" s="176" t="s">
        <v>362</v>
      </c>
      <c r="F4569" s="176">
        <v>2024</v>
      </c>
      <c r="G4569" s="176" t="s">
        <v>138</v>
      </c>
      <c r="H4569" s="176" t="s">
        <v>182</v>
      </c>
      <c r="I4569" s="176" t="s">
        <v>1202</v>
      </c>
      <c r="J4569" s="250" t="s">
        <v>14</v>
      </c>
      <c r="K4569" s="178">
        <v>2761353</v>
      </c>
      <c r="L4569" s="178">
        <v>0</v>
      </c>
      <c r="M4569" s="178">
        <v>0</v>
      </c>
      <c r="N4569" s="182" t="s">
        <v>146</v>
      </c>
      <c r="O4569" s="183" t="s">
        <v>146</v>
      </c>
    </row>
    <row r="4570" spans="1:15" customFormat="1" ht="15.5" x14ac:dyDescent="0.35">
      <c r="A4570" s="123" t="s">
        <v>9872</v>
      </c>
      <c r="B4570" s="124" t="s">
        <v>9873</v>
      </c>
      <c r="C4570" s="123" t="s">
        <v>92</v>
      </c>
      <c r="D4570" s="123" t="s">
        <v>361</v>
      </c>
      <c r="E4570" s="123" t="s">
        <v>362</v>
      </c>
      <c r="F4570" s="123">
        <v>2024</v>
      </c>
      <c r="G4570" s="123" t="s">
        <v>138</v>
      </c>
      <c r="H4570" s="123" t="s">
        <v>321</v>
      </c>
      <c r="I4570" s="123" t="s">
        <v>322</v>
      </c>
      <c r="J4570" s="251" t="s">
        <v>14</v>
      </c>
      <c r="K4570" s="181">
        <v>1983414</v>
      </c>
      <c r="L4570" s="181">
        <v>0</v>
      </c>
      <c r="M4570" s="181">
        <v>0</v>
      </c>
      <c r="N4570" s="182" t="s">
        <v>146</v>
      </c>
      <c r="O4570" s="183" t="s">
        <v>146</v>
      </c>
    </row>
    <row r="4571" spans="1:15" customFormat="1" ht="15.5" x14ac:dyDescent="0.35">
      <c r="A4571" s="176" t="s">
        <v>9874</v>
      </c>
      <c r="B4571" s="177" t="s">
        <v>9875</v>
      </c>
      <c r="C4571" s="176" t="s">
        <v>87</v>
      </c>
      <c r="D4571" s="176" t="s">
        <v>829</v>
      </c>
      <c r="E4571" s="176" t="s">
        <v>829</v>
      </c>
      <c r="F4571" s="176">
        <v>2024</v>
      </c>
      <c r="G4571" s="176" t="s">
        <v>138</v>
      </c>
      <c r="H4571" s="176" t="s">
        <v>144</v>
      </c>
      <c r="I4571" s="176" t="s">
        <v>282</v>
      </c>
      <c r="J4571" s="250" t="s">
        <v>13</v>
      </c>
      <c r="K4571" s="178">
        <v>1</v>
      </c>
      <c r="L4571" s="178">
        <v>0</v>
      </c>
      <c r="M4571" s="178">
        <v>0</v>
      </c>
      <c r="N4571" s="182" t="s">
        <v>146</v>
      </c>
      <c r="O4571" s="183" t="s">
        <v>146</v>
      </c>
    </row>
    <row r="4572" spans="1:15" customFormat="1" ht="15.5" x14ac:dyDescent="0.35">
      <c r="A4572" s="123" t="s">
        <v>9876</v>
      </c>
      <c r="B4572" s="124" t="s">
        <v>9877</v>
      </c>
      <c r="C4572" s="123" t="s">
        <v>90</v>
      </c>
      <c r="D4572" s="123" t="s">
        <v>489</v>
      </c>
      <c r="E4572" s="123" t="s">
        <v>489</v>
      </c>
      <c r="F4572" s="123">
        <v>2024</v>
      </c>
      <c r="G4572" s="123" t="s">
        <v>138</v>
      </c>
      <c r="H4572" s="123" t="s">
        <v>144</v>
      </c>
      <c r="I4572" s="123" t="s">
        <v>943</v>
      </c>
      <c r="J4572" s="251" t="s">
        <v>13</v>
      </c>
      <c r="K4572" s="181">
        <v>2065875</v>
      </c>
      <c r="L4572" s="181">
        <v>0</v>
      </c>
      <c r="M4572" s="181">
        <v>0</v>
      </c>
      <c r="N4572" s="182" t="s">
        <v>146</v>
      </c>
      <c r="O4572" s="183" t="s">
        <v>146</v>
      </c>
    </row>
    <row r="4573" spans="1:15" customFormat="1" ht="15.5" x14ac:dyDescent="0.35">
      <c r="A4573" s="176" t="s">
        <v>9878</v>
      </c>
      <c r="B4573" s="177" t="s">
        <v>9879</v>
      </c>
      <c r="C4573" s="176" t="s">
        <v>90</v>
      </c>
      <c r="D4573" s="176" t="s">
        <v>306</v>
      </c>
      <c r="E4573" s="176" t="s">
        <v>306</v>
      </c>
      <c r="F4573" s="176">
        <v>2024</v>
      </c>
      <c r="G4573" s="176" t="s">
        <v>138</v>
      </c>
      <c r="H4573" s="176" t="s">
        <v>210</v>
      </c>
      <c r="I4573" s="176" t="s">
        <v>429</v>
      </c>
      <c r="J4573" s="250" t="s">
        <v>13</v>
      </c>
      <c r="K4573" s="178">
        <v>31569</v>
      </c>
      <c r="L4573" s="178">
        <v>0</v>
      </c>
      <c r="M4573" s="178">
        <v>0</v>
      </c>
      <c r="N4573" s="182" t="s">
        <v>146</v>
      </c>
      <c r="O4573" s="183" t="s">
        <v>146</v>
      </c>
    </row>
    <row r="4574" spans="1:15" customFormat="1" ht="15.5" x14ac:dyDescent="0.35">
      <c r="A4574" s="123" t="s">
        <v>9880</v>
      </c>
      <c r="B4574" s="124" t="s">
        <v>9881</v>
      </c>
      <c r="C4574" s="123" t="s">
        <v>91</v>
      </c>
      <c r="D4574" s="123" t="s">
        <v>384</v>
      </c>
      <c r="E4574" s="123" t="s">
        <v>2639</v>
      </c>
      <c r="F4574" s="123">
        <v>2024</v>
      </c>
      <c r="G4574" s="123" t="s">
        <v>138</v>
      </c>
      <c r="H4574" s="123" t="s">
        <v>321</v>
      </c>
      <c r="I4574" s="123" t="s">
        <v>322</v>
      </c>
      <c r="J4574" s="251" t="s">
        <v>13</v>
      </c>
      <c r="K4574" s="181">
        <v>98082</v>
      </c>
      <c r="L4574" s="181">
        <v>0</v>
      </c>
      <c r="M4574" s="181">
        <v>0</v>
      </c>
      <c r="N4574" s="182" t="s">
        <v>146</v>
      </c>
      <c r="O4574" s="183" t="s">
        <v>146</v>
      </c>
    </row>
    <row r="4575" spans="1:15" customFormat="1" ht="15.5" x14ac:dyDescent="0.35">
      <c r="A4575" s="176" t="s">
        <v>9882</v>
      </c>
      <c r="B4575" s="177" t="s">
        <v>9883</v>
      </c>
      <c r="C4575" s="176" t="s">
        <v>90</v>
      </c>
      <c r="D4575" s="176" t="s">
        <v>404</v>
      </c>
      <c r="E4575" s="176" t="s">
        <v>528</v>
      </c>
      <c r="F4575" s="176">
        <v>2024</v>
      </c>
      <c r="G4575" s="176" t="s">
        <v>138</v>
      </c>
      <c r="H4575" s="176" t="s">
        <v>151</v>
      </c>
      <c r="I4575" s="176" t="s">
        <v>200</v>
      </c>
      <c r="J4575" s="250" t="s">
        <v>77</v>
      </c>
      <c r="K4575" s="178">
        <v>32059</v>
      </c>
      <c r="L4575" s="178">
        <v>0</v>
      </c>
      <c r="M4575" s="178">
        <v>0</v>
      </c>
      <c r="N4575" s="182" t="s">
        <v>146</v>
      </c>
      <c r="O4575" s="183" t="s">
        <v>146</v>
      </c>
    </row>
    <row r="4576" spans="1:15" customFormat="1" ht="15.5" x14ac:dyDescent="0.35">
      <c r="A4576" s="123" t="s">
        <v>9884</v>
      </c>
      <c r="B4576" s="124" t="s">
        <v>9885</v>
      </c>
      <c r="C4576" s="123" t="s">
        <v>100</v>
      </c>
      <c r="D4576" s="123" t="s">
        <v>73</v>
      </c>
      <c r="E4576" s="123" t="s">
        <v>1009</v>
      </c>
      <c r="F4576" s="123">
        <v>2024</v>
      </c>
      <c r="G4576" s="123" t="s">
        <v>138</v>
      </c>
      <c r="H4576" s="123" t="s">
        <v>151</v>
      </c>
      <c r="I4576" s="123" t="s">
        <v>200</v>
      </c>
      <c r="J4576" s="251" t="s">
        <v>13</v>
      </c>
      <c r="K4576" s="181">
        <v>98960</v>
      </c>
      <c r="L4576" s="181">
        <v>0</v>
      </c>
      <c r="M4576" s="181">
        <v>0</v>
      </c>
      <c r="N4576" s="182" t="s">
        <v>146</v>
      </c>
      <c r="O4576" s="183" t="s">
        <v>146</v>
      </c>
    </row>
    <row r="4577" spans="1:15" customFormat="1" ht="15.5" x14ac:dyDescent="0.35">
      <c r="A4577" s="176" t="s">
        <v>9886</v>
      </c>
      <c r="B4577" s="177" t="s">
        <v>9887</v>
      </c>
      <c r="C4577" s="176" t="s">
        <v>109</v>
      </c>
      <c r="D4577" s="176" t="s">
        <v>288</v>
      </c>
      <c r="E4577" s="176" t="s">
        <v>1614</v>
      </c>
      <c r="F4577" s="176">
        <v>2024</v>
      </c>
      <c r="G4577" s="176" t="s">
        <v>138</v>
      </c>
      <c r="H4577" s="176" t="s">
        <v>139</v>
      </c>
      <c r="I4577" s="176" t="s">
        <v>140</v>
      </c>
      <c r="J4577" s="250" t="s">
        <v>14</v>
      </c>
      <c r="K4577" s="178">
        <v>48005</v>
      </c>
      <c r="L4577" s="178">
        <v>0</v>
      </c>
      <c r="M4577" s="178">
        <v>0</v>
      </c>
      <c r="N4577" s="182" t="s">
        <v>146</v>
      </c>
      <c r="O4577" s="183" t="s">
        <v>146</v>
      </c>
    </row>
    <row r="4578" spans="1:15" customFormat="1" ht="15.5" x14ac:dyDescent="0.35">
      <c r="A4578" s="123" t="s">
        <v>9888</v>
      </c>
      <c r="B4578" s="124" t="s">
        <v>9889</v>
      </c>
      <c r="C4578" s="123" t="s">
        <v>100</v>
      </c>
      <c r="D4578" s="123" t="s">
        <v>155</v>
      </c>
      <c r="E4578" s="123" t="s">
        <v>155</v>
      </c>
      <c r="F4578" s="123">
        <v>2024</v>
      </c>
      <c r="G4578" s="123" t="s">
        <v>138</v>
      </c>
      <c r="H4578" s="123" t="s">
        <v>270</v>
      </c>
      <c r="I4578" s="123" t="s">
        <v>4266</v>
      </c>
      <c r="J4578" s="251" t="s">
        <v>13</v>
      </c>
      <c r="K4578" s="181">
        <v>56779</v>
      </c>
      <c r="L4578" s="181">
        <v>0</v>
      </c>
      <c r="M4578" s="181">
        <v>0</v>
      </c>
      <c r="N4578" s="182" t="s">
        <v>146</v>
      </c>
      <c r="O4578" s="183" t="s">
        <v>146</v>
      </c>
    </row>
    <row r="4579" spans="1:15" customFormat="1" ht="15.5" x14ac:dyDescent="0.35">
      <c r="A4579" s="176" t="s">
        <v>9890</v>
      </c>
      <c r="B4579" s="177" t="s">
        <v>9891</v>
      </c>
      <c r="C4579" s="176" t="s">
        <v>90</v>
      </c>
      <c r="D4579" s="176" t="s">
        <v>63</v>
      </c>
      <c r="E4579" s="176" t="s">
        <v>901</v>
      </c>
      <c r="F4579" s="176">
        <v>2024</v>
      </c>
      <c r="G4579" s="176" t="s">
        <v>251</v>
      </c>
      <c r="H4579" s="176" t="s">
        <v>1651</v>
      </c>
      <c r="I4579" s="176" t="s">
        <v>2318</v>
      </c>
      <c r="J4579" s="250" t="s">
        <v>13</v>
      </c>
      <c r="K4579" s="178">
        <v>83079</v>
      </c>
      <c r="L4579" s="178">
        <v>0</v>
      </c>
      <c r="M4579" s="178">
        <v>0</v>
      </c>
      <c r="N4579" s="182" t="s">
        <v>146</v>
      </c>
      <c r="O4579" s="183" t="s">
        <v>146</v>
      </c>
    </row>
    <row r="4580" spans="1:15" customFormat="1" ht="15.5" x14ac:dyDescent="0.35">
      <c r="A4580" s="123" t="s">
        <v>9892</v>
      </c>
      <c r="B4580" s="124" t="s">
        <v>9893</v>
      </c>
      <c r="C4580" s="123" t="s">
        <v>91</v>
      </c>
      <c r="D4580" s="123" t="s">
        <v>393</v>
      </c>
      <c r="E4580" s="123" t="s">
        <v>4575</v>
      </c>
      <c r="F4580" s="123">
        <v>2024</v>
      </c>
      <c r="G4580" s="123" t="s">
        <v>138</v>
      </c>
      <c r="H4580" s="123" t="s">
        <v>151</v>
      </c>
      <c r="I4580" s="123" t="s">
        <v>152</v>
      </c>
      <c r="J4580" s="251" t="s">
        <v>13</v>
      </c>
      <c r="K4580" s="181">
        <v>102</v>
      </c>
      <c r="L4580" s="181">
        <v>0</v>
      </c>
      <c r="M4580" s="181">
        <v>0</v>
      </c>
      <c r="N4580" s="182" t="s">
        <v>146</v>
      </c>
      <c r="O4580" s="183" t="s">
        <v>146</v>
      </c>
    </row>
    <row r="4581" spans="1:15" customFormat="1" ht="15.5" x14ac:dyDescent="0.35">
      <c r="A4581" s="176" t="s">
        <v>9894</v>
      </c>
      <c r="B4581" s="177" t="s">
        <v>9895</v>
      </c>
      <c r="C4581" s="176" t="s">
        <v>96</v>
      </c>
      <c r="D4581" s="176" t="s">
        <v>155</v>
      </c>
      <c r="E4581" s="176" t="s">
        <v>155</v>
      </c>
      <c r="F4581" s="176">
        <v>2024</v>
      </c>
      <c r="G4581" s="176" t="s">
        <v>138</v>
      </c>
      <c r="H4581" s="176" t="s">
        <v>151</v>
      </c>
      <c r="I4581" s="176" t="s">
        <v>791</v>
      </c>
      <c r="J4581" s="250" t="s">
        <v>13</v>
      </c>
      <c r="K4581" s="178">
        <v>24913</v>
      </c>
      <c r="L4581" s="178">
        <v>0</v>
      </c>
      <c r="M4581" s="178">
        <v>0</v>
      </c>
      <c r="N4581" s="182" t="s">
        <v>146</v>
      </c>
      <c r="O4581" s="183" t="s">
        <v>146</v>
      </c>
    </row>
    <row r="4582" spans="1:15" customFormat="1" ht="15.5" x14ac:dyDescent="0.35">
      <c r="A4582" s="123" t="s">
        <v>9896</v>
      </c>
      <c r="B4582" s="124" t="s">
        <v>9897</v>
      </c>
      <c r="C4582" s="123" t="s">
        <v>89</v>
      </c>
      <c r="D4582" s="123" t="s">
        <v>495</v>
      </c>
      <c r="E4582" s="123" t="s">
        <v>496</v>
      </c>
      <c r="F4582" s="123">
        <v>2024</v>
      </c>
      <c r="G4582" s="123" t="s">
        <v>138</v>
      </c>
      <c r="H4582" s="123" t="s">
        <v>419</v>
      </c>
      <c r="I4582" s="123" t="s">
        <v>163</v>
      </c>
      <c r="J4582" s="251" t="s">
        <v>13</v>
      </c>
      <c r="K4582" s="181">
        <v>3471</v>
      </c>
      <c r="L4582" s="181">
        <v>0</v>
      </c>
      <c r="M4582" s="181">
        <v>0</v>
      </c>
      <c r="N4582" s="182" t="s">
        <v>146</v>
      </c>
      <c r="O4582" s="183" t="s">
        <v>146</v>
      </c>
    </row>
    <row r="4583" spans="1:15" customFormat="1" ht="15.5" x14ac:dyDescent="0.35">
      <c r="A4583" s="176" t="s">
        <v>9898</v>
      </c>
      <c r="B4583" s="177" t="s">
        <v>9899</v>
      </c>
      <c r="C4583" s="176" t="s">
        <v>89</v>
      </c>
      <c r="D4583" s="176" t="s">
        <v>186</v>
      </c>
      <c r="E4583" s="176" t="s">
        <v>3989</v>
      </c>
      <c r="F4583" s="176">
        <v>2024</v>
      </c>
      <c r="G4583" s="176" t="s">
        <v>138</v>
      </c>
      <c r="H4583" s="176" t="s">
        <v>182</v>
      </c>
      <c r="I4583" s="176" t="s">
        <v>330</v>
      </c>
      <c r="J4583" s="250" t="s">
        <v>77</v>
      </c>
      <c r="K4583" s="178">
        <v>71915</v>
      </c>
      <c r="L4583" s="178">
        <v>0</v>
      </c>
      <c r="M4583" s="178">
        <v>0</v>
      </c>
      <c r="N4583" s="182" t="s">
        <v>146</v>
      </c>
      <c r="O4583" s="183" t="s">
        <v>146</v>
      </c>
    </row>
    <row r="4584" spans="1:15" customFormat="1" ht="15.5" x14ac:dyDescent="0.35">
      <c r="A4584" s="123" t="s">
        <v>9900</v>
      </c>
      <c r="B4584" s="124" t="s">
        <v>9901</v>
      </c>
      <c r="C4584" s="123" t="s">
        <v>90</v>
      </c>
      <c r="D4584" s="123" t="s">
        <v>63</v>
      </c>
      <c r="E4584" s="123" t="s">
        <v>803</v>
      </c>
      <c r="F4584" s="123">
        <v>2024</v>
      </c>
      <c r="G4584" s="123" t="s">
        <v>138</v>
      </c>
      <c r="H4584" s="123" t="s">
        <v>182</v>
      </c>
      <c r="I4584" s="123" t="s">
        <v>1000</v>
      </c>
      <c r="J4584" s="251" t="s">
        <v>77</v>
      </c>
      <c r="K4584" s="181">
        <v>933566</v>
      </c>
      <c r="L4584" s="181">
        <v>0</v>
      </c>
      <c r="M4584" s="181">
        <v>0</v>
      </c>
      <c r="N4584" s="182" t="s">
        <v>146</v>
      </c>
      <c r="O4584" s="183" t="s">
        <v>146</v>
      </c>
    </row>
    <row r="4585" spans="1:15" customFormat="1" ht="15.5" x14ac:dyDescent="0.35">
      <c r="A4585" s="176" t="s">
        <v>9902</v>
      </c>
      <c r="B4585" s="177" t="s">
        <v>9903</v>
      </c>
      <c r="C4585" s="176" t="s">
        <v>292</v>
      </c>
      <c r="D4585" s="176" t="s">
        <v>72</v>
      </c>
      <c r="E4585" s="176" t="s">
        <v>72</v>
      </c>
      <c r="F4585" s="176">
        <v>2024</v>
      </c>
      <c r="G4585" s="176" t="s">
        <v>138</v>
      </c>
      <c r="H4585" s="176" t="s">
        <v>210</v>
      </c>
      <c r="I4585" s="176" t="s">
        <v>211</v>
      </c>
      <c r="J4585" s="250" t="s">
        <v>13</v>
      </c>
      <c r="K4585" s="178">
        <v>2402351</v>
      </c>
      <c r="L4585" s="178">
        <v>0</v>
      </c>
      <c r="M4585" s="178">
        <v>0</v>
      </c>
      <c r="N4585" s="182" t="s">
        <v>146</v>
      </c>
      <c r="O4585" s="183" t="s">
        <v>146</v>
      </c>
    </row>
    <row r="4586" spans="1:15" customFormat="1" ht="15.5" x14ac:dyDescent="0.35">
      <c r="A4586" s="123" t="s">
        <v>9904</v>
      </c>
      <c r="B4586" s="124" t="s">
        <v>9905</v>
      </c>
      <c r="C4586" s="123" t="s">
        <v>91</v>
      </c>
      <c r="D4586" s="123" t="s">
        <v>384</v>
      </c>
      <c r="E4586" s="123" t="s">
        <v>922</v>
      </c>
      <c r="F4586" s="123">
        <v>2024</v>
      </c>
      <c r="G4586" s="123" t="s">
        <v>138</v>
      </c>
      <c r="H4586" s="123" t="s">
        <v>162</v>
      </c>
      <c r="I4586" s="123" t="s">
        <v>1497</v>
      </c>
      <c r="J4586" s="251" t="s">
        <v>77</v>
      </c>
      <c r="K4586" s="181">
        <v>193926</v>
      </c>
      <c r="L4586" s="181">
        <v>0</v>
      </c>
      <c r="M4586" s="181">
        <v>0</v>
      </c>
      <c r="N4586" s="182" t="s">
        <v>146</v>
      </c>
      <c r="O4586" s="183" t="s">
        <v>146</v>
      </c>
    </row>
    <row r="4587" spans="1:15" customFormat="1" ht="15.5" x14ac:dyDescent="0.35">
      <c r="A4587" s="176" t="s">
        <v>9906</v>
      </c>
      <c r="B4587" s="177" t="s">
        <v>9907</v>
      </c>
      <c r="C4587" s="176" t="s">
        <v>91</v>
      </c>
      <c r="D4587" s="176" t="s">
        <v>384</v>
      </c>
      <c r="E4587" s="176" t="s">
        <v>2639</v>
      </c>
      <c r="F4587" s="176">
        <v>2024</v>
      </c>
      <c r="G4587" s="176" t="s">
        <v>138</v>
      </c>
      <c r="H4587" s="176" t="s">
        <v>321</v>
      </c>
      <c r="I4587" s="176" t="s">
        <v>322</v>
      </c>
      <c r="J4587" s="250" t="s">
        <v>77</v>
      </c>
      <c r="K4587" s="178">
        <v>161913</v>
      </c>
      <c r="L4587" s="178">
        <v>0</v>
      </c>
      <c r="M4587" s="178">
        <v>0</v>
      </c>
      <c r="N4587" s="182" t="s">
        <v>146</v>
      </c>
      <c r="O4587" s="183" t="s">
        <v>146</v>
      </c>
    </row>
    <row r="4588" spans="1:15" customFormat="1" ht="15.5" x14ac:dyDescent="0.35">
      <c r="A4588" s="123" t="s">
        <v>9908</v>
      </c>
      <c r="B4588" s="124" t="s">
        <v>9909</v>
      </c>
      <c r="C4588" s="123" t="s">
        <v>92</v>
      </c>
      <c r="D4588" s="123" t="s">
        <v>155</v>
      </c>
      <c r="E4588" s="123" t="s">
        <v>155</v>
      </c>
      <c r="F4588" s="123">
        <v>2024</v>
      </c>
      <c r="G4588" s="123" t="s">
        <v>138</v>
      </c>
      <c r="H4588" s="123" t="s">
        <v>270</v>
      </c>
      <c r="I4588" s="123" t="s">
        <v>271</v>
      </c>
      <c r="J4588" s="251" t="s">
        <v>13</v>
      </c>
      <c r="K4588" s="181">
        <v>346781</v>
      </c>
      <c r="L4588" s="181">
        <v>0</v>
      </c>
      <c r="M4588" s="181">
        <v>0</v>
      </c>
      <c r="N4588" s="182" t="s">
        <v>146</v>
      </c>
      <c r="O4588" s="183" t="s">
        <v>146</v>
      </c>
    </row>
    <row r="4589" spans="1:15" customFormat="1" ht="15.5" x14ac:dyDescent="0.35">
      <c r="A4589" s="176" t="s">
        <v>9910</v>
      </c>
      <c r="B4589" s="177" t="s">
        <v>9911</v>
      </c>
      <c r="C4589" s="176" t="s">
        <v>90</v>
      </c>
      <c r="D4589" s="176" t="s">
        <v>742</v>
      </c>
      <c r="E4589" s="176" t="s">
        <v>1809</v>
      </c>
      <c r="F4589" s="176">
        <v>2024</v>
      </c>
      <c r="G4589" s="176" t="s">
        <v>138</v>
      </c>
      <c r="H4589" s="176" t="s">
        <v>321</v>
      </c>
      <c r="I4589" s="176" t="s">
        <v>1385</v>
      </c>
      <c r="J4589" s="250" t="s">
        <v>13</v>
      </c>
      <c r="K4589" s="178">
        <v>74520</v>
      </c>
      <c r="L4589" s="178">
        <v>0</v>
      </c>
      <c r="M4589" s="178">
        <v>0</v>
      </c>
      <c r="N4589" s="182" t="s">
        <v>146</v>
      </c>
      <c r="O4589" s="183" t="s">
        <v>146</v>
      </c>
    </row>
    <row r="4590" spans="1:15" customFormat="1" ht="15.5" x14ac:dyDescent="0.35">
      <c r="A4590" s="123" t="s">
        <v>9912</v>
      </c>
      <c r="B4590" s="124" t="s">
        <v>9913</v>
      </c>
      <c r="C4590" s="123" t="s">
        <v>91</v>
      </c>
      <c r="D4590" s="123" t="s">
        <v>384</v>
      </c>
      <c r="E4590" s="123" t="s">
        <v>2085</v>
      </c>
      <c r="F4590" s="123">
        <v>2024</v>
      </c>
      <c r="G4590" s="123" t="s">
        <v>138</v>
      </c>
      <c r="H4590" s="123" t="s">
        <v>321</v>
      </c>
      <c r="I4590" s="123" t="s">
        <v>1181</v>
      </c>
      <c r="J4590" s="251" t="s">
        <v>13</v>
      </c>
      <c r="K4590" s="181">
        <v>5788420</v>
      </c>
      <c r="L4590" s="181">
        <v>0</v>
      </c>
      <c r="M4590" s="181">
        <v>0</v>
      </c>
      <c r="N4590" s="182" t="s">
        <v>146</v>
      </c>
      <c r="O4590" s="183" t="s">
        <v>146</v>
      </c>
    </row>
    <row r="4591" spans="1:15" customFormat="1" ht="15.5" x14ac:dyDescent="0.35">
      <c r="A4591" s="176" t="s">
        <v>9914</v>
      </c>
      <c r="B4591" s="177" t="s">
        <v>9915</v>
      </c>
      <c r="C4591" s="176" t="s">
        <v>89</v>
      </c>
      <c r="D4591" s="176" t="s">
        <v>221</v>
      </c>
      <c r="E4591" s="176" t="s">
        <v>808</v>
      </c>
      <c r="F4591" s="176">
        <v>2024</v>
      </c>
      <c r="G4591" s="176" t="s">
        <v>138</v>
      </c>
      <c r="H4591" s="176" t="s">
        <v>321</v>
      </c>
      <c r="I4591" s="176" t="s">
        <v>322</v>
      </c>
      <c r="J4591" s="250" t="s">
        <v>13</v>
      </c>
      <c r="K4591" s="178">
        <v>329355</v>
      </c>
      <c r="L4591" s="178">
        <v>0</v>
      </c>
      <c r="M4591" s="178">
        <v>0</v>
      </c>
      <c r="N4591" s="182" t="s">
        <v>146</v>
      </c>
      <c r="O4591" s="183" t="s">
        <v>146</v>
      </c>
    </row>
    <row r="4592" spans="1:15" customFormat="1" ht="15.5" x14ac:dyDescent="0.35">
      <c r="A4592" s="123" t="s">
        <v>9916</v>
      </c>
      <c r="B4592" s="124" t="s">
        <v>9917</v>
      </c>
      <c r="C4592" s="123" t="s">
        <v>109</v>
      </c>
      <c r="D4592" s="123" t="s">
        <v>368</v>
      </c>
      <c r="E4592" s="123" t="s">
        <v>2339</v>
      </c>
      <c r="F4592" s="123">
        <v>2024</v>
      </c>
      <c r="G4592" s="123" t="s">
        <v>138</v>
      </c>
      <c r="H4592" s="123" t="s">
        <v>270</v>
      </c>
      <c r="I4592" s="123" t="s">
        <v>271</v>
      </c>
      <c r="J4592" s="251" t="s">
        <v>13</v>
      </c>
      <c r="K4592" s="181">
        <v>80113</v>
      </c>
      <c r="L4592" s="181">
        <v>0</v>
      </c>
      <c r="M4592" s="181">
        <v>0</v>
      </c>
      <c r="N4592" s="182" t="s">
        <v>146</v>
      </c>
      <c r="O4592" s="183" t="s">
        <v>146</v>
      </c>
    </row>
    <row r="4593" spans="1:15" customFormat="1" ht="15.5" x14ac:dyDescent="0.35">
      <c r="A4593" s="176" t="s">
        <v>9918</v>
      </c>
      <c r="B4593" s="177" t="s">
        <v>9919</v>
      </c>
      <c r="C4593" s="176" t="s">
        <v>100</v>
      </c>
      <c r="D4593" s="176" t="s">
        <v>73</v>
      </c>
      <c r="E4593" s="176" t="s">
        <v>1009</v>
      </c>
      <c r="F4593" s="176">
        <v>2024</v>
      </c>
      <c r="G4593" s="176" t="s">
        <v>138</v>
      </c>
      <c r="H4593" s="176" t="s">
        <v>210</v>
      </c>
      <c r="I4593" s="176" t="s">
        <v>429</v>
      </c>
      <c r="J4593" s="250" t="s">
        <v>13</v>
      </c>
      <c r="K4593" s="178">
        <v>266927</v>
      </c>
      <c r="L4593" s="178">
        <v>0</v>
      </c>
      <c r="M4593" s="178">
        <v>0</v>
      </c>
      <c r="N4593" s="182" t="s">
        <v>146</v>
      </c>
      <c r="O4593" s="183" t="s">
        <v>146</v>
      </c>
    </row>
    <row r="4594" spans="1:15" customFormat="1" ht="15.5" x14ac:dyDescent="0.35">
      <c r="A4594" s="123" t="s">
        <v>9920</v>
      </c>
      <c r="B4594" s="124" t="s">
        <v>9921</v>
      </c>
      <c r="C4594" s="123" t="s">
        <v>96</v>
      </c>
      <c r="D4594" s="123" t="s">
        <v>166</v>
      </c>
      <c r="E4594" s="123" t="s">
        <v>1012</v>
      </c>
      <c r="F4594" s="123">
        <v>2024</v>
      </c>
      <c r="G4594" s="123" t="s">
        <v>138</v>
      </c>
      <c r="H4594" s="123" t="s">
        <v>419</v>
      </c>
      <c r="I4594" s="123" t="s">
        <v>218</v>
      </c>
      <c r="J4594" s="251" t="s">
        <v>13</v>
      </c>
      <c r="K4594" s="181">
        <v>31842</v>
      </c>
      <c r="L4594" s="181">
        <v>0</v>
      </c>
      <c r="M4594" s="181">
        <v>0</v>
      </c>
      <c r="N4594" s="182" t="s">
        <v>146</v>
      </c>
      <c r="O4594" s="183" t="s">
        <v>146</v>
      </c>
    </row>
    <row r="4595" spans="1:15" customFormat="1" ht="15.5" x14ac:dyDescent="0.35">
      <c r="A4595" s="176" t="s">
        <v>9922</v>
      </c>
      <c r="B4595" s="177" t="s">
        <v>9923</v>
      </c>
      <c r="C4595" s="176" t="s">
        <v>91</v>
      </c>
      <c r="D4595" s="176" t="s">
        <v>384</v>
      </c>
      <c r="E4595" s="176" t="s">
        <v>561</v>
      </c>
      <c r="F4595" s="176">
        <v>2024</v>
      </c>
      <c r="G4595" s="176" t="s">
        <v>138</v>
      </c>
      <c r="H4595" s="176" t="s">
        <v>847</v>
      </c>
      <c r="I4595" s="176" t="s">
        <v>1673</v>
      </c>
      <c r="J4595" s="250" t="s">
        <v>13</v>
      </c>
      <c r="K4595" s="178">
        <v>200607</v>
      </c>
      <c r="L4595" s="178">
        <v>0</v>
      </c>
      <c r="M4595" s="178">
        <v>0</v>
      </c>
      <c r="N4595" s="182" t="s">
        <v>146</v>
      </c>
      <c r="O4595" s="183" t="s">
        <v>146</v>
      </c>
    </row>
    <row r="4596" spans="1:15" customFormat="1" ht="15.5" x14ac:dyDescent="0.35">
      <c r="A4596" s="123" t="s">
        <v>9924</v>
      </c>
      <c r="B4596" s="124" t="s">
        <v>9925</v>
      </c>
      <c r="C4596" s="123" t="s">
        <v>100</v>
      </c>
      <c r="D4596" s="123" t="s">
        <v>73</v>
      </c>
      <c r="E4596" s="123" t="s">
        <v>1009</v>
      </c>
      <c r="F4596" s="123">
        <v>2024</v>
      </c>
      <c r="G4596" s="123" t="s">
        <v>138</v>
      </c>
      <c r="H4596" s="123" t="s">
        <v>182</v>
      </c>
      <c r="I4596" s="123" t="s">
        <v>183</v>
      </c>
      <c r="J4596" s="251" t="s">
        <v>13</v>
      </c>
      <c r="K4596" s="181">
        <v>645347</v>
      </c>
      <c r="L4596" s="181">
        <v>0</v>
      </c>
      <c r="M4596" s="181">
        <v>0</v>
      </c>
      <c r="N4596" s="182" t="s">
        <v>146</v>
      </c>
      <c r="O4596" s="183" t="s">
        <v>146</v>
      </c>
    </row>
    <row r="4597" spans="1:15" customFormat="1" ht="15.5" x14ac:dyDescent="0.35">
      <c r="A4597" s="176" t="s">
        <v>9926</v>
      </c>
      <c r="B4597" s="177" t="s">
        <v>9927</v>
      </c>
      <c r="C4597" s="176" t="s">
        <v>90</v>
      </c>
      <c r="D4597" s="176" t="s">
        <v>489</v>
      </c>
      <c r="E4597" s="176" t="s">
        <v>489</v>
      </c>
      <c r="F4597" s="176">
        <v>2024</v>
      </c>
      <c r="G4597" s="176" t="s">
        <v>138</v>
      </c>
      <c r="H4597" s="176" t="s">
        <v>144</v>
      </c>
      <c r="I4597" s="176" t="s">
        <v>943</v>
      </c>
      <c r="J4597" s="250" t="s">
        <v>77</v>
      </c>
      <c r="K4597" s="178">
        <v>95632</v>
      </c>
      <c r="L4597" s="178">
        <v>0</v>
      </c>
      <c r="M4597" s="178">
        <v>0</v>
      </c>
      <c r="N4597" s="182" t="s">
        <v>146</v>
      </c>
      <c r="O4597" s="183" t="s">
        <v>146</v>
      </c>
    </row>
    <row r="4598" spans="1:15" customFormat="1" ht="15.5" x14ac:dyDescent="0.35">
      <c r="A4598" s="123" t="s">
        <v>9928</v>
      </c>
      <c r="B4598" s="124" t="s">
        <v>9929</v>
      </c>
      <c r="C4598" s="123" t="s">
        <v>90</v>
      </c>
      <c r="D4598" s="123" t="s">
        <v>489</v>
      </c>
      <c r="E4598" s="123" t="s">
        <v>1192</v>
      </c>
      <c r="F4598" s="123">
        <v>2024</v>
      </c>
      <c r="G4598" s="123" t="s">
        <v>138</v>
      </c>
      <c r="H4598" s="123" t="s">
        <v>139</v>
      </c>
      <c r="I4598" s="123" t="s">
        <v>140</v>
      </c>
      <c r="J4598" s="251" t="s">
        <v>13</v>
      </c>
      <c r="K4598" s="181">
        <v>81151</v>
      </c>
      <c r="L4598" s="181">
        <v>0</v>
      </c>
      <c r="M4598" s="181">
        <v>0</v>
      </c>
      <c r="N4598" s="182" t="s">
        <v>146</v>
      </c>
      <c r="O4598" s="183" t="s">
        <v>146</v>
      </c>
    </row>
    <row r="4599" spans="1:15" customFormat="1" ht="15.5" x14ac:dyDescent="0.35">
      <c r="A4599" s="176" t="s">
        <v>9930</v>
      </c>
      <c r="B4599" s="177" t="s">
        <v>9931</v>
      </c>
      <c r="C4599" s="176" t="s">
        <v>96</v>
      </c>
      <c r="D4599" s="176" t="s">
        <v>136</v>
      </c>
      <c r="E4599" s="176" t="s">
        <v>381</v>
      </c>
      <c r="F4599" s="176">
        <v>2024</v>
      </c>
      <c r="G4599" s="176" t="s">
        <v>138</v>
      </c>
      <c r="H4599" s="176" t="s">
        <v>419</v>
      </c>
      <c r="I4599" s="176" t="s">
        <v>218</v>
      </c>
      <c r="J4599" s="250" t="s">
        <v>13</v>
      </c>
      <c r="K4599" s="178">
        <v>1</v>
      </c>
      <c r="L4599" s="178">
        <v>0</v>
      </c>
      <c r="M4599" s="178">
        <v>0</v>
      </c>
      <c r="N4599" s="182" t="s">
        <v>146</v>
      </c>
      <c r="O4599" s="183" t="s">
        <v>146</v>
      </c>
    </row>
    <row r="4600" spans="1:15" customFormat="1" ht="15.5" x14ac:dyDescent="0.35">
      <c r="A4600" s="123" t="s">
        <v>9932</v>
      </c>
      <c r="B4600" s="124" t="s">
        <v>9933</v>
      </c>
      <c r="C4600" s="123" t="s">
        <v>292</v>
      </c>
      <c r="D4600" s="123" t="s">
        <v>293</v>
      </c>
      <c r="E4600" s="123" t="s">
        <v>358</v>
      </c>
      <c r="F4600" s="123">
        <v>2024</v>
      </c>
      <c r="G4600" s="123" t="s">
        <v>138</v>
      </c>
      <c r="H4600" s="123" t="s">
        <v>182</v>
      </c>
      <c r="I4600" s="123" t="s">
        <v>330</v>
      </c>
      <c r="J4600" s="251" t="s">
        <v>13</v>
      </c>
      <c r="K4600" s="181">
        <v>121000</v>
      </c>
      <c r="L4600" s="181">
        <v>0</v>
      </c>
      <c r="M4600" s="181">
        <v>0</v>
      </c>
      <c r="N4600" s="182" t="s">
        <v>146</v>
      </c>
      <c r="O4600" s="183" t="s">
        <v>146</v>
      </c>
    </row>
    <row r="4601" spans="1:15" customFormat="1" ht="15.5" x14ac:dyDescent="0.35">
      <c r="A4601" s="176" t="s">
        <v>9934</v>
      </c>
      <c r="B4601" s="177" t="s">
        <v>9935</v>
      </c>
      <c r="C4601" s="176" t="s">
        <v>89</v>
      </c>
      <c r="D4601" s="176" t="s">
        <v>221</v>
      </c>
      <c r="E4601" s="176" t="s">
        <v>222</v>
      </c>
      <c r="F4601" s="176">
        <v>2024</v>
      </c>
      <c r="G4601" s="176" t="s">
        <v>138</v>
      </c>
      <c r="H4601" s="176" t="s">
        <v>1651</v>
      </c>
      <c r="I4601" s="176" t="s">
        <v>2368</v>
      </c>
      <c r="J4601" s="250" t="s">
        <v>14</v>
      </c>
      <c r="K4601" s="178">
        <v>1392021</v>
      </c>
      <c r="L4601" s="178">
        <v>0</v>
      </c>
      <c r="M4601" s="178">
        <v>0</v>
      </c>
      <c r="N4601" s="182" t="s">
        <v>146</v>
      </c>
      <c r="O4601" s="183" t="s">
        <v>146</v>
      </c>
    </row>
    <row r="4602" spans="1:15" customFormat="1" ht="15.5" x14ac:dyDescent="0.35">
      <c r="A4602" s="123" t="s">
        <v>9936</v>
      </c>
      <c r="B4602" s="124" t="s">
        <v>9937</v>
      </c>
      <c r="C4602" s="123" t="s">
        <v>91</v>
      </c>
      <c r="D4602" s="123" t="s">
        <v>344</v>
      </c>
      <c r="E4602" s="123" t="s">
        <v>345</v>
      </c>
      <c r="F4602" s="123">
        <v>2024</v>
      </c>
      <c r="G4602" s="123" t="s">
        <v>138</v>
      </c>
      <c r="H4602" s="123" t="s">
        <v>144</v>
      </c>
      <c r="I4602" s="123" t="s">
        <v>943</v>
      </c>
      <c r="J4602" s="251" t="s">
        <v>13</v>
      </c>
      <c r="K4602" s="181">
        <v>40000</v>
      </c>
      <c r="L4602" s="181">
        <v>0</v>
      </c>
      <c r="M4602" s="181">
        <v>0</v>
      </c>
      <c r="N4602" s="182" t="s">
        <v>146</v>
      </c>
      <c r="O4602" s="183" t="s">
        <v>146</v>
      </c>
    </row>
    <row r="4603" spans="1:15" customFormat="1" ht="15.5" x14ac:dyDescent="0.35">
      <c r="A4603" s="176" t="s">
        <v>9938</v>
      </c>
      <c r="B4603" s="177" t="s">
        <v>9939</v>
      </c>
      <c r="C4603" s="176" t="s">
        <v>91</v>
      </c>
      <c r="D4603" s="176" t="s">
        <v>344</v>
      </c>
      <c r="E4603" s="176" t="s">
        <v>345</v>
      </c>
      <c r="F4603" s="176">
        <v>2024</v>
      </c>
      <c r="G4603" s="176" t="s">
        <v>138</v>
      </c>
      <c r="H4603" s="176" t="s">
        <v>144</v>
      </c>
      <c r="I4603" s="176" t="s">
        <v>943</v>
      </c>
      <c r="J4603" s="250" t="s">
        <v>13</v>
      </c>
      <c r="K4603" s="178">
        <v>88273</v>
      </c>
      <c r="L4603" s="178">
        <v>0</v>
      </c>
      <c r="M4603" s="178">
        <v>0</v>
      </c>
      <c r="N4603" s="182" t="s">
        <v>146</v>
      </c>
      <c r="O4603" s="183" t="s">
        <v>146</v>
      </c>
    </row>
    <row r="4604" spans="1:15" customFormat="1" ht="15.5" x14ac:dyDescent="0.35">
      <c r="A4604" s="123" t="s">
        <v>9940</v>
      </c>
      <c r="B4604" s="124" t="s">
        <v>9941</v>
      </c>
      <c r="C4604" s="123" t="s">
        <v>91</v>
      </c>
      <c r="D4604" s="123" t="s">
        <v>344</v>
      </c>
      <c r="E4604" s="123" t="s">
        <v>345</v>
      </c>
      <c r="F4604" s="123">
        <v>2024</v>
      </c>
      <c r="G4604" s="123" t="s">
        <v>138</v>
      </c>
      <c r="H4604" s="123" t="s">
        <v>144</v>
      </c>
      <c r="I4604" s="123" t="s">
        <v>943</v>
      </c>
      <c r="J4604" s="251" t="s">
        <v>13</v>
      </c>
      <c r="K4604" s="181">
        <v>39000</v>
      </c>
      <c r="L4604" s="181">
        <v>0</v>
      </c>
      <c r="M4604" s="181">
        <v>0</v>
      </c>
      <c r="N4604" s="182" t="s">
        <v>146</v>
      </c>
      <c r="O4604" s="183" t="s">
        <v>146</v>
      </c>
    </row>
    <row r="4605" spans="1:15" customFormat="1" ht="15.5" x14ac:dyDescent="0.35">
      <c r="A4605" s="176" t="s">
        <v>9942</v>
      </c>
      <c r="B4605" s="177" t="s">
        <v>9943</v>
      </c>
      <c r="C4605" s="176" t="s">
        <v>89</v>
      </c>
      <c r="D4605" s="176" t="s">
        <v>221</v>
      </c>
      <c r="E4605" s="176" t="s">
        <v>222</v>
      </c>
      <c r="F4605" s="176">
        <v>2024</v>
      </c>
      <c r="G4605" s="176" t="s">
        <v>138</v>
      </c>
      <c r="H4605" s="176" t="s">
        <v>144</v>
      </c>
      <c r="I4605" s="176" t="s">
        <v>943</v>
      </c>
      <c r="J4605" s="250" t="s">
        <v>13</v>
      </c>
      <c r="K4605" s="178">
        <v>47220</v>
      </c>
      <c r="L4605" s="178">
        <v>0</v>
      </c>
      <c r="M4605" s="178">
        <v>0</v>
      </c>
      <c r="N4605" s="182" t="s">
        <v>146</v>
      </c>
      <c r="O4605" s="183" t="s">
        <v>146</v>
      </c>
    </row>
    <row r="4606" spans="1:15" customFormat="1" ht="15.5" x14ac:dyDescent="0.35">
      <c r="A4606" s="123" t="s">
        <v>9944</v>
      </c>
      <c r="B4606" s="124" t="s">
        <v>9945</v>
      </c>
      <c r="C4606" s="123" t="s">
        <v>92</v>
      </c>
      <c r="D4606" s="123" t="s">
        <v>540</v>
      </c>
      <c r="E4606" s="123" t="s">
        <v>1713</v>
      </c>
      <c r="F4606" s="123">
        <v>2024</v>
      </c>
      <c r="G4606" s="123" t="s">
        <v>138</v>
      </c>
      <c r="H4606" s="123" t="s">
        <v>321</v>
      </c>
      <c r="I4606" s="123" t="s">
        <v>322</v>
      </c>
      <c r="J4606" s="251" t="s">
        <v>13</v>
      </c>
      <c r="K4606" s="181">
        <v>790164</v>
      </c>
      <c r="L4606" s="181">
        <v>0</v>
      </c>
      <c r="M4606" s="181">
        <v>0</v>
      </c>
      <c r="N4606" s="182" t="s">
        <v>146</v>
      </c>
      <c r="O4606" s="183" t="s">
        <v>146</v>
      </c>
    </row>
    <row r="4607" spans="1:15" customFormat="1" ht="15.5" x14ac:dyDescent="0.35">
      <c r="A4607" s="176" t="s">
        <v>9946</v>
      </c>
      <c r="B4607" s="177" t="s">
        <v>9947</v>
      </c>
      <c r="C4607" s="176" t="s">
        <v>88</v>
      </c>
      <c r="D4607" s="176" t="s">
        <v>412</v>
      </c>
      <c r="E4607" s="176" t="s">
        <v>413</v>
      </c>
      <c r="F4607" s="176">
        <v>2024</v>
      </c>
      <c r="G4607" s="176" t="s">
        <v>138</v>
      </c>
      <c r="H4607" s="176" t="s">
        <v>151</v>
      </c>
      <c r="I4607" s="176" t="s">
        <v>152</v>
      </c>
      <c r="J4607" s="250" t="s">
        <v>13</v>
      </c>
      <c r="K4607" s="178">
        <v>916190</v>
      </c>
      <c r="L4607" s="178">
        <v>0</v>
      </c>
      <c r="M4607" s="178">
        <v>0</v>
      </c>
      <c r="N4607" s="182" t="s">
        <v>146</v>
      </c>
      <c r="O4607" s="183" t="s">
        <v>146</v>
      </c>
    </row>
    <row r="4608" spans="1:15" customFormat="1" ht="15.5" x14ac:dyDescent="0.35">
      <c r="A4608" s="123" t="s">
        <v>9948</v>
      </c>
      <c r="B4608" s="124" t="s">
        <v>9949</v>
      </c>
      <c r="C4608" s="123" t="s">
        <v>93</v>
      </c>
      <c r="D4608" s="123" t="s">
        <v>245</v>
      </c>
      <c r="E4608" s="123" t="s">
        <v>245</v>
      </c>
      <c r="F4608" s="123">
        <v>2024</v>
      </c>
      <c r="G4608" s="123" t="s">
        <v>138</v>
      </c>
      <c r="H4608" s="123" t="s">
        <v>210</v>
      </c>
      <c r="I4608" s="123" t="s">
        <v>429</v>
      </c>
      <c r="J4608" s="251" t="s">
        <v>77</v>
      </c>
      <c r="K4608" s="181">
        <v>3</v>
      </c>
      <c r="L4608" s="181">
        <v>0</v>
      </c>
      <c r="M4608" s="181">
        <v>0</v>
      </c>
      <c r="N4608" s="182" t="s">
        <v>146</v>
      </c>
      <c r="O4608" s="183" t="s">
        <v>146</v>
      </c>
    </row>
    <row r="4609" spans="1:15" customFormat="1" ht="15.5" x14ac:dyDescent="0.35">
      <c r="A4609" s="176" t="s">
        <v>9950</v>
      </c>
      <c r="B4609" s="177" t="s">
        <v>9951</v>
      </c>
      <c r="C4609" s="176" t="s">
        <v>100</v>
      </c>
      <c r="D4609" s="176" t="s">
        <v>73</v>
      </c>
      <c r="E4609" s="176" t="s">
        <v>2498</v>
      </c>
      <c r="F4609" s="176">
        <v>2024</v>
      </c>
      <c r="G4609" s="176" t="s">
        <v>138</v>
      </c>
      <c r="H4609" s="176" t="s">
        <v>151</v>
      </c>
      <c r="I4609" s="176" t="s">
        <v>312</v>
      </c>
      <c r="J4609" s="250" t="s">
        <v>13</v>
      </c>
      <c r="K4609" s="178">
        <v>0</v>
      </c>
      <c r="L4609" s="178">
        <v>0</v>
      </c>
      <c r="M4609" s="178">
        <v>0</v>
      </c>
      <c r="N4609" s="182" t="s">
        <v>146</v>
      </c>
      <c r="O4609" s="183" t="s">
        <v>146</v>
      </c>
    </row>
    <row r="4610" spans="1:15" customFormat="1" ht="15.5" x14ac:dyDescent="0.35">
      <c r="A4610" s="123" t="s">
        <v>9952</v>
      </c>
      <c r="B4610" s="124" t="s">
        <v>9953</v>
      </c>
      <c r="C4610" s="123" t="s">
        <v>92</v>
      </c>
      <c r="D4610" s="123" t="s">
        <v>540</v>
      </c>
      <c r="E4610" s="123" t="s">
        <v>1377</v>
      </c>
      <c r="F4610" s="123">
        <v>2024</v>
      </c>
      <c r="G4610" s="123" t="s">
        <v>138</v>
      </c>
      <c r="H4610" s="123" t="s">
        <v>847</v>
      </c>
      <c r="I4610" s="123" t="s">
        <v>1673</v>
      </c>
      <c r="J4610" s="251" t="s">
        <v>13</v>
      </c>
      <c r="K4610" s="181">
        <v>24315</v>
      </c>
      <c r="L4610" s="181">
        <v>0</v>
      </c>
      <c r="M4610" s="181">
        <v>0</v>
      </c>
      <c r="N4610" s="182" t="s">
        <v>146</v>
      </c>
      <c r="O4610" s="183" t="s">
        <v>146</v>
      </c>
    </row>
    <row r="4611" spans="1:15" customFormat="1" ht="15.5" x14ac:dyDescent="0.35">
      <c r="A4611" s="176" t="s">
        <v>9954</v>
      </c>
      <c r="B4611" s="177" t="s">
        <v>9955</v>
      </c>
      <c r="C4611" s="176" t="s">
        <v>89</v>
      </c>
      <c r="D4611" s="176" t="s">
        <v>221</v>
      </c>
      <c r="E4611" s="176" t="s">
        <v>62</v>
      </c>
      <c r="F4611" s="176">
        <v>2024</v>
      </c>
      <c r="G4611" s="176" t="s">
        <v>138</v>
      </c>
      <c r="H4611" s="176" t="s">
        <v>139</v>
      </c>
      <c r="I4611" s="176" t="s">
        <v>177</v>
      </c>
      <c r="J4611" s="250" t="s">
        <v>13</v>
      </c>
      <c r="K4611" s="178">
        <v>209187</v>
      </c>
      <c r="L4611" s="178">
        <v>0</v>
      </c>
      <c r="M4611" s="178">
        <v>0</v>
      </c>
      <c r="N4611" s="182" t="s">
        <v>146</v>
      </c>
      <c r="O4611" s="183" t="s">
        <v>146</v>
      </c>
    </row>
    <row r="4612" spans="1:15" customFormat="1" ht="15.5" x14ac:dyDescent="0.35">
      <c r="A4612" s="123" t="s">
        <v>9956</v>
      </c>
      <c r="B4612" s="124" t="s">
        <v>9957</v>
      </c>
      <c r="C4612" s="123" t="s">
        <v>109</v>
      </c>
      <c r="D4612" s="123" t="s">
        <v>171</v>
      </c>
      <c r="E4612" s="123" t="s">
        <v>155</v>
      </c>
      <c r="F4612" s="123">
        <v>2024</v>
      </c>
      <c r="G4612" s="123" t="s">
        <v>251</v>
      </c>
      <c r="H4612" s="123" t="s">
        <v>144</v>
      </c>
      <c r="I4612" s="123" t="s">
        <v>1758</v>
      </c>
      <c r="J4612" s="251" t="s">
        <v>13</v>
      </c>
      <c r="K4612" s="181">
        <v>2</v>
      </c>
      <c r="L4612" s="181">
        <v>0</v>
      </c>
      <c r="M4612" s="181">
        <v>0</v>
      </c>
      <c r="N4612" s="182" t="s">
        <v>146</v>
      </c>
      <c r="O4612" s="183" t="s">
        <v>146</v>
      </c>
    </row>
    <row r="4613" spans="1:15" customFormat="1" ht="15.5" x14ac:dyDescent="0.35">
      <c r="A4613" s="176" t="s">
        <v>9958</v>
      </c>
      <c r="B4613" s="177" t="s">
        <v>9959</v>
      </c>
      <c r="C4613" s="176" t="s">
        <v>96</v>
      </c>
      <c r="D4613" s="176" t="s">
        <v>166</v>
      </c>
      <c r="E4613" s="176" t="s">
        <v>285</v>
      </c>
      <c r="F4613" s="176">
        <v>2024</v>
      </c>
      <c r="G4613" s="176" t="s">
        <v>138</v>
      </c>
      <c r="H4613" s="176" t="s">
        <v>151</v>
      </c>
      <c r="I4613" s="176" t="s">
        <v>152</v>
      </c>
      <c r="J4613" s="250" t="s">
        <v>13</v>
      </c>
      <c r="K4613" s="178">
        <v>8675</v>
      </c>
      <c r="L4613" s="178">
        <v>0</v>
      </c>
      <c r="M4613" s="178">
        <v>0</v>
      </c>
      <c r="N4613" s="182" t="s">
        <v>146</v>
      </c>
      <c r="O4613" s="183" t="s">
        <v>146</v>
      </c>
    </row>
    <row r="4614" spans="1:15" customFormat="1" ht="15.5" x14ac:dyDescent="0.35">
      <c r="A4614" s="123" t="s">
        <v>9960</v>
      </c>
      <c r="B4614" s="124" t="s">
        <v>9961</v>
      </c>
      <c r="C4614" s="123" t="s">
        <v>86</v>
      </c>
      <c r="D4614" s="123" t="s">
        <v>906</v>
      </c>
      <c r="E4614" s="123" t="s">
        <v>155</v>
      </c>
      <c r="F4614" s="123">
        <v>2024</v>
      </c>
      <c r="G4614" s="123" t="s">
        <v>251</v>
      </c>
      <c r="H4614" s="123" t="s">
        <v>144</v>
      </c>
      <c r="I4614" s="123" t="s">
        <v>226</v>
      </c>
      <c r="J4614" s="251" t="s">
        <v>13</v>
      </c>
      <c r="K4614" s="181">
        <v>127373</v>
      </c>
      <c r="L4614" s="181">
        <v>0</v>
      </c>
      <c r="M4614" s="181">
        <v>0</v>
      </c>
      <c r="N4614" s="182" t="s">
        <v>146</v>
      </c>
      <c r="O4614" s="183" t="s">
        <v>146</v>
      </c>
    </row>
    <row r="4615" spans="1:15" customFormat="1" ht="15.5" x14ac:dyDescent="0.35">
      <c r="A4615" s="176" t="s">
        <v>9962</v>
      </c>
      <c r="B4615" s="177" t="s">
        <v>9963</v>
      </c>
      <c r="C4615" s="176" t="s">
        <v>89</v>
      </c>
      <c r="D4615" s="176" t="s">
        <v>186</v>
      </c>
      <c r="E4615" s="176" t="s">
        <v>589</v>
      </c>
      <c r="F4615" s="176">
        <v>2024</v>
      </c>
      <c r="G4615" s="176" t="s">
        <v>138</v>
      </c>
      <c r="H4615" s="176" t="s">
        <v>847</v>
      </c>
      <c r="I4615" s="176" t="s">
        <v>848</v>
      </c>
      <c r="J4615" s="250" t="s">
        <v>14</v>
      </c>
      <c r="K4615" s="178">
        <v>378893</v>
      </c>
      <c r="L4615" s="178">
        <v>0</v>
      </c>
      <c r="M4615" s="178">
        <v>0</v>
      </c>
      <c r="N4615" s="182" t="s">
        <v>146</v>
      </c>
      <c r="O4615" s="183" t="s">
        <v>146</v>
      </c>
    </row>
    <row r="4616" spans="1:15" customFormat="1" ht="15.5" x14ac:dyDescent="0.35">
      <c r="A4616" s="123" t="s">
        <v>9964</v>
      </c>
      <c r="B4616" s="124" t="s">
        <v>9965</v>
      </c>
      <c r="C4616" s="123" t="s">
        <v>86</v>
      </c>
      <c r="D4616" s="123" t="s">
        <v>906</v>
      </c>
      <c r="E4616" s="123" t="s">
        <v>2381</v>
      </c>
      <c r="F4616" s="123">
        <v>2024</v>
      </c>
      <c r="G4616" s="123" t="s">
        <v>138</v>
      </c>
      <c r="H4616" s="123" t="s">
        <v>419</v>
      </c>
      <c r="I4616" s="123" t="s">
        <v>218</v>
      </c>
      <c r="J4616" s="251" t="s">
        <v>13</v>
      </c>
      <c r="K4616" s="181">
        <v>5181875</v>
      </c>
      <c r="L4616" s="181">
        <v>0</v>
      </c>
      <c r="M4616" s="181">
        <v>0</v>
      </c>
      <c r="N4616" s="182" t="s">
        <v>146</v>
      </c>
      <c r="O4616" s="183" t="s">
        <v>146</v>
      </c>
    </row>
    <row r="4617" spans="1:15" customFormat="1" ht="15.5" x14ac:dyDescent="0.35">
      <c r="A4617" s="176" t="s">
        <v>9966</v>
      </c>
      <c r="B4617" s="177" t="s">
        <v>9967</v>
      </c>
      <c r="C4617" s="176" t="s">
        <v>98</v>
      </c>
      <c r="D4617" s="176" t="s">
        <v>158</v>
      </c>
      <c r="E4617" s="176" t="s">
        <v>660</v>
      </c>
      <c r="F4617" s="176">
        <v>2024</v>
      </c>
      <c r="G4617" s="176" t="s">
        <v>138</v>
      </c>
      <c r="H4617" s="176" t="s">
        <v>847</v>
      </c>
      <c r="I4617" s="176" t="s">
        <v>848</v>
      </c>
      <c r="J4617" s="250" t="s">
        <v>13</v>
      </c>
      <c r="K4617" s="178">
        <v>252566</v>
      </c>
      <c r="L4617" s="178">
        <v>0</v>
      </c>
      <c r="M4617" s="178">
        <v>0</v>
      </c>
      <c r="N4617" s="182" t="s">
        <v>146</v>
      </c>
      <c r="O4617" s="183" t="s">
        <v>146</v>
      </c>
    </row>
    <row r="4618" spans="1:15" customFormat="1" ht="15.5" x14ac:dyDescent="0.35">
      <c r="A4618" s="123" t="s">
        <v>9968</v>
      </c>
      <c r="B4618" s="124" t="s">
        <v>9969</v>
      </c>
      <c r="C4618" s="123" t="s">
        <v>98</v>
      </c>
      <c r="D4618" s="123" t="s">
        <v>190</v>
      </c>
      <c r="E4618" s="123" t="s">
        <v>486</v>
      </c>
      <c r="F4618" s="123">
        <v>2024</v>
      </c>
      <c r="G4618" s="123" t="s">
        <v>138</v>
      </c>
      <c r="H4618" s="123" t="s">
        <v>144</v>
      </c>
      <c r="I4618" s="123" t="s">
        <v>913</v>
      </c>
      <c r="J4618" s="251" t="s">
        <v>13</v>
      </c>
      <c r="K4618" s="181">
        <v>399587</v>
      </c>
      <c r="L4618" s="181">
        <v>0</v>
      </c>
      <c r="M4618" s="181">
        <v>0</v>
      </c>
      <c r="N4618" s="182" t="s">
        <v>146</v>
      </c>
      <c r="O4618" s="183" t="s">
        <v>146</v>
      </c>
    </row>
    <row r="4619" spans="1:15" customFormat="1" ht="15.5" x14ac:dyDescent="0.35">
      <c r="A4619" s="176" t="s">
        <v>9970</v>
      </c>
      <c r="B4619" s="177" t="s">
        <v>9971</v>
      </c>
      <c r="C4619" s="176" t="s">
        <v>96</v>
      </c>
      <c r="D4619" s="176" t="s">
        <v>155</v>
      </c>
      <c r="E4619" s="176" t="s">
        <v>155</v>
      </c>
      <c r="F4619" s="176">
        <v>2024</v>
      </c>
      <c r="G4619" s="176" t="s">
        <v>138</v>
      </c>
      <c r="H4619" s="176" t="s">
        <v>151</v>
      </c>
      <c r="I4619" s="176" t="s">
        <v>152</v>
      </c>
      <c r="J4619" s="250" t="s">
        <v>13</v>
      </c>
      <c r="K4619" s="178">
        <v>2</v>
      </c>
      <c r="L4619" s="178">
        <v>0</v>
      </c>
      <c r="M4619" s="178">
        <v>0</v>
      </c>
      <c r="N4619" s="182" t="s">
        <v>146</v>
      </c>
      <c r="O4619" s="183" t="s">
        <v>146</v>
      </c>
    </row>
    <row r="4620" spans="1:15" customFormat="1" ht="15.5" x14ac:dyDescent="0.35">
      <c r="A4620" s="123" t="s">
        <v>9972</v>
      </c>
      <c r="B4620" s="124" t="s">
        <v>9973</v>
      </c>
      <c r="C4620" s="123" t="s">
        <v>98</v>
      </c>
      <c r="D4620" s="123" t="s">
        <v>158</v>
      </c>
      <c r="E4620" s="123" t="s">
        <v>309</v>
      </c>
      <c r="F4620" s="123">
        <v>2024</v>
      </c>
      <c r="G4620" s="123" t="s">
        <v>138</v>
      </c>
      <c r="H4620" s="123" t="s">
        <v>162</v>
      </c>
      <c r="I4620" s="123" t="s">
        <v>218</v>
      </c>
      <c r="J4620" s="251" t="s">
        <v>13</v>
      </c>
      <c r="K4620" s="181">
        <v>1000</v>
      </c>
      <c r="L4620" s="181">
        <v>0</v>
      </c>
      <c r="M4620" s="181">
        <v>0</v>
      </c>
      <c r="N4620" s="182" t="s">
        <v>146</v>
      </c>
      <c r="O4620" s="183" t="s">
        <v>146</v>
      </c>
    </row>
    <row r="4621" spans="1:15" customFormat="1" ht="15.5" x14ac:dyDescent="0.35">
      <c r="A4621" s="176" t="s">
        <v>9974</v>
      </c>
      <c r="B4621" s="177" t="s">
        <v>9975</v>
      </c>
      <c r="C4621" s="176" t="s">
        <v>109</v>
      </c>
      <c r="D4621" s="176" t="s">
        <v>288</v>
      </c>
      <c r="E4621" s="176" t="s">
        <v>3852</v>
      </c>
      <c r="F4621" s="176">
        <v>2024</v>
      </c>
      <c r="G4621" s="176" t="s">
        <v>138</v>
      </c>
      <c r="H4621" s="176" t="s">
        <v>847</v>
      </c>
      <c r="I4621" s="176" t="s">
        <v>848</v>
      </c>
      <c r="J4621" s="250" t="s">
        <v>77</v>
      </c>
      <c r="K4621" s="178">
        <v>200000</v>
      </c>
      <c r="L4621" s="178">
        <v>0</v>
      </c>
      <c r="M4621" s="178">
        <v>0</v>
      </c>
      <c r="N4621" s="182" t="s">
        <v>146</v>
      </c>
      <c r="O4621" s="183" t="s">
        <v>146</v>
      </c>
    </row>
    <row r="4622" spans="1:15" customFormat="1" ht="15.5" x14ac:dyDescent="0.35">
      <c r="A4622" s="123" t="s">
        <v>9976</v>
      </c>
      <c r="B4622" s="124" t="s">
        <v>9977</v>
      </c>
      <c r="C4622" s="123" t="s">
        <v>91</v>
      </c>
      <c r="D4622" s="123" t="s">
        <v>384</v>
      </c>
      <c r="E4622" s="123" t="s">
        <v>385</v>
      </c>
      <c r="F4622" s="123">
        <v>2024</v>
      </c>
      <c r="G4622" s="123" t="s">
        <v>138</v>
      </c>
      <c r="H4622" s="123" t="s">
        <v>182</v>
      </c>
      <c r="I4622" s="123" t="s">
        <v>330</v>
      </c>
      <c r="J4622" s="251" t="s">
        <v>13</v>
      </c>
      <c r="K4622" s="181">
        <v>156921</v>
      </c>
      <c r="L4622" s="181">
        <v>0</v>
      </c>
      <c r="M4622" s="181">
        <v>0</v>
      </c>
      <c r="N4622" s="182" t="s">
        <v>146</v>
      </c>
      <c r="O4622" s="183" t="s">
        <v>146</v>
      </c>
    </row>
    <row r="4623" spans="1:15" customFormat="1" ht="15.5" x14ac:dyDescent="0.35">
      <c r="A4623" s="176" t="s">
        <v>9978</v>
      </c>
      <c r="B4623" s="177" t="s">
        <v>9979</v>
      </c>
      <c r="C4623" s="176" t="s">
        <v>111</v>
      </c>
      <c r="D4623" s="176" t="s">
        <v>180</v>
      </c>
      <c r="E4623" s="176" t="s">
        <v>3319</v>
      </c>
      <c r="F4623" s="176">
        <v>2024</v>
      </c>
      <c r="G4623" s="176" t="s">
        <v>138</v>
      </c>
      <c r="H4623" s="176" t="s">
        <v>196</v>
      </c>
      <c r="I4623" s="176" t="s">
        <v>196</v>
      </c>
      <c r="J4623" s="250" t="s">
        <v>13</v>
      </c>
      <c r="K4623" s="178">
        <v>9159</v>
      </c>
      <c r="L4623" s="178">
        <v>0</v>
      </c>
      <c r="M4623" s="178">
        <v>0</v>
      </c>
      <c r="N4623" s="182" t="s">
        <v>146</v>
      </c>
      <c r="O4623" s="183" t="s">
        <v>146</v>
      </c>
    </row>
    <row r="4624" spans="1:15" customFormat="1" ht="15.5" x14ac:dyDescent="0.35">
      <c r="A4624" s="123" t="s">
        <v>9980</v>
      </c>
      <c r="B4624" s="124" t="s">
        <v>9981</v>
      </c>
      <c r="C4624" s="123" t="s">
        <v>109</v>
      </c>
      <c r="D4624" s="123" t="s">
        <v>171</v>
      </c>
      <c r="E4624" s="123" t="s">
        <v>1047</v>
      </c>
      <c r="F4624" s="123">
        <v>2024</v>
      </c>
      <c r="G4624" s="123" t="s">
        <v>138</v>
      </c>
      <c r="H4624" s="123" t="s">
        <v>144</v>
      </c>
      <c r="I4624" s="123" t="s">
        <v>282</v>
      </c>
      <c r="J4624" s="251" t="s">
        <v>77</v>
      </c>
      <c r="K4624" s="181">
        <v>200000</v>
      </c>
      <c r="L4624" s="181">
        <v>0</v>
      </c>
      <c r="M4624" s="181">
        <v>0</v>
      </c>
      <c r="N4624" s="182" t="s">
        <v>146</v>
      </c>
      <c r="O4624" s="183" t="s">
        <v>146</v>
      </c>
    </row>
    <row r="4625" spans="1:15" customFormat="1" ht="15.5" x14ac:dyDescent="0.35">
      <c r="A4625" s="176" t="s">
        <v>9982</v>
      </c>
      <c r="B4625" s="177" t="s">
        <v>9983</v>
      </c>
      <c r="C4625" s="176" t="s">
        <v>100</v>
      </c>
      <c r="D4625" s="176" t="s">
        <v>73</v>
      </c>
      <c r="E4625" s="176" t="s">
        <v>1009</v>
      </c>
      <c r="F4625" s="176">
        <v>2024</v>
      </c>
      <c r="G4625" s="176" t="s">
        <v>138</v>
      </c>
      <c r="H4625" s="176" t="s">
        <v>151</v>
      </c>
      <c r="I4625" s="176" t="s">
        <v>200</v>
      </c>
      <c r="J4625" s="250" t="s">
        <v>13</v>
      </c>
      <c r="K4625" s="178">
        <v>1709327</v>
      </c>
      <c r="L4625" s="178">
        <v>0</v>
      </c>
      <c r="M4625" s="178">
        <v>0</v>
      </c>
      <c r="N4625" s="182" t="s">
        <v>146</v>
      </c>
      <c r="O4625" s="183" t="s">
        <v>146</v>
      </c>
    </row>
    <row r="4626" spans="1:15" customFormat="1" ht="15.5" x14ac:dyDescent="0.35">
      <c r="A4626" s="123" t="s">
        <v>9984</v>
      </c>
      <c r="B4626" s="124" t="s">
        <v>9985</v>
      </c>
      <c r="C4626" s="123" t="s">
        <v>111</v>
      </c>
      <c r="D4626" s="123" t="s">
        <v>180</v>
      </c>
      <c r="E4626" s="123" t="s">
        <v>3319</v>
      </c>
      <c r="F4626" s="123">
        <v>2024</v>
      </c>
      <c r="G4626" s="123" t="s">
        <v>138</v>
      </c>
      <c r="H4626" s="123" t="s">
        <v>139</v>
      </c>
      <c r="I4626" s="123" t="s">
        <v>140</v>
      </c>
      <c r="J4626" s="251" t="s">
        <v>13</v>
      </c>
      <c r="K4626" s="181">
        <v>1566338</v>
      </c>
      <c r="L4626" s="181">
        <v>0</v>
      </c>
      <c r="M4626" s="181">
        <v>0</v>
      </c>
      <c r="N4626" s="182" t="s">
        <v>146</v>
      </c>
      <c r="O4626" s="183" t="s">
        <v>146</v>
      </c>
    </row>
    <row r="4627" spans="1:15" customFormat="1" ht="15.5" x14ac:dyDescent="0.35">
      <c r="A4627" s="176" t="s">
        <v>9986</v>
      </c>
      <c r="B4627" s="177" t="s">
        <v>9987</v>
      </c>
      <c r="C4627" s="176" t="s">
        <v>96</v>
      </c>
      <c r="D4627" s="176" t="s">
        <v>166</v>
      </c>
      <c r="E4627" s="176" t="s">
        <v>281</v>
      </c>
      <c r="F4627" s="176">
        <v>2024</v>
      </c>
      <c r="G4627" s="176" t="s">
        <v>138</v>
      </c>
      <c r="H4627" s="176" t="s">
        <v>847</v>
      </c>
      <c r="I4627" s="176" t="s">
        <v>848</v>
      </c>
      <c r="J4627" s="250" t="s">
        <v>13</v>
      </c>
      <c r="K4627" s="178">
        <v>1</v>
      </c>
      <c r="L4627" s="178">
        <v>0</v>
      </c>
      <c r="M4627" s="178">
        <v>0</v>
      </c>
      <c r="N4627" s="182" t="s">
        <v>146</v>
      </c>
      <c r="O4627" s="183" t="s">
        <v>146</v>
      </c>
    </row>
    <row r="4628" spans="1:15" customFormat="1" ht="15.5" x14ac:dyDescent="0.35">
      <c r="A4628" s="123" t="s">
        <v>9988</v>
      </c>
      <c r="B4628" s="124" t="s">
        <v>9989</v>
      </c>
      <c r="C4628" s="123" t="s">
        <v>109</v>
      </c>
      <c r="D4628" s="123" t="s">
        <v>288</v>
      </c>
      <c r="E4628" s="123" t="s">
        <v>1614</v>
      </c>
      <c r="F4628" s="123">
        <v>2024</v>
      </c>
      <c r="G4628" s="123" t="s">
        <v>138</v>
      </c>
      <c r="H4628" s="123" t="s">
        <v>182</v>
      </c>
      <c r="I4628" s="123" t="s">
        <v>1202</v>
      </c>
      <c r="J4628" s="251" t="s">
        <v>77</v>
      </c>
      <c r="K4628" s="181">
        <v>209308</v>
      </c>
      <c r="L4628" s="181">
        <v>0</v>
      </c>
      <c r="M4628" s="181">
        <v>0</v>
      </c>
      <c r="N4628" s="182" t="s">
        <v>146</v>
      </c>
      <c r="O4628" s="183" t="s">
        <v>146</v>
      </c>
    </row>
    <row r="4629" spans="1:15" customFormat="1" ht="15.5" x14ac:dyDescent="0.35">
      <c r="A4629" s="176" t="s">
        <v>9990</v>
      </c>
      <c r="B4629" s="177" t="s">
        <v>9991</v>
      </c>
      <c r="C4629" s="176" t="s">
        <v>92</v>
      </c>
      <c r="D4629" s="176" t="s">
        <v>361</v>
      </c>
      <c r="E4629" s="176" t="s">
        <v>3241</v>
      </c>
      <c r="F4629" s="176">
        <v>2024</v>
      </c>
      <c r="G4629" s="176" t="s">
        <v>251</v>
      </c>
      <c r="H4629" s="176" t="s">
        <v>210</v>
      </c>
      <c r="I4629" s="176" t="s">
        <v>211</v>
      </c>
      <c r="J4629" s="250" t="s">
        <v>13</v>
      </c>
      <c r="K4629" s="178">
        <v>24421</v>
      </c>
      <c r="L4629" s="178">
        <v>0</v>
      </c>
      <c r="M4629" s="178">
        <v>0</v>
      </c>
      <c r="N4629" s="182" t="s">
        <v>146</v>
      </c>
      <c r="O4629" s="183" t="s">
        <v>146</v>
      </c>
    </row>
    <row r="4630" spans="1:15" customFormat="1" ht="15.5" x14ac:dyDescent="0.35">
      <c r="A4630" s="123" t="s">
        <v>9992</v>
      </c>
      <c r="B4630" s="124" t="s">
        <v>9993</v>
      </c>
      <c r="C4630" s="123" t="s">
        <v>84</v>
      </c>
      <c r="D4630" s="123" t="s">
        <v>440</v>
      </c>
      <c r="E4630" s="123" t="s">
        <v>440</v>
      </c>
      <c r="F4630" s="123">
        <v>2024</v>
      </c>
      <c r="G4630" s="123" t="s">
        <v>138</v>
      </c>
      <c r="H4630" s="123" t="s">
        <v>162</v>
      </c>
      <c r="I4630" s="123" t="s">
        <v>218</v>
      </c>
      <c r="J4630" s="251" t="s">
        <v>13</v>
      </c>
      <c r="K4630" s="181">
        <v>100000</v>
      </c>
      <c r="L4630" s="181">
        <v>0</v>
      </c>
      <c r="M4630" s="181">
        <v>0</v>
      </c>
      <c r="N4630" s="182" t="s">
        <v>146</v>
      </c>
      <c r="O4630" s="183" t="s">
        <v>146</v>
      </c>
    </row>
    <row r="4631" spans="1:15" customFormat="1" ht="15.5" x14ac:dyDescent="0.35">
      <c r="A4631" s="176" t="s">
        <v>9994</v>
      </c>
      <c r="B4631" s="177" t="s">
        <v>9995</v>
      </c>
      <c r="C4631" s="176" t="s">
        <v>90</v>
      </c>
      <c r="D4631" s="176" t="s">
        <v>911</v>
      </c>
      <c r="E4631" s="176" t="s">
        <v>912</v>
      </c>
      <c r="F4631" s="176">
        <v>2024</v>
      </c>
      <c r="G4631" s="176" t="s">
        <v>138</v>
      </c>
      <c r="H4631" s="176" t="s">
        <v>139</v>
      </c>
      <c r="I4631" s="176" t="s">
        <v>140</v>
      </c>
      <c r="J4631" s="250" t="s">
        <v>13</v>
      </c>
      <c r="K4631" s="178">
        <v>27220</v>
      </c>
      <c r="L4631" s="178">
        <v>0</v>
      </c>
      <c r="M4631" s="178">
        <v>0</v>
      </c>
      <c r="N4631" s="182" t="s">
        <v>146</v>
      </c>
      <c r="O4631" s="183" t="s">
        <v>146</v>
      </c>
    </row>
    <row r="4632" spans="1:15" customFormat="1" ht="15.5" x14ac:dyDescent="0.35">
      <c r="A4632" s="123" t="s">
        <v>9996</v>
      </c>
      <c r="B4632" s="124" t="s">
        <v>9997</v>
      </c>
      <c r="C4632" s="123" t="s">
        <v>111</v>
      </c>
      <c r="D4632" s="123" t="s">
        <v>932</v>
      </c>
      <c r="E4632" s="123" t="s">
        <v>4424</v>
      </c>
      <c r="F4632" s="123">
        <v>2024</v>
      </c>
      <c r="G4632" s="123" t="s">
        <v>138</v>
      </c>
      <c r="H4632" s="123" t="s">
        <v>182</v>
      </c>
      <c r="I4632" s="123" t="s">
        <v>330</v>
      </c>
      <c r="J4632" s="251" t="s">
        <v>13</v>
      </c>
      <c r="K4632" s="181">
        <v>444626</v>
      </c>
      <c r="L4632" s="181">
        <v>0</v>
      </c>
      <c r="M4632" s="181">
        <v>0</v>
      </c>
      <c r="N4632" s="182" t="s">
        <v>146</v>
      </c>
      <c r="O4632" s="183" t="s">
        <v>146</v>
      </c>
    </row>
    <row r="4633" spans="1:15" customFormat="1" ht="15.5" x14ac:dyDescent="0.35">
      <c r="A4633" s="176" t="s">
        <v>9998</v>
      </c>
      <c r="B4633" s="177" t="s">
        <v>9999</v>
      </c>
      <c r="C4633" s="176" t="s">
        <v>109</v>
      </c>
      <c r="D4633" s="176" t="s">
        <v>288</v>
      </c>
      <c r="E4633" s="176" t="s">
        <v>3852</v>
      </c>
      <c r="F4633" s="176">
        <v>2024</v>
      </c>
      <c r="G4633" s="176" t="s">
        <v>138</v>
      </c>
      <c r="H4633" s="176" t="s">
        <v>908</v>
      </c>
      <c r="I4633" s="176" t="s">
        <v>2166</v>
      </c>
      <c r="J4633" s="250" t="s">
        <v>13</v>
      </c>
      <c r="K4633" s="178">
        <v>2416437</v>
      </c>
      <c r="L4633" s="178">
        <v>0</v>
      </c>
      <c r="M4633" s="178">
        <v>0</v>
      </c>
      <c r="N4633" s="182" t="s">
        <v>146</v>
      </c>
      <c r="O4633" s="183" t="s">
        <v>146</v>
      </c>
    </row>
    <row r="4634" spans="1:15" customFormat="1" ht="15.5" x14ac:dyDescent="0.35">
      <c r="A4634" s="123" t="s">
        <v>10000</v>
      </c>
      <c r="B4634" s="124" t="s">
        <v>10001</v>
      </c>
      <c r="C4634" s="123" t="s">
        <v>109</v>
      </c>
      <c r="D4634" s="123" t="s">
        <v>171</v>
      </c>
      <c r="E4634" s="123" t="s">
        <v>1931</v>
      </c>
      <c r="F4634" s="123">
        <v>2024</v>
      </c>
      <c r="G4634" s="123" t="s">
        <v>138</v>
      </c>
      <c r="H4634" s="123" t="s">
        <v>210</v>
      </c>
      <c r="I4634" s="123" t="s">
        <v>429</v>
      </c>
      <c r="J4634" s="251" t="s">
        <v>77</v>
      </c>
      <c r="K4634" s="181">
        <v>557932</v>
      </c>
      <c r="L4634" s="181">
        <v>0</v>
      </c>
      <c r="M4634" s="181">
        <v>0</v>
      </c>
      <c r="N4634" s="182" t="s">
        <v>146</v>
      </c>
      <c r="O4634" s="183" t="s">
        <v>146</v>
      </c>
    </row>
    <row r="4635" spans="1:15" customFormat="1" ht="15.5" x14ac:dyDescent="0.35">
      <c r="A4635" s="176" t="s">
        <v>10002</v>
      </c>
      <c r="B4635" s="177" t="s">
        <v>10003</v>
      </c>
      <c r="C4635" s="176" t="s">
        <v>109</v>
      </c>
      <c r="D4635" s="176" t="s">
        <v>171</v>
      </c>
      <c r="E4635" s="176" t="s">
        <v>1047</v>
      </c>
      <c r="F4635" s="176">
        <v>2024</v>
      </c>
      <c r="G4635" s="176" t="s">
        <v>138</v>
      </c>
      <c r="H4635" s="176" t="s">
        <v>139</v>
      </c>
      <c r="I4635" s="176" t="s">
        <v>140</v>
      </c>
      <c r="J4635" s="250" t="s">
        <v>13</v>
      </c>
      <c r="K4635" s="178">
        <v>74301</v>
      </c>
      <c r="L4635" s="178">
        <v>0</v>
      </c>
      <c r="M4635" s="178">
        <v>0</v>
      </c>
      <c r="N4635" s="182" t="s">
        <v>146</v>
      </c>
      <c r="O4635" s="183" t="s">
        <v>146</v>
      </c>
    </row>
    <row r="4636" spans="1:15" customFormat="1" ht="15.5" x14ac:dyDescent="0.35">
      <c r="A4636" s="123" t="s">
        <v>10004</v>
      </c>
      <c r="B4636" s="124" t="s">
        <v>10005</v>
      </c>
      <c r="C4636" s="123" t="s">
        <v>109</v>
      </c>
      <c r="D4636" s="123" t="s">
        <v>171</v>
      </c>
      <c r="E4636" s="123" t="s">
        <v>1047</v>
      </c>
      <c r="F4636" s="123">
        <v>2024</v>
      </c>
      <c r="G4636" s="123" t="s">
        <v>138</v>
      </c>
      <c r="H4636" s="123" t="s">
        <v>139</v>
      </c>
      <c r="I4636" s="123" t="s">
        <v>140</v>
      </c>
      <c r="J4636" s="251" t="s">
        <v>13</v>
      </c>
      <c r="K4636" s="181">
        <v>71790</v>
      </c>
      <c r="L4636" s="181">
        <v>0</v>
      </c>
      <c r="M4636" s="181">
        <v>0</v>
      </c>
      <c r="N4636" s="182" t="s">
        <v>146</v>
      </c>
      <c r="O4636" s="183" t="s">
        <v>146</v>
      </c>
    </row>
    <row r="4637" spans="1:15" customFormat="1" ht="15.5" x14ac:dyDescent="0.35">
      <c r="A4637" s="176" t="s">
        <v>10006</v>
      </c>
      <c r="B4637" s="177" t="s">
        <v>10007</v>
      </c>
      <c r="C4637" s="176" t="s">
        <v>292</v>
      </c>
      <c r="D4637" s="176" t="s">
        <v>72</v>
      </c>
      <c r="E4637" s="176" t="s">
        <v>72</v>
      </c>
      <c r="F4637" s="176">
        <v>2024</v>
      </c>
      <c r="G4637" s="176" t="s">
        <v>138</v>
      </c>
      <c r="H4637" s="176" t="s">
        <v>414</v>
      </c>
      <c r="I4637" s="176" t="s">
        <v>415</v>
      </c>
      <c r="J4637" s="250" t="s">
        <v>14</v>
      </c>
      <c r="K4637" s="178">
        <v>260</v>
      </c>
      <c r="L4637" s="178">
        <v>0</v>
      </c>
      <c r="M4637" s="178">
        <v>0</v>
      </c>
      <c r="N4637" s="182" t="s">
        <v>146</v>
      </c>
      <c r="O4637" s="183" t="s">
        <v>146</v>
      </c>
    </row>
    <row r="4638" spans="1:15" customFormat="1" ht="15.5" x14ac:dyDescent="0.35">
      <c r="A4638" s="123" t="s">
        <v>10008</v>
      </c>
      <c r="B4638" s="124" t="s">
        <v>10009</v>
      </c>
      <c r="C4638" s="123" t="s">
        <v>93</v>
      </c>
      <c r="D4638" s="123" t="s">
        <v>234</v>
      </c>
      <c r="E4638" s="123" t="s">
        <v>7240</v>
      </c>
      <c r="F4638" s="123">
        <v>2024</v>
      </c>
      <c r="G4638" s="123" t="s">
        <v>251</v>
      </c>
      <c r="H4638" s="123" t="s">
        <v>182</v>
      </c>
      <c r="I4638" s="123" t="s">
        <v>1000</v>
      </c>
      <c r="J4638" s="251" t="s">
        <v>77</v>
      </c>
      <c r="K4638" s="181">
        <v>194403</v>
      </c>
      <c r="L4638" s="181">
        <v>0</v>
      </c>
      <c r="M4638" s="181">
        <v>0</v>
      </c>
      <c r="N4638" s="182" t="s">
        <v>146</v>
      </c>
      <c r="O4638" s="183" t="s">
        <v>146</v>
      </c>
    </row>
    <row r="4639" spans="1:15" customFormat="1" ht="15.5" x14ac:dyDescent="0.35">
      <c r="A4639" s="176" t="s">
        <v>10010</v>
      </c>
      <c r="B4639" s="177" t="s">
        <v>10011</v>
      </c>
      <c r="C4639" s="176" t="s">
        <v>91</v>
      </c>
      <c r="D4639" s="176" t="s">
        <v>384</v>
      </c>
      <c r="E4639" s="176" t="s">
        <v>813</v>
      </c>
      <c r="F4639" s="176">
        <v>2024</v>
      </c>
      <c r="G4639" s="176" t="s">
        <v>138</v>
      </c>
      <c r="H4639" s="176" t="s">
        <v>182</v>
      </c>
      <c r="I4639" s="176" t="s">
        <v>330</v>
      </c>
      <c r="J4639" s="250" t="s">
        <v>13</v>
      </c>
      <c r="K4639" s="178">
        <v>1071389</v>
      </c>
      <c r="L4639" s="178">
        <v>0</v>
      </c>
      <c r="M4639" s="178">
        <v>0</v>
      </c>
      <c r="N4639" s="182" t="s">
        <v>146</v>
      </c>
      <c r="O4639" s="183" t="s">
        <v>146</v>
      </c>
    </row>
    <row r="4640" spans="1:15" customFormat="1" ht="15.5" x14ac:dyDescent="0.35">
      <c r="A4640" s="123" t="s">
        <v>10012</v>
      </c>
      <c r="B4640" s="124" t="s">
        <v>10013</v>
      </c>
      <c r="C4640" s="123" t="s">
        <v>111</v>
      </c>
      <c r="D4640" s="123" t="s">
        <v>155</v>
      </c>
      <c r="E4640" s="123" t="s">
        <v>155</v>
      </c>
      <c r="F4640" s="123">
        <v>2024</v>
      </c>
      <c r="G4640" s="123" t="s">
        <v>138</v>
      </c>
      <c r="H4640" s="123" t="s">
        <v>151</v>
      </c>
      <c r="I4640" s="123" t="s">
        <v>152</v>
      </c>
      <c r="J4640" s="251" t="s">
        <v>13</v>
      </c>
      <c r="K4640" s="181">
        <v>10</v>
      </c>
      <c r="L4640" s="181">
        <v>0</v>
      </c>
      <c r="M4640" s="181">
        <v>0</v>
      </c>
      <c r="N4640" s="182" t="s">
        <v>146</v>
      </c>
      <c r="O4640" s="183" t="s">
        <v>146</v>
      </c>
    </row>
    <row r="4641" spans="1:15" customFormat="1" ht="15.5" x14ac:dyDescent="0.35">
      <c r="A4641" s="176" t="s">
        <v>10014</v>
      </c>
      <c r="B4641" s="177" t="s">
        <v>10015</v>
      </c>
      <c r="C4641" s="176" t="s">
        <v>109</v>
      </c>
      <c r="D4641" s="176" t="s">
        <v>368</v>
      </c>
      <c r="E4641" s="176" t="s">
        <v>1280</v>
      </c>
      <c r="F4641" s="176">
        <v>2024</v>
      </c>
      <c r="G4641" s="176" t="s">
        <v>138</v>
      </c>
      <c r="H4641" s="176" t="s">
        <v>321</v>
      </c>
      <c r="I4641" s="176" t="s">
        <v>1181</v>
      </c>
      <c r="J4641" s="250" t="s">
        <v>13</v>
      </c>
      <c r="K4641" s="178">
        <v>1294835</v>
      </c>
      <c r="L4641" s="178">
        <v>0</v>
      </c>
      <c r="M4641" s="178">
        <v>0</v>
      </c>
      <c r="N4641" s="182" t="s">
        <v>146</v>
      </c>
      <c r="O4641" s="183" t="s">
        <v>146</v>
      </c>
    </row>
    <row r="4642" spans="1:15" customFormat="1" ht="15.5" x14ac:dyDescent="0.35">
      <c r="A4642" s="123" t="s">
        <v>10016</v>
      </c>
      <c r="B4642" s="124" t="s">
        <v>10017</v>
      </c>
      <c r="C4642" s="123" t="s">
        <v>89</v>
      </c>
      <c r="D4642" s="123" t="s">
        <v>221</v>
      </c>
      <c r="E4642" s="123" t="s">
        <v>62</v>
      </c>
      <c r="F4642" s="123">
        <v>2024</v>
      </c>
      <c r="G4642" s="123" t="s">
        <v>138</v>
      </c>
      <c r="H4642" s="123" t="s">
        <v>210</v>
      </c>
      <c r="I4642" s="123" t="s">
        <v>429</v>
      </c>
      <c r="J4642" s="251" t="s">
        <v>13</v>
      </c>
      <c r="K4642" s="181">
        <v>161949</v>
      </c>
      <c r="L4642" s="181">
        <v>0</v>
      </c>
      <c r="M4642" s="181">
        <v>0</v>
      </c>
      <c r="N4642" s="182" t="s">
        <v>146</v>
      </c>
      <c r="O4642" s="183" t="s">
        <v>146</v>
      </c>
    </row>
    <row r="4643" spans="1:15" customFormat="1" ht="15.5" x14ac:dyDescent="0.35">
      <c r="A4643" s="176" t="s">
        <v>10018</v>
      </c>
      <c r="B4643" s="177" t="s">
        <v>10019</v>
      </c>
      <c r="C4643" s="176" t="s">
        <v>109</v>
      </c>
      <c r="D4643" s="176" t="s">
        <v>368</v>
      </c>
      <c r="E4643" s="176" t="s">
        <v>368</v>
      </c>
      <c r="F4643" s="176">
        <v>2024</v>
      </c>
      <c r="G4643" s="176" t="s">
        <v>138</v>
      </c>
      <c r="H4643" s="176" t="s">
        <v>162</v>
      </c>
      <c r="I4643" s="176" t="s">
        <v>238</v>
      </c>
      <c r="J4643" s="250" t="s">
        <v>13</v>
      </c>
      <c r="K4643" s="178">
        <v>168169</v>
      </c>
      <c r="L4643" s="178">
        <v>0</v>
      </c>
      <c r="M4643" s="178">
        <v>0</v>
      </c>
      <c r="N4643" s="182" t="s">
        <v>146</v>
      </c>
      <c r="O4643" s="183" t="s">
        <v>146</v>
      </c>
    </row>
    <row r="4644" spans="1:15" customFormat="1" ht="15.5" x14ac:dyDescent="0.35">
      <c r="A4644" s="123" t="s">
        <v>10020</v>
      </c>
      <c r="B4644" s="124" t="s">
        <v>10021</v>
      </c>
      <c r="C4644" s="123" t="s">
        <v>109</v>
      </c>
      <c r="D4644" s="123" t="s">
        <v>155</v>
      </c>
      <c r="E4644" s="123" t="s">
        <v>155</v>
      </c>
      <c r="F4644" s="123">
        <v>2024</v>
      </c>
      <c r="G4644" s="123" t="s">
        <v>138</v>
      </c>
      <c r="H4644" s="123" t="s">
        <v>151</v>
      </c>
      <c r="I4644" s="123" t="s">
        <v>152</v>
      </c>
      <c r="J4644" s="251" t="s">
        <v>13</v>
      </c>
      <c r="K4644" s="181">
        <v>52267</v>
      </c>
      <c r="L4644" s="181">
        <v>0</v>
      </c>
      <c r="M4644" s="181">
        <v>0</v>
      </c>
      <c r="N4644" s="182" t="s">
        <v>146</v>
      </c>
      <c r="O4644" s="183" t="s">
        <v>146</v>
      </c>
    </row>
    <row r="4645" spans="1:15" customFormat="1" ht="15.5" x14ac:dyDescent="0.35">
      <c r="A4645" s="176" t="s">
        <v>10022</v>
      </c>
      <c r="B4645" s="177" t="s">
        <v>10023</v>
      </c>
      <c r="C4645" s="176" t="s">
        <v>111</v>
      </c>
      <c r="D4645" s="176" t="s">
        <v>180</v>
      </c>
      <c r="E4645" s="176" t="s">
        <v>454</v>
      </c>
      <c r="F4645" s="176">
        <v>2024</v>
      </c>
      <c r="G4645" s="176" t="s">
        <v>138</v>
      </c>
      <c r="H4645" s="176" t="s">
        <v>151</v>
      </c>
      <c r="I4645" s="176" t="s">
        <v>200</v>
      </c>
      <c r="J4645" s="250" t="s">
        <v>14</v>
      </c>
      <c r="K4645" s="178">
        <v>55228</v>
      </c>
      <c r="L4645" s="178">
        <v>0</v>
      </c>
      <c r="M4645" s="178">
        <v>0</v>
      </c>
      <c r="N4645" s="182" t="s">
        <v>146</v>
      </c>
      <c r="O4645" s="183" t="s">
        <v>146</v>
      </c>
    </row>
    <row r="4646" spans="1:15" customFormat="1" ht="15.5" x14ac:dyDescent="0.35">
      <c r="A4646" s="123" t="s">
        <v>10024</v>
      </c>
      <c r="B4646" s="124" t="s">
        <v>10025</v>
      </c>
      <c r="C4646" s="123" t="s">
        <v>91</v>
      </c>
      <c r="D4646" s="123" t="s">
        <v>460</v>
      </c>
      <c r="E4646" s="123" t="s">
        <v>919</v>
      </c>
      <c r="F4646" s="123">
        <v>2024</v>
      </c>
      <c r="G4646" s="123" t="s">
        <v>138</v>
      </c>
      <c r="H4646" s="123" t="s">
        <v>151</v>
      </c>
      <c r="I4646" s="123" t="s">
        <v>152</v>
      </c>
      <c r="J4646" s="251" t="s">
        <v>13</v>
      </c>
      <c r="K4646" s="181">
        <v>20000</v>
      </c>
      <c r="L4646" s="181">
        <v>0</v>
      </c>
      <c r="M4646" s="181">
        <v>0</v>
      </c>
      <c r="N4646" s="182" t="s">
        <v>146</v>
      </c>
      <c r="O4646" s="183" t="s">
        <v>146</v>
      </c>
    </row>
    <row r="4647" spans="1:15" customFormat="1" ht="15.5" x14ac:dyDescent="0.35">
      <c r="A4647" s="176" t="s">
        <v>10026</v>
      </c>
      <c r="B4647" s="177" t="s">
        <v>10027</v>
      </c>
      <c r="C4647" s="176" t="s">
        <v>91</v>
      </c>
      <c r="D4647" s="176" t="s">
        <v>384</v>
      </c>
      <c r="E4647" s="176" t="s">
        <v>384</v>
      </c>
      <c r="F4647" s="176">
        <v>2024</v>
      </c>
      <c r="G4647" s="176" t="s">
        <v>138</v>
      </c>
      <c r="H4647" s="176" t="s">
        <v>162</v>
      </c>
      <c r="I4647" s="176" t="s">
        <v>252</v>
      </c>
      <c r="J4647" s="250" t="s">
        <v>13</v>
      </c>
      <c r="K4647" s="178">
        <v>1653969</v>
      </c>
      <c r="L4647" s="178">
        <v>0</v>
      </c>
      <c r="M4647" s="178">
        <v>0</v>
      </c>
      <c r="N4647" s="182" t="s">
        <v>146</v>
      </c>
      <c r="O4647" s="183" t="s">
        <v>146</v>
      </c>
    </row>
    <row r="4648" spans="1:15" customFormat="1" ht="15.5" x14ac:dyDescent="0.35">
      <c r="A4648" s="123" t="s">
        <v>10028</v>
      </c>
      <c r="B4648" s="124" t="s">
        <v>10029</v>
      </c>
      <c r="C4648" s="123" t="s">
        <v>91</v>
      </c>
      <c r="D4648" s="123" t="s">
        <v>763</v>
      </c>
      <c r="E4648" s="123" t="s">
        <v>763</v>
      </c>
      <c r="F4648" s="123">
        <v>2024</v>
      </c>
      <c r="G4648" s="123" t="s">
        <v>138</v>
      </c>
      <c r="H4648" s="123" t="s">
        <v>847</v>
      </c>
      <c r="I4648" s="123" t="s">
        <v>1673</v>
      </c>
      <c r="J4648" s="251" t="s">
        <v>13</v>
      </c>
      <c r="K4648" s="181">
        <v>20867</v>
      </c>
      <c r="L4648" s="181">
        <v>0</v>
      </c>
      <c r="M4648" s="181">
        <v>0</v>
      </c>
      <c r="N4648" s="182" t="s">
        <v>146</v>
      </c>
      <c r="O4648" s="183" t="s">
        <v>146</v>
      </c>
    </row>
    <row r="4649" spans="1:15" customFormat="1" ht="15.5" x14ac:dyDescent="0.35">
      <c r="A4649" s="176" t="s">
        <v>10030</v>
      </c>
      <c r="B4649" s="177" t="s">
        <v>10031</v>
      </c>
      <c r="C4649" s="176" t="s">
        <v>90</v>
      </c>
      <c r="D4649" s="176" t="s">
        <v>489</v>
      </c>
      <c r="E4649" s="176" t="s">
        <v>706</v>
      </c>
      <c r="F4649" s="176">
        <v>2024</v>
      </c>
      <c r="G4649" s="176" t="s">
        <v>138</v>
      </c>
      <c r="H4649" s="176" t="s">
        <v>144</v>
      </c>
      <c r="I4649" s="176" t="s">
        <v>913</v>
      </c>
      <c r="J4649" s="250" t="s">
        <v>13</v>
      </c>
      <c r="K4649" s="178">
        <v>540792</v>
      </c>
      <c r="L4649" s="178">
        <v>0</v>
      </c>
      <c r="M4649" s="178">
        <v>0</v>
      </c>
      <c r="N4649" s="182" t="s">
        <v>146</v>
      </c>
      <c r="O4649" s="183" t="s">
        <v>146</v>
      </c>
    </row>
    <row r="4650" spans="1:15" customFormat="1" ht="15.5" x14ac:dyDescent="0.35">
      <c r="A4650" s="123" t="s">
        <v>10032</v>
      </c>
      <c r="B4650" s="124" t="s">
        <v>10033</v>
      </c>
      <c r="C4650" s="123" t="s">
        <v>111</v>
      </c>
      <c r="D4650" s="123" t="s">
        <v>180</v>
      </c>
      <c r="E4650" s="123" t="s">
        <v>454</v>
      </c>
      <c r="F4650" s="123">
        <v>2024</v>
      </c>
      <c r="G4650" s="123" t="s">
        <v>138</v>
      </c>
      <c r="H4650" s="123" t="s">
        <v>321</v>
      </c>
      <c r="I4650" s="123" t="s">
        <v>830</v>
      </c>
      <c r="J4650" s="251" t="s">
        <v>13</v>
      </c>
      <c r="K4650" s="181">
        <v>245529</v>
      </c>
      <c r="L4650" s="181">
        <v>0</v>
      </c>
      <c r="M4650" s="181">
        <v>0</v>
      </c>
      <c r="N4650" s="182" t="s">
        <v>146</v>
      </c>
      <c r="O4650" s="183" t="s">
        <v>146</v>
      </c>
    </row>
    <row r="4651" spans="1:15" customFormat="1" ht="15.5" x14ac:dyDescent="0.35">
      <c r="A4651" s="176" t="s">
        <v>10034</v>
      </c>
      <c r="B4651" s="177" t="s">
        <v>10035</v>
      </c>
      <c r="C4651" s="176" t="s">
        <v>89</v>
      </c>
      <c r="D4651" s="176" t="s">
        <v>495</v>
      </c>
      <c r="E4651" s="176" t="s">
        <v>3450</v>
      </c>
      <c r="F4651" s="176">
        <v>2024</v>
      </c>
      <c r="G4651" s="176" t="s">
        <v>138</v>
      </c>
      <c r="H4651" s="176" t="s">
        <v>321</v>
      </c>
      <c r="I4651" s="176" t="s">
        <v>322</v>
      </c>
      <c r="J4651" s="250" t="s">
        <v>13</v>
      </c>
      <c r="K4651" s="178">
        <v>8000</v>
      </c>
      <c r="L4651" s="178">
        <v>0</v>
      </c>
      <c r="M4651" s="178">
        <v>0</v>
      </c>
      <c r="N4651" s="182" t="s">
        <v>146</v>
      </c>
      <c r="O4651" s="183" t="s">
        <v>146</v>
      </c>
    </row>
    <row r="4652" spans="1:15" customFormat="1" ht="15.5" x14ac:dyDescent="0.35">
      <c r="A4652" s="123" t="s">
        <v>10036</v>
      </c>
      <c r="B4652" s="124" t="s">
        <v>10037</v>
      </c>
      <c r="C4652" s="123" t="s">
        <v>91</v>
      </c>
      <c r="D4652" s="123" t="s">
        <v>460</v>
      </c>
      <c r="E4652" s="123" t="s">
        <v>461</v>
      </c>
      <c r="F4652" s="123">
        <v>2024</v>
      </c>
      <c r="G4652" s="123" t="s">
        <v>138</v>
      </c>
      <c r="H4652" s="123" t="s">
        <v>210</v>
      </c>
      <c r="I4652" s="123" t="s">
        <v>211</v>
      </c>
      <c r="J4652" s="251" t="s">
        <v>13</v>
      </c>
      <c r="K4652" s="181">
        <v>110650</v>
      </c>
      <c r="L4652" s="181">
        <v>0</v>
      </c>
      <c r="M4652" s="181">
        <v>0</v>
      </c>
      <c r="N4652" s="182" t="s">
        <v>146</v>
      </c>
      <c r="O4652" s="183" t="s">
        <v>146</v>
      </c>
    </row>
    <row r="4653" spans="1:15" customFormat="1" ht="15.5" x14ac:dyDescent="0.35">
      <c r="A4653" s="176" t="s">
        <v>10038</v>
      </c>
      <c r="B4653" s="177" t="s">
        <v>10039</v>
      </c>
      <c r="C4653" s="176" t="s">
        <v>90</v>
      </c>
      <c r="D4653" s="176" t="s">
        <v>306</v>
      </c>
      <c r="E4653" s="176" t="s">
        <v>3130</v>
      </c>
      <c r="F4653" s="176">
        <v>2024</v>
      </c>
      <c r="G4653" s="176" t="s">
        <v>138</v>
      </c>
      <c r="H4653" s="176" t="s">
        <v>182</v>
      </c>
      <c r="I4653" s="176" t="s">
        <v>330</v>
      </c>
      <c r="J4653" s="250" t="s">
        <v>13</v>
      </c>
      <c r="K4653" s="178">
        <v>981210</v>
      </c>
      <c r="L4653" s="178">
        <v>0</v>
      </c>
      <c r="M4653" s="178">
        <v>0</v>
      </c>
      <c r="N4653" s="182" t="s">
        <v>146</v>
      </c>
      <c r="O4653" s="183" t="s">
        <v>146</v>
      </c>
    </row>
    <row r="4654" spans="1:15" customFormat="1" ht="15.5" x14ac:dyDescent="0.35">
      <c r="A4654" s="123" t="s">
        <v>10040</v>
      </c>
      <c r="B4654" s="124" t="s">
        <v>10041</v>
      </c>
      <c r="C4654" s="123" t="s">
        <v>100</v>
      </c>
      <c r="D4654" s="123" t="s">
        <v>73</v>
      </c>
      <c r="E4654" s="123" t="s">
        <v>1009</v>
      </c>
      <c r="F4654" s="123">
        <v>2024</v>
      </c>
      <c r="G4654" s="123" t="s">
        <v>138</v>
      </c>
      <c r="H4654" s="123" t="s">
        <v>210</v>
      </c>
      <c r="I4654" s="123" t="s">
        <v>429</v>
      </c>
      <c r="J4654" s="251" t="s">
        <v>13</v>
      </c>
      <c r="K4654" s="181">
        <v>274520</v>
      </c>
      <c r="L4654" s="181">
        <v>0</v>
      </c>
      <c r="M4654" s="181">
        <v>0</v>
      </c>
      <c r="N4654" s="182" t="s">
        <v>146</v>
      </c>
      <c r="O4654" s="183" t="s">
        <v>146</v>
      </c>
    </row>
    <row r="4655" spans="1:15" customFormat="1" ht="15.5" x14ac:dyDescent="0.35">
      <c r="A4655" s="176" t="s">
        <v>10042</v>
      </c>
      <c r="B4655" s="177" t="s">
        <v>10043</v>
      </c>
      <c r="C4655" s="176" t="s">
        <v>98</v>
      </c>
      <c r="D4655" s="176" t="s">
        <v>158</v>
      </c>
      <c r="E4655" s="176" t="s">
        <v>309</v>
      </c>
      <c r="F4655" s="176">
        <v>2024</v>
      </c>
      <c r="G4655" s="176" t="s">
        <v>138</v>
      </c>
      <c r="H4655" s="176" t="s">
        <v>182</v>
      </c>
      <c r="I4655" s="176" t="s">
        <v>330</v>
      </c>
      <c r="J4655" s="250" t="s">
        <v>13</v>
      </c>
      <c r="K4655" s="178">
        <v>178387</v>
      </c>
      <c r="L4655" s="178">
        <v>0</v>
      </c>
      <c r="M4655" s="178">
        <v>0</v>
      </c>
      <c r="N4655" s="182" t="s">
        <v>146</v>
      </c>
      <c r="O4655" s="183" t="s">
        <v>146</v>
      </c>
    </row>
    <row r="4656" spans="1:15" customFormat="1" ht="15.5" x14ac:dyDescent="0.35">
      <c r="A4656" s="123" t="s">
        <v>10044</v>
      </c>
      <c r="B4656" s="124" t="s">
        <v>10045</v>
      </c>
      <c r="C4656" s="123" t="s">
        <v>109</v>
      </c>
      <c r="D4656" s="123" t="s">
        <v>368</v>
      </c>
      <c r="E4656" s="123" t="s">
        <v>1070</v>
      </c>
      <c r="F4656" s="123">
        <v>2024</v>
      </c>
      <c r="G4656" s="123" t="s">
        <v>138</v>
      </c>
      <c r="H4656" s="123" t="s">
        <v>144</v>
      </c>
      <c r="I4656" s="123" t="s">
        <v>943</v>
      </c>
      <c r="J4656" s="251" t="s">
        <v>77</v>
      </c>
      <c r="K4656" s="181">
        <v>338065</v>
      </c>
      <c r="L4656" s="181">
        <v>0</v>
      </c>
      <c r="M4656" s="181">
        <v>0</v>
      </c>
      <c r="N4656" s="182" t="s">
        <v>146</v>
      </c>
      <c r="O4656" s="183" t="s">
        <v>146</v>
      </c>
    </row>
    <row r="4657" spans="1:15" customFormat="1" ht="15.5" x14ac:dyDescent="0.35">
      <c r="A4657" s="176" t="s">
        <v>10046</v>
      </c>
      <c r="B4657" s="177" t="s">
        <v>10047</v>
      </c>
      <c r="C4657" s="176" t="s">
        <v>96</v>
      </c>
      <c r="D4657" s="176" t="s">
        <v>136</v>
      </c>
      <c r="E4657" s="176" t="s">
        <v>506</v>
      </c>
      <c r="F4657" s="176">
        <v>2024</v>
      </c>
      <c r="G4657" s="176" t="s">
        <v>138</v>
      </c>
      <c r="H4657" s="176" t="s">
        <v>139</v>
      </c>
      <c r="I4657" s="176" t="s">
        <v>140</v>
      </c>
      <c r="J4657" s="250" t="s">
        <v>13</v>
      </c>
      <c r="K4657" s="178">
        <v>20763</v>
      </c>
      <c r="L4657" s="178">
        <v>0</v>
      </c>
      <c r="M4657" s="178">
        <v>0</v>
      </c>
      <c r="N4657" s="182" t="s">
        <v>146</v>
      </c>
      <c r="O4657" s="183" t="s">
        <v>146</v>
      </c>
    </row>
    <row r="4658" spans="1:15" customFormat="1" ht="15.5" x14ac:dyDescent="0.35">
      <c r="A4658" s="123" t="s">
        <v>10048</v>
      </c>
      <c r="B4658" s="124" t="s">
        <v>10049</v>
      </c>
      <c r="C4658" s="123" t="s">
        <v>91</v>
      </c>
      <c r="D4658" s="123" t="s">
        <v>155</v>
      </c>
      <c r="E4658" s="123" t="s">
        <v>155</v>
      </c>
      <c r="F4658" s="123">
        <v>2024</v>
      </c>
      <c r="G4658" s="123" t="s">
        <v>138</v>
      </c>
      <c r="H4658" s="123" t="s">
        <v>151</v>
      </c>
      <c r="I4658" s="123" t="s">
        <v>200</v>
      </c>
      <c r="J4658" s="251" t="s">
        <v>13</v>
      </c>
      <c r="K4658" s="181">
        <v>17428</v>
      </c>
      <c r="L4658" s="181">
        <v>0</v>
      </c>
      <c r="M4658" s="181">
        <v>0</v>
      </c>
      <c r="N4658" s="182" t="s">
        <v>146</v>
      </c>
      <c r="O4658" s="183" t="s">
        <v>146</v>
      </c>
    </row>
    <row r="4659" spans="1:15" customFormat="1" ht="15.5" x14ac:dyDescent="0.35">
      <c r="A4659" s="176" t="s">
        <v>10050</v>
      </c>
      <c r="B4659" s="177" t="s">
        <v>10051</v>
      </c>
      <c r="C4659" s="176" t="s">
        <v>91</v>
      </c>
      <c r="D4659" s="176" t="s">
        <v>763</v>
      </c>
      <c r="E4659" s="176" t="s">
        <v>2288</v>
      </c>
      <c r="F4659" s="176">
        <v>2024</v>
      </c>
      <c r="G4659" s="176" t="s">
        <v>138</v>
      </c>
      <c r="H4659" s="176" t="s">
        <v>151</v>
      </c>
      <c r="I4659" s="176" t="s">
        <v>200</v>
      </c>
      <c r="J4659" s="250" t="s">
        <v>13</v>
      </c>
      <c r="K4659" s="178">
        <v>28248</v>
      </c>
      <c r="L4659" s="178">
        <v>0</v>
      </c>
      <c r="M4659" s="178">
        <v>0</v>
      </c>
      <c r="N4659" s="182" t="s">
        <v>146</v>
      </c>
      <c r="O4659" s="183" t="s">
        <v>146</v>
      </c>
    </row>
    <row r="4660" spans="1:15" customFormat="1" ht="15.5" x14ac:dyDescent="0.35">
      <c r="A4660" s="123" t="s">
        <v>10052</v>
      </c>
      <c r="B4660" s="124" t="s">
        <v>10053</v>
      </c>
      <c r="C4660" s="123" t="s">
        <v>91</v>
      </c>
      <c r="D4660" s="123" t="s">
        <v>763</v>
      </c>
      <c r="E4660" s="123" t="s">
        <v>2288</v>
      </c>
      <c r="F4660" s="123">
        <v>2024</v>
      </c>
      <c r="G4660" s="123" t="s">
        <v>138</v>
      </c>
      <c r="H4660" s="123" t="s">
        <v>151</v>
      </c>
      <c r="I4660" s="123" t="s">
        <v>200</v>
      </c>
      <c r="J4660" s="251" t="s">
        <v>77</v>
      </c>
      <c r="K4660" s="181">
        <v>330458</v>
      </c>
      <c r="L4660" s="181">
        <v>0</v>
      </c>
      <c r="M4660" s="181">
        <v>0</v>
      </c>
      <c r="N4660" s="182" t="s">
        <v>146</v>
      </c>
      <c r="O4660" s="183" t="s">
        <v>146</v>
      </c>
    </row>
    <row r="4661" spans="1:15" customFormat="1" ht="15.5" x14ac:dyDescent="0.35">
      <c r="A4661" s="176" t="s">
        <v>10054</v>
      </c>
      <c r="B4661" s="177" t="s">
        <v>10055</v>
      </c>
      <c r="C4661" s="176" t="s">
        <v>91</v>
      </c>
      <c r="D4661" s="176" t="s">
        <v>384</v>
      </c>
      <c r="E4661" s="176" t="s">
        <v>518</v>
      </c>
      <c r="F4661" s="176">
        <v>2024</v>
      </c>
      <c r="G4661" s="176" t="s">
        <v>138</v>
      </c>
      <c r="H4661" s="176" t="s">
        <v>210</v>
      </c>
      <c r="I4661" s="176" t="s">
        <v>429</v>
      </c>
      <c r="J4661" s="250" t="s">
        <v>13</v>
      </c>
      <c r="K4661" s="178">
        <v>535577</v>
      </c>
      <c r="L4661" s="178">
        <v>0</v>
      </c>
      <c r="M4661" s="178">
        <v>0</v>
      </c>
      <c r="N4661" s="182" t="s">
        <v>146</v>
      </c>
      <c r="O4661" s="183" t="s">
        <v>146</v>
      </c>
    </row>
    <row r="4662" spans="1:15" customFormat="1" ht="15.5" x14ac:dyDescent="0.35">
      <c r="A4662" s="123" t="s">
        <v>10056</v>
      </c>
      <c r="B4662" s="124" t="s">
        <v>10057</v>
      </c>
      <c r="C4662" s="123" t="s">
        <v>292</v>
      </c>
      <c r="D4662" s="123" t="s">
        <v>72</v>
      </c>
      <c r="E4662" s="123" t="s">
        <v>1526</v>
      </c>
      <c r="F4662" s="123">
        <v>2024</v>
      </c>
      <c r="G4662" s="123" t="s">
        <v>138</v>
      </c>
      <c r="H4662" s="123" t="s">
        <v>151</v>
      </c>
      <c r="I4662" s="123" t="s">
        <v>152</v>
      </c>
      <c r="J4662" s="251" t="s">
        <v>13</v>
      </c>
      <c r="K4662" s="181">
        <v>1565363</v>
      </c>
      <c r="L4662" s="181">
        <v>0</v>
      </c>
      <c r="M4662" s="181">
        <v>0</v>
      </c>
      <c r="N4662" s="182" t="s">
        <v>146</v>
      </c>
      <c r="O4662" s="183" t="s">
        <v>146</v>
      </c>
    </row>
    <row r="4663" spans="1:15" customFormat="1" ht="15.5" x14ac:dyDescent="0.35">
      <c r="A4663" s="176" t="s">
        <v>10058</v>
      </c>
      <c r="B4663" s="177" t="s">
        <v>10059</v>
      </c>
      <c r="C4663" s="176" t="s">
        <v>100</v>
      </c>
      <c r="D4663" s="176" t="s">
        <v>155</v>
      </c>
      <c r="E4663" s="176" t="s">
        <v>155</v>
      </c>
      <c r="F4663" s="176">
        <v>2024</v>
      </c>
      <c r="G4663" s="176" t="s">
        <v>138</v>
      </c>
      <c r="H4663" s="176" t="s">
        <v>321</v>
      </c>
      <c r="I4663" s="176" t="s">
        <v>3675</v>
      </c>
      <c r="J4663" s="250" t="s">
        <v>13</v>
      </c>
      <c r="K4663" s="178">
        <v>1</v>
      </c>
      <c r="L4663" s="178">
        <v>0</v>
      </c>
      <c r="M4663" s="178">
        <v>0</v>
      </c>
      <c r="N4663" s="182" t="s">
        <v>146</v>
      </c>
      <c r="O4663" s="183" t="s">
        <v>146</v>
      </c>
    </row>
    <row r="4664" spans="1:15" customFormat="1" ht="15.5" x14ac:dyDescent="0.35">
      <c r="A4664" s="123" t="s">
        <v>10060</v>
      </c>
      <c r="B4664" s="124" t="s">
        <v>10061</v>
      </c>
      <c r="C4664" s="123" t="s">
        <v>88</v>
      </c>
      <c r="D4664" s="123" t="s">
        <v>412</v>
      </c>
      <c r="E4664" s="123" t="s">
        <v>632</v>
      </c>
      <c r="F4664" s="123">
        <v>2024</v>
      </c>
      <c r="G4664" s="123" t="s">
        <v>138</v>
      </c>
      <c r="H4664" s="123" t="s">
        <v>139</v>
      </c>
      <c r="I4664" s="123" t="s">
        <v>140</v>
      </c>
      <c r="J4664" s="251" t="s">
        <v>14</v>
      </c>
      <c r="K4664" s="181">
        <v>268064</v>
      </c>
      <c r="L4664" s="181">
        <v>0</v>
      </c>
      <c r="M4664" s="181">
        <v>0</v>
      </c>
      <c r="N4664" s="182" t="s">
        <v>146</v>
      </c>
      <c r="O4664" s="183" t="s">
        <v>146</v>
      </c>
    </row>
    <row r="4665" spans="1:15" customFormat="1" ht="15.5" x14ac:dyDescent="0.35">
      <c r="A4665" s="176" t="s">
        <v>10062</v>
      </c>
      <c r="B4665" s="177" t="s">
        <v>10063</v>
      </c>
      <c r="C4665" s="176" t="s">
        <v>89</v>
      </c>
      <c r="D4665" s="176" t="s">
        <v>186</v>
      </c>
      <c r="E4665" s="176" t="s">
        <v>3989</v>
      </c>
      <c r="F4665" s="176">
        <v>2024</v>
      </c>
      <c r="G4665" s="176" t="s">
        <v>138</v>
      </c>
      <c r="H4665" s="176" t="s">
        <v>162</v>
      </c>
      <c r="I4665" s="176" t="s">
        <v>218</v>
      </c>
      <c r="J4665" s="250" t="s">
        <v>13</v>
      </c>
      <c r="K4665" s="178">
        <v>42639</v>
      </c>
      <c r="L4665" s="178">
        <v>0</v>
      </c>
      <c r="M4665" s="178">
        <v>0</v>
      </c>
      <c r="N4665" s="182" t="s">
        <v>146</v>
      </c>
      <c r="O4665" s="183" t="s">
        <v>146</v>
      </c>
    </row>
    <row r="4666" spans="1:15" customFormat="1" ht="15.5" x14ac:dyDescent="0.35">
      <c r="A4666" s="123" t="s">
        <v>10064</v>
      </c>
      <c r="B4666" s="124" t="s">
        <v>10065</v>
      </c>
      <c r="C4666" s="123" t="s">
        <v>88</v>
      </c>
      <c r="D4666" s="123" t="s">
        <v>396</v>
      </c>
      <c r="E4666" s="123" t="s">
        <v>464</v>
      </c>
      <c r="F4666" s="123">
        <v>2024</v>
      </c>
      <c r="G4666" s="123" t="s">
        <v>138</v>
      </c>
      <c r="H4666" s="123" t="s">
        <v>210</v>
      </c>
      <c r="I4666" s="123" t="s">
        <v>289</v>
      </c>
      <c r="J4666" s="251" t="s">
        <v>13</v>
      </c>
      <c r="K4666" s="181">
        <v>1996</v>
      </c>
      <c r="L4666" s="181">
        <v>0</v>
      </c>
      <c r="M4666" s="181">
        <v>0</v>
      </c>
      <c r="N4666" s="182" t="s">
        <v>146</v>
      </c>
      <c r="O4666" s="183" t="s">
        <v>146</v>
      </c>
    </row>
    <row r="4667" spans="1:15" customFormat="1" ht="15.5" x14ac:dyDescent="0.35">
      <c r="A4667" s="176" t="s">
        <v>10066</v>
      </c>
      <c r="B4667" s="177" t="s">
        <v>10067</v>
      </c>
      <c r="C4667" s="176" t="s">
        <v>90</v>
      </c>
      <c r="D4667" s="176" t="s">
        <v>742</v>
      </c>
      <c r="E4667" s="176" t="s">
        <v>5667</v>
      </c>
      <c r="F4667" s="176">
        <v>2024</v>
      </c>
      <c r="G4667" s="176" t="s">
        <v>138</v>
      </c>
      <c r="H4667" s="176" t="s">
        <v>139</v>
      </c>
      <c r="I4667" s="176" t="s">
        <v>140</v>
      </c>
      <c r="J4667" s="250" t="s">
        <v>77</v>
      </c>
      <c r="K4667" s="178">
        <v>2330</v>
      </c>
      <c r="L4667" s="178">
        <v>0</v>
      </c>
      <c r="M4667" s="178">
        <v>0</v>
      </c>
      <c r="N4667" s="182" t="s">
        <v>146</v>
      </c>
      <c r="O4667" s="183" t="s">
        <v>146</v>
      </c>
    </row>
    <row r="4668" spans="1:15" customFormat="1" ht="15.5" x14ac:dyDescent="0.35">
      <c r="A4668" s="123" t="s">
        <v>10068</v>
      </c>
      <c r="B4668" s="124" t="s">
        <v>10069</v>
      </c>
      <c r="C4668" s="123" t="s">
        <v>109</v>
      </c>
      <c r="D4668" s="123" t="s">
        <v>368</v>
      </c>
      <c r="E4668" s="123" t="s">
        <v>609</v>
      </c>
      <c r="F4668" s="123">
        <v>2024</v>
      </c>
      <c r="G4668" s="123" t="s">
        <v>138</v>
      </c>
      <c r="H4668" s="123" t="s">
        <v>182</v>
      </c>
      <c r="I4668" s="123" t="s">
        <v>330</v>
      </c>
      <c r="J4668" s="251" t="s">
        <v>13</v>
      </c>
      <c r="K4668" s="181">
        <v>658373</v>
      </c>
      <c r="L4668" s="181">
        <v>0</v>
      </c>
      <c r="M4668" s="181">
        <v>0</v>
      </c>
      <c r="N4668" s="182" t="s">
        <v>146</v>
      </c>
      <c r="O4668" s="183" t="s">
        <v>146</v>
      </c>
    </row>
    <row r="4669" spans="1:15" customFormat="1" ht="15.5" x14ac:dyDescent="0.35">
      <c r="A4669" s="176" t="s">
        <v>10070</v>
      </c>
      <c r="B4669" s="177" t="s">
        <v>10071</v>
      </c>
      <c r="C4669" s="176" t="s">
        <v>93</v>
      </c>
      <c r="D4669" s="176" t="s">
        <v>194</v>
      </c>
      <c r="E4669" s="176" t="s">
        <v>194</v>
      </c>
      <c r="F4669" s="176">
        <v>2024</v>
      </c>
      <c r="G4669" s="176" t="s">
        <v>138</v>
      </c>
      <c r="H4669" s="176" t="s">
        <v>182</v>
      </c>
      <c r="I4669" s="176" t="s">
        <v>330</v>
      </c>
      <c r="J4669" s="250" t="s">
        <v>13</v>
      </c>
      <c r="K4669" s="178">
        <v>3</v>
      </c>
      <c r="L4669" s="178">
        <v>0</v>
      </c>
      <c r="M4669" s="178">
        <v>0</v>
      </c>
      <c r="N4669" s="182" t="s">
        <v>146</v>
      </c>
      <c r="O4669" s="183" t="s">
        <v>146</v>
      </c>
    </row>
    <row r="4670" spans="1:15" customFormat="1" ht="15.5" x14ac:dyDescent="0.35">
      <c r="A4670" s="123" t="s">
        <v>10072</v>
      </c>
      <c r="B4670" s="124" t="s">
        <v>10073</v>
      </c>
      <c r="C4670" s="123" t="s">
        <v>92</v>
      </c>
      <c r="D4670" s="123" t="s">
        <v>361</v>
      </c>
      <c r="E4670" s="123" t="s">
        <v>2908</v>
      </c>
      <c r="F4670" s="123">
        <v>2024</v>
      </c>
      <c r="G4670" s="123" t="s">
        <v>138</v>
      </c>
      <c r="H4670" s="123" t="s">
        <v>144</v>
      </c>
      <c r="I4670" s="123" t="s">
        <v>943</v>
      </c>
      <c r="J4670" s="251" t="s">
        <v>13</v>
      </c>
      <c r="K4670" s="181">
        <v>8434</v>
      </c>
      <c r="L4670" s="181">
        <v>0</v>
      </c>
      <c r="M4670" s="181">
        <v>0</v>
      </c>
      <c r="N4670" s="182" t="s">
        <v>146</v>
      </c>
      <c r="O4670" s="183" t="s">
        <v>146</v>
      </c>
    </row>
    <row r="4671" spans="1:15" customFormat="1" ht="15.5" x14ac:dyDescent="0.35">
      <c r="A4671" s="176" t="s">
        <v>10074</v>
      </c>
      <c r="B4671" s="177" t="s">
        <v>10075</v>
      </c>
      <c r="C4671" s="176" t="s">
        <v>90</v>
      </c>
      <c r="D4671" s="176" t="s">
        <v>911</v>
      </c>
      <c r="E4671" s="176" t="s">
        <v>912</v>
      </c>
      <c r="F4671" s="176">
        <v>2024</v>
      </c>
      <c r="G4671" s="176" t="s">
        <v>138</v>
      </c>
      <c r="H4671" s="176" t="s">
        <v>151</v>
      </c>
      <c r="I4671" s="176" t="s">
        <v>200</v>
      </c>
      <c r="J4671" s="250" t="s">
        <v>13</v>
      </c>
      <c r="K4671" s="178">
        <v>203000</v>
      </c>
      <c r="L4671" s="178">
        <v>0</v>
      </c>
      <c r="M4671" s="178">
        <v>0</v>
      </c>
      <c r="N4671" s="182" t="s">
        <v>146</v>
      </c>
      <c r="O4671" s="183" t="s">
        <v>146</v>
      </c>
    </row>
    <row r="4672" spans="1:15" customFormat="1" ht="15.5" x14ac:dyDescent="0.35">
      <c r="A4672" s="123" t="s">
        <v>10076</v>
      </c>
      <c r="B4672" s="124" t="s">
        <v>10077</v>
      </c>
      <c r="C4672" s="123" t="s">
        <v>90</v>
      </c>
      <c r="D4672" s="123" t="s">
        <v>911</v>
      </c>
      <c r="E4672" s="123" t="s">
        <v>912</v>
      </c>
      <c r="F4672" s="123">
        <v>2024</v>
      </c>
      <c r="G4672" s="123" t="s">
        <v>138</v>
      </c>
      <c r="H4672" s="123" t="s">
        <v>151</v>
      </c>
      <c r="I4672" s="123" t="s">
        <v>200</v>
      </c>
      <c r="J4672" s="251" t="s">
        <v>77</v>
      </c>
      <c r="K4672" s="181">
        <v>100000</v>
      </c>
      <c r="L4672" s="181">
        <v>0</v>
      </c>
      <c r="M4672" s="181">
        <v>0</v>
      </c>
      <c r="N4672" s="182" t="s">
        <v>146</v>
      </c>
      <c r="O4672" s="183" t="s">
        <v>146</v>
      </c>
    </row>
    <row r="4673" spans="1:15" customFormat="1" ht="15.5" x14ac:dyDescent="0.35">
      <c r="A4673" s="176" t="s">
        <v>10078</v>
      </c>
      <c r="B4673" s="177" t="s">
        <v>10079</v>
      </c>
      <c r="C4673" s="176" t="s">
        <v>87</v>
      </c>
      <c r="D4673" s="176" t="s">
        <v>592</v>
      </c>
      <c r="E4673" s="176" t="s">
        <v>593</v>
      </c>
      <c r="F4673" s="176">
        <v>2024</v>
      </c>
      <c r="G4673" s="176" t="s">
        <v>138</v>
      </c>
      <c r="H4673" s="176" t="s">
        <v>210</v>
      </c>
      <c r="I4673" s="176" t="s">
        <v>429</v>
      </c>
      <c r="J4673" s="250" t="s">
        <v>13</v>
      </c>
      <c r="K4673" s="178">
        <v>1</v>
      </c>
      <c r="L4673" s="178">
        <v>0</v>
      </c>
      <c r="M4673" s="178">
        <v>0</v>
      </c>
      <c r="N4673" s="182" t="s">
        <v>146</v>
      </c>
      <c r="O4673" s="183" t="s">
        <v>146</v>
      </c>
    </row>
    <row r="4674" spans="1:15" customFormat="1" ht="15.5" x14ac:dyDescent="0.35">
      <c r="A4674" s="123" t="s">
        <v>10080</v>
      </c>
      <c r="B4674" s="124" t="s">
        <v>10081</v>
      </c>
      <c r="C4674" s="123" t="s">
        <v>97</v>
      </c>
      <c r="D4674" s="123" t="s">
        <v>685</v>
      </c>
      <c r="E4674" s="123" t="s">
        <v>1324</v>
      </c>
      <c r="F4674" s="123">
        <v>2024</v>
      </c>
      <c r="G4674" s="123" t="s">
        <v>138</v>
      </c>
      <c r="H4674" s="123" t="s">
        <v>321</v>
      </c>
      <c r="I4674" s="123" t="s">
        <v>322</v>
      </c>
      <c r="J4674" s="251" t="s">
        <v>77</v>
      </c>
      <c r="K4674" s="181">
        <v>12229</v>
      </c>
      <c r="L4674" s="181">
        <v>0</v>
      </c>
      <c r="M4674" s="181">
        <v>0</v>
      </c>
      <c r="N4674" s="182" t="s">
        <v>146</v>
      </c>
      <c r="O4674" s="183" t="s">
        <v>146</v>
      </c>
    </row>
    <row r="4675" spans="1:15" customFormat="1" ht="15.5" x14ac:dyDescent="0.35">
      <c r="A4675" s="176" t="s">
        <v>10082</v>
      </c>
      <c r="B4675" s="177" t="s">
        <v>10083</v>
      </c>
      <c r="C4675" s="176" t="s">
        <v>91</v>
      </c>
      <c r="D4675" s="176" t="s">
        <v>763</v>
      </c>
      <c r="E4675" s="176" t="s">
        <v>2288</v>
      </c>
      <c r="F4675" s="176">
        <v>2024</v>
      </c>
      <c r="G4675" s="176" t="s">
        <v>138</v>
      </c>
      <c r="H4675" s="176" t="s">
        <v>847</v>
      </c>
      <c r="I4675" s="176" t="s">
        <v>1673</v>
      </c>
      <c r="J4675" s="250" t="s">
        <v>77</v>
      </c>
      <c r="K4675" s="178">
        <v>4601</v>
      </c>
      <c r="L4675" s="178">
        <v>0</v>
      </c>
      <c r="M4675" s="178">
        <v>0</v>
      </c>
      <c r="N4675" s="182" t="s">
        <v>146</v>
      </c>
      <c r="O4675" s="183" t="s">
        <v>146</v>
      </c>
    </row>
    <row r="4676" spans="1:15" customFormat="1" ht="15.5" x14ac:dyDescent="0.35">
      <c r="A4676" s="123" t="s">
        <v>10084</v>
      </c>
      <c r="B4676" s="124" t="s">
        <v>10085</v>
      </c>
      <c r="C4676" s="123" t="s">
        <v>91</v>
      </c>
      <c r="D4676" s="123" t="s">
        <v>763</v>
      </c>
      <c r="E4676" s="123" t="s">
        <v>764</v>
      </c>
      <c r="F4676" s="123">
        <v>2024</v>
      </c>
      <c r="G4676" s="123" t="s">
        <v>138</v>
      </c>
      <c r="H4676" s="123" t="s">
        <v>151</v>
      </c>
      <c r="I4676" s="123" t="s">
        <v>200</v>
      </c>
      <c r="J4676" s="251" t="s">
        <v>13</v>
      </c>
      <c r="K4676" s="181">
        <v>39319</v>
      </c>
      <c r="L4676" s="181">
        <v>0</v>
      </c>
      <c r="M4676" s="181">
        <v>0</v>
      </c>
      <c r="N4676" s="182" t="s">
        <v>146</v>
      </c>
      <c r="O4676" s="183" t="s">
        <v>146</v>
      </c>
    </row>
    <row r="4677" spans="1:15" customFormat="1" ht="15.5" x14ac:dyDescent="0.35">
      <c r="A4677" s="176" t="s">
        <v>10086</v>
      </c>
      <c r="B4677" s="177" t="s">
        <v>10087</v>
      </c>
      <c r="C4677" s="176" t="s">
        <v>88</v>
      </c>
      <c r="D4677" s="176" t="s">
        <v>626</v>
      </c>
      <c r="E4677" s="176" t="s">
        <v>626</v>
      </c>
      <c r="F4677" s="176">
        <v>2024</v>
      </c>
      <c r="G4677" s="176" t="s">
        <v>138</v>
      </c>
      <c r="H4677" s="176" t="s">
        <v>182</v>
      </c>
      <c r="I4677" s="176" t="s">
        <v>330</v>
      </c>
      <c r="J4677" s="250" t="s">
        <v>13</v>
      </c>
      <c r="K4677" s="178">
        <v>1500</v>
      </c>
      <c r="L4677" s="178">
        <v>0</v>
      </c>
      <c r="M4677" s="178">
        <v>0</v>
      </c>
      <c r="N4677" s="182" t="s">
        <v>146</v>
      </c>
      <c r="O4677" s="183" t="s">
        <v>146</v>
      </c>
    </row>
    <row r="4678" spans="1:15" customFormat="1" ht="15.5" x14ac:dyDescent="0.35">
      <c r="A4678" s="123" t="s">
        <v>10088</v>
      </c>
      <c r="B4678" s="124" t="s">
        <v>10089</v>
      </c>
      <c r="C4678" s="123" t="s">
        <v>89</v>
      </c>
      <c r="D4678" s="123" t="s">
        <v>495</v>
      </c>
      <c r="E4678" s="123" t="s">
        <v>3450</v>
      </c>
      <c r="F4678" s="123">
        <v>2024</v>
      </c>
      <c r="G4678" s="123" t="s">
        <v>138</v>
      </c>
      <c r="H4678" s="123" t="s">
        <v>139</v>
      </c>
      <c r="I4678" s="123" t="s">
        <v>168</v>
      </c>
      <c r="J4678" s="251" t="s">
        <v>13</v>
      </c>
      <c r="K4678" s="181">
        <v>6000</v>
      </c>
      <c r="L4678" s="181">
        <v>0</v>
      </c>
      <c r="M4678" s="181">
        <v>0</v>
      </c>
      <c r="N4678" s="182" t="s">
        <v>146</v>
      </c>
      <c r="O4678" s="183" t="s">
        <v>146</v>
      </c>
    </row>
    <row r="4679" spans="1:15" customFormat="1" ht="15.5" x14ac:dyDescent="0.35">
      <c r="A4679" s="176" t="s">
        <v>10090</v>
      </c>
      <c r="B4679" s="177" t="s">
        <v>10091</v>
      </c>
      <c r="C4679" s="176" t="s">
        <v>89</v>
      </c>
      <c r="D4679" s="176" t="s">
        <v>221</v>
      </c>
      <c r="E4679" s="176" t="s">
        <v>2693</v>
      </c>
      <c r="F4679" s="176">
        <v>2024</v>
      </c>
      <c r="G4679" s="176" t="s">
        <v>138</v>
      </c>
      <c r="H4679" s="176" t="s">
        <v>139</v>
      </c>
      <c r="I4679" s="176" t="s">
        <v>140</v>
      </c>
      <c r="J4679" s="250" t="s">
        <v>13</v>
      </c>
      <c r="K4679" s="178">
        <v>55379</v>
      </c>
      <c r="L4679" s="178">
        <v>0</v>
      </c>
      <c r="M4679" s="178">
        <v>0</v>
      </c>
      <c r="N4679" s="182" t="s">
        <v>146</v>
      </c>
      <c r="O4679" s="183" t="s">
        <v>146</v>
      </c>
    </row>
    <row r="4680" spans="1:15" customFormat="1" ht="15.5" x14ac:dyDescent="0.35">
      <c r="A4680" s="123" t="s">
        <v>10092</v>
      </c>
      <c r="B4680" s="124" t="s">
        <v>10093</v>
      </c>
      <c r="C4680" s="123" t="s">
        <v>111</v>
      </c>
      <c r="D4680" s="123" t="s">
        <v>932</v>
      </c>
      <c r="E4680" s="123" t="s">
        <v>933</v>
      </c>
      <c r="F4680" s="123">
        <v>2024</v>
      </c>
      <c r="G4680" s="123" t="s">
        <v>138</v>
      </c>
      <c r="H4680" s="123" t="s">
        <v>162</v>
      </c>
      <c r="I4680" s="123" t="s">
        <v>2166</v>
      </c>
      <c r="J4680" s="251" t="s">
        <v>77</v>
      </c>
      <c r="K4680" s="181">
        <v>812291</v>
      </c>
      <c r="L4680" s="181">
        <v>0</v>
      </c>
      <c r="M4680" s="181">
        <v>0</v>
      </c>
      <c r="N4680" s="182" t="s">
        <v>146</v>
      </c>
      <c r="O4680" s="183" t="s">
        <v>146</v>
      </c>
    </row>
    <row r="4681" spans="1:15" customFormat="1" ht="15.5" x14ac:dyDescent="0.35">
      <c r="A4681" s="176" t="s">
        <v>10094</v>
      </c>
      <c r="B4681" s="177" t="s">
        <v>10095</v>
      </c>
      <c r="C4681" s="176" t="s">
        <v>93</v>
      </c>
      <c r="D4681" s="176" t="s">
        <v>194</v>
      </c>
      <c r="E4681" s="176" t="s">
        <v>194</v>
      </c>
      <c r="F4681" s="176">
        <v>2024</v>
      </c>
      <c r="G4681" s="176" t="s">
        <v>138</v>
      </c>
      <c r="H4681" s="176" t="s">
        <v>182</v>
      </c>
      <c r="I4681" s="176" t="s">
        <v>183</v>
      </c>
      <c r="J4681" s="250" t="s">
        <v>13</v>
      </c>
      <c r="K4681" s="178">
        <v>19072</v>
      </c>
      <c r="L4681" s="178">
        <v>0</v>
      </c>
      <c r="M4681" s="178">
        <v>0</v>
      </c>
      <c r="N4681" s="182" t="s">
        <v>146</v>
      </c>
      <c r="O4681" s="183" t="s">
        <v>146</v>
      </c>
    </row>
    <row r="4682" spans="1:15" customFormat="1" ht="15.5" x14ac:dyDescent="0.35">
      <c r="A4682" s="123" t="s">
        <v>10096</v>
      </c>
      <c r="B4682" s="124" t="s">
        <v>10097</v>
      </c>
      <c r="C4682" s="123" t="s">
        <v>92</v>
      </c>
      <c r="D4682" s="123" t="s">
        <v>361</v>
      </c>
      <c r="E4682" s="123" t="s">
        <v>362</v>
      </c>
      <c r="F4682" s="123">
        <v>2024</v>
      </c>
      <c r="G4682" s="123" t="s">
        <v>138</v>
      </c>
      <c r="H4682" s="123" t="s">
        <v>182</v>
      </c>
      <c r="I4682" s="123" t="s">
        <v>330</v>
      </c>
      <c r="J4682" s="251" t="s">
        <v>13</v>
      </c>
      <c r="K4682" s="181">
        <v>85661</v>
      </c>
      <c r="L4682" s="181">
        <v>0</v>
      </c>
      <c r="M4682" s="181">
        <v>0</v>
      </c>
      <c r="N4682" s="182" t="s">
        <v>146</v>
      </c>
      <c r="O4682" s="183" t="s">
        <v>146</v>
      </c>
    </row>
    <row r="4683" spans="1:15" customFormat="1" ht="15.5" x14ac:dyDescent="0.35">
      <c r="A4683" s="176" t="s">
        <v>10098</v>
      </c>
      <c r="B4683" s="177" t="s">
        <v>10099</v>
      </c>
      <c r="C4683" s="176" t="s">
        <v>90</v>
      </c>
      <c r="D4683" s="176" t="s">
        <v>306</v>
      </c>
      <c r="E4683" s="176" t="s">
        <v>2024</v>
      </c>
      <c r="F4683" s="176">
        <v>2024</v>
      </c>
      <c r="G4683" s="176" t="s">
        <v>138</v>
      </c>
      <c r="H4683" s="176" t="s">
        <v>847</v>
      </c>
      <c r="I4683" s="176" t="s">
        <v>1673</v>
      </c>
      <c r="J4683" s="250" t="s">
        <v>13</v>
      </c>
      <c r="K4683" s="178">
        <v>275464</v>
      </c>
      <c r="L4683" s="178">
        <v>0</v>
      </c>
      <c r="M4683" s="178">
        <v>0</v>
      </c>
      <c r="N4683" s="182" t="s">
        <v>146</v>
      </c>
      <c r="O4683" s="183" t="s">
        <v>146</v>
      </c>
    </row>
    <row r="4684" spans="1:15" customFormat="1" ht="15.5" x14ac:dyDescent="0.35">
      <c r="A4684" s="123" t="s">
        <v>10100</v>
      </c>
      <c r="B4684" s="124" t="s">
        <v>10101</v>
      </c>
      <c r="C4684" s="123" t="s">
        <v>91</v>
      </c>
      <c r="D4684" s="123" t="s">
        <v>384</v>
      </c>
      <c r="E4684" s="123" t="s">
        <v>2636</v>
      </c>
      <c r="F4684" s="123">
        <v>2024</v>
      </c>
      <c r="G4684" s="123" t="s">
        <v>138</v>
      </c>
      <c r="H4684" s="123" t="s">
        <v>139</v>
      </c>
      <c r="I4684" s="123" t="s">
        <v>140</v>
      </c>
      <c r="J4684" s="251" t="s">
        <v>13</v>
      </c>
      <c r="K4684" s="181">
        <v>162960</v>
      </c>
      <c r="L4684" s="181">
        <v>0</v>
      </c>
      <c r="M4684" s="181">
        <v>0</v>
      </c>
      <c r="N4684" s="182" t="s">
        <v>146</v>
      </c>
      <c r="O4684" s="183" t="s">
        <v>146</v>
      </c>
    </row>
    <row r="4685" spans="1:15" customFormat="1" ht="15.5" x14ac:dyDescent="0.35">
      <c r="A4685" s="176" t="s">
        <v>10102</v>
      </c>
      <c r="B4685" s="177" t="s">
        <v>10103</v>
      </c>
      <c r="C4685" s="176" t="s">
        <v>111</v>
      </c>
      <c r="D4685" s="176" t="s">
        <v>155</v>
      </c>
      <c r="E4685" s="176" t="s">
        <v>155</v>
      </c>
      <c r="F4685" s="176">
        <v>2024</v>
      </c>
      <c r="G4685" s="176" t="s">
        <v>138</v>
      </c>
      <c r="H4685" s="176" t="s">
        <v>270</v>
      </c>
      <c r="I4685" s="176" t="s">
        <v>271</v>
      </c>
      <c r="J4685" s="250" t="s">
        <v>77</v>
      </c>
      <c r="K4685" s="178">
        <v>127408</v>
      </c>
      <c r="L4685" s="178">
        <v>0</v>
      </c>
      <c r="M4685" s="178">
        <v>0</v>
      </c>
      <c r="N4685" s="182" t="s">
        <v>146</v>
      </c>
      <c r="O4685" s="183" t="s">
        <v>146</v>
      </c>
    </row>
    <row r="4686" spans="1:15" customFormat="1" ht="15.5" x14ac:dyDescent="0.35">
      <c r="A4686" s="123" t="s">
        <v>10104</v>
      </c>
      <c r="B4686" s="124" t="s">
        <v>10105</v>
      </c>
      <c r="C4686" s="123" t="s">
        <v>89</v>
      </c>
      <c r="D4686" s="123" t="s">
        <v>221</v>
      </c>
      <c r="E4686" s="123" t="s">
        <v>62</v>
      </c>
      <c r="F4686" s="123">
        <v>2024</v>
      </c>
      <c r="G4686" s="123" t="s">
        <v>138</v>
      </c>
      <c r="H4686" s="123" t="s">
        <v>139</v>
      </c>
      <c r="I4686" s="123" t="s">
        <v>177</v>
      </c>
      <c r="J4686" s="251" t="s">
        <v>13</v>
      </c>
      <c r="K4686" s="181">
        <v>25000</v>
      </c>
      <c r="L4686" s="181">
        <v>0</v>
      </c>
      <c r="M4686" s="181">
        <v>0</v>
      </c>
      <c r="N4686" s="182" t="s">
        <v>146</v>
      </c>
      <c r="O4686" s="183" t="s">
        <v>146</v>
      </c>
    </row>
    <row r="4687" spans="1:15" customFormat="1" ht="15.5" x14ac:dyDescent="0.35">
      <c r="A4687" s="176" t="s">
        <v>10106</v>
      </c>
      <c r="B4687" s="177" t="s">
        <v>10107</v>
      </c>
      <c r="C4687" s="176" t="s">
        <v>92</v>
      </c>
      <c r="D4687" s="176" t="s">
        <v>361</v>
      </c>
      <c r="E4687" s="176" t="s">
        <v>1218</v>
      </c>
      <c r="F4687" s="176">
        <v>2024</v>
      </c>
      <c r="G4687" s="176" t="s">
        <v>138</v>
      </c>
      <c r="H4687" s="176" t="s">
        <v>196</v>
      </c>
      <c r="I4687" s="176" t="s">
        <v>10108</v>
      </c>
      <c r="J4687" s="250" t="s">
        <v>13</v>
      </c>
      <c r="K4687" s="178">
        <v>1098993</v>
      </c>
      <c r="L4687" s="178">
        <v>0</v>
      </c>
      <c r="M4687" s="178">
        <v>0</v>
      </c>
      <c r="N4687" s="182" t="s">
        <v>146</v>
      </c>
      <c r="O4687" s="183" t="s">
        <v>146</v>
      </c>
    </row>
    <row r="4688" spans="1:15" customFormat="1" ht="15.5" x14ac:dyDescent="0.35">
      <c r="A4688" s="123" t="s">
        <v>10109</v>
      </c>
      <c r="B4688" s="124" t="s">
        <v>10110</v>
      </c>
      <c r="C4688" s="123" t="s">
        <v>89</v>
      </c>
      <c r="D4688" s="123" t="s">
        <v>186</v>
      </c>
      <c r="E4688" s="123" t="s">
        <v>3989</v>
      </c>
      <c r="F4688" s="123">
        <v>2024</v>
      </c>
      <c r="G4688" s="123" t="s">
        <v>138</v>
      </c>
      <c r="H4688" s="123" t="s">
        <v>182</v>
      </c>
      <c r="I4688" s="123" t="s">
        <v>330</v>
      </c>
      <c r="J4688" s="251" t="s">
        <v>77</v>
      </c>
      <c r="K4688" s="181">
        <v>918542</v>
      </c>
      <c r="L4688" s="181">
        <v>0</v>
      </c>
      <c r="M4688" s="181">
        <v>0</v>
      </c>
      <c r="N4688" s="182" t="s">
        <v>146</v>
      </c>
      <c r="O4688" s="183" t="s">
        <v>146</v>
      </c>
    </row>
    <row r="4689" spans="1:15" customFormat="1" ht="15.5" x14ac:dyDescent="0.35">
      <c r="A4689" s="176" t="s">
        <v>10111</v>
      </c>
      <c r="B4689" s="177" t="s">
        <v>10112</v>
      </c>
      <c r="C4689" s="176" t="s">
        <v>88</v>
      </c>
      <c r="D4689" s="176" t="s">
        <v>412</v>
      </c>
      <c r="E4689" s="176" t="s">
        <v>413</v>
      </c>
      <c r="F4689" s="176">
        <v>2024</v>
      </c>
      <c r="G4689" s="176" t="s">
        <v>138</v>
      </c>
      <c r="H4689" s="176" t="s">
        <v>182</v>
      </c>
      <c r="I4689" s="176" t="s">
        <v>4156</v>
      </c>
      <c r="J4689" s="250" t="s">
        <v>13</v>
      </c>
      <c r="K4689" s="178">
        <v>500500</v>
      </c>
      <c r="L4689" s="178">
        <v>0</v>
      </c>
      <c r="M4689" s="178">
        <v>0</v>
      </c>
      <c r="N4689" s="182" t="s">
        <v>146</v>
      </c>
      <c r="O4689" s="183" t="s">
        <v>146</v>
      </c>
    </row>
    <row r="4690" spans="1:15" customFormat="1" ht="15.5" x14ac:dyDescent="0.35">
      <c r="A4690" s="123" t="s">
        <v>10113</v>
      </c>
      <c r="B4690" s="124" t="s">
        <v>10114</v>
      </c>
      <c r="C4690" s="123" t="s">
        <v>87</v>
      </c>
      <c r="D4690" s="123" t="s">
        <v>60</v>
      </c>
      <c r="E4690" s="123" t="s">
        <v>418</v>
      </c>
      <c r="F4690" s="123">
        <v>2024</v>
      </c>
      <c r="G4690" s="123" t="s">
        <v>138</v>
      </c>
      <c r="H4690" s="123" t="s">
        <v>182</v>
      </c>
      <c r="I4690" s="123" t="s">
        <v>330</v>
      </c>
      <c r="J4690" s="251" t="s">
        <v>13</v>
      </c>
      <c r="K4690" s="181">
        <v>1028387</v>
      </c>
      <c r="L4690" s="181">
        <v>0</v>
      </c>
      <c r="M4690" s="181">
        <v>0</v>
      </c>
      <c r="N4690" s="182" t="s">
        <v>146</v>
      </c>
      <c r="O4690" s="183" t="s">
        <v>146</v>
      </c>
    </row>
    <row r="4691" spans="1:15" customFormat="1" ht="15.5" x14ac:dyDescent="0.35">
      <c r="A4691" s="176" t="s">
        <v>10115</v>
      </c>
      <c r="B4691" s="177" t="s">
        <v>10116</v>
      </c>
      <c r="C4691" s="176" t="s">
        <v>92</v>
      </c>
      <c r="D4691" s="176" t="s">
        <v>361</v>
      </c>
      <c r="E4691" s="176" t="s">
        <v>362</v>
      </c>
      <c r="F4691" s="176">
        <v>2024</v>
      </c>
      <c r="G4691" s="176" t="s">
        <v>138</v>
      </c>
      <c r="H4691" s="176" t="s">
        <v>144</v>
      </c>
      <c r="I4691" s="176" t="s">
        <v>943</v>
      </c>
      <c r="J4691" s="250" t="s">
        <v>13</v>
      </c>
      <c r="K4691" s="178">
        <v>2326</v>
      </c>
      <c r="L4691" s="178">
        <v>0</v>
      </c>
      <c r="M4691" s="178">
        <v>0</v>
      </c>
      <c r="N4691" s="182" t="s">
        <v>146</v>
      </c>
      <c r="O4691" s="183" t="s">
        <v>146</v>
      </c>
    </row>
    <row r="4692" spans="1:15" customFormat="1" ht="15.5" x14ac:dyDescent="0.35">
      <c r="A4692" s="123" t="s">
        <v>10117</v>
      </c>
      <c r="B4692" s="124" t="s">
        <v>10118</v>
      </c>
      <c r="C4692" s="123" t="s">
        <v>109</v>
      </c>
      <c r="D4692" s="123" t="s">
        <v>368</v>
      </c>
      <c r="E4692" s="123" t="s">
        <v>155</v>
      </c>
      <c r="F4692" s="123">
        <v>2024</v>
      </c>
      <c r="G4692" s="123" t="s">
        <v>138</v>
      </c>
      <c r="H4692" s="123" t="s">
        <v>151</v>
      </c>
      <c r="I4692" s="123" t="s">
        <v>200</v>
      </c>
      <c r="J4692" s="251" t="s">
        <v>13</v>
      </c>
      <c r="K4692" s="181">
        <v>72812</v>
      </c>
      <c r="L4692" s="181">
        <v>0</v>
      </c>
      <c r="M4692" s="181">
        <v>0</v>
      </c>
      <c r="N4692" s="182" t="s">
        <v>146</v>
      </c>
      <c r="O4692" s="183" t="s">
        <v>146</v>
      </c>
    </row>
    <row r="4693" spans="1:15" customFormat="1" ht="15.5" x14ac:dyDescent="0.35">
      <c r="A4693" s="176" t="s">
        <v>10119</v>
      </c>
      <c r="B4693" s="177" t="s">
        <v>10120</v>
      </c>
      <c r="C4693" s="176" t="s">
        <v>111</v>
      </c>
      <c r="D4693" s="176" t="s">
        <v>155</v>
      </c>
      <c r="E4693" s="176" t="s">
        <v>155</v>
      </c>
      <c r="F4693" s="176">
        <v>2024</v>
      </c>
      <c r="G4693" s="176" t="s">
        <v>138</v>
      </c>
      <c r="H4693" s="176" t="s">
        <v>182</v>
      </c>
      <c r="I4693" s="176" t="s">
        <v>330</v>
      </c>
      <c r="J4693" s="250" t="s">
        <v>15</v>
      </c>
      <c r="K4693" s="178">
        <v>157299</v>
      </c>
      <c r="L4693" s="178">
        <v>0</v>
      </c>
      <c r="M4693" s="178">
        <v>0</v>
      </c>
      <c r="N4693" s="182" t="s">
        <v>146</v>
      </c>
      <c r="O4693" s="183" t="s">
        <v>146</v>
      </c>
    </row>
    <row r="4694" spans="1:15" customFormat="1" ht="15.5" x14ac:dyDescent="0.35">
      <c r="A4694" s="123" t="s">
        <v>10121</v>
      </c>
      <c r="B4694" s="124" t="s">
        <v>10122</v>
      </c>
      <c r="C4694" s="123" t="s">
        <v>92</v>
      </c>
      <c r="D4694" s="123" t="s">
        <v>721</v>
      </c>
      <c r="E4694" s="123" t="s">
        <v>3298</v>
      </c>
      <c r="F4694" s="123">
        <v>2024</v>
      </c>
      <c r="G4694" s="123" t="s">
        <v>138</v>
      </c>
      <c r="H4694" s="123" t="s">
        <v>182</v>
      </c>
      <c r="I4694" s="123" t="s">
        <v>330</v>
      </c>
      <c r="J4694" s="251" t="s">
        <v>77</v>
      </c>
      <c r="K4694" s="181">
        <v>706291</v>
      </c>
      <c r="L4694" s="181">
        <v>0</v>
      </c>
      <c r="M4694" s="181">
        <v>0</v>
      </c>
      <c r="N4694" s="182" t="s">
        <v>146</v>
      </c>
      <c r="O4694" s="183" t="s">
        <v>146</v>
      </c>
    </row>
    <row r="4695" spans="1:15" customFormat="1" ht="15.5" x14ac:dyDescent="0.35">
      <c r="A4695" s="176" t="s">
        <v>10123</v>
      </c>
      <c r="B4695" s="177" t="s">
        <v>10124</v>
      </c>
      <c r="C4695" s="176" t="s">
        <v>91</v>
      </c>
      <c r="D4695" s="176" t="s">
        <v>460</v>
      </c>
      <c r="E4695" s="176" t="s">
        <v>5070</v>
      </c>
      <c r="F4695" s="176">
        <v>2024</v>
      </c>
      <c r="G4695" s="176" t="s">
        <v>138</v>
      </c>
      <c r="H4695" s="176" t="s">
        <v>151</v>
      </c>
      <c r="I4695" s="176" t="s">
        <v>200</v>
      </c>
      <c r="J4695" s="250" t="s">
        <v>13</v>
      </c>
      <c r="K4695" s="178">
        <v>1244398</v>
      </c>
      <c r="L4695" s="178">
        <v>0</v>
      </c>
      <c r="M4695" s="178">
        <v>0</v>
      </c>
      <c r="N4695" s="182" t="s">
        <v>146</v>
      </c>
      <c r="O4695" s="183" t="s">
        <v>146</v>
      </c>
    </row>
    <row r="4696" spans="1:15" customFormat="1" ht="15.5" x14ac:dyDescent="0.35">
      <c r="A4696" s="123" t="s">
        <v>10125</v>
      </c>
      <c r="B4696" s="124" t="s">
        <v>10126</v>
      </c>
      <c r="C4696" s="123" t="s">
        <v>90</v>
      </c>
      <c r="D4696" s="123" t="s">
        <v>63</v>
      </c>
      <c r="E4696" s="123" t="s">
        <v>63</v>
      </c>
      <c r="F4696" s="123">
        <v>2024</v>
      </c>
      <c r="G4696" s="123" t="s">
        <v>138</v>
      </c>
      <c r="H4696" s="123" t="s">
        <v>182</v>
      </c>
      <c r="I4696" s="123" t="s">
        <v>330</v>
      </c>
      <c r="J4696" s="251" t="s">
        <v>13</v>
      </c>
      <c r="K4696" s="181">
        <v>233754</v>
      </c>
      <c r="L4696" s="181">
        <v>0</v>
      </c>
      <c r="M4696" s="181">
        <v>0</v>
      </c>
      <c r="N4696" s="182" t="s">
        <v>146</v>
      </c>
      <c r="O4696" s="183" t="s">
        <v>146</v>
      </c>
    </row>
    <row r="4697" spans="1:15" customFormat="1" ht="15.5" x14ac:dyDescent="0.35">
      <c r="A4697" s="176" t="s">
        <v>10127</v>
      </c>
      <c r="B4697" s="177" t="s">
        <v>10128</v>
      </c>
      <c r="C4697" s="176" t="s">
        <v>90</v>
      </c>
      <c r="D4697" s="176" t="s">
        <v>306</v>
      </c>
      <c r="E4697" s="176" t="s">
        <v>306</v>
      </c>
      <c r="F4697" s="176">
        <v>2024</v>
      </c>
      <c r="G4697" s="176" t="s">
        <v>138</v>
      </c>
      <c r="H4697" s="176" t="s">
        <v>182</v>
      </c>
      <c r="I4697" s="176" t="s">
        <v>330</v>
      </c>
      <c r="J4697" s="250" t="s">
        <v>77</v>
      </c>
      <c r="K4697" s="178">
        <v>58042</v>
      </c>
      <c r="L4697" s="178">
        <v>0</v>
      </c>
      <c r="M4697" s="178">
        <v>0</v>
      </c>
      <c r="N4697" s="182" t="s">
        <v>146</v>
      </c>
      <c r="O4697" s="183" t="s">
        <v>146</v>
      </c>
    </row>
    <row r="4698" spans="1:15" customFormat="1" ht="15.5" x14ac:dyDescent="0.35">
      <c r="A4698" s="123" t="s">
        <v>10129</v>
      </c>
      <c r="B4698" s="124" t="s">
        <v>10130</v>
      </c>
      <c r="C4698" s="123" t="s">
        <v>109</v>
      </c>
      <c r="D4698" s="123" t="s">
        <v>368</v>
      </c>
      <c r="E4698" s="123" t="s">
        <v>609</v>
      </c>
      <c r="F4698" s="123">
        <v>2024</v>
      </c>
      <c r="G4698" s="123" t="s">
        <v>138</v>
      </c>
      <c r="H4698" s="123" t="s">
        <v>182</v>
      </c>
      <c r="I4698" s="123" t="s">
        <v>1000</v>
      </c>
      <c r="J4698" s="251" t="s">
        <v>77</v>
      </c>
      <c r="K4698" s="181">
        <v>10</v>
      </c>
      <c r="L4698" s="181">
        <v>0</v>
      </c>
      <c r="M4698" s="181">
        <v>0</v>
      </c>
      <c r="N4698" s="182" t="s">
        <v>146</v>
      </c>
      <c r="O4698" s="183" t="s">
        <v>146</v>
      </c>
    </row>
    <row r="4699" spans="1:15" customFormat="1" ht="15.5" x14ac:dyDescent="0.35">
      <c r="A4699" s="176" t="s">
        <v>10131</v>
      </c>
      <c r="B4699" s="177" t="s">
        <v>10132</v>
      </c>
      <c r="C4699" s="176" t="s">
        <v>90</v>
      </c>
      <c r="D4699" s="176" t="s">
        <v>6616</v>
      </c>
      <c r="E4699" s="176" t="s">
        <v>6616</v>
      </c>
      <c r="F4699" s="176">
        <v>2024</v>
      </c>
      <c r="G4699" s="176" t="s">
        <v>138</v>
      </c>
      <c r="H4699" s="176" t="s">
        <v>847</v>
      </c>
      <c r="I4699" s="176" t="s">
        <v>848</v>
      </c>
      <c r="J4699" s="250" t="s">
        <v>77</v>
      </c>
      <c r="K4699" s="178">
        <v>780283</v>
      </c>
      <c r="L4699" s="178">
        <v>0</v>
      </c>
      <c r="M4699" s="178">
        <v>0</v>
      </c>
      <c r="N4699" s="182" t="s">
        <v>146</v>
      </c>
      <c r="O4699" s="183" t="s">
        <v>146</v>
      </c>
    </row>
    <row r="4700" spans="1:15" customFormat="1" ht="15.5" x14ac:dyDescent="0.35">
      <c r="A4700" s="123" t="s">
        <v>10133</v>
      </c>
      <c r="B4700" s="124" t="s">
        <v>10134</v>
      </c>
      <c r="C4700" s="123" t="s">
        <v>96</v>
      </c>
      <c r="D4700" s="123" t="s">
        <v>166</v>
      </c>
      <c r="E4700" s="123" t="s">
        <v>977</v>
      </c>
      <c r="F4700" s="123">
        <v>2024</v>
      </c>
      <c r="G4700" s="123" t="s">
        <v>138</v>
      </c>
      <c r="H4700" s="123" t="s">
        <v>847</v>
      </c>
      <c r="I4700" s="123" t="s">
        <v>848</v>
      </c>
      <c r="J4700" s="251" t="s">
        <v>13</v>
      </c>
      <c r="K4700" s="181">
        <v>1</v>
      </c>
      <c r="L4700" s="181">
        <v>0</v>
      </c>
      <c r="M4700" s="181">
        <v>0</v>
      </c>
      <c r="N4700" s="182" t="s">
        <v>146</v>
      </c>
      <c r="O4700" s="183" t="s">
        <v>146</v>
      </c>
    </row>
    <row r="4701" spans="1:15" customFormat="1" ht="15.5" x14ac:dyDescent="0.35">
      <c r="A4701" s="176" t="s">
        <v>10135</v>
      </c>
      <c r="B4701" s="177" t="s">
        <v>10136</v>
      </c>
      <c r="C4701" s="176" t="s">
        <v>109</v>
      </c>
      <c r="D4701" s="176" t="s">
        <v>171</v>
      </c>
      <c r="E4701" s="176" t="s">
        <v>1047</v>
      </c>
      <c r="F4701" s="176">
        <v>2024</v>
      </c>
      <c r="G4701" s="176" t="s">
        <v>138</v>
      </c>
      <c r="H4701" s="176" t="s">
        <v>144</v>
      </c>
      <c r="I4701" s="176" t="s">
        <v>145</v>
      </c>
      <c r="J4701" s="250" t="s">
        <v>13</v>
      </c>
      <c r="K4701" s="178">
        <v>2150</v>
      </c>
      <c r="L4701" s="178">
        <v>0</v>
      </c>
      <c r="M4701" s="178">
        <v>0</v>
      </c>
      <c r="N4701" s="182" t="s">
        <v>146</v>
      </c>
      <c r="O4701" s="183" t="s">
        <v>146</v>
      </c>
    </row>
    <row r="4702" spans="1:15" customFormat="1" ht="15.5" x14ac:dyDescent="0.35">
      <c r="A4702" s="123" t="s">
        <v>10137</v>
      </c>
      <c r="B4702" s="124" t="s">
        <v>10138</v>
      </c>
      <c r="C4702" s="123" t="s">
        <v>109</v>
      </c>
      <c r="D4702" s="123" t="s">
        <v>171</v>
      </c>
      <c r="E4702" s="123" t="s">
        <v>1047</v>
      </c>
      <c r="F4702" s="123">
        <v>2024</v>
      </c>
      <c r="G4702" s="123" t="s">
        <v>138</v>
      </c>
      <c r="H4702" s="123" t="s">
        <v>144</v>
      </c>
      <c r="I4702" s="123" t="s">
        <v>145</v>
      </c>
      <c r="J4702" s="251" t="s">
        <v>13</v>
      </c>
      <c r="K4702" s="181">
        <v>11000</v>
      </c>
      <c r="L4702" s="181">
        <v>0</v>
      </c>
      <c r="M4702" s="181">
        <v>0</v>
      </c>
      <c r="N4702" s="182" t="s">
        <v>146</v>
      </c>
      <c r="O4702" s="183" t="s">
        <v>146</v>
      </c>
    </row>
    <row r="4703" spans="1:15" customFormat="1" ht="15.5" x14ac:dyDescent="0.35">
      <c r="A4703" s="176" t="s">
        <v>10139</v>
      </c>
      <c r="B4703" s="177" t="s">
        <v>10140</v>
      </c>
      <c r="C4703" s="176" t="s">
        <v>91</v>
      </c>
      <c r="D4703" s="176" t="s">
        <v>384</v>
      </c>
      <c r="E4703" s="176" t="s">
        <v>1824</v>
      </c>
      <c r="F4703" s="176">
        <v>2024</v>
      </c>
      <c r="G4703" s="176" t="s">
        <v>138</v>
      </c>
      <c r="H4703" s="176" t="s">
        <v>151</v>
      </c>
      <c r="I4703" s="176" t="s">
        <v>200</v>
      </c>
      <c r="J4703" s="250" t="s">
        <v>77</v>
      </c>
      <c r="K4703" s="178">
        <v>526754</v>
      </c>
      <c r="L4703" s="178">
        <v>0</v>
      </c>
      <c r="M4703" s="178">
        <v>0</v>
      </c>
      <c r="N4703" s="182" t="s">
        <v>146</v>
      </c>
      <c r="O4703" s="183" t="s">
        <v>146</v>
      </c>
    </row>
    <row r="4704" spans="1:15" customFormat="1" ht="15.5" x14ac:dyDescent="0.35">
      <c r="A4704" s="123" t="s">
        <v>10141</v>
      </c>
      <c r="B4704" s="124" t="s">
        <v>10142</v>
      </c>
      <c r="C4704" s="123" t="s">
        <v>96</v>
      </c>
      <c r="D4704" s="123" t="s">
        <v>166</v>
      </c>
      <c r="E4704" s="123" t="s">
        <v>174</v>
      </c>
      <c r="F4704" s="123">
        <v>2024</v>
      </c>
      <c r="G4704" s="123" t="s">
        <v>138</v>
      </c>
      <c r="H4704" s="123" t="s">
        <v>196</v>
      </c>
      <c r="I4704" s="123" t="s">
        <v>196</v>
      </c>
      <c r="J4704" s="251" t="s">
        <v>13</v>
      </c>
      <c r="K4704" s="181">
        <v>3</v>
      </c>
      <c r="L4704" s="181">
        <v>0</v>
      </c>
      <c r="M4704" s="181">
        <v>0</v>
      </c>
      <c r="N4704" s="182" t="s">
        <v>146</v>
      </c>
      <c r="O4704" s="183" t="s">
        <v>146</v>
      </c>
    </row>
    <row r="4705" spans="1:15" customFormat="1" ht="15.5" x14ac:dyDescent="0.35">
      <c r="A4705" s="176" t="s">
        <v>10143</v>
      </c>
      <c r="B4705" s="177" t="s">
        <v>10144</v>
      </c>
      <c r="C4705" s="176" t="s">
        <v>111</v>
      </c>
      <c r="D4705" s="176" t="s">
        <v>180</v>
      </c>
      <c r="E4705" s="176" t="s">
        <v>3319</v>
      </c>
      <c r="F4705" s="176">
        <v>2024</v>
      </c>
      <c r="G4705" s="176" t="s">
        <v>138</v>
      </c>
      <c r="H4705" s="176" t="s">
        <v>196</v>
      </c>
      <c r="I4705" s="176" t="s">
        <v>196</v>
      </c>
      <c r="J4705" s="250" t="s">
        <v>13</v>
      </c>
      <c r="K4705" s="178">
        <v>55946</v>
      </c>
      <c r="L4705" s="178">
        <v>0</v>
      </c>
      <c r="M4705" s="178">
        <v>0</v>
      </c>
      <c r="N4705" s="182" t="s">
        <v>146</v>
      </c>
      <c r="O4705" s="183" t="s">
        <v>146</v>
      </c>
    </row>
    <row r="4706" spans="1:15" customFormat="1" ht="15.5" x14ac:dyDescent="0.35">
      <c r="A4706" s="123" t="s">
        <v>10145</v>
      </c>
      <c r="B4706" s="124" t="s">
        <v>10146</v>
      </c>
      <c r="C4706" s="123" t="s">
        <v>111</v>
      </c>
      <c r="D4706" s="123" t="s">
        <v>319</v>
      </c>
      <c r="E4706" s="123" t="s">
        <v>320</v>
      </c>
      <c r="F4706" s="123">
        <v>2024</v>
      </c>
      <c r="G4706" s="123" t="s">
        <v>138</v>
      </c>
      <c r="H4706" s="123" t="s">
        <v>196</v>
      </c>
      <c r="I4706" s="123" t="s">
        <v>196</v>
      </c>
      <c r="J4706" s="251" t="s">
        <v>13</v>
      </c>
      <c r="K4706" s="181">
        <v>172764</v>
      </c>
      <c r="L4706" s="181">
        <v>0</v>
      </c>
      <c r="M4706" s="181">
        <v>0</v>
      </c>
      <c r="N4706" s="182" t="s">
        <v>146</v>
      </c>
      <c r="O4706" s="183" t="s">
        <v>146</v>
      </c>
    </row>
    <row r="4707" spans="1:15" customFormat="1" ht="15.5" x14ac:dyDescent="0.35">
      <c r="A4707" s="176" t="s">
        <v>10147</v>
      </c>
      <c r="B4707" s="177" t="s">
        <v>10148</v>
      </c>
      <c r="C4707" s="176" t="s">
        <v>89</v>
      </c>
      <c r="D4707" s="176" t="s">
        <v>221</v>
      </c>
      <c r="E4707" s="176" t="s">
        <v>155</v>
      </c>
      <c r="F4707" s="176">
        <v>2024</v>
      </c>
      <c r="G4707" s="176" t="s">
        <v>251</v>
      </c>
      <c r="H4707" s="176" t="s">
        <v>151</v>
      </c>
      <c r="I4707" s="176" t="s">
        <v>200</v>
      </c>
      <c r="J4707" s="250" t="s">
        <v>13</v>
      </c>
      <c r="K4707" s="178">
        <v>1</v>
      </c>
      <c r="L4707" s="178">
        <v>0</v>
      </c>
      <c r="M4707" s="178">
        <v>0</v>
      </c>
      <c r="N4707" s="182" t="s">
        <v>146</v>
      </c>
      <c r="O4707" s="183" t="s">
        <v>146</v>
      </c>
    </row>
    <row r="4708" spans="1:15" customFormat="1" ht="15.5" x14ac:dyDescent="0.35">
      <c r="A4708" s="123" t="s">
        <v>10149</v>
      </c>
      <c r="B4708" s="124" t="s">
        <v>10150</v>
      </c>
      <c r="C4708" s="123" t="s">
        <v>91</v>
      </c>
      <c r="D4708" s="123" t="s">
        <v>763</v>
      </c>
      <c r="E4708" s="123" t="s">
        <v>764</v>
      </c>
      <c r="F4708" s="123">
        <v>2024</v>
      </c>
      <c r="G4708" s="123" t="s">
        <v>138</v>
      </c>
      <c r="H4708" s="123" t="s">
        <v>321</v>
      </c>
      <c r="I4708" s="123" t="s">
        <v>322</v>
      </c>
      <c r="J4708" s="251" t="s">
        <v>77</v>
      </c>
      <c r="K4708" s="181">
        <v>100000</v>
      </c>
      <c r="L4708" s="181">
        <v>0</v>
      </c>
      <c r="M4708" s="181">
        <v>0</v>
      </c>
      <c r="N4708" s="182" t="s">
        <v>146</v>
      </c>
      <c r="O4708" s="183" t="s">
        <v>146</v>
      </c>
    </row>
    <row r="4709" spans="1:15" customFormat="1" ht="15.5" x14ac:dyDescent="0.35">
      <c r="A4709" s="176" t="s">
        <v>10151</v>
      </c>
      <c r="B4709" s="177" t="s">
        <v>10152</v>
      </c>
      <c r="C4709" s="176" t="s">
        <v>84</v>
      </c>
      <c r="D4709" s="176" t="s">
        <v>440</v>
      </c>
      <c r="E4709" s="176" t="s">
        <v>440</v>
      </c>
      <c r="F4709" s="176">
        <v>2024</v>
      </c>
      <c r="G4709" s="176" t="s">
        <v>2052</v>
      </c>
      <c r="H4709" s="176" t="s">
        <v>210</v>
      </c>
      <c r="I4709" s="176" t="s">
        <v>1370</v>
      </c>
      <c r="J4709" s="250" t="s">
        <v>13</v>
      </c>
      <c r="K4709" s="178">
        <v>2</v>
      </c>
      <c r="L4709" s="178">
        <v>0</v>
      </c>
      <c r="M4709" s="178">
        <v>0</v>
      </c>
      <c r="N4709" s="182" t="s">
        <v>146</v>
      </c>
      <c r="O4709" s="183" t="s">
        <v>146</v>
      </c>
    </row>
    <row r="4710" spans="1:15" customFormat="1" ht="15.5" x14ac:dyDescent="0.35">
      <c r="A4710" s="123" t="s">
        <v>10153</v>
      </c>
      <c r="B4710" s="124" t="s">
        <v>10154</v>
      </c>
      <c r="C4710" s="123" t="s">
        <v>84</v>
      </c>
      <c r="D4710" s="123" t="s">
        <v>440</v>
      </c>
      <c r="E4710" s="123" t="s">
        <v>440</v>
      </c>
      <c r="F4710" s="123">
        <v>2024</v>
      </c>
      <c r="G4710" s="123" t="s">
        <v>2052</v>
      </c>
      <c r="H4710" s="123" t="s">
        <v>210</v>
      </c>
      <c r="I4710" s="123" t="s">
        <v>1370</v>
      </c>
      <c r="J4710" s="251" t="s">
        <v>13</v>
      </c>
      <c r="K4710" s="181">
        <v>109575</v>
      </c>
      <c r="L4710" s="181">
        <v>0</v>
      </c>
      <c r="M4710" s="181">
        <v>0</v>
      </c>
      <c r="N4710" s="182" t="s">
        <v>146</v>
      </c>
      <c r="O4710" s="183" t="s">
        <v>146</v>
      </c>
    </row>
    <row r="4711" spans="1:15" customFormat="1" ht="15.5" x14ac:dyDescent="0.35">
      <c r="A4711" s="176" t="s">
        <v>10155</v>
      </c>
      <c r="B4711" s="177" t="s">
        <v>10156</v>
      </c>
      <c r="C4711" s="176" t="s">
        <v>96</v>
      </c>
      <c r="D4711" s="176" t="s">
        <v>166</v>
      </c>
      <c r="E4711" s="176" t="s">
        <v>2478</v>
      </c>
      <c r="F4711" s="176">
        <v>2024</v>
      </c>
      <c r="G4711" s="176" t="s">
        <v>138</v>
      </c>
      <c r="H4711" s="176" t="s">
        <v>139</v>
      </c>
      <c r="I4711" s="176" t="s">
        <v>140</v>
      </c>
      <c r="J4711" s="250" t="s">
        <v>13</v>
      </c>
      <c r="K4711" s="178">
        <v>2</v>
      </c>
      <c r="L4711" s="178">
        <v>0</v>
      </c>
      <c r="M4711" s="178">
        <v>0</v>
      </c>
      <c r="N4711" s="182" t="s">
        <v>146</v>
      </c>
      <c r="O4711" s="183" t="s">
        <v>146</v>
      </c>
    </row>
    <row r="4712" spans="1:15" customFormat="1" ht="15.5" x14ac:dyDescent="0.35">
      <c r="A4712" s="123" t="s">
        <v>10157</v>
      </c>
      <c r="B4712" s="124" t="s">
        <v>10158</v>
      </c>
      <c r="C4712" s="123" t="s">
        <v>109</v>
      </c>
      <c r="D4712" s="123" t="s">
        <v>171</v>
      </c>
      <c r="E4712" s="123" t="s">
        <v>1342</v>
      </c>
      <c r="F4712" s="123">
        <v>2024</v>
      </c>
      <c r="G4712" s="123" t="s">
        <v>138</v>
      </c>
      <c r="H4712" s="123" t="s">
        <v>151</v>
      </c>
      <c r="I4712" s="123" t="s">
        <v>200</v>
      </c>
      <c r="J4712" s="251" t="s">
        <v>14</v>
      </c>
      <c r="K4712" s="181">
        <v>741900</v>
      </c>
      <c r="L4712" s="181">
        <v>0</v>
      </c>
      <c r="M4712" s="181">
        <v>0</v>
      </c>
      <c r="N4712" s="182" t="s">
        <v>146</v>
      </c>
      <c r="O4712" s="183" t="s">
        <v>146</v>
      </c>
    </row>
    <row r="4713" spans="1:15" customFormat="1" ht="15.5" x14ac:dyDescent="0.35">
      <c r="A4713" s="176" t="s">
        <v>10159</v>
      </c>
      <c r="B4713" s="177" t="s">
        <v>10160</v>
      </c>
      <c r="C4713" s="176" t="s">
        <v>91</v>
      </c>
      <c r="D4713" s="176" t="s">
        <v>384</v>
      </c>
      <c r="E4713" s="176" t="s">
        <v>518</v>
      </c>
      <c r="F4713" s="176">
        <v>2024</v>
      </c>
      <c r="G4713" s="176" t="s">
        <v>138</v>
      </c>
      <c r="H4713" s="176" t="s">
        <v>321</v>
      </c>
      <c r="I4713" s="176" t="s">
        <v>322</v>
      </c>
      <c r="J4713" s="250" t="s">
        <v>77</v>
      </c>
      <c r="K4713" s="178">
        <v>297052</v>
      </c>
      <c r="L4713" s="178">
        <v>0</v>
      </c>
      <c r="M4713" s="178">
        <v>0</v>
      </c>
      <c r="N4713" s="182" t="s">
        <v>146</v>
      </c>
      <c r="O4713" s="183" t="s">
        <v>146</v>
      </c>
    </row>
    <row r="4714" spans="1:15" customFormat="1" ht="15.5" x14ac:dyDescent="0.35">
      <c r="A4714" s="123" t="s">
        <v>10161</v>
      </c>
      <c r="B4714" s="124" t="s">
        <v>10162</v>
      </c>
      <c r="C4714" s="123" t="s">
        <v>91</v>
      </c>
      <c r="D4714" s="123" t="s">
        <v>384</v>
      </c>
      <c r="E4714" s="123" t="s">
        <v>518</v>
      </c>
      <c r="F4714" s="123">
        <v>2024</v>
      </c>
      <c r="G4714" s="123" t="s">
        <v>138</v>
      </c>
      <c r="H4714" s="123" t="s">
        <v>321</v>
      </c>
      <c r="I4714" s="123" t="s">
        <v>322</v>
      </c>
      <c r="J4714" s="251" t="s">
        <v>77</v>
      </c>
      <c r="K4714" s="181">
        <v>71587</v>
      </c>
      <c r="L4714" s="181">
        <v>0</v>
      </c>
      <c r="M4714" s="181">
        <v>0</v>
      </c>
      <c r="N4714" s="182" t="s">
        <v>146</v>
      </c>
      <c r="O4714" s="183" t="s">
        <v>146</v>
      </c>
    </row>
    <row r="4715" spans="1:15" customFormat="1" ht="15.5" x14ac:dyDescent="0.35">
      <c r="A4715" s="176" t="s">
        <v>10163</v>
      </c>
      <c r="B4715" s="177" t="s">
        <v>10164</v>
      </c>
      <c r="C4715" s="176" t="s">
        <v>109</v>
      </c>
      <c r="D4715" s="176" t="s">
        <v>288</v>
      </c>
      <c r="E4715" s="176" t="s">
        <v>1078</v>
      </c>
      <c r="F4715" s="176">
        <v>2024</v>
      </c>
      <c r="G4715" s="176" t="s">
        <v>138</v>
      </c>
      <c r="H4715" s="176" t="s">
        <v>321</v>
      </c>
      <c r="I4715" s="176" t="s">
        <v>1181</v>
      </c>
      <c r="J4715" s="250" t="s">
        <v>14</v>
      </c>
      <c r="K4715" s="178">
        <v>137140</v>
      </c>
      <c r="L4715" s="178">
        <v>0</v>
      </c>
      <c r="M4715" s="178">
        <v>0</v>
      </c>
      <c r="N4715" s="182" t="s">
        <v>146</v>
      </c>
      <c r="O4715" s="183" t="s">
        <v>146</v>
      </c>
    </row>
    <row r="4716" spans="1:15" customFormat="1" ht="15.5" x14ac:dyDescent="0.35">
      <c r="A4716" s="123" t="s">
        <v>10165</v>
      </c>
      <c r="B4716" s="124" t="s">
        <v>10166</v>
      </c>
      <c r="C4716" s="123" t="s">
        <v>91</v>
      </c>
      <c r="D4716" s="123" t="s">
        <v>155</v>
      </c>
      <c r="E4716" s="123" t="s">
        <v>155</v>
      </c>
      <c r="F4716" s="123">
        <v>2024</v>
      </c>
      <c r="G4716" s="123" t="s">
        <v>138</v>
      </c>
      <c r="H4716" s="123" t="s">
        <v>321</v>
      </c>
      <c r="I4716" s="123" t="s">
        <v>5284</v>
      </c>
      <c r="J4716" s="251" t="s">
        <v>13</v>
      </c>
      <c r="K4716" s="181">
        <v>0</v>
      </c>
      <c r="L4716" s="181">
        <v>0</v>
      </c>
      <c r="M4716" s="181">
        <v>0</v>
      </c>
      <c r="N4716" s="182" t="s">
        <v>146</v>
      </c>
      <c r="O4716" s="183" t="s">
        <v>146</v>
      </c>
    </row>
    <row r="4717" spans="1:15" customFormat="1" ht="15.5" x14ac:dyDescent="0.35">
      <c r="A4717" s="176" t="s">
        <v>10167</v>
      </c>
      <c r="B4717" s="177" t="s">
        <v>10168</v>
      </c>
      <c r="C4717" s="176" t="s">
        <v>91</v>
      </c>
      <c r="D4717" s="176" t="s">
        <v>384</v>
      </c>
      <c r="E4717" s="176" t="s">
        <v>561</v>
      </c>
      <c r="F4717" s="176">
        <v>2024</v>
      </c>
      <c r="G4717" s="176" t="s">
        <v>138</v>
      </c>
      <c r="H4717" s="176" t="s">
        <v>139</v>
      </c>
      <c r="I4717" s="176" t="s">
        <v>168</v>
      </c>
      <c r="J4717" s="250" t="s">
        <v>13</v>
      </c>
      <c r="K4717" s="178">
        <v>1866759</v>
      </c>
      <c r="L4717" s="178">
        <v>0</v>
      </c>
      <c r="M4717" s="178">
        <v>0</v>
      </c>
      <c r="N4717" s="182" t="s">
        <v>146</v>
      </c>
      <c r="O4717" s="183" t="s">
        <v>146</v>
      </c>
    </row>
    <row r="4718" spans="1:15" customFormat="1" ht="15.5" x14ac:dyDescent="0.35">
      <c r="A4718" s="123" t="s">
        <v>10169</v>
      </c>
      <c r="B4718" s="124" t="s">
        <v>10170</v>
      </c>
      <c r="C4718" s="123" t="s">
        <v>87</v>
      </c>
      <c r="D4718" s="123" t="s">
        <v>60</v>
      </c>
      <c r="E4718" s="123" t="s">
        <v>60</v>
      </c>
      <c r="F4718" s="123">
        <v>2024</v>
      </c>
      <c r="G4718" s="123" t="s">
        <v>138</v>
      </c>
      <c r="H4718" s="123" t="s">
        <v>182</v>
      </c>
      <c r="I4718" s="123" t="s">
        <v>330</v>
      </c>
      <c r="J4718" s="251" t="s">
        <v>77</v>
      </c>
      <c r="K4718" s="181">
        <v>44008</v>
      </c>
      <c r="L4718" s="181">
        <v>0</v>
      </c>
      <c r="M4718" s="181">
        <v>0</v>
      </c>
      <c r="N4718" s="182" t="s">
        <v>146</v>
      </c>
      <c r="O4718" s="183" t="s">
        <v>146</v>
      </c>
    </row>
    <row r="4719" spans="1:15" customFormat="1" ht="15.5" x14ac:dyDescent="0.35">
      <c r="A4719" s="176" t="s">
        <v>10171</v>
      </c>
      <c r="B4719" s="177" t="s">
        <v>10172</v>
      </c>
      <c r="C4719" s="176" t="s">
        <v>86</v>
      </c>
      <c r="D4719" s="176" t="s">
        <v>199</v>
      </c>
      <c r="E4719" s="176" t="s">
        <v>199</v>
      </c>
      <c r="F4719" s="176">
        <v>2024</v>
      </c>
      <c r="G4719" s="176" t="s">
        <v>138</v>
      </c>
      <c r="H4719" s="176" t="s">
        <v>210</v>
      </c>
      <c r="I4719" s="176" t="s">
        <v>429</v>
      </c>
      <c r="J4719" s="250" t="s">
        <v>13</v>
      </c>
      <c r="K4719" s="178">
        <v>63000</v>
      </c>
      <c r="L4719" s="178">
        <v>0</v>
      </c>
      <c r="M4719" s="178">
        <v>0</v>
      </c>
      <c r="N4719" s="182" t="s">
        <v>146</v>
      </c>
      <c r="O4719" s="183" t="s">
        <v>146</v>
      </c>
    </row>
    <row r="4720" spans="1:15" customFormat="1" ht="15.5" x14ac:dyDescent="0.35">
      <c r="A4720" s="123" t="s">
        <v>10173</v>
      </c>
      <c r="B4720" s="124" t="s">
        <v>10174</v>
      </c>
      <c r="C4720" s="123" t="s">
        <v>96</v>
      </c>
      <c r="D4720" s="123" t="s">
        <v>136</v>
      </c>
      <c r="E4720" s="123" t="s">
        <v>956</v>
      </c>
      <c r="F4720" s="123">
        <v>2024</v>
      </c>
      <c r="G4720" s="123" t="s">
        <v>138</v>
      </c>
      <c r="H4720" s="123" t="s">
        <v>139</v>
      </c>
      <c r="I4720" s="123" t="s">
        <v>140</v>
      </c>
      <c r="J4720" s="251" t="s">
        <v>13</v>
      </c>
      <c r="K4720" s="181">
        <v>90975</v>
      </c>
      <c r="L4720" s="181">
        <v>0</v>
      </c>
      <c r="M4720" s="181">
        <v>0</v>
      </c>
      <c r="N4720" s="182" t="s">
        <v>146</v>
      </c>
      <c r="O4720" s="183" t="s">
        <v>146</v>
      </c>
    </row>
    <row r="4721" spans="1:15" customFormat="1" ht="15.5" x14ac:dyDescent="0.35">
      <c r="A4721" s="176" t="s">
        <v>10175</v>
      </c>
      <c r="B4721" s="177" t="s">
        <v>10176</v>
      </c>
      <c r="C4721" s="176" t="s">
        <v>91</v>
      </c>
      <c r="D4721" s="176" t="s">
        <v>393</v>
      </c>
      <c r="E4721" s="176" t="s">
        <v>4575</v>
      </c>
      <c r="F4721" s="176">
        <v>2024</v>
      </c>
      <c r="G4721" s="176" t="s">
        <v>138</v>
      </c>
      <c r="H4721" s="176" t="s">
        <v>144</v>
      </c>
      <c r="I4721" s="176" t="s">
        <v>145</v>
      </c>
      <c r="J4721" s="250" t="s">
        <v>13</v>
      </c>
      <c r="K4721" s="178">
        <v>5426</v>
      </c>
      <c r="L4721" s="178">
        <v>0</v>
      </c>
      <c r="M4721" s="178">
        <v>0</v>
      </c>
      <c r="N4721" s="182" t="s">
        <v>146</v>
      </c>
      <c r="O4721" s="183" t="s">
        <v>146</v>
      </c>
    </row>
    <row r="4722" spans="1:15" customFormat="1" ht="15.5" x14ac:dyDescent="0.35">
      <c r="A4722" s="123" t="s">
        <v>10177</v>
      </c>
      <c r="B4722" s="124" t="s">
        <v>10178</v>
      </c>
      <c r="C4722" s="123" t="s">
        <v>91</v>
      </c>
      <c r="D4722" s="123" t="s">
        <v>155</v>
      </c>
      <c r="E4722" s="123" t="s">
        <v>155</v>
      </c>
      <c r="F4722" s="123">
        <v>2024</v>
      </c>
      <c r="G4722" s="123" t="s">
        <v>138</v>
      </c>
      <c r="H4722" s="123" t="s">
        <v>210</v>
      </c>
      <c r="I4722" s="123" t="s">
        <v>211</v>
      </c>
      <c r="J4722" s="251" t="s">
        <v>13</v>
      </c>
      <c r="K4722" s="181">
        <v>4663</v>
      </c>
      <c r="L4722" s="181">
        <v>0</v>
      </c>
      <c r="M4722" s="181">
        <v>0</v>
      </c>
      <c r="N4722" s="182" t="s">
        <v>146</v>
      </c>
      <c r="O4722" s="183" t="s">
        <v>146</v>
      </c>
    </row>
    <row r="4723" spans="1:15" customFormat="1" ht="15.5" x14ac:dyDescent="0.35">
      <c r="A4723" s="176" t="s">
        <v>10179</v>
      </c>
      <c r="B4723" s="177" t="s">
        <v>10180</v>
      </c>
      <c r="C4723" s="176" t="s">
        <v>88</v>
      </c>
      <c r="D4723" s="176" t="s">
        <v>396</v>
      </c>
      <c r="E4723" s="176" t="s">
        <v>396</v>
      </c>
      <c r="F4723" s="176">
        <v>2024</v>
      </c>
      <c r="G4723" s="176" t="s">
        <v>138</v>
      </c>
      <c r="H4723" s="176" t="s">
        <v>182</v>
      </c>
      <c r="I4723" s="176" t="s">
        <v>330</v>
      </c>
      <c r="J4723" s="250" t="s">
        <v>13</v>
      </c>
      <c r="K4723" s="178">
        <v>432757</v>
      </c>
      <c r="L4723" s="178">
        <v>0</v>
      </c>
      <c r="M4723" s="178">
        <v>0</v>
      </c>
      <c r="N4723" s="182" t="s">
        <v>146</v>
      </c>
      <c r="O4723" s="183" t="s">
        <v>146</v>
      </c>
    </row>
    <row r="4724" spans="1:15" customFormat="1" ht="15.5" x14ac:dyDescent="0.35">
      <c r="A4724" s="123" t="s">
        <v>10181</v>
      </c>
      <c r="B4724" s="124" t="s">
        <v>10182</v>
      </c>
      <c r="C4724" s="123" t="s">
        <v>89</v>
      </c>
      <c r="D4724" s="123" t="s">
        <v>221</v>
      </c>
      <c r="E4724" s="123" t="s">
        <v>222</v>
      </c>
      <c r="F4724" s="123">
        <v>2024</v>
      </c>
      <c r="G4724" s="123" t="s">
        <v>138</v>
      </c>
      <c r="H4724" s="123" t="s">
        <v>847</v>
      </c>
      <c r="I4724" s="123" t="s">
        <v>848</v>
      </c>
      <c r="J4724" s="251" t="s">
        <v>13</v>
      </c>
      <c r="K4724" s="181">
        <v>50000</v>
      </c>
      <c r="L4724" s="181">
        <v>0</v>
      </c>
      <c r="M4724" s="181">
        <v>0</v>
      </c>
      <c r="N4724" s="182" t="s">
        <v>146</v>
      </c>
      <c r="O4724" s="183" t="s">
        <v>146</v>
      </c>
    </row>
    <row r="4725" spans="1:15" customFormat="1" ht="15.5" x14ac:dyDescent="0.35">
      <c r="A4725" s="176" t="s">
        <v>10183</v>
      </c>
      <c r="B4725" s="177" t="s">
        <v>10184</v>
      </c>
      <c r="C4725" s="176" t="s">
        <v>91</v>
      </c>
      <c r="D4725" s="176" t="s">
        <v>384</v>
      </c>
      <c r="E4725" s="176" t="s">
        <v>603</v>
      </c>
      <c r="F4725" s="176">
        <v>2024</v>
      </c>
      <c r="G4725" s="176" t="s">
        <v>138</v>
      </c>
      <c r="H4725" s="176" t="s">
        <v>139</v>
      </c>
      <c r="I4725" s="176" t="s">
        <v>140</v>
      </c>
      <c r="J4725" s="250" t="s">
        <v>77</v>
      </c>
      <c r="K4725" s="178">
        <v>106250</v>
      </c>
      <c r="L4725" s="178">
        <v>0</v>
      </c>
      <c r="M4725" s="178">
        <v>0</v>
      </c>
      <c r="N4725" s="182" t="s">
        <v>146</v>
      </c>
      <c r="O4725" s="183" t="s">
        <v>146</v>
      </c>
    </row>
    <row r="4726" spans="1:15" customFormat="1" ht="15.5" x14ac:dyDescent="0.35">
      <c r="A4726" s="123" t="s">
        <v>10185</v>
      </c>
      <c r="B4726" s="124" t="s">
        <v>10186</v>
      </c>
      <c r="C4726" s="123" t="s">
        <v>96</v>
      </c>
      <c r="D4726" s="123" t="s">
        <v>166</v>
      </c>
      <c r="E4726" s="123" t="s">
        <v>378</v>
      </c>
      <c r="F4726" s="123">
        <v>2024</v>
      </c>
      <c r="G4726" s="123" t="s">
        <v>138</v>
      </c>
      <c r="H4726" s="123" t="s">
        <v>139</v>
      </c>
      <c r="I4726" s="123" t="s">
        <v>140</v>
      </c>
      <c r="J4726" s="251" t="s">
        <v>13</v>
      </c>
      <c r="K4726" s="181">
        <v>15965</v>
      </c>
      <c r="L4726" s="181">
        <v>0</v>
      </c>
      <c r="M4726" s="181">
        <v>0</v>
      </c>
      <c r="N4726" s="182" t="s">
        <v>146</v>
      </c>
      <c r="O4726" s="183" t="s">
        <v>146</v>
      </c>
    </row>
    <row r="4727" spans="1:15" customFormat="1" ht="15.5" x14ac:dyDescent="0.35">
      <c r="A4727" s="176" t="s">
        <v>10187</v>
      </c>
      <c r="B4727" s="177" t="s">
        <v>10188</v>
      </c>
      <c r="C4727" s="176" t="s">
        <v>97</v>
      </c>
      <c r="D4727" s="176" t="s">
        <v>155</v>
      </c>
      <c r="E4727" s="176" t="s">
        <v>155</v>
      </c>
      <c r="F4727" s="176">
        <v>2024</v>
      </c>
      <c r="G4727" s="176" t="s">
        <v>251</v>
      </c>
      <c r="H4727" s="176" t="s">
        <v>210</v>
      </c>
      <c r="I4727" s="176" t="s">
        <v>289</v>
      </c>
      <c r="J4727" s="250" t="s">
        <v>13</v>
      </c>
      <c r="K4727" s="178">
        <v>13196</v>
      </c>
      <c r="L4727" s="178">
        <v>0</v>
      </c>
      <c r="M4727" s="178">
        <v>0</v>
      </c>
      <c r="N4727" s="182" t="s">
        <v>146</v>
      </c>
      <c r="O4727" s="183" t="s">
        <v>146</v>
      </c>
    </row>
    <row r="4728" spans="1:15" customFormat="1" ht="15.5" x14ac:dyDescent="0.35">
      <c r="A4728" s="123" t="s">
        <v>10189</v>
      </c>
      <c r="B4728" s="124" t="s">
        <v>10190</v>
      </c>
      <c r="C4728" s="123" t="s">
        <v>91</v>
      </c>
      <c r="D4728" s="123" t="s">
        <v>393</v>
      </c>
      <c r="E4728" s="123" t="s">
        <v>393</v>
      </c>
      <c r="F4728" s="123">
        <v>2024</v>
      </c>
      <c r="G4728" s="123" t="s">
        <v>138</v>
      </c>
      <c r="H4728" s="123" t="s">
        <v>182</v>
      </c>
      <c r="I4728" s="123" t="s">
        <v>330</v>
      </c>
      <c r="J4728" s="251" t="s">
        <v>13</v>
      </c>
      <c r="K4728" s="181">
        <v>242865</v>
      </c>
      <c r="L4728" s="181">
        <v>0</v>
      </c>
      <c r="M4728" s="181">
        <v>0</v>
      </c>
      <c r="N4728" s="182" t="s">
        <v>146</v>
      </c>
      <c r="O4728" s="183" t="s">
        <v>146</v>
      </c>
    </row>
    <row r="4729" spans="1:15" customFormat="1" ht="15.5" x14ac:dyDescent="0.35">
      <c r="A4729" s="176" t="s">
        <v>10191</v>
      </c>
      <c r="B4729" s="177" t="s">
        <v>10192</v>
      </c>
      <c r="C4729" s="176" t="s">
        <v>92</v>
      </c>
      <c r="D4729" s="176" t="s">
        <v>361</v>
      </c>
      <c r="E4729" s="176" t="s">
        <v>1657</v>
      </c>
      <c r="F4729" s="176">
        <v>2024</v>
      </c>
      <c r="G4729" s="176" t="s">
        <v>138</v>
      </c>
      <c r="H4729" s="176" t="s">
        <v>321</v>
      </c>
      <c r="I4729" s="176" t="s">
        <v>322</v>
      </c>
      <c r="J4729" s="250" t="s">
        <v>13</v>
      </c>
      <c r="K4729" s="178">
        <v>56453</v>
      </c>
      <c r="L4729" s="178">
        <v>0</v>
      </c>
      <c r="M4729" s="178">
        <v>0</v>
      </c>
      <c r="N4729" s="182" t="s">
        <v>146</v>
      </c>
      <c r="O4729" s="183" t="s">
        <v>146</v>
      </c>
    </row>
    <row r="4730" spans="1:15" customFormat="1" ht="15.5" x14ac:dyDescent="0.35">
      <c r="A4730" s="123" t="s">
        <v>10193</v>
      </c>
      <c r="B4730" s="124" t="s">
        <v>10194</v>
      </c>
      <c r="C4730" s="123" t="s">
        <v>92</v>
      </c>
      <c r="D4730" s="123" t="s">
        <v>361</v>
      </c>
      <c r="E4730" s="123" t="s">
        <v>1065</v>
      </c>
      <c r="F4730" s="123">
        <v>2024</v>
      </c>
      <c r="G4730" s="123" t="s">
        <v>251</v>
      </c>
      <c r="H4730" s="123" t="s">
        <v>210</v>
      </c>
      <c r="I4730" s="123" t="s">
        <v>211</v>
      </c>
      <c r="J4730" s="251" t="s">
        <v>13</v>
      </c>
      <c r="K4730" s="181">
        <v>14950</v>
      </c>
      <c r="L4730" s="181">
        <v>0</v>
      </c>
      <c r="M4730" s="181">
        <v>0</v>
      </c>
      <c r="N4730" s="182" t="s">
        <v>146</v>
      </c>
      <c r="O4730" s="183" t="s">
        <v>146</v>
      </c>
    </row>
    <row r="4731" spans="1:15" customFormat="1" ht="15.5" x14ac:dyDescent="0.35">
      <c r="A4731" s="176" t="s">
        <v>10195</v>
      </c>
      <c r="B4731" s="177" t="s">
        <v>10196</v>
      </c>
      <c r="C4731" s="176" t="s">
        <v>89</v>
      </c>
      <c r="D4731" s="176" t="s">
        <v>186</v>
      </c>
      <c r="E4731" s="176" t="s">
        <v>303</v>
      </c>
      <c r="F4731" s="176">
        <v>2024</v>
      </c>
      <c r="G4731" s="176" t="s">
        <v>138</v>
      </c>
      <c r="H4731" s="176" t="s">
        <v>270</v>
      </c>
      <c r="I4731" s="176" t="s">
        <v>271</v>
      </c>
      <c r="J4731" s="250" t="s">
        <v>13</v>
      </c>
      <c r="K4731" s="178">
        <v>82759</v>
      </c>
      <c r="L4731" s="178">
        <v>0</v>
      </c>
      <c r="M4731" s="178">
        <v>0</v>
      </c>
      <c r="N4731" s="182" t="s">
        <v>146</v>
      </c>
      <c r="O4731" s="183" t="s">
        <v>146</v>
      </c>
    </row>
    <row r="4732" spans="1:15" customFormat="1" ht="15.5" x14ac:dyDescent="0.35">
      <c r="A4732" s="123" t="s">
        <v>10197</v>
      </c>
      <c r="B4732" s="124" t="s">
        <v>10198</v>
      </c>
      <c r="C4732" s="123" t="s">
        <v>91</v>
      </c>
      <c r="D4732" s="123" t="s">
        <v>384</v>
      </c>
      <c r="E4732" s="123" t="s">
        <v>2636</v>
      </c>
      <c r="F4732" s="123">
        <v>2024</v>
      </c>
      <c r="G4732" s="123" t="s">
        <v>138</v>
      </c>
      <c r="H4732" s="123" t="s">
        <v>151</v>
      </c>
      <c r="I4732" s="123" t="s">
        <v>200</v>
      </c>
      <c r="J4732" s="251" t="s">
        <v>13</v>
      </c>
      <c r="K4732" s="181">
        <v>2198</v>
      </c>
      <c r="L4732" s="181">
        <v>0</v>
      </c>
      <c r="M4732" s="181">
        <v>0</v>
      </c>
      <c r="N4732" s="182" t="s">
        <v>146</v>
      </c>
      <c r="O4732" s="183" t="s">
        <v>146</v>
      </c>
    </row>
    <row r="4733" spans="1:15" customFormat="1" ht="15.5" x14ac:dyDescent="0.35">
      <c r="A4733" s="176" t="s">
        <v>10199</v>
      </c>
      <c r="B4733" s="177" t="s">
        <v>10200</v>
      </c>
      <c r="C4733" s="176" t="s">
        <v>97</v>
      </c>
      <c r="D4733" s="176" t="s">
        <v>155</v>
      </c>
      <c r="E4733" s="176" t="s">
        <v>155</v>
      </c>
      <c r="F4733" s="176">
        <v>2024</v>
      </c>
      <c r="G4733" s="176" t="s">
        <v>138</v>
      </c>
      <c r="H4733" s="176" t="s">
        <v>151</v>
      </c>
      <c r="I4733" s="176" t="s">
        <v>791</v>
      </c>
      <c r="J4733" s="250" t="s">
        <v>13</v>
      </c>
      <c r="K4733" s="178">
        <v>50000</v>
      </c>
      <c r="L4733" s="178">
        <v>0</v>
      </c>
      <c r="M4733" s="178">
        <v>0</v>
      </c>
      <c r="N4733" s="182" t="s">
        <v>146</v>
      </c>
      <c r="O4733" s="183" t="s">
        <v>146</v>
      </c>
    </row>
    <row r="4734" spans="1:15" customFormat="1" ht="15.5" x14ac:dyDescent="0.35">
      <c r="A4734" s="123" t="s">
        <v>10201</v>
      </c>
      <c r="B4734" s="124" t="s">
        <v>10202</v>
      </c>
      <c r="C4734" s="123" t="s">
        <v>98</v>
      </c>
      <c r="D4734" s="123" t="s">
        <v>365</v>
      </c>
      <c r="E4734" s="123" t="s">
        <v>365</v>
      </c>
      <c r="F4734" s="123">
        <v>2024</v>
      </c>
      <c r="G4734" s="123" t="s">
        <v>138</v>
      </c>
      <c r="H4734" s="123" t="s">
        <v>144</v>
      </c>
      <c r="I4734" s="123" t="s">
        <v>145</v>
      </c>
      <c r="J4734" s="251" t="s">
        <v>13</v>
      </c>
      <c r="K4734" s="181">
        <v>2349</v>
      </c>
      <c r="L4734" s="181">
        <v>0</v>
      </c>
      <c r="M4734" s="181">
        <v>0</v>
      </c>
      <c r="N4734" s="182" t="s">
        <v>146</v>
      </c>
      <c r="O4734" s="183" t="s">
        <v>146</v>
      </c>
    </row>
    <row r="4735" spans="1:15" customFormat="1" ht="15.5" x14ac:dyDescent="0.35">
      <c r="A4735" s="176" t="s">
        <v>10203</v>
      </c>
      <c r="B4735" s="177" t="s">
        <v>10204</v>
      </c>
      <c r="C4735" s="176" t="s">
        <v>74</v>
      </c>
      <c r="D4735" s="176" t="s">
        <v>155</v>
      </c>
      <c r="E4735" s="176" t="s">
        <v>155</v>
      </c>
      <c r="F4735" s="176">
        <v>2024</v>
      </c>
      <c r="G4735" s="176" t="s">
        <v>138</v>
      </c>
      <c r="H4735" s="176" t="s">
        <v>151</v>
      </c>
      <c r="I4735" s="176" t="s">
        <v>152</v>
      </c>
      <c r="J4735" s="250" t="s">
        <v>13</v>
      </c>
      <c r="K4735" s="178">
        <v>313340</v>
      </c>
      <c r="L4735" s="178">
        <v>0</v>
      </c>
      <c r="M4735" s="178">
        <v>0</v>
      </c>
      <c r="N4735" s="182" t="s">
        <v>146</v>
      </c>
      <c r="O4735" s="183" t="s">
        <v>146</v>
      </c>
    </row>
    <row r="4736" spans="1:15" customFormat="1" ht="15.5" x14ac:dyDescent="0.35">
      <c r="A4736" s="123" t="s">
        <v>10205</v>
      </c>
      <c r="B4736" s="124" t="s">
        <v>10206</v>
      </c>
      <c r="C4736" s="123" t="s">
        <v>74</v>
      </c>
      <c r="D4736" s="123" t="s">
        <v>155</v>
      </c>
      <c r="E4736" s="123" t="s">
        <v>155</v>
      </c>
      <c r="F4736" s="123">
        <v>2024</v>
      </c>
      <c r="G4736" s="123" t="s">
        <v>138</v>
      </c>
      <c r="H4736" s="123" t="s">
        <v>151</v>
      </c>
      <c r="I4736" s="123" t="s">
        <v>152</v>
      </c>
      <c r="J4736" s="251" t="s">
        <v>13</v>
      </c>
      <c r="K4736" s="181">
        <v>1012257</v>
      </c>
      <c r="L4736" s="181">
        <v>0</v>
      </c>
      <c r="M4736" s="181">
        <v>0</v>
      </c>
      <c r="N4736" s="182" t="s">
        <v>146</v>
      </c>
      <c r="O4736" s="183" t="s">
        <v>146</v>
      </c>
    </row>
    <row r="4737" spans="1:15" customFormat="1" ht="15.5" x14ac:dyDescent="0.35">
      <c r="A4737" s="176" t="s">
        <v>10207</v>
      </c>
      <c r="B4737" s="177" t="s">
        <v>10208</v>
      </c>
      <c r="C4737" s="176" t="s">
        <v>90</v>
      </c>
      <c r="D4737" s="176" t="s">
        <v>742</v>
      </c>
      <c r="E4737" s="176" t="s">
        <v>4465</v>
      </c>
      <c r="F4737" s="176">
        <v>2024</v>
      </c>
      <c r="G4737" s="176" t="s">
        <v>251</v>
      </c>
      <c r="H4737" s="176" t="s">
        <v>210</v>
      </c>
      <c r="I4737" s="176" t="s">
        <v>289</v>
      </c>
      <c r="J4737" s="250" t="s">
        <v>13</v>
      </c>
      <c r="K4737" s="178">
        <v>11001</v>
      </c>
      <c r="L4737" s="178">
        <v>0</v>
      </c>
      <c r="M4737" s="178">
        <v>0</v>
      </c>
      <c r="N4737" s="182" t="s">
        <v>146</v>
      </c>
      <c r="O4737" s="183" t="s">
        <v>146</v>
      </c>
    </row>
    <row r="4738" spans="1:15" customFormat="1" ht="15.5" x14ac:dyDescent="0.35">
      <c r="A4738" s="123" t="s">
        <v>10209</v>
      </c>
      <c r="B4738" s="124" t="s">
        <v>10210</v>
      </c>
      <c r="C4738" s="123" t="s">
        <v>90</v>
      </c>
      <c r="D4738" s="123" t="s">
        <v>404</v>
      </c>
      <c r="E4738" s="123" t="s">
        <v>528</v>
      </c>
      <c r="F4738" s="123">
        <v>2024</v>
      </c>
      <c r="G4738" s="123" t="s">
        <v>138</v>
      </c>
      <c r="H4738" s="123" t="s">
        <v>196</v>
      </c>
      <c r="I4738" s="123" t="s">
        <v>196</v>
      </c>
      <c r="J4738" s="251" t="s">
        <v>77</v>
      </c>
      <c r="K4738" s="181">
        <v>68082</v>
      </c>
      <c r="L4738" s="181">
        <v>0</v>
      </c>
      <c r="M4738" s="181">
        <v>0</v>
      </c>
      <c r="N4738" s="182" t="s">
        <v>146</v>
      </c>
      <c r="O4738" s="183" t="s">
        <v>146</v>
      </c>
    </row>
    <row r="4739" spans="1:15" customFormat="1" ht="15.5" x14ac:dyDescent="0.35">
      <c r="A4739" s="176" t="s">
        <v>10211</v>
      </c>
      <c r="B4739" s="177" t="s">
        <v>10212</v>
      </c>
      <c r="C4739" s="176" t="s">
        <v>89</v>
      </c>
      <c r="D4739" s="176" t="s">
        <v>495</v>
      </c>
      <c r="E4739" s="176" t="s">
        <v>496</v>
      </c>
      <c r="F4739" s="176">
        <v>2024</v>
      </c>
      <c r="G4739" s="176" t="s">
        <v>138</v>
      </c>
      <c r="H4739" s="176" t="s">
        <v>321</v>
      </c>
      <c r="I4739" s="176" t="s">
        <v>322</v>
      </c>
      <c r="J4739" s="250" t="s">
        <v>13</v>
      </c>
      <c r="K4739" s="178">
        <v>1</v>
      </c>
      <c r="L4739" s="178">
        <v>0</v>
      </c>
      <c r="M4739" s="178">
        <v>0</v>
      </c>
      <c r="N4739" s="182" t="s">
        <v>146</v>
      </c>
      <c r="O4739" s="183" t="s">
        <v>146</v>
      </c>
    </row>
    <row r="4740" spans="1:15" customFormat="1" ht="15.5" x14ac:dyDescent="0.35">
      <c r="A4740" s="123" t="s">
        <v>10213</v>
      </c>
      <c r="B4740" s="124" t="s">
        <v>10214</v>
      </c>
      <c r="C4740" s="123" t="s">
        <v>91</v>
      </c>
      <c r="D4740" s="123" t="s">
        <v>155</v>
      </c>
      <c r="E4740" s="123" t="s">
        <v>155</v>
      </c>
      <c r="F4740" s="123">
        <v>2024</v>
      </c>
      <c r="G4740" s="123" t="s">
        <v>138</v>
      </c>
      <c r="H4740" s="123" t="s">
        <v>139</v>
      </c>
      <c r="I4740" s="123" t="s">
        <v>397</v>
      </c>
      <c r="J4740" s="251" t="s">
        <v>13</v>
      </c>
      <c r="K4740" s="181">
        <v>10</v>
      </c>
      <c r="L4740" s="181">
        <v>0</v>
      </c>
      <c r="M4740" s="181">
        <v>0</v>
      </c>
      <c r="N4740" s="182" t="s">
        <v>146</v>
      </c>
      <c r="O4740" s="183" t="s">
        <v>146</v>
      </c>
    </row>
    <row r="4741" spans="1:15" customFormat="1" ht="15.5" x14ac:dyDescent="0.35">
      <c r="A4741" s="176" t="s">
        <v>10215</v>
      </c>
      <c r="B4741" s="177" t="s">
        <v>10216</v>
      </c>
      <c r="C4741" s="176" t="s">
        <v>90</v>
      </c>
      <c r="D4741" s="176" t="s">
        <v>306</v>
      </c>
      <c r="E4741" s="176" t="s">
        <v>2024</v>
      </c>
      <c r="F4741" s="176">
        <v>2024</v>
      </c>
      <c r="G4741" s="176" t="s">
        <v>138</v>
      </c>
      <c r="H4741" s="176" t="s">
        <v>139</v>
      </c>
      <c r="I4741" s="176" t="s">
        <v>397</v>
      </c>
      <c r="J4741" s="250" t="s">
        <v>13</v>
      </c>
      <c r="K4741" s="178">
        <v>295759</v>
      </c>
      <c r="L4741" s="178">
        <v>0</v>
      </c>
      <c r="M4741" s="178">
        <v>0</v>
      </c>
      <c r="N4741" s="182" t="s">
        <v>146</v>
      </c>
      <c r="O4741" s="183" t="s">
        <v>146</v>
      </c>
    </row>
    <row r="4742" spans="1:15" customFormat="1" ht="15.5" x14ac:dyDescent="0.35">
      <c r="A4742" s="123" t="s">
        <v>10217</v>
      </c>
      <c r="B4742" s="124" t="s">
        <v>10218</v>
      </c>
      <c r="C4742" s="123" t="s">
        <v>89</v>
      </c>
      <c r="D4742" s="123" t="s">
        <v>221</v>
      </c>
      <c r="E4742" s="123" t="s">
        <v>62</v>
      </c>
      <c r="F4742" s="123">
        <v>2024</v>
      </c>
      <c r="G4742" s="123" t="s">
        <v>138</v>
      </c>
      <c r="H4742" s="123" t="s">
        <v>321</v>
      </c>
      <c r="I4742" s="123" t="s">
        <v>3675</v>
      </c>
      <c r="J4742" s="251" t="s">
        <v>14</v>
      </c>
      <c r="K4742" s="181">
        <v>372152</v>
      </c>
      <c r="L4742" s="181">
        <v>0</v>
      </c>
      <c r="M4742" s="181">
        <v>0</v>
      </c>
      <c r="N4742" s="182" t="s">
        <v>146</v>
      </c>
      <c r="O4742" s="183" t="s">
        <v>146</v>
      </c>
    </row>
    <row r="4743" spans="1:15" customFormat="1" ht="15.5" x14ac:dyDescent="0.35">
      <c r="A4743" s="176" t="s">
        <v>10219</v>
      </c>
      <c r="B4743" s="177" t="s">
        <v>10220</v>
      </c>
      <c r="C4743" s="176" t="s">
        <v>89</v>
      </c>
      <c r="D4743" s="176" t="s">
        <v>221</v>
      </c>
      <c r="E4743" s="176" t="s">
        <v>62</v>
      </c>
      <c r="F4743" s="176">
        <v>2024</v>
      </c>
      <c r="G4743" s="176" t="s">
        <v>138</v>
      </c>
      <c r="H4743" s="176" t="s">
        <v>210</v>
      </c>
      <c r="I4743" s="176" t="s">
        <v>211</v>
      </c>
      <c r="J4743" s="250" t="s">
        <v>13</v>
      </c>
      <c r="K4743" s="178">
        <v>32851</v>
      </c>
      <c r="L4743" s="178">
        <v>0</v>
      </c>
      <c r="M4743" s="178">
        <v>0</v>
      </c>
      <c r="N4743" s="182" t="s">
        <v>146</v>
      </c>
      <c r="O4743" s="183" t="s">
        <v>146</v>
      </c>
    </row>
    <row r="4744" spans="1:15" customFormat="1" ht="15.5" x14ac:dyDescent="0.35">
      <c r="A4744" s="123" t="s">
        <v>10221</v>
      </c>
      <c r="B4744" s="124" t="s">
        <v>10222</v>
      </c>
      <c r="C4744" s="123" t="s">
        <v>91</v>
      </c>
      <c r="D4744" s="123" t="s">
        <v>384</v>
      </c>
      <c r="E4744" s="123" t="s">
        <v>384</v>
      </c>
      <c r="F4744" s="123">
        <v>2024</v>
      </c>
      <c r="G4744" s="123" t="s">
        <v>138</v>
      </c>
      <c r="H4744" s="123" t="s">
        <v>182</v>
      </c>
      <c r="I4744" s="123" t="s">
        <v>330</v>
      </c>
      <c r="J4744" s="251" t="s">
        <v>13</v>
      </c>
      <c r="K4744" s="181">
        <v>1</v>
      </c>
      <c r="L4744" s="181">
        <v>0</v>
      </c>
      <c r="M4744" s="181">
        <v>0</v>
      </c>
      <c r="N4744" s="182" t="s">
        <v>146</v>
      </c>
      <c r="O4744" s="183" t="s">
        <v>146</v>
      </c>
    </row>
    <row r="4745" spans="1:15" customFormat="1" ht="15.5" x14ac:dyDescent="0.35">
      <c r="A4745" s="176" t="s">
        <v>10223</v>
      </c>
      <c r="B4745" s="177" t="s">
        <v>10224</v>
      </c>
      <c r="C4745" s="176" t="s">
        <v>92</v>
      </c>
      <c r="D4745" s="176" t="s">
        <v>721</v>
      </c>
      <c r="E4745" s="176" t="s">
        <v>3298</v>
      </c>
      <c r="F4745" s="176">
        <v>2024</v>
      </c>
      <c r="G4745" s="176" t="s">
        <v>138</v>
      </c>
      <c r="H4745" s="176" t="s">
        <v>151</v>
      </c>
      <c r="I4745" s="176" t="s">
        <v>200</v>
      </c>
      <c r="J4745" s="250" t="s">
        <v>13</v>
      </c>
      <c r="K4745" s="178">
        <v>25117</v>
      </c>
      <c r="L4745" s="178">
        <v>0</v>
      </c>
      <c r="M4745" s="178">
        <v>0</v>
      </c>
      <c r="N4745" s="182" t="s">
        <v>146</v>
      </c>
      <c r="O4745" s="183" t="s">
        <v>146</v>
      </c>
    </row>
    <row r="4746" spans="1:15" customFormat="1" ht="15.5" x14ac:dyDescent="0.35">
      <c r="A4746" s="123" t="s">
        <v>10225</v>
      </c>
      <c r="B4746" s="124" t="s">
        <v>10226</v>
      </c>
      <c r="C4746" s="123" t="s">
        <v>100</v>
      </c>
      <c r="D4746" s="123" t="s">
        <v>155</v>
      </c>
      <c r="E4746" s="123" t="s">
        <v>155</v>
      </c>
      <c r="F4746" s="123">
        <v>2024</v>
      </c>
      <c r="G4746" s="123" t="s">
        <v>138</v>
      </c>
      <c r="H4746" s="123" t="s">
        <v>151</v>
      </c>
      <c r="I4746" s="123" t="s">
        <v>312</v>
      </c>
      <c r="J4746" s="251" t="s">
        <v>13</v>
      </c>
      <c r="K4746" s="181">
        <v>736</v>
      </c>
      <c r="L4746" s="181">
        <v>0</v>
      </c>
      <c r="M4746" s="181">
        <v>0</v>
      </c>
      <c r="N4746" s="182" t="s">
        <v>146</v>
      </c>
      <c r="O4746" s="183" t="s">
        <v>146</v>
      </c>
    </row>
    <row r="4747" spans="1:15" customFormat="1" ht="15.5" x14ac:dyDescent="0.35">
      <c r="A4747" s="176" t="s">
        <v>10227</v>
      </c>
      <c r="B4747" s="177" t="s">
        <v>10228</v>
      </c>
      <c r="C4747" s="176" t="s">
        <v>91</v>
      </c>
      <c r="D4747" s="176" t="s">
        <v>393</v>
      </c>
      <c r="E4747" s="176" t="s">
        <v>4575</v>
      </c>
      <c r="F4747" s="176">
        <v>2024</v>
      </c>
      <c r="G4747" s="176" t="s">
        <v>251</v>
      </c>
      <c r="H4747" s="176" t="s">
        <v>182</v>
      </c>
      <c r="I4747" s="176" t="s">
        <v>330</v>
      </c>
      <c r="J4747" s="250" t="s">
        <v>13</v>
      </c>
      <c r="K4747" s="178">
        <v>1739</v>
      </c>
      <c r="L4747" s="178">
        <v>0</v>
      </c>
      <c r="M4747" s="178">
        <v>0</v>
      </c>
      <c r="N4747" s="182" t="s">
        <v>146</v>
      </c>
      <c r="O4747" s="183" t="s">
        <v>146</v>
      </c>
    </row>
    <row r="4748" spans="1:15" customFormat="1" ht="15.5" x14ac:dyDescent="0.35">
      <c r="A4748" s="123" t="s">
        <v>10229</v>
      </c>
      <c r="B4748" s="124" t="s">
        <v>10230</v>
      </c>
      <c r="C4748" s="123" t="s">
        <v>91</v>
      </c>
      <c r="D4748" s="123" t="s">
        <v>384</v>
      </c>
      <c r="E4748" s="123" t="s">
        <v>561</v>
      </c>
      <c r="F4748" s="123">
        <v>2024</v>
      </c>
      <c r="G4748" s="123" t="s">
        <v>251</v>
      </c>
      <c r="H4748" s="123" t="s">
        <v>182</v>
      </c>
      <c r="I4748" s="123" t="s">
        <v>330</v>
      </c>
      <c r="J4748" s="251" t="s">
        <v>13</v>
      </c>
      <c r="K4748" s="181">
        <v>1739</v>
      </c>
      <c r="L4748" s="181">
        <v>0</v>
      </c>
      <c r="M4748" s="181">
        <v>0</v>
      </c>
      <c r="N4748" s="182" t="s">
        <v>146</v>
      </c>
      <c r="O4748" s="183" t="s">
        <v>146</v>
      </c>
    </row>
    <row r="4749" spans="1:15" customFormat="1" ht="15.5" x14ac:dyDescent="0.35">
      <c r="A4749" s="176" t="s">
        <v>10231</v>
      </c>
      <c r="B4749" s="177" t="s">
        <v>10232</v>
      </c>
      <c r="C4749" s="176" t="s">
        <v>91</v>
      </c>
      <c r="D4749" s="176" t="s">
        <v>384</v>
      </c>
      <c r="E4749" s="176" t="s">
        <v>813</v>
      </c>
      <c r="F4749" s="176">
        <v>2024</v>
      </c>
      <c r="G4749" s="176" t="s">
        <v>251</v>
      </c>
      <c r="H4749" s="176" t="s">
        <v>182</v>
      </c>
      <c r="I4749" s="176" t="s">
        <v>330</v>
      </c>
      <c r="J4749" s="250" t="s">
        <v>13</v>
      </c>
      <c r="K4749" s="178">
        <v>1739</v>
      </c>
      <c r="L4749" s="178">
        <v>0</v>
      </c>
      <c r="M4749" s="178">
        <v>0</v>
      </c>
      <c r="N4749" s="182" t="s">
        <v>146</v>
      </c>
      <c r="O4749" s="183" t="s">
        <v>146</v>
      </c>
    </row>
    <row r="4750" spans="1:15" customFormat="1" ht="15.5" x14ac:dyDescent="0.35">
      <c r="A4750" s="123" t="s">
        <v>10233</v>
      </c>
      <c r="B4750" s="124" t="s">
        <v>10234</v>
      </c>
      <c r="C4750" s="123" t="s">
        <v>91</v>
      </c>
      <c r="D4750" s="123" t="s">
        <v>460</v>
      </c>
      <c r="E4750" s="123" t="s">
        <v>461</v>
      </c>
      <c r="F4750" s="123">
        <v>2024</v>
      </c>
      <c r="G4750" s="123" t="s">
        <v>251</v>
      </c>
      <c r="H4750" s="123" t="s">
        <v>182</v>
      </c>
      <c r="I4750" s="123" t="s">
        <v>330</v>
      </c>
      <c r="J4750" s="251" t="s">
        <v>13</v>
      </c>
      <c r="K4750" s="181">
        <v>1739</v>
      </c>
      <c r="L4750" s="181">
        <v>0</v>
      </c>
      <c r="M4750" s="181">
        <v>0</v>
      </c>
      <c r="N4750" s="182" t="s">
        <v>146</v>
      </c>
      <c r="O4750" s="183" t="s">
        <v>146</v>
      </c>
    </row>
    <row r="4751" spans="1:15" customFormat="1" ht="15.5" x14ac:dyDescent="0.35">
      <c r="A4751" s="176" t="s">
        <v>10235</v>
      </c>
      <c r="B4751" s="177" t="s">
        <v>10236</v>
      </c>
      <c r="C4751" s="176" t="s">
        <v>109</v>
      </c>
      <c r="D4751" s="176" t="s">
        <v>171</v>
      </c>
      <c r="E4751" s="176" t="s">
        <v>606</v>
      </c>
      <c r="F4751" s="176">
        <v>2024</v>
      </c>
      <c r="G4751" s="176" t="s">
        <v>138</v>
      </c>
      <c r="H4751" s="176" t="s">
        <v>182</v>
      </c>
      <c r="I4751" s="176" t="s">
        <v>330</v>
      </c>
      <c r="J4751" s="250" t="s">
        <v>16</v>
      </c>
      <c r="K4751" s="178">
        <v>524896</v>
      </c>
      <c r="L4751" s="178">
        <v>0</v>
      </c>
      <c r="M4751" s="178">
        <v>0</v>
      </c>
      <c r="N4751" s="182" t="s">
        <v>146</v>
      </c>
      <c r="O4751" s="183" t="s">
        <v>146</v>
      </c>
    </row>
    <row r="4752" spans="1:15" customFormat="1" ht="15.5" x14ac:dyDescent="0.35">
      <c r="A4752" s="123" t="s">
        <v>10237</v>
      </c>
      <c r="B4752" s="124" t="s">
        <v>10238</v>
      </c>
      <c r="C4752" s="123" t="s">
        <v>86</v>
      </c>
      <c r="D4752" s="123" t="s">
        <v>155</v>
      </c>
      <c r="E4752" s="123" t="s">
        <v>155</v>
      </c>
      <c r="F4752" s="123">
        <v>2024</v>
      </c>
      <c r="G4752" s="123" t="s">
        <v>138</v>
      </c>
      <c r="H4752" s="123" t="s">
        <v>908</v>
      </c>
      <c r="I4752" s="123" t="s">
        <v>252</v>
      </c>
      <c r="J4752" s="251" t="s">
        <v>13</v>
      </c>
      <c r="K4752" s="181">
        <v>1</v>
      </c>
      <c r="L4752" s="181">
        <v>0</v>
      </c>
      <c r="M4752" s="181">
        <v>0</v>
      </c>
      <c r="N4752" s="182" t="s">
        <v>146</v>
      </c>
      <c r="O4752" s="183" t="s">
        <v>146</v>
      </c>
    </row>
    <row r="4753" spans="1:15" customFormat="1" ht="15.5" x14ac:dyDescent="0.35">
      <c r="A4753" s="176" t="s">
        <v>10239</v>
      </c>
      <c r="B4753" s="177" t="s">
        <v>10240</v>
      </c>
      <c r="C4753" s="176" t="s">
        <v>98</v>
      </c>
      <c r="D4753" s="176" t="s">
        <v>158</v>
      </c>
      <c r="E4753" s="176" t="s">
        <v>1059</v>
      </c>
      <c r="F4753" s="176">
        <v>2024</v>
      </c>
      <c r="G4753" s="176" t="s">
        <v>138</v>
      </c>
      <c r="H4753" s="176" t="s">
        <v>196</v>
      </c>
      <c r="I4753" s="176" t="s">
        <v>196</v>
      </c>
      <c r="J4753" s="250" t="s">
        <v>13</v>
      </c>
      <c r="K4753" s="178">
        <v>2</v>
      </c>
      <c r="L4753" s="178">
        <v>0</v>
      </c>
      <c r="M4753" s="178">
        <v>0</v>
      </c>
      <c r="N4753" s="182" t="s">
        <v>146</v>
      </c>
      <c r="O4753" s="183" t="s">
        <v>146</v>
      </c>
    </row>
    <row r="4754" spans="1:15" customFormat="1" ht="15.5" x14ac:dyDescent="0.35">
      <c r="A4754" s="123" t="s">
        <v>10241</v>
      </c>
      <c r="B4754" s="124" t="s">
        <v>10242</v>
      </c>
      <c r="C4754" s="123" t="s">
        <v>96</v>
      </c>
      <c r="D4754" s="123" t="s">
        <v>155</v>
      </c>
      <c r="E4754" s="123" t="s">
        <v>155</v>
      </c>
      <c r="F4754" s="123">
        <v>2024</v>
      </c>
      <c r="G4754" s="123" t="s">
        <v>138</v>
      </c>
      <c r="H4754" s="123" t="s">
        <v>210</v>
      </c>
      <c r="I4754" s="123" t="s">
        <v>211</v>
      </c>
      <c r="J4754" s="251" t="s">
        <v>13</v>
      </c>
      <c r="K4754" s="181">
        <v>16569</v>
      </c>
      <c r="L4754" s="181">
        <v>0</v>
      </c>
      <c r="M4754" s="181">
        <v>0</v>
      </c>
      <c r="N4754" s="182" t="s">
        <v>146</v>
      </c>
      <c r="O4754" s="183" t="s">
        <v>146</v>
      </c>
    </row>
    <row r="4755" spans="1:15" customFormat="1" ht="15.5" x14ac:dyDescent="0.35">
      <c r="A4755" s="176" t="s">
        <v>10243</v>
      </c>
      <c r="B4755" s="177" t="s">
        <v>10244</v>
      </c>
      <c r="C4755" s="176" t="s">
        <v>90</v>
      </c>
      <c r="D4755" s="176" t="s">
        <v>306</v>
      </c>
      <c r="E4755" s="176" t="s">
        <v>3130</v>
      </c>
      <c r="F4755" s="176">
        <v>2024</v>
      </c>
      <c r="G4755" s="176" t="s">
        <v>138</v>
      </c>
      <c r="H4755" s="176" t="s">
        <v>182</v>
      </c>
      <c r="I4755" s="176" t="s">
        <v>330</v>
      </c>
      <c r="J4755" s="250" t="s">
        <v>13</v>
      </c>
      <c r="K4755" s="178">
        <v>81430</v>
      </c>
      <c r="L4755" s="178">
        <v>0</v>
      </c>
      <c r="M4755" s="178">
        <v>0</v>
      </c>
      <c r="N4755" s="182" t="s">
        <v>146</v>
      </c>
      <c r="O4755" s="183" t="s">
        <v>146</v>
      </c>
    </row>
    <row r="4756" spans="1:15" customFormat="1" ht="15.5" x14ac:dyDescent="0.35">
      <c r="A4756" s="123" t="s">
        <v>10245</v>
      </c>
      <c r="B4756" s="124" t="s">
        <v>10246</v>
      </c>
      <c r="C4756" s="123" t="s">
        <v>90</v>
      </c>
      <c r="D4756" s="123" t="s">
        <v>306</v>
      </c>
      <c r="E4756" s="123" t="s">
        <v>3130</v>
      </c>
      <c r="F4756" s="123">
        <v>2024</v>
      </c>
      <c r="G4756" s="123" t="s">
        <v>138</v>
      </c>
      <c r="H4756" s="123" t="s">
        <v>182</v>
      </c>
      <c r="I4756" s="123" t="s">
        <v>330</v>
      </c>
      <c r="J4756" s="251" t="s">
        <v>13</v>
      </c>
      <c r="K4756" s="181">
        <v>1101549</v>
      </c>
      <c r="L4756" s="181">
        <v>0</v>
      </c>
      <c r="M4756" s="181">
        <v>0</v>
      </c>
      <c r="N4756" s="182" t="s">
        <v>146</v>
      </c>
      <c r="O4756" s="183" t="s">
        <v>146</v>
      </c>
    </row>
    <row r="4757" spans="1:15" customFormat="1" ht="15.5" x14ac:dyDescent="0.35">
      <c r="A4757" s="176" t="s">
        <v>10247</v>
      </c>
      <c r="B4757" s="177" t="s">
        <v>10248</v>
      </c>
      <c r="C4757" s="176" t="s">
        <v>98</v>
      </c>
      <c r="D4757" s="176" t="s">
        <v>158</v>
      </c>
      <c r="E4757" s="176" t="s">
        <v>660</v>
      </c>
      <c r="F4757" s="176">
        <v>2024</v>
      </c>
      <c r="G4757" s="176" t="s">
        <v>138</v>
      </c>
      <c r="H4757" s="176" t="s">
        <v>144</v>
      </c>
      <c r="I4757" s="176" t="s">
        <v>145</v>
      </c>
      <c r="J4757" s="250" t="s">
        <v>13</v>
      </c>
      <c r="K4757" s="178">
        <v>0</v>
      </c>
      <c r="L4757" s="178">
        <v>0</v>
      </c>
      <c r="M4757" s="178">
        <v>0</v>
      </c>
      <c r="N4757" s="182" t="s">
        <v>146</v>
      </c>
      <c r="O4757" s="183" t="s">
        <v>146</v>
      </c>
    </row>
    <row r="4758" spans="1:15" customFormat="1" ht="15.5" x14ac:dyDescent="0.35">
      <c r="A4758" s="123" t="s">
        <v>10249</v>
      </c>
      <c r="B4758" s="124" t="s">
        <v>10250</v>
      </c>
      <c r="C4758" s="123" t="s">
        <v>98</v>
      </c>
      <c r="D4758" s="123" t="s">
        <v>365</v>
      </c>
      <c r="E4758" s="123" t="s">
        <v>543</v>
      </c>
      <c r="F4758" s="123">
        <v>2024</v>
      </c>
      <c r="G4758" s="123" t="s">
        <v>138</v>
      </c>
      <c r="H4758" s="123" t="s">
        <v>144</v>
      </c>
      <c r="I4758" s="123" t="s">
        <v>145</v>
      </c>
      <c r="J4758" s="251" t="s">
        <v>14</v>
      </c>
      <c r="K4758" s="181">
        <v>49741</v>
      </c>
      <c r="L4758" s="181">
        <v>0</v>
      </c>
      <c r="M4758" s="181">
        <v>0</v>
      </c>
      <c r="N4758" s="182" t="s">
        <v>146</v>
      </c>
      <c r="O4758" s="183" t="s">
        <v>146</v>
      </c>
    </row>
    <row r="4759" spans="1:15" customFormat="1" ht="15.5" x14ac:dyDescent="0.35">
      <c r="A4759" s="176" t="s">
        <v>10251</v>
      </c>
      <c r="B4759" s="177" t="s">
        <v>10252</v>
      </c>
      <c r="C4759" s="176" t="s">
        <v>98</v>
      </c>
      <c r="D4759" s="176" t="s">
        <v>158</v>
      </c>
      <c r="E4759" s="176" t="s">
        <v>798</v>
      </c>
      <c r="F4759" s="176">
        <v>2024</v>
      </c>
      <c r="G4759" s="176" t="s">
        <v>138</v>
      </c>
      <c r="H4759" s="176" t="s">
        <v>847</v>
      </c>
      <c r="I4759" s="176" t="s">
        <v>1256</v>
      </c>
      <c r="J4759" s="250" t="s">
        <v>13</v>
      </c>
      <c r="K4759" s="178">
        <v>2347619</v>
      </c>
      <c r="L4759" s="178">
        <v>0</v>
      </c>
      <c r="M4759" s="178">
        <v>0</v>
      </c>
      <c r="N4759" s="182" t="s">
        <v>146</v>
      </c>
      <c r="O4759" s="183" t="s">
        <v>146</v>
      </c>
    </row>
    <row r="4760" spans="1:15" customFormat="1" ht="15.5" x14ac:dyDescent="0.35">
      <c r="A4760" s="123" t="s">
        <v>10253</v>
      </c>
      <c r="B4760" s="124" t="s">
        <v>10254</v>
      </c>
      <c r="C4760" s="123" t="s">
        <v>98</v>
      </c>
      <c r="D4760" s="123" t="s">
        <v>158</v>
      </c>
      <c r="E4760" s="123" t="s">
        <v>426</v>
      </c>
      <c r="F4760" s="123">
        <v>2024</v>
      </c>
      <c r="G4760" s="123" t="s">
        <v>138</v>
      </c>
      <c r="H4760" s="123" t="s">
        <v>847</v>
      </c>
      <c r="I4760" s="123" t="s">
        <v>1256</v>
      </c>
      <c r="J4760" s="251" t="s">
        <v>13</v>
      </c>
      <c r="K4760" s="181">
        <v>131549</v>
      </c>
      <c r="L4760" s="181">
        <v>0</v>
      </c>
      <c r="M4760" s="181">
        <v>0</v>
      </c>
      <c r="N4760" s="182" t="s">
        <v>146</v>
      </c>
      <c r="O4760" s="183" t="s">
        <v>146</v>
      </c>
    </row>
    <row r="4761" spans="1:15" customFormat="1" ht="15.5" x14ac:dyDescent="0.35">
      <c r="A4761" s="176" t="s">
        <v>10255</v>
      </c>
      <c r="B4761" s="177" t="s">
        <v>10256</v>
      </c>
      <c r="C4761" s="176" t="s">
        <v>98</v>
      </c>
      <c r="D4761" s="176" t="s">
        <v>365</v>
      </c>
      <c r="E4761" s="176" t="s">
        <v>543</v>
      </c>
      <c r="F4761" s="176">
        <v>2024</v>
      </c>
      <c r="G4761" s="176" t="s">
        <v>138</v>
      </c>
      <c r="H4761" s="176" t="s">
        <v>847</v>
      </c>
      <c r="I4761" s="176" t="s">
        <v>1256</v>
      </c>
      <c r="J4761" s="250" t="s">
        <v>13</v>
      </c>
      <c r="K4761" s="178">
        <v>165029</v>
      </c>
      <c r="L4761" s="178">
        <v>0</v>
      </c>
      <c r="M4761" s="178">
        <v>0</v>
      </c>
      <c r="N4761" s="182" t="s">
        <v>146</v>
      </c>
      <c r="O4761" s="183" t="s">
        <v>146</v>
      </c>
    </row>
    <row r="4762" spans="1:15" customFormat="1" ht="15.5" x14ac:dyDescent="0.35">
      <c r="A4762" s="123" t="s">
        <v>10257</v>
      </c>
      <c r="B4762" s="124" t="s">
        <v>10258</v>
      </c>
      <c r="C4762" s="123" t="s">
        <v>75</v>
      </c>
      <c r="D4762" s="123" t="s">
        <v>155</v>
      </c>
      <c r="E4762" s="123" t="s">
        <v>155</v>
      </c>
      <c r="F4762" s="123">
        <v>2024</v>
      </c>
      <c r="G4762" s="123" t="s">
        <v>138</v>
      </c>
      <c r="H4762" s="123" t="s">
        <v>151</v>
      </c>
      <c r="I4762" s="123" t="s">
        <v>152</v>
      </c>
      <c r="J4762" s="251" t="s">
        <v>13</v>
      </c>
      <c r="K4762" s="181">
        <v>680142</v>
      </c>
      <c r="L4762" s="181">
        <v>0</v>
      </c>
      <c r="M4762" s="181">
        <v>0</v>
      </c>
      <c r="N4762" s="182" t="s">
        <v>146</v>
      </c>
      <c r="O4762" s="183" t="s">
        <v>146</v>
      </c>
    </row>
    <row r="4763" spans="1:15" customFormat="1" ht="15.5" x14ac:dyDescent="0.35">
      <c r="A4763" s="176" t="s">
        <v>10259</v>
      </c>
      <c r="B4763" s="177" t="s">
        <v>10260</v>
      </c>
      <c r="C4763" s="176" t="s">
        <v>96</v>
      </c>
      <c r="D4763" s="176" t="s">
        <v>136</v>
      </c>
      <c r="E4763" s="176" t="s">
        <v>513</v>
      </c>
      <c r="F4763" s="176">
        <v>2024</v>
      </c>
      <c r="G4763" s="176" t="s">
        <v>138</v>
      </c>
      <c r="H4763" s="176" t="s">
        <v>162</v>
      </c>
      <c r="I4763" s="176" t="s">
        <v>252</v>
      </c>
      <c r="J4763" s="250" t="s">
        <v>77</v>
      </c>
      <c r="K4763" s="178">
        <v>110570</v>
      </c>
      <c r="L4763" s="178">
        <v>0</v>
      </c>
      <c r="M4763" s="178">
        <v>0</v>
      </c>
      <c r="N4763" s="182" t="s">
        <v>146</v>
      </c>
      <c r="O4763" s="183" t="s">
        <v>146</v>
      </c>
    </row>
    <row r="4764" spans="1:15" customFormat="1" ht="15.5" x14ac:dyDescent="0.35">
      <c r="A4764" s="123" t="s">
        <v>10261</v>
      </c>
      <c r="B4764" s="124" t="s">
        <v>10262</v>
      </c>
      <c r="C4764" s="123" t="s">
        <v>90</v>
      </c>
      <c r="D4764" s="123" t="s">
        <v>404</v>
      </c>
      <c r="E4764" s="123" t="s">
        <v>528</v>
      </c>
      <c r="F4764" s="123">
        <v>2024</v>
      </c>
      <c r="G4764" s="123" t="s">
        <v>138</v>
      </c>
      <c r="H4764" s="123" t="s">
        <v>151</v>
      </c>
      <c r="I4764" s="123" t="s">
        <v>200</v>
      </c>
      <c r="J4764" s="251" t="s">
        <v>13</v>
      </c>
      <c r="K4764" s="181">
        <v>35838</v>
      </c>
      <c r="L4764" s="181">
        <v>0</v>
      </c>
      <c r="M4764" s="181">
        <v>0</v>
      </c>
      <c r="N4764" s="182" t="s">
        <v>146</v>
      </c>
      <c r="O4764" s="183" t="s">
        <v>146</v>
      </c>
    </row>
    <row r="4765" spans="1:15" customFormat="1" ht="15.5" x14ac:dyDescent="0.35">
      <c r="A4765" s="176" t="s">
        <v>10263</v>
      </c>
      <c r="B4765" s="177" t="s">
        <v>10264</v>
      </c>
      <c r="C4765" s="176" t="s">
        <v>90</v>
      </c>
      <c r="D4765" s="176" t="s">
        <v>404</v>
      </c>
      <c r="E4765" s="176" t="s">
        <v>528</v>
      </c>
      <c r="F4765" s="176">
        <v>2024</v>
      </c>
      <c r="G4765" s="176" t="s">
        <v>138</v>
      </c>
      <c r="H4765" s="176" t="s">
        <v>151</v>
      </c>
      <c r="I4765" s="176" t="s">
        <v>200</v>
      </c>
      <c r="J4765" s="250" t="s">
        <v>13</v>
      </c>
      <c r="K4765" s="178">
        <v>31379</v>
      </c>
      <c r="L4765" s="178">
        <v>0</v>
      </c>
      <c r="M4765" s="178">
        <v>0</v>
      </c>
      <c r="N4765" s="182" t="s">
        <v>146</v>
      </c>
      <c r="O4765" s="183" t="s">
        <v>146</v>
      </c>
    </row>
    <row r="4766" spans="1:15" customFormat="1" ht="15.5" x14ac:dyDescent="0.35">
      <c r="A4766" s="123" t="s">
        <v>10265</v>
      </c>
      <c r="B4766" s="124" t="s">
        <v>10266</v>
      </c>
      <c r="C4766" s="123" t="s">
        <v>100</v>
      </c>
      <c r="D4766" s="123" t="s">
        <v>73</v>
      </c>
      <c r="E4766" s="123" t="s">
        <v>1009</v>
      </c>
      <c r="F4766" s="123">
        <v>2024</v>
      </c>
      <c r="G4766" s="123" t="s">
        <v>138</v>
      </c>
      <c r="H4766" s="123" t="s">
        <v>270</v>
      </c>
      <c r="I4766" s="123" t="s">
        <v>1382</v>
      </c>
      <c r="J4766" s="251" t="s">
        <v>13</v>
      </c>
      <c r="K4766" s="181">
        <v>8005</v>
      </c>
      <c r="L4766" s="181">
        <v>0</v>
      </c>
      <c r="M4766" s="181">
        <v>0</v>
      </c>
      <c r="N4766" s="182" t="s">
        <v>146</v>
      </c>
      <c r="O4766" s="183" t="s">
        <v>146</v>
      </c>
    </row>
    <row r="4767" spans="1:15" customFormat="1" ht="15.5" x14ac:dyDescent="0.35">
      <c r="A4767" s="176" t="s">
        <v>10267</v>
      </c>
      <c r="B4767" s="177" t="s">
        <v>10268</v>
      </c>
      <c r="C4767" s="176" t="s">
        <v>96</v>
      </c>
      <c r="D4767" s="176" t="s">
        <v>136</v>
      </c>
      <c r="E4767" s="176" t="s">
        <v>575</v>
      </c>
      <c r="F4767" s="176">
        <v>2024</v>
      </c>
      <c r="G4767" s="176" t="s">
        <v>138</v>
      </c>
      <c r="H4767" s="176" t="s">
        <v>182</v>
      </c>
      <c r="I4767" s="176" t="s">
        <v>330</v>
      </c>
      <c r="J4767" s="250" t="s">
        <v>13</v>
      </c>
      <c r="K4767" s="178">
        <v>1350</v>
      </c>
      <c r="L4767" s="178">
        <v>0</v>
      </c>
      <c r="M4767" s="178">
        <v>0</v>
      </c>
      <c r="N4767" s="182" t="s">
        <v>146</v>
      </c>
      <c r="O4767" s="183" t="s">
        <v>146</v>
      </c>
    </row>
    <row r="4768" spans="1:15" customFormat="1" ht="15.5" x14ac:dyDescent="0.35">
      <c r="A4768" s="123" t="s">
        <v>10269</v>
      </c>
      <c r="B4768" s="124" t="s">
        <v>10270</v>
      </c>
      <c r="C4768" s="123" t="s">
        <v>91</v>
      </c>
      <c r="D4768" s="123" t="s">
        <v>763</v>
      </c>
      <c r="E4768" s="123" t="s">
        <v>764</v>
      </c>
      <c r="F4768" s="123">
        <v>2024</v>
      </c>
      <c r="G4768" s="123" t="s">
        <v>138</v>
      </c>
      <c r="H4768" s="123" t="s">
        <v>144</v>
      </c>
      <c r="I4768" s="123" t="s">
        <v>145</v>
      </c>
      <c r="J4768" s="251" t="s">
        <v>77</v>
      </c>
      <c r="K4768" s="181">
        <v>600000</v>
      </c>
      <c r="L4768" s="181">
        <v>0</v>
      </c>
      <c r="M4768" s="181">
        <v>0</v>
      </c>
      <c r="N4768" s="182" t="s">
        <v>146</v>
      </c>
      <c r="O4768" s="183" t="s">
        <v>146</v>
      </c>
    </row>
    <row r="4769" spans="1:15" customFormat="1" ht="15.5" x14ac:dyDescent="0.35">
      <c r="A4769" s="176" t="s">
        <v>10271</v>
      </c>
      <c r="B4769" s="177" t="s">
        <v>10272</v>
      </c>
      <c r="C4769" s="176" t="s">
        <v>90</v>
      </c>
      <c r="D4769" s="176" t="s">
        <v>911</v>
      </c>
      <c r="E4769" s="176" t="s">
        <v>2177</v>
      </c>
      <c r="F4769" s="176">
        <v>2024</v>
      </c>
      <c r="G4769" s="176" t="s">
        <v>138</v>
      </c>
      <c r="H4769" s="176" t="s">
        <v>144</v>
      </c>
      <c r="I4769" s="176" t="s">
        <v>943</v>
      </c>
      <c r="J4769" s="250" t="s">
        <v>13</v>
      </c>
      <c r="K4769" s="178">
        <v>54937</v>
      </c>
      <c r="L4769" s="178">
        <v>0</v>
      </c>
      <c r="M4769" s="178">
        <v>0</v>
      </c>
      <c r="N4769" s="182" t="s">
        <v>146</v>
      </c>
      <c r="O4769" s="183" t="s">
        <v>146</v>
      </c>
    </row>
    <row r="4770" spans="1:15" customFormat="1" ht="15.5" x14ac:dyDescent="0.35">
      <c r="A4770" s="123" t="s">
        <v>10273</v>
      </c>
      <c r="B4770" s="124" t="s">
        <v>10274</v>
      </c>
      <c r="C4770" s="123" t="s">
        <v>86</v>
      </c>
      <c r="D4770" s="123" t="s">
        <v>155</v>
      </c>
      <c r="E4770" s="123" t="s">
        <v>155</v>
      </c>
      <c r="F4770" s="123">
        <v>2024</v>
      </c>
      <c r="G4770" s="123" t="s">
        <v>2052</v>
      </c>
      <c r="H4770" s="123" t="s">
        <v>210</v>
      </c>
      <c r="I4770" s="123" t="s">
        <v>429</v>
      </c>
      <c r="J4770" s="251" t="s">
        <v>13</v>
      </c>
      <c r="K4770" s="181">
        <v>180971</v>
      </c>
      <c r="L4770" s="181">
        <v>0</v>
      </c>
      <c r="M4770" s="181">
        <v>0</v>
      </c>
      <c r="N4770" s="182" t="s">
        <v>146</v>
      </c>
      <c r="O4770" s="183" t="s">
        <v>146</v>
      </c>
    </row>
    <row r="4771" spans="1:15" customFormat="1" ht="15.5" x14ac:dyDescent="0.35">
      <c r="A4771" s="176" t="s">
        <v>10275</v>
      </c>
      <c r="B4771" s="177" t="s">
        <v>10276</v>
      </c>
      <c r="C4771" s="176" t="s">
        <v>91</v>
      </c>
      <c r="D4771" s="176" t="s">
        <v>384</v>
      </c>
      <c r="E4771" s="176" t="s">
        <v>3150</v>
      </c>
      <c r="F4771" s="176">
        <v>2024</v>
      </c>
      <c r="G4771" s="176" t="s">
        <v>138</v>
      </c>
      <c r="H4771" s="176" t="s">
        <v>196</v>
      </c>
      <c r="I4771" s="176" t="s">
        <v>196</v>
      </c>
      <c r="J4771" s="250" t="s">
        <v>13</v>
      </c>
      <c r="K4771" s="178">
        <v>1</v>
      </c>
      <c r="L4771" s="178">
        <v>0</v>
      </c>
      <c r="M4771" s="178">
        <v>0</v>
      </c>
      <c r="N4771" s="182" t="s">
        <v>146</v>
      </c>
      <c r="O4771" s="183" t="s">
        <v>146</v>
      </c>
    </row>
    <row r="4772" spans="1:15" customFormat="1" ht="15.5" x14ac:dyDescent="0.35">
      <c r="A4772" s="123" t="s">
        <v>10277</v>
      </c>
      <c r="B4772" s="124" t="s">
        <v>10278</v>
      </c>
      <c r="C4772" s="123" t="s">
        <v>90</v>
      </c>
      <c r="D4772" s="123" t="s">
        <v>63</v>
      </c>
      <c r="E4772" s="123" t="s">
        <v>670</v>
      </c>
      <c r="F4772" s="123">
        <v>2024</v>
      </c>
      <c r="G4772" s="123" t="s">
        <v>138</v>
      </c>
      <c r="H4772" s="123" t="s">
        <v>151</v>
      </c>
      <c r="I4772" s="123" t="s">
        <v>200</v>
      </c>
      <c r="J4772" s="251" t="s">
        <v>13</v>
      </c>
      <c r="K4772" s="181">
        <v>1650</v>
      </c>
      <c r="L4772" s="181">
        <v>0</v>
      </c>
      <c r="M4772" s="181">
        <v>0</v>
      </c>
      <c r="N4772" s="182" t="s">
        <v>146</v>
      </c>
      <c r="O4772" s="183" t="s">
        <v>146</v>
      </c>
    </row>
    <row r="4773" spans="1:15" customFormat="1" ht="15.5" x14ac:dyDescent="0.35">
      <c r="A4773" s="176" t="s">
        <v>10279</v>
      </c>
      <c r="B4773" s="177" t="s">
        <v>10280</v>
      </c>
      <c r="C4773" s="176" t="s">
        <v>92</v>
      </c>
      <c r="D4773" s="176" t="s">
        <v>361</v>
      </c>
      <c r="E4773" s="176" t="s">
        <v>155</v>
      </c>
      <c r="F4773" s="176">
        <v>2024</v>
      </c>
      <c r="G4773" s="176" t="s">
        <v>138</v>
      </c>
      <c r="H4773" s="176" t="s">
        <v>151</v>
      </c>
      <c r="I4773" s="176" t="s">
        <v>152</v>
      </c>
      <c r="J4773" s="250" t="s">
        <v>13</v>
      </c>
      <c r="K4773" s="178">
        <v>127455</v>
      </c>
      <c r="L4773" s="178">
        <v>0</v>
      </c>
      <c r="M4773" s="178">
        <v>0</v>
      </c>
      <c r="N4773" s="182" t="s">
        <v>146</v>
      </c>
      <c r="O4773" s="183" t="s">
        <v>146</v>
      </c>
    </row>
    <row r="4774" spans="1:15" customFormat="1" ht="15.5" x14ac:dyDescent="0.35">
      <c r="A4774" s="123" t="s">
        <v>10281</v>
      </c>
      <c r="B4774" s="124" t="s">
        <v>10282</v>
      </c>
      <c r="C4774" s="123" t="s">
        <v>86</v>
      </c>
      <c r="D4774" s="123" t="s">
        <v>155</v>
      </c>
      <c r="E4774" s="123" t="s">
        <v>155</v>
      </c>
      <c r="F4774" s="123">
        <v>2024</v>
      </c>
      <c r="G4774" s="123" t="s">
        <v>138</v>
      </c>
      <c r="H4774" s="123" t="s">
        <v>210</v>
      </c>
      <c r="I4774" s="123" t="s">
        <v>211</v>
      </c>
      <c r="J4774" s="251" t="s">
        <v>13</v>
      </c>
      <c r="K4774" s="181">
        <v>8875654</v>
      </c>
      <c r="L4774" s="181">
        <v>0</v>
      </c>
      <c r="M4774" s="181">
        <v>0</v>
      </c>
      <c r="N4774" s="182" t="s">
        <v>146</v>
      </c>
      <c r="O4774" s="183" t="s">
        <v>146</v>
      </c>
    </row>
    <row r="4775" spans="1:15" customFormat="1" ht="15.5" x14ac:dyDescent="0.35">
      <c r="A4775" s="176" t="s">
        <v>10283</v>
      </c>
      <c r="B4775" s="177" t="s">
        <v>10284</v>
      </c>
      <c r="C4775" s="176" t="s">
        <v>100</v>
      </c>
      <c r="D4775" s="176" t="s">
        <v>73</v>
      </c>
      <c r="E4775" s="176" t="s">
        <v>1009</v>
      </c>
      <c r="F4775" s="176">
        <v>2024</v>
      </c>
      <c r="G4775" s="176" t="s">
        <v>138</v>
      </c>
      <c r="H4775" s="176" t="s">
        <v>144</v>
      </c>
      <c r="I4775" s="176" t="s">
        <v>282</v>
      </c>
      <c r="J4775" s="250" t="s">
        <v>13</v>
      </c>
      <c r="K4775" s="178">
        <v>328487</v>
      </c>
      <c r="L4775" s="178">
        <v>0</v>
      </c>
      <c r="M4775" s="178">
        <v>0</v>
      </c>
      <c r="N4775" s="182" t="s">
        <v>146</v>
      </c>
      <c r="O4775" s="183" t="s">
        <v>146</v>
      </c>
    </row>
    <row r="4776" spans="1:15" customFormat="1" ht="15.5" x14ac:dyDescent="0.35">
      <c r="A4776" s="123" t="s">
        <v>10285</v>
      </c>
      <c r="B4776" s="124" t="s">
        <v>10286</v>
      </c>
      <c r="C4776" s="123" t="s">
        <v>84</v>
      </c>
      <c r="D4776" s="123" t="s">
        <v>155</v>
      </c>
      <c r="E4776" s="123" t="s">
        <v>155</v>
      </c>
      <c r="F4776" s="123">
        <v>2024</v>
      </c>
      <c r="G4776" s="123" t="s">
        <v>138</v>
      </c>
      <c r="H4776" s="123" t="s">
        <v>414</v>
      </c>
      <c r="I4776" s="123" t="s">
        <v>415</v>
      </c>
      <c r="J4776" s="251" t="s">
        <v>13</v>
      </c>
      <c r="K4776" s="181">
        <v>310</v>
      </c>
      <c r="L4776" s="181">
        <v>0</v>
      </c>
      <c r="M4776" s="181">
        <v>0</v>
      </c>
      <c r="N4776" s="182" t="s">
        <v>146</v>
      </c>
      <c r="O4776" s="183" t="s">
        <v>146</v>
      </c>
    </row>
    <row r="4777" spans="1:15" customFormat="1" ht="15.5" x14ac:dyDescent="0.35">
      <c r="A4777" s="176" t="s">
        <v>10287</v>
      </c>
      <c r="B4777" s="177" t="s">
        <v>10288</v>
      </c>
      <c r="C4777" s="176" t="s">
        <v>91</v>
      </c>
      <c r="D4777" s="176" t="s">
        <v>155</v>
      </c>
      <c r="E4777" s="176" t="s">
        <v>155</v>
      </c>
      <c r="F4777" s="176">
        <v>2024</v>
      </c>
      <c r="G4777" s="176" t="s">
        <v>138</v>
      </c>
      <c r="H4777" s="176" t="s">
        <v>151</v>
      </c>
      <c r="I4777" s="176" t="s">
        <v>200</v>
      </c>
      <c r="J4777" s="250" t="s">
        <v>13</v>
      </c>
      <c r="K4777" s="178">
        <v>24840</v>
      </c>
      <c r="L4777" s="178">
        <v>0</v>
      </c>
      <c r="M4777" s="178">
        <v>0</v>
      </c>
      <c r="N4777" s="182" t="s">
        <v>146</v>
      </c>
      <c r="O4777" s="183" t="s">
        <v>146</v>
      </c>
    </row>
    <row r="4778" spans="1:15" customFormat="1" ht="15.5" x14ac:dyDescent="0.35">
      <c r="A4778" s="123" t="s">
        <v>10289</v>
      </c>
      <c r="B4778" s="124" t="s">
        <v>10290</v>
      </c>
      <c r="C4778" s="123" t="s">
        <v>84</v>
      </c>
      <c r="D4778" s="123" t="s">
        <v>440</v>
      </c>
      <c r="E4778" s="123" t="s">
        <v>440</v>
      </c>
      <c r="F4778" s="123">
        <v>2024</v>
      </c>
      <c r="G4778" s="123" t="s">
        <v>138</v>
      </c>
      <c r="H4778" s="123" t="s">
        <v>210</v>
      </c>
      <c r="I4778" s="123" t="s">
        <v>211</v>
      </c>
      <c r="J4778" s="251" t="s">
        <v>14</v>
      </c>
      <c r="K4778" s="181">
        <v>34465</v>
      </c>
      <c r="L4778" s="181">
        <v>0</v>
      </c>
      <c r="M4778" s="181">
        <v>0</v>
      </c>
      <c r="N4778" s="182" t="s">
        <v>146</v>
      </c>
      <c r="O4778" s="183" t="s">
        <v>146</v>
      </c>
    </row>
    <row r="4779" spans="1:15" customFormat="1" ht="15.5" x14ac:dyDescent="0.35">
      <c r="A4779" s="176" t="s">
        <v>10291</v>
      </c>
      <c r="B4779" s="177" t="s">
        <v>10292</v>
      </c>
      <c r="C4779" s="176" t="s">
        <v>89</v>
      </c>
      <c r="D4779" s="176" t="s">
        <v>155</v>
      </c>
      <c r="E4779" s="176" t="s">
        <v>155</v>
      </c>
      <c r="F4779" s="176">
        <v>2024</v>
      </c>
      <c r="G4779" s="176" t="s">
        <v>138</v>
      </c>
      <c r="H4779" s="176" t="s">
        <v>151</v>
      </c>
      <c r="I4779" s="176" t="s">
        <v>200</v>
      </c>
      <c r="J4779" s="250" t="s">
        <v>13</v>
      </c>
      <c r="K4779" s="178">
        <v>19665</v>
      </c>
      <c r="L4779" s="178">
        <v>0</v>
      </c>
      <c r="M4779" s="178">
        <v>0</v>
      </c>
      <c r="N4779" s="182" t="s">
        <v>146</v>
      </c>
      <c r="O4779" s="183" t="s">
        <v>146</v>
      </c>
    </row>
    <row r="4780" spans="1:15" customFormat="1" ht="15.5" x14ac:dyDescent="0.35">
      <c r="A4780" s="123" t="s">
        <v>10293</v>
      </c>
      <c r="B4780" s="124" t="s">
        <v>10294</v>
      </c>
      <c r="C4780" s="123" t="s">
        <v>91</v>
      </c>
      <c r="D4780" s="123" t="s">
        <v>384</v>
      </c>
      <c r="E4780" s="123" t="s">
        <v>384</v>
      </c>
      <c r="F4780" s="123">
        <v>2024</v>
      </c>
      <c r="G4780" s="123" t="s">
        <v>138</v>
      </c>
      <c r="H4780" s="123" t="s">
        <v>210</v>
      </c>
      <c r="I4780" s="123" t="s">
        <v>211</v>
      </c>
      <c r="J4780" s="251" t="s">
        <v>13</v>
      </c>
      <c r="K4780" s="181">
        <v>51675</v>
      </c>
      <c r="L4780" s="181">
        <v>0</v>
      </c>
      <c r="M4780" s="181">
        <v>0</v>
      </c>
      <c r="N4780" s="182" t="s">
        <v>146</v>
      </c>
      <c r="O4780" s="183" t="s">
        <v>146</v>
      </c>
    </row>
    <row r="4781" spans="1:15" customFormat="1" ht="15.5" x14ac:dyDescent="0.35">
      <c r="A4781" s="176" t="s">
        <v>10295</v>
      </c>
      <c r="B4781" s="177" t="s">
        <v>10296</v>
      </c>
      <c r="C4781" s="176" t="s">
        <v>88</v>
      </c>
      <c r="D4781" s="176" t="s">
        <v>396</v>
      </c>
      <c r="E4781" s="176" t="s">
        <v>396</v>
      </c>
      <c r="F4781" s="176">
        <v>2024</v>
      </c>
      <c r="G4781" s="176" t="s">
        <v>138</v>
      </c>
      <c r="H4781" s="176" t="s">
        <v>908</v>
      </c>
      <c r="I4781" s="176" t="s">
        <v>252</v>
      </c>
      <c r="J4781" s="250" t="s">
        <v>77</v>
      </c>
      <c r="K4781" s="178">
        <v>1263</v>
      </c>
      <c r="L4781" s="178">
        <v>0</v>
      </c>
      <c r="M4781" s="178">
        <v>0</v>
      </c>
      <c r="N4781" s="182" t="s">
        <v>146</v>
      </c>
      <c r="O4781" s="183" t="s">
        <v>146</v>
      </c>
    </row>
    <row r="4782" spans="1:15" customFormat="1" ht="15.5" x14ac:dyDescent="0.35">
      <c r="A4782" s="123" t="s">
        <v>10297</v>
      </c>
      <c r="B4782" s="124" t="s">
        <v>10298</v>
      </c>
      <c r="C4782" s="123" t="s">
        <v>100</v>
      </c>
      <c r="D4782" s="123" t="s">
        <v>73</v>
      </c>
      <c r="E4782" s="123" t="s">
        <v>1009</v>
      </c>
      <c r="F4782" s="123">
        <v>2024</v>
      </c>
      <c r="G4782" s="123" t="s">
        <v>138</v>
      </c>
      <c r="H4782" s="123" t="s">
        <v>162</v>
      </c>
      <c r="I4782" s="123" t="s">
        <v>238</v>
      </c>
      <c r="J4782" s="251" t="s">
        <v>13</v>
      </c>
      <c r="K4782" s="181">
        <v>131757</v>
      </c>
      <c r="L4782" s="181">
        <v>0</v>
      </c>
      <c r="M4782" s="181">
        <v>0</v>
      </c>
      <c r="N4782" s="182" t="s">
        <v>146</v>
      </c>
      <c r="O4782" s="183" t="s">
        <v>146</v>
      </c>
    </row>
    <row r="4783" spans="1:15" customFormat="1" ht="15.5" x14ac:dyDescent="0.35">
      <c r="A4783" s="176" t="s">
        <v>10299</v>
      </c>
      <c r="B4783" s="177" t="s">
        <v>10300</v>
      </c>
      <c r="C4783" s="176" t="s">
        <v>86</v>
      </c>
      <c r="D4783" s="176" t="s">
        <v>155</v>
      </c>
      <c r="E4783" s="176" t="s">
        <v>155</v>
      </c>
      <c r="F4783" s="176">
        <v>2024</v>
      </c>
      <c r="G4783" s="176" t="s">
        <v>138</v>
      </c>
      <c r="H4783" s="176" t="s">
        <v>151</v>
      </c>
      <c r="I4783" s="176" t="s">
        <v>152</v>
      </c>
      <c r="J4783" s="250" t="s">
        <v>13</v>
      </c>
      <c r="K4783" s="178">
        <v>50990</v>
      </c>
      <c r="L4783" s="178">
        <v>0</v>
      </c>
      <c r="M4783" s="178">
        <v>0</v>
      </c>
      <c r="N4783" s="182" t="s">
        <v>146</v>
      </c>
      <c r="O4783" s="183" t="s">
        <v>146</v>
      </c>
    </row>
    <row r="4784" spans="1:15" customFormat="1" ht="15.5" x14ac:dyDescent="0.35">
      <c r="A4784" s="123" t="s">
        <v>10301</v>
      </c>
      <c r="B4784" s="124" t="s">
        <v>10302</v>
      </c>
      <c r="C4784" s="123" t="s">
        <v>109</v>
      </c>
      <c r="D4784" s="123" t="s">
        <v>368</v>
      </c>
      <c r="E4784" s="123" t="s">
        <v>368</v>
      </c>
      <c r="F4784" s="123">
        <v>2024</v>
      </c>
      <c r="G4784" s="123" t="s">
        <v>138</v>
      </c>
      <c r="H4784" s="123" t="s">
        <v>144</v>
      </c>
      <c r="I4784" s="123" t="s">
        <v>282</v>
      </c>
      <c r="J4784" s="251" t="s">
        <v>13</v>
      </c>
      <c r="K4784" s="181">
        <v>5946</v>
      </c>
      <c r="L4784" s="181">
        <v>0</v>
      </c>
      <c r="M4784" s="181">
        <v>0</v>
      </c>
      <c r="N4784" s="182" t="s">
        <v>146</v>
      </c>
      <c r="O4784" s="183" t="s">
        <v>146</v>
      </c>
    </row>
    <row r="4785" spans="1:15" customFormat="1" ht="15.5" x14ac:dyDescent="0.35">
      <c r="A4785" s="176" t="s">
        <v>10303</v>
      </c>
      <c r="B4785" s="177" t="s">
        <v>10304</v>
      </c>
      <c r="C4785" s="176" t="s">
        <v>109</v>
      </c>
      <c r="D4785" s="176" t="s">
        <v>368</v>
      </c>
      <c r="E4785" s="176" t="s">
        <v>1280</v>
      </c>
      <c r="F4785" s="176">
        <v>2024</v>
      </c>
      <c r="G4785" s="176" t="s">
        <v>138</v>
      </c>
      <c r="H4785" s="176" t="s">
        <v>144</v>
      </c>
      <c r="I4785" s="176" t="s">
        <v>943</v>
      </c>
      <c r="J4785" s="250" t="s">
        <v>77</v>
      </c>
      <c r="K4785" s="178">
        <v>798300</v>
      </c>
      <c r="L4785" s="178">
        <v>0</v>
      </c>
      <c r="M4785" s="178">
        <v>0</v>
      </c>
      <c r="N4785" s="182" t="s">
        <v>146</v>
      </c>
      <c r="O4785" s="183" t="s">
        <v>146</v>
      </c>
    </row>
    <row r="4786" spans="1:15" customFormat="1" ht="15.5" x14ac:dyDescent="0.35">
      <c r="A4786" s="123" t="s">
        <v>10305</v>
      </c>
      <c r="B4786" s="124" t="s">
        <v>10306</v>
      </c>
      <c r="C4786" s="123" t="s">
        <v>111</v>
      </c>
      <c r="D4786" s="123" t="s">
        <v>155</v>
      </c>
      <c r="E4786" s="123" t="s">
        <v>155</v>
      </c>
      <c r="F4786" s="123">
        <v>2024</v>
      </c>
      <c r="G4786" s="123" t="s">
        <v>138</v>
      </c>
      <c r="H4786" s="123" t="s">
        <v>151</v>
      </c>
      <c r="I4786" s="123" t="s">
        <v>152</v>
      </c>
      <c r="J4786" s="251" t="s">
        <v>13</v>
      </c>
      <c r="K4786" s="181">
        <v>899494</v>
      </c>
      <c r="L4786" s="181">
        <v>0</v>
      </c>
      <c r="M4786" s="181">
        <v>0</v>
      </c>
      <c r="N4786" s="182" t="s">
        <v>146</v>
      </c>
      <c r="O4786" s="183" t="s">
        <v>146</v>
      </c>
    </row>
    <row r="4787" spans="1:15" customFormat="1" ht="15.5" x14ac:dyDescent="0.35">
      <c r="A4787" s="176" t="s">
        <v>10307</v>
      </c>
      <c r="B4787" s="177" t="s">
        <v>10308</v>
      </c>
      <c r="C4787" s="176" t="s">
        <v>292</v>
      </c>
      <c r="D4787" s="176" t="s">
        <v>293</v>
      </c>
      <c r="E4787" s="176" t="s">
        <v>294</v>
      </c>
      <c r="F4787" s="176">
        <v>2024</v>
      </c>
      <c r="G4787" s="176" t="s">
        <v>138</v>
      </c>
      <c r="H4787" s="176" t="s">
        <v>210</v>
      </c>
      <c r="I4787" s="176" t="s">
        <v>429</v>
      </c>
      <c r="J4787" s="250" t="s">
        <v>14</v>
      </c>
      <c r="K4787" s="178">
        <v>47997</v>
      </c>
      <c r="L4787" s="178">
        <v>0</v>
      </c>
      <c r="M4787" s="178">
        <v>0</v>
      </c>
      <c r="N4787" s="182" t="s">
        <v>146</v>
      </c>
      <c r="O4787" s="183" t="s">
        <v>146</v>
      </c>
    </row>
    <row r="4788" spans="1:15" customFormat="1" ht="15.5" x14ac:dyDescent="0.35">
      <c r="A4788" s="123" t="s">
        <v>10309</v>
      </c>
      <c r="B4788" s="124" t="s">
        <v>10310</v>
      </c>
      <c r="C4788" s="123" t="s">
        <v>87</v>
      </c>
      <c r="D4788" s="123" t="s">
        <v>155</v>
      </c>
      <c r="E4788" s="123" t="s">
        <v>155</v>
      </c>
      <c r="F4788" s="123">
        <v>2024</v>
      </c>
      <c r="G4788" s="123" t="s">
        <v>138</v>
      </c>
      <c r="H4788" s="123" t="s">
        <v>321</v>
      </c>
      <c r="I4788" s="123" t="s">
        <v>1181</v>
      </c>
      <c r="J4788" s="251" t="s">
        <v>77</v>
      </c>
      <c r="K4788" s="181">
        <v>1</v>
      </c>
      <c r="L4788" s="181">
        <v>0</v>
      </c>
      <c r="M4788" s="181">
        <v>0</v>
      </c>
      <c r="N4788" s="182" t="s">
        <v>146</v>
      </c>
      <c r="O4788" s="183" t="s">
        <v>146</v>
      </c>
    </row>
    <row r="4789" spans="1:15" customFormat="1" ht="15.5" x14ac:dyDescent="0.35">
      <c r="A4789" s="176" t="s">
        <v>10311</v>
      </c>
      <c r="B4789" s="177" t="s">
        <v>10312</v>
      </c>
      <c r="C4789" s="176" t="s">
        <v>91</v>
      </c>
      <c r="D4789" s="176" t="s">
        <v>155</v>
      </c>
      <c r="E4789" s="176" t="s">
        <v>155</v>
      </c>
      <c r="F4789" s="176">
        <v>2024</v>
      </c>
      <c r="G4789" s="176" t="s">
        <v>138</v>
      </c>
      <c r="H4789" s="176" t="s">
        <v>321</v>
      </c>
      <c r="I4789" s="176" t="s">
        <v>5284</v>
      </c>
      <c r="J4789" s="250" t="s">
        <v>13</v>
      </c>
      <c r="K4789" s="178">
        <v>0</v>
      </c>
      <c r="L4789" s="178">
        <v>0</v>
      </c>
      <c r="M4789" s="178">
        <v>0</v>
      </c>
      <c r="N4789" s="182" t="s">
        <v>146</v>
      </c>
      <c r="O4789" s="183" t="s">
        <v>146</v>
      </c>
    </row>
    <row r="4790" spans="1:15" customFormat="1" ht="15.5" x14ac:dyDescent="0.35">
      <c r="A4790" s="123" t="s">
        <v>10313</v>
      </c>
      <c r="B4790" s="124" t="s">
        <v>10314</v>
      </c>
      <c r="C4790" s="123" t="s">
        <v>292</v>
      </c>
      <c r="D4790" s="123" t="s">
        <v>449</v>
      </c>
      <c r="E4790" s="123" t="s">
        <v>1273</v>
      </c>
      <c r="F4790" s="123">
        <v>2024</v>
      </c>
      <c r="G4790" s="123" t="s">
        <v>138</v>
      </c>
      <c r="H4790" s="123" t="s">
        <v>1651</v>
      </c>
      <c r="I4790" s="123" t="s">
        <v>2318</v>
      </c>
      <c r="J4790" s="251" t="s">
        <v>77</v>
      </c>
      <c r="K4790" s="181">
        <v>2788</v>
      </c>
      <c r="L4790" s="181">
        <v>0</v>
      </c>
      <c r="M4790" s="181">
        <v>0</v>
      </c>
      <c r="N4790" s="182" t="s">
        <v>146</v>
      </c>
      <c r="O4790" s="183" t="s">
        <v>146</v>
      </c>
    </row>
    <row r="4791" spans="1:15" customFormat="1" ht="15.5" x14ac:dyDescent="0.35">
      <c r="A4791" s="176" t="s">
        <v>10315</v>
      </c>
      <c r="B4791" s="177" t="s">
        <v>10316</v>
      </c>
      <c r="C4791" s="176" t="s">
        <v>84</v>
      </c>
      <c r="D4791" s="176" t="s">
        <v>155</v>
      </c>
      <c r="E4791" s="176" t="s">
        <v>155</v>
      </c>
      <c r="F4791" s="176">
        <v>2024</v>
      </c>
      <c r="G4791" s="176" t="s">
        <v>251</v>
      </c>
      <c r="H4791" s="176" t="s">
        <v>144</v>
      </c>
      <c r="I4791" s="176" t="s">
        <v>261</v>
      </c>
      <c r="J4791" s="250" t="s">
        <v>77</v>
      </c>
      <c r="K4791" s="178">
        <v>104382</v>
      </c>
      <c r="L4791" s="178">
        <v>0</v>
      </c>
      <c r="M4791" s="178">
        <v>0</v>
      </c>
      <c r="N4791" s="182" t="s">
        <v>146</v>
      </c>
      <c r="O4791" s="183" t="s">
        <v>146</v>
      </c>
    </row>
    <row r="4792" spans="1:15" customFormat="1" ht="15.5" x14ac:dyDescent="0.35">
      <c r="A4792" s="123" t="s">
        <v>10317</v>
      </c>
      <c r="B4792" s="124" t="s">
        <v>10318</v>
      </c>
      <c r="C4792" s="123" t="s">
        <v>84</v>
      </c>
      <c r="D4792" s="123" t="s">
        <v>155</v>
      </c>
      <c r="E4792" s="123" t="s">
        <v>155</v>
      </c>
      <c r="F4792" s="123">
        <v>2024</v>
      </c>
      <c r="G4792" s="123" t="s">
        <v>251</v>
      </c>
      <c r="H4792" s="123" t="s">
        <v>144</v>
      </c>
      <c r="I4792" s="123" t="s">
        <v>261</v>
      </c>
      <c r="J4792" s="251" t="s">
        <v>77</v>
      </c>
      <c r="K4792" s="181">
        <v>258749</v>
      </c>
      <c r="L4792" s="181">
        <v>0</v>
      </c>
      <c r="M4792" s="181">
        <v>0</v>
      </c>
      <c r="N4792" s="182" t="s">
        <v>146</v>
      </c>
      <c r="O4792" s="183" t="s">
        <v>146</v>
      </c>
    </row>
    <row r="4793" spans="1:15" customFormat="1" ht="15.5" x14ac:dyDescent="0.35">
      <c r="A4793" s="176" t="s">
        <v>10319</v>
      </c>
      <c r="B4793" s="177" t="s">
        <v>10320</v>
      </c>
      <c r="C4793" s="176" t="s">
        <v>97</v>
      </c>
      <c r="D4793" s="176" t="s">
        <v>155</v>
      </c>
      <c r="E4793" s="176" t="s">
        <v>155</v>
      </c>
      <c r="F4793" s="176">
        <v>2024</v>
      </c>
      <c r="G4793" s="176" t="s">
        <v>138</v>
      </c>
      <c r="H4793" s="176" t="s">
        <v>151</v>
      </c>
      <c r="I4793" s="176" t="s">
        <v>152</v>
      </c>
      <c r="J4793" s="250" t="s">
        <v>13</v>
      </c>
      <c r="K4793" s="178">
        <v>807542</v>
      </c>
      <c r="L4793" s="178">
        <v>0</v>
      </c>
      <c r="M4793" s="178">
        <v>0</v>
      </c>
      <c r="N4793" s="182" t="s">
        <v>146</v>
      </c>
      <c r="O4793" s="183" t="s">
        <v>146</v>
      </c>
    </row>
    <row r="4794" spans="1:15" customFormat="1" ht="15.5" x14ac:dyDescent="0.35">
      <c r="A4794" s="123" t="s">
        <v>10321</v>
      </c>
      <c r="B4794" s="124" t="s">
        <v>10322</v>
      </c>
      <c r="C4794" s="123" t="s">
        <v>96</v>
      </c>
      <c r="D4794" s="123" t="s">
        <v>166</v>
      </c>
      <c r="E4794" s="123" t="s">
        <v>558</v>
      </c>
      <c r="F4794" s="123">
        <v>2024</v>
      </c>
      <c r="G4794" s="123" t="s">
        <v>138</v>
      </c>
      <c r="H4794" s="123" t="s">
        <v>151</v>
      </c>
      <c r="I4794" s="123" t="s">
        <v>152</v>
      </c>
      <c r="J4794" s="251" t="s">
        <v>13</v>
      </c>
      <c r="K4794" s="181">
        <v>483381</v>
      </c>
      <c r="L4794" s="181">
        <v>0</v>
      </c>
      <c r="M4794" s="181">
        <v>0</v>
      </c>
      <c r="N4794" s="182" t="s">
        <v>146</v>
      </c>
      <c r="O4794" s="183" t="s">
        <v>146</v>
      </c>
    </row>
    <row r="4795" spans="1:15" customFormat="1" ht="15.5" x14ac:dyDescent="0.35">
      <c r="A4795" s="176" t="s">
        <v>10323</v>
      </c>
      <c r="B4795" s="177" t="s">
        <v>10324</v>
      </c>
      <c r="C4795" s="176" t="s">
        <v>88</v>
      </c>
      <c r="D4795" s="176" t="s">
        <v>396</v>
      </c>
      <c r="E4795" s="176" t="s">
        <v>396</v>
      </c>
      <c r="F4795" s="176">
        <v>2024</v>
      </c>
      <c r="G4795" s="176" t="s">
        <v>138</v>
      </c>
      <c r="H4795" s="176" t="s">
        <v>210</v>
      </c>
      <c r="I4795" s="176" t="s">
        <v>429</v>
      </c>
      <c r="J4795" s="250" t="s">
        <v>13</v>
      </c>
      <c r="K4795" s="178">
        <v>10000</v>
      </c>
      <c r="L4795" s="178">
        <v>0</v>
      </c>
      <c r="M4795" s="178">
        <v>0</v>
      </c>
      <c r="N4795" s="182" t="s">
        <v>146</v>
      </c>
      <c r="O4795" s="183" t="s">
        <v>146</v>
      </c>
    </row>
    <row r="4796" spans="1:15" customFormat="1" ht="15.5" x14ac:dyDescent="0.35">
      <c r="A4796" s="123" t="s">
        <v>10325</v>
      </c>
      <c r="B4796" s="124" t="s">
        <v>10326</v>
      </c>
      <c r="C4796" s="123" t="s">
        <v>292</v>
      </c>
      <c r="D4796" s="123" t="s">
        <v>449</v>
      </c>
      <c r="E4796" s="123" t="s">
        <v>9133</v>
      </c>
      <c r="F4796" s="123">
        <v>2024</v>
      </c>
      <c r="G4796" s="123" t="s">
        <v>251</v>
      </c>
      <c r="H4796" s="123" t="s">
        <v>144</v>
      </c>
      <c r="I4796" s="123" t="s">
        <v>261</v>
      </c>
      <c r="J4796" s="251" t="s">
        <v>77</v>
      </c>
      <c r="K4796" s="181">
        <v>160424</v>
      </c>
      <c r="L4796" s="181">
        <v>0</v>
      </c>
      <c r="M4796" s="181">
        <v>0</v>
      </c>
      <c r="N4796" s="182" t="s">
        <v>146</v>
      </c>
      <c r="O4796" s="183" t="s">
        <v>146</v>
      </c>
    </row>
    <row r="4797" spans="1:15" customFormat="1" ht="15.5" x14ac:dyDescent="0.35">
      <c r="A4797" s="176" t="s">
        <v>10327</v>
      </c>
      <c r="B4797" s="177" t="s">
        <v>10328</v>
      </c>
      <c r="C4797" s="176" t="s">
        <v>89</v>
      </c>
      <c r="D4797" s="176" t="s">
        <v>186</v>
      </c>
      <c r="E4797" s="176" t="s">
        <v>589</v>
      </c>
      <c r="F4797" s="176">
        <v>2024</v>
      </c>
      <c r="G4797" s="176" t="s">
        <v>138</v>
      </c>
      <c r="H4797" s="176" t="s">
        <v>151</v>
      </c>
      <c r="I4797" s="176" t="s">
        <v>200</v>
      </c>
      <c r="J4797" s="250" t="s">
        <v>77</v>
      </c>
      <c r="K4797" s="178">
        <v>458140</v>
      </c>
      <c r="L4797" s="178">
        <v>0</v>
      </c>
      <c r="M4797" s="178">
        <v>0</v>
      </c>
      <c r="N4797" s="182" t="s">
        <v>146</v>
      </c>
      <c r="O4797" s="183" t="s">
        <v>146</v>
      </c>
    </row>
    <row r="4798" spans="1:15" customFormat="1" ht="15.5" x14ac:dyDescent="0.35">
      <c r="A4798" s="123" t="s">
        <v>10329</v>
      </c>
      <c r="B4798" s="124" t="s">
        <v>10330</v>
      </c>
      <c r="C4798" s="123" t="s">
        <v>91</v>
      </c>
      <c r="D4798" s="123" t="s">
        <v>384</v>
      </c>
      <c r="E4798" s="123" t="s">
        <v>521</v>
      </c>
      <c r="F4798" s="123">
        <v>2024</v>
      </c>
      <c r="G4798" s="123" t="s">
        <v>138</v>
      </c>
      <c r="H4798" s="123" t="s">
        <v>182</v>
      </c>
      <c r="I4798" s="123" t="s">
        <v>330</v>
      </c>
      <c r="J4798" s="251" t="s">
        <v>13</v>
      </c>
      <c r="K4798" s="181">
        <v>6272365</v>
      </c>
      <c r="L4798" s="181">
        <v>0</v>
      </c>
      <c r="M4798" s="181">
        <v>0</v>
      </c>
      <c r="N4798" s="182" t="s">
        <v>146</v>
      </c>
      <c r="O4798" s="183" t="s">
        <v>146</v>
      </c>
    </row>
    <row r="4799" spans="1:15" customFormat="1" ht="15.5" x14ac:dyDescent="0.35">
      <c r="A4799" s="176" t="s">
        <v>10331</v>
      </c>
      <c r="B4799" s="177" t="s">
        <v>10332</v>
      </c>
      <c r="C4799" s="176" t="s">
        <v>292</v>
      </c>
      <c r="D4799" s="176" t="s">
        <v>449</v>
      </c>
      <c r="E4799" s="176" t="s">
        <v>9133</v>
      </c>
      <c r="F4799" s="176">
        <v>2024</v>
      </c>
      <c r="G4799" s="176" t="s">
        <v>138</v>
      </c>
      <c r="H4799" s="176" t="s">
        <v>151</v>
      </c>
      <c r="I4799" s="176" t="s">
        <v>312</v>
      </c>
      <c r="J4799" s="250" t="s">
        <v>14</v>
      </c>
      <c r="K4799" s="178">
        <v>510</v>
      </c>
      <c r="L4799" s="178">
        <v>0</v>
      </c>
      <c r="M4799" s="178">
        <v>0</v>
      </c>
      <c r="N4799" s="182" t="s">
        <v>146</v>
      </c>
      <c r="O4799" s="183" t="s">
        <v>146</v>
      </c>
    </row>
    <row r="4800" spans="1:15" customFormat="1" ht="15.5" x14ac:dyDescent="0.35">
      <c r="A4800" s="123" t="s">
        <v>10333</v>
      </c>
      <c r="B4800" s="124" t="s">
        <v>10334</v>
      </c>
      <c r="C4800" s="123" t="s">
        <v>292</v>
      </c>
      <c r="D4800" s="123" t="s">
        <v>449</v>
      </c>
      <c r="E4800" s="123" t="s">
        <v>9133</v>
      </c>
      <c r="F4800" s="123">
        <v>2024</v>
      </c>
      <c r="G4800" s="123" t="s">
        <v>138</v>
      </c>
      <c r="H4800" s="123" t="s">
        <v>210</v>
      </c>
      <c r="I4800" s="123" t="s">
        <v>211</v>
      </c>
      <c r="J4800" s="251" t="s">
        <v>13</v>
      </c>
      <c r="K4800" s="181">
        <v>465827</v>
      </c>
      <c r="L4800" s="181">
        <v>0</v>
      </c>
      <c r="M4800" s="181">
        <v>0</v>
      </c>
      <c r="N4800" s="182" t="s">
        <v>146</v>
      </c>
      <c r="O4800" s="183" t="s">
        <v>146</v>
      </c>
    </row>
    <row r="4801" spans="1:15" customFormat="1" ht="15.5" x14ac:dyDescent="0.35">
      <c r="A4801" s="176" t="s">
        <v>10335</v>
      </c>
      <c r="B4801" s="177" t="s">
        <v>10336</v>
      </c>
      <c r="C4801" s="176" t="s">
        <v>88</v>
      </c>
      <c r="D4801" s="176" t="s">
        <v>412</v>
      </c>
      <c r="E4801" s="176" t="s">
        <v>412</v>
      </c>
      <c r="F4801" s="176">
        <v>2024</v>
      </c>
      <c r="G4801" s="176" t="s">
        <v>138</v>
      </c>
      <c r="H4801" s="176" t="s">
        <v>847</v>
      </c>
      <c r="I4801" s="176" t="s">
        <v>1673</v>
      </c>
      <c r="J4801" s="250" t="s">
        <v>13</v>
      </c>
      <c r="K4801" s="178">
        <v>2314710</v>
      </c>
      <c r="L4801" s="178">
        <v>0</v>
      </c>
      <c r="M4801" s="178">
        <v>0</v>
      </c>
      <c r="N4801" s="182" t="s">
        <v>146</v>
      </c>
      <c r="O4801" s="183" t="s">
        <v>146</v>
      </c>
    </row>
    <row r="4802" spans="1:15" customFormat="1" ht="15.5" x14ac:dyDescent="0.35">
      <c r="A4802" s="123" t="s">
        <v>10337</v>
      </c>
      <c r="B4802" s="124" t="s">
        <v>10338</v>
      </c>
      <c r="C4802" s="123" t="s">
        <v>111</v>
      </c>
      <c r="D4802" s="123" t="s">
        <v>932</v>
      </c>
      <c r="E4802" s="123" t="s">
        <v>933</v>
      </c>
      <c r="F4802" s="123">
        <v>2024</v>
      </c>
      <c r="G4802" s="123" t="s">
        <v>138</v>
      </c>
      <c r="H4802" s="123" t="s">
        <v>162</v>
      </c>
      <c r="I4802" s="123" t="s">
        <v>218</v>
      </c>
      <c r="J4802" s="251" t="s">
        <v>13</v>
      </c>
      <c r="K4802" s="181">
        <v>1384597</v>
      </c>
      <c r="L4802" s="181">
        <v>0</v>
      </c>
      <c r="M4802" s="181">
        <v>0</v>
      </c>
      <c r="N4802" s="182" t="s">
        <v>146</v>
      </c>
      <c r="O4802" s="183" t="s">
        <v>146</v>
      </c>
    </row>
    <row r="4803" spans="1:15" customFormat="1" ht="15.5" x14ac:dyDescent="0.35">
      <c r="A4803" s="176" t="s">
        <v>10339</v>
      </c>
      <c r="B4803" s="177" t="s">
        <v>10340</v>
      </c>
      <c r="C4803" s="176" t="s">
        <v>96</v>
      </c>
      <c r="D4803" s="176" t="s">
        <v>166</v>
      </c>
      <c r="E4803" s="176" t="s">
        <v>281</v>
      </c>
      <c r="F4803" s="176">
        <v>2024</v>
      </c>
      <c r="G4803" s="176" t="s">
        <v>138</v>
      </c>
      <c r="H4803" s="176" t="s">
        <v>144</v>
      </c>
      <c r="I4803" s="176" t="s">
        <v>145</v>
      </c>
      <c r="J4803" s="250" t="s">
        <v>77</v>
      </c>
      <c r="K4803" s="178">
        <v>9649543</v>
      </c>
      <c r="L4803" s="178">
        <v>0</v>
      </c>
      <c r="M4803" s="178">
        <v>0</v>
      </c>
      <c r="N4803" s="182" t="s">
        <v>146</v>
      </c>
      <c r="O4803" s="183" t="s">
        <v>146</v>
      </c>
    </row>
    <row r="4804" spans="1:15" customFormat="1" ht="15.5" x14ac:dyDescent="0.35">
      <c r="A4804" s="123" t="s">
        <v>10341</v>
      </c>
      <c r="B4804" s="124" t="s">
        <v>10342</v>
      </c>
      <c r="C4804" s="123" t="s">
        <v>91</v>
      </c>
      <c r="D4804" s="123" t="s">
        <v>763</v>
      </c>
      <c r="E4804" s="123" t="s">
        <v>763</v>
      </c>
      <c r="F4804" s="123">
        <v>2024</v>
      </c>
      <c r="G4804" s="123" t="s">
        <v>138</v>
      </c>
      <c r="H4804" s="123" t="s">
        <v>182</v>
      </c>
      <c r="I4804" s="123" t="s">
        <v>330</v>
      </c>
      <c r="J4804" s="251" t="s">
        <v>77</v>
      </c>
      <c r="K4804" s="181">
        <v>3127</v>
      </c>
      <c r="L4804" s="181">
        <v>0</v>
      </c>
      <c r="M4804" s="181">
        <v>0</v>
      </c>
      <c r="N4804" s="182" t="s">
        <v>146</v>
      </c>
      <c r="O4804" s="183" t="s">
        <v>146</v>
      </c>
    </row>
    <row r="4805" spans="1:15" customFormat="1" ht="15.5" x14ac:dyDescent="0.35">
      <c r="A4805" s="176" t="s">
        <v>10343</v>
      </c>
      <c r="B4805" s="177" t="s">
        <v>10344</v>
      </c>
      <c r="C4805" s="176" t="s">
        <v>92</v>
      </c>
      <c r="D4805" s="176" t="s">
        <v>361</v>
      </c>
      <c r="E4805" s="176" t="s">
        <v>362</v>
      </c>
      <c r="F4805" s="176">
        <v>2024</v>
      </c>
      <c r="G4805" s="176" t="s">
        <v>138</v>
      </c>
      <c r="H4805" s="176" t="s">
        <v>139</v>
      </c>
      <c r="I4805" s="176" t="s">
        <v>140</v>
      </c>
      <c r="J4805" s="250" t="s">
        <v>14</v>
      </c>
      <c r="K4805" s="178">
        <v>416282</v>
      </c>
      <c r="L4805" s="178">
        <v>0</v>
      </c>
      <c r="M4805" s="178">
        <v>0</v>
      </c>
      <c r="N4805" s="182" t="s">
        <v>146</v>
      </c>
      <c r="O4805" s="183" t="s">
        <v>146</v>
      </c>
    </row>
    <row r="4806" spans="1:15" customFormat="1" ht="15.5" x14ac:dyDescent="0.35">
      <c r="A4806" s="123" t="s">
        <v>10345</v>
      </c>
      <c r="B4806" s="124" t="s">
        <v>10346</v>
      </c>
      <c r="C4806" s="123" t="s">
        <v>86</v>
      </c>
      <c r="D4806" s="123" t="s">
        <v>199</v>
      </c>
      <c r="E4806" s="123" t="s">
        <v>155</v>
      </c>
      <c r="F4806" s="123">
        <v>2024</v>
      </c>
      <c r="G4806" s="123" t="s">
        <v>251</v>
      </c>
      <c r="H4806" s="123" t="s">
        <v>151</v>
      </c>
      <c r="I4806" s="123" t="s">
        <v>200</v>
      </c>
      <c r="J4806" s="251" t="s">
        <v>13</v>
      </c>
      <c r="K4806" s="181">
        <v>77625</v>
      </c>
      <c r="L4806" s="181">
        <v>0</v>
      </c>
      <c r="M4806" s="181">
        <v>0</v>
      </c>
      <c r="N4806" s="182" t="s">
        <v>146</v>
      </c>
      <c r="O4806" s="183" t="s">
        <v>146</v>
      </c>
    </row>
    <row r="4807" spans="1:15" customFormat="1" ht="15.5" x14ac:dyDescent="0.35">
      <c r="A4807" s="176" t="s">
        <v>10347</v>
      </c>
      <c r="B4807" s="177" t="s">
        <v>10348</v>
      </c>
      <c r="C4807" s="176" t="s">
        <v>111</v>
      </c>
      <c r="D4807" s="176" t="s">
        <v>155</v>
      </c>
      <c r="E4807" s="176" t="s">
        <v>155</v>
      </c>
      <c r="F4807" s="176">
        <v>2024</v>
      </c>
      <c r="G4807" s="176" t="s">
        <v>138</v>
      </c>
      <c r="H4807" s="176" t="s">
        <v>182</v>
      </c>
      <c r="I4807" s="176" t="s">
        <v>183</v>
      </c>
      <c r="J4807" s="250" t="s">
        <v>77</v>
      </c>
      <c r="K4807" s="178">
        <v>197105</v>
      </c>
      <c r="L4807" s="178">
        <v>0</v>
      </c>
      <c r="M4807" s="178">
        <v>0</v>
      </c>
      <c r="N4807" s="182" t="s">
        <v>146</v>
      </c>
      <c r="O4807" s="183" t="s">
        <v>146</v>
      </c>
    </row>
    <row r="4808" spans="1:15" customFormat="1" ht="15.5" x14ac:dyDescent="0.35">
      <c r="A4808" s="123" t="s">
        <v>10349</v>
      </c>
      <c r="B4808" s="124" t="s">
        <v>10350</v>
      </c>
      <c r="C4808" s="123" t="s">
        <v>90</v>
      </c>
      <c r="D4808" s="123" t="s">
        <v>63</v>
      </c>
      <c r="E4808" s="123" t="s">
        <v>901</v>
      </c>
      <c r="F4808" s="123">
        <v>2024</v>
      </c>
      <c r="G4808" s="123" t="s">
        <v>138</v>
      </c>
      <c r="H4808" s="123" t="s">
        <v>151</v>
      </c>
      <c r="I4808" s="123" t="s">
        <v>200</v>
      </c>
      <c r="J4808" s="251" t="s">
        <v>77</v>
      </c>
      <c r="K4808" s="181">
        <v>417602</v>
      </c>
      <c r="L4808" s="181">
        <v>0</v>
      </c>
      <c r="M4808" s="181">
        <v>0</v>
      </c>
      <c r="N4808" s="182" t="s">
        <v>146</v>
      </c>
      <c r="O4808" s="183" t="s">
        <v>146</v>
      </c>
    </row>
    <row r="4809" spans="1:15" customFormat="1" ht="15.5" x14ac:dyDescent="0.35">
      <c r="A4809" s="176" t="s">
        <v>10351</v>
      </c>
      <c r="B4809" s="177" t="s">
        <v>10352</v>
      </c>
      <c r="C4809" s="176" t="s">
        <v>90</v>
      </c>
      <c r="D4809" s="176" t="s">
        <v>63</v>
      </c>
      <c r="E4809" s="176" t="s">
        <v>901</v>
      </c>
      <c r="F4809" s="176">
        <v>2024</v>
      </c>
      <c r="G4809" s="176" t="s">
        <v>138</v>
      </c>
      <c r="H4809" s="176" t="s">
        <v>151</v>
      </c>
      <c r="I4809" s="176" t="s">
        <v>200</v>
      </c>
      <c r="J4809" s="250" t="s">
        <v>77</v>
      </c>
      <c r="K4809" s="178">
        <v>176397</v>
      </c>
      <c r="L4809" s="178">
        <v>0</v>
      </c>
      <c r="M4809" s="178">
        <v>0</v>
      </c>
      <c r="N4809" s="182" t="s">
        <v>146</v>
      </c>
      <c r="O4809" s="183" t="s">
        <v>146</v>
      </c>
    </row>
    <row r="4810" spans="1:15" customFormat="1" ht="15.5" x14ac:dyDescent="0.35">
      <c r="A4810" s="123" t="s">
        <v>10353</v>
      </c>
      <c r="B4810" s="124" t="s">
        <v>10354</v>
      </c>
      <c r="C4810" s="123" t="s">
        <v>90</v>
      </c>
      <c r="D4810" s="123" t="s">
        <v>63</v>
      </c>
      <c r="E4810" s="123" t="s">
        <v>901</v>
      </c>
      <c r="F4810" s="123">
        <v>2024</v>
      </c>
      <c r="G4810" s="123" t="s">
        <v>138</v>
      </c>
      <c r="H4810" s="123" t="s">
        <v>151</v>
      </c>
      <c r="I4810" s="123" t="s">
        <v>200</v>
      </c>
      <c r="J4810" s="251" t="s">
        <v>77</v>
      </c>
      <c r="K4810" s="181">
        <v>991342</v>
      </c>
      <c r="L4810" s="181">
        <v>0</v>
      </c>
      <c r="M4810" s="181">
        <v>0</v>
      </c>
      <c r="N4810" s="182" t="s">
        <v>146</v>
      </c>
      <c r="O4810" s="183" t="s">
        <v>146</v>
      </c>
    </row>
    <row r="4811" spans="1:15" customFormat="1" ht="15.5" x14ac:dyDescent="0.35">
      <c r="A4811" s="176" t="s">
        <v>10355</v>
      </c>
      <c r="B4811" s="177" t="s">
        <v>10356</v>
      </c>
      <c r="C4811" s="176" t="s">
        <v>90</v>
      </c>
      <c r="D4811" s="176" t="s">
        <v>63</v>
      </c>
      <c r="E4811" s="176" t="s">
        <v>901</v>
      </c>
      <c r="F4811" s="176">
        <v>2024</v>
      </c>
      <c r="G4811" s="176" t="s">
        <v>138</v>
      </c>
      <c r="H4811" s="176" t="s">
        <v>162</v>
      </c>
      <c r="I4811" s="176" t="s">
        <v>1018</v>
      </c>
      <c r="J4811" s="250" t="s">
        <v>13</v>
      </c>
      <c r="K4811" s="178">
        <v>46265</v>
      </c>
      <c r="L4811" s="178">
        <v>0</v>
      </c>
      <c r="M4811" s="178">
        <v>0</v>
      </c>
      <c r="N4811" s="182" t="s">
        <v>146</v>
      </c>
      <c r="O4811" s="183" t="s">
        <v>146</v>
      </c>
    </row>
    <row r="4812" spans="1:15" customFormat="1" ht="15.5" x14ac:dyDescent="0.35">
      <c r="A4812" s="123" t="s">
        <v>10357</v>
      </c>
      <c r="B4812" s="124" t="s">
        <v>10358</v>
      </c>
      <c r="C4812" s="123" t="s">
        <v>84</v>
      </c>
      <c r="D4812" s="123" t="s">
        <v>341</v>
      </c>
      <c r="E4812" s="123" t="s">
        <v>3226</v>
      </c>
      <c r="F4812" s="123">
        <v>2024</v>
      </c>
      <c r="G4812" s="123" t="s">
        <v>138</v>
      </c>
      <c r="H4812" s="123" t="s">
        <v>139</v>
      </c>
      <c r="I4812" s="123" t="s">
        <v>375</v>
      </c>
      <c r="J4812" s="251" t="s">
        <v>14</v>
      </c>
      <c r="K4812" s="181">
        <v>632533</v>
      </c>
      <c r="L4812" s="181">
        <v>0</v>
      </c>
      <c r="M4812" s="181">
        <v>0</v>
      </c>
      <c r="N4812" s="182" t="s">
        <v>146</v>
      </c>
      <c r="O4812" s="183" t="s">
        <v>146</v>
      </c>
    </row>
    <row r="4813" spans="1:15" customFormat="1" ht="15.5" x14ac:dyDescent="0.35">
      <c r="A4813" s="176" t="s">
        <v>10359</v>
      </c>
      <c r="B4813" s="177" t="s">
        <v>10360</v>
      </c>
      <c r="C4813" s="176" t="s">
        <v>86</v>
      </c>
      <c r="D4813" s="176" t="s">
        <v>155</v>
      </c>
      <c r="E4813" s="176" t="s">
        <v>155</v>
      </c>
      <c r="F4813" s="176">
        <v>2024</v>
      </c>
      <c r="G4813" s="176" t="s">
        <v>138</v>
      </c>
      <c r="H4813" s="176" t="s">
        <v>144</v>
      </c>
      <c r="I4813" s="176" t="s">
        <v>144</v>
      </c>
      <c r="J4813" s="250" t="s">
        <v>77</v>
      </c>
      <c r="K4813" s="178">
        <v>140128</v>
      </c>
      <c r="L4813" s="178">
        <v>0</v>
      </c>
      <c r="M4813" s="178">
        <v>0</v>
      </c>
      <c r="N4813" s="182" t="s">
        <v>146</v>
      </c>
      <c r="O4813" s="183" t="s">
        <v>146</v>
      </c>
    </row>
    <row r="4814" spans="1:15" customFormat="1" ht="15.5" x14ac:dyDescent="0.35">
      <c r="A4814" s="123" t="s">
        <v>10361</v>
      </c>
      <c r="B4814" s="124" t="s">
        <v>10362</v>
      </c>
      <c r="C4814" s="123" t="s">
        <v>87</v>
      </c>
      <c r="D4814" s="123" t="s">
        <v>60</v>
      </c>
      <c r="E4814" s="123" t="s">
        <v>644</v>
      </c>
      <c r="F4814" s="123">
        <v>2024</v>
      </c>
      <c r="G4814" s="123" t="s">
        <v>138</v>
      </c>
      <c r="H4814" s="123" t="s">
        <v>182</v>
      </c>
      <c r="I4814" s="123" t="s">
        <v>330</v>
      </c>
      <c r="J4814" s="251" t="s">
        <v>13</v>
      </c>
      <c r="K4814" s="181">
        <v>854785</v>
      </c>
      <c r="L4814" s="181">
        <v>0</v>
      </c>
      <c r="M4814" s="181">
        <v>0</v>
      </c>
      <c r="N4814" s="182" t="s">
        <v>146</v>
      </c>
      <c r="O4814" s="183" t="s">
        <v>146</v>
      </c>
    </row>
    <row r="4815" spans="1:15" customFormat="1" ht="15.5" x14ac:dyDescent="0.35">
      <c r="A4815" s="176" t="s">
        <v>10363</v>
      </c>
      <c r="B4815" s="177" t="s">
        <v>10364</v>
      </c>
      <c r="C4815" s="176" t="s">
        <v>90</v>
      </c>
      <c r="D4815" s="176" t="s">
        <v>404</v>
      </c>
      <c r="E4815" s="176" t="s">
        <v>405</v>
      </c>
      <c r="F4815" s="176">
        <v>2024</v>
      </c>
      <c r="G4815" s="176" t="s">
        <v>138</v>
      </c>
      <c r="H4815" s="176" t="s">
        <v>144</v>
      </c>
      <c r="I4815" s="176" t="s">
        <v>943</v>
      </c>
      <c r="J4815" s="250" t="s">
        <v>77</v>
      </c>
      <c r="K4815" s="178">
        <v>50251</v>
      </c>
      <c r="L4815" s="178">
        <v>0</v>
      </c>
      <c r="M4815" s="178">
        <v>0</v>
      </c>
      <c r="N4815" s="182" t="s">
        <v>146</v>
      </c>
      <c r="O4815" s="183" t="s">
        <v>146</v>
      </c>
    </row>
    <row r="4816" spans="1:15" customFormat="1" ht="15.5" x14ac:dyDescent="0.35">
      <c r="A4816" s="123" t="s">
        <v>10365</v>
      </c>
      <c r="B4816" s="124" t="s">
        <v>10366</v>
      </c>
      <c r="C4816" s="123" t="s">
        <v>90</v>
      </c>
      <c r="D4816" s="123" t="s">
        <v>404</v>
      </c>
      <c r="E4816" s="123" t="s">
        <v>405</v>
      </c>
      <c r="F4816" s="123">
        <v>2024</v>
      </c>
      <c r="G4816" s="123" t="s">
        <v>138</v>
      </c>
      <c r="H4816" s="123" t="s">
        <v>144</v>
      </c>
      <c r="I4816" s="123" t="s">
        <v>943</v>
      </c>
      <c r="J4816" s="251" t="s">
        <v>77</v>
      </c>
      <c r="K4816" s="181">
        <v>89755</v>
      </c>
      <c r="L4816" s="181">
        <v>0</v>
      </c>
      <c r="M4816" s="181">
        <v>0</v>
      </c>
      <c r="N4816" s="182" t="s">
        <v>146</v>
      </c>
      <c r="O4816" s="183" t="s">
        <v>146</v>
      </c>
    </row>
    <row r="4817" spans="1:15" customFormat="1" ht="15.5" x14ac:dyDescent="0.35">
      <c r="A4817" s="176" t="s">
        <v>10367</v>
      </c>
      <c r="B4817" s="177" t="s">
        <v>10368</v>
      </c>
      <c r="C4817" s="176" t="s">
        <v>90</v>
      </c>
      <c r="D4817" s="176" t="s">
        <v>404</v>
      </c>
      <c r="E4817" s="176" t="s">
        <v>405</v>
      </c>
      <c r="F4817" s="176">
        <v>2024</v>
      </c>
      <c r="G4817" s="176" t="s">
        <v>138</v>
      </c>
      <c r="H4817" s="176" t="s">
        <v>144</v>
      </c>
      <c r="I4817" s="176" t="s">
        <v>943</v>
      </c>
      <c r="J4817" s="250" t="s">
        <v>77</v>
      </c>
      <c r="K4817" s="178">
        <v>8856</v>
      </c>
      <c r="L4817" s="178">
        <v>0</v>
      </c>
      <c r="M4817" s="178">
        <v>0</v>
      </c>
      <c r="N4817" s="182" t="s">
        <v>146</v>
      </c>
      <c r="O4817" s="183" t="s">
        <v>146</v>
      </c>
    </row>
    <row r="4818" spans="1:15" customFormat="1" ht="15.5" x14ac:dyDescent="0.35">
      <c r="A4818" s="123" t="s">
        <v>10369</v>
      </c>
      <c r="B4818" s="124" t="s">
        <v>10370</v>
      </c>
      <c r="C4818" s="123" t="s">
        <v>91</v>
      </c>
      <c r="D4818" s="123" t="s">
        <v>384</v>
      </c>
      <c r="E4818" s="123" t="s">
        <v>813</v>
      </c>
      <c r="F4818" s="123">
        <v>2024</v>
      </c>
      <c r="G4818" s="123" t="s">
        <v>138</v>
      </c>
      <c r="H4818" s="123" t="s">
        <v>182</v>
      </c>
      <c r="I4818" s="123" t="s">
        <v>330</v>
      </c>
      <c r="J4818" s="251" t="s">
        <v>13</v>
      </c>
      <c r="K4818" s="181">
        <v>330</v>
      </c>
      <c r="L4818" s="181">
        <v>0</v>
      </c>
      <c r="M4818" s="181">
        <v>0</v>
      </c>
      <c r="N4818" s="182" t="s">
        <v>146</v>
      </c>
      <c r="O4818" s="183" t="s">
        <v>146</v>
      </c>
    </row>
    <row r="4819" spans="1:15" customFormat="1" ht="15.5" x14ac:dyDescent="0.35">
      <c r="A4819" s="176" t="s">
        <v>10371</v>
      </c>
      <c r="B4819" s="177" t="s">
        <v>10372</v>
      </c>
      <c r="C4819" s="176" t="s">
        <v>90</v>
      </c>
      <c r="D4819" s="176" t="s">
        <v>742</v>
      </c>
      <c r="E4819" s="176" t="s">
        <v>2696</v>
      </c>
      <c r="F4819" s="176">
        <v>2024</v>
      </c>
      <c r="G4819" s="176" t="s">
        <v>138</v>
      </c>
      <c r="H4819" s="176" t="s">
        <v>144</v>
      </c>
      <c r="I4819" s="176" t="s">
        <v>145</v>
      </c>
      <c r="J4819" s="250" t="s">
        <v>14</v>
      </c>
      <c r="K4819" s="178">
        <v>24398</v>
      </c>
      <c r="L4819" s="178">
        <v>0</v>
      </c>
      <c r="M4819" s="178">
        <v>0</v>
      </c>
      <c r="N4819" s="182" t="s">
        <v>146</v>
      </c>
      <c r="O4819" s="183" t="s">
        <v>146</v>
      </c>
    </row>
    <row r="4820" spans="1:15" customFormat="1" ht="15.5" x14ac:dyDescent="0.35">
      <c r="A4820" s="123" t="s">
        <v>10373</v>
      </c>
      <c r="B4820" s="124" t="s">
        <v>10374</v>
      </c>
      <c r="C4820" s="123" t="s">
        <v>98</v>
      </c>
      <c r="D4820" s="123" t="s">
        <v>190</v>
      </c>
      <c r="E4820" s="123" t="s">
        <v>191</v>
      </c>
      <c r="F4820" s="123">
        <v>2024</v>
      </c>
      <c r="G4820" s="123" t="s">
        <v>138</v>
      </c>
      <c r="H4820" s="123" t="s">
        <v>139</v>
      </c>
      <c r="I4820" s="123" t="s">
        <v>140</v>
      </c>
      <c r="J4820" s="251" t="s">
        <v>13</v>
      </c>
      <c r="K4820" s="181">
        <v>5348713</v>
      </c>
      <c r="L4820" s="181">
        <v>0</v>
      </c>
      <c r="M4820" s="181">
        <v>0</v>
      </c>
      <c r="N4820" s="182" t="s">
        <v>146</v>
      </c>
      <c r="O4820" s="183" t="s">
        <v>146</v>
      </c>
    </row>
    <row r="4821" spans="1:15" customFormat="1" ht="15.5" x14ac:dyDescent="0.35">
      <c r="A4821" s="176" t="s">
        <v>10375</v>
      </c>
      <c r="B4821" s="177" t="s">
        <v>10376</v>
      </c>
      <c r="C4821" s="176" t="s">
        <v>91</v>
      </c>
      <c r="D4821" s="176" t="s">
        <v>460</v>
      </c>
      <c r="E4821" s="176" t="s">
        <v>5070</v>
      </c>
      <c r="F4821" s="176">
        <v>2024</v>
      </c>
      <c r="G4821" s="176" t="s">
        <v>138</v>
      </c>
      <c r="H4821" s="176" t="s">
        <v>144</v>
      </c>
      <c r="I4821" s="176" t="s">
        <v>145</v>
      </c>
      <c r="J4821" s="250" t="s">
        <v>13</v>
      </c>
      <c r="K4821" s="178">
        <v>965425</v>
      </c>
      <c r="L4821" s="178">
        <v>0</v>
      </c>
      <c r="M4821" s="178">
        <v>0</v>
      </c>
      <c r="N4821" s="182" t="s">
        <v>146</v>
      </c>
      <c r="O4821" s="183" t="s">
        <v>146</v>
      </c>
    </row>
    <row r="4822" spans="1:15" customFormat="1" ht="15.5" x14ac:dyDescent="0.35">
      <c r="A4822" s="123" t="s">
        <v>10377</v>
      </c>
      <c r="B4822" s="124" t="s">
        <v>10378</v>
      </c>
      <c r="C4822" s="123" t="s">
        <v>90</v>
      </c>
      <c r="D4822" s="123" t="s">
        <v>205</v>
      </c>
      <c r="E4822" s="123" t="s">
        <v>205</v>
      </c>
      <c r="F4822" s="123">
        <v>2024</v>
      </c>
      <c r="G4822" s="123" t="s">
        <v>138</v>
      </c>
      <c r="H4822" s="123" t="s">
        <v>182</v>
      </c>
      <c r="I4822" s="123" t="s">
        <v>330</v>
      </c>
      <c r="J4822" s="251" t="s">
        <v>13</v>
      </c>
      <c r="K4822" s="181">
        <v>931496</v>
      </c>
      <c r="L4822" s="181">
        <v>0</v>
      </c>
      <c r="M4822" s="181">
        <v>0</v>
      </c>
      <c r="N4822" s="182" t="s">
        <v>146</v>
      </c>
      <c r="O4822" s="183" t="s">
        <v>146</v>
      </c>
    </row>
    <row r="4823" spans="1:15" customFormat="1" ht="15.5" x14ac:dyDescent="0.35">
      <c r="A4823" s="176" t="s">
        <v>10379</v>
      </c>
      <c r="B4823" s="177" t="s">
        <v>10380</v>
      </c>
      <c r="C4823" s="176" t="s">
        <v>90</v>
      </c>
      <c r="D4823" s="176" t="s">
        <v>404</v>
      </c>
      <c r="E4823" s="176" t="s">
        <v>2772</v>
      </c>
      <c r="F4823" s="176">
        <v>2024</v>
      </c>
      <c r="G4823" s="176" t="s">
        <v>138</v>
      </c>
      <c r="H4823" s="176" t="s">
        <v>182</v>
      </c>
      <c r="I4823" s="176" t="s">
        <v>330</v>
      </c>
      <c r="J4823" s="250" t="s">
        <v>13</v>
      </c>
      <c r="K4823" s="178">
        <v>0</v>
      </c>
      <c r="L4823" s="178">
        <v>0</v>
      </c>
      <c r="M4823" s="178">
        <v>0</v>
      </c>
      <c r="N4823" s="182" t="s">
        <v>146</v>
      </c>
      <c r="O4823" s="183" t="s">
        <v>146</v>
      </c>
    </row>
    <row r="4824" spans="1:15" customFormat="1" ht="15.5" x14ac:dyDescent="0.35">
      <c r="A4824" s="123" t="s">
        <v>10381</v>
      </c>
      <c r="B4824" s="124" t="s">
        <v>10382</v>
      </c>
      <c r="C4824" s="123" t="s">
        <v>89</v>
      </c>
      <c r="D4824" s="123" t="s">
        <v>186</v>
      </c>
      <c r="E4824" s="123" t="s">
        <v>303</v>
      </c>
      <c r="F4824" s="123">
        <v>2024</v>
      </c>
      <c r="G4824" s="123" t="s">
        <v>138</v>
      </c>
      <c r="H4824" s="123" t="s">
        <v>139</v>
      </c>
      <c r="I4824" s="123" t="s">
        <v>140</v>
      </c>
      <c r="J4824" s="251" t="s">
        <v>13</v>
      </c>
      <c r="K4824" s="181">
        <v>19276</v>
      </c>
      <c r="L4824" s="181">
        <v>0</v>
      </c>
      <c r="M4824" s="181">
        <v>0</v>
      </c>
      <c r="N4824" s="182" t="s">
        <v>146</v>
      </c>
      <c r="O4824" s="183" t="s">
        <v>146</v>
      </c>
    </row>
    <row r="4825" spans="1:15" customFormat="1" ht="15.5" x14ac:dyDescent="0.35">
      <c r="A4825" s="176" t="s">
        <v>10383</v>
      </c>
      <c r="B4825" s="177" t="s">
        <v>10384</v>
      </c>
      <c r="C4825" s="176" t="s">
        <v>90</v>
      </c>
      <c r="D4825" s="176" t="s">
        <v>205</v>
      </c>
      <c r="E4825" s="176" t="s">
        <v>205</v>
      </c>
      <c r="F4825" s="176">
        <v>2024</v>
      </c>
      <c r="G4825" s="176" t="s">
        <v>138</v>
      </c>
      <c r="H4825" s="176" t="s">
        <v>182</v>
      </c>
      <c r="I4825" s="176" t="s">
        <v>330</v>
      </c>
      <c r="J4825" s="250" t="s">
        <v>13</v>
      </c>
      <c r="K4825" s="178">
        <v>102955</v>
      </c>
      <c r="L4825" s="178">
        <v>0</v>
      </c>
      <c r="M4825" s="178">
        <v>0</v>
      </c>
      <c r="N4825" s="182" t="s">
        <v>146</v>
      </c>
      <c r="O4825" s="183" t="s">
        <v>146</v>
      </c>
    </row>
    <row r="4826" spans="1:15" customFormat="1" ht="15.5" x14ac:dyDescent="0.35">
      <c r="A4826" s="123" t="s">
        <v>10385</v>
      </c>
      <c r="B4826" s="124" t="s">
        <v>10386</v>
      </c>
      <c r="C4826" s="123" t="s">
        <v>89</v>
      </c>
      <c r="D4826" s="123" t="s">
        <v>221</v>
      </c>
      <c r="E4826" s="123" t="s">
        <v>222</v>
      </c>
      <c r="F4826" s="123">
        <v>2024</v>
      </c>
      <c r="G4826" s="123" t="s">
        <v>138</v>
      </c>
      <c r="H4826" s="123" t="s">
        <v>182</v>
      </c>
      <c r="I4826" s="123" t="s">
        <v>330</v>
      </c>
      <c r="J4826" s="251" t="s">
        <v>13</v>
      </c>
      <c r="K4826" s="181">
        <v>22607</v>
      </c>
      <c r="L4826" s="181">
        <v>0</v>
      </c>
      <c r="M4826" s="181">
        <v>0</v>
      </c>
      <c r="N4826" s="182" t="s">
        <v>146</v>
      </c>
      <c r="O4826" s="183" t="s">
        <v>146</v>
      </c>
    </row>
    <row r="4827" spans="1:15" customFormat="1" ht="15.5" x14ac:dyDescent="0.35">
      <c r="A4827" s="176" t="s">
        <v>10387</v>
      </c>
      <c r="B4827" s="177" t="s">
        <v>10388</v>
      </c>
      <c r="C4827" s="176" t="s">
        <v>90</v>
      </c>
      <c r="D4827" s="176" t="s">
        <v>63</v>
      </c>
      <c r="E4827" s="176" t="s">
        <v>670</v>
      </c>
      <c r="F4827" s="176">
        <v>2024</v>
      </c>
      <c r="G4827" s="176" t="s">
        <v>138</v>
      </c>
      <c r="H4827" s="176" t="s">
        <v>182</v>
      </c>
      <c r="I4827" s="176" t="s">
        <v>330</v>
      </c>
      <c r="J4827" s="250" t="s">
        <v>13</v>
      </c>
      <c r="K4827" s="178">
        <v>160731</v>
      </c>
      <c r="L4827" s="178">
        <v>0</v>
      </c>
      <c r="M4827" s="178">
        <v>0</v>
      </c>
      <c r="N4827" s="182" t="s">
        <v>146</v>
      </c>
      <c r="O4827" s="183" t="s">
        <v>146</v>
      </c>
    </row>
    <row r="4828" spans="1:15" customFormat="1" ht="15.5" x14ac:dyDescent="0.35">
      <c r="A4828" s="123" t="s">
        <v>10389</v>
      </c>
      <c r="B4828" s="124" t="s">
        <v>10390</v>
      </c>
      <c r="C4828" s="123" t="s">
        <v>91</v>
      </c>
      <c r="D4828" s="123" t="s">
        <v>384</v>
      </c>
      <c r="E4828" s="123" t="s">
        <v>384</v>
      </c>
      <c r="F4828" s="123">
        <v>2024</v>
      </c>
      <c r="G4828" s="123" t="s">
        <v>138</v>
      </c>
      <c r="H4828" s="123" t="s">
        <v>182</v>
      </c>
      <c r="I4828" s="123" t="s">
        <v>330</v>
      </c>
      <c r="J4828" s="251" t="s">
        <v>13</v>
      </c>
      <c r="K4828" s="181">
        <v>140144</v>
      </c>
      <c r="L4828" s="181">
        <v>0</v>
      </c>
      <c r="M4828" s="181">
        <v>0</v>
      </c>
      <c r="N4828" s="182" t="s">
        <v>146</v>
      </c>
      <c r="O4828" s="183" t="s">
        <v>146</v>
      </c>
    </row>
    <row r="4829" spans="1:15" customFormat="1" ht="15.5" x14ac:dyDescent="0.35">
      <c r="A4829" s="176" t="s">
        <v>10391</v>
      </c>
      <c r="B4829" s="177" t="s">
        <v>10392</v>
      </c>
      <c r="C4829" s="176" t="s">
        <v>91</v>
      </c>
      <c r="D4829" s="176" t="s">
        <v>384</v>
      </c>
      <c r="E4829" s="176" t="s">
        <v>1062</v>
      </c>
      <c r="F4829" s="176">
        <v>2024</v>
      </c>
      <c r="G4829" s="176" t="s">
        <v>138</v>
      </c>
      <c r="H4829" s="176" t="s">
        <v>182</v>
      </c>
      <c r="I4829" s="176" t="s">
        <v>330</v>
      </c>
      <c r="J4829" s="250" t="s">
        <v>13</v>
      </c>
      <c r="K4829" s="178">
        <v>143393</v>
      </c>
      <c r="L4829" s="178">
        <v>0</v>
      </c>
      <c r="M4829" s="178">
        <v>0</v>
      </c>
      <c r="N4829" s="182" t="s">
        <v>146</v>
      </c>
      <c r="O4829" s="183" t="s">
        <v>146</v>
      </c>
    </row>
    <row r="4830" spans="1:15" customFormat="1" ht="15.5" x14ac:dyDescent="0.35">
      <c r="A4830" s="123" t="s">
        <v>10393</v>
      </c>
      <c r="B4830" s="124" t="s">
        <v>10394</v>
      </c>
      <c r="C4830" s="123" t="s">
        <v>91</v>
      </c>
      <c r="D4830" s="123" t="s">
        <v>384</v>
      </c>
      <c r="E4830" s="123" t="s">
        <v>3436</v>
      </c>
      <c r="F4830" s="123">
        <v>2024</v>
      </c>
      <c r="G4830" s="123" t="s">
        <v>138</v>
      </c>
      <c r="H4830" s="123" t="s">
        <v>182</v>
      </c>
      <c r="I4830" s="123" t="s">
        <v>330</v>
      </c>
      <c r="J4830" s="251" t="s">
        <v>13</v>
      </c>
      <c r="K4830" s="181">
        <v>12359</v>
      </c>
      <c r="L4830" s="181">
        <v>0</v>
      </c>
      <c r="M4830" s="181">
        <v>0</v>
      </c>
      <c r="N4830" s="182" t="s">
        <v>146</v>
      </c>
      <c r="O4830" s="183" t="s">
        <v>146</v>
      </c>
    </row>
    <row r="4831" spans="1:15" customFormat="1" ht="15.5" x14ac:dyDescent="0.35">
      <c r="A4831" s="176" t="s">
        <v>10395</v>
      </c>
      <c r="B4831" s="177" t="s">
        <v>10396</v>
      </c>
      <c r="C4831" s="176" t="s">
        <v>91</v>
      </c>
      <c r="D4831" s="176" t="s">
        <v>384</v>
      </c>
      <c r="E4831" s="176" t="s">
        <v>2848</v>
      </c>
      <c r="F4831" s="176">
        <v>2024</v>
      </c>
      <c r="G4831" s="176" t="s">
        <v>138</v>
      </c>
      <c r="H4831" s="176" t="s">
        <v>182</v>
      </c>
      <c r="I4831" s="176" t="s">
        <v>330</v>
      </c>
      <c r="J4831" s="250" t="s">
        <v>13</v>
      </c>
      <c r="K4831" s="178">
        <v>1</v>
      </c>
      <c r="L4831" s="178">
        <v>0</v>
      </c>
      <c r="M4831" s="178">
        <v>0</v>
      </c>
      <c r="N4831" s="182" t="s">
        <v>146</v>
      </c>
      <c r="O4831" s="183" t="s">
        <v>146</v>
      </c>
    </row>
    <row r="4832" spans="1:15" customFormat="1" ht="15.5" x14ac:dyDescent="0.35">
      <c r="A4832" s="123" t="s">
        <v>10397</v>
      </c>
      <c r="B4832" s="124" t="s">
        <v>10398</v>
      </c>
      <c r="C4832" s="123" t="s">
        <v>91</v>
      </c>
      <c r="D4832" s="123" t="s">
        <v>460</v>
      </c>
      <c r="E4832" s="123" t="s">
        <v>859</v>
      </c>
      <c r="F4832" s="123">
        <v>2024</v>
      </c>
      <c r="G4832" s="123" t="s">
        <v>138</v>
      </c>
      <c r="H4832" s="123" t="s">
        <v>182</v>
      </c>
      <c r="I4832" s="123" t="s">
        <v>330</v>
      </c>
      <c r="J4832" s="251" t="s">
        <v>13</v>
      </c>
      <c r="K4832" s="181">
        <v>35636</v>
      </c>
      <c r="L4832" s="181">
        <v>0</v>
      </c>
      <c r="M4832" s="181">
        <v>0</v>
      </c>
      <c r="N4832" s="182" t="s">
        <v>146</v>
      </c>
      <c r="O4832" s="183" t="s">
        <v>146</v>
      </c>
    </row>
    <row r="4833" spans="1:15" customFormat="1" ht="15.5" x14ac:dyDescent="0.35">
      <c r="A4833" s="176" t="s">
        <v>10399</v>
      </c>
      <c r="B4833" s="177" t="s">
        <v>10400</v>
      </c>
      <c r="C4833" s="176" t="s">
        <v>91</v>
      </c>
      <c r="D4833" s="176" t="s">
        <v>596</v>
      </c>
      <c r="E4833" s="176" t="s">
        <v>1314</v>
      </c>
      <c r="F4833" s="176">
        <v>2024</v>
      </c>
      <c r="G4833" s="176" t="s">
        <v>138</v>
      </c>
      <c r="H4833" s="176" t="s">
        <v>182</v>
      </c>
      <c r="I4833" s="176" t="s">
        <v>330</v>
      </c>
      <c r="J4833" s="250" t="s">
        <v>13</v>
      </c>
      <c r="K4833" s="178">
        <v>107185</v>
      </c>
      <c r="L4833" s="178">
        <v>0</v>
      </c>
      <c r="M4833" s="178">
        <v>0</v>
      </c>
      <c r="N4833" s="182" t="s">
        <v>146</v>
      </c>
      <c r="O4833" s="183" t="s">
        <v>146</v>
      </c>
    </row>
    <row r="4834" spans="1:15" customFormat="1" ht="15.5" x14ac:dyDescent="0.35">
      <c r="A4834" s="123" t="s">
        <v>10401</v>
      </c>
      <c r="B4834" s="124" t="s">
        <v>10402</v>
      </c>
      <c r="C4834" s="123" t="s">
        <v>97</v>
      </c>
      <c r="D4834" s="123" t="s">
        <v>333</v>
      </c>
      <c r="E4834" s="123" t="s">
        <v>390</v>
      </c>
      <c r="F4834" s="123">
        <v>2024</v>
      </c>
      <c r="G4834" s="123" t="s">
        <v>138</v>
      </c>
      <c r="H4834" s="123" t="s">
        <v>182</v>
      </c>
      <c r="I4834" s="123" t="s">
        <v>330</v>
      </c>
      <c r="J4834" s="251" t="s">
        <v>13</v>
      </c>
      <c r="K4834" s="181">
        <v>396392</v>
      </c>
      <c r="L4834" s="181">
        <v>0</v>
      </c>
      <c r="M4834" s="181">
        <v>0</v>
      </c>
      <c r="N4834" s="182" t="s">
        <v>146</v>
      </c>
      <c r="O4834" s="183" t="s">
        <v>146</v>
      </c>
    </row>
    <row r="4835" spans="1:15" customFormat="1" ht="15.5" x14ac:dyDescent="0.35">
      <c r="A4835" s="176" t="s">
        <v>10403</v>
      </c>
      <c r="B4835" s="177" t="s">
        <v>10404</v>
      </c>
      <c r="C4835" s="176" t="s">
        <v>97</v>
      </c>
      <c r="D4835" s="176" t="s">
        <v>333</v>
      </c>
      <c r="E4835" s="176" t="s">
        <v>1319</v>
      </c>
      <c r="F4835" s="176">
        <v>2024</v>
      </c>
      <c r="G4835" s="176" t="s">
        <v>138</v>
      </c>
      <c r="H4835" s="176" t="s">
        <v>182</v>
      </c>
      <c r="I4835" s="176" t="s">
        <v>330</v>
      </c>
      <c r="J4835" s="250" t="s">
        <v>13</v>
      </c>
      <c r="K4835" s="178">
        <v>1015410</v>
      </c>
      <c r="L4835" s="178">
        <v>0</v>
      </c>
      <c r="M4835" s="178">
        <v>0</v>
      </c>
      <c r="N4835" s="182" t="s">
        <v>146</v>
      </c>
      <c r="O4835" s="183" t="s">
        <v>146</v>
      </c>
    </row>
    <row r="4836" spans="1:15" customFormat="1" ht="15.5" x14ac:dyDescent="0.35">
      <c r="A4836" s="123" t="s">
        <v>10405</v>
      </c>
      <c r="B4836" s="124" t="s">
        <v>10406</v>
      </c>
      <c r="C4836" s="123" t="s">
        <v>97</v>
      </c>
      <c r="D4836" s="123" t="s">
        <v>333</v>
      </c>
      <c r="E4836" s="123" t="s">
        <v>333</v>
      </c>
      <c r="F4836" s="123">
        <v>2024</v>
      </c>
      <c r="G4836" s="123" t="s">
        <v>138</v>
      </c>
      <c r="H4836" s="123" t="s">
        <v>182</v>
      </c>
      <c r="I4836" s="123" t="s">
        <v>330</v>
      </c>
      <c r="J4836" s="251" t="s">
        <v>13</v>
      </c>
      <c r="K4836" s="181">
        <v>802301</v>
      </c>
      <c r="L4836" s="181">
        <v>0</v>
      </c>
      <c r="M4836" s="181">
        <v>0</v>
      </c>
      <c r="N4836" s="182" t="s">
        <v>146</v>
      </c>
      <c r="O4836" s="183" t="s">
        <v>146</v>
      </c>
    </row>
    <row r="4837" spans="1:15" customFormat="1" ht="15.5" x14ac:dyDescent="0.35">
      <c r="A4837" s="176" t="s">
        <v>10407</v>
      </c>
      <c r="B4837" s="177" t="s">
        <v>10408</v>
      </c>
      <c r="C4837" s="176" t="s">
        <v>97</v>
      </c>
      <c r="D4837" s="176" t="s">
        <v>685</v>
      </c>
      <c r="E4837" s="176" t="s">
        <v>703</v>
      </c>
      <c r="F4837" s="176">
        <v>2024</v>
      </c>
      <c r="G4837" s="176" t="s">
        <v>138</v>
      </c>
      <c r="H4837" s="176" t="s">
        <v>182</v>
      </c>
      <c r="I4837" s="176" t="s">
        <v>330</v>
      </c>
      <c r="J4837" s="250" t="s">
        <v>13</v>
      </c>
      <c r="K4837" s="178">
        <v>613322</v>
      </c>
      <c r="L4837" s="178">
        <v>0</v>
      </c>
      <c r="M4837" s="178">
        <v>0</v>
      </c>
      <c r="N4837" s="182" t="s">
        <v>146</v>
      </c>
      <c r="O4837" s="183" t="s">
        <v>146</v>
      </c>
    </row>
    <row r="4838" spans="1:15" customFormat="1" ht="15.5" x14ac:dyDescent="0.35">
      <c r="A4838" s="123" t="s">
        <v>10409</v>
      </c>
      <c r="B4838" s="124" t="s">
        <v>10410</v>
      </c>
      <c r="C4838" s="123" t="s">
        <v>87</v>
      </c>
      <c r="D4838" s="123" t="s">
        <v>60</v>
      </c>
      <c r="E4838" s="123" t="s">
        <v>60</v>
      </c>
      <c r="F4838" s="123">
        <v>2024</v>
      </c>
      <c r="G4838" s="123" t="s">
        <v>138</v>
      </c>
      <c r="H4838" s="123" t="s">
        <v>182</v>
      </c>
      <c r="I4838" s="123" t="s">
        <v>330</v>
      </c>
      <c r="J4838" s="251" t="s">
        <v>13</v>
      </c>
      <c r="K4838" s="181">
        <v>0</v>
      </c>
      <c r="L4838" s="181">
        <v>0</v>
      </c>
      <c r="M4838" s="181">
        <v>0</v>
      </c>
      <c r="N4838" s="182" t="s">
        <v>146</v>
      </c>
      <c r="O4838" s="183" t="s">
        <v>146</v>
      </c>
    </row>
    <row r="4839" spans="1:15" customFormat="1" ht="15.5" x14ac:dyDescent="0.35">
      <c r="A4839" s="176" t="s">
        <v>10411</v>
      </c>
      <c r="B4839" s="177" t="s">
        <v>10412</v>
      </c>
      <c r="C4839" s="176" t="s">
        <v>92</v>
      </c>
      <c r="D4839" s="176" t="s">
        <v>361</v>
      </c>
      <c r="E4839" s="176" t="s">
        <v>869</v>
      </c>
      <c r="F4839" s="176">
        <v>2024</v>
      </c>
      <c r="G4839" s="176" t="s">
        <v>251</v>
      </c>
      <c r="H4839" s="176" t="s">
        <v>182</v>
      </c>
      <c r="I4839" s="176" t="s">
        <v>330</v>
      </c>
      <c r="J4839" s="250" t="s">
        <v>13</v>
      </c>
      <c r="K4839" s="178">
        <v>5176</v>
      </c>
      <c r="L4839" s="178">
        <v>0</v>
      </c>
      <c r="M4839" s="178">
        <v>0</v>
      </c>
      <c r="N4839" s="182" t="s">
        <v>146</v>
      </c>
      <c r="O4839" s="183" t="s">
        <v>146</v>
      </c>
    </row>
    <row r="4840" spans="1:15" customFormat="1" ht="15.5" x14ac:dyDescent="0.35">
      <c r="A4840" s="123" t="s">
        <v>10413</v>
      </c>
      <c r="B4840" s="124" t="s">
        <v>10414</v>
      </c>
      <c r="C4840" s="123" t="s">
        <v>92</v>
      </c>
      <c r="D4840" s="123" t="s">
        <v>361</v>
      </c>
      <c r="E4840" s="123" t="s">
        <v>362</v>
      </c>
      <c r="F4840" s="123">
        <v>2024</v>
      </c>
      <c r="G4840" s="123" t="s">
        <v>138</v>
      </c>
      <c r="H4840" s="123" t="s">
        <v>321</v>
      </c>
      <c r="I4840" s="123" t="s">
        <v>322</v>
      </c>
      <c r="J4840" s="251" t="s">
        <v>13</v>
      </c>
      <c r="K4840" s="181">
        <v>202018</v>
      </c>
      <c r="L4840" s="181">
        <v>0</v>
      </c>
      <c r="M4840" s="181">
        <v>0</v>
      </c>
      <c r="N4840" s="182" t="s">
        <v>146</v>
      </c>
      <c r="O4840" s="183" t="s">
        <v>146</v>
      </c>
    </row>
    <row r="4841" spans="1:15" customFormat="1" ht="15.5" x14ac:dyDescent="0.35">
      <c r="A4841" s="176" t="s">
        <v>10415</v>
      </c>
      <c r="B4841" s="177" t="s">
        <v>10416</v>
      </c>
      <c r="C4841" s="176" t="s">
        <v>92</v>
      </c>
      <c r="D4841" s="176" t="s">
        <v>361</v>
      </c>
      <c r="E4841" s="176" t="s">
        <v>362</v>
      </c>
      <c r="F4841" s="176">
        <v>2024</v>
      </c>
      <c r="G4841" s="176" t="s">
        <v>138</v>
      </c>
      <c r="H4841" s="176" t="s">
        <v>144</v>
      </c>
      <c r="I4841" s="176" t="s">
        <v>145</v>
      </c>
      <c r="J4841" s="250" t="s">
        <v>14</v>
      </c>
      <c r="K4841" s="178">
        <v>1427689</v>
      </c>
      <c r="L4841" s="178">
        <v>0</v>
      </c>
      <c r="M4841" s="178">
        <v>0</v>
      </c>
      <c r="N4841" s="182" t="s">
        <v>146</v>
      </c>
      <c r="O4841" s="183" t="s">
        <v>146</v>
      </c>
    </row>
    <row r="4842" spans="1:15" customFormat="1" ht="15.5" x14ac:dyDescent="0.35">
      <c r="A4842" s="123" t="s">
        <v>10417</v>
      </c>
      <c r="B4842" s="124" t="s">
        <v>10418</v>
      </c>
      <c r="C4842" s="123" t="s">
        <v>92</v>
      </c>
      <c r="D4842" s="123" t="s">
        <v>361</v>
      </c>
      <c r="E4842" s="123" t="s">
        <v>2625</v>
      </c>
      <c r="F4842" s="123">
        <v>2024</v>
      </c>
      <c r="G4842" s="123" t="s">
        <v>138</v>
      </c>
      <c r="H4842" s="123" t="s">
        <v>182</v>
      </c>
      <c r="I4842" s="123" t="s">
        <v>330</v>
      </c>
      <c r="J4842" s="251" t="s">
        <v>13</v>
      </c>
      <c r="K4842" s="181">
        <v>717581</v>
      </c>
      <c r="L4842" s="181">
        <v>0</v>
      </c>
      <c r="M4842" s="181">
        <v>0</v>
      </c>
      <c r="N4842" s="182" t="s">
        <v>146</v>
      </c>
      <c r="O4842" s="183" t="s">
        <v>146</v>
      </c>
    </row>
    <row r="4843" spans="1:15" customFormat="1" ht="15.5" x14ac:dyDescent="0.35">
      <c r="A4843" s="176" t="s">
        <v>10419</v>
      </c>
      <c r="B4843" s="177" t="s">
        <v>10420</v>
      </c>
      <c r="C4843" s="176" t="s">
        <v>91</v>
      </c>
      <c r="D4843" s="176" t="s">
        <v>384</v>
      </c>
      <c r="E4843" s="176" t="s">
        <v>2636</v>
      </c>
      <c r="F4843" s="176">
        <v>2024</v>
      </c>
      <c r="G4843" s="176" t="s">
        <v>138</v>
      </c>
      <c r="H4843" s="176" t="s">
        <v>908</v>
      </c>
      <c r="I4843" s="176" t="s">
        <v>2166</v>
      </c>
      <c r="J4843" s="250" t="s">
        <v>77</v>
      </c>
      <c r="K4843" s="178">
        <v>829539</v>
      </c>
      <c r="L4843" s="178">
        <v>0</v>
      </c>
      <c r="M4843" s="178">
        <v>0</v>
      </c>
      <c r="N4843" s="182" t="s">
        <v>146</v>
      </c>
      <c r="O4843" s="183" t="s">
        <v>146</v>
      </c>
    </row>
    <row r="4844" spans="1:15" customFormat="1" ht="15.5" x14ac:dyDescent="0.35">
      <c r="A4844" s="123" t="s">
        <v>10421</v>
      </c>
      <c r="B4844" s="124" t="s">
        <v>10422</v>
      </c>
      <c r="C4844" s="123" t="s">
        <v>88</v>
      </c>
      <c r="D4844" s="123" t="s">
        <v>396</v>
      </c>
      <c r="E4844" s="123" t="s">
        <v>464</v>
      </c>
      <c r="F4844" s="123">
        <v>2024</v>
      </c>
      <c r="G4844" s="123" t="s">
        <v>138</v>
      </c>
      <c r="H4844" s="123" t="s">
        <v>182</v>
      </c>
      <c r="I4844" s="123" t="s">
        <v>330</v>
      </c>
      <c r="J4844" s="251" t="s">
        <v>13</v>
      </c>
      <c r="K4844" s="181">
        <v>1</v>
      </c>
      <c r="L4844" s="181">
        <v>0</v>
      </c>
      <c r="M4844" s="181">
        <v>0</v>
      </c>
      <c r="N4844" s="182" t="s">
        <v>146</v>
      </c>
      <c r="O4844" s="183" t="s">
        <v>146</v>
      </c>
    </row>
    <row r="4845" spans="1:15" customFormat="1" ht="15.5" x14ac:dyDescent="0.35">
      <c r="A4845" s="176" t="s">
        <v>10423</v>
      </c>
      <c r="B4845" s="177" t="s">
        <v>10424</v>
      </c>
      <c r="C4845" s="176" t="s">
        <v>92</v>
      </c>
      <c r="D4845" s="176" t="s">
        <v>361</v>
      </c>
      <c r="E4845" s="176" t="s">
        <v>1017</v>
      </c>
      <c r="F4845" s="176">
        <v>2024</v>
      </c>
      <c r="G4845" s="176" t="s">
        <v>138</v>
      </c>
      <c r="H4845" s="176" t="s">
        <v>182</v>
      </c>
      <c r="I4845" s="176" t="s">
        <v>330</v>
      </c>
      <c r="J4845" s="250" t="s">
        <v>13</v>
      </c>
      <c r="K4845" s="178">
        <v>641882</v>
      </c>
      <c r="L4845" s="178">
        <v>0</v>
      </c>
      <c r="M4845" s="178">
        <v>0</v>
      </c>
      <c r="N4845" s="182" t="s">
        <v>146</v>
      </c>
      <c r="O4845" s="183" t="s">
        <v>146</v>
      </c>
    </row>
    <row r="4846" spans="1:15" customFormat="1" ht="15.5" x14ac:dyDescent="0.35">
      <c r="A4846" s="123" t="s">
        <v>10425</v>
      </c>
      <c r="B4846" s="124" t="s">
        <v>10426</v>
      </c>
      <c r="C4846" s="123" t="s">
        <v>92</v>
      </c>
      <c r="D4846" s="123" t="s">
        <v>361</v>
      </c>
      <c r="E4846" s="123" t="s">
        <v>1017</v>
      </c>
      <c r="F4846" s="123">
        <v>2024</v>
      </c>
      <c r="G4846" s="123" t="s">
        <v>138</v>
      </c>
      <c r="H4846" s="123" t="s">
        <v>182</v>
      </c>
      <c r="I4846" s="123" t="s">
        <v>330</v>
      </c>
      <c r="J4846" s="251" t="s">
        <v>13</v>
      </c>
      <c r="K4846" s="181">
        <v>556023</v>
      </c>
      <c r="L4846" s="181">
        <v>0</v>
      </c>
      <c r="M4846" s="181">
        <v>0</v>
      </c>
      <c r="N4846" s="182" t="s">
        <v>146</v>
      </c>
      <c r="O4846" s="183" t="s">
        <v>146</v>
      </c>
    </row>
    <row r="4847" spans="1:15" customFormat="1" ht="15.5" x14ac:dyDescent="0.35">
      <c r="A4847" s="176" t="s">
        <v>10427</v>
      </c>
      <c r="B4847" s="177" t="s">
        <v>10428</v>
      </c>
      <c r="C4847" s="176" t="s">
        <v>96</v>
      </c>
      <c r="D4847" s="176" t="s">
        <v>166</v>
      </c>
      <c r="E4847" s="176" t="s">
        <v>977</v>
      </c>
      <c r="F4847" s="176">
        <v>2024</v>
      </c>
      <c r="G4847" s="176" t="s">
        <v>138</v>
      </c>
      <c r="H4847" s="176" t="s">
        <v>1651</v>
      </c>
      <c r="I4847" s="176" t="s">
        <v>2318</v>
      </c>
      <c r="J4847" s="250" t="s">
        <v>13</v>
      </c>
      <c r="K4847" s="178">
        <v>1350</v>
      </c>
      <c r="L4847" s="178">
        <v>0</v>
      </c>
      <c r="M4847" s="178">
        <v>0</v>
      </c>
      <c r="N4847" s="182" t="s">
        <v>146</v>
      </c>
      <c r="O4847" s="183" t="s">
        <v>146</v>
      </c>
    </row>
    <row r="4848" spans="1:15" customFormat="1" ht="15.5" x14ac:dyDescent="0.35">
      <c r="A4848" s="123" t="s">
        <v>10429</v>
      </c>
      <c r="B4848" s="124" t="s">
        <v>10430</v>
      </c>
      <c r="C4848" s="123" t="s">
        <v>91</v>
      </c>
      <c r="D4848" s="123" t="s">
        <v>384</v>
      </c>
      <c r="E4848" s="123" t="s">
        <v>922</v>
      </c>
      <c r="F4848" s="123">
        <v>2024</v>
      </c>
      <c r="G4848" s="123" t="s">
        <v>138</v>
      </c>
      <c r="H4848" s="123" t="s">
        <v>182</v>
      </c>
      <c r="I4848" s="123" t="s">
        <v>330</v>
      </c>
      <c r="J4848" s="251" t="s">
        <v>13</v>
      </c>
      <c r="K4848" s="181">
        <v>11358</v>
      </c>
      <c r="L4848" s="181">
        <v>0</v>
      </c>
      <c r="M4848" s="181">
        <v>0</v>
      </c>
      <c r="N4848" s="182" t="s">
        <v>146</v>
      </c>
      <c r="O4848" s="183" t="s">
        <v>146</v>
      </c>
    </row>
    <row r="4849" spans="1:15" customFormat="1" ht="15.5" x14ac:dyDescent="0.35">
      <c r="A4849" s="176" t="s">
        <v>10431</v>
      </c>
      <c r="B4849" s="177" t="s">
        <v>10432</v>
      </c>
      <c r="C4849" s="176" t="s">
        <v>92</v>
      </c>
      <c r="D4849" s="176" t="s">
        <v>540</v>
      </c>
      <c r="E4849" s="176" t="s">
        <v>2405</v>
      </c>
      <c r="F4849" s="176">
        <v>2024</v>
      </c>
      <c r="G4849" s="176" t="s">
        <v>138</v>
      </c>
      <c r="H4849" s="176" t="s">
        <v>321</v>
      </c>
      <c r="I4849" s="176" t="s">
        <v>1181</v>
      </c>
      <c r="J4849" s="250" t="s">
        <v>13</v>
      </c>
      <c r="K4849" s="178">
        <v>4163357</v>
      </c>
      <c r="L4849" s="178">
        <v>0</v>
      </c>
      <c r="M4849" s="178">
        <v>0</v>
      </c>
      <c r="N4849" s="182" t="s">
        <v>146</v>
      </c>
      <c r="O4849" s="183" t="s">
        <v>146</v>
      </c>
    </row>
    <row r="4850" spans="1:15" customFormat="1" ht="15.5" x14ac:dyDescent="0.35">
      <c r="A4850" s="123" t="s">
        <v>10433</v>
      </c>
      <c r="B4850" s="124" t="s">
        <v>10434</v>
      </c>
      <c r="C4850" s="123" t="s">
        <v>92</v>
      </c>
      <c r="D4850" s="123" t="s">
        <v>361</v>
      </c>
      <c r="E4850" s="123" t="s">
        <v>1017</v>
      </c>
      <c r="F4850" s="123">
        <v>2024</v>
      </c>
      <c r="G4850" s="123" t="s">
        <v>138</v>
      </c>
      <c r="H4850" s="123" t="s">
        <v>321</v>
      </c>
      <c r="I4850" s="123" t="s">
        <v>1181</v>
      </c>
      <c r="J4850" s="251" t="s">
        <v>13</v>
      </c>
      <c r="K4850" s="181">
        <v>1981180</v>
      </c>
      <c r="L4850" s="181">
        <v>0</v>
      </c>
      <c r="M4850" s="181">
        <v>0</v>
      </c>
      <c r="N4850" s="182" t="s">
        <v>146</v>
      </c>
      <c r="O4850" s="183" t="s">
        <v>146</v>
      </c>
    </row>
    <row r="4851" spans="1:15" customFormat="1" ht="15.5" x14ac:dyDescent="0.35">
      <c r="A4851" s="176" t="s">
        <v>10435</v>
      </c>
      <c r="B4851" s="177" t="s">
        <v>10436</v>
      </c>
      <c r="C4851" s="176" t="s">
        <v>96</v>
      </c>
      <c r="D4851" s="176" t="s">
        <v>166</v>
      </c>
      <c r="E4851" s="176" t="s">
        <v>1012</v>
      </c>
      <c r="F4851" s="176">
        <v>2024</v>
      </c>
      <c r="G4851" s="176" t="s">
        <v>138</v>
      </c>
      <c r="H4851" s="176" t="s">
        <v>321</v>
      </c>
      <c r="I4851" s="176" t="s">
        <v>1385</v>
      </c>
      <c r="J4851" s="250" t="s">
        <v>13</v>
      </c>
      <c r="K4851" s="178">
        <v>4350943</v>
      </c>
      <c r="L4851" s="178">
        <v>0</v>
      </c>
      <c r="M4851" s="178">
        <v>0</v>
      </c>
      <c r="N4851" s="182" t="s">
        <v>146</v>
      </c>
      <c r="O4851" s="183" t="s">
        <v>146</v>
      </c>
    </row>
    <row r="4852" spans="1:15" customFormat="1" ht="15.5" x14ac:dyDescent="0.35">
      <c r="A4852" s="123" t="s">
        <v>10437</v>
      </c>
      <c r="B4852" s="124" t="s">
        <v>10438</v>
      </c>
      <c r="C4852" s="123" t="s">
        <v>96</v>
      </c>
      <c r="D4852" s="123" t="s">
        <v>166</v>
      </c>
      <c r="E4852" s="123" t="s">
        <v>167</v>
      </c>
      <c r="F4852" s="123">
        <v>2024</v>
      </c>
      <c r="G4852" s="123" t="s">
        <v>138</v>
      </c>
      <c r="H4852" s="123" t="s">
        <v>182</v>
      </c>
      <c r="I4852" s="123" t="s">
        <v>330</v>
      </c>
      <c r="J4852" s="251" t="s">
        <v>77</v>
      </c>
      <c r="K4852" s="181">
        <v>817356</v>
      </c>
      <c r="L4852" s="181">
        <v>0</v>
      </c>
      <c r="M4852" s="181">
        <v>0</v>
      </c>
      <c r="N4852" s="182" t="s">
        <v>146</v>
      </c>
      <c r="O4852" s="183" t="s">
        <v>146</v>
      </c>
    </row>
    <row r="4853" spans="1:15" customFormat="1" ht="15.5" x14ac:dyDescent="0.35">
      <c r="A4853" s="176" t="s">
        <v>10439</v>
      </c>
      <c r="B4853" s="177" t="s">
        <v>10440</v>
      </c>
      <c r="C4853" s="176" t="s">
        <v>96</v>
      </c>
      <c r="D4853" s="176" t="s">
        <v>166</v>
      </c>
      <c r="E4853" s="176" t="s">
        <v>1796</v>
      </c>
      <c r="F4853" s="176">
        <v>2024</v>
      </c>
      <c r="G4853" s="176" t="s">
        <v>138</v>
      </c>
      <c r="H4853" s="176" t="s">
        <v>321</v>
      </c>
      <c r="I4853" s="176" t="s">
        <v>1385</v>
      </c>
      <c r="J4853" s="250" t="s">
        <v>13</v>
      </c>
      <c r="K4853" s="178">
        <v>1113283</v>
      </c>
      <c r="L4853" s="178">
        <v>0</v>
      </c>
      <c r="M4853" s="178">
        <v>0</v>
      </c>
      <c r="N4853" s="182" t="s">
        <v>146</v>
      </c>
      <c r="O4853" s="183" t="s">
        <v>146</v>
      </c>
    </row>
    <row r="4854" spans="1:15" customFormat="1" ht="15.5" x14ac:dyDescent="0.35">
      <c r="A4854" s="123" t="s">
        <v>10441</v>
      </c>
      <c r="B4854" s="124" t="s">
        <v>10442</v>
      </c>
      <c r="C4854" s="123" t="s">
        <v>91</v>
      </c>
      <c r="D4854" s="123" t="s">
        <v>460</v>
      </c>
      <c r="E4854" s="123" t="s">
        <v>919</v>
      </c>
      <c r="F4854" s="123">
        <v>2024</v>
      </c>
      <c r="G4854" s="123" t="s">
        <v>138</v>
      </c>
      <c r="H4854" s="123" t="s">
        <v>321</v>
      </c>
      <c r="I4854" s="123" t="s">
        <v>1181</v>
      </c>
      <c r="J4854" s="251" t="s">
        <v>13</v>
      </c>
      <c r="K4854" s="181">
        <v>2004</v>
      </c>
      <c r="L4854" s="181">
        <v>0</v>
      </c>
      <c r="M4854" s="181">
        <v>0</v>
      </c>
      <c r="N4854" s="182" t="s">
        <v>146</v>
      </c>
      <c r="O4854" s="183" t="s">
        <v>146</v>
      </c>
    </row>
    <row r="4855" spans="1:15" customFormat="1" ht="15.5" x14ac:dyDescent="0.35">
      <c r="A4855" s="176" t="s">
        <v>10443</v>
      </c>
      <c r="B4855" s="177" t="s">
        <v>10444</v>
      </c>
      <c r="C4855" s="176" t="s">
        <v>91</v>
      </c>
      <c r="D4855" s="176" t="s">
        <v>384</v>
      </c>
      <c r="E4855" s="176" t="s">
        <v>518</v>
      </c>
      <c r="F4855" s="176">
        <v>2024</v>
      </c>
      <c r="G4855" s="176" t="s">
        <v>138</v>
      </c>
      <c r="H4855" s="176" t="s">
        <v>210</v>
      </c>
      <c r="I4855" s="176" t="s">
        <v>429</v>
      </c>
      <c r="J4855" s="250" t="s">
        <v>13</v>
      </c>
      <c r="K4855" s="178">
        <v>254392</v>
      </c>
      <c r="L4855" s="178">
        <v>0</v>
      </c>
      <c r="M4855" s="178">
        <v>0</v>
      </c>
      <c r="N4855" s="182" t="s">
        <v>146</v>
      </c>
      <c r="O4855" s="183" t="s">
        <v>146</v>
      </c>
    </row>
    <row r="4856" spans="1:15" customFormat="1" ht="15.5" x14ac:dyDescent="0.35">
      <c r="A4856" s="123" t="s">
        <v>10445</v>
      </c>
      <c r="B4856" s="124" t="s">
        <v>10446</v>
      </c>
      <c r="C4856" s="123" t="s">
        <v>89</v>
      </c>
      <c r="D4856" s="123" t="s">
        <v>221</v>
      </c>
      <c r="E4856" s="123" t="s">
        <v>1444</v>
      </c>
      <c r="F4856" s="123">
        <v>2024</v>
      </c>
      <c r="G4856" s="123" t="s">
        <v>138</v>
      </c>
      <c r="H4856" s="123" t="s">
        <v>182</v>
      </c>
      <c r="I4856" s="123" t="s">
        <v>330</v>
      </c>
      <c r="J4856" s="251" t="s">
        <v>13</v>
      </c>
      <c r="K4856" s="181">
        <v>60000</v>
      </c>
      <c r="L4856" s="181">
        <v>0</v>
      </c>
      <c r="M4856" s="181">
        <v>0</v>
      </c>
      <c r="N4856" s="182" t="s">
        <v>146</v>
      </c>
      <c r="O4856" s="183" t="s">
        <v>146</v>
      </c>
    </row>
    <row r="4857" spans="1:15" customFormat="1" ht="15.5" x14ac:dyDescent="0.35">
      <c r="A4857" s="176" t="s">
        <v>10447</v>
      </c>
      <c r="B4857" s="177" t="s">
        <v>10448</v>
      </c>
      <c r="C4857" s="176" t="s">
        <v>89</v>
      </c>
      <c r="D4857" s="176" t="s">
        <v>186</v>
      </c>
      <c r="E4857" s="176" t="s">
        <v>187</v>
      </c>
      <c r="F4857" s="176">
        <v>2024</v>
      </c>
      <c r="G4857" s="176" t="s">
        <v>138</v>
      </c>
      <c r="H4857" s="176" t="s">
        <v>182</v>
      </c>
      <c r="I4857" s="176" t="s">
        <v>330</v>
      </c>
      <c r="J4857" s="250" t="s">
        <v>13</v>
      </c>
      <c r="K4857" s="178">
        <v>26232</v>
      </c>
      <c r="L4857" s="178">
        <v>0</v>
      </c>
      <c r="M4857" s="178">
        <v>0</v>
      </c>
      <c r="N4857" s="182" t="s">
        <v>146</v>
      </c>
      <c r="O4857" s="183" t="s">
        <v>146</v>
      </c>
    </row>
    <row r="4858" spans="1:15" customFormat="1" ht="15.5" x14ac:dyDescent="0.35">
      <c r="A4858" s="123" t="s">
        <v>10449</v>
      </c>
      <c r="B4858" s="124" t="s">
        <v>10450</v>
      </c>
      <c r="C4858" s="123" t="s">
        <v>98</v>
      </c>
      <c r="D4858" s="123" t="s">
        <v>400</v>
      </c>
      <c r="E4858" s="123" t="s">
        <v>1056</v>
      </c>
      <c r="F4858" s="123">
        <v>2024</v>
      </c>
      <c r="G4858" s="123" t="s">
        <v>138</v>
      </c>
      <c r="H4858" s="123" t="s">
        <v>210</v>
      </c>
      <c r="I4858" s="123" t="s">
        <v>211</v>
      </c>
      <c r="J4858" s="251" t="s">
        <v>13</v>
      </c>
      <c r="K4858" s="181">
        <v>80894</v>
      </c>
      <c r="L4858" s="181">
        <v>0</v>
      </c>
      <c r="M4858" s="181">
        <v>0</v>
      </c>
      <c r="N4858" s="182" t="s">
        <v>146</v>
      </c>
      <c r="O4858" s="183" t="s">
        <v>146</v>
      </c>
    </row>
    <row r="4859" spans="1:15" customFormat="1" ht="15.5" x14ac:dyDescent="0.35">
      <c r="A4859" s="176" t="s">
        <v>10451</v>
      </c>
      <c r="B4859" s="177" t="s">
        <v>10452</v>
      </c>
      <c r="C4859" s="176" t="s">
        <v>91</v>
      </c>
      <c r="D4859" s="176" t="s">
        <v>384</v>
      </c>
      <c r="E4859" s="176" t="s">
        <v>2085</v>
      </c>
      <c r="F4859" s="176">
        <v>2024</v>
      </c>
      <c r="G4859" s="176" t="s">
        <v>138</v>
      </c>
      <c r="H4859" s="176" t="s">
        <v>182</v>
      </c>
      <c r="I4859" s="176" t="s">
        <v>330</v>
      </c>
      <c r="J4859" s="250" t="s">
        <v>13</v>
      </c>
      <c r="K4859" s="178">
        <v>641515</v>
      </c>
      <c r="L4859" s="178">
        <v>0</v>
      </c>
      <c r="M4859" s="178">
        <v>0</v>
      </c>
      <c r="N4859" s="182" t="s">
        <v>146</v>
      </c>
      <c r="O4859" s="183" t="s">
        <v>146</v>
      </c>
    </row>
    <row r="4860" spans="1:15" customFormat="1" ht="15.5" x14ac:dyDescent="0.35">
      <c r="A4860" s="123" t="s">
        <v>10453</v>
      </c>
      <c r="B4860" s="124" t="s">
        <v>10454</v>
      </c>
      <c r="C4860" s="123" t="s">
        <v>96</v>
      </c>
      <c r="D4860" s="123" t="s">
        <v>166</v>
      </c>
      <c r="E4860" s="123" t="s">
        <v>274</v>
      </c>
      <c r="F4860" s="123">
        <v>2024</v>
      </c>
      <c r="G4860" s="123" t="s">
        <v>138</v>
      </c>
      <c r="H4860" s="123" t="s">
        <v>182</v>
      </c>
      <c r="I4860" s="123" t="s">
        <v>330</v>
      </c>
      <c r="J4860" s="251" t="s">
        <v>13</v>
      </c>
      <c r="K4860" s="181">
        <v>85956</v>
      </c>
      <c r="L4860" s="181">
        <v>0</v>
      </c>
      <c r="M4860" s="181">
        <v>0</v>
      </c>
      <c r="N4860" s="182" t="s">
        <v>146</v>
      </c>
      <c r="O4860" s="183" t="s">
        <v>146</v>
      </c>
    </row>
    <row r="4861" spans="1:15" customFormat="1" ht="15.5" x14ac:dyDescent="0.35">
      <c r="A4861" s="176" t="s">
        <v>10455</v>
      </c>
      <c r="B4861" s="177" t="s">
        <v>10456</v>
      </c>
      <c r="C4861" s="176" t="s">
        <v>96</v>
      </c>
      <c r="D4861" s="176" t="s">
        <v>166</v>
      </c>
      <c r="E4861" s="176" t="s">
        <v>971</v>
      </c>
      <c r="F4861" s="176">
        <v>2024</v>
      </c>
      <c r="G4861" s="176" t="s">
        <v>138</v>
      </c>
      <c r="H4861" s="176" t="s">
        <v>182</v>
      </c>
      <c r="I4861" s="176" t="s">
        <v>330</v>
      </c>
      <c r="J4861" s="250" t="s">
        <v>13</v>
      </c>
      <c r="K4861" s="178">
        <v>520746</v>
      </c>
      <c r="L4861" s="178">
        <v>0</v>
      </c>
      <c r="M4861" s="178">
        <v>0</v>
      </c>
      <c r="N4861" s="182" t="s">
        <v>146</v>
      </c>
      <c r="O4861" s="183" t="s">
        <v>146</v>
      </c>
    </row>
    <row r="4862" spans="1:15" customFormat="1" ht="15.5" x14ac:dyDescent="0.35">
      <c r="A4862" s="123" t="s">
        <v>10457</v>
      </c>
      <c r="B4862" s="124" t="s">
        <v>10458</v>
      </c>
      <c r="C4862" s="123" t="s">
        <v>97</v>
      </c>
      <c r="D4862" s="123" t="s">
        <v>333</v>
      </c>
      <c r="E4862" s="123" t="s">
        <v>822</v>
      </c>
      <c r="F4862" s="123">
        <v>2024</v>
      </c>
      <c r="G4862" s="123" t="s">
        <v>138</v>
      </c>
      <c r="H4862" s="123" t="s">
        <v>182</v>
      </c>
      <c r="I4862" s="123" t="s">
        <v>330</v>
      </c>
      <c r="J4862" s="251" t="s">
        <v>13</v>
      </c>
      <c r="K4862" s="181">
        <v>1035</v>
      </c>
      <c r="L4862" s="181">
        <v>0</v>
      </c>
      <c r="M4862" s="181">
        <v>0</v>
      </c>
      <c r="N4862" s="182" t="s">
        <v>146</v>
      </c>
      <c r="O4862" s="183" t="s">
        <v>146</v>
      </c>
    </row>
    <row r="4863" spans="1:15" customFormat="1" ht="15.5" x14ac:dyDescent="0.35">
      <c r="A4863" s="176" t="s">
        <v>10459</v>
      </c>
      <c r="B4863" s="177" t="s">
        <v>10460</v>
      </c>
      <c r="C4863" s="176" t="s">
        <v>91</v>
      </c>
      <c r="D4863" s="176" t="s">
        <v>393</v>
      </c>
      <c r="E4863" s="176" t="s">
        <v>3914</v>
      </c>
      <c r="F4863" s="176">
        <v>2024</v>
      </c>
      <c r="G4863" s="176" t="s">
        <v>138</v>
      </c>
      <c r="H4863" s="176" t="s">
        <v>210</v>
      </c>
      <c r="I4863" s="176" t="s">
        <v>429</v>
      </c>
      <c r="J4863" s="250" t="s">
        <v>13</v>
      </c>
      <c r="K4863" s="178">
        <v>110165</v>
      </c>
      <c r="L4863" s="178">
        <v>0</v>
      </c>
      <c r="M4863" s="178">
        <v>0</v>
      </c>
      <c r="N4863" s="182" t="s">
        <v>146</v>
      </c>
      <c r="O4863" s="183" t="s">
        <v>146</v>
      </c>
    </row>
    <row r="4864" spans="1:15" customFormat="1" ht="15.5" x14ac:dyDescent="0.35">
      <c r="A4864" s="123" t="s">
        <v>10461</v>
      </c>
      <c r="B4864" s="124" t="s">
        <v>10462</v>
      </c>
      <c r="C4864" s="123" t="s">
        <v>91</v>
      </c>
      <c r="D4864" s="123" t="s">
        <v>393</v>
      </c>
      <c r="E4864" s="123" t="s">
        <v>3914</v>
      </c>
      <c r="F4864" s="123">
        <v>2024</v>
      </c>
      <c r="G4864" s="123" t="s">
        <v>138</v>
      </c>
      <c r="H4864" s="123" t="s">
        <v>321</v>
      </c>
      <c r="I4864" s="123" t="s">
        <v>322</v>
      </c>
      <c r="J4864" s="251" t="s">
        <v>77</v>
      </c>
      <c r="K4864" s="181">
        <v>46205</v>
      </c>
      <c r="L4864" s="181">
        <v>0</v>
      </c>
      <c r="M4864" s="181">
        <v>0</v>
      </c>
      <c r="N4864" s="182" t="s">
        <v>146</v>
      </c>
      <c r="O4864" s="183" t="s">
        <v>146</v>
      </c>
    </row>
    <row r="4865" spans="1:15" customFormat="1" ht="15.5" x14ac:dyDescent="0.35">
      <c r="A4865" s="176" t="s">
        <v>10463</v>
      </c>
      <c r="B4865" s="177" t="s">
        <v>10464</v>
      </c>
      <c r="C4865" s="176" t="s">
        <v>96</v>
      </c>
      <c r="D4865" s="176" t="s">
        <v>166</v>
      </c>
      <c r="E4865" s="176" t="s">
        <v>558</v>
      </c>
      <c r="F4865" s="176">
        <v>2024</v>
      </c>
      <c r="G4865" s="176" t="s">
        <v>138</v>
      </c>
      <c r="H4865" s="176" t="s">
        <v>182</v>
      </c>
      <c r="I4865" s="176" t="s">
        <v>330</v>
      </c>
      <c r="J4865" s="250" t="s">
        <v>13</v>
      </c>
      <c r="K4865" s="178">
        <v>660452</v>
      </c>
      <c r="L4865" s="178">
        <v>0</v>
      </c>
      <c r="M4865" s="178">
        <v>0</v>
      </c>
      <c r="N4865" s="182" t="s">
        <v>146</v>
      </c>
      <c r="O4865" s="183" t="s">
        <v>146</v>
      </c>
    </row>
    <row r="4866" spans="1:15" customFormat="1" ht="15.5" x14ac:dyDescent="0.35">
      <c r="A4866" s="123" t="s">
        <v>10465</v>
      </c>
      <c r="B4866" s="124" t="s">
        <v>10466</v>
      </c>
      <c r="C4866" s="123" t="s">
        <v>90</v>
      </c>
      <c r="D4866" s="123" t="s">
        <v>155</v>
      </c>
      <c r="E4866" s="123" t="s">
        <v>155</v>
      </c>
      <c r="F4866" s="123">
        <v>2024</v>
      </c>
      <c r="G4866" s="123" t="s">
        <v>138</v>
      </c>
      <c r="H4866" s="123" t="s">
        <v>151</v>
      </c>
      <c r="I4866" s="123" t="s">
        <v>152</v>
      </c>
      <c r="J4866" s="251" t="s">
        <v>13</v>
      </c>
      <c r="K4866" s="181">
        <v>31050</v>
      </c>
      <c r="L4866" s="181">
        <v>0</v>
      </c>
      <c r="M4866" s="181">
        <v>0</v>
      </c>
      <c r="N4866" s="182" t="s">
        <v>146</v>
      </c>
      <c r="O4866" s="183" t="s">
        <v>146</v>
      </c>
    </row>
    <row r="4867" spans="1:15" customFormat="1" ht="15.5" x14ac:dyDescent="0.35">
      <c r="A4867" s="176" t="s">
        <v>10467</v>
      </c>
      <c r="B4867" s="177" t="s">
        <v>10468</v>
      </c>
      <c r="C4867" s="176" t="s">
        <v>111</v>
      </c>
      <c r="D4867" s="176" t="s">
        <v>155</v>
      </c>
      <c r="E4867" s="176" t="s">
        <v>155</v>
      </c>
      <c r="F4867" s="176">
        <v>2024</v>
      </c>
      <c r="G4867" s="176" t="s">
        <v>138</v>
      </c>
      <c r="H4867" s="176" t="s">
        <v>270</v>
      </c>
      <c r="I4867" s="176" t="s">
        <v>271</v>
      </c>
      <c r="J4867" s="250" t="s">
        <v>14</v>
      </c>
      <c r="K4867" s="178">
        <v>149739</v>
      </c>
      <c r="L4867" s="178">
        <v>0</v>
      </c>
      <c r="M4867" s="178">
        <v>0</v>
      </c>
      <c r="N4867" s="182" t="s">
        <v>146</v>
      </c>
      <c r="O4867" s="183" t="s">
        <v>146</v>
      </c>
    </row>
    <row r="4868" spans="1:15" customFormat="1" ht="15.5" x14ac:dyDescent="0.35">
      <c r="A4868" s="123" t="s">
        <v>10469</v>
      </c>
      <c r="B4868" s="124" t="s">
        <v>10470</v>
      </c>
      <c r="C4868" s="123" t="s">
        <v>91</v>
      </c>
      <c r="D4868" s="123" t="s">
        <v>384</v>
      </c>
      <c r="E4868" s="123" t="s">
        <v>561</v>
      </c>
      <c r="F4868" s="123">
        <v>2024</v>
      </c>
      <c r="G4868" s="123" t="s">
        <v>138</v>
      </c>
      <c r="H4868" s="123" t="s">
        <v>151</v>
      </c>
      <c r="I4868" s="123" t="s">
        <v>200</v>
      </c>
      <c r="J4868" s="251" t="s">
        <v>13</v>
      </c>
      <c r="K4868" s="181">
        <v>3283096</v>
      </c>
      <c r="L4868" s="181">
        <v>0</v>
      </c>
      <c r="M4868" s="181">
        <v>0</v>
      </c>
      <c r="N4868" s="182" t="s">
        <v>146</v>
      </c>
      <c r="O4868" s="183" t="s">
        <v>146</v>
      </c>
    </row>
    <row r="4869" spans="1:15" customFormat="1" ht="15.5" x14ac:dyDescent="0.35">
      <c r="A4869" s="176" t="s">
        <v>10471</v>
      </c>
      <c r="B4869" s="177" t="s">
        <v>10472</v>
      </c>
      <c r="C4869" s="176" t="s">
        <v>92</v>
      </c>
      <c r="D4869" s="176" t="s">
        <v>361</v>
      </c>
      <c r="E4869" s="176" t="s">
        <v>974</v>
      </c>
      <c r="F4869" s="176">
        <v>2024</v>
      </c>
      <c r="G4869" s="176" t="s">
        <v>138</v>
      </c>
      <c r="H4869" s="176" t="s">
        <v>144</v>
      </c>
      <c r="I4869" s="176" t="s">
        <v>943</v>
      </c>
      <c r="J4869" s="250" t="s">
        <v>13</v>
      </c>
      <c r="K4869" s="178">
        <v>3500</v>
      </c>
      <c r="L4869" s="178">
        <v>0</v>
      </c>
      <c r="M4869" s="178">
        <v>0</v>
      </c>
      <c r="N4869" s="182" t="s">
        <v>146</v>
      </c>
      <c r="O4869" s="183" t="s">
        <v>146</v>
      </c>
    </row>
    <row r="4870" spans="1:15" customFormat="1" ht="15.5" x14ac:dyDescent="0.35">
      <c r="A4870" s="123" t="s">
        <v>10473</v>
      </c>
      <c r="B4870" s="124" t="s">
        <v>10474</v>
      </c>
      <c r="C4870" s="123" t="s">
        <v>96</v>
      </c>
      <c r="D4870" s="123" t="s">
        <v>166</v>
      </c>
      <c r="E4870" s="123" t="s">
        <v>237</v>
      </c>
      <c r="F4870" s="123">
        <v>2024</v>
      </c>
      <c r="G4870" s="123" t="s">
        <v>138</v>
      </c>
      <c r="H4870" s="123" t="s">
        <v>210</v>
      </c>
      <c r="I4870" s="123" t="s">
        <v>429</v>
      </c>
      <c r="J4870" s="251" t="s">
        <v>14</v>
      </c>
      <c r="K4870" s="181">
        <v>663493</v>
      </c>
      <c r="L4870" s="181">
        <v>0</v>
      </c>
      <c r="M4870" s="181">
        <v>0</v>
      </c>
      <c r="N4870" s="182" t="s">
        <v>146</v>
      </c>
      <c r="O4870" s="183" t="s">
        <v>146</v>
      </c>
    </row>
    <row r="4871" spans="1:15" customFormat="1" ht="15.5" x14ac:dyDescent="0.35">
      <c r="A4871" s="176" t="s">
        <v>10475</v>
      </c>
      <c r="B4871" s="177" t="s">
        <v>10476</v>
      </c>
      <c r="C4871" s="176" t="s">
        <v>100</v>
      </c>
      <c r="D4871" s="176" t="s">
        <v>155</v>
      </c>
      <c r="E4871" s="176" t="s">
        <v>155</v>
      </c>
      <c r="F4871" s="176">
        <v>2024</v>
      </c>
      <c r="G4871" s="176" t="s">
        <v>138</v>
      </c>
      <c r="H4871" s="176" t="s">
        <v>144</v>
      </c>
      <c r="I4871" s="176" t="s">
        <v>943</v>
      </c>
      <c r="J4871" s="250" t="s">
        <v>13</v>
      </c>
      <c r="K4871" s="178">
        <v>81563</v>
      </c>
      <c r="L4871" s="178">
        <v>0</v>
      </c>
      <c r="M4871" s="178">
        <v>0</v>
      </c>
      <c r="N4871" s="182" t="s">
        <v>146</v>
      </c>
      <c r="O4871" s="183" t="s">
        <v>146</v>
      </c>
    </row>
    <row r="4872" spans="1:15" customFormat="1" ht="15.5" x14ac:dyDescent="0.35">
      <c r="A4872" s="123" t="s">
        <v>10477</v>
      </c>
      <c r="B4872" s="124" t="s">
        <v>10478</v>
      </c>
      <c r="C4872" s="123" t="s">
        <v>292</v>
      </c>
      <c r="D4872" s="123" t="s">
        <v>72</v>
      </c>
      <c r="E4872" s="123" t="s">
        <v>72</v>
      </c>
      <c r="F4872" s="123">
        <v>2024</v>
      </c>
      <c r="G4872" s="123" t="s">
        <v>138</v>
      </c>
      <c r="H4872" s="123" t="s">
        <v>182</v>
      </c>
      <c r="I4872" s="123" t="s">
        <v>330</v>
      </c>
      <c r="J4872" s="251" t="s">
        <v>14</v>
      </c>
      <c r="K4872" s="181">
        <v>1804351</v>
      </c>
      <c r="L4872" s="181">
        <v>0</v>
      </c>
      <c r="M4872" s="181">
        <v>0</v>
      </c>
      <c r="N4872" s="182" t="s">
        <v>146</v>
      </c>
      <c r="O4872" s="183" t="s">
        <v>146</v>
      </c>
    </row>
    <row r="4873" spans="1:15" customFormat="1" ht="15.5" x14ac:dyDescent="0.35">
      <c r="A4873" s="176" t="s">
        <v>10479</v>
      </c>
      <c r="B4873" s="177" t="s">
        <v>10480</v>
      </c>
      <c r="C4873" s="176" t="s">
        <v>93</v>
      </c>
      <c r="D4873" s="176" t="s">
        <v>245</v>
      </c>
      <c r="E4873" s="176" t="s">
        <v>965</v>
      </c>
      <c r="F4873" s="176">
        <v>2024</v>
      </c>
      <c r="G4873" s="176" t="s">
        <v>138</v>
      </c>
      <c r="H4873" s="176" t="s">
        <v>139</v>
      </c>
      <c r="I4873" s="176" t="s">
        <v>140</v>
      </c>
      <c r="J4873" s="250" t="s">
        <v>13</v>
      </c>
      <c r="K4873" s="178">
        <v>263846</v>
      </c>
      <c r="L4873" s="178">
        <v>0</v>
      </c>
      <c r="M4873" s="178">
        <v>0</v>
      </c>
      <c r="N4873" s="182" t="s">
        <v>146</v>
      </c>
      <c r="O4873" s="183" t="s">
        <v>146</v>
      </c>
    </row>
    <row r="4874" spans="1:15" customFormat="1" ht="15.5" x14ac:dyDescent="0.35">
      <c r="A4874" s="123" t="s">
        <v>10481</v>
      </c>
      <c r="B4874" s="124" t="s">
        <v>10482</v>
      </c>
      <c r="C4874" s="123" t="s">
        <v>93</v>
      </c>
      <c r="D4874" s="123" t="s">
        <v>194</v>
      </c>
      <c r="E4874" s="123" t="s">
        <v>2467</v>
      </c>
      <c r="F4874" s="123">
        <v>2024</v>
      </c>
      <c r="G4874" s="123" t="s">
        <v>138</v>
      </c>
      <c r="H4874" s="123" t="s">
        <v>139</v>
      </c>
      <c r="I4874" s="123" t="s">
        <v>140</v>
      </c>
      <c r="J4874" s="251" t="s">
        <v>13</v>
      </c>
      <c r="K4874" s="181">
        <v>2</v>
      </c>
      <c r="L4874" s="181">
        <v>0</v>
      </c>
      <c r="M4874" s="181">
        <v>0</v>
      </c>
      <c r="N4874" s="182" t="s">
        <v>146</v>
      </c>
      <c r="O4874" s="183" t="s">
        <v>146</v>
      </c>
    </row>
    <row r="4875" spans="1:15" customFormat="1" ht="15.5" x14ac:dyDescent="0.35">
      <c r="A4875" s="176" t="s">
        <v>10483</v>
      </c>
      <c r="B4875" s="177" t="s">
        <v>10484</v>
      </c>
      <c r="C4875" s="176" t="s">
        <v>91</v>
      </c>
      <c r="D4875" s="176" t="s">
        <v>384</v>
      </c>
      <c r="E4875" s="176" t="s">
        <v>1824</v>
      </c>
      <c r="F4875" s="176">
        <v>2024</v>
      </c>
      <c r="G4875" s="176" t="s">
        <v>138</v>
      </c>
      <c r="H4875" s="176" t="s">
        <v>270</v>
      </c>
      <c r="I4875" s="176" t="s">
        <v>271</v>
      </c>
      <c r="J4875" s="250" t="s">
        <v>13</v>
      </c>
      <c r="K4875" s="178">
        <v>8341</v>
      </c>
      <c r="L4875" s="178">
        <v>0</v>
      </c>
      <c r="M4875" s="178">
        <v>0</v>
      </c>
      <c r="N4875" s="182" t="s">
        <v>146</v>
      </c>
      <c r="O4875" s="183" t="s">
        <v>146</v>
      </c>
    </row>
    <row r="4876" spans="1:15" customFormat="1" ht="15.5" x14ac:dyDescent="0.35">
      <c r="A4876" s="123" t="s">
        <v>10485</v>
      </c>
      <c r="B4876" s="124" t="s">
        <v>10486</v>
      </c>
      <c r="C4876" s="123" t="s">
        <v>98</v>
      </c>
      <c r="D4876" s="123" t="s">
        <v>190</v>
      </c>
      <c r="E4876" s="123" t="s">
        <v>546</v>
      </c>
      <c r="F4876" s="123">
        <v>2024</v>
      </c>
      <c r="G4876" s="123" t="s">
        <v>138</v>
      </c>
      <c r="H4876" s="123" t="s">
        <v>162</v>
      </c>
      <c r="I4876" s="123" t="s">
        <v>163</v>
      </c>
      <c r="J4876" s="251" t="s">
        <v>14</v>
      </c>
      <c r="K4876" s="181">
        <v>52500</v>
      </c>
      <c r="L4876" s="181">
        <v>0</v>
      </c>
      <c r="M4876" s="181">
        <v>0</v>
      </c>
      <c r="N4876" s="182" t="s">
        <v>146</v>
      </c>
      <c r="O4876" s="183" t="s">
        <v>146</v>
      </c>
    </row>
    <row r="4877" spans="1:15" customFormat="1" ht="15.5" x14ac:dyDescent="0.35">
      <c r="A4877" s="176" t="s">
        <v>10487</v>
      </c>
      <c r="B4877" s="177" t="s">
        <v>10488</v>
      </c>
      <c r="C4877" s="176" t="s">
        <v>91</v>
      </c>
      <c r="D4877" s="176" t="s">
        <v>384</v>
      </c>
      <c r="E4877" s="176" t="s">
        <v>3150</v>
      </c>
      <c r="F4877" s="176">
        <v>2024</v>
      </c>
      <c r="G4877" s="176" t="s">
        <v>138</v>
      </c>
      <c r="H4877" s="176" t="s">
        <v>321</v>
      </c>
      <c r="I4877" s="176" t="s">
        <v>322</v>
      </c>
      <c r="J4877" s="250" t="s">
        <v>13</v>
      </c>
      <c r="K4877" s="178">
        <v>352</v>
      </c>
      <c r="L4877" s="178">
        <v>0</v>
      </c>
      <c r="M4877" s="178">
        <v>0</v>
      </c>
      <c r="N4877" s="182" t="s">
        <v>146</v>
      </c>
      <c r="O4877" s="183" t="s">
        <v>146</v>
      </c>
    </row>
    <row r="4878" spans="1:15" customFormat="1" ht="15.5" x14ac:dyDescent="0.35">
      <c r="A4878" s="123" t="s">
        <v>10489</v>
      </c>
      <c r="B4878" s="124" t="s">
        <v>10490</v>
      </c>
      <c r="C4878" s="123" t="s">
        <v>292</v>
      </c>
      <c r="D4878" s="123" t="s">
        <v>72</v>
      </c>
      <c r="E4878" s="123" t="s">
        <v>72</v>
      </c>
      <c r="F4878" s="123">
        <v>2024</v>
      </c>
      <c r="G4878" s="123" t="s">
        <v>138</v>
      </c>
      <c r="H4878" s="123" t="s">
        <v>151</v>
      </c>
      <c r="I4878" s="123" t="s">
        <v>200</v>
      </c>
      <c r="J4878" s="251" t="s">
        <v>77</v>
      </c>
      <c r="K4878" s="181">
        <v>500</v>
      </c>
      <c r="L4878" s="181">
        <v>0</v>
      </c>
      <c r="M4878" s="181">
        <v>0</v>
      </c>
      <c r="N4878" s="182" t="s">
        <v>146</v>
      </c>
      <c r="O4878" s="183" t="s">
        <v>146</v>
      </c>
    </row>
    <row r="4879" spans="1:15" customFormat="1" ht="15.5" x14ac:dyDescent="0.35">
      <c r="A4879" s="176" t="s">
        <v>10491</v>
      </c>
      <c r="B4879" s="177" t="s">
        <v>10492</v>
      </c>
      <c r="C4879" s="176" t="s">
        <v>98</v>
      </c>
      <c r="D4879" s="176" t="s">
        <v>158</v>
      </c>
      <c r="E4879" s="176" t="s">
        <v>667</v>
      </c>
      <c r="F4879" s="176">
        <v>2024</v>
      </c>
      <c r="G4879" s="176" t="s">
        <v>138</v>
      </c>
      <c r="H4879" s="176" t="s">
        <v>151</v>
      </c>
      <c r="I4879" s="176" t="s">
        <v>200</v>
      </c>
      <c r="J4879" s="250" t="s">
        <v>13</v>
      </c>
      <c r="K4879" s="178">
        <v>2500</v>
      </c>
      <c r="L4879" s="178">
        <v>0</v>
      </c>
      <c r="M4879" s="178">
        <v>0</v>
      </c>
      <c r="N4879" s="182" t="s">
        <v>146</v>
      </c>
      <c r="O4879" s="183" t="s">
        <v>146</v>
      </c>
    </row>
    <row r="4880" spans="1:15" customFormat="1" ht="15.5" x14ac:dyDescent="0.35">
      <c r="A4880" s="123" t="s">
        <v>10493</v>
      </c>
      <c r="B4880" s="124" t="s">
        <v>10494</v>
      </c>
      <c r="C4880" s="123" t="s">
        <v>91</v>
      </c>
      <c r="D4880" s="123" t="s">
        <v>393</v>
      </c>
      <c r="E4880" s="123" t="s">
        <v>4575</v>
      </c>
      <c r="F4880" s="123">
        <v>2024</v>
      </c>
      <c r="G4880" s="123" t="s">
        <v>138</v>
      </c>
      <c r="H4880" s="123" t="s">
        <v>1651</v>
      </c>
      <c r="I4880" s="123" t="s">
        <v>2368</v>
      </c>
      <c r="J4880" s="251" t="s">
        <v>13</v>
      </c>
      <c r="K4880" s="181">
        <v>194122</v>
      </c>
      <c r="L4880" s="181">
        <v>0</v>
      </c>
      <c r="M4880" s="181">
        <v>0</v>
      </c>
      <c r="N4880" s="182" t="s">
        <v>146</v>
      </c>
      <c r="O4880" s="183" t="s">
        <v>146</v>
      </c>
    </row>
    <row r="4881" spans="1:15" customFormat="1" ht="15.5" x14ac:dyDescent="0.35">
      <c r="A4881" s="176" t="s">
        <v>10495</v>
      </c>
      <c r="B4881" s="177" t="s">
        <v>10496</v>
      </c>
      <c r="C4881" s="176" t="s">
        <v>111</v>
      </c>
      <c r="D4881" s="176" t="s">
        <v>932</v>
      </c>
      <c r="E4881" s="176" t="s">
        <v>7842</v>
      </c>
      <c r="F4881" s="176">
        <v>2024</v>
      </c>
      <c r="G4881" s="176" t="s">
        <v>138</v>
      </c>
      <c r="H4881" s="176" t="s">
        <v>162</v>
      </c>
      <c r="I4881" s="176" t="s">
        <v>218</v>
      </c>
      <c r="J4881" s="250" t="s">
        <v>77</v>
      </c>
      <c r="K4881" s="178">
        <v>194185</v>
      </c>
      <c r="L4881" s="178">
        <v>0</v>
      </c>
      <c r="M4881" s="178">
        <v>0</v>
      </c>
      <c r="N4881" s="182" t="s">
        <v>146</v>
      </c>
      <c r="O4881" s="183" t="s">
        <v>146</v>
      </c>
    </row>
    <row r="4882" spans="1:15" customFormat="1" ht="15.5" x14ac:dyDescent="0.35">
      <c r="A4882" s="123" t="s">
        <v>10497</v>
      </c>
      <c r="B4882" s="124" t="s">
        <v>10498</v>
      </c>
      <c r="C4882" s="123" t="s">
        <v>111</v>
      </c>
      <c r="D4882" s="123" t="s">
        <v>180</v>
      </c>
      <c r="E4882" s="123" t="s">
        <v>2432</v>
      </c>
      <c r="F4882" s="123">
        <v>2024</v>
      </c>
      <c r="G4882" s="123" t="s">
        <v>138</v>
      </c>
      <c r="H4882" s="123" t="s">
        <v>144</v>
      </c>
      <c r="I4882" s="123" t="s">
        <v>145</v>
      </c>
      <c r="J4882" s="251" t="s">
        <v>77</v>
      </c>
      <c r="K4882" s="181">
        <v>170875</v>
      </c>
      <c r="L4882" s="181">
        <v>0</v>
      </c>
      <c r="M4882" s="181">
        <v>0</v>
      </c>
      <c r="N4882" s="182" t="s">
        <v>146</v>
      </c>
      <c r="O4882" s="183" t="s">
        <v>146</v>
      </c>
    </row>
    <row r="4883" spans="1:15" customFormat="1" ht="15.5" x14ac:dyDescent="0.35">
      <c r="A4883" s="176" t="s">
        <v>10499</v>
      </c>
      <c r="B4883" s="177" t="s">
        <v>10500</v>
      </c>
      <c r="C4883" s="176" t="s">
        <v>93</v>
      </c>
      <c r="D4883" s="176" t="s">
        <v>155</v>
      </c>
      <c r="E4883" s="176" t="s">
        <v>155</v>
      </c>
      <c r="F4883" s="176">
        <v>2024</v>
      </c>
      <c r="G4883" s="176" t="s">
        <v>138</v>
      </c>
      <c r="H4883" s="176" t="s">
        <v>151</v>
      </c>
      <c r="I4883" s="176" t="s">
        <v>152</v>
      </c>
      <c r="J4883" s="250" t="s">
        <v>13</v>
      </c>
      <c r="K4883" s="178">
        <v>66827</v>
      </c>
      <c r="L4883" s="178">
        <v>0</v>
      </c>
      <c r="M4883" s="178">
        <v>0</v>
      </c>
      <c r="N4883" s="182" t="s">
        <v>146</v>
      </c>
      <c r="O4883" s="183" t="s">
        <v>146</v>
      </c>
    </row>
    <row r="4884" spans="1:15" customFormat="1" ht="15.5" x14ac:dyDescent="0.35">
      <c r="A4884" s="123" t="s">
        <v>10501</v>
      </c>
      <c r="B4884" s="124" t="s">
        <v>10502</v>
      </c>
      <c r="C4884" s="123" t="s">
        <v>292</v>
      </c>
      <c r="D4884" s="123" t="s">
        <v>155</v>
      </c>
      <c r="E4884" s="123" t="s">
        <v>155</v>
      </c>
      <c r="F4884" s="123">
        <v>2024</v>
      </c>
      <c r="G4884" s="123" t="s">
        <v>138</v>
      </c>
      <c r="H4884" s="123" t="s">
        <v>139</v>
      </c>
      <c r="I4884" s="123" t="s">
        <v>177</v>
      </c>
      <c r="J4884" s="251" t="s">
        <v>77</v>
      </c>
      <c r="K4884" s="181">
        <v>177164</v>
      </c>
      <c r="L4884" s="181">
        <v>0</v>
      </c>
      <c r="M4884" s="181">
        <v>0</v>
      </c>
      <c r="N4884" s="182" t="s">
        <v>146</v>
      </c>
      <c r="O4884" s="183" t="s">
        <v>146</v>
      </c>
    </row>
    <row r="4885" spans="1:15" customFormat="1" ht="15.5" x14ac:dyDescent="0.35">
      <c r="A4885" s="176" t="s">
        <v>10503</v>
      </c>
      <c r="B4885" s="177" t="s">
        <v>10504</v>
      </c>
      <c r="C4885" s="176" t="s">
        <v>93</v>
      </c>
      <c r="D4885" s="176" t="s">
        <v>194</v>
      </c>
      <c r="E4885" s="176" t="s">
        <v>782</v>
      </c>
      <c r="F4885" s="176">
        <v>2024</v>
      </c>
      <c r="G4885" s="176" t="s">
        <v>138</v>
      </c>
      <c r="H4885" s="176" t="s">
        <v>419</v>
      </c>
      <c r="I4885" s="176" t="s">
        <v>218</v>
      </c>
      <c r="J4885" s="250" t="s">
        <v>77</v>
      </c>
      <c r="K4885" s="178">
        <v>572774</v>
      </c>
      <c r="L4885" s="178">
        <v>0</v>
      </c>
      <c r="M4885" s="178">
        <v>0</v>
      </c>
      <c r="N4885" s="182" t="s">
        <v>146</v>
      </c>
      <c r="O4885" s="183" t="s">
        <v>146</v>
      </c>
    </row>
    <row r="4886" spans="1:15" customFormat="1" ht="15.5" x14ac:dyDescent="0.35">
      <c r="A4886" s="123" t="s">
        <v>10505</v>
      </c>
      <c r="B4886" s="124" t="s">
        <v>10506</v>
      </c>
      <c r="C4886" s="123" t="s">
        <v>86</v>
      </c>
      <c r="D4886" s="123" t="s">
        <v>906</v>
      </c>
      <c r="E4886" s="123" t="s">
        <v>907</v>
      </c>
      <c r="F4886" s="123">
        <v>2024</v>
      </c>
      <c r="G4886" s="123" t="s">
        <v>138</v>
      </c>
      <c r="H4886" s="123" t="s">
        <v>210</v>
      </c>
      <c r="I4886" s="123" t="s">
        <v>429</v>
      </c>
      <c r="J4886" s="251" t="s">
        <v>77</v>
      </c>
      <c r="K4886" s="181">
        <v>669299</v>
      </c>
      <c r="L4886" s="181">
        <v>0</v>
      </c>
      <c r="M4886" s="181">
        <v>0</v>
      </c>
      <c r="N4886" s="182" t="s">
        <v>146</v>
      </c>
      <c r="O4886" s="183" t="s">
        <v>146</v>
      </c>
    </row>
    <row r="4887" spans="1:15" customFormat="1" ht="15.5" x14ac:dyDescent="0.35">
      <c r="A4887" s="176" t="s">
        <v>10507</v>
      </c>
      <c r="B4887" s="177" t="s">
        <v>10508</v>
      </c>
      <c r="C4887" s="176" t="s">
        <v>96</v>
      </c>
      <c r="D4887" s="176" t="s">
        <v>166</v>
      </c>
      <c r="E4887" s="176" t="s">
        <v>281</v>
      </c>
      <c r="F4887" s="176">
        <v>2024</v>
      </c>
      <c r="G4887" s="176" t="s">
        <v>138</v>
      </c>
      <c r="H4887" s="176" t="s">
        <v>847</v>
      </c>
      <c r="I4887" s="176" t="s">
        <v>848</v>
      </c>
      <c r="J4887" s="250" t="s">
        <v>13</v>
      </c>
      <c r="K4887" s="178">
        <v>1</v>
      </c>
      <c r="L4887" s="178">
        <v>0</v>
      </c>
      <c r="M4887" s="178">
        <v>0</v>
      </c>
      <c r="N4887" s="182" t="s">
        <v>146</v>
      </c>
      <c r="O4887" s="183" t="s">
        <v>146</v>
      </c>
    </row>
    <row r="4888" spans="1:15" customFormat="1" ht="15.5" x14ac:dyDescent="0.35">
      <c r="A4888" s="123" t="s">
        <v>10509</v>
      </c>
      <c r="B4888" s="124" t="s">
        <v>10510</v>
      </c>
      <c r="C4888" s="123" t="s">
        <v>92</v>
      </c>
      <c r="D4888" s="123" t="s">
        <v>721</v>
      </c>
      <c r="E4888" s="123" t="s">
        <v>760</v>
      </c>
      <c r="F4888" s="123">
        <v>2024</v>
      </c>
      <c r="G4888" s="123" t="s">
        <v>138</v>
      </c>
      <c r="H4888" s="123" t="s">
        <v>151</v>
      </c>
      <c r="I4888" s="123" t="s">
        <v>200</v>
      </c>
      <c r="J4888" s="251" t="s">
        <v>77</v>
      </c>
      <c r="K4888" s="181">
        <v>79423</v>
      </c>
      <c r="L4888" s="181">
        <v>0</v>
      </c>
      <c r="M4888" s="181">
        <v>0</v>
      </c>
      <c r="N4888" s="182" t="s">
        <v>146</v>
      </c>
      <c r="O4888" s="183" t="s">
        <v>146</v>
      </c>
    </row>
    <row r="4889" spans="1:15" customFormat="1" ht="15.5" x14ac:dyDescent="0.35">
      <c r="A4889" s="176" t="s">
        <v>10511</v>
      </c>
      <c r="B4889" s="177" t="s">
        <v>10512</v>
      </c>
      <c r="C4889" s="176" t="s">
        <v>90</v>
      </c>
      <c r="D4889" s="176" t="s">
        <v>155</v>
      </c>
      <c r="E4889" s="176" t="s">
        <v>155</v>
      </c>
      <c r="F4889" s="176">
        <v>2024</v>
      </c>
      <c r="G4889" s="176" t="s">
        <v>138</v>
      </c>
      <c r="H4889" s="176" t="s">
        <v>151</v>
      </c>
      <c r="I4889" s="176" t="s">
        <v>152</v>
      </c>
      <c r="J4889" s="250" t="s">
        <v>13</v>
      </c>
      <c r="K4889" s="178">
        <v>168972</v>
      </c>
      <c r="L4889" s="178">
        <v>0</v>
      </c>
      <c r="M4889" s="178">
        <v>0</v>
      </c>
      <c r="N4889" s="182" t="s">
        <v>146</v>
      </c>
      <c r="O4889" s="183" t="s">
        <v>146</v>
      </c>
    </row>
    <row r="4890" spans="1:15" customFormat="1" ht="15.5" x14ac:dyDescent="0.35">
      <c r="A4890" s="123" t="s">
        <v>10513</v>
      </c>
      <c r="B4890" s="124" t="s">
        <v>10514</v>
      </c>
      <c r="C4890" s="123" t="s">
        <v>96</v>
      </c>
      <c r="D4890" s="123" t="s">
        <v>166</v>
      </c>
      <c r="E4890" s="123" t="s">
        <v>285</v>
      </c>
      <c r="F4890" s="123">
        <v>2024</v>
      </c>
      <c r="G4890" s="123" t="s">
        <v>138</v>
      </c>
      <c r="H4890" s="123" t="s">
        <v>182</v>
      </c>
      <c r="I4890" s="123" t="s">
        <v>1202</v>
      </c>
      <c r="J4890" s="251" t="s">
        <v>77</v>
      </c>
      <c r="K4890" s="181">
        <v>324484</v>
      </c>
      <c r="L4890" s="181">
        <v>0</v>
      </c>
      <c r="M4890" s="181">
        <v>0</v>
      </c>
      <c r="N4890" s="182" t="s">
        <v>146</v>
      </c>
      <c r="O4890" s="183" t="s">
        <v>146</v>
      </c>
    </row>
    <row r="4891" spans="1:15" customFormat="1" ht="15.5" x14ac:dyDescent="0.35">
      <c r="A4891" s="176" t="s">
        <v>10515</v>
      </c>
      <c r="B4891" s="177" t="s">
        <v>10516</v>
      </c>
      <c r="C4891" s="176" t="s">
        <v>98</v>
      </c>
      <c r="D4891" s="176" t="s">
        <v>365</v>
      </c>
      <c r="E4891" s="176" t="s">
        <v>543</v>
      </c>
      <c r="F4891" s="176">
        <v>2024</v>
      </c>
      <c r="G4891" s="176" t="s">
        <v>138</v>
      </c>
      <c r="H4891" s="176" t="s">
        <v>196</v>
      </c>
      <c r="I4891" s="176" t="s">
        <v>196</v>
      </c>
      <c r="J4891" s="250" t="s">
        <v>77</v>
      </c>
      <c r="K4891" s="178">
        <v>49487</v>
      </c>
      <c r="L4891" s="178">
        <v>0</v>
      </c>
      <c r="M4891" s="178">
        <v>0</v>
      </c>
      <c r="N4891" s="182" t="s">
        <v>146</v>
      </c>
      <c r="O4891" s="183" t="s">
        <v>146</v>
      </c>
    </row>
    <row r="4892" spans="1:15" customFormat="1" ht="15.5" x14ac:dyDescent="0.35">
      <c r="A4892" s="123" t="s">
        <v>10517</v>
      </c>
      <c r="B4892" s="124" t="s">
        <v>10518</v>
      </c>
      <c r="C4892" s="123" t="s">
        <v>91</v>
      </c>
      <c r="D4892" s="123" t="s">
        <v>596</v>
      </c>
      <c r="E4892" s="123" t="s">
        <v>1314</v>
      </c>
      <c r="F4892" s="123">
        <v>2024</v>
      </c>
      <c r="G4892" s="123" t="s">
        <v>138</v>
      </c>
      <c r="H4892" s="123" t="s">
        <v>151</v>
      </c>
      <c r="I4892" s="123" t="s">
        <v>200</v>
      </c>
      <c r="J4892" s="251" t="s">
        <v>77</v>
      </c>
      <c r="K4892" s="181">
        <v>460736</v>
      </c>
      <c r="L4892" s="181">
        <v>0</v>
      </c>
      <c r="M4892" s="181">
        <v>0</v>
      </c>
      <c r="N4892" s="182" t="s">
        <v>146</v>
      </c>
      <c r="O4892" s="183" t="s">
        <v>146</v>
      </c>
    </row>
    <row r="4893" spans="1:15" customFormat="1" ht="15.5" x14ac:dyDescent="0.35">
      <c r="A4893" s="176" t="s">
        <v>10519</v>
      </c>
      <c r="B4893" s="177" t="s">
        <v>10520</v>
      </c>
      <c r="C4893" s="176" t="s">
        <v>100</v>
      </c>
      <c r="D4893" s="176" t="s">
        <v>1373</v>
      </c>
      <c r="E4893" s="176" t="s">
        <v>1676</v>
      </c>
      <c r="F4893" s="176">
        <v>2024</v>
      </c>
      <c r="G4893" s="176" t="s">
        <v>138</v>
      </c>
      <c r="H4893" s="176" t="s">
        <v>847</v>
      </c>
      <c r="I4893" s="176" t="s">
        <v>848</v>
      </c>
      <c r="J4893" s="250" t="s">
        <v>77</v>
      </c>
      <c r="K4893" s="178">
        <v>94923</v>
      </c>
      <c r="L4893" s="178">
        <v>0</v>
      </c>
      <c r="M4893" s="178">
        <v>0</v>
      </c>
      <c r="N4893" s="182" t="s">
        <v>146</v>
      </c>
      <c r="O4893" s="183" t="s">
        <v>146</v>
      </c>
    </row>
    <row r="4894" spans="1:15" customFormat="1" ht="15.5" x14ac:dyDescent="0.35">
      <c r="A4894" s="123" t="s">
        <v>10521</v>
      </c>
      <c r="B4894" s="124" t="s">
        <v>10522</v>
      </c>
      <c r="C4894" s="123" t="s">
        <v>91</v>
      </c>
      <c r="D4894" s="123" t="s">
        <v>384</v>
      </c>
      <c r="E4894" s="123" t="s">
        <v>384</v>
      </c>
      <c r="F4894" s="123">
        <v>2024</v>
      </c>
      <c r="G4894" s="123" t="s">
        <v>138</v>
      </c>
      <c r="H4894" s="123" t="s">
        <v>139</v>
      </c>
      <c r="I4894" s="123" t="s">
        <v>140</v>
      </c>
      <c r="J4894" s="251" t="s">
        <v>77</v>
      </c>
      <c r="K4894" s="181">
        <v>239755</v>
      </c>
      <c r="L4894" s="181">
        <v>0</v>
      </c>
      <c r="M4894" s="181">
        <v>0</v>
      </c>
      <c r="N4894" s="182" t="s">
        <v>146</v>
      </c>
      <c r="O4894" s="183" t="s">
        <v>146</v>
      </c>
    </row>
    <row r="4895" spans="1:15" customFormat="1" ht="15.5" x14ac:dyDescent="0.35">
      <c r="A4895" s="176" t="s">
        <v>10523</v>
      </c>
      <c r="B4895" s="177" t="s">
        <v>10524</v>
      </c>
      <c r="C4895" s="176" t="s">
        <v>109</v>
      </c>
      <c r="D4895" s="176" t="s">
        <v>288</v>
      </c>
      <c r="E4895" s="176" t="s">
        <v>2933</v>
      </c>
      <c r="F4895" s="176">
        <v>2024</v>
      </c>
      <c r="G4895" s="176" t="s">
        <v>138</v>
      </c>
      <c r="H4895" s="176" t="s">
        <v>162</v>
      </c>
      <c r="I4895" s="176" t="s">
        <v>218</v>
      </c>
      <c r="J4895" s="250" t="s">
        <v>77</v>
      </c>
      <c r="K4895" s="178">
        <v>60000</v>
      </c>
      <c r="L4895" s="178">
        <v>0</v>
      </c>
      <c r="M4895" s="178">
        <v>0</v>
      </c>
      <c r="N4895" s="182" t="s">
        <v>146</v>
      </c>
      <c r="O4895" s="183" t="s">
        <v>146</v>
      </c>
    </row>
    <row r="4896" spans="1:15" customFormat="1" ht="15.5" x14ac:dyDescent="0.35">
      <c r="A4896" s="123" t="s">
        <v>10525</v>
      </c>
      <c r="B4896" s="124" t="s">
        <v>10526</v>
      </c>
      <c r="C4896" s="123" t="s">
        <v>91</v>
      </c>
      <c r="D4896" s="123" t="s">
        <v>384</v>
      </c>
      <c r="E4896" s="123" t="s">
        <v>518</v>
      </c>
      <c r="F4896" s="123">
        <v>2024</v>
      </c>
      <c r="G4896" s="123" t="s">
        <v>138</v>
      </c>
      <c r="H4896" s="123" t="s">
        <v>687</v>
      </c>
      <c r="I4896" s="123" t="s">
        <v>957</v>
      </c>
      <c r="J4896" s="251" t="s">
        <v>77</v>
      </c>
      <c r="K4896" s="181">
        <v>639024</v>
      </c>
      <c r="L4896" s="181">
        <v>0</v>
      </c>
      <c r="M4896" s="181">
        <v>0</v>
      </c>
      <c r="N4896" s="182" t="s">
        <v>146</v>
      </c>
      <c r="O4896" s="183" t="s">
        <v>146</v>
      </c>
    </row>
    <row r="4897" spans="1:15" customFormat="1" ht="15.5" x14ac:dyDescent="0.35">
      <c r="A4897" s="176" t="s">
        <v>10527</v>
      </c>
      <c r="B4897" s="177" t="s">
        <v>10528</v>
      </c>
      <c r="C4897" s="176" t="s">
        <v>96</v>
      </c>
      <c r="D4897" s="176" t="s">
        <v>166</v>
      </c>
      <c r="E4897" s="176" t="s">
        <v>285</v>
      </c>
      <c r="F4897" s="176">
        <v>2024</v>
      </c>
      <c r="G4897" s="176" t="s">
        <v>138</v>
      </c>
      <c r="H4897" s="176" t="s">
        <v>182</v>
      </c>
      <c r="I4897" s="176" t="s">
        <v>1202</v>
      </c>
      <c r="J4897" s="250" t="s">
        <v>15</v>
      </c>
      <c r="K4897" s="178">
        <v>1</v>
      </c>
      <c r="L4897" s="178">
        <v>0</v>
      </c>
      <c r="M4897" s="178">
        <v>0</v>
      </c>
      <c r="N4897" s="182" t="s">
        <v>146</v>
      </c>
      <c r="O4897" s="183" t="s">
        <v>146</v>
      </c>
    </row>
    <row r="4898" spans="1:15" customFormat="1" ht="15.5" x14ac:dyDescent="0.35">
      <c r="A4898" s="123" t="s">
        <v>10529</v>
      </c>
      <c r="B4898" s="124" t="s">
        <v>10530</v>
      </c>
      <c r="C4898" s="123" t="s">
        <v>93</v>
      </c>
      <c r="D4898" s="123" t="s">
        <v>234</v>
      </c>
      <c r="E4898" s="123" t="s">
        <v>155</v>
      </c>
      <c r="F4898" s="123">
        <v>2024</v>
      </c>
      <c r="G4898" s="123" t="s">
        <v>138</v>
      </c>
      <c r="H4898" s="123" t="s">
        <v>151</v>
      </c>
      <c r="I4898" s="123" t="s">
        <v>152</v>
      </c>
      <c r="J4898" s="251" t="s">
        <v>13</v>
      </c>
      <c r="K4898" s="181">
        <v>1516</v>
      </c>
      <c r="L4898" s="181">
        <v>0</v>
      </c>
      <c r="M4898" s="181">
        <v>0</v>
      </c>
      <c r="N4898" s="182" t="s">
        <v>146</v>
      </c>
      <c r="O4898" s="183" t="s">
        <v>146</v>
      </c>
    </row>
    <row r="4899" spans="1:15" customFormat="1" ht="15.5" x14ac:dyDescent="0.35">
      <c r="A4899" s="176" t="s">
        <v>10531</v>
      </c>
      <c r="B4899" s="177" t="s">
        <v>10532</v>
      </c>
      <c r="C4899" s="176" t="s">
        <v>86</v>
      </c>
      <c r="D4899" s="176" t="s">
        <v>906</v>
      </c>
      <c r="E4899" s="176" t="s">
        <v>1223</v>
      </c>
      <c r="F4899" s="176">
        <v>2024</v>
      </c>
      <c r="G4899" s="176" t="s">
        <v>138</v>
      </c>
      <c r="H4899" s="176" t="s">
        <v>196</v>
      </c>
      <c r="I4899" s="176" t="s">
        <v>196</v>
      </c>
      <c r="J4899" s="250" t="s">
        <v>13</v>
      </c>
      <c r="K4899" s="178">
        <v>6124</v>
      </c>
      <c r="L4899" s="178">
        <v>0</v>
      </c>
      <c r="M4899" s="178">
        <v>0</v>
      </c>
      <c r="N4899" s="182" t="s">
        <v>146</v>
      </c>
      <c r="O4899" s="183" t="s">
        <v>146</v>
      </c>
    </row>
    <row r="4900" spans="1:15" customFormat="1" ht="15.5" x14ac:dyDescent="0.35">
      <c r="A4900" s="123" t="s">
        <v>10533</v>
      </c>
      <c r="B4900" s="124" t="s">
        <v>10534</v>
      </c>
      <c r="C4900" s="123" t="s">
        <v>86</v>
      </c>
      <c r="D4900" s="123" t="s">
        <v>155</v>
      </c>
      <c r="E4900" s="123" t="s">
        <v>155</v>
      </c>
      <c r="F4900" s="123">
        <v>2024</v>
      </c>
      <c r="G4900" s="123" t="s">
        <v>138</v>
      </c>
      <c r="H4900" s="123" t="s">
        <v>151</v>
      </c>
      <c r="I4900" s="123" t="s">
        <v>152</v>
      </c>
      <c r="J4900" s="251" t="s">
        <v>13</v>
      </c>
      <c r="K4900" s="181">
        <v>51799</v>
      </c>
      <c r="L4900" s="181">
        <v>0</v>
      </c>
      <c r="M4900" s="181">
        <v>0</v>
      </c>
      <c r="N4900" s="182" t="s">
        <v>146</v>
      </c>
      <c r="O4900" s="183" t="s">
        <v>146</v>
      </c>
    </row>
    <row r="4901" spans="1:15" customFormat="1" ht="15.5" x14ac:dyDescent="0.35">
      <c r="A4901" s="176" t="s">
        <v>10535</v>
      </c>
      <c r="B4901" s="177" t="s">
        <v>10536</v>
      </c>
      <c r="C4901" s="176" t="s">
        <v>90</v>
      </c>
      <c r="D4901" s="176" t="s">
        <v>205</v>
      </c>
      <c r="E4901" s="176" t="s">
        <v>205</v>
      </c>
      <c r="F4901" s="176">
        <v>2024</v>
      </c>
      <c r="G4901" s="176" t="s">
        <v>138</v>
      </c>
      <c r="H4901" s="176" t="s">
        <v>139</v>
      </c>
      <c r="I4901" s="176" t="s">
        <v>140</v>
      </c>
      <c r="J4901" s="250" t="s">
        <v>13</v>
      </c>
      <c r="K4901" s="178">
        <v>28240</v>
      </c>
      <c r="L4901" s="178">
        <v>0</v>
      </c>
      <c r="M4901" s="178">
        <v>0</v>
      </c>
      <c r="N4901" s="182" t="s">
        <v>146</v>
      </c>
      <c r="O4901" s="183" t="s">
        <v>146</v>
      </c>
    </row>
    <row r="4902" spans="1:15" customFormat="1" ht="15.5" x14ac:dyDescent="0.35">
      <c r="A4902" s="123" t="s">
        <v>10537</v>
      </c>
      <c r="B4902" s="124" t="s">
        <v>10538</v>
      </c>
      <c r="C4902" s="123" t="s">
        <v>90</v>
      </c>
      <c r="D4902" s="123" t="s">
        <v>155</v>
      </c>
      <c r="E4902" s="123" t="s">
        <v>155</v>
      </c>
      <c r="F4902" s="123">
        <v>2024</v>
      </c>
      <c r="G4902" s="123" t="s">
        <v>138</v>
      </c>
      <c r="H4902" s="123" t="s">
        <v>151</v>
      </c>
      <c r="I4902" s="123" t="s">
        <v>152</v>
      </c>
      <c r="J4902" s="251" t="s">
        <v>13</v>
      </c>
      <c r="K4902" s="181">
        <v>14997</v>
      </c>
      <c r="L4902" s="181">
        <v>0</v>
      </c>
      <c r="M4902" s="181">
        <v>0</v>
      </c>
      <c r="N4902" s="182" t="s">
        <v>146</v>
      </c>
      <c r="O4902" s="183" t="s">
        <v>146</v>
      </c>
    </row>
    <row r="4903" spans="1:15" customFormat="1" ht="15.5" x14ac:dyDescent="0.35">
      <c r="A4903" s="176" t="s">
        <v>10539</v>
      </c>
      <c r="B4903" s="177" t="s">
        <v>10540</v>
      </c>
      <c r="C4903" s="176" t="s">
        <v>91</v>
      </c>
      <c r="D4903" s="176" t="s">
        <v>384</v>
      </c>
      <c r="E4903" s="176" t="s">
        <v>521</v>
      </c>
      <c r="F4903" s="176">
        <v>2024</v>
      </c>
      <c r="G4903" s="176" t="s">
        <v>138</v>
      </c>
      <c r="H4903" s="176" t="s">
        <v>321</v>
      </c>
      <c r="I4903" s="176" t="s">
        <v>3675</v>
      </c>
      <c r="J4903" s="250" t="s">
        <v>77</v>
      </c>
      <c r="K4903" s="178">
        <v>2316</v>
      </c>
      <c r="L4903" s="178">
        <v>0</v>
      </c>
      <c r="M4903" s="178">
        <v>0</v>
      </c>
      <c r="N4903" s="182" t="s">
        <v>146</v>
      </c>
      <c r="O4903" s="183" t="s">
        <v>146</v>
      </c>
    </row>
    <row r="4904" spans="1:15" customFormat="1" ht="15.5" x14ac:dyDescent="0.35">
      <c r="A4904" s="123" t="s">
        <v>10541</v>
      </c>
      <c r="B4904" s="124" t="s">
        <v>10542</v>
      </c>
      <c r="C4904" s="123" t="s">
        <v>91</v>
      </c>
      <c r="D4904" s="123" t="s">
        <v>460</v>
      </c>
      <c r="E4904" s="123" t="s">
        <v>919</v>
      </c>
      <c r="F4904" s="123">
        <v>2024</v>
      </c>
      <c r="G4904" s="123" t="s">
        <v>251</v>
      </c>
      <c r="H4904" s="123" t="s">
        <v>151</v>
      </c>
      <c r="I4904" s="123" t="s">
        <v>3141</v>
      </c>
      <c r="J4904" s="251" t="s">
        <v>77</v>
      </c>
      <c r="K4904" s="181">
        <v>32007</v>
      </c>
      <c r="L4904" s="181">
        <v>0</v>
      </c>
      <c r="M4904" s="181">
        <v>0</v>
      </c>
      <c r="N4904" s="182" t="s">
        <v>146</v>
      </c>
      <c r="O4904" s="183" t="s">
        <v>146</v>
      </c>
    </row>
    <row r="4905" spans="1:15" customFormat="1" ht="15.5" x14ac:dyDescent="0.35">
      <c r="A4905" s="176" t="s">
        <v>10543</v>
      </c>
      <c r="B4905" s="177" t="s">
        <v>10544</v>
      </c>
      <c r="C4905" s="176" t="s">
        <v>111</v>
      </c>
      <c r="D4905" s="176" t="s">
        <v>932</v>
      </c>
      <c r="E4905" s="176" t="s">
        <v>5910</v>
      </c>
      <c r="F4905" s="176">
        <v>2024</v>
      </c>
      <c r="G4905" s="176" t="s">
        <v>138</v>
      </c>
      <c r="H4905" s="176" t="s">
        <v>139</v>
      </c>
      <c r="I4905" s="176" t="s">
        <v>886</v>
      </c>
      <c r="J4905" s="250" t="s">
        <v>77</v>
      </c>
      <c r="K4905" s="178">
        <v>108930</v>
      </c>
      <c r="L4905" s="178">
        <v>0</v>
      </c>
      <c r="M4905" s="178">
        <v>0</v>
      </c>
      <c r="N4905" s="182" t="s">
        <v>146</v>
      </c>
      <c r="O4905" s="183" t="s">
        <v>146</v>
      </c>
    </row>
    <row r="4906" spans="1:15" customFormat="1" ht="15.5" x14ac:dyDescent="0.35">
      <c r="A4906" s="123" t="s">
        <v>10545</v>
      </c>
      <c r="B4906" s="124" t="s">
        <v>10546</v>
      </c>
      <c r="C4906" s="123" t="s">
        <v>96</v>
      </c>
      <c r="D4906" s="123" t="s">
        <v>136</v>
      </c>
      <c r="E4906" s="123" t="s">
        <v>575</v>
      </c>
      <c r="F4906" s="123">
        <v>2024</v>
      </c>
      <c r="G4906" s="123" t="s">
        <v>138</v>
      </c>
      <c r="H4906" s="123" t="s">
        <v>847</v>
      </c>
      <c r="I4906" s="123" t="s">
        <v>848</v>
      </c>
      <c r="J4906" s="251" t="s">
        <v>13</v>
      </c>
      <c r="K4906" s="181">
        <v>1</v>
      </c>
      <c r="L4906" s="181">
        <v>0</v>
      </c>
      <c r="M4906" s="181">
        <v>0</v>
      </c>
      <c r="N4906" s="182" t="s">
        <v>146</v>
      </c>
      <c r="O4906" s="183" t="s">
        <v>146</v>
      </c>
    </row>
    <row r="4907" spans="1:15" customFormat="1" ht="15.5" x14ac:dyDescent="0.35">
      <c r="A4907" s="176" t="s">
        <v>10547</v>
      </c>
      <c r="B4907" s="177" t="s">
        <v>10548</v>
      </c>
      <c r="C4907" s="176" t="s">
        <v>92</v>
      </c>
      <c r="D4907" s="176" t="s">
        <v>721</v>
      </c>
      <c r="E4907" s="176" t="s">
        <v>760</v>
      </c>
      <c r="F4907" s="176">
        <v>2024</v>
      </c>
      <c r="G4907" s="176" t="s">
        <v>138</v>
      </c>
      <c r="H4907" s="176" t="s">
        <v>182</v>
      </c>
      <c r="I4907" s="176" t="s">
        <v>330</v>
      </c>
      <c r="J4907" s="250" t="s">
        <v>13</v>
      </c>
      <c r="K4907" s="178">
        <v>7054</v>
      </c>
      <c r="L4907" s="178">
        <v>0</v>
      </c>
      <c r="M4907" s="178">
        <v>0</v>
      </c>
      <c r="N4907" s="182" t="s">
        <v>146</v>
      </c>
      <c r="O4907" s="183" t="s">
        <v>146</v>
      </c>
    </row>
    <row r="4908" spans="1:15" customFormat="1" ht="15.5" x14ac:dyDescent="0.35">
      <c r="A4908" s="123" t="s">
        <v>10549</v>
      </c>
      <c r="B4908" s="124" t="s">
        <v>10550</v>
      </c>
      <c r="C4908" s="123" t="s">
        <v>292</v>
      </c>
      <c r="D4908" s="123" t="s">
        <v>155</v>
      </c>
      <c r="E4908" s="123" t="s">
        <v>155</v>
      </c>
      <c r="F4908" s="123">
        <v>2024</v>
      </c>
      <c r="G4908" s="123" t="s">
        <v>138</v>
      </c>
      <c r="H4908" s="123" t="s">
        <v>847</v>
      </c>
      <c r="I4908" s="123" t="s">
        <v>848</v>
      </c>
      <c r="J4908" s="251" t="s">
        <v>13</v>
      </c>
      <c r="K4908" s="181">
        <v>0</v>
      </c>
      <c r="L4908" s="181">
        <v>0</v>
      </c>
      <c r="M4908" s="181">
        <v>0</v>
      </c>
      <c r="N4908" s="182" t="s">
        <v>146</v>
      </c>
      <c r="O4908" s="183" t="s">
        <v>146</v>
      </c>
    </row>
    <row r="4909" spans="1:15" customFormat="1" ht="15.5" x14ac:dyDescent="0.35">
      <c r="A4909" s="176" t="s">
        <v>10551</v>
      </c>
      <c r="B4909" s="177" t="s">
        <v>10552</v>
      </c>
      <c r="C4909" s="176" t="s">
        <v>292</v>
      </c>
      <c r="D4909" s="176" t="s">
        <v>155</v>
      </c>
      <c r="E4909" s="176" t="s">
        <v>155</v>
      </c>
      <c r="F4909" s="176">
        <v>2024</v>
      </c>
      <c r="G4909" s="176" t="s">
        <v>138</v>
      </c>
      <c r="H4909" s="176" t="s">
        <v>139</v>
      </c>
      <c r="I4909" s="176" t="s">
        <v>375</v>
      </c>
      <c r="J4909" s="250" t="s">
        <v>77</v>
      </c>
      <c r="K4909" s="178">
        <v>2</v>
      </c>
      <c r="L4909" s="178">
        <v>0</v>
      </c>
      <c r="M4909" s="178">
        <v>0</v>
      </c>
      <c r="N4909" s="182" t="s">
        <v>146</v>
      </c>
      <c r="O4909" s="183" t="s">
        <v>146</v>
      </c>
    </row>
    <row r="4910" spans="1:15" customFormat="1" ht="15.5" x14ac:dyDescent="0.35">
      <c r="A4910" s="123" t="s">
        <v>10553</v>
      </c>
      <c r="B4910" s="124" t="s">
        <v>10554</v>
      </c>
      <c r="C4910" s="123" t="s">
        <v>90</v>
      </c>
      <c r="D4910" s="123" t="s">
        <v>404</v>
      </c>
      <c r="E4910" s="123" t="s">
        <v>405</v>
      </c>
      <c r="F4910" s="123">
        <v>2024</v>
      </c>
      <c r="G4910" s="123" t="s">
        <v>138</v>
      </c>
      <c r="H4910" s="123" t="s">
        <v>144</v>
      </c>
      <c r="I4910" s="123" t="s">
        <v>226</v>
      </c>
      <c r="J4910" s="251" t="s">
        <v>14</v>
      </c>
      <c r="K4910" s="181">
        <v>2300</v>
      </c>
      <c r="L4910" s="181">
        <v>0</v>
      </c>
      <c r="M4910" s="181">
        <v>0</v>
      </c>
      <c r="N4910" s="182" t="s">
        <v>146</v>
      </c>
      <c r="O4910" s="183" t="s">
        <v>146</v>
      </c>
    </row>
    <row r="4911" spans="1:15" customFormat="1" ht="15.5" x14ac:dyDescent="0.35">
      <c r="A4911" s="176" t="s">
        <v>10555</v>
      </c>
      <c r="B4911" s="177" t="s">
        <v>10556</v>
      </c>
      <c r="C4911" s="176" t="s">
        <v>90</v>
      </c>
      <c r="D4911" s="176" t="s">
        <v>155</v>
      </c>
      <c r="E4911" s="176" t="s">
        <v>155</v>
      </c>
      <c r="F4911" s="176">
        <v>2024</v>
      </c>
      <c r="G4911" s="176" t="s">
        <v>138</v>
      </c>
      <c r="H4911" s="176" t="s">
        <v>151</v>
      </c>
      <c r="I4911" s="176" t="s">
        <v>152</v>
      </c>
      <c r="J4911" s="250" t="s">
        <v>13</v>
      </c>
      <c r="K4911" s="178">
        <v>15000</v>
      </c>
      <c r="L4911" s="178">
        <v>0</v>
      </c>
      <c r="M4911" s="178">
        <v>0</v>
      </c>
      <c r="N4911" s="182" t="s">
        <v>146</v>
      </c>
      <c r="O4911" s="183" t="s">
        <v>146</v>
      </c>
    </row>
    <row r="4912" spans="1:15" customFormat="1" ht="15.5" x14ac:dyDescent="0.35">
      <c r="A4912" s="123" t="s">
        <v>10557</v>
      </c>
      <c r="B4912" s="124" t="s">
        <v>10558</v>
      </c>
      <c r="C4912" s="123" t="s">
        <v>96</v>
      </c>
      <c r="D4912" s="123" t="s">
        <v>166</v>
      </c>
      <c r="E4912" s="123" t="s">
        <v>281</v>
      </c>
      <c r="F4912" s="123">
        <v>2024</v>
      </c>
      <c r="G4912" s="123" t="s">
        <v>138</v>
      </c>
      <c r="H4912" s="123" t="s">
        <v>847</v>
      </c>
      <c r="I4912" s="123" t="s">
        <v>848</v>
      </c>
      <c r="J4912" s="251" t="s">
        <v>13</v>
      </c>
      <c r="K4912" s="181">
        <v>1</v>
      </c>
      <c r="L4912" s="181">
        <v>0</v>
      </c>
      <c r="M4912" s="181">
        <v>0</v>
      </c>
      <c r="N4912" s="182" t="s">
        <v>146</v>
      </c>
      <c r="O4912" s="183" t="s">
        <v>146</v>
      </c>
    </row>
    <row r="4913" spans="1:15" customFormat="1" ht="15.5" x14ac:dyDescent="0.35">
      <c r="A4913" s="176" t="s">
        <v>10559</v>
      </c>
      <c r="B4913" s="177" t="s">
        <v>10560</v>
      </c>
      <c r="C4913" s="176" t="s">
        <v>96</v>
      </c>
      <c r="D4913" s="176" t="s">
        <v>166</v>
      </c>
      <c r="E4913" s="176" t="s">
        <v>281</v>
      </c>
      <c r="F4913" s="176">
        <v>2024</v>
      </c>
      <c r="G4913" s="176" t="s">
        <v>138</v>
      </c>
      <c r="H4913" s="176" t="s">
        <v>847</v>
      </c>
      <c r="I4913" s="176" t="s">
        <v>848</v>
      </c>
      <c r="J4913" s="250" t="s">
        <v>13</v>
      </c>
      <c r="K4913" s="178">
        <v>1</v>
      </c>
      <c r="L4913" s="178">
        <v>0</v>
      </c>
      <c r="M4913" s="178">
        <v>0</v>
      </c>
      <c r="N4913" s="182" t="s">
        <v>146</v>
      </c>
      <c r="O4913" s="183" t="s">
        <v>146</v>
      </c>
    </row>
    <row r="4914" spans="1:15" customFormat="1" ht="15.5" x14ac:dyDescent="0.35">
      <c r="A4914" s="123" t="s">
        <v>10561</v>
      </c>
      <c r="B4914" s="124" t="s">
        <v>10562</v>
      </c>
      <c r="C4914" s="123" t="s">
        <v>90</v>
      </c>
      <c r="D4914" s="123" t="s">
        <v>155</v>
      </c>
      <c r="E4914" s="123" t="s">
        <v>155</v>
      </c>
      <c r="F4914" s="123">
        <v>2024</v>
      </c>
      <c r="G4914" s="123" t="s">
        <v>138</v>
      </c>
      <c r="H4914" s="123" t="s">
        <v>151</v>
      </c>
      <c r="I4914" s="123" t="s">
        <v>152</v>
      </c>
      <c r="J4914" s="251" t="s">
        <v>13</v>
      </c>
      <c r="K4914" s="181">
        <v>789495</v>
      </c>
      <c r="L4914" s="181">
        <v>0</v>
      </c>
      <c r="M4914" s="181">
        <v>0</v>
      </c>
      <c r="N4914" s="182" t="s">
        <v>146</v>
      </c>
      <c r="O4914" s="183" t="s">
        <v>146</v>
      </c>
    </row>
    <row r="4915" spans="1:15" customFormat="1" ht="15.5" x14ac:dyDescent="0.35">
      <c r="A4915" s="176" t="s">
        <v>10563</v>
      </c>
      <c r="B4915" s="177" t="s">
        <v>10564</v>
      </c>
      <c r="C4915" s="176" t="s">
        <v>90</v>
      </c>
      <c r="D4915" s="176" t="s">
        <v>155</v>
      </c>
      <c r="E4915" s="176" t="s">
        <v>155</v>
      </c>
      <c r="F4915" s="176">
        <v>2024</v>
      </c>
      <c r="G4915" s="176" t="s">
        <v>138</v>
      </c>
      <c r="H4915" s="176" t="s">
        <v>151</v>
      </c>
      <c r="I4915" s="176" t="s">
        <v>152</v>
      </c>
      <c r="J4915" s="250" t="s">
        <v>13</v>
      </c>
      <c r="K4915" s="178">
        <v>192820</v>
      </c>
      <c r="L4915" s="178">
        <v>0</v>
      </c>
      <c r="M4915" s="178">
        <v>0</v>
      </c>
      <c r="N4915" s="182" t="s">
        <v>146</v>
      </c>
      <c r="O4915" s="183" t="s">
        <v>146</v>
      </c>
    </row>
    <row r="4916" spans="1:15" customFormat="1" ht="15.5" x14ac:dyDescent="0.35">
      <c r="A4916" s="123" t="s">
        <v>10565</v>
      </c>
      <c r="B4916" s="124" t="s">
        <v>10566</v>
      </c>
      <c r="C4916" s="123" t="s">
        <v>96</v>
      </c>
      <c r="D4916" s="123" t="s">
        <v>166</v>
      </c>
      <c r="E4916" s="123" t="s">
        <v>155</v>
      </c>
      <c r="F4916" s="123">
        <v>2024</v>
      </c>
      <c r="G4916" s="123" t="s">
        <v>138</v>
      </c>
      <c r="H4916" s="123" t="s">
        <v>139</v>
      </c>
      <c r="I4916" s="123" t="s">
        <v>140</v>
      </c>
      <c r="J4916" s="251" t="s">
        <v>13</v>
      </c>
      <c r="K4916" s="181">
        <v>10</v>
      </c>
      <c r="L4916" s="181">
        <v>0</v>
      </c>
      <c r="M4916" s="181">
        <v>0</v>
      </c>
      <c r="N4916" s="182" t="s">
        <v>146</v>
      </c>
      <c r="O4916" s="183" t="s">
        <v>146</v>
      </c>
    </row>
    <row r="4917" spans="1:15" customFormat="1" ht="15.5" x14ac:dyDescent="0.35">
      <c r="A4917" s="176" t="s">
        <v>10567</v>
      </c>
      <c r="B4917" s="177" t="s">
        <v>10568</v>
      </c>
      <c r="C4917" s="176" t="s">
        <v>93</v>
      </c>
      <c r="D4917" s="176" t="s">
        <v>315</v>
      </c>
      <c r="E4917" s="176" t="s">
        <v>2439</v>
      </c>
      <c r="F4917" s="176">
        <v>2024</v>
      </c>
      <c r="G4917" s="176" t="s">
        <v>138</v>
      </c>
      <c r="H4917" s="176" t="s">
        <v>321</v>
      </c>
      <c r="I4917" s="176" t="s">
        <v>1181</v>
      </c>
      <c r="J4917" s="250" t="s">
        <v>13</v>
      </c>
      <c r="K4917" s="178">
        <v>4401861</v>
      </c>
      <c r="L4917" s="178">
        <v>0</v>
      </c>
      <c r="M4917" s="178">
        <v>0</v>
      </c>
      <c r="N4917" s="182" t="s">
        <v>146</v>
      </c>
      <c r="O4917" s="183" t="s">
        <v>146</v>
      </c>
    </row>
    <row r="4918" spans="1:15" customFormat="1" ht="15.5" x14ac:dyDescent="0.35">
      <c r="A4918" s="123" t="s">
        <v>10569</v>
      </c>
      <c r="B4918" s="124" t="s">
        <v>10570</v>
      </c>
      <c r="C4918" s="123" t="s">
        <v>100</v>
      </c>
      <c r="D4918" s="123" t="s">
        <v>73</v>
      </c>
      <c r="E4918" s="123" t="s">
        <v>1009</v>
      </c>
      <c r="F4918" s="123">
        <v>2024</v>
      </c>
      <c r="G4918" s="123" t="s">
        <v>138</v>
      </c>
      <c r="H4918" s="123" t="s">
        <v>144</v>
      </c>
      <c r="I4918" s="123" t="s">
        <v>282</v>
      </c>
      <c r="J4918" s="251" t="s">
        <v>13</v>
      </c>
      <c r="K4918" s="181">
        <v>2</v>
      </c>
      <c r="L4918" s="181">
        <v>0</v>
      </c>
      <c r="M4918" s="181">
        <v>0</v>
      </c>
      <c r="N4918" s="182" t="s">
        <v>146</v>
      </c>
      <c r="O4918" s="183" t="s">
        <v>146</v>
      </c>
    </row>
    <row r="4919" spans="1:15" customFormat="1" ht="15.5" x14ac:dyDescent="0.35">
      <c r="A4919" s="176" t="s">
        <v>10571</v>
      </c>
      <c r="B4919" s="177" t="s">
        <v>10572</v>
      </c>
      <c r="C4919" s="176" t="s">
        <v>100</v>
      </c>
      <c r="D4919" s="176" t="s">
        <v>155</v>
      </c>
      <c r="E4919" s="176" t="s">
        <v>155</v>
      </c>
      <c r="F4919" s="176">
        <v>2024</v>
      </c>
      <c r="G4919" s="176" t="s">
        <v>138</v>
      </c>
      <c r="H4919" s="176" t="s">
        <v>321</v>
      </c>
      <c r="I4919" s="176" t="s">
        <v>1181</v>
      </c>
      <c r="J4919" s="250" t="s">
        <v>13</v>
      </c>
      <c r="K4919" s="178">
        <v>285500</v>
      </c>
      <c r="L4919" s="178">
        <v>0</v>
      </c>
      <c r="M4919" s="178">
        <v>0</v>
      </c>
      <c r="N4919" s="182" t="s">
        <v>146</v>
      </c>
      <c r="O4919" s="183" t="s">
        <v>146</v>
      </c>
    </row>
    <row r="4920" spans="1:15" customFormat="1" ht="15.5" x14ac:dyDescent="0.35">
      <c r="A4920" s="123" t="s">
        <v>10573</v>
      </c>
      <c r="B4920" s="124" t="s">
        <v>10574</v>
      </c>
      <c r="C4920" s="123" t="s">
        <v>96</v>
      </c>
      <c r="D4920" s="123" t="s">
        <v>166</v>
      </c>
      <c r="E4920" s="123" t="s">
        <v>281</v>
      </c>
      <c r="F4920" s="123">
        <v>2024</v>
      </c>
      <c r="G4920" s="123" t="s">
        <v>138</v>
      </c>
      <c r="H4920" s="123" t="s">
        <v>151</v>
      </c>
      <c r="I4920" s="123" t="s">
        <v>200</v>
      </c>
      <c r="J4920" s="251" t="s">
        <v>13</v>
      </c>
      <c r="K4920" s="181">
        <v>2004785</v>
      </c>
      <c r="L4920" s="181">
        <v>0</v>
      </c>
      <c r="M4920" s="181">
        <v>0</v>
      </c>
      <c r="N4920" s="182" t="s">
        <v>146</v>
      </c>
      <c r="O4920" s="183" t="s">
        <v>146</v>
      </c>
    </row>
    <row r="4921" spans="1:15" customFormat="1" ht="15.5" x14ac:dyDescent="0.35">
      <c r="A4921" s="176" t="s">
        <v>10575</v>
      </c>
      <c r="B4921" s="177" t="s">
        <v>10576</v>
      </c>
      <c r="C4921" s="176" t="s">
        <v>98</v>
      </c>
      <c r="D4921" s="176" t="s">
        <v>190</v>
      </c>
      <c r="E4921" s="176" t="s">
        <v>568</v>
      </c>
      <c r="F4921" s="176">
        <v>2024</v>
      </c>
      <c r="G4921" s="176" t="s">
        <v>138</v>
      </c>
      <c r="H4921" s="176" t="s">
        <v>144</v>
      </c>
      <c r="I4921" s="176" t="s">
        <v>145</v>
      </c>
      <c r="J4921" s="250" t="s">
        <v>16</v>
      </c>
      <c r="K4921" s="178">
        <v>2</v>
      </c>
      <c r="L4921" s="178">
        <v>0</v>
      </c>
      <c r="M4921" s="178">
        <v>0</v>
      </c>
      <c r="N4921" s="182" t="s">
        <v>146</v>
      </c>
      <c r="O4921" s="183" t="s">
        <v>146</v>
      </c>
    </row>
    <row r="4922" spans="1:15" customFormat="1" ht="15.5" x14ac:dyDescent="0.35">
      <c r="A4922" s="123" t="s">
        <v>10577</v>
      </c>
      <c r="B4922" s="124" t="s">
        <v>10578</v>
      </c>
      <c r="C4922" s="123" t="s">
        <v>87</v>
      </c>
      <c r="D4922" s="123" t="s">
        <v>829</v>
      </c>
      <c r="E4922" s="123" t="s">
        <v>829</v>
      </c>
      <c r="F4922" s="123">
        <v>2024</v>
      </c>
      <c r="G4922" s="123" t="s">
        <v>138</v>
      </c>
      <c r="H4922" s="123" t="s">
        <v>321</v>
      </c>
      <c r="I4922" s="123" t="s">
        <v>322</v>
      </c>
      <c r="J4922" s="251" t="s">
        <v>13</v>
      </c>
      <c r="K4922" s="181">
        <v>1</v>
      </c>
      <c r="L4922" s="181">
        <v>0</v>
      </c>
      <c r="M4922" s="181">
        <v>0</v>
      </c>
      <c r="N4922" s="182" t="s">
        <v>146</v>
      </c>
      <c r="O4922" s="183" t="s">
        <v>146</v>
      </c>
    </row>
    <row r="4923" spans="1:15" customFormat="1" ht="15.5" x14ac:dyDescent="0.35">
      <c r="A4923" s="176" t="s">
        <v>10579</v>
      </c>
      <c r="B4923" s="177" t="s">
        <v>10580</v>
      </c>
      <c r="C4923" s="176" t="s">
        <v>89</v>
      </c>
      <c r="D4923" s="176" t="s">
        <v>186</v>
      </c>
      <c r="E4923" s="176" t="s">
        <v>187</v>
      </c>
      <c r="F4923" s="176">
        <v>2024</v>
      </c>
      <c r="G4923" s="176" t="s">
        <v>138</v>
      </c>
      <c r="H4923" s="176" t="s">
        <v>321</v>
      </c>
      <c r="I4923" s="176" t="s">
        <v>322</v>
      </c>
      <c r="J4923" s="250" t="s">
        <v>77</v>
      </c>
      <c r="K4923" s="178">
        <v>635427</v>
      </c>
      <c r="L4923" s="178">
        <v>0</v>
      </c>
      <c r="M4923" s="178">
        <v>0</v>
      </c>
      <c r="N4923" s="182" t="s">
        <v>146</v>
      </c>
      <c r="O4923" s="183" t="s">
        <v>146</v>
      </c>
    </row>
    <row r="4924" spans="1:15" customFormat="1" ht="15.5" x14ac:dyDescent="0.35">
      <c r="A4924" s="123" t="s">
        <v>10581</v>
      </c>
      <c r="B4924" s="124" t="s">
        <v>10582</v>
      </c>
      <c r="C4924" s="123" t="s">
        <v>96</v>
      </c>
      <c r="D4924" s="123" t="s">
        <v>136</v>
      </c>
      <c r="E4924" s="123" t="s">
        <v>575</v>
      </c>
      <c r="F4924" s="123">
        <v>2024</v>
      </c>
      <c r="G4924" s="123" t="s">
        <v>138</v>
      </c>
      <c r="H4924" s="123" t="s">
        <v>847</v>
      </c>
      <c r="I4924" s="123" t="s">
        <v>848</v>
      </c>
      <c r="J4924" s="251" t="s">
        <v>13</v>
      </c>
      <c r="K4924" s="181">
        <v>1</v>
      </c>
      <c r="L4924" s="181">
        <v>0</v>
      </c>
      <c r="M4924" s="181">
        <v>0</v>
      </c>
      <c r="N4924" s="182" t="s">
        <v>146</v>
      </c>
      <c r="O4924" s="183" t="s">
        <v>146</v>
      </c>
    </row>
    <row r="4925" spans="1:15" customFormat="1" ht="15.5" x14ac:dyDescent="0.35">
      <c r="A4925" s="176" t="s">
        <v>10583</v>
      </c>
      <c r="B4925" s="177" t="s">
        <v>10584</v>
      </c>
      <c r="C4925" s="176" t="s">
        <v>292</v>
      </c>
      <c r="D4925" s="176" t="s">
        <v>293</v>
      </c>
      <c r="E4925" s="176" t="s">
        <v>358</v>
      </c>
      <c r="F4925" s="176">
        <v>2024</v>
      </c>
      <c r="G4925" s="176" t="s">
        <v>138</v>
      </c>
      <c r="H4925" s="176" t="s">
        <v>847</v>
      </c>
      <c r="I4925" s="176" t="s">
        <v>848</v>
      </c>
      <c r="J4925" s="250" t="s">
        <v>13</v>
      </c>
      <c r="K4925" s="178">
        <v>0</v>
      </c>
      <c r="L4925" s="178">
        <v>0</v>
      </c>
      <c r="M4925" s="178">
        <v>0</v>
      </c>
      <c r="N4925" s="182" t="s">
        <v>146</v>
      </c>
      <c r="O4925" s="183" t="s">
        <v>146</v>
      </c>
    </row>
    <row r="4926" spans="1:15" customFormat="1" ht="15.5" x14ac:dyDescent="0.35">
      <c r="A4926" s="123" t="s">
        <v>10585</v>
      </c>
      <c r="B4926" s="124" t="s">
        <v>10586</v>
      </c>
      <c r="C4926" s="123" t="s">
        <v>90</v>
      </c>
      <c r="D4926" s="123" t="s">
        <v>306</v>
      </c>
      <c r="E4926" s="123" t="s">
        <v>3130</v>
      </c>
      <c r="F4926" s="123">
        <v>2024</v>
      </c>
      <c r="G4926" s="123" t="s">
        <v>138</v>
      </c>
      <c r="H4926" s="123" t="s">
        <v>144</v>
      </c>
      <c r="I4926" s="123" t="s">
        <v>943</v>
      </c>
      <c r="J4926" s="251" t="s">
        <v>13</v>
      </c>
      <c r="K4926" s="181">
        <v>4561737</v>
      </c>
      <c r="L4926" s="181">
        <v>0</v>
      </c>
      <c r="M4926" s="181">
        <v>0</v>
      </c>
      <c r="N4926" s="182" t="s">
        <v>146</v>
      </c>
      <c r="O4926" s="183" t="s">
        <v>146</v>
      </c>
    </row>
    <row r="4927" spans="1:15" customFormat="1" ht="15.5" x14ac:dyDescent="0.35">
      <c r="A4927" s="176" t="s">
        <v>10587</v>
      </c>
      <c r="B4927" s="177" t="s">
        <v>10588</v>
      </c>
      <c r="C4927" s="176" t="s">
        <v>90</v>
      </c>
      <c r="D4927" s="176" t="s">
        <v>306</v>
      </c>
      <c r="E4927" s="176" t="s">
        <v>3130</v>
      </c>
      <c r="F4927" s="176">
        <v>2024</v>
      </c>
      <c r="G4927" s="176" t="s">
        <v>138</v>
      </c>
      <c r="H4927" s="176" t="s">
        <v>144</v>
      </c>
      <c r="I4927" s="176" t="s">
        <v>943</v>
      </c>
      <c r="J4927" s="250" t="s">
        <v>13</v>
      </c>
      <c r="K4927" s="178">
        <v>4500746</v>
      </c>
      <c r="L4927" s="178">
        <v>0</v>
      </c>
      <c r="M4927" s="178">
        <v>0</v>
      </c>
      <c r="N4927" s="182" t="s">
        <v>146</v>
      </c>
      <c r="O4927" s="183" t="s">
        <v>146</v>
      </c>
    </row>
    <row r="4928" spans="1:15" customFormat="1" ht="15.5" x14ac:dyDescent="0.35">
      <c r="A4928" s="123" t="s">
        <v>10589</v>
      </c>
      <c r="B4928" s="124" t="s">
        <v>10590</v>
      </c>
      <c r="C4928" s="123" t="s">
        <v>84</v>
      </c>
      <c r="D4928" s="123" t="s">
        <v>440</v>
      </c>
      <c r="E4928" s="123" t="s">
        <v>440</v>
      </c>
      <c r="F4928" s="123">
        <v>2024</v>
      </c>
      <c r="G4928" s="123" t="s">
        <v>138</v>
      </c>
      <c r="H4928" s="123" t="s">
        <v>144</v>
      </c>
      <c r="I4928" s="123" t="s">
        <v>145</v>
      </c>
      <c r="J4928" s="251" t="s">
        <v>77</v>
      </c>
      <c r="K4928" s="181">
        <v>2380490</v>
      </c>
      <c r="L4928" s="181">
        <v>0</v>
      </c>
      <c r="M4928" s="181">
        <v>0</v>
      </c>
      <c r="N4928" s="182" t="s">
        <v>146</v>
      </c>
      <c r="O4928" s="183" t="s">
        <v>146</v>
      </c>
    </row>
    <row r="4929" spans="1:15" customFormat="1" ht="15.5" x14ac:dyDescent="0.35">
      <c r="A4929" s="176" t="s">
        <v>10591</v>
      </c>
      <c r="B4929" s="177" t="s">
        <v>10592</v>
      </c>
      <c r="C4929" s="176" t="s">
        <v>91</v>
      </c>
      <c r="D4929" s="176" t="s">
        <v>460</v>
      </c>
      <c r="E4929" s="176" t="s">
        <v>919</v>
      </c>
      <c r="F4929" s="176">
        <v>2024</v>
      </c>
      <c r="G4929" s="176" t="s">
        <v>138</v>
      </c>
      <c r="H4929" s="176" t="s">
        <v>151</v>
      </c>
      <c r="I4929" s="176" t="s">
        <v>200</v>
      </c>
      <c r="J4929" s="250" t="s">
        <v>77</v>
      </c>
      <c r="K4929" s="178">
        <v>2106875</v>
      </c>
      <c r="L4929" s="178">
        <v>0</v>
      </c>
      <c r="M4929" s="178">
        <v>0</v>
      </c>
      <c r="N4929" s="182" t="s">
        <v>146</v>
      </c>
      <c r="O4929" s="183" t="s">
        <v>146</v>
      </c>
    </row>
    <row r="4930" spans="1:15" customFormat="1" ht="15.5" x14ac:dyDescent="0.35">
      <c r="A4930" s="123" t="s">
        <v>10593</v>
      </c>
      <c r="B4930" s="124" t="s">
        <v>10594</v>
      </c>
      <c r="C4930" s="123" t="s">
        <v>109</v>
      </c>
      <c r="D4930" s="123" t="s">
        <v>171</v>
      </c>
      <c r="E4930" s="123" t="s">
        <v>1342</v>
      </c>
      <c r="F4930" s="123">
        <v>2024</v>
      </c>
      <c r="G4930" s="123" t="s">
        <v>138</v>
      </c>
      <c r="H4930" s="123" t="s">
        <v>847</v>
      </c>
      <c r="I4930" s="123" t="s">
        <v>848</v>
      </c>
      <c r="J4930" s="251" t="s">
        <v>77</v>
      </c>
      <c r="K4930" s="181">
        <v>270187</v>
      </c>
      <c r="L4930" s="181">
        <v>0</v>
      </c>
      <c r="M4930" s="181">
        <v>0</v>
      </c>
      <c r="N4930" s="182" t="s">
        <v>146</v>
      </c>
      <c r="O4930" s="183" t="s">
        <v>146</v>
      </c>
    </row>
    <row r="4931" spans="1:15" customFormat="1" ht="15.5" x14ac:dyDescent="0.35">
      <c r="A4931" s="176" t="s">
        <v>10595</v>
      </c>
      <c r="B4931" s="177" t="s">
        <v>10596</v>
      </c>
      <c r="C4931" s="176" t="s">
        <v>86</v>
      </c>
      <c r="D4931" s="176" t="s">
        <v>199</v>
      </c>
      <c r="E4931" s="176" t="s">
        <v>968</v>
      </c>
      <c r="F4931" s="176">
        <v>2024</v>
      </c>
      <c r="G4931" s="176" t="s">
        <v>2052</v>
      </c>
      <c r="H4931" s="176" t="s">
        <v>139</v>
      </c>
      <c r="I4931" s="176" t="s">
        <v>397</v>
      </c>
      <c r="J4931" s="250" t="s">
        <v>13</v>
      </c>
      <c r="K4931" s="178">
        <v>530672</v>
      </c>
      <c r="L4931" s="178">
        <v>0</v>
      </c>
      <c r="M4931" s="178">
        <v>0</v>
      </c>
      <c r="N4931" s="182" t="s">
        <v>146</v>
      </c>
      <c r="O4931" s="183" t="s">
        <v>146</v>
      </c>
    </row>
    <row r="4932" spans="1:15" customFormat="1" ht="15.5" x14ac:dyDescent="0.35">
      <c r="A4932" s="123" t="s">
        <v>10597</v>
      </c>
      <c r="B4932" s="124" t="s">
        <v>10598</v>
      </c>
      <c r="C4932" s="123" t="s">
        <v>111</v>
      </c>
      <c r="D4932" s="123" t="s">
        <v>180</v>
      </c>
      <c r="E4932" s="123" t="s">
        <v>1345</v>
      </c>
      <c r="F4932" s="123">
        <v>2024</v>
      </c>
      <c r="G4932" s="123" t="s">
        <v>138</v>
      </c>
      <c r="H4932" s="123" t="s">
        <v>151</v>
      </c>
      <c r="I4932" s="123" t="s">
        <v>200</v>
      </c>
      <c r="J4932" s="251" t="s">
        <v>13</v>
      </c>
      <c r="K4932" s="181">
        <v>1</v>
      </c>
      <c r="L4932" s="181">
        <v>0</v>
      </c>
      <c r="M4932" s="181">
        <v>0</v>
      </c>
      <c r="N4932" s="182" t="s">
        <v>146</v>
      </c>
      <c r="O4932" s="183" t="s">
        <v>146</v>
      </c>
    </row>
    <row r="4933" spans="1:15" customFormat="1" ht="15.5" x14ac:dyDescent="0.35">
      <c r="A4933" s="176" t="s">
        <v>10599</v>
      </c>
      <c r="B4933" s="177" t="s">
        <v>10600</v>
      </c>
      <c r="C4933" s="176" t="s">
        <v>109</v>
      </c>
      <c r="D4933" s="176" t="s">
        <v>368</v>
      </c>
      <c r="E4933" s="176" t="s">
        <v>609</v>
      </c>
      <c r="F4933" s="176">
        <v>2024</v>
      </c>
      <c r="G4933" s="176" t="s">
        <v>138</v>
      </c>
      <c r="H4933" s="176" t="s">
        <v>162</v>
      </c>
      <c r="I4933" s="176" t="s">
        <v>252</v>
      </c>
      <c r="J4933" s="250" t="s">
        <v>13</v>
      </c>
      <c r="K4933" s="178">
        <v>1531921</v>
      </c>
      <c r="L4933" s="178">
        <v>0</v>
      </c>
      <c r="M4933" s="178">
        <v>0</v>
      </c>
      <c r="N4933" s="182" t="s">
        <v>146</v>
      </c>
      <c r="O4933" s="183" t="s">
        <v>146</v>
      </c>
    </row>
    <row r="4934" spans="1:15" customFormat="1" ht="15.5" x14ac:dyDescent="0.35">
      <c r="A4934" s="123" t="s">
        <v>10601</v>
      </c>
      <c r="B4934" s="124" t="s">
        <v>10602</v>
      </c>
      <c r="C4934" s="123" t="s">
        <v>87</v>
      </c>
      <c r="D4934" s="123" t="s">
        <v>60</v>
      </c>
      <c r="E4934" s="123" t="s">
        <v>418</v>
      </c>
      <c r="F4934" s="123">
        <v>2024</v>
      </c>
      <c r="G4934" s="123" t="s">
        <v>138</v>
      </c>
      <c r="H4934" s="123" t="s">
        <v>144</v>
      </c>
      <c r="I4934" s="123" t="s">
        <v>943</v>
      </c>
      <c r="J4934" s="251" t="s">
        <v>77</v>
      </c>
      <c r="K4934" s="181">
        <v>18890</v>
      </c>
      <c r="L4934" s="181">
        <v>0</v>
      </c>
      <c r="M4934" s="181">
        <v>0</v>
      </c>
      <c r="N4934" s="182" t="s">
        <v>146</v>
      </c>
      <c r="O4934" s="183" t="s">
        <v>146</v>
      </c>
    </row>
    <row r="4935" spans="1:15" customFormat="1" ht="15.5" x14ac:dyDescent="0.35">
      <c r="A4935" s="176" t="s">
        <v>10603</v>
      </c>
      <c r="B4935" s="177" t="s">
        <v>10604</v>
      </c>
      <c r="C4935" s="176" t="s">
        <v>109</v>
      </c>
      <c r="D4935" s="176" t="s">
        <v>288</v>
      </c>
      <c r="E4935" s="176" t="s">
        <v>2933</v>
      </c>
      <c r="F4935" s="176">
        <v>2024</v>
      </c>
      <c r="G4935" s="176" t="s">
        <v>138</v>
      </c>
      <c r="H4935" s="176" t="s">
        <v>144</v>
      </c>
      <c r="I4935" s="176" t="s">
        <v>913</v>
      </c>
      <c r="J4935" s="250" t="s">
        <v>13</v>
      </c>
      <c r="K4935" s="178">
        <v>438750</v>
      </c>
      <c r="L4935" s="178">
        <v>0</v>
      </c>
      <c r="M4935" s="178">
        <v>0</v>
      </c>
      <c r="N4935" s="182" t="s">
        <v>146</v>
      </c>
      <c r="O4935" s="183" t="s">
        <v>146</v>
      </c>
    </row>
    <row r="4936" spans="1:15" customFormat="1" ht="15.5" x14ac:dyDescent="0.35">
      <c r="A4936" s="123" t="s">
        <v>10605</v>
      </c>
      <c r="B4936" s="124" t="s">
        <v>10606</v>
      </c>
      <c r="C4936" s="123" t="s">
        <v>90</v>
      </c>
      <c r="D4936" s="123" t="s">
        <v>63</v>
      </c>
      <c r="E4936" s="123" t="s">
        <v>803</v>
      </c>
      <c r="F4936" s="123">
        <v>2024</v>
      </c>
      <c r="G4936" s="123" t="s">
        <v>138</v>
      </c>
      <c r="H4936" s="123" t="s">
        <v>151</v>
      </c>
      <c r="I4936" s="123" t="s">
        <v>200</v>
      </c>
      <c r="J4936" s="251" t="s">
        <v>13</v>
      </c>
      <c r="K4936" s="181">
        <v>1920159</v>
      </c>
      <c r="L4936" s="181">
        <v>0</v>
      </c>
      <c r="M4936" s="181">
        <v>0</v>
      </c>
      <c r="N4936" s="182" t="s">
        <v>146</v>
      </c>
      <c r="O4936" s="183" t="s">
        <v>146</v>
      </c>
    </row>
    <row r="4937" spans="1:15" customFormat="1" ht="15.5" x14ac:dyDescent="0.35">
      <c r="A4937" s="176" t="s">
        <v>10607</v>
      </c>
      <c r="B4937" s="177" t="s">
        <v>10608</v>
      </c>
      <c r="C4937" s="176" t="s">
        <v>111</v>
      </c>
      <c r="D4937" s="176" t="s">
        <v>932</v>
      </c>
      <c r="E4937" s="176" t="s">
        <v>7217</v>
      </c>
      <c r="F4937" s="176">
        <v>2024</v>
      </c>
      <c r="G4937" s="176" t="s">
        <v>138</v>
      </c>
      <c r="H4937" s="176" t="s">
        <v>196</v>
      </c>
      <c r="I4937" s="176" t="s">
        <v>196</v>
      </c>
      <c r="J4937" s="250" t="s">
        <v>13</v>
      </c>
      <c r="K4937" s="178">
        <v>800693</v>
      </c>
      <c r="L4937" s="178">
        <v>0</v>
      </c>
      <c r="M4937" s="178">
        <v>0</v>
      </c>
      <c r="N4937" s="182" t="s">
        <v>146</v>
      </c>
      <c r="O4937" s="183" t="s">
        <v>146</v>
      </c>
    </row>
    <row r="4938" spans="1:15" customFormat="1" ht="15.5" x14ac:dyDescent="0.35">
      <c r="A4938" s="123" t="s">
        <v>10609</v>
      </c>
      <c r="B4938" s="124" t="s">
        <v>10610</v>
      </c>
      <c r="C4938" s="123" t="s">
        <v>109</v>
      </c>
      <c r="D4938" s="123" t="s">
        <v>368</v>
      </c>
      <c r="E4938" s="123" t="s">
        <v>609</v>
      </c>
      <c r="F4938" s="123">
        <v>2024</v>
      </c>
      <c r="G4938" s="123" t="s">
        <v>138</v>
      </c>
      <c r="H4938" s="123" t="s">
        <v>162</v>
      </c>
      <c r="I4938" s="123" t="s">
        <v>252</v>
      </c>
      <c r="J4938" s="251" t="s">
        <v>13</v>
      </c>
      <c r="K4938" s="181">
        <v>478769</v>
      </c>
      <c r="L4938" s="181">
        <v>0</v>
      </c>
      <c r="M4938" s="181">
        <v>0</v>
      </c>
      <c r="N4938" s="182" t="s">
        <v>146</v>
      </c>
      <c r="O4938" s="183" t="s">
        <v>146</v>
      </c>
    </row>
    <row r="4939" spans="1:15" customFormat="1" ht="15.5" x14ac:dyDescent="0.35">
      <c r="A4939" s="176" t="s">
        <v>10611</v>
      </c>
      <c r="B4939" s="177" t="s">
        <v>10612</v>
      </c>
      <c r="C4939" s="176" t="s">
        <v>109</v>
      </c>
      <c r="D4939" s="176" t="s">
        <v>288</v>
      </c>
      <c r="E4939" s="176" t="s">
        <v>616</v>
      </c>
      <c r="F4939" s="176">
        <v>2024</v>
      </c>
      <c r="G4939" s="176" t="s">
        <v>138</v>
      </c>
      <c r="H4939" s="176" t="s">
        <v>847</v>
      </c>
      <c r="I4939" s="176" t="s">
        <v>848</v>
      </c>
      <c r="J4939" s="250" t="s">
        <v>77</v>
      </c>
      <c r="K4939" s="178">
        <v>60000</v>
      </c>
      <c r="L4939" s="178">
        <v>0</v>
      </c>
      <c r="M4939" s="178">
        <v>0</v>
      </c>
      <c r="N4939" s="182" t="s">
        <v>146</v>
      </c>
      <c r="O4939" s="183" t="s">
        <v>146</v>
      </c>
    </row>
    <row r="4940" spans="1:15" customFormat="1" ht="15.5" x14ac:dyDescent="0.35">
      <c r="A4940" s="123" t="s">
        <v>10613</v>
      </c>
      <c r="B4940" s="124" t="s">
        <v>10614</v>
      </c>
      <c r="C4940" s="123" t="s">
        <v>98</v>
      </c>
      <c r="D4940" s="123" t="s">
        <v>155</v>
      </c>
      <c r="E4940" s="123" t="s">
        <v>155</v>
      </c>
      <c r="F4940" s="123">
        <v>2024</v>
      </c>
      <c r="G4940" s="123" t="s">
        <v>138</v>
      </c>
      <c r="H4940" s="123" t="s">
        <v>151</v>
      </c>
      <c r="I4940" s="123" t="s">
        <v>152</v>
      </c>
      <c r="J4940" s="251" t="s">
        <v>13</v>
      </c>
      <c r="K4940" s="181">
        <v>1600000</v>
      </c>
      <c r="L4940" s="181">
        <v>0</v>
      </c>
      <c r="M4940" s="181">
        <v>0</v>
      </c>
      <c r="N4940" s="182" t="s">
        <v>146</v>
      </c>
      <c r="O4940" s="183" t="s">
        <v>146</v>
      </c>
    </row>
    <row r="4941" spans="1:15" customFormat="1" ht="15.5" x14ac:dyDescent="0.35">
      <c r="A4941" s="176" t="s">
        <v>10615</v>
      </c>
      <c r="B4941" s="177" t="s">
        <v>10616</v>
      </c>
      <c r="C4941" s="176" t="s">
        <v>98</v>
      </c>
      <c r="D4941" s="176" t="s">
        <v>190</v>
      </c>
      <c r="E4941" s="176" t="s">
        <v>2210</v>
      </c>
      <c r="F4941" s="176">
        <v>2024</v>
      </c>
      <c r="G4941" s="176" t="s">
        <v>138</v>
      </c>
      <c r="H4941" s="176" t="s">
        <v>144</v>
      </c>
      <c r="I4941" s="176" t="s">
        <v>145</v>
      </c>
      <c r="J4941" s="250" t="s">
        <v>13</v>
      </c>
      <c r="K4941" s="178">
        <v>4632</v>
      </c>
      <c r="L4941" s="178">
        <v>0</v>
      </c>
      <c r="M4941" s="178">
        <v>0</v>
      </c>
      <c r="N4941" s="182" t="s">
        <v>146</v>
      </c>
      <c r="O4941" s="183" t="s">
        <v>146</v>
      </c>
    </row>
    <row r="4942" spans="1:15" customFormat="1" ht="15.5" x14ac:dyDescent="0.35">
      <c r="A4942" s="123" t="s">
        <v>10617</v>
      </c>
      <c r="B4942" s="124" t="s">
        <v>10618</v>
      </c>
      <c r="C4942" s="123" t="s">
        <v>96</v>
      </c>
      <c r="D4942" s="123" t="s">
        <v>136</v>
      </c>
      <c r="E4942" s="123" t="s">
        <v>137</v>
      </c>
      <c r="F4942" s="123">
        <v>2024</v>
      </c>
      <c r="G4942" s="123" t="s">
        <v>138</v>
      </c>
      <c r="H4942" s="123" t="s">
        <v>847</v>
      </c>
      <c r="I4942" s="123" t="s">
        <v>848</v>
      </c>
      <c r="J4942" s="251" t="s">
        <v>13</v>
      </c>
      <c r="K4942" s="181">
        <v>1</v>
      </c>
      <c r="L4942" s="181">
        <v>0</v>
      </c>
      <c r="M4942" s="181">
        <v>0</v>
      </c>
      <c r="N4942" s="182" t="s">
        <v>146</v>
      </c>
      <c r="O4942" s="183" t="s">
        <v>146</v>
      </c>
    </row>
    <row r="4943" spans="1:15" customFormat="1" ht="15.5" x14ac:dyDescent="0.35">
      <c r="A4943" s="176" t="s">
        <v>10619</v>
      </c>
      <c r="B4943" s="177" t="s">
        <v>10620</v>
      </c>
      <c r="C4943" s="176" t="s">
        <v>89</v>
      </c>
      <c r="D4943" s="176" t="s">
        <v>221</v>
      </c>
      <c r="E4943" s="176" t="s">
        <v>2693</v>
      </c>
      <c r="F4943" s="176">
        <v>2024</v>
      </c>
      <c r="G4943" s="176" t="s">
        <v>138</v>
      </c>
      <c r="H4943" s="176" t="s">
        <v>687</v>
      </c>
      <c r="I4943" s="176" t="s">
        <v>957</v>
      </c>
      <c r="J4943" s="250" t="s">
        <v>13</v>
      </c>
      <c r="K4943" s="178">
        <v>165000</v>
      </c>
      <c r="L4943" s="178">
        <v>0</v>
      </c>
      <c r="M4943" s="178">
        <v>0</v>
      </c>
      <c r="N4943" s="182" t="s">
        <v>146</v>
      </c>
      <c r="O4943" s="183" t="s">
        <v>146</v>
      </c>
    </row>
    <row r="4944" spans="1:15" customFormat="1" ht="15.5" x14ac:dyDescent="0.35">
      <c r="A4944" s="123" t="s">
        <v>10621</v>
      </c>
      <c r="B4944" s="124" t="s">
        <v>10622</v>
      </c>
      <c r="C4944" s="123" t="s">
        <v>97</v>
      </c>
      <c r="D4944" s="123" t="s">
        <v>685</v>
      </c>
      <c r="E4944" s="123" t="s">
        <v>1195</v>
      </c>
      <c r="F4944" s="123">
        <v>2024</v>
      </c>
      <c r="G4944" s="123" t="s">
        <v>138</v>
      </c>
      <c r="H4944" s="123" t="s">
        <v>321</v>
      </c>
      <c r="I4944" s="123" t="s">
        <v>1181</v>
      </c>
      <c r="J4944" s="251" t="s">
        <v>13</v>
      </c>
      <c r="K4944" s="181">
        <v>4000</v>
      </c>
      <c r="L4944" s="181">
        <v>0</v>
      </c>
      <c r="M4944" s="181">
        <v>0</v>
      </c>
      <c r="N4944" s="182" t="s">
        <v>146</v>
      </c>
      <c r="O4944" s="183" t="s">
        <v>146</v>
      </c>
    </row>
    <row r="4945" spans="1:15" customFormat="1" ht="15.5" x14ac:dyDescent="0.35">
      <c r="A4945" s="176" t="s">
        <v>10623</v>
      </c>
      <c r="B4945" s="177" t="s">
        <v>10624</v>
      </c>
      <c r="C4945" s="176" t="s">
        <v>91</v>
      </c>
      <c r="D4945" s="176" t="s">
        <v>384</v>
      </c>
      <c r="E4945" s="176" t="s">
        <v>2812</v>
      </c>
      <c r="F4945" s="176">
        <v>2024</v>
      </c>
      <c r="G4945" s="176" t="s">
        <v>138</v>
      </c>
      <c r="H4945" s="176" t="s">
        <v>182</v>
      </c>
      <c r="I4945" s="176" t="s">
        <v>330</v>
      </c>
      <c r="J4945" s="250" t="s">
        <v>13</v>
      </c>
      <c r="K4945" s="178">
        <v>2</v>
      </c>
      <c r="L4945" s="178">
        <v>0</v>
      </c>
      <c r="M4945" s="178">
        <v>0</v>
      </c>
      <c r="N4945" s="182" t="s">
        <v>146</v>
      </c>
      <c r="O4945" s="183" t="s">
        <v>146</v>
      </c>
    </row>
    <row r="4946" spans="1:15" customFormat="1" ht="15.5" x14ac:dyDescent="0.35">
      <c r="A4946" s="123" t="s">
        <v>10625</v>
      </c>
      <c r="B4946" s="124" t="s">
        <v>10626</v>
      </c>
      <c r="C4946" s="123" t="s">
        <v>109</v>
      </c>
      <c r="D4946" s="123" t="s">
        <v>368</v>
      </c>
      <c r="E4946" s="123" t="s">
        <v>1280</v>
      </c>
      <c r="F4946" s="123">
        <v>2024</v>
      </c>
      <c r="G4946" s="123" t="s">
        <v>138</v>
      </c>
      <c r="H4946" s="123" t="s">
        <v>321</v>
      </c>
      <c r="I4946" s="123" t="s">
        <v>322</v>
      </c>
      <c r="J4946" s="251" t="s">
        <v>13</v>
      </c>
      <c r="K4946" s="181">
        <v>571822</v>
      </c>
      <c r="L4946" s="181">
        <v>0</v>
      </c>
      <c r="M4946" s="181">
        <v>0</v>
      </c>
      <c r="N4946" s="182" t="s">
        <v>146</v>
      </c>
      <c r="O4946" s="183" t="s">
        <v>146</v>
      </c>
    </row>
    <row r="4947" spans="1:15" customFormat="1" ht="15.5" x14ac:dyDescent="0.35">
      <c r="A4947" s="176" t="s">
        <v>10627</v>
      </c>
      <c r="B4947" s="177" t="s">
        <v>10628</v>
      </c>
      <c r="C4947" s="176" t="s">
        <v>91</v>
      </c>
      <c r="D4947" s="176" t="s">
        <v>384</v>
      </c>
      <c r="E4947" s="176" t="s">
        <v>3093</v>
      </c>
      <c r="F4947" s="176">
        <v>2024</v>
      </c>
      <c r="G4947" s="176" t="s">
        <v>138</v>
      </c>
      <c r="H4947" s="176" t="s">
        <v>182</v>
      </c>
      <c r="I4947" s="176" t="s">
        <v>330</v>
      </c>
      <c r="J4947" s="250" t="s">
        <v>13</v>
      </c>
      <c r="K4947" s="178">
        <v>0</v>
      </c>
      <c r="L4947" s="178">
        <v>0</v>
      </c>
      <c r="M4947" s="178">
        <v>0</v>
      </c>
      <c r="N4947" s="182" t="s">
        <v>146</v>
      </c>
      <c r="O4947" s="183" t="s">
        <v>146</v>
      </c>
    </row>
    <row r="4948" spans="1:15" customFormat="1" ht="15.5" x14ac:dyDescent="0.35">
      <c r="A4948" s="123" t="s">
        <v>10629</v>
      </c>
      <c r="B4948" s="124" t="s">
        <v>10630</v>
      </c>
      <c r="C4948" s="123" t="s">
        <v>91</v>
      </c>
      <c r="D4948" s="123" t="s">
        <v>384</v>
      </c>
      <c r="E4948" s="123" t="s">
        <v>2848</v>
      </c>
      <c r="F4948" s="123">
        <v>2024</v>
      </c>
      <c r="G4948" s="123" t="s">
        <v>138</v>
      </c>
      <c r="H4948" s="123" t="s">
        <v>182</v>
      </c>
      <c r="I4948" s="123" t="s">
        <v>330</v>
      </c>
      <c r="J4948" s="251" t="s">
        <v>13</v>
      </c>
      <c r="K4948" s="181">
        <v>0</v>
      </c>
      <c r="L4948" s="181">
        <v>0</v>
      </c>
      <c r="M4948" s="181">
        <v>0</v>
      </c>
      <c r="N4948" s="182" t="s">
        <v>146</v>
      </c>
      <c r="O4948" s="183" t="s">
        <v>146</v>
      </c>
    </row>
    <row r="4949" spans="1:15" customFormat="1" ht="15.5" x14ac:dyDescent="0.35">
      <c r="A4949" s="176" t="s">
        <v>10631</v>
      </c>
      <c r="B4949" s="177" t="s">
        <v>10632</v>
      </c>
      <c r="C4949" s="176" t="s">
        <v>91</v>
      </c>
      <c r="D4949" s="176" t="s">
        <v>384</v>
      </c>
      <c r="E4949" s="176" t="s">
        <v>384</v>
      </c>
      <c r="F4949" s="176">
        <v>2024</v>
      </c>
      <c r="G4949" s="176" t="s">
        <v>138</v>
      </c>
      <c r="H4949" s="176" t="s">
        <v>182</v>
      </c>
      <c r="I4949" s="176" t="s">
        <v>330</v>
      </c>
      <c r="J4949" s="250" t="s">
        <v>13</v>
      </c>
      <c r="K4949" s="178">
        <v>479176</v>
      </c>
      <c r="L4949" s="178">
        <v>0</v>
      </c>
      <c r="M4949" s="178">
        <v>0</v>
      </c>
      <c r="N4949" s="182" t="s">
        <v>146</v>
      </c>
      <c r="O4949" s="183" t="s">
        <v>146</v>
      </c>
    </row>
    <row r="4950" spans="1:15" customFormat="1" ht="15.5" x14ac:dyDescent="0.35">
      <c r="A4950" s="123" t="s">
        <v>10633</v>
      </c>
      <c r="B4950" s="124" t="s">
        <v>10634</v>
      </c>
      <c r="C4950" s="123" t="s">
        <v>86</v>
      </c>
      <c r="D4950" s="123" t="s">
        <v>906</v>
      </c>
      <c r="E4950" s="123" t="s">
        <v>907</v>
      </c>
      <c r="F4950" s="123">
        <v>2024</v>
      </c>
      <c r="G4950" s="123" t="s">
        <v>138</v>
      </c>
      <c r="H4950" s="123" t="s">
        <v>182</v>
      </c>
      <c r="I4950" s="123" t="s">
        <v>330</v>
      </c>
      <c r="J4950" s="251" t="s">
        <v>13</v>
      </c>
      <c r="K4950" s="181">
        <v>21169</v>
      </c>
      <c r="L4950" s="181">
        <v>0</v>
      </c>
      <c r="M4950" s="181">
        <v>0</v>
      </c>
      <c r="N4950" s="182" t="s">
        <v>146</v>
      </c>
      <c r="O4950" s="183" t="s">
        <v>146</v>
      </c>
    </row>
    <row r="4951" spans="1:15" customFormat="1" ht="15.5" x14ac:dyDescent="0.35">
      <c r="A4951" s="176" t="s">
        <v>10635</v>
      </c>
      <c r="B4951" s="177" t="s">
        <v>10636</v>
      </c>
      <c r="C4951" s="176" t="s">
        <v>88</v>
      </c>
      <c r="D4951" s="176" t="s">
        <v>412</v>
      </c>
      <c r="E4951" s="176" t="s">
        <v>413</v>
      </c>
      <c r="F4951" s="176">
        <v>2024</v>
      </c>
      <c r="G4951" s="176" t="s">
        <v>138</v>
      </c>
      <c r="H4951" s="176" t="s">
        <v>182</v>
      </c>
      <c r="I4951" s="176" t="s">
        <v>330</v>
      </c>
      <c r="J4951" s="250" t="s">
        <v>13</v>
      </c>
      <c r="K4951" s="178">
        <v>1023400</v>
      </c>
      <c r="L4951" s="178">
        <v>0</v>
      </c>
      <c r="M4951" s="178">
        <v>0</v>
      </c>
      <c r="N4951" s="182" t="s">
        <v>146</v>
      </c>
      <c r="O4951" s="183" t="s">
        <v>146</v>
      </c>
    </row>
    <row r="4952" spans="1:15" customFormat="1" ht="15.5" x14ac:dyDescent="0.35">
      <c r="A4952" s="123" t="s">
        <v>10637</v>
      </c>
      <c r="B4952" s="124" t="s">
        <v>10638</v>
      </c>
      <c r="C4952" s="123" t="s">
        <v>84</v>
      </c>
      <c r="D4952" s="123" t="s">
        <v>440</v>
      </c>
      <c r="E4952" s="123" t="s">
        <v>440</v>
      </c>
      <c r="F4952" s="123">
        <v>2024</v>
      </c>
      <c r="G4952" s="123" t="s">
        <v>138</v>
      </c>
      <c r="H4952" s="123" t="s">
        <v>182</v>
      </c>
      <c r="I4952" s="123" t="s">
        <v>330</v>
      </c>
      <c r="J4952" s="251" t="s">
        <v>13</v>
      </c>
      <c r="K4952" s="181">
        <v>24120</v>
      </c>
      <c r="L4952" s="181">
        <v>0</v>
      </c>
      <c r="M4952" s="181">
        <v>0</v>
      </c>
      <c r="N4952" s="182" t="s">
        <v>146</v>
      </c>
      <c r="O4952" s="183" t="s">
        <v>146</v>
      </c>
    </row>
    <row r="4953" spans="1:15" customFormat="1" ht="15.5" x14ac:dyDescent="0.35">
      <c r="A4953" s="176" t="s">
        <v>10639</v>
      </c>
      <c r="B4953" s="177" t="s">
        <v>10640</v>
      </c>
      <c r="C4953" s="176" t="s">
        <v>96</v>
      </c>
      <c r="D4953" s="176" t="s">
        <v>166</v>
      </c>
      <c r="E4953" s="176" t="s">
        <v>281</v>
      </c>
      <c r="F4953" s="176">
        <v>2024</v>
      </c>
      <c r="G4953" s="176" t="s">
        <v>138</v>
      </c>
      <c r="H4953" s="176" t="s">
        <v>196</v>
      </c>
      <c r="I4953" s="176" t="s">
        <v>196</v>
      </c>
      <c r="J4953" s="250" t="s">
        <v>13</v>
      </c>
      <c r="K4953" s="178">
        <v>4320</v>
      </c>
      <c r="L4953" s="178">
        <v>0</v>
      </c>
      <c r="M4953" s="178">
        <v>0</v>
      </c>
      <c r="N4953" s="182" t="s">
        <v>146</v>
      </c>
      <c r="O4953" s="183" t="s">
        <v>146</v>
      </c>
    </row>
    <row r="4954" spans="1:15" customFormat="1" ht="15.5" x14ac:dyDescent="0.35">
      <c r="A4954" s="123" t="s">
        <v>10641</v>
      </c>
      <c r="B4954" s="124" t="s">
        <v>10642</v>
      </c>
      <c r="C4954" s="123" t="s">
        <v>96</v>
      </c>
      <c r="D4954" s="123" t="s">
        <v>166</v>
      </c>
      <c r="E4954" s="123" t="s">
        <v>167</v>
      </c>
      <c r="F4954" s="123">
        <v>2024</v>
      </c>
      <c r="G4954" s="123" t="s">
        <v>138</v>
      </c>
      <c r="H4954" s="123" t="s">
        <v>144</v>
      </c>
      <c r="I4954" s="123" t="s">
        <v>145</v>
      </c>
      <c r="J4954" s="251" t="s">
        <v>77</v>
      </c>
      <c r="K4954" s="181">
        <v>1000</v>
      </c>
      <c r="L4954" s="181">
        <v>0</v>
      </c>
      <c r="M4954" s="181">
        <v>0</v>
      </c>
      <c r="N4954" s="182" t="s">
        <v>146</v>
      </c>
      <c r="O4954" s="183" t="s">
        <v>146</v>
      </c>
    </row>
    <row r="4955" spans="1:15" customFormat="1" ht="15.5" x14ac:dyDescent="0.35">
      <c r="A4955" s="176" t="s">
        <v>10643</v>
      </c>
      <c r="B4955" s="177" t="s">
        <v>10644</v>
      </c>
      <c r="C4955" s="176" t="s">
        <v>109</v>
      </c>
      <c r="D4955" s="176" t="s">
        <v>368</v>
      </c>
      <c r="E4955" s="176" t="s">
        <v>2408</v>
      </c>
      <c r="F4955" s="176">
        <v>2024</v>
      </c>
      <c r="G4955" s="176" t="s">
        <v>138</v>
      </c>
      <c r="H4955" s="176" t="s">
        <v>162</v>
      </c>
      <c r="I4955" s="176" t="s">
        <v>1018</v>
      </c>
      <c r="J4955" s="250" t="s">
        <v>13</v>
      </c>
      <c r="K4955" s="178">
        <v>0</v>
      </c>
      <c r="L4955" s="178">
        <v>0</v>
      </c>
      <c r="M4955" s="178">
        <v>0</v>
      </c>
      <c r="N4955" s="182" t="s">
        <v>146</v>
      </c>
      <c r="O4955" s="183" t="s">
        <v>146</v>
      </c>
    </row>
    <row r="4956" spans="1:15" customFormat="1" ht="15.5" x14ac:dyDescent="0.35">
      <c r="A4956" s="123" t="s">
        <v>10645</v>
      </c>
      <c r="B4956" s="124" t="s">
        <v>10646</v>
      </c>
      <c r="C4956" s="123" t="s">
        <v>98</v>
      </c>
      <c r="D4956" s="123" t="s">
        <v>365</v>
      </c>
      <c r="E4956" s="123" t="s">
        <v>365</v>
      </c>
      <c r="F4956" s="123">
        <v>2024</v>
      </c>
      <c r="G4956" s="123" t="s">
        <v>138</v>
      </c>
      <c r="H4956" s="123" t="s">
        <v>139</v>
      </c>
      <c r="I4956" s="123" t="s">
        <v>140</v>
      </c>
      <c r="J4956" s="251" t="s">
        <v>13</v>
      </c>
      <c r="K4956" s="181">
        <v>22622</v>
      </c>
      <c r="L4956" s="181">
        <v>0</v>
      </c>
      <c r="M4956" s="181">
        <v>0</v>
      </c>
      <c r="N4956" s="182" t="s">
        <v>146</v>
      </c>
      <c r="O4956" s="183" t="s">
        <v>146</v>
      </c>
    </row>
    <row r="4957" spans="1:15" customFormat="1" ht="15.5" x14ac:dyDescent="0.35">
      <c r="A4957" s="176" t="s">
        <v>10647</v>
      </c>
      <c r="B4957" s="177" t="s">
        <v>10648</v>
      </c>
      <c r="C4957" s="176" t="s">
        <v>84</v>
      </c>
      <c r="D4957" s="176" t="s">
        <v>155</v>
      </c>
      <c r="E4957" s="176" t="s">
        <v>155</v>
      </c>
      <c r="F4957" s="176">
        <v>2024</v>
      </c>
      <c r="G4957" s="176" t="s">
        <v>138</v>
      </c>
      <c r="H4957" s="176" t="s">
        <v>144</v>
      </c>
      <c r="I4957" s="176" t="s">
        <v>226</v>
      </c>
      <c r="J4957" s="250" t="s">
        <v>14</v>
      </c>
      <c r="K4957" s="178">
        <v>206999</v>
      </c>
      <c r="L4957" s="178">
        <v>0</v>
      </c>
      <c r="M4957" s="178">
        <v>0</v>
      </c>
      <c r="N4957" s="182" t="s">
        <v>146</v>
      </c>
      <c r="O4957" s="183" t="s">
        <v>146</v>
      </c>
    </row>
    <row r="4958" spans="1:15" customFormat="1" ht="15.5" x14ac:dyDescent="0.35">
      <c r="A4958" s="123" t="s">
        <v>10649</v>
      </c>
      <c r="B4958" s="124" t="s">
        <v>10650</v>
      </c>
      <c r="C4958" s="123" t="s">
        <v>109</v>
      </c>
      <c r="D4958" s="123" t="s">
        <v>171</v>
      </c>
      <c r="E4958" s="123" t="s">
        <v>2740</v>
      </c>
      <c r="F4958" s="123">
        <v>2024</v>
      </c>
      <c r="G4958" s="123" t="s">
        <v>138</v>
      </c>
      <c r="H4958" s="123" t="s">
        <v>151</v>
      </c>
      <c r="I4958" s="123" t="s">
        <v>152</v>
      </c>
      <c r="J4958" s="251" t="s">
        <v>13</v>
      </c>
      <c r="K4958" s="181">
        <v>173074</v>
      </c>
      <c r="L4958" s="181">
        <v>0</v>
      </c>
      <c r="M4958" s="181">
        <v>0</v>
      </c>
      <c r="N4958" s="182" t="s">
        <v>146</v>
      </c>
      <c r="O4958" s="183" t="s">
        <v>146</v>
      </c>
    </row>
    <row r="4959" spans="1:15" customFormat="1" ht="15.5" x14ac:dyDescent="0.35">
      <c r="A4959" s="176" t="s">
        <v>10651</v>
      </c>
      <c r="B4959" s="177" t="s">
        <v>10652</v>
      </c>
      <c r="C4959" s="176" t="s">
        <v>90</v>
      </c>
      <c r="D4959" s="176" t="s">
        <v>63</v>
      </c>
      <c r="E4959" s="176" t="s">
        <v>155</v>
      </c>
      <c r="F4959" s="176">
        <v>2024</v>
      </c>
      <c r="G4959" s="176" t="s">
        <v>138</v>
      </c>
      <c r="H4959" s="176" t="s">
        <v>151</v>
      </c>
      <c r="I4959" s="176" t="s">
        <v>152</v>
      </c>
      <c r="J4959" s="250" t="s">
        <v>13</v>
      </c>
      <c r="K4959" s="178">
        <v>50500</v>
      </c>
      <c r="L4959" s="178">
        <v>0</v>
      </c>
      <c r="M4959" s="178">
        <v>0</v>
      </c>
      <c r="N4959" s="182" t="s">
        <v>146</v>
      </c>
      <c r="O4959" s="183" t="s">
        <v>146</v>
      </c>
    </row>
    <row r="4960" spans="1:15" customFormat="1" ht="15.5" x14ac:dyDescent="0.35">
      <c r="A4960" s="123" t="s">
        <v>10653</v>
      </c>
      <c r="B4960" s="124" t="s">
        <v>10654</v>
      </c>
      <c r="C4960" s="123" t="s">
        <v>89</v>
      </c>
      <c r="D4960" s="123" t="s">
        <v>221</v>
      </c>
      <c r="E4960" s="123" t="s">
        <v>62</v>
      </c>
      <c r="F4960" s="123">
        <v>2024</v>
      </c>
      <c r="G4960" s="123" t="s">
        <v>138</v>
      </c>
      <c r="H4960" s="123" t="s">
        <v>321</v>
      </c>
      <c r="I4960" s="123" t="s">
        <v>830</v>
      </c>
      <c r="J4960" s="251" t="s">
        <v>77</v>
      </c>
      <c r="K4960" s="181">
        <v>331943</v>
      </c>
      <c r="L4960" s="181">
        <v>0</v>
      </c>
      <c r="M4960" s="181">
        <v>0</v>
      </c>
      <c r="N4960" s="182" t="s">
        <v>146</v>
      </c>
      <c r="O4960" s="183" t="s">
        <v>146</v>
      </c>
    </row>
    <row r="4961" spans="1:15" customFormat="1" ht="15.5" x14ac:dyDescent="0.35">
      <c r="A4961" s="176" t="s">
        <v>10655</v>
      </c>
      <c r="B4961" s="177" t="s">
        <v>10656</v>
      </c>
      <c r="C4961" s="176" t="s">
        <v>88</v>
      </c>
      <c r="D4961" s="176" t="s">
        <v>412</v>
      </c>
      <c r="E4961" s="176" t="s">
        <v>413</v>
      </c>
      <c r="F4961" s="176">
        <v>2024</v>
      </c>
      <c r="G4961" s="176" t="s">
        <v>138</v>
      </c>
      <c r="H4961" s="176" t="s">
        <v>687</v>
      </c>
      <c r="I4961" s="176" t="s">
        <v>957</v>
      </c>
      <c r="J4961" s="250" t="s">
        <v>77</v>
      </c>
      <c r="K4961" s="178">
        <v>86238</v>
      </c>
      <c r="L4961" s="178">
        <v>0</v>
      </c>
      <c r="M4961" s="178">
        <v>0</v>
      </c>
      <c r="N4961" s="182" t="s">
        <v>146</v>
      </c>
      <c r="O4961" s="183" t="s">
        <v>146</v>
      </c>
    </row>
    <row r="4962" spans="1:15" customFormat="1" ht="15.5" x14ac:dyDescent="0.35">
      <c r="A4962" s="123" t="s">
        <v>10657</v>
      </c>
      <c r="B4962" s="124" t="s">
        <v>10658</v>
      </c>
      <c r="C4962" s="123" t="s">
        <v>93</v>
      </c>
      <c r="D4962" s="123" t="s">
        <v>315</v>
      </c>
      <c r="E4962" s="123" t="s">
        <v>316</v>
      </c>
      <c r="F4962" s="123">
        <v>2024</v>
      </c>
      <c r="G4962" s="123" t="s">
        <v>138</v>
      </c>
      <c r="H4962" s="123" t="s">
        <v>151</v>
      </c>
      <c r="I4962" s="123" t="s">
        <v>200</v>
      </c>
      <c r="J4962" s="251" t="s">
        <v>13</v>
      </c>
      <c r="K4962" s="181">
        <v>1</v>
      </c>
      <c r="L4962" s="181">
        <v>0</v>
      </c>
      <c r="M4962" s="181">
        <v>0</v>
      </c>
      <c r="N4962" s="182" t="s">
        <v>146</v>
      </c>
      <c r="O4962" s="183" t="s">
        <v>146</v>
      </c>
    </row>
    <row r="4963" spans="1:15" customFormat="1" ht="15.5" x14ac:dyDescent="0.35">
      <c r="A4963" s="176" t="s">
        <v>10659</v>
      </c>
      <c r="B4963" s="177" t="s">
        <v>10660</v>
      </c>
      <c r="C4963" s="176" t="s">
        <v>292</v>
      </c>
      <c r="D4963" s="176" t="s">
        <v>72</v>
      </c>
      <c r="E4963" s="176" t="s">
        <v>1526</v>
      </c>
      <c r="F4963" s="176">
        <v>2024</v>
      </c>
      <c r="G4963" s="176" t="s">
        <v>138</v>
      </c>
      <c r="H4963" s="176" t="s">
        <v>151</v>
      </c>
      <c r="I4963" s="176" t="s">
        <v>200</v>
      </c>
      <c r="J4963" s="250" t="s">
        <v>14</v>
      </c>
      <c r="K4963" s="178">
        <v>4601</v>
      </c>
      <c r="L4963" s="178">
        <v>0</v>
      </c>
      <c r="M4963" s="178">
        <v>0</v>
      </c>
      <c r="N4963" s="182" t="s">
        <v>146</v>
      </c>
      <c r="O4963" s="183" t="s">
        <v>146</v>
      </c>
    </row>
    <row r="4964" spans="1:15" customFormat="1" ht="15.5" x14ac:dyDescent="0.35">
      <c r="A4964" s="123" t="s">
        <v>10661</v>
      </c>
      <c r="B4964" s="124" t="s">
        <v>10662</v>
      </c>
      <c r="C4964" s="123" t="s">
        <v>90</v>
      </c>
      <c r="D4964" s="123" t="s">
        <v>63</v>
      </c>
      <c r="E4964" s="123" t="s">
        <v>1150</v>
      </c>
      <c r="F4964" s="123">
        <v>2024</v>
      </c>
      <c r="G4964" s="123" t="s">
        <v>138</v>
      </c>
      <c r="H4964" s="123" t="s">
        <v>162</v>
      </c>
      <c r="I4964" s="123" t="s">
        <v>2166</v>
      </c>
      <c r="J4964" s="251" t="s">
        <v>13</v>
      </c>
      <c r="K4964" s="181">
        <v>64000</v>
      </c>
      <c r="L4964" s="181">
        <v>0</v>
      </c>
      <c r="M4964" s="181">
        <v>0</v>
      </c>
      <c r="N4964" s="182" t="s">
        <v>146</v>
      </c>
      <c r="O4964" s="183" t="s">
        <v>146</v>
      </c>
    </row>
    <row r="4965" spans="1:15" customFormat="1" ht="15.5" x14ac:dyDescent="0.35">
      <c r="A4965" s="176" t="s">
        <v>10663</v>
      </c>
      <c r="B4965" s="177" t="s">
        <v>10664</v>
      </c>
      <c r="C4965" s="176" t="s">
        <v>96</v>
      </c>
      <c r="D4965" s="176" t="s">
        <v>155</v>
      </c>
      <c r="E4965" s="176" t="s">
        <v>155</v>
      </c>
      <c r="F4965" s="176">
        <v>2024</v>
      </c>
      <c r="G4965" s="176" t="s">
        <v>138</v>
      </c>
      <c r="H4965" s="176" t="s">
        <v>210</v>
      </c>
      <c r="I4965" s="176" t="s">
        <v>211</v>
      </c>
      <c r="J4965" s="250" t="s">
        <v>13</v>
      </c>
      <c r="K4965" s="178">
        <v>1</v>
      </c>
      <c r="L4965" s="178">
        <v>0</v>
      </c>
      <c r="M4965" s="178">
        <v>0</v>
      </c>
      <c r="N4965" s="182" t="s">
        <v>146</v>
      </c>
      <c r="O4965" s="183" t="s">
        <v>146</v>
      </c>
    </row>
    <row r="4966" spans="1:15" customFormat="1" ht="15.5" x14ac:dyDescent="0.35">
      <c r="A4966" s="123" t="s">
        <v>10665</v>
      </c>
      <c r="B4966" s="124" t="s">
        <v>10666</v>
      </c>
      <c r="C4966" s="123" t="s">
        <v>91</v>
      </c>
      <c r="D4966" s="123" t="s">
        <v>384</v>
      </c>
      <c r="E4966" s="123" t="s">
        <v>518</v>
      </c>
      <c r="F4966" s="123">
        <v>2024</v>
      </c>
      <c r="G4966" s="123" t="s">
        <v>138</v>
      </c>
      <c r="H4966" s="123" t="s">
        <v>687</v>
      </c>
      <c r="I4966" s="123" t="s">
        <v>957</v>
      </c>
      <c r="J4966" s="251" t="s">
        <v>77</v>
      </c>
      <c r="K4966" s="181">
        <v>1</v>
      </c>
      <c r="L4966" s="181">
        <v>0</v>
      </c>
      <c r="M4966" s="181">
        <v>0</v>
      </c>
      <c r="N4966" s="182" t="s">
        <v>146</v>
      </c>
      <c r="O4966" s="183" t="s">
        <v>146</v>
      </c>
    </row>
    <row r="4967" spans="1:15" customFormat="1" ht="15.5" x14ac:dyDescent="0.35">
      <c r="A4967" s="176" t="s">
        <v>10667</v>
      </c>
      <c r="B4967" s="177" t="s">
        <v>10668</v>
      </c>
      <c r="C4967" s="176" t="s">
        <v>98</v>
      </c>
      <c r="D4967" s="176" t="s">
        <v>158</v>
      </c>
      <c r="E4967" s="176" t="s">
        <v>660</v>
      </c>
      <c r="F4967" s="176">
        <v>2024</v>
      </c>
      <c r="G4967" s="176" t="s">
        <v>138</v>
      </c>
      <c r="H4967" s="176" t="s">
        <v>210</v>
      </c>
      <c r="I4967" s="176" t="s">
        <v>429</v>
      </c>
      <c r="J4967" s="250" t="s">
        <v>14</v>
      </c>
      <c r="K4967" s="178">
        <v>106041</v>
      </c>
      <c r="L4967" s="178">
        <v>0</v>
      </c>
      <c r="M4967" s="178">
        <v>0</v>
      </c>
      <c r="N4967" s="182" t="s">
        <v>146</v>
      </c>
      <c r="O4967" s="183" t="s">
        <v>146</v>
      </c>
    </row>
    <row r="4968" spans="1:15" customFormat="1" ht="15.5" x14ac:dyDescent="0.35">
      <c r="A4968" s="123" t="s">
        <v>10669</v>
      </c>
      <c r="B4968" s="124" t="s">
        <v>10670</v>
      </c>
      <c r="C4968" s="123" t="s">
        <v>90</v>
      </c>
      <c r="D4968" s="123" t="s">
        <v>306</v>
      </c>
      <c r="E4968" s="123" t="s">
        <v>3759</v>
      </c>
      <c r="F4968" s="123">
        <v>2024</v>
      </c>
      <c r="G4968" s="123" t="s">
        <v>138</v>
      </c>
      <c r="H4968" s="123" t="s">
        <v>151</v>
      </c>
      <c r="I4968" s="123" t="s">
        <v>200</v>
      </c>
      <c r="J4968" s="251" t="s">
        <v>13</v>
      </c>
      <c r="K4968" s="181">
        <v>935843</v>
      </c>
      <c r="L4968" s="181">
        <v>0</v>
      </c>
      <c r="M4968" s="181">
        <v>0</v>
      </c>
      <c r="N4968" s="182" t="s">
        <v>146</v>
      </c>
      <c r="O4968" s="183" t="s">
        <v>146</v>
      </c>
    </row>
    <row r="4969" spans="1:15" customFormat="1" ht="15.5" x14ac:dyDescent="0.35">
      <c r="A4969" s="176" t="s">
        <v>10671</v>
      </c>
      <c r="B4969" s="177" t="s">
        <v>10672</v>
      </c>
      <c r="C4969" s="176" t="s">
        <v>90</v>
      </c>
      <c r="D4969" s="176" t="s">
        <v>306</v>
      </c>
      <c r="E4969" s="176" t="s">
        <v>1116</v>
      </c>
      <c r="F4969" s="176">
        <v>2024</v>
      </c>
      <c r="G4969" s="176" t="s">
        <v>138</v>
      </c>
      <c r="H4969" s="176" t="s">
        <v>144</v>
      </c>
      <c r="I4969" s="176" t="s">
        <v>913</v>
      </c>
      <c r="J4969" s="250" t="s">
        <v>13</v>
      </c>
      <c r="K4969" s="178">
        <v>414100</v>
      </c>
      <c r="L4969" s="178">
        <v>0</v>
      </c>
      <c r="M4969" s="178">
        <v>0</v>
      </c>
      <c r="N4969" s="182" t="s">
        <v>146</v>
      </c>
      <c r="O4969" s="183" t="s">
        <v>146</v>
      </c>
    </row>
    <row r="4970" spans="1:15" customFormat="1" ht="15.5" x14ac:dyDescent="0.35">
      <c r="A4970" s="123" t="s">
        <v>10673</v>
      </c>
      <c r="B4970" s="124" t="s">
        <v>10674</v>
      </c>
      <c r="C4970" s="123" t="s">
        <v>92</v>
      </c>
      <c r="D4970" s="123" t="s">
        <v>361</v>
      </c>
      <c r="E4970" s="123" t="s">
        <v>362</v>
      </c>
      <c r="F4970" s="123">
        <v>2024</v>
      </c>
      <c r="G4970" s="123" t="s">
        <v>138</v>
      </c>
      <c r="H4970" s="123" t="s">
        <v>210</v>
      </c>
      <c r="I4970" s="123" t="s">
        <v>211</v>
      </c>
      <c r="J4970" s="251" t="s">
        <v>77</v>
      </c>
      <c r="K4970" s="181">
        <v>30399</v>
      </c>
      <c r="L4970" s="181">
        <v>0</v>
      </c>
      <c r="M4970" s="181">
        <v>0</v>
      </c>
      <c r="N4970" s="182" t="s">
        <v>146</v>
      </c>
      <c r="O4970" s="183" t="s">
        <v>146</v>
      </c>
    </row>
    <row r="4971" spans="1:15" customFormat="1" ht="15.5" x14ac:dyDescent="0.35">
      <c r="A4971" s="176" t="s">
        <v>10675</v>
      </c>
      <c r="B4971" s="177" t="s">
        <v>10676</v>
      </c>
      <c r="C4971" s="176" t="s">
        <v>91</v>
      </c>
      <c r="D4971" s="176" t="s">
        <v>384</v>
      </c>
      <c r="E4971" s="176" t="s">
        <v>561</v>
      </c>
      <c r="F4971" s="176">
        <v>2024</v>
      </c>
      <c r="G4971" s="176" t="s">
        <v>138</v>
      </c>
      <c r="H4971" s="176" t="s">
        <v>151</v>
      </c>
      <c r="I4971" s="176" t="s">
        <v>200</v>
      </c>
      <c r="J4971" s="250" t="s">
        <v>77</v>
      </c>
      <c r="K4971" s="178">
        <v>252986</v>
      </c>
      <c r="L4971" s="178">
        <v>0</v>
      </c>
      <c r="M4971" s="178">
        <v>0</v>
      </c>
      <c r="N4971" s="182" t="s">
        <v>146</v>
      </c>
      <c r="O4971" s="183" t="s">
        <v>146</v>
      </c>
    </row>
    <row r="4972" spans="1:15" customFormat="1" ht="15.5" x14ac:dyDescent="0.35">
      <c r="A4972" s="123" t="s">
        <v>10677</v>
      </c>
      <c r="B4972" s="124" t="s">
        <v>10678</v>
      </c>
      <c r="C4972" s="123" t="s">
        <v>90</v>
      </c>
      <c r="D4972" s="123" t="s">
        <v>155</v>
      </c>
      <c r="E4972" s="123" t="s">
        <v>155</v>
      </c>
      <c r="F4972" s="123">
        <v>2024</v>
      </c>
      <c r="G4972" s="123" t="s">
        <v>138</v>
      </c>
      <c r="H4972" s="123" t="s">
        <v>270</v>
      </c>
      <c r="I4972" s="123" t="s">
        <v>1382</v>
      </c>
      <c r="J4972" s="251" t="s">
        <v>14</v>
      </c>
      <c r="K4972" s="181">
        <v>519568</v>
      </c>
      <c r="L4972" s="181">
        <v>0</v>
      </c>
      <c r="M4972" s="181">
        <v>0</v>
      </c>
      <c r="N4972" s="182" t="s">
        <v>146</v>
      </c>
      <c r="O4972" s="183" t="s">
        <v>146</v>
      </c>
    </row>
    <row r="4973" spans="1:15" customFormat="1" ht="15.5" x14ac:dyDescent="0.35">
      <c r="A4973" s="176" t="s">
        <v>10679</v>
      </c>
      <c r="B4973" s="177" t="s">
        <v>10680</v>
      </c>
      <c r="C4973" s="176" t="s">
        <v>111</v>
      </c>
      <c r="D4973" s="176" t="s">
        <v>155</v>
      </c>
      <c r="E4973" s="176" t="s">
        <v>155</v>
      </c>
      <c r="F4973" s="176">
        <v>2024</v>
      </c>
      <c r="G4973" s="176" t="s">
        <v>138</v>
      </c>
      <c r="H4973" s="176" t="s">
        <v>182</v>
      </c>
      <c r="I4973" s="176" t="s">
        <v>183</v>
      </c>
      <c r="J4973" s="250" t="s">
        <v>77</v>
      </c>
      <c r="K4973" s="178">
        <v>19255</v>
      </c>
      <c r="L4973" s="178">
        <v>0</v>
      </c>
      <c r="M4973" s="178">
        <v>0</v>
      </c>
      <c r="N4973" s="182" t="s">
        <v>146</v>
      </c>
      <c r="O4973" s="183" t="s">
        <v>146</v>
      </c>
    </row>
    <row r="4974" spans="1:15" customFormat="1" ht="15.5" x14ac:dyDescent="0.35">
      <c r="A4974" s="123" t="s">
        <v>10681</v>
      </c>
      <c r="B4974" s="124" t="s">
        <v>10682</v>
      </c>
      <c r="C4974" s="123" t="s">
        <v>87</v>
      </c>
      <c r="D4974" s="123" t="s">
        <v>155</v>
      </c>
      <c r="E4974" s="123" t="s">
        <v>155</v>
      </c>
      <c r="F4974" s="123">
        <v>2024</v>
      </c>
      <c r="G4974" s="123" t="s">
        <v>138</v>
      </c>
      <c r="H4974" s="123" t="s">
        <v>139</v>
      </c>
      <c r="I4974" s="123" t="s">
        <v>397</v>
      </c>
      <c r="J4974" s="251" t="s">
        <v>77</v>
      </c>
      <c r="K4974" s="181">
        <v>302234</v>
      </c>
      <c r="L4974" s="181">
        <v>0</v>
      </c>
      <c r="M4974" s="181">
        <v>0</v>
      </c>
      <c r="N4974" s="182" t="s">
        <v>146</v>
      </c>
      <c r="O4974" s="183" t="s">
        <v>146</v>
      </c>
    </row>
    <row r="4975" spans="1:15" customFormat="1" ht="15.5" x14ac:dyDescent="0.35">
      <c r="A4975" s="176" t="s">
        <v>10683</v>
      </c>
      <c r="B4975" s="177" t="s">
        <v>10684</v>
      </c>
      <c r="C4975" s="176" t="s">
        <v>91</v>
      </c>
      <c r="D4975" s="176" t="s">
        <v>763</v>
      </c>
      <c r="E4975" s="176" t="s">
        <v>763</v>
      </c>
      <c r="F4975" s="176">
        <v>2024</v>
      </c>
      <c r="G4975" s="176" t="s">
        <v>138</v>
      </c>
      <c r="H4975" s="176" t="s">
        <v>151</v>
      </c>
      <c r="I4975" s="176" t="s">
        <v>200</v>
      </c>
      <c r="J4975" s="250" t="s">
        <v>13</v>
      </c>
      <c r="K4975" s="178">
        <v>372412</v>
      </c>
      <c r="L4975" s="178">
        <v>0</v>
      </c>
      <c r="M4975" s="178">
        <v>0</v>
      </c>
      <c r="N4975" s="182" t="s">
        <v>146</v>
      </c>
      <c r="O4975" s="183" t="s">
        <v>146</v>
      </c>
    </row>
    <row r="4976" spans="1:15" customFormat="1" ht="15.5" x14ac:dyDescent="0.35">
      <c r="A4976" s="123" t="s">
        <v>10685</v>
      </c>
      <c r="B4976" s="124" t="s">
        <v>10686</v>
      </c>
      <c r="C4976" s="123" t="s">
        <v>96</v>
      </c>
      <c r="D4976" s="123" t="s">
        <v>166</v>
      </c>
      <c r="E4976" s="123" t="s">
        <v>281</v>
      </c>
      <c r="F4976" s="123">
        <v>2024</v>
      </c>
      <c r="G4976" s="123" t="s">
        <v>138</v>
      </c>
      <c r="H4976" s="123" t="s">
        <v>151</v>
      </c>
      <c r="I4976" s="123" t="s">
        <v>200</v>
      </c>
      <c r="J4976" s="251" t="s">
        <v>13</v>
      </c>
      <c r="K4976" s="181">
        <v>8962909</v>
      </c>
      <c r="L4976" s="181">
        <v>0</v>
      </c>
      <c r="M4976" s="181">
        <v>0</v>
      </c>
      <c r="N4976" s="182" t="s">
        <v>146</v>
      </c>
      <c r="O4976" s="183" t="s">
        <v>146</v>
      </c>
    </row>
    <row r="4977" spans="1:15" customFormat="1" ht="15.5" x14ac:dyDescent="0.35">
      <c r="A4977" s="176" t="s">
        <v>10687</v>
      </c>
      <c r="B4977" s="177" t="s">
        <v>10688</v>
      </c>
      <c r="C4977" s="176" t="s">
        <v>97</v>
      </c>
      <c r="D4977" s="176" t="s">
        <v>685</v>
      </c>
      <c r="E4977" s="176" t="s">
        <v>686</v>
      </c>
      <c r="F4977" s="176">
        <v>2024</v>
      </c>
      <c r="G4977" s="176" t="s">
        <v>251</v>
      </c>
      <c r="H4977" s="176" t="s">
        <v>182</v>
      </c>
      <c r="I4977" s="176" t="s">
        <v>330</v>
      </c>
      <c r="J4977" s="250" t="s">
        <v>13</v>
      </c>
      <c r="K4977" s="178">
        <v>15403</v>
      </c>
      <c r="L4977" s="178">
        <v>0</v>
      </c>
      <c r="M4977" s="178">
        <v>0</v>
      </c>
      <c r="N4977" s="182" t="s">
        <v>146</v>
      </c>
      <c r="O4977" s="183" t="s">
        <v>146</v>
      </c>
    </row>
    <row r="4978" spans="1:15" customFormat="1" ht="15.5" x14ac:dyDescent="0.35">
      <c r="A4978" s="123" t="s">
        <v>10689</v>
      </c>
      <c r="B4978" s="124" t="s">
        <v>10690</v>
      </c>
      <c r="C4978" s="123" t="s">
        <v>100</v>
      </c>
      <c r="D4978" s="123" t="s">
        <v>1471</v>
      </c>
      <c r="E4978" s="123" t="s">
        <v>6228</v>
      </c>
      <c r="F4978" s="123">
        <v>2024</v>
      </c>
      <c r="G4978" s="123" t="s">
        <v>138</v>
      </c>
      <c r="H4978" s="123" t="s">
        <v>144</v>
      </c>
      <c r="I4978" s="123" t="s">
        <v>943</v>
      </c>
      <c r="J4978" s="251" t="s">
        <v>13</v>
      </c>
      <c r="K4978" s="181">
        <v>2</v>
      </c>
      <c r="L4978" s="181">
        <v>0</v>
      </c>
      <c r="M4978" s="181">
        <v>0</v>
      </c>
      <c r="N4978" s="182" t="s">
        <v>146</v>
      </c>
      <c r="O4978" s="183" t="s">
        <v>146</v>
      </c>
    </row>
    <row r="4979" spans="1:15" customFormat="1" ht="15.5" x14ac:dyDescent="0.35">
      <c r="A4979" s="176" t="s">
        <v>10691</v>
      </c>
      <c r="B4979" s="177" t="s">
        <v>10692</v>
      </c>
      <c r="C4979" s="176" t="s">
        <v>109</v>
      </c>
      <c r="D4979" s="176" t="s">
        <v>171</v>
      </c>
      <c r="E4979" s="176" t="s">
        <v>3324</v>
      </c>
      <c r="F4979" s="176">
        <v>2024</v>
      </c>
      <c r="G4979" s="176" t="s">
        <v>138</v>
      </c>
      <c r="H4979" s="176" t="s">
        <v>182</v>
      </c>
      <c r="I4979" s="176" t="s">
        <v>330</v>
      </c>
      <c r="J4979" s="250" t="s">
        <v>13</v>
      </c>
      <c r="K4979" s="178">
        <v>228534</v>
      </c>
      <c r="L4979" s="178">
        <v>0</v>
      </c>
      <c r="M4979" s="178">
        <v>0</v>
      </c>
      <c r="N4979" s="182" t="s">
        <v>146</v>
      </c>
      <c r="O4979" s="183" t="s">
        <v>146</v>
      </c>
    </row>
    <row r="4980" spans="1:15" customFormat="1" ht="15.5" x14ac:dyDescent="0.35">
      <c r="A4980" s="123" t="s">
        <v>10693</v>
      </c>
      <c r="B4980" s="124" t="s">
        <v>10694</v>
      </c>
      <c r="C4980" s="123" t="s">
        <v>93</v>
      </c>
      <c r="D4980" s="123" t="s">
        <v>194</v>
      </c>
      <c r="E4980" s="123" t="s">
        <v>194</v>
      </c>
      <c r="F4980" s="123">
        <v>2024</v>
      </c>
      <c r="G4980" s="123" t="s">
        <v>138</v>
      </c>
      <c r="H4980" s="123" t="s">
        <v>182</v>
      </c>
      <c r="I4980" s="123" t="s">
        <v>330</v>
      </c>
      <c r="J4980" s="251" t="s">
        <v>77</v>
      </c>
      <c r="K4980" s="181">
        <v>523997</v>
      </c>
      <c r="L4980" s="181">
        <v>0</v>
      </c>
      <c r="M4980" s="181">
        <v>0</v>
      </c>
      <c r="N4980" s="182" t="s">
        <v>146</v>
      </c>
      <c r="O4980" s="183" t="s">
        <v>146</v>
      </c>
    </row>
    <row r="4981" spans="1:15" customFormat="1" ht="15.5" x14ac:dyDescent="0.35">
      <c r="A4981" s="176" t="s">
        <v>10695</v>
      </c>
      <c r="B4981" s="177" t="s">
        <v>10696</v>
      </c>
      <c r="C4981" s="176" t="s">
        <v>109</v>
      </c>
      <c r="D4981" s="176" t="s">
        <v>288</v>
      </c>
      <c r="E4981" s="176" t="s">
        <v>3852</v>
      </c>
      <c r="F4981" s="176">
        <v>2024</v>
      </c>
      <c r="G4981" s="176" t="s">
        <v>138</v>
      </c>
      <c r="H4981" s="176" t="s">
        <v>182</v>
      </c>
      <c r="I4981" s="176" t="s">
        <v>330</v>
      </c>
      <c r="J4981" s="250" t="s">
        <v>13</v>
      </c>
      <c r="K4981" s="178">
        <v>6563</v>
      </c>
      <c r="L4981" s="178">
        <v>0</v>
      </c>
      <c r="M4981" s="178">
        <v>0</v>
      </c>
      <c r="N4981" s="182" t="s">
        <v>146</v>
      </c>
      <c r="O4981" s="183" t="s">
        <v>146</v>
      </c>
    </row>
    <row r="4982" spans="1:15" customFormat="1" ht="15.5" x14ac:dyDescent="0.35">
      <c r="A4982" s="123" t="s">
        <v>10697</v>
      </c>
      <c r="B4982" s="124" t="s">
        <v>10698</v>
      </c>
      <c r="C4982" s="123" t="s">
        <v>86</v>
      </c>
      <c r="D4982" s="123" t="s">
        <v>906</v>
      </c>
      <c r="E4982" s="123" t="s">
        <v>907</v>
      </c>
      <c r="F4982" s="123">
        <v>2024</v>
      </c>
      <c r="G4982" s="123" t="s">
        <v>138</v>
      </c>
      <c r="H4982" s="123" t="s">
        <v>182</v>
      </c>
      <c r="I4982" s="123" t="s">
        <v>330</v>
      </c>
      <c r="J4982" s="251" t="s">
        <v>13</v>
      </c>
      <c r="K4982" s="181">
        <v>151289</v>
      </c>
      <c r="L4982" s="181">
        <v>0</v>
      </c>
      <c r="M4982" s="181">
        <v>0</v>
      </c>
      <c r="N4982" s="182" t="s">
        <v>146</v>
      </c>
      <c r="O4982" s="183" t="s">
        <v>146</v>
      </c>
    </row>
    <row r="4983" spans="1:15" customFormat="1" ht="15.5" x14ac:dyDescent="0.35">
      <c r="A4983" s="176" t="s">
        <v>10699</v>
      </c>
      <c r="B4983" s="177" t="s">
        <v>10700</v>
      </c>
      <c r="C4983" s="176" t="s">
        <v>98</v>
      </c>
      <c r="D4983" s="176" t="s">
        <v>155</v>
      </c>
      <c r="E4983" s="176" t="s">
        <v>155</v>
      </c>
      <c r="F4983" s="176">
        <v>2024</v>
      </c>
      <c r="G4983" s="176" t="s">
        <v>251</v>
      </c>
      <c r="H4983" s="176" t="s">
        <v>151</v>
      </c>
      <c r="I4983" s="176" t="s">
        <v>312</v>
      </c>
      <c r="J4983" s="250" t="s">
        <v>13</v>
      </c>
      <c r="K4983" s="178">
        <v>399</v>
      </c>
      <c r="L4983" s="178">
        <v>0</v>
      </c>
      <c r="M4983" s="178">
        <v>0</v>
      </c>
      <c r="N4983" s="182" t="s">
        <v>146</v>
      </c>
      <c r="O4983" s="183" t="s">
        <v>146</v>
      </c>
    </row>
    <row r="4984" spans="1:15" customFormat="1" ht="15.5" x14ac:dyDescent="0.35">
      <c r="A4984" s="123" t="s">
        <v>10701</v>
      </c>
      <c r="B4984" s="124" t="s">
        <v>10702</v>
      </c>
      <c r="C4984" s="123" t="s">
        <v>91</v>
      </c>
      <c r="D4984" s="123" t="s">
        <v>155</v>
      </c>
      <c r="E4984" s="123" t="s">
        <v>155</v>
      </c>
      <c r="F4984" s="123">
        <v>2024</v>
      </c>
      <c r="G4984" s="123" t="s">
        <v>138</v>
      </c>
      <c r="H4984" s="123" t="s">
        <v>270</v>
      </c>
      <c r="I4984" s="123" t="s">
        <v>271</v>
      </c>
      <c r="J4984" s="251" t="s">
        <v>77</v>
      </c>
      <c r="K4984" s="181">
        <v>10224</v>
      </c>
      <c r="L4984" s="181">
        <v>0</v>
      </c>
      <c r="M4984" s="181">
        <v>0</v>
      </c>
      <c r="N4984" s="182" t="s">
        <v>146</v>
      </c>
      <c r="O4984" s="183" t="s">
        <v>146</v>
      </c>
    </row>
    <row r="4985" spans="1:15" customFormat="1" ht="15.5" x14ac:dyDescent="0.35">
      <c r="A4985" s="176" t="s">
        <v>10703</v>
      </c>
      <c r="B4985" s="177" t="s">
        <v>10704</v>
      </c>
      <c r="C4985" s="176" t="s">
        <v>292</v>
      </c>
      <c r="D4985" s="176" t="s">
        <v>655</v>
      </c>
      <c r="E4985" s="176" t="s">
        <v>655</v>
      </c>
      <c r="F4985" s="176">
        <v>2024</v>
      </c>
      <c r="G4985" s="176" t="s">
        <v>138</v>
      </c>
      <c r="H4985" s="176" t="s">
        <v>182</v>
      </c>
      <c r="I4985" s="176" t="s">
        <v>1202</v>
      </c>
      <c r="J4985" s="250" t="s">
        <v>13</v>
      </c>
      <c r="K4985" s="178">
        <v>106551</v>
      </c>
      <c r="L4985" s="178">
        <v>0</v>
      </c>
      <c r="M4985" s="178">
        <v>0</v>
      </c>
      <c r="N4985" s="182" t="s">
        <v>146</v>
      </c>
      <c r="O4985" s="183" t="s">
        <v>146</v>
      </c>
    </row>
    <row r="4986" spans="1:15" customFormat="1" ht="15.5" x14ac:dyDescent="0.35">
      <c r="A4986" s="123" t="s">
        <v>10705</v>
      </c>
      <c r="B4986" s="124" t="s">
        <v>10706</v>
      </c>
      <c r="C4986" s="123" t="s">
        <v>89</v>
      </c>
      <c r="D4986" s="123" t="s">
        <v>186</v>
      </c>
      <c r="E4986" s="123" t="s">
        <v>303</v>
      </c>
      <c r="F4986" s="123">
        <v>2024</v>
      </c>
      <c r="G4986" s="123" t="s">
        <v>138</v>
      </c>
      <c r="H4986" s="123" t="s">
        <v>182</v>
      </c>
      <c r="I4986" s="123" t="s">
        <v>330</v>
      </c>
      <c r="J4986" s="251" t="s">
        <v>13</v>
      </c>
      <c r="K4986" s="181">
        <v>550</v>
      </c>
      <c r="L4986" s="181">
        <v>0</v>
      </c>
      <c r="M4986" s="181">
        <v>0</v>
      </c>
      <c r="N4986" s="182" t="s">
        <v>146</v>
      </c>
      <c r="O4986" s="183" t="s">
        <v>146</v>
      </c>
    </row>
    <row r="4987" spans="1:15" customFormat="1" ht="15.5" x14ac:dyDescent="0.35">
      <c r="A4987" s="176" t="s">
        <v>10707</v>
      </c>
      <c r="B4987" s="177" t="s">
        <v>10708</v>
      </c>
      <c r="C4987" s="176" t="s">
        <v>97</v>
      </c>
      <c r="D4987" s="176" t="s">
        <v>685</v>
      </c>
      <c r="E4987" s="176" t="s">
        <v>1195</v>
      </c>
      <c r="F4987" s="176">
        <v>2024</v>
      </c>
      <c r="G4987" s="176" t="s">
        <v>138</v>
      </c>
      <c r="H4987" s="176" t="s">
        <v>182</v>
      </c>
      <c r="I4987" s="176" t="s">
        <v>330</v>
      </c>
      <c r="J4987" s="250" t="s">
        <v>77</v>
      </c>
      <c r="K4987" s="178">
        <v>500400</v>
      </c>
      <c r="L4987" s="178">
        <v>0</v>
      </c>
      <c r="M4987" s="178">
        <v>0</v>
      </c>
      <c r="N4987" s="182" t="s">
        <v>146</v>
      </c>
      <c r="O4987" s="183" t="s">
        <v>146</v>
      </c>
    </row>
    <row r="4988" spans="1:15" customFormat="1" ht="15.5" x14ac:dyDescent="0.35">
      <c r="A4988" s="123" t="s">
        <v>10709</v>
      </c>
      <c r="B4988" s="124" t="s">
        <v>10710</v>
      </c>
      <c r="C4988" s="123" t="s">
        <v>90</v>
      </c>
      <c r="D4988" s="123" t="s">
        <v>306</v>
      </c>
      <c r="E4988" s="123" t="s">
        <v>306</v>
      </c>
      <c r="F4988" s="123">
        <v>2024</v>
      </c>
      <c r="G4988" s="123" t="s">
        <v>138</v>
      </c>
      <c r="H4988" s="123" t="s">
        <v>144</v>
      </c>
      <c r="I4988" s="123" t="s">
        <v>282</v>
      </c>
      <c r="J4988" s="251" t="s">
        <v>13</v>
      </c>
      <c r="K4988" s="181">
        <v>823361</v>
      </c>
      <c r="L4988" s="181">
        <v>0</v>
      </c>
      <c r="M4988" s="181">
        <v>0</v>
      </c>
      <c r="N4988" s="182" t="s">
        <v>146</v>
      </c>
      <c r="O4988" s="183" t="s">
        <v>146</v>
      </c>
    </row>
    <row r="4989" spans="1:15" customFormat="1" ht="15.5" x14ac:dyDescent="0.35">
      <c r="A4989" s="176" t="s">
        <v>10711</v>
      </c>
      <c r="B4989" s="177" t="s">
        <v>10712</v>
      </c>
      <c r="C4989" s="176" t="s">
        <v>97</v>
      </c>
      <c r="D4989" s="176" t="s">
        <v>685</v>
      </c>
      <c r="E4989" s="176" t="s">
        <v>1195</v>
      </c>
      <c r="F4989" s="176">
        <v>2024</v>
      </c>
      <c r="G4989" s="176" t="s">
        <v>138</v>
      </c>
      <c r="H4989" s="176" t="s">
        <v>182</v>
      </c>
      <c r="I4989" s="176" t="s">
        <v>330</v>
      </c>
      <c r="J4989" s="250" t="s">
        <v>13</v>
      </c>
      <c r="K4989" s="178">
        <v>197890</v>
      </c>
      <c r="L4989" s="178">
        <v>0</v>
      </c>
      <c r="M4989" s="178">
        <v>0</v>
      </c>
      <c r="N4989" s="182" t="s">
        <v>146</v>
      </c>
      <c r="O4989" s="183" t="s">
        <v>146</v>
      </c>
    </row>
    <row r="4990" spans="1:15" customFormat="1" ht="15.5" x14ac:dyDescent="0.35">
      <c r="A4990" s="123" t="s">
        <v>10713</v>
      </c>
      <c r="B4990" s="124" t="s">
        <v>10714</v>
      </c>
      <c r="C4990" s="123" t="s">
        <v>91</v>
      </c>
      <c r="D4990" s="123" t="s">
        <v>155</v>
      </c>
      <c r="E4990" s="123" t="s">
        <v>155</v>
      </c>
      <c r="F4990" s="123">
        <v>2024</v>
      </c>
      <c r="G4990" s="123" t="s">
        <v>138</v>
      </c>
      <c r="H4990" s="123" t="s">
        <v>151</v>
      </c>
      <c r="I4990" s="123" t="s">
        <v>200</v>
      </c>
      <c r="J4990" s="251" t="s">
        <v>13</v>
      </c>
      <c r="K4990" s="181">
        <v>252531</v>
      </c>
      <c r="L4990" s="181">
        <v>0</v>
      </c>
      <c r="M4990" s="181">
        <v>0</v>
      </c>
      <c r="N4990" s="182" t="s">
        <v>146</v>
      </c>
      <c r="O4990" s="183" t="s">
        <v>146</v>
      </c>
    </row>
    <row r="4991" spans="1:15" customFormat="1" ht="15.5" x14ac:dyDescent="0.35">
      <c r="A4991" s="176" t="s">
        <v>10715</v>
      </c>
      <c r="B4991" s="177" t="s">
        <v>10716</v>
      </c>
      <c r="C4991" s="176" t="s">
        <v>91</v>
      </c>
      <c r="D4991" s="176" t="s">
        <v>155</v>
      </c>
      <c r="E4991" s="176" t="s">
        <v>155</v>
      </c>
      <c r="F4991" s="176">
        <v>2024</v>
      </c>
      <c r="G4991" s="176" t="s">
        <v>138</v>
      </c>
      <c r="H4991" s="176" t="s">
        <v>151</v>
      </c>
      <c r="I4991" s="176" t="s">
        <v>200</v>
      </c>
      <c r="J4991" s="250" t="s">
        <v>13</v>
      </c>
      <c r="K4991" s="178">
        <v>520602</v>
      </c>
      <c r="L4991" s="178">
        <v>0</v>
      </c>
      <c r="M4991" s="178">
        <v>0</v>
      </c>
      <c r="N4991" s="182" t="s">
        <v>146</v>
      </c>
      <c r="O4991" s="183" t="s">
        <v>146</v>
      </c>
    </row>
    <row r="4992" spans="1:15" customFormat="1" ht="15.5" x14ac:dyDescent="0.35">
      <c r="A4992" s="123" t="s">
        <v>10717</v>
      </c>
      <c r="B4992" s="124" t="s">
        <v>10718</v>
      </c>
      <c r="C4992" s="123" t="s">
        <v>90</v>
      </c>
      <c r="D4992" s="123" t="s">
        <v>63</v>
      </c>
      <c r="E4992" s="123" t="s">
        <v>901</v>
      </c>
      <c r="F4992" s="123">
        <v>2024</v>
      </c>
      <c r="G4992" s="123" t="s">
        <v>138</v>
      </c>
      <c r="H4992" s="123" t="s">
        <v>182</v>
      </c>
      <c r="I4992" s="123" t="s">
        <v>330</v>
      </c>
      <c r="J4992" s="251" t="s">
        <v>14</v>
      </c>
      <c r="K4992" s="181">
        <v>68420</v>
      </c>
      <c r="L4992" s="181">
        <v>0</v>
      </c>
      <c r="M4992" s="181">
        <v>0</v>
      </c>
      <c r="N4992" s="182" t="s">
        <v>146</v>
      </c>
      <c r="O4992" s="183" t="s">
        <v>146</v>
      </c>
    </row>
    <row r="4993" spans="1:15" customFormat="1" ht="15.5" x14ac:dyDescent="0.35">
      <c r="A4993" s="176" t="s">
        <v>10719</v>
      </c>
      <c r="B4993" s="177" t="s">
        <v>10720</v>
      </c>
      <c r="C4993" s="176" t="s">
        <v>96</v>
      </c>
      <c r="D4993" s="176" t="s">
        <v>136</v>
      </c>
      <c r="E4993" s="176" t="s">
        <v>143</v>
      </c>
      <c r="F4993" s="176">
        <v>2024</v>
      </c>
      <c r="G4993" s="176" t="s">
        <v>138</v>
      </c>
      <c r="H4993" s="176" t="s">
        <v>182</v>
      </c>
      <c r="I4993" s="176" t="s">
        <v>330</v>
      </c>
      <c r="J4993" s="250" t="s">
        <v>13</v>
      </c>
      <c r="K4993" s="178">
        <v>2</v>
      </c>
      <c r="L4993" s="178">
        <v>0</v>
      </c>
      <c r="M4993" s="178">
        <v>0</v>
      </c>
      <c r="N4993" s="182" t="s">
        <v>146</v>
      </c>
      <c r="O4993" s="183" t="s">
        <v>146</v>
      </c>
    </row>
    <row r="4994" spans="1:15" customFormat="1" ht="15.5" x14ac:dyDescent="0.35">
      <c r="A4994" s="123" t="s">
        <v>10721</v>
      </c>
      <c r="B4994" s="124" t="s">
        <v>10722</v>
      </c>
      <c r="C4994" s="123" t="s">
        <v>111</v>
      </c>
      <c r="D4994" s="123" t="s">
        <v>155</v>
      </c>
      <c r="E4994" s="123" t="s">
        <v>155</v>
      </c>
      <c r="F4994" s="123">
        <v>2024</v>
      </c>
      <c r="G4994" s="123" t="s">
        <v>138</v>
      </c>
      <c r="H4994" s="123" t="s">
        <v>144</v>
      </c>
      <c r="I4994" s="123" t="s">
        <v>282</v>
      </c>
      <c r="J4994" s="251" t="s">
        <v>13</v>
      </c>
      <c r="K4994" s="181">
        <v>249111</v>
      </c>
      <c r="L4994" s="181">
        <v>0</v>
      </c>
      <c r="M4994" s="181">
        <v>0</v>
      </c>
      <c r="N4994" s="182" t="s">
        <v>146</v>
      </c>
      <c r="O4994" s="183" t="s">
        <v>146</v>
      </c>
    </row>
    <row r="4995" spans="1:15" customFormat="1" ht="15.5" x14ac:dyDescent="0.35">
      <c r="A4995" s="176" t="s">
        <v>10723</v>
      </c>
      <c r="B4995" s="177" t="s">
        <v>10724</v>
      </c>
      <c r="C4995" s="176" t="s">
        <v>91</v>
      </c>
      <c r="D4995" s="176" t="s">
        <v>384</v>
      </c>
      <c r="E4995" s="176" t="s">
        <v>813</v>
      </c>
      <c r="F4995" s="176">
        <v>2024</v>
      </c>
      <c r="G4995" s="176" t="s">
        <v>138</v>
      </c>
      <c r="H4995" s="176" t="s">
        <v>182</v>
      </c>
      <c r="I4995" s="176" t="s">
        <v>330</v>
      </c>
      <c r="J4995" s="250" t="s">
        <v>13</v>
      </c>
      <c r="K4995" s="178">
        <v>356521</v>
      </c>
      <c r="L4995" s="178">
        <v>0</v>
      </c>
      <c r="M4995" s="178">
        <v>0</v>
      </c>
      <c r="N4995" s="182" t="s">
        <v>146</v>
      </c>
      <c r="O4995" s="183" t="s">
        <v>146</v>
      </c>
    </row>
    <row r="4996" spans="1:15" customFormat="1" ht="15.5" x14ac:dyDescent="0.35">
      <c r="A4996" s="123" t="s">
        <v>10725</v>
      </c>
      <c r="B4996" s="124" t="s">
        <v>10726</v>
      </c>
      <c r="C4996" s="123" t="s">
        <v>109</v>
      </c>
      <c r="D4996" s="123" t="s">
        <v>368</v>
      </c>
      <c r="E4996" s="123" t="s">
        <v>1180</v>
      </c>
      <c r="F4996" s="123">
        <v>2024</v>
      </c>
      <c r="G4996" s="123" t="s">
        <v>251</v>
      </c>
      <c r="H4996" s="123" t="s">
        <v>144</v>
      </c>
      <c r="I4996" s="123" t="s">
        <v>282</v>
      </c>
      <c r="J4996" s="251" t="s">
        <v>13</v>
      </c>
      <c r="K4996" s="181">
        <v>10172</v>
      </c>
      <c r="L4996" s="181">
        <v>0</v>
      </c>
      <c r="M4996" s="181">
        <v>0</v>
      </c>
      <c r="N4996" s="182" t="s">
        <v>146</v>
      </c>
      <c r="O4996" s="183" t="s">
        <v>146</v>
      </c>
    </row>
    <row r="4997" spans="1:15" customFormat="1" ht="15.5" x14ac:dyDescent="0.35">
      <c r="A4997" s="176" t="s">
        <v>10727</v>
      </c>
      <c r="B4997" s="177" t="s">
        <v>10728</v>
      </c>
      <c r="C4997" s="176" t="s">
        <v>91</v>
      </c>
      <c r="D4997" s="176" t="s">
        <v>384</v>
      </c>
      <c r="E4997" s="176" t="s">
        <v>1866</v>
      </c>
      <c r="F4997" s="176">
        <v>2024</v>
      </c>
      <c r="G4997" s="176" t="s">
        <v>138</v>
      </c>
      <c r="H4997" s="176" t="s">
        <v>321</v>
      </c>
      <c r="I4997" s="176" t="s">
        <v>1385</v>
      </c>
      <c r="J4997" s="250" t="s">
        <v>77</v>
      </c>
      <c r="K4997" s="178">
        <v>1022</v>
      </c>
      <c r="L4997" s="178">
        <v>0</v>
      </c>
      <c r="M4997" s="178">
        <v>0</v>
      </c>
      <c r="N4997" s="182" t="s">
        <v>146</v>
      </c>
      <c r="O4997" s="183" t="s">
        <v>146</v>
      </c>
    </row>
    <row r="4998" spans="1:15" customFormat="1" ht="15.5" x14ac:dyDescent="0.35">
      <c r="A4998" s="123" t="s">
        <v>10729</v>
      </c>
      <c r="B4998" s="124" t="s">
        <v>10730</v>
      </c>
      <c r="C4998" s="123" t="s">
        <v>91</v>
      </c>
      <c r="D4998" s="123" t="s">
        <v>596</v>
      </c>
      <c r="E4998" s="123" t="s">
        <v>597</v>
      </c>
      <c r="F4998" s="123">
        <v>2024</v>
      </c>
      <c r="G4998" s="123" t="s">
        <v>138</v>
      </c>
      <c r="H4998" s="123" t="s">
        <v>321</v>
      </c>
      <c r="I4998" s="123" t="s">
        <v>322</v>
      </c>
      <c r="J4998" s="251" t="s">
        <v>77</v>
      </c>
      <c r="K4998" s="181">
        <v>165661</v>
      </c>
      <c r="L4998" s="181">
        <v>0</v>
      </c>
      <c r="M4998" s="181">
        <v>0</v>
      </c>
      <c r="N4998" s="182" t="s">
        <v>146</v>
      </c>
      <c r="O4998" s="183" t="s">
        <v>146</v>
      </c>
    </row>
    <row r="4999" spans="1:15" customFormat="1" ht="15.5" x14ac:dyDescent="0.35">
      <c r="A4999" s="176" t="s">
        <v>10731</v>
      </c>
      <c r="B4999" s="177" t="s">
        <v>10732</v>
      </c>
      <c r="C4999" s="176" t="s">
        <v>292</v>
      </c>
      <c r="D4999" s="176" t="s">
        <v>155</v>
      </c>
      <c r="E4999" s="176" t="s">
        <v>155</v>
      </c>
      <c r="F4999" s="176">
        <v>2024</v>
      </c>
      <c r="G4999" s="176" t="s">
        <v>138</v>
      </c>
      <c r="H4999" s="176" t="s">
        <v>270</v>
      </c>
      <c r="I4999" s="176" t="s">
        <v>271</v>
      </c>
      <c r="J4999" s="250" t="s">
        <v>14</v>
      </c>
      <c r="K4999" s="178">
        <v>37688</v>
      </c>
      <c r="L4999" s="178">
        <v>0</v>
      </c>
      <c r="M4999" s="178">
        <v>0</v>
      </c>
      <c r="N4999" s="182" t="s">
        <v>146</v>
      </c>
      <c r="O4999" s="183" t="s">
        <v>146</v>
      </c>
    </row>
    <row r="5000" spans="1:15" customFormat="1" ht="15.5" x14ac:dyDescent="0.35">
      <c r="A5000" s="123" t="s">
        <v>10733</v>
      </c>
      <c r="B5000" s="124" t="s">
        <v>10734</v>
      </c>
      <c r="C5000" s="123" t="s">
        <v>93</v>
      </c>
      <c r="D5000" s="123" t="s">
        <v>155</v>
      </c>
      <c r="E5000" s="123" t="s">
        <v>155</v>
      </c>
      <c r="F5000" s="123">
        <v>2024</v>
      </c>
      <c r="G5000" s="123" t="s">
        <v>251</v>
      </c>
      <c r="H5000" s="123" t="s">
        <v>210</v>
      </c>
      <c r="I5000" s="123" t="s">
        <v>289</v>
      </c>
      <c r="J5000" s="251" t="s">
        <v>13</v>
      </c>
      <c r="K5000" s="181">
        <v>2</v>
      </c>
      <c r="L5000" s="181">
        <v>0</v>
      </c>
      <c r="M5000" s="181">
        <v>0</v>
      </c>
      <c r="N5000" s="182" t="s">
        <v>146</v>
      </c>
      <c r="O5000" s="183" t="s">
        <v>146</v>
      </c>
    </row>
    <row r="5001" spans="1:15" customFormat="1" ht="15.5" x14ac:dyDescent="0.35">
      <c r="A5001" s="176" t="s">
        <v>10735</v>
      </c>
      <c r="B5001" s="177" t="s">
        <v>10736</v>
      </c>
      <c r="C5001" s="176" t="s">
        <v>109</v>
      </c>
      <c r="D5001" s="176" t="s">
        <v>155</v>
      </c>
      <c r="E5001" s="176" t="s">
        <v>155</v>
      </c>
      <c r="F5001" s="176">
        <v>2024</v>
      </c>
      <c r="G5001" s="176" t="s">
        <v>138</v>
      </c>
      <c r="H5001" s="176" t="s">
        <v>144</v>
      </c>
      <c r="I5001" s="176" t="s">
        <v>144</v>
      </c>
      <c r="J5001" s="250" t="s">
        <v>13</v>
      </c>
      <c r="K5001" s="178">
        <v>311</v>
      </c>
      <c r="L5001" s="178">
        <v>0</v>
      </c>
      <c r="M5001" s="178">
        <v>0</v>
      </c>
      <c r="N5001" s="182" t="s">
        <v>146</v>
      </c>
      <c r="O5001" s="183" t="s">
        <v>146</v>
      </c>
    </row>
    <row r="5002" spans="1:15" customFormat="1" ht="15.5" x14ac:dyDescent="0.35">
      <c r="A5002" s="123" t="s">
        <v>10737</v>
      </c>
      <c r="B5002" s="124" t="s">
        <v>10738</v>
      </c>
      <c r="C5002" s="123" t="s">
        <v>90</v>
      </c>
      <c r="D5002" s="123" t="s">
        <v>63</v>
      </c>
      <c r="E5002" s="123" t="s">
        <v>670</v>
      </c>
      <c r="F5002" s="123">
        <v>2024</v>
      </c>
      <c r="G5002" s="123" t="s">
        <v>138</v>
      </c>
      <c r="H5002" s="123" t="s">
        <v>151</v>
      </c>
      <c r="I5002" s="123" t="s">
        <v>200</v>
      </c>
      <c r="J5002" s="251" t="s">
        <v>13</v>
      </c>
      <c r="K5002" s="181">
        <v>11873</v>
      </c>
      <c r="L5002" s="181">
        <v>0</v>
      </c>
      <c r="M5002" s="181">
        <v>0</v>
      </c>
      <c r="N5002" s="182" t="s">
        <v>146</v>
      </c>
      <c r="O5002" s="183" t="s">
        <v>146</v>
      </c>
    </row>
    <row r="5003" spans="1:15" customFormat="1" ht="15.5" x14ac:dyDescent="0.35">
      <c r="A5003" s="176" t="s">
        <v>10739</v>
      </c>
      <c r="B5003" s="177" t="s">
        <v>10740</v>
      </c>
      <c r="C5003" s="176" t="s">
        <v>98</v>
      </c>
      <c r="D5003" s="176" t="s">
        <v>365</v>
      </c>
      <c r="E5003" s="176" t="s">
        <v>457</v>
      </c>
      <c r="F5003" s="176">
        <v>2024</v>
      </c>
      <c r="G5003" s="176" t="s">
        <v>138</v>
      </c>
      <c r="H5003" s="176" t="s">
        <v>196</v>
      </c>
      <c r="I5003" s="176" t="s">
        <v>10108</v>
      </c>
      <c r="J5003" s="250" t="s">
        <v>13</v>
      </c>
      <c r="K5003" s="178">
        <v>233163</v>
      </c>
      <c r="L5003" s="178">
        <v>0</v>
      </c>
      <c r="M5003" s="178">
        <v>0</v>
      </c>
      <c r="N5003" s="182" t="s">
        <v>146</v>
      </c>
      <c r="O5003" s="183" t="s">
        <v>146</v>
      </c>
    </row>
    <row r="5004" spans="1:15" customFormat="1" ht="15.5" x14ac:dyDescent="0.35">
      <c r="A5004" s="123" t="s">
        <v>10741</v>
      </c>
      <c r="B5004" s="124" t="s">
        <v>10742</v>
      </c>
      <c r="C5004" s="123" t="s">
        <v>92</v>
      </c>
      <c r="D5004" s="123" t="s">
        <v>361</v>
      </c>
      <c r="E5004" s="123" t="s">
        <v>3241</v>
      </c>
      <c r="F5004" s="123">
        <v>2024</v>
      </c>
      <c r="G5004" s="123" t="s">
        <v>251</v>
      </c>
      <c r="H5004" s="123" t="s">
        <v>144</v>
      </c>
      <c r="I5004" s="123" t="s">
        <v>1758</v>
      </c>
      <c r="J5004" s="251" t="s">
        <v>13</v>
      </c>
      <c r="K5004" s="181">
        <v>194292</v>
      </c>
      <c r="L5004" s="181">
        <v>0</v>
      </c>
      <c r="M5004" s="181">
        <v>0</v>
      </c>
      <c r="N5004" s="182" t="s">
        <v>146</v>
      </c>
      <c r="O5004" s="183" t="s">
        <v>146</v>
      </c>
    </row>
    <row r="5005" spans="1:15" customFormat="1" ht="15.5" x14ac:dyDescent="0.35">
      <c r="A5005" s="176" t="s">
        <v>10743</v>
      </c>
      <c r="B5005" s="177" t="s">
        <v>10744</v>
      </c>
      <c r="C5005" s="176" t="s">
        <v>96</v>
      </c>
      <c r="D5005" s="176" t="s">
        <v>166</v>
      </c>
      <c r="E5005" s="176" t="s">
        <v>155</v>
      </c>
      <c r="F5005" s="176">
        <v>2024</v>
      </c>
      <c r="G5005" s="176" t="s">
        <v>138</v>
      </c>
      <c r="H5005" s="176" t="s">
        <v>139</v>
      </c>
      <c r="I5005" s="176" t="s">
        <v>177</v>
      </c>
      <c r="J5005" s="250" t="s">
        <v>13</v>
      </c>
      <c r="K5005" s="178">
        <v>2</v>
      </c>
      <c r="L5005" s="178">
        <v>0</v>
      </c>
      <c r="M5005" s="178">
        <v>0</v>
      </c>
      <c r="N5005" s="182" t="s">
        <v>146</v>
      </c>
      <c r="O5005" s="183" t="s">
        <v>146</v>
      </c>
    </row>
    <row r="5006" spans="1:15" customFormat="1" ht="15.5" x14ac:dyDescent="0.35">
      <c r="A5006" s="123" t="s">
        <v>10745</v>
      </c>
      <c r="B5006" s="124" t="s">
        <v>10746</v>
      </c>
      <c r="C5006" s="123" t="s">
        <v>109</v>
      </c>
      <c r="D5006" s="123" t="s">
        <v>368</v>
      </c>
      <c r="E5006" s="123" t="s">
        <v>1280</v>
      </c>
      <c r="F5006" s="123">
        <v>2024</v>
      </c>
      <c r="G5006" s="123" t="s">
        <v>138</v>
      </c>
      <c r="H5006" s="123" t="s">
        <v>182</v>
      </c>
      <c r="I5006" s="123" t="s">
        <v>330</v>
      </c>
      <c r="J5006" s="251" t="s">
        <v>16</v>
      </c>
      <c r="K5006" s="181">
        <v>253937</v>
      </c>
      <c r="L5006" s="181">
        <v>0</v>
      </c>
      <c r="M5006" s="181">
        <v>0</v>
      </c>
      <c r="N5006" s="182" t="s">
        <v>146</v>
      </c>
      <c r="O5006" s="183" t="s">
        <v>146</v>
      </c>
    </row>
    <row r="5007" spans="1:15" customFormat="1" ht="15.5" x14ac:dyDescent="0.35">
      <c r="A5007" s="176" t="s">
        <v>10747</v>
      </c>
      <c r="B5007" s="177" t="s">
        <v>10748</v>
      </c>
      <c r="C5007" s="176" t="s">
        <v>109</v>
      </c>
      <c r="D5007" s="176" t="s">
        <v>288</v>
      </c>
      <c r="E5007" s="176" t="s">
        <v>1078</v>
      </c>
      <c r="F5007" s="176">
        <v>2024</v>
      </c>
      <c r="G5007" s="176" t="s">
        <v>138</v>
      </c>
      <c r="H5007" s="176" t="s">
        <v>182</v>
      </c>
      <c r="I5007" s="176" t="s">
        <v>330</v>
      </c>
      <c r="J5007" s="250" t="s">
        <v>16</v>
      </c>
      <c r="K5007" s="178">
        <v>229000</v>
      </c>
      <c r="L5007" s="178">
        <v>0</v>
      </c>
      <c r="M5007" s="178">
        <v>0</v>
      </c>
      <c r="N5007" s="182" t="s">
        <v>146</v>
      </c>
      <c r="O5007" s="183" t="s">
        <v>146</v>
      </c>
    </row>
    <row r="5008" spans="1:15" customFormat="1" ht="15.5" x14ac:dyDescent="0.35">
      <c r="A5008" s="123" t="s">
        <v>10749</v>
      </c>
      <c r="B5008" s="124" t="s">
        <v>10750</v>
      </c>
      <c r="C5008" s="123" t="s">
        <v>96</v>
      </c>
      <c r="D5008" s="123" t="s">
        <v>166</v>
      </c>
      <c r="E5008" s="123" t="s">
        <v>274</v>
      </c>
      <c r="F5008" s="123">
        <v>2024</v>
      </c>
      <c r="G5008" s="123" t="s">
        <v>138</v>
      </c>
      <c r="H5008" s="123" t="s">
        <v>162</v>
      </c>
      <c r="I5008" s="123" t="s">
        <v>252</v>
      </c>
      <c r="J5008" s="251" t="s">
        <v>77</v>
      </c>
      <c r="K5008" s="181">
        <v>334472</v>
      </c>
      <c r="L5008" s="181">
        <v>0</v>
      </c>
      <c r="M5008" s="181">
        <v>0</v>
      </c>
      <c r="N5008" s="182" t="s">
        <v>146</v>
      </c>
      <c r="O5008" s="183" t="s">
        <v>146</v>
      </c>
    </row>
    <row r="5009" spans="1:15" customFormat="1" ht="15.5" x14ac:dyDescent="0.35">
      <c r="A5009" s="176" t="s">
        <v>10751</v>
      </c>
      <c r="B5009" s="177" t="s">
        <v>10752</v>
      </c>
      <c r="C5009" s="176" t="s">
        <v>93</v>
      </c>
      <c r="D5009" s="176" t="s">
        <v>194</v>
      </c>
      <c r="E5009" s="176" t="s">
        <v>194</v>
      </c>
      <c r="F5009" s="176">
        <v>2024</v>
      </c>
      <c r="G5009" s="176" t="s">
        <v>138</v>
      </c>
      <c r="H5009" s="176" t="s">
        <v>321</v>
      </c>
      <c r="I5009" s="176" t="s">
        <v>322</v>
      </c>
      <c r="J5009" s="250" t="s">
        <v>13</v>
      </c>
      <c r="K5009" s="178">
        <v>2</v>
      </c>
      <c r="L5009" s="178">
        <v>0</v>
      </c>
      <c r="M5009" s="178">
        <v>0</v>
      </c>
      <c r="N5009" s="182" t="s">
        <v>146</v>
      </c>
      <c r="O5009" s="183" t="s">
        <v>146</v>
      </c>
    </row>
    <row r="5010" spans="1:15" customFormat="1" ht="15.5" x14ac:dyDescent="0.35">
      <c r="A5010" s="123" t="s">
        <v>10753</v>
      </c>
      <c r="B5010" s="124" t="s">
        <v>10754</v>
      </c>
      <c r="C5010" s="123" t="s">
        <v>90</v>
      </c>
      <c r="D5010" s="123" t="s">
        <v>911</v>
      </c>
      <c r="E5010" s="123" t="s">
        <v>2177</v>
      </c>
      <c r="F5010" s="123">
        <v>2024</v>
      </c>
      <c r="G5010" s="123" t="s">
        <v>251</v>
      </c>
      <c r="H5010" s="123" t="s">
        <v>210</v>
      </c>
      <c r="I5010" s="123" t="s">
        <v>211</v>
      </c>
      <c r="J5010" s="251" t="s">
        <v>13</v>
      </c>
      <c r="K5010" s="181">
        <v>81590</v>
      </c>
      <c r="L5010" s="181">
        <v>0</v>
      </c>
      <c r="M5010" s="181">
        <v>0</v>
      </c>
      <c r="N5010" s="182" t="s">
        <v>146</v>
      </c>
      <c r="O5010" s="183" t="s">
        <v>146</v>
      </c>
    </row>
    <row r="5011" spans="1:15" customFormat="1" ht="15.5" x14ac:dyDescent="0.35">
      <c r="A5011" s="176" t="s">
        <v>10755</v>
      </c>
      <c r="B5011" s="177" t="s">
        <v>10756</v>
      </c>
      <c r="C5011" s="176" t="s">
        <v>91</v>
      </c>
      <c r="D5011" s="176" t="s">
        <v>384</v>
      </c>
      <c r="E5011" s="176" t="s">
        <v>1824</v>
      </c>
      <c r="F5011" s="176">
        <v>2024</v>
      </c>
      <c r="G5011" s="176" t="s">
        <v>138</v>
      </c>
      <c r="H5011" s="176" t="s">
        <v>321</v>
      </c>
      <c r="I5011" s="176" t="s">
        <v>322</v>
      </c>
      <c r="J5011" s="250" t="s">
        <v>77</v>
      </c>
      <c r="K5011" s="178">
        <v>4784338</v>
      </c>
      <c r="L5011" s="178">
        <v>0</v>
      </c>
      <c r="M5011" s="178">
        <v>0</v>
      </c>
      <c r="N5011" s="182" t="s">
        <v>146</v>
      </c>
      <c r="O5011" s="183" t="s">
        <v>146</v>
      </c>
    </row>
    <row r="5012" spans="1:15" customFormat="1" ht="15.5" x14ac:dyDescent="0.35">
      <c r="A5012" s="123" t="s">
        <v>10757</v>
      </c>
      <c r="B5012" s="124" t="s">
        <v>10758</v>
      </c>
      <c r="C5012" s="123" t="s">
        <v>109</v>
      </c>
      <c r="D5012" s="123" t="s">
        <v>288</v>
      </c>
      <c r="E5012" s="123" t="s">
        <v>616</v>
      </c>
      <c r="F5012" s="123">
        <v>2024</v>
      </c>
      <c r="G5012" s="123" t="s">
        <v>138</v>
      </c>
      <c r="H5012" s="123" t="s">
        <v>144</v>
      </c>
      <c r="I5012" s="123" t="s">
        <v>943</v>
      </c>
      <c r="J5012" s="251" t="s">
        <v>14</v>
      </c>
      <c r="K5012" s="181">
        <v>611991</v>
      </c>
      <c r="L5012" s="181">
        <v>0</v>
      </c>
      <c r="M5012" s="181">
        <v>0</v>
      </c>
      <c r="N5012" s="182" t="s">
        <v>146</v>
      </c>
      <c r="O5012" s="183" t="s">
        <v>146</v>
      </c>
    </row>
    <row r="5013" spans="1:15" customFormat="1" ht="15.5" x14ac:dyDescent="0.35">
      <c r="A5013" s="176" t="s">
        <v>10759</v>
      </c>
      <c r="B5013" s="177" t="s">
        <v>10760</v>
      </c>
      <c r="C5013" s="176" t="s">
        <v>86</v>
      </c>
      <c r="D5013" s="176" t="s">
        <v>199</v>
      </c>
      <c r="E5013" s="176" t="s">
        <v>199</v>
      </c>
      <c r="F5013" s="176">
        <v>2024</v>
      </c>
      <c r="G5013" s="176" t="s">
        <v>138</v>
      </c>
      <c r="H5013" s="176" t="s">
        <v>210</v>
      </c>
      <c r="I5013" s="176" t="s">
        <v>429</v>
      </c>
      <c r="J5013" s="250" t="s">
        <v>13</v>
      </c>
      <c r="K5013" s="178">
        <v>185258</v>
      </c>
      <c r="L5013" s="178">
        <v>0</v>
      </c>
      <c r="M5013" s="178">
        <v>0</v>
      </c>
      <c r="N5013" s="182" t="s">
        <v>146</v>
      </c>
      <c r="O5013" s="183" t="s">
        <v>146</v>
      </c>
    </row>
    <row r="5014" spans="1:15" customFormat="1" ht="15.5" x14ac:dyDescent="0.35">
      <c r="A5014" s="123" t="s">
        <v>10761</v>
      </c>
      <c r="B5014" s="124" t="s">
        <v>10762</v>
      </c>
      <c r="C5014" s="123" t="s">
        <v>96</v>
      </c>
      <c r="D5014" s="123" t="s">
        <v>166</v>
      </c>
      <c r="E5014" s="123" t="s">
        <v>558</v>
      </c>
      <c r="F5014" s="123">
        <v>2024</v>
      </c>
      <c r="G5014" s="123" t="s">
        <v>138</v>
      </c>
      <c r="H5014" s="123" t="s">
        <v>144</v>
      </c>
      <c r="I5014" s="123" t="s">
        <v>145</v>
      </c>
      <c r="J5014" s="251" t="s">
        <v>77</v>
      </c>
      <c r="K5014" s="181">
        <v>1139681</v>
      </c>
      <c r="L5014" s="181">
        <v>0</v>
      </c>
      <c r="M5014" s="181">
        <v>0</v>
      </c>
      <c r="N5014" s="182" t="s">
        <v>146</v>
      </c>
      <c r="O5014" s="183" t="s">
        <v>146</v>
      </c>
    </row>
    <row r="5015" spans="1:15" customFormat="1" ht="15.5" x14ac:dyDescent="0.35">
      <c r="A5015" s="176" t="s">
        <v>10763</v>
      </c>
      <c r="B5015" s="177" t="s">
        <v>10764</v>
      </c>
      <c r="C5015" s="176" t="s">
        <v>91</v>
      </c>
      <c r="D5015" s="176" t="s">
        <v>155</v>
      </c>
      <c r="E5015" s="176" t="s">
        <v>155</v>
      </c>
      <c r="F5015" s="176">
        <v>2024</v>
      </c>
      <c r="G5015" s="176" t="s">
        <v>138</v>
      </c>
      <c r="H5015" s="176" t="s">
        <v>321</v>
      </c>
      <c r="I5015" s="176" t="s">
        <v>322</v>
      </c>
      <c r="J5015" s="250" t="s">
        <v>13</v>
      </c>
      <c r="K5015" s="178">
        <v>2710779</v>
      </c>
      <c r="L5015" s="178">
        <v>0</v>
      </c>
      <c r="M5015" s="178">
        <v>0</v>
      </c>
      <c r="N5015" s="182" t="s">
        <v>146</v>
      </c>
      <c r="O5015" s="183" t="s">
        <v>146</v>
      </c>
    </row>
    <row r="5016" spans="1:15" customFormat="1" ht="15.5" x14ac:dyDescent="0.35">
      <c r="A5016" s="123" t="s">
        <v>10765</v>
      </c>
      <c r="B5016" s="124" t="s">
        <v>10766</v>
      </c>
      <c r="C5016" s="123" t="s">
        <v>111</v>
      </c>
      <c r="D5016" s="123" t="s">
        <v>155</v>
      </c>
      <c r="E5016" s="123" t="s">
        <v>155</v>
      </c>
      <c r="F5016" s="123">
        <v>2024</v>
      </c>
      <c r="G5016" s="123" t="s">
        <v>138</v>
      </c>
      <c r="H5016" s="123" t="s">
        <v>182</v>
      </c>
      <c r="I5016" s="123" t="s">
        <v>330</v>
      </c>
      <c r="J5016" s="251" t="s">
        <v>13</v>
      </c>
      <c r="K5016" s="181">
        <v>130573</v>
      </c>
      <c r="L5016" s="181">
        <v>0</v>
      </c>
      <c r="M5016" s="181">
        <v>0</v>
      </c>
      <c r="N5016" s="182" t="s">
        <v>146</v>
      </c>
      <c r="O5016" s="183" t="s">
        <v>146</v>
      </c>
    </row>
    <row r="5017" spans="1:15" customFormat="1" ht="15.5" x14ac:dyDescent="0.35">
      <c r="A5017" s="176" t="s">
        <v>10767</v>
      </c>
      <c r="B5017" s="177" t="s">
        <v>10768</v>
      </c>
      <c r="C5017" s="176" t="s">
        <v>98</v>
      </c>
      <c r="D5017" s="176" t="s">
        <v>400</v>
      </c>
      <c r="E5017" s="176" t="s">
        <v>401</v>
      </c>
      <c r="F5017" s="176">
        <v>2024</v>
      </c>
      <c r="G5017" s="176" t="s">
        <v>138</v>
      </c>
      <c r="H5017" s="176" t="s">
        <v>151</v>
      </c>
      <c r="I5017" s="176" t="s">
        <v>791</v>
      </c>
      <c r="J5017" s="250" t="s">
        <v>13</v>
      </c>
      <c r="K5017" s="178">
        <v>1259</v>
      </c>
      <c r="L5017" s="178">
        <v>0</v>
      </c>
      <c r="M5017" s="178">
        <v>0</v>
      </c>
      <c r="N5017" s="182" t="s">
        <v>146</v>
      </c>
      <c r="O5017" s="183" t="s">
        <v>146</v>
      </c>
    </row>
    <row r="5018" spans="1:15" customFormat="1" ht="15.5" x14ac:dyDescent="0.35">
      <c r="A5018" s="123" t="s">
        <v>10769</v>
      </c>
      <c r="B5018" s="124" t="s">
        <v>10770</v>
      </c>
      <c r="C5018" s="123" t="s">
        <v>91</v>
      </c>
      <c r="D5018" s="123" t="s">
        <v>384</v>
      </c>
      <c r="E5018" s="123" t="s">
        <v>1537</v>
      </c>
      <c r="F5018" s="123">
        <v>2024</v>
      </c>
      <c r="G5018" s="123" t="s">
        <v>138</v>
      </c>
      <c r="H5018" s="123" t="s">
        <v>321</v>
      </c>
      <c r="I5018" s="123" t="s">
        <v>322</v>
      </c>
      <c r="J5018" s="251" t="s">
        <v>77</v>
      </c>
      <c r="K5018" s="181">
        <v>1066141</v>
      </c>
      <c r="L5018" s="181">
        <v>0</v>
      </c>
      <c r="M5018" s="181">
        <v>0</v>
      </c>
      <c r="N5018" s="182" t="s">
        <v>146</v>
      </c>
      <c r="O5018" s="183" t="s">
        <v>146</v>
      </c>
    </row>
    <row r="5019" spans="1:15" customFormat="1" ht="15.5" x14ac:dyDescent="0.35">
      <c r="A5019" s="176" t="s">
        <v>10771</v>
      </c>
      <c r="B5019" s="177" t="s">
        <v>10772</v>
      </c>
      <c r="C5019" s="176" t="s">
        <v>87</v>
      </c>
      <c r="D5019" s="176" t="s">
        <v>592</v>
      </c>
      <c r="E5019" s="176" t="s">
        <v>593</v>
      </c>
      <c r="F5019" s="176">
        <v>2024</v>
      </c>
      <c r="G5019" s="176" t="s">
        <v>138</v>
      </c>
      <c r="H5019" s="176" t="s">
        <v>419</v>
      </c>
      <c r="I5019" s="176" t="s">
        <v>2801</v>
      </c>
      <c r="J5019" s="250" t="s">
        <v>77</v>
      </c>
      <c r="K5019" s="178">
        <v>204550</v>
      </c>
      <c r="L5019" s="178">
        <v>0</v>
      </c>
      <c r="M5019" s="178">
        <v>0</v>
      </c>
      <c r="N5019" s="182" t="s">
        <v>146</v>
      </c>
      <c r="O5019" s="183" t="s">
        <v>146</v>
      </c>
    </row>
    <row r="5020" spans="1:15" customFormat="1" ht="15.5" x14ac:dyDescent="0.35">
      <c r="A5020" s="123" t="s">
        <v>10773</v>
      </c>
      <c r="B5020" s="124" t="s">
        <v>10774</v>
      </c>
      <c r="C5020" s="123" t="s">
        <v>91</v>
      </c>
      <c r="D5020" s="123" t="s">
        <v>763</v>
      </c>
      <c r="E5020" s="123" t="s">
        <v>1337</v>
      </c>
      <c r="F5020" s="123">
        <v>2024</v>
      </c>
      <c r="G5020" s="123" t="s">
        <v>138</v>
      </c>
      <c r="H5020" s="123" t="s">
        <v>151</v>
      </c>
      <c r="I5020" s="123" t="s">
        <v>200</v>
      </c>
      <c r="J5020" s="251" t="s">
        <v>77</v>
      </c>
      <c r="K5020" s="181">
        <v>1861539</v>
      </c>
      <c r="L5020" s="181">
        <v>0</v>
      </c>
      <c r="M5020" s="181">
        <v>0</v>
      </c>
      <c r="N5020" s="182" t="s">
        <v>146</v>
      </c>
      <c r="O5020" s="183" t="s">
        <v>146</v>
      </c>
    </row>
    <row r="5021" spans="1:15" customFormat="1" ht="15.5" x14ac:dyDescent="0.35">
      <c r="A5021" s="176" t="s">
        <v>10775</v>
      </c>
      <c r="B5021" s="177" t="s">
        <v>10776</v>
      </c>
      <c r="C5021" s="176" t="s">
        <v>90</v>
      </c>
      <c r="D5021" s="176" t="s">
        <v>306</v>
      </c>
      <c r="E5021" s="176" t="s">
        <v>3759</v>
      </c>
      <c r="F5021" s="176">
        <v>2024</v>
      </c>
      <c r="G5021" s="176" t="s">
        <v>138</v>
      </c>
      <c r="H5021" s="176" t="s">
        <v>151</v>
      </c>
      <c r="I5021" s="176" t="s">
        <v>200</v>
      </c>
      <c r="J5021" s="250" t="s">
        <v>13</v>
      </c>
      <c r="K5021" s="178">
        <v>315260</v>
      </c>
      <c r="L5021" s="178">
        <v>0</v>
      </c>
      <c r="M5021" s="178">
        <v>0</v>
      </c>
      <c r="N5021" s="182" t="s">
        <v>146</v>
      </c>
      <c r="O5021" s="183" t="s">
        <v>146</v>
      </c>
    </row>
    <row r="5022" spans="1:15" customFormat="1" ht="15.5" x14ac:dyDescent="0.35">
      <c r="A5022" s="123" t="s">
        <v>10777</v>
      </c>
      <c r="B5022" s="124" t="s">
        <v>10778</v>
      </c>
      <c r="C5022" s="123" t="s">
        <v>91</v>
      </c>
      <c r="D5022" s="123" t="s">
        <v>384</v>
      </c>
      <c r="E5022" s="123" t="s">
        <v>922</v>
      </c>
      <c r="F5022" s="123">
        <v>2024</v>
      </c>
      <c r="G5022" s="123" t="s">
        <v>138</v>
      </c>
      <c r="H5022" s="123" t="s">
        <v>151</v>
      </c>
      <c r="I5022" s="123" t="s">
        <v>200</v>
      </c>
      <c r="J5022" s="251" t="s">
        <v>13</v>
      </c>
      <c r="K5022" s="181">
        <v>780084</v>
      </c>
      <c r="L5022" s="181">
        <v>0</v>
      </c>
      <c r="M5022" s="181">
        <v>0</v>
      </c>
      <c r="N5022" s="182" t="s">
        <v>146</v>
      </c>
      <c r="O5022" s="183" t="s">
        <v>146</v>
      </c>
    </row>
    <row r="5023" spans="1:15" customFormat="1" ht="15.5" x14ac:dyDescent="0.35">
      <c r="A5023" s="176" t="s">
        <v>10779</v>
      </c>
      <c r="B5023" s="177" t="s">
        <v>10780</v>
      </c>
      <c r="C5023" s="176" t="s">
        <v>90</v>
      </c>
      <c r="D5023" s="176" t="s">
        <v>489</v>
      </c>
      <c r="E5023" s="176" t="s">
        <v>706</v>
      </c>
      <c r="F5023" s="176">
        <v>2024</v>
      </c>
      <c r="G5023" s="176" t="s">
        <v>251</v>
      </c>
      <c r="H5023" s="176" t="s">
        <v>210</v>
      </c>
      <c r="I5023" s="176" t="s">
        <v>211</v>
      </c>
      <c r="J5023" s="250" t="s">
        <v>13</v>
      </c>
      <c r="K5023" s="178">
        <v>83968</v>
      </c>
      <c r="L5023" s="178">
        <v>0</v>
      </c>
      <c r="M5023" s="178">
        <v>0</v>
      </c>
      <c r="N5023" s="182" t="s">
        <v>146</v>
      </c>
      <c r="O5023" s="183" t="s">
        <v>146</v>
      </c>
    </row>
    <row r="5024" spans="1:15" customFormat="1" ht="15.5" x14ac:dyDescent="0.35">
      <c r="A5024" s="123" t="s">
        <v>10781</v>
      </c>
      <c r="B5024" s="124" t="s">
        <v>10782</v>
      </c>
      <c r="C5024" s="123" t="s">
        <v>96</v>
      </c>
      <c r="D5024" s="123" t="s">
        <v>166</v>
      </c>
      <c r="E5024" s="123" t="s">
        <v>971</v>
      </c>
      <c r="F5024" s="123">
        <v>2024</v>
      </c>
      <c r="G5024" s="123" t="s">
        <v>138</v>
      </c>
      <c r="H5024" s="123" t="s">
        <v>419</v>
      </c>
      <c r="I5024" s="123" t="s">
        <v>163</v>
      </c>
      <c r="J5024" s="251" t="s">
        <v>77</v>
      </c>
      <c r="K5024" s="181">
        <v>33339</v>
      </c>
      <c r="L5024" s="181">
        <v>0</v>
      </c>
      <c r="M5024" s="181">
        <v>0</v>
      </c>
      <c r="N5024" s="182" t="s">
        <v>146</v>
      </c>
      <c r="O5024" s="183" t="s">
        <v>146</v>
      </c>
    </row>
    <row r="5025" spans="1:15" customFormat="1" ht="15.5" x14ac:dyDescent="0.35">
      <c r="A5025" s="176" t="s">
        <v>10783</v>
      </c>
      <c r="B5025" s="177" t="s">
        <v>10784</v>
      </c>
      <c r="C5025" s="176" t="s">
        <v>109</v>
      </c>
      <c r="D5025" s="176" t="s">
        <v>368</v>
      </c>
      <c r="E5025" s="176" t="s">
        <v>953</v>
      </c>
      <c r="F5025" s="176">
        <v>2024</v>
      </c>
      <c r="G5025" s="176" t="s">
        <v>138</v>
      </c>
      <c r="H5025" s="176" t="s">
        <v>162</v>
      </c>
      <c r="I5025" s="176" t="s">
        <v>218</v>
      </c>
      <c r="J5025" s="250" t="s">
        <v>77</v>
      </c>
      <c r="K5025" s="178">
        <v>49550</v>
      </c>
      <c r="L5025" s="178">
        <v>0</v>
      </c>
      <c r="M5025" s="178">
        <v>0</v>
      </c>
      <c r="N5025" s="182" t="s">
        <v>146</v>
      </c>
      <c r="O5025" s="183" t="s">
        <v>146</v>
      </c>
    </row>
    <row r="5026" spans="1:15" customFormat="1" ht="15.5" x14ac:dyDescent="0.35">
      <c r="A5026" s="123" t="s">
        <v>10785</v>
      </c>
      <c r="B5026" s="124" t="s">
        <v>10786</v>
      </c>
      <c r="C5026" s="123" t="s">
        <v>87</v>
      </c>
      <c r="D5026" s="123" t="s">
        <v>592</v>
      </c>
      <c r="E5026" s="123" t="s">
        <v>593</v>
      </c>
      <c r="F5026" s="123">
        <v>2024</v>
      </c>
      <c r="G5026" s="123" t="s">
        <v>138</v>
      </c>
      <c r="H5026" s="123" t="s">
        <v>151</v>
      </c>
      <c r="I5026" s="123" t="s">
        <v>200</v>
      </c>
      <c r="J5026" s="251" t="s">
        <v>13</v>
      </c>
      <c r="K5026" s="181">
        <v>1</v>
      </c>
      <c r="L5026" s="181">
        <v>0</v>
      </c>
      <c r="M5026" s="181">
        <v>0</v>
      </c>
      <c r="N5026" s="182" t="s">
        <v>146</v>
      </c>
      <c r="O5026" s="183" t="s">
        <v>146</v>
      </c>
    </row>
    <row r="5027" spans="1:15" customFormat="1" ht="15.5" x14ac:dyDescent="0.35">
      <c r="A5027" s="176" t="s">
        <v>10787</v>
      </c>
      <c r="B5027" s="177" t="s">
        <v>10788</v>
      </c>
      <c r="C5027" s="176" t="s">
        <v>109</v>
      </c>
      <c r="D5027" s="176" t="s">
        <v>171</v>
      </c>
      <c r="E5027" s="176" t="s">
        <v>2740</v>
      </c>
      <c r="F5027" s="176">
        <v>2024</v>
      </c>
      <c r="G5027" s="176" t="s">
        <v>138</v>
      </c>
      <c r="H5027" s="176" t="s">
        <v>144</v>
      </c>
      <c r="I5027" s="176" t="s">
        <v>913</v>
      </c>
      <c r="J5027" s="250" t="s">
        <v>14</v>
      </c>
      <c r="K5027" s="178">
        <v>385121</v>
      </c>
      <c r="L5027" s="178">
        <v>0</v>
      </c>
      <c r="M5027" s="178">
        <v>0</v>
      </c>
      <c r="N5027" s="182" t="s">
        <v>146</v>
      </c>
      <c r="O5027" s="183" t="s">
        <v>146</v>
      </c>
    </row>
    <row r="5028" spans="1:15" customFormat="1" ht="15.5" x14ac:dyDescent="0.35">
      <c r="A5028" s="123" t="s">
        <v>10789</v>
      </c>
      <c r="B5028" s="124" t="s">
        <v>10790</v>
      </c>
      <c r="C5028" s="123" t="s">
        <v>93</v>
      </c>
      <c r="D5028" s="123" t="s">
        <v>194</v>
      </c>
      <c r="E5028" s="123" t="s">
        <v>10791</v>
      </c>
      <c r="F5028" s="123">
        <v>2024</v>
      </c>
      <c r="G5028" s="123" t="s">
        <v>138</v>
      </c>
      <c r="H5028" s="123" t="s">
        <v>321</v>
      </c>
      <c r="I5028" s="123" t="s">
        <v>1181</v>
      </c>
      <c r="J5028" s="251" t="s">
        <v>13</v>
      </c>
      <c r="K5028" s="181">
        <v>1035364</v>
      </c>
      <c r="L5028" s="181">
        <v>0</v>
      </c>
      <c r="M5028" s="181">
        <v>0</v>
      </c>
      <c r="N5028" s="182" t="s">
        <v>146</v>
      </c>
      <c r="O5028" s="183" t="s">
        <v>146</v>
      </c>
    </row>
    <row r="5029" spans="1:15" customFormat="1" ht="15.5" x14ac:dyDescent="0.35">
      <c r="A5029" s="176" t="s">
        <v>10792</v>
      </c>
      <c r="B5029" s="177" t="s">
        <v>10793</v>
      </c>
      <c r="C5029" s="176" t="s">
        <v>292</v>
      </c>
      <c r="D5029" s="176" t="s">
        <v>72</v>
      </c>
      <c r="E5029" s="176" t="s">
        <v>72</v>
      </c>
      <c r="F5029" s="176">
        <v>2024</v>
      </c>
      <c r="G5029" s="176" t="s">
        <v>138</v>
      </c>
      <c r="H5029" s="176" t="s">
        <v>196</v>
      </c>
      <c r="I5029" s="176" t="s">
        <v>196</v>
      </c>
      <c r="J5029" s="250" t="s">
        <v>14</v>
      </c>
      <c r="K5029" s="178">
        <v>70154</v>
      </c>
      <c r="L5029" s="178">
        <v>0</v>
      </c>
      <c r="M5029" s="178">
        <v>0</v>
      </c>
      <c r="N5029" s="182" t="s">
        <v>146</v>
      </c>
      <c r="O5029" s="183" t="s">
        <v>146</v>
      </c>
    </row>
    <row r="5030" spans="1:15" customFormat="1" ht="15.5" x14ac:dyDescent="0.35">
      <c r="A5030" s="123" t="s">
        <v>10794</v>
      </c>
      <c r="B5030" s="124" t="s">
        <v>10795</v>
      </c>
      <c r="C5030" s="123" t="s">
        <v>87</v>
      </c>
      <c r="D5030" s="123" t="s">
        <v>60</v>
      </c>
      <c r="E5030" s="123" t="s">
        <v>644</v>
      </c>
      <c r="F5030" s="123">
        <v>2024</v>
      </c>
      <c r="G5030" s="123" t="s">
        <v>251</v>
      </c>
      <c r="H5030" s="123" t="s">
        <v>182</v>
      </c>
      <c r="I5030" s="123" t="s">
        <v>330</v>
      </c>
      <c r="J5030" s="251" t="s">
        <v>77</v>
      </c>
      <c r="K5030" s="181">
        <v>24535</v>
      </c>
      <c r="L5030" s="181">
        <v>0</v>
      </c>
      <c r="M5030" s="181">
        <v>0</v>
      </c>
      <c r="N5030" s="182" t="s">
        <v>146</v>
      </c>
      <c r="O5030" s="183" t="s">
        <v>146</v>
      </c>
    </row>
    <row r="5031" spans="1:15" customFormat="1" ht="15.5" x14ac:dyDescent="0.35">
      <c r="A5031" s="176" t="s">
        <v>10796</v>
      </c>
      <c r="B5031" s="177" t="s">
        <v>10797</v>
      </c>
      <c r="C5031" s="176" t="s">
        <v>93</v>
      </c>
      <c r="D5031" s="176" t="s">
        <v>155</v>
      </c>
      <c r="E5031" s="176" t="s">
        <v>155</v>
      </c>
      <c r="F5031" s="176">
        <v>2024</v>
      </c>
      <c r="G5031" s="176" t="s">
        <v>138</v>
      </c>
      <c r="H5031" s="176" t="s">
        <v>151</v>
      </c>
      <c r="I5031" s="176" t="s">
        <v>152</v>
      </c>
      <c r="J5031" s="250" t="s">
        <v>13</v>
      </c>
      <c r="K5031" s="178">
        <v>543924</v>
      </c>
      <c r="L5031" s="178">
        <v>0</v>
      </c>
      <c r="M5031" s="178">
        <v>0</v>
      </c>
      <c r="N5031" s="182" t="s">
        <v>146</v>
      </c>
      <c r="O5031" s="183" t="s">
        <v>146</v>
      </c>
    </row>
    <row r="5032" spans="1:15" customFormat="1" ht="15.5" x14ac:dyDescent="0.35">
      <c r="A5032" s="123" t="s">
        <v>10798</v>
      </c>
      <c r="B5032" s="124" t="s">
        <v>10799</v>
      </c>
      <c r="C5032" s="123" t="s">
        <v>97</v>
      </c>
      <c r="D5032" s="123" t="s">
        <v>333</v>
      </c>
      <c r="E5032" s="123" t="s">
        <v>891</v>
      </c>
      <c r="F5032" s="123">
        <v>2024</v>
      </c>
      <c r="G5032" s="123" t="s">
        <v>138</v>
      </c>
      <c r="H5032" s="123" t="s">
        <v>321</v>
      </c>
      <c r="I5032" s="123" t="s">
        <v>322</v>
      </c>
      <c r="J5032" s="251" t="s">
        <v>77</v>
      </c>
      <c r="K5032" s="181">
        <v>523272</v>
      </c>
      <c r="L5032" s="181">
        <v>0</v>
      </c>
      <c r="M5032" s="181">
        <v>0</v>
      </c>
      <c r="N5032" s="182" t="s">
        <v>146</v>
      </c>
      <c r="O5032" s="183" t="s">
        <v>146</v>
      </c>
    </row>
    <row r="5033" spans="1:15" customFormat="1" ht="15.5" x14ac:dyDescent="0.35">
      <c r="A5033" s="176" t="s">
        <v>10800</v>
      </c>
      <c r="B5033" s="177" t="s">
        <v>10801</v>
      </c>
      <c r="C5033" s="176" t="s">
        <v>92</v>
      </c>
      <c r="D5033" s="176" t="s">
        <v>361</v>
      </c>
      <c r="E5033" s="176" t="s">
        <v>1065</v>
      </c>
      <c r="F5033" s="176">
        <v>2024</v>
      </c>
      <c r="G5033" s="176" t="s">
        <v>138</v>
      </c>
      <c r="H5033" s="176" t="s">
        <v>321</v>
      </c>
      <c r="I5033" s="176" t="s">
        <v>322</v>
      </c>
      <c r="J5033" s="250" t="s">
        <v>13</v>
      </c>
      <c r="K5033" s="178">
        <v>75736</v>
      </c>
      <c r="L5033" s="178">
        <v>0</v>
      </c>
      <c r="M5033" s="178">
        <v>0</v>
      </c>
      <c r="N5033" s="182" t="s">
        <v>146</v>
      </c>
      <c r="O5033" s="183" t="s">
        <v>146</v>
      </c>
    </row>
    <row r="5034" spans="1:15" customFormat="1" ht="15.5" x14ac:dyDescent="0.35">
      <c r="A5034" s="123" t="s">
        <v>10802</v>
      </c>
      <c r="B5034" s="124" t="s">
        <v>10803</v>
      </c>
      <c r="C5034" s="123" t="s">
        <v>91</v>
      </c>
      <c r="D5034" s="123" t="s">
        <v>460</v>
      </c>
      <c r="E5034" s="123" t="s">
        <v>859</v>
      </c>
      <c r="F5034" s="123">
        <v>2024</v>
      </c>
      <c r="G5034" s="123" t="s">
        <v>138</v>
      </c>
      <c r="H5034" s="123" t="s">
        <v>321</v>
      </c>
      <c r="I5034" s="123" t="s">
        <v>322</v>
      </c>
      <c r="J5034" s="251" t="s">
        <v>14</v>
      </c>
      <c r="K5034" s="181">
        <v>702070</v>
      </c>
      <c r="L5034" s="181">
        <v>0</v>
      </c>
      <c r="M5034" s="181">
        <v>0</v>
      </c>
      <c r="N5034" s="182" t="s">
        <v>146</v>
      </c>
      <c r="O5034" s="183" t="s">
        <v>146</v>
      </c>
    </row>
    <row r="5035" spans="1:15" customFormat="1" ht="15.5" x14ac:dyDescent="0.35">
      <c r="A5035" s="176" t="s">
        <v>10804</v>
      </c>
      <c r="B5035" s="177" t="s">
        <v>10805</v>
      </c>
      <c r="C5035" s="176" t="s">
        <v>90</v>
      </c>
      <c r="D5035" s="176" t="s">
        <v>155</v>
      </c>
      <c r="E5035" s="176" t="s">
        <v>155</v>
      </c>
      <c r="F5035" s="176">
        <v>2024</v>
      </c>
      <c r="G5035" s="176" t="s">
        <v>138</v>
      </c>
      <c r="H5035" s="176" t="s">
        <v>151</v>
      </c>
      <c r="I5035" s="176" t="s">
        <v>200</v>
      </c>
      <c r="J5035" s="250" t="s">
        <v>13</v>
      </c>
      <c r="K5035" s="178">
        <v>1205716</v>
      </c>
      <c r="L5035" s="178">
        <v>0</v>
      </c>
      <c r="M5035" s="178">
        <v>0</v>
      </c>
      <c r="N5035" s="182" t="s">
        <v>146</v>
      </c>
      <c r="O5035" s="183" t="s">
        <v>146</v>
      </c>
    </row>
    <row r="5036" spans="1:15" customFormat="1" ht="15.5" x14ac:dyDescent="0.35">
      <c r="A5036" s="123" t="s">
        <v>10806</v>
      </c>
      <c r="B5036" s="124" t="s">
        <v>10807</v>
      </c>
      <c r="C5036" s="123" t="s">
        <v>88</v>
      </c>
      <c r="D5036" s="123" t="s">
        <v>396</v>
      </c>
      <c r="E5036" s="123" t="s">
        <v>464</v>
      </c>
      <c r="F5036" s="123">
        <v>2024</v>
      </c>
      <c r="G5036" s="123" t="s">
        <v>138</v>
      </c>
      <c r="H5036" s="123" t="s">
        <v>139</v>
      </c>
      <c r="I5036" s="123" t="s">
        <v>886</v>
      </c>
      <c r="J5036" s="251" t="s">
        <v>13</v>
      </c>
      <c r="K5036" s="181">
        <v>11325</v>
      </c>
      <c r="L5036" s="181">
        <v>0</v>
      </c>
      <c r="M5036" s="181">
        <v>0</v>
      </c>
      <c r="N5036" s="182" t="s">
        <v>146</v>
      </c>
      <c r="O5036" s="183" t="s">
        <v>146</v>
      </c>
    </row>
    <row r="5037" spans="1:15" customFormat="1" ht="15.5" x14ac:dyDescent="0.35">
      <c r="A5037" s="176" t="s">
        <v>10808</v>
      </c>
      <c r="B5037" s="177" t="s">
        <v>10809</v>
      </c>
      <c r="C5037" s="176" t="s">
        <v>111</v>
      </c>
      <c r="D5037" s="176" t="s">
        <v>155</v>
      </c>
      <c r="E5037" s="176" t="s">
        <v>155</v>
      </c>
      <c r="F5037" s="176">
        <v>2024</v>
      </c>
      <c r="G5037" s="176" t="s">
        <v>138</v>
      </c>
      <c r="H5037" s="176" t="s">
        <v>182</v>
      </c>
      <c r="I5037" s="176" t="s">
        <v>330</v>
      </c>
      <c r="J5037" s="250" t="s">
        <v>13</v>
      </c>
      <c r="K5037" s="178">
        <v>599096</v>
      </c>
      <c r="L5037" s="178">
        <v>0</v>
      </c>
      <c r="M5037" s="178">
        <v>0</v>
      </c>
      <c r="N5037" s="182" t="s">
        <v>146</v>
      </c>
      <c r="O5037" s="183" t="s">
        <v>146</v>
      </c>
    </row>
    <row r="5038" spans="1:15" customFormat="1" ht="15.5" x14ac:dyDescent="0.35">
      <c r="A5038" s="123" t="s">
        <v>10810</v>
      </c>
      <c r="B5038" s="124" t="s">
        <v>10811</v>
      </c>
      <c r="C5038" s="123" t="s">
        <v>96</v>
      </c>
      <c r="D5038" s="123" t="s">
        <v>166</v>
      </c>
      <c r="E5038" s="123" t="s">
        <v>167</v>
      </c>
      <c r="F5038" s="123">
        <v>2024</v>
      </c>
      <c r="G5038" s="123" t="s">
        <v>138</v>
      </c>
      <c r="H5038" s="123" t="s">
        <v>144</v>
      </c>
      <c r="I5038" s="123" t="s">
        <v>145</v>
      </c>
      <c r="J5038" s="251" t="s">
        <v>77</v>
      </c>
      <c r="K5038" s="181">
        <v>1302806</v>
      </c>
      <c r="L5038" s="181">
        <v>0</v>
      </c>
      <c r="M5038" s="181">
        <v>0</v>
      </c>
      <c r="N5038" s="182" t="s">
        <v>146</v>
      </c>
      <c r="O5038" s="183" t="s">
        <v>146</v>
      </c>
    </row>
    <row r="5039" spans="1:15" customFormat="1" ht="15.5" x14ac:dyDescent="0.35">
      <c r="A5039" s="176" t="s">
        <v>10812</v>
      </c>
      <c r="B5039" s="177" t="s">
        <v>10813</v>
      </c>
      <c r="C5039" s="176" t="s">
        <v>90</v>
      </c>
      <c r="D5039" s="176" t="s">
        <v>6616</v>
      </c>
      <c r="E5039" s="176" t="s">
        <v>6616</v>
      </c>
      <c r="F5039" s="176">
        <v>2024</v>
      </c>
      <c r="G5039" s="176" t="s">
        <v>138</v>
      </c>
      <c r="H5039" s="176" t="s">
        <v>182</v>
      </c>
      <c r="I5039" s="176" t="s">
        <v>330</v>
      </c>
      <c r="J5039" s="250" t="s">
        <v>13</v>
      </c>
      <c r="K5039" s="178">
        <v>500422</v>
      </c>
      <c r="L5039" s="178">
        <v>0</v>
      </c>
      <c r="M5039" s="178">
        <v>0</v>
      </c>
      <c r="N5039" s="182" t="s">
        <v>146</v>
      </c>
      <c r="O5039" s="183" t="s">
        <v>146</v>
      </c>
    </row>
    <row r="5040" spans="1:15" customFormat="1" ht="15.5" x14ac:dyDescent="0.35">
      <c r="A5040" s="123" t="s">
        <v>10814</v>
      </c>
      <c r="B5040" s="124" t="s">
        <v>10815</v>
      </c>
      <c r="C5040" s="123" t="s">
        <v>91</v>
      </c>
      <c r="D5040" s="123" t="s">
        <v>384</v>
      </c>
      <c r="E5040" s="123" t="s">
        <v>3436</v>
      </c>
      <c r="F5040" s="123">
        <v>2024</v>
      </c>
      <c r="G5040" s="123" t="s">
        <v>138</v>
      </c>
      <c r="H5040" s="123" t="s">
        <v>139</v>
      </c>
      <c r="I5040" s="123" t="s">
        <v>177</v>
      </c>
      <c r="J5040" s="251" t="s">
        <v>13</v>
      </c>
      <c r="K5040" s="181">
        <v>230499</v>
      </c>
      <c r="L5040" s="181">
        <v>0</v>
      </c>
      <c r="M5040" s="181">
        <v>0</v>
      </c>
      <c r="N5040" s="182" t="s">
        <v>146</v>
      </c>
      <c r="O5040" s="183" t="s">
        <v>146</v>
      </c>
    </row>
    <row r="5041" spans="1:15" customFormat="1" ht="15.5" x14ac:dyDescent="0.35">
      <c r="A5041" s="176" t="s">
        <v>10816</v>
      </c>
      <c r="B5041" s="177" t="s">
        <v>10817</v>
      </c>
      <c r="C5041" s="176" t="s">
        <v>89</v>
      </c>
      <c r="D5041" s="176" t="s">
        <v>221</v>
      </c>
      <c r="E5041" s="176" t="s">
        <v>62</v>
      </c>
      <c r="F5041" s="176">
        <v>2024</v>
      </c>
      <c r="G5041" s="176" t="s">
        <v>138</v>
      </c>
      <c r="H5041" s="176" t="s">
        <v>210</v>
      </c>
      <c r="I5041" s="176" t="s">
        <v>289</v>
      </c>
      <c r="J5041" s="250" t="s">
        <v>77</v>
      </c>
      <c r="K5041" s="178">
        <v>825</v>
      </c>
      <c r="L5041" s="178">
        <v>0</v>
      </c>
      <c r="M5041" s="178">
        <v>0</v>
      </c>
      <c r="N5041" s="182" t="s">
        <v>146</v>
      </c>
      <c r="O5041" s="183" t="s">
        <v>146</v>
      </c>
    </row>
    <row r="5042" spans="1:15" customFormat="1" ht="15.5" x14ac:dyDescent="0.35">
      <c r="A5042" s="123" t="s">
        <v>10818</v>
      </c>
      <c r="B5042" s="124" t="s">
        <v>10819</v>
      </c>
      <c r="C5042" s="123" t="s">
        <v>91</v>
      </c>
      <c r="D5042" s="123" t="s">
        <v>384</v>
      </c>
      <c r="E5042" s="123" t="s">
        <v>1145</v>
      </c>
      <c r="F5042" s="123">
        <v>2024</v>
      </c>
      <c r="G5042" s="123" t="s">
        <v>138</v>
      </c>
      <c r="H5042" s="123" t="s">
        <v>162</v>
      </c>
      <c r="I5042" s="123" t="s">
        <v>1018</v>
      </c>
      <c r="J5042" s="251" t="s">
        <v>13</v>
      </c>
      <c r="K5042" s="181">
        <v>78895</v>
      </c>
      <c r="L5042" s="181">
        <v>0</v>
      </c>
      <c r="M5042" s="181">
        <v>0</v>
      </c>
      <c r="N5042" s="182" t="s">
        <v>146</v>
      </c>
      <c r="O5042" s="183" t="s">
        <v>146</v>
      </c>
    </row>
    <row r="5043" spans="1:15" customFormat="1" ht="15.5" x14ac:dyDescent="0.35">
      <c r="A5043" s="176" t="s">
        <v>10820</v>
      </c>
      <c r="B5043" s="177" t="s">
        <v>10821</v>
      </c>
      <c r="C5043" s="176" t="s">
        <v>109</v>
      </c>
      <c r="D5043" s="176" t="s">
        <v>368</v>
      </c>
      <c r="E5043" s="176" t="s">
        <v>155</v>
      </c>
      <c r="F5043" s="176">
        <v>2024</v>
      </c>
      <c r="G5043" s="176" t="s">
        <v>138</v>
      </c>
      <c r="H5043" s="176" t="s">
        <v>419</v>
      </c>
      <c r="I5043" s="176" t="s">
        <v>218</v>
      </c>
      <c r="J5043" s="250" t="s">
        <v>13</v>
      </c>
      <c r="K5043" s="178">
        <v>125748</v>
      </c>
      <c r="L5043" s="178">
        <v>0</v>
      </c>
      <c r="M5043" s="178">
        <v>0</v>
      </c>
      <c r="N5043" s="182" t="s">
        <v>146</v>
      </c>
      <c r="O5043" s="183" t="s">
        <v>146</v>
      </c>
    </row>
    <row r="5044" spans="1:15" customFormat="1" ht="15.5" x14ac:dyDescent="0.35">
      <c r="A5044" s="123" t="s">
        <v>10822</v>
      </c>
      <c r="B5044" s="124" t="s">
        <v>10823</v>
      </c>
      <c r="C5044" s="123" t="s">
        <v>109</v>
      </c>
      <c r="D5044" s="123" t="s">
        <v>368</v>
      </c>
      <c r="E5044" s="123" t="s">
        <v>1070</v>
      </c>
      <c r="F5044" s="123">
        <v>2024</v>
      </c>
      <c r="G5044" s="123" t="s">
        <v>138</v>
      </c>
      <c r="H5044" s="123" t="s">
        <v>321</v>
      </c>
      <c r="I5044" s="123" t="s">
        <v>322</v>
      </c>
      <c r="J5044" s="251" t="s">
        <v>77</v>
      </c>
      <c r="K5044" s="181">
        <v>345156</v>
      </c>
      <c r="L5044" s="181">
        <v>0</v>
      </c>
      <c r="M5044" s="181">
        <v>0</v>
      </c>
      <c r="N5044" s="182" t="s">
        <v>146</v>
      </c>
      <c r="O5044" s="183" t="s">
        <v>146</v>
      </c>
    </row>
    <row r="5045" spans="1:15" customFormat="1" ht="15.5" x14ac:dyDescent="0.35">
      <c r="A5045" s="176" t="s">
        <v>10824</v>
      </c>
      <c r="B5045" s="177" t="s">
        <v>10825</v>
      </c>
      <c r="C5045" s="176" t="s">
        <v>91</v>
      </c>
      <c r="D5045" s="176" t="s">
        <v>384</v>
      </c>
      <c r="E5045" s="176" t="s">
        <v>2639</v>
      </c>
      <c r="F5045" s="176">
        <v>2024</v>
      </c>
      <c r="G5045" s="176" t="s">
        <v>138</v>
      </c>
      <c r="H5045" s="176" t="s">
        <v>162</v>
      </c>
      <c r="I5045" s="176" t="s">
        <v>1018</v>
      </c>
      <c r="J5045" s="250" t="s">
        <v>13</v>
      </c>
      <c r="K5045" s="178">
        <v>85530</v>
      </c>
      <c r="L5045" s="178">
        <v>0</v>
      </c>
      <c r="M5045" s="178">
        <v>0</v>
      </c>
      <c r="N5045" s="182" t="s">
        <v>146</v>
      </c>
      <c r="O5045" s="183" t="s">
        <v>146</v>
      </c>
    </row>
    <row r="5046" spans="1:15" customFormat="1" ht="15.5" x14ac:dyDescent="0.35">
      <c r="A5046" s="123" t="s">
        <v>10826</v>
      </c>
      <c r="B5046" s="124" t="s">
        <v>10827</v>
      </c>
      <c r="C5046" s="123" t="s">
        <v>91</v>
      </c>
      <c r="D5046" s="123" t="s">
        <v>155</v>
      </c>
      <c r="E5046" s="123" t="s">
        <v>155</v>
      </c>
      <c r="F5046" s="123">
        <v>2024</v>
      </c>
      <c r="G5046" s="123" t="s">
        <v>138</v>
      </c>
      <c r="H5046" s="123" t="s">
        <v>139</v>
      </c>
      <c r="I5046" s="123" t="s">
        <v>177</v>
      </c>
      <c r="J5046" s="251" t="s">
        <v>77</v>
      </c>
      <c r="K5046" s="181">
        <v>33999</v>
      </c>
      <c r="L5046" s="181">
        <v>0</v>
      </c>
      <c r="M5046" s="181">
        <v>0</v>
      </c>
      <c r="N5046" s="182" t="s">
        <v>146</v>
      </c>
      <c r="O5046" s="183" t="s">
        <v>146</v>
      </c>
    </row>
    <row r="5047" spans="1:15" customFormat="1" ht="15.5" x14ac:dyDescent="0.35">
      <c r="A5047" s="176" t="s">
        <v>10828</v>
      </c>
      <c r="B5047" s="177" t="s">
        <v>10829</v>
      </c>
      <c r="C5047" s="176" t="s">
        <v>93</v>
      </c>
      <c r="D5047" s="176" t="s">
        <v>245</v>
      </c>
      <c r="E5047" s="176" t="s">
        <v>245</v>
      </c>
      <c r="F5047" s="176">
        <v>2024</v>
      </c>
      <c r="G5047" s="176" t="s">
        <v>2052</v>
      </c>
      <c r="H5047" s="176" t="s">
        <v>687</v>
      </c>
      <c r="I5047" s="176" t="s">
        <v>957</v>
      </c>
      <c r="J5047" s="250" t="s">
        <v>13</v>
      </c>
      <c r="K5047" s="178">
        <v>1</v>
      </c>
      <c r="L5047" s="178">
        <v>0</v>
      </c>
      <c r="M5047" s="178">
        <v>0</v>
      </c>
      <c r="N5047" s="182" t="s">
        <v>146</v>
      </c>
      <c r="O5047" s="183" t="s">
        <v>146</v>
      </c>
    </row>
    <row r="5048" spans="1:15" customFormat="1" ht="15.5" x14ac:dyDescent="0.35">
      <c r="A5048" s="123" t="s">
        <v>10830</v>
      </c>
      <c r="B5048" s="124" t="s">
        <v>10831</v>
      </c>
      <c r="C5048" s="123" t="s">
        <v>86</v>
      </c>
      <c r="D5048" s="123" t="s">
        <v>906</v>
      </c>
      <c r="E5048" s="123" t="s">
        <v>907</v>
      </c>
      <c r="F5048" s="123">
        <v>2024</v>
      </c>
      <c r="G5048" s="123" t="s">
        <v>138</v>
      </c>
      <c r="H5048" s="123" t="s">
        <v>908</v>
      </c>
      <c r="I5048" s="123" t="s">
        <v>252</v>
      </c>
      <c r="J5048" s="251" t="s">
        <v>77</v>
      </c>
      <c r="K5048" s="181">
        <v>23515</v>
      </c>
      <c r="L5048" s="181">
        <v>0</v>
      </c>
      <c r="M5048" s="181">
        <v>0</v>
      </c>
      <c r="N5048" s="182" t="s">
        <v>146</v>
      </c>
      <c r="O5048" s="183" t="s">
        <v>146</v>
      </c>
    </row>
    <row r="5049" spans="1:15" customFormat="1" ht="15.5" x14ac:dyDescent="0.35">
      <c r="A5049" s="176" t="s">
        <v>10832</v>
      </c>
      <c r="B5049" s="177" t="s">
        <v>10833</v>
      </c>
      <c r="C5049" s="176" t="s">
        <v>90</v>
      </c>
      <c r="D5049" s="176" t="s">
        <v>404</v>
      </c>
      <c r="E5049" s="176" t="s">
        <v>405</v>
      </c>
      <c r="F5049" s="176">
        <v>2024</v>
      </c>
      <c r="G5049" s="176" t="s">
        <v>251</v>
      </c>
      <c r="H5049" s="176" t="s">
        <v>210</v>
      </c>
      <c r="I5049" s="176" t="s">
        <v>211</v>
      </c>
      <c r="J5049" s="250" t="s">
        <v>13</v>
      </c>
      <c r="K5049" s="178">
        <v>71774</v>
      </c>
      <c r="L5049" s="178">
        <v>0</v>
      </c>
      <c r="M5049" s="178">
        <v>0</v>
      </c>
      <c r="N5049" s="182" t="s">
        <v>146</v>
      </c>
      <c r="O5049" s="183" t="s">
        <v>146</v>
      </c>
    </row>
    <row r="5050" spans="1:15" customFormat="1" ht="15.5" x14ac:dyDescent="0.35">
      <c r="A5050" s="123" t="s">
        <v>10834</v>
      </c>
      <c r="B5050" s="124" t="s">
        <v>10835</v>
      </c>
      <c r="C5050" s="123" t="s">
        <v>109</v>
      </c>
      <c r="D5050" s="123" t="s">
        <v>288</v>
      </c>
      <c r="E5050" s="123" t="s">
        <v>1614</v>
      </c>
      <c r="F5050" s="123">
        <v>2024</v>
      </c>
      <c r="G5050" s="123" t="s">
        <v>138</v>
      </c>
      <c r="H5050" s="123" t="s">
        <v>162</v>
      </c>
      <c r="I5050" s="123" t="s">
        <v>1018</v>
      </c>
      <c r="J5050" s="251" t="s">
        <v>13</v>
      </c>
      <c r="K5050" s="181">
        <v>0</v>
      </c>
      <c r="L5050" s="181">
        <v>0</v>
      </c>
      <c r="M5050" s="181">
        <v>0</v>
      </c>
      <c r="N5050" s="182" t="s">
        <v>146</v>
      </c>
      <c r="O5050" s="183" t="s">
        <v>146</v>
      </c>
    </row>
    <row r="5051" spans="1:15" customFormat="1" ht="15.5" x14ac:dyDescent="0.35">
      <c r="A5051" s="176" t="s">
        <v>10836</v>
      </c>
      <c r="B5051" s="177" t="s">
        <v>10837</v>
      </c>
      <c r="C5051" s="176" t="s">
        <v>86</v>
      </c>
      <c r="D5051" s="176" t="s">
        <v>906</v>
      </c>
      <c r="E5051" s="176" t="s">
        <v>155</v>
      </c>
      <c r="F5051" s="176">
        <v>2024</v>
      </c>
      <c r="G5051" s="176" t="s">
        <v>2052</v>
      </c>
      <c r="H5051" s="176" t="s">
        <v>210</v>
      </c>
      <c r="I5051" s="176" t="s">
        <v>429</v>
      </c>
      <c r="J5051" s="250" t="s">
        <v>14</v>
      </c>
      <c r="K5051" s="178">
        <v>92676</v>
      </c>
      <c r="L5051" s="178">
        <v>0</v>
      </c>
      <c r="M5051" s="178">
        <v>0</v>
      </c>
      <c r="N5051" s="182" t="s">
        <v>146</v>
      </c>
      <c r="O5051" s="183" t="s">
        <v>146</v>
      </c>
    </row>
    <row r="5052" spans="1:15" customFormat="1" ht="15.5" x14ac:dyDescent="0.35">
      <c r="A5052" s="123" t="s">
        <v>10838</v>
      </c>
      <c r="B5052" s="124" t="s">
        <v>10839</v>
      </c>
      <c r="C5052" s="123" t="s">
        <v>98</v>
      </c>
      <c r="D5052" s="123" t="s">
        <v>155</v>
      </c>
      <c r="E5052" s="123" t="s">
        <v>155</v>
      </c>
      <c r="F5052" s="123">
        <v>2024</v>
      </c>
      <c r="G5052" s="123" t="s">
        <v>138</v>
      </c>
      <c r="H5052" s="123" t="s">
        <v>139</v>
      </c>
      <c r="I5052" s="123" t="s">
        <v>177</v>
      </c>
      <c r="J5052" s="251" t="s">
        <v>77</v>
      </c>
      <c r="K5052" s="181">
        <v>1</v>
      </c>
      <c r="L5052" s="181">
        <v>0</v>
      </c>
      <c r="M5052" s="181">
        <v>0</v>
      </c>
      <c r="N5052" s="182" t="s">
        <v>146</v>
      </c>
      <c r="O5052" s="183" t="s">
        <v>146</v>
      </c>
    </row>
    <row r="5053" spans="1:15" customFormat="1" ht="15.5" x14ac:dyDescent="0.35">
      <c r="A5053" s="176" t="s">
        <v>10840</v>
      </c>
      <c r="B5053" s="177" t="s">
        <v>10841</v>
      </c>
      <c r="C5053" s="176" t="s">
        <v>109</v>
      </c>
      <c r="D5053" s="176" t="s">
        <v>368</v>
      </c>
      <c r="E5053" s="176" t="s">
        <v>2709</v>
      </c>
      <c r="F5053" s="176">
        <v>2024</v>
      </c>
      <c r="G5053" s="176" t="s">
        <v>251</v>
      </c>
      <c r="H5053" s="176" t="s">
        <v>144</v>
      </c>
      <c r="I5053" s="176" t="s">
        <v>282</v>
      </c>
      <c r="J5053" s="250" t="s">
        <v>13</v>
      </c>
      <c r="K5053" s="178">
        <v>23144</v>
      </c>
      <c r="L5053" s="178">
        <v>0</v>
      </c>
      <c r="M5053" s="178">
        <v>0</v>
      </c>
      <c r="N5053" s="182" t="s">
        <v>146</v>
      </c>
      <c r="O5053" s="183" t="s">
        <v>146</v>
      </c>
    </row>
    <row r="5054" spans="1:15" customFormat="1" ht="15.5" x14ac:dyDescent="0.35">
      <c r="A5054" s="123" t="s">
        <v>10842</v>
      </c>
      <c r="B5054" s="124" t="s">
        <v>10843</v>
      </c>
      <c r="C5054" s="123" t="s">
        <v>109</v>
      </c>
      <c r="D5054" s="123" t="s">
        <v>155</v>
      </c>
      <c r="E5054" s="123" t="s">
        <v>155</v>
      </c>
      <c r="F5054" s="123">
        <v>2024</v>
      </c>
      <c r="G5054" s="123" t="s">
        <v>138</v>
      </c>
      <c r="H5054" s="123" t="s">
        <v>144</v>
      </c>
      <c r="I5054" s="123" t="s">
        <v>145</v>
      </c>
      <c r="J5054" s="251" t="s">
        <v>77</v>
      </c>
      <c r="K5054" s="181">
        <v>2700</v>
      </c>
      <c r="L5054" s="181">
        <v>0</v>
      </c>
      <c r="M5054" s="181">
        <v>0</v>
      </c>
      <c r="N5054" s="182" t="s">
        <v>146</v>
      </c>
      <c r="O5054" s="183" t="s">
        <v>146</v>
      </c>
    </row>
    <row r="5055" spans="1:15" customFormat="1" ht="15.5" x14ac:dyDescent="0.35">
      <c r="A5055" s="176" t="s">
        <v>10844</v>
      </c>
      <c r="B5055" s="177" t="s">
        <v>10845</v>
      </c>
      <c r="C5055" s="176" t="s">
        <v>91</v>
      </c>
      <c r="D5055" s="176" t="s">
        <v>384</v>
      </c>
      <c r="E5055" s="176" t="s">
        <v>3213</v>
      </c>
      <c r="F5055" s="176">
        <v>2024</v>
      </c>
      <c r="G5055" s="176" t="s">
        <v>138</v>
      </c>
      <c r="H5055" s="176" t="s">
        <v>847</v>
      </c>
      <c r="I5055" s="176" t="s">
        <v>1673</v>
      </c>
      <c r="J5055" s="250" t="s">
        <v>13</v>
      </c>
      <c r="K5055" s="178">
        <v>1674538</v>
      </c>
      <c r="L5055" s="178">
        <v>0</v>
      </c>
      <c r="M5055" s="178">
        <v>0</v>
      </c>
      <c r="N5055" s="182" t="s">
        <v>146</v>
      </c>
      <c r="O5055" s="183" t="s">
        <v>146</v>
      </c>
    </row>
    <row r="5056" spans="1:15" customFormat="1" ht="15.5" x14ac:dyDescent="0.35">
      <c r="A5056" s="123" t="s">
        <v>10846</v>
      </c>
      <c r="B5056" s="124" t="s">
        <v>10847</v>
      </c>
      <c r="C5056" s="123" t="s">
        <v>292</v>
      </c>
      <c r="D5056" s="123" t="s">
        <v>155</v>
      </c>
      <c r="E5056" s="123" t="s">
        <v>155</v>
      </c>
      <c r="F5056" s="123">
        <v>2024</v>
      </c>
      <c r="G5056" s="123" t="s">
        <v>2052</v>
      </c>
      <c r="H5056" s="123" t="s">
        <v>210</v>
      </c>
      <c r="I5056" s="123" t="s">
        <v>10848</v>
      </c>
      <c r="J5056" s="251" t="s">
        <v>13</v>
      </c>
      <c r="K5056" s="181">
        <v>185152</v>
      </c>
      <c r="L5056" s="181">
        <v>0</v>
      </c>
      <c r="M5056" s="181">
        <v>0</v>
      </c>
      <c r="N5056" s="182" t="s">
        <v>146</v>
      </c>
      <c r="O5056" s="183" t="s">
        <v>146</v>
      </c>
    </row>
    <row r="5057" spans="1:15" customFormat="1" ht="15.5" x14ac:dyDescent="0.35">
      <c r="A5057" s="176" t="s">
        <v>10849</v>
      </c>
      <c r="B5057" s="177" t="s">
        <v>10850</v>
      </c>
      <c r="C5057" s="176" t="s">
        <v>91</v>
      </c>
      <c r="D5057" s="176" t="s">
        <v>460</v>
      </c>
      <c r="E5057" s="176" t="s">
        <v>919</v>
      </c>
      <c r="F5057" s="176">
        <v>2024</v>
      </c>
      <c r="G5057" s="176" t="s">
        <v>138</v>
      </c>
      <c r="H5057" s="176" t="s">
        <v>182</v>
      </c>
      <c r="I5057" s="176" t="s">
        <v>330</v>
      </c>
      <c r="J5057" s="250" t="s">
        <v>13</v>
      </c>
      <c r="K5057" s="178">
        <v>103871</v>
      </c>
      <c r="L5057" s="178">
        <v>0</v>
      </c>
      <c r="M5057" s="178">
        <v>0</v>
      </c>
      <c r="N5057" s="182" t="s">
        <v>146</v>
      </c>
      <c r="O5057" s="183" t="s">
        <v>146</v>
      </c>
    </row>
    <row r="5058" spans="1:15" customFormat="1" ht="15.5" x14ac:dyDescent="0.35">
      <c r="A5058" s="123" t="s">
        <v>10851</v>
      </c>
      <c r="B5058" s="124" t="s">
        <v>10852</v>
      </c>
      <c r="C5058" s="123" t="s">
        <v>109</v>
      </c>
      <c r="D5058" s="123" t="s">
        <v>171</v>
      </c>
      <c r="E5058" s="123" t="s">
        <v>1047</v>
      </c>
      <c r="F5058" s="123">
        <v>2024</v>
      </c>
      <c r="G5058" s="123" t="s">
        <v>138</v>
      </c>
      <c r="H5058" s="123" t="s">
        <v>162</v>
      </c>
      <c r="I5058" s="123" t="s">
        <v>1018</v>
      </c>
      <c r="J5058" s="251" t="s">
        <v>13</v>
      </c>
      <c r="K5058" s="181">
        <v>0</v>
      </c>
      <c r="L5058" s="181">
        <v>0</v>
      </c>
      <c r="M5058" s="181">
        <v>0</v>
      </c>
      <c r="N5058" s="182" t="s">
        <v>146</v>
      </c>
      <c r="O5058" s="183" t="s">
        <v>146</v>
      </c>
    </row>
    <row r="5059" spans="1:15" customFormat="1" ht="15.5" x14ac:dyDescent="0.35">
      <c r="A5059" s="176" t="s">
        <v>10853</v>
      </c>
      <c r="B5059" s="177" t="s">
        <v>10854</v>
      </c>
      <c r="C5059" s="176" t="s">
        <v>86</v>
      </c>
      <c r="D5059" s="176" t="s">
        <v>155</v>
      </c>
      <c r="E5059" s="176" t="s">
        <v>155</v>
      </c>
      <c r="F5059" s="176">
        <v>2024</v>
      </c>
      <c r="G5059" s="176" t="s">
        <v>138</v>
      </c>
      <c r="H5059" s="176" t="s">
        <v>151</v>
      </c>
      <c r="I5059" s="176" t="s">
        <v>152</v>
      </c>
      <c r="J5059" s="250" t="s">
        <v>13</v>
      </c>
      <c r="K5059" s="178">
        <v>362000</v>
      </c>
      <c r="L5059" s="178">
        <v>0</v>
      </c>
      <c r="M5059" s="178">
        <v>0</v>
      </c>
      <c r="N5059" s="182" t="s">
        <v>146</v>
      </c>
      <c r="O5059" s="183" t="s">
        <v>146</v>
      </c>
    </row>
    <row r="5060" spans="1:15" customFormat="1" ht="15.5" x14ac:dyDescent="0.35">
      <c r="A5060" s="123" t="s">
        <v>10855</v>
      </c>
      <c r="B5060" s="124" t="s">
        <v>10856</v>
      </c>
      <c r="C5060" s="123" t="s">
        <v>86</v>
      </c>
      <c r="D5060" s="123" t="s">
        <v>155</v>
      </c>
      <c r="E5060" s="123" t="s">
        <v>155</v>
      </c>
      <c r="F5060" s="123">
        <v>2024</v>
      </c>
      <c r="G5060" s="123" t="s">
        <v>138</v>
      </c>
      <c r="H5060" s="123" t="s">
        <v>151</v>
      </c>
      <c r="I5060" s="123" t="s">
        <v>152</v>
      </c>
      <c r="J5060" s="251" t="s">
        <v>13</v>
      </c>
      <c r="K5060" s="181">
        <v>313604</v>
      </c>
      <c r="L5060" s="181">
        <v>0</v>
      </c>
      <c r="M5060" s="181">
        <v>0</v>
      </c>
      <c r="N5060" s="182" t="s">
        <v>146</v>
      </c>
      <c r="O5060" s="183" t="s">
        <v>146</v>
      </c>
    </row>
    <row r="5061" spans="1:15" customFormat="1" ht="15.5" x14ac:dyDescent="0.35">
      <c r="A5061" s="176" t="s">
        <v>10857</v>
      </c>
      <c r="B5061" s="177" t="s">
        <v>10858</v>
      </c>
      <c r="C5061" s="176" t="s">
        <v>90</v>
      </c>
      <c r="D5061" s="176" t="s">
        <v>63</v>
      </c>
      <c r="E5061" s="176" t="s">
        <v>327</v>
      </c>
      <c r="F5061" s="176">
        <v>2024</v>
      </c>
      <c r="G5061" s="176" t="s">
        <v>138</v>
      </c>
      <c r="H5061" s="176" t="s">
        <v>151</v>
      </c>
      <c r="I5061" s="176" t="s">
        <v>200</v>
      </c>
      <c r="J5061" s="250" t="s">
        <v>13</v>
      </c>
      <c r="K5061" s="178">
        <v>238805</v>
      </c>
      <c r="L5061" s="178">
        <v>0</v>
      </c>
      <c r="M5061" s="178">
        <v>0</v>
      </c>
      <c r="N5061" s="182" t="s">
        <v>146</v>
      </c>
      <c r="O5061" s="183" t="s">
        <v>146</v>
      </c>
    </row>
    <row r="5062" spans="1:15" customFormat="1" ht="15.5" x14ac:dyDescent="0.35">
      <c r="A5062" s="123" t="s">
        <v>10859</v>
      </c>
      <c r="B5062" s="124" t="s">
        <v>10860</v>
      </c>
      <c r="C5062" s="123" t="s">
        <v>98</v>
      </c>
      <c r="D5062" s="123" t="s">
        <v>155</v>
      </c>
      <c r="E5062" s="123" t="s">
        <v>155</v>
      </c>
      <c r="F5062" s="123">
        <v>2024</v>
      </c>
      <c r="G5062" s="123" t="s">
        <v>138</v>
      </c>
      <c r="H5062" s="123" t="s">
        <v>151</v>
      </c>
      <c r="I5062" s="123" t="s">
        <v>152</v>
      </c>
      <c r="J5062" s="251" t="s">
        <v>14</v>
      </c>
      <c r="K5062" s="181">
        <v>516</v>
      </c>
      <c r="L5062" s="181">
        <v>0</v>
      </c>
      <c r="M5062" s="181">
        <v>0</v>
      </c>
      <c r="N5062" s="182" t="s">
        <v>146</v>
      </c>
      <c r="O5062" s="183" t="s">
        <v>146</v>
      </c>
    </row>
    <row r="5063" spans="1:15" customFormat="1" ht="15.5" x14ac:dyDescent="0.35">
      <c r="A5063" s="176" t="s">
        <v>10861</v>
      </c>
      <c r="B5063" s="177" t="s">
        <v>10862</v>
      </c>
      <c r="C5063" s="176" t="s">
        <v>98</v>
      </c>
      <c r="D5063" s="176" t="s">
        <v>155</v>
      </c>
      <c r="E5063" s="176" t="s">
        <v>155</v>
      </c>
      <c r="F5063" s="176">
        <v>2024</v>
      </c>
      <c r="G5063" s="176" t="s">
        <v>138</v>
      </c>
      <c r="H5063" s="176" t="s">
        <v>151</v>
      </c>
      <c r="I5063" s="176" t="s">
        <v>152</v>
      </c>
      <c r="J5063" s="250" t="s">
        <v>13</v>
      </c>
      <c r="K5063" s="178">
        <v>500</v>
      </c>
      <c r="L5063" s="178">
        <v>0</v>
      </c>
      <c r="M5063" s="178">
        <v>0</v>
      </c>
      <c r="N5063" s="182" t="s">
        <v>146</v>
      </c>
      <c r="O5063" s="183" t="s">
        <v>146</v>
      </c>
    </row>
    <row r="5064" spans="1:15" customFormat="1" ht="15.5" x14ac:dyDescent="0.35">
      <c r="A5064" s="123" t="s">
        <v>10863</v>
      </c>
      <c r="B5064" s="124" t="s">
        <v>10864</v>
      </c>
      <c r="C5064" s="123" t="s">
        <v>90</v>
      </c>
      <c r="D5064" s="123" t="s">
        <v>63</v>
      </c>
      <c r="E5064" s="123" t="s">
        <v>327</v>
      </c>
      <c r="F5064" s="123">
        <v>2024</v>
      </c>
      <c r="G5064" s="123" t="s">
        <v>138</v>
      </c>
      <c r="H5064" s="123" t="s">
        <v>151</v>
      </c>
      <c r="I5064" s="123" t="s">
        <v>200</v>
      </c>
      <c r="J5064" s="251" t="s">
        <v>13</v>
      </c>
      <c r="K5064" s="181">
        <v>768903</v>
      </c>
      <c r="L5064" s="181">
        <v>0</v>
      </c>
      <c r="M5064" s="181">
        <v>0</v>
      </c>
      <c r="N5064" s="182" t="s">
        <v>146</v>
      </c>
      <c r="O5064" s="183" t="s">
        <v>146</v>
      </c>
    </row>
    <row r="5065" spans="1:15" customFormat="1" ht="15.5" x14ac:dyDescent="0.35">
      <c r="A5065" s="176" t="s">
        <v>10865</v>
      </c>
      <c r="B5065" s="177" t="s">
        <v>10866</v>
      </c>
      <c r="C5065" s="176" t="s">
        <v>90</v>
      </c>
      <c r="D5065" s="176" t="s">
        <v>306</v>
      </c>
      <c r="E5065" s="176" t="s">
        <v>1116</v>
      </c>
      <c r="F5065" s="176">
        <v>2024</v>
      </c>
      <c r="G5065" s="176" t="s">
        <v>138</v>
      </c>
      <c r="H5065" s="176" t="s">
        <v>151</v>
      </c>
      <c r="I5065" s="176" t="s">
        <v>200</v>
      </c>
      <c r="J5065" s="250" t="s">
        <v>13</v>
      </c>
      <c r="K5065" s="178">
        <v>1014600</v>
      </c>
      <c r="L5065" s="178">
        <v>0</v>
      </c>
      <c r="M5065" s="178">
        <v>0</v>
      </c>
      <c r="N5065" s="182" t="s">
        <v>146</v>
      </c>
      <c r="O5065" s="183" t="s">
        <v>146</v>
      </c>
    </row>
    <row r="5066" spans="1:15" customFormat="1" ht="15.5" x14ac:dyDescent="0.35">
      <c r="A5066" s="123" t="s">
        <v>10867</v>
      </c>
      <c r="B5066" s="124" t="s">
        <v>10868</v>
      </c>
      <c r="C5066" s="123" t="s">
        <v>90</v>
      </c>
      <c r="D5066" s="123" t="s">
        <v>63</v>
      </c>
      <c r="E5066" s="123" t="s">
        <v>63</v>
      </c>
      <c r="F5066" s="123">
        <v>2024</v>
      </c>
      <c r="G5066" s="123" t="s">
        <v>138</v>
      </c>
      <c r="H5066" s="123" t="s">
        <v>162</v>
      </c>
      <c r="I5066" s="123" t="s">
        <v>252</v>
      </c>
      <c r="J5066" s="251" t="s">
        <v>13</v>
      </c>
      <c r="K5066" s="181">
        <v>154955</v>
      </c>
      <c r="L5066" s="181">
        <v>0</v>
      </c>
      <c r="M5066" s="181">
        <v>0</v>
      </c>
      <c r="N5066" s="182" t="s">
        <v>146</v>
      </c>
      <c r="O5066" s="183" t="s">
        <v>146</v>
      </c>
    </row>
    <row r="5067" spans="1:15" customFormat="1" ht="15.5" x14ac:dyDescent="0.35">
      <c r="A5067" s="176" t="s">
        <v>10869</v>
      </c>
      <c r="B5067" s="177" t="s">
        <v>10870</v>
      </c>
      <c r="C5067" s="176" t="s">
        <v>90</v>
      </c>
      <c r="D5067" s="176" t="s">
        <v>205</v>
      </c>
      <c r="E5067" s="176" t="s">
        <v>205</v>
      </c>
      <c r="F5067" s="176">
        <v>2024</v>
      </c>
      <c r="G5067" s="176" t="s">
        <v>138</v>
      </c>
      <c r="H5067" s="176" t="s">
        <v>151</v>
      </c>
      <c r="I5067" s="176" t="s">
        <v>200</v>
      </c>
      <c r="J5067" s="250" t="s">
        <v>13</v>
      </c>
      <c r="K5067" s="178">
        <v>654936</v>
      </c>
      <c r="L5067" s="178">
        <v>0</v>
      </c>
      <c r="M5067" s="178">
        <v>0</v>
      </c>
      <c r="N5067" s="182" t="s">
        <v>146</v>
      </c>
      <c r="O5067" s="183" t="s">
        <v>146</v>
      </c>
    </row>
    <row r="5068" spans="1:15" customFormat="1" ht="15.5" x14ac:dyDescent="0.35">
      <c r="A5068" s="123" t="s">
        <v>10871</v>
      </c>
      <c r="B5068" s="124" t="s">
        <v>10872</v>
      </c>
      <c r="C5068" s="123" t="s">
        <v>90</v>
      </c>
      <c r="D5068" s="123" t="s">
        <v>306</v>
      </c>
      <c r="E5068" s="123" t="s">
        <v>2024</v>
      </c>
      <c r="F5068" s="123">
        <v>2024</v>
      </c>
      <c r="G5068" s="123" t="s">
        <v>251</v>
      </c>
      <c r="H5068" s="123" t="s">
        <v>210</v>
      </c>
      <c r="I5068" s="123" t="s">
        <v>289</v>
      </c>
      <c r="J5068" s="251" t="s">
        <v>13</v>
      </c>
      <c r="K5068" s="181">
        <v>65747</v>
      </c>
      <c r="L5068" s="181">
        <v>0</v>
      </c>
      <c r="M5068" s="181">
        <v>0</v>
      </c>
      <c r="N5068" s="182" t="s">
        <v>146</v>
      </c>
      <c r="O5068" s="183" t="s">
        <v>146</v>
      </c>
    </row>
    <row r="5069" spans="1:15" customFormat="1" ht="15.5" x14ac:dyDescent="0.35">
      <c r="A5069" s="176" t="s">
        <v>10873</v>
      </c>
      <c r="B5069" s="177" t="s">
        <v>10874</v>
      </c>
      <c r="C5069" s="176" t="s">
        <v>111</v>
      </c>
      <c r="D5069" s="176" t="s">
        <v>155</v>
      </c>
      <c r="E5069" s="176" t="s">
        <v>155</v>
      </c>
      <c r="F5069" s="176">
        <v>2024</v>
      </c>
      <c r="G5069" s="176" t="s">
        <v>138</v>
      </c>
      <c r="H5069" s="176" t="s">
        <v>151</v>
      </c>
      <c r="I5069" s="176" t="s">
        <v>152</v>
      </c>
      <c r="J5069" s="250" t="s">
        <v>13</v>
      </c>
      <c r="K5069" s="178">
        <v>22500</v>
      </c>
      <c r="L5069" s="178">
        <v>0</v>
      </c>
      <c r="M5069" s="178">
        <v>0</v>
      </c>
      <c r="N5069" s="182" t="s">
        <v>146</v>
      </c>
      <c r="O5069" s="183" t="s">
        <v>146</v>
      </c>
    </row>
    <row r="5070" spans="1:15" customFormat="1" ht="15.5" x14ac:dyDescent="0.35">
      <c r="A5070" s="123" t="s">
        <v>10875</v>
      </c>
      <c r="B5070" s="124" t="s">
        <v>10876</v>
      </c>
      <c r="C5070" s="123" t="s">
        <v>93</v>
      </c>
      <c r="D5070" s="123" t="s">
        <v>194</v>
      </c>
      <c r="E5070" s="123" t="s">
        <v>194</v>
      </c>
      <c r="F5070" s="123">
        <v>2024</v>
      </c>
      <c r="G5070" s="123" t="s">
        <v>138</v>
      </c>
      <c r="H5070" s="123" t="s">
        <v>321</v>
      </c>
      <c r="I5070" s="123" t="s">
        <v>3675</v>
      </c>
      <c r="J5070" s="251" t="s">
        <v>13</v>
      </c>
      <c r="K5070" s="181">
        <v>1</v>
      </c>
      <c r="L5070" s="181">
        <v>0</v>
      </c>
      <c r="M5070" s="181">
        <v>0</v>
      </c>
      <c r="N5070" s="182" t="s">
        <v>146</v>
      </c>
      <c r="O5070" s="183" t="s">
        <v>146</v>
      </c>
    </row>
    <row r="5071" spans="1:15" customFormat="1" ht="15.5" x14ac:dyDescent="0.35">
      <c r="A5071" s="176" t="s">
        <v>10877</v>
      </c>
      <c r="B5071" s="177" t="s">
        <v>10878</v>
      </c>
      <c r="C5071" s="176" t="s">
        <v>96</v>
      </c>
      <c r="D5071" s="176" t="s">
        <v>166</v>
      </c>
      <c r="E5071" s="176" t="s">
        <v>274</v>
      </c>
      <c r="F5071" s="176">
        <v>2024</v>
      </c>
      <c r="G5071" s="176" t="s">
        <v>251</v>
      </c>
      <c r="H5071" s="176" t="s">
        <v>144</v>
      </c>
      <c r="I5071" s="176" t="s">
        <v>282</v>
      </c>
      <c r="J5071" s="250" t="s">
        <v>13</v>
      </c>
      <c r="K5071" s="178">
        <v>55120</v>
      </c>
      <c r="L5071" s="178">
        <v>0</v>
      </c>
      <c r="M5071" s="178">
        <v>0</v>
      </c>
      <c r="N5071" s="182" t="s">
        <v>146</v>
      </c>
      <c r="O5071" s="183" t="s">
        <v>146</v>
      </c>
    </row>
    <row r="5072" spans="1:15" customFormat="1" ht="15.5" x14ac:dyDescent="0.35">
      <c r="A5072" s="123" t="s">
        <v>10879</v>
      </c>
      <c r="B5072" s="124" t="s">
        <v>10880</v>
      </c>
      <c r="C5072" s="123" t="s">
        <v>109</v>
      </c>
      <c r="D5072" s="123" t="s">
        <v>288</v>
      </c>
      <c r="E5072" s="123" t="s">
        <v>3852</v>
      </c>
      <c r="F5072" s="123">
        <v>2024</v>
      </c>
      <c r="G5072" s="123" t="s">
        <v>138</v>
      </c>
      <c r="H5072" s="123" t="s">
        <v>151</v>
      </c>
      <c r="I5072" s="123" t="s">
        <v>152</v>
      </c>
      <c r="J5072" s="251" t="s">
        <v>13</v>
      </c>
      <c r="K5072" s="181">
        <v>56833</v>
      </c>
      <c r="L5072" s="181">
        <v>0</v>
      </c>
      <c r="M5072" s="181">
        <v>0</v>
      </c>
      <c r="N5072" s="182" t="s">
        <v>146</v>
      </c>
      <c r="O5072" s="183" t="s">
        <v>146</v>
      </c>
    </row>
    <row r="5073" spans="1:15" customFormat="1" ht="15.5" x14ac:dyDescent="0.35">
      <c r="A5073" s="176" t="s">
        <v>10881</v>
      </c>
      <c r="B5073" s="177" t="s">
        <v>10882</v>
      </c>
      <c r="C5073" s="176" t="s">
        <v>109</v>
      </c>
      <c r="D5073" s="176" t="s">
        <v>288</v>
      </c>
      <c r="E5073" s="176" t="s">
        <v>3852</v>
      </c>
      <c r="F5073" s="176">
        <v>2024</v>
      </c>
      <c r="G5073" s="176" t="s">
        <v>138</v>
      </c>
      <c r="H5073" s="176" t="s">
        <v>151</v>
      </c>
      <c r="I5073" s="176" t="s">
        <v>152</v>
      </c>
      <c r="J5073" s="250" t="s">
        <v>13</v>
      </c>
      <c r="K5073" s="178">
        <v>60142</v>
      </c>
      <c r="L5073" s="178">
        <v>0</v>
      </c>
      <c r="M5073" s="178">
        <v>0</v>
      </c>
      <c r="N5073" s="182" t="s">
        <v>146</v>
      </c>
      <c r="O5073" s="183" t="s">
        <v>146</v>
      </c>
    </row>
    <row r="5074" spans="1:15" customFormat="1" ht="15.5" x14ac:dyDescent="0.35">
      <c r="A5074" s="123" t="s">
        <v>10883</v>
      </c>
      <c r="B5074" s="124" t="s">
        <v>10884</v>
      </c>
      <c r="C5074" s="123" t="s">
        <v>90</v>
      </c>
      <c r="D5074" s="123" t="s">
        <v>205</v>
      </c>
      <c r="E5074" s="123" t="s">
        <v>206</v>
      </c>
      <c r="F5074" s="123">
        <v>2024</v>
      </c>
      <c r="G5074" s="123" t="s">
        <v>138</v>
      </c>
      <c r="H5074" s="123" t="s">
        <v>151</v>
      </c>
      <c r="I5074" s="123" t="s">
        <v>200</v>
      </c>
      <c r="J5074" s="251" t="s">
        <v>13</v>
      </c>
      <c r="K5074" s="181">
        <v>91536</v>
      </c>
      <c r="L5074" s="181">
        <v>0</v>
      </c>
      <c r="M5074" s="181">
        <v>0</v>
      </c>
      <c r="N5074" s="182" t="s">
        <v>146</v>
      </c>
      <c r="O5074" s="183" t="s">
        <v>146</v>
      </c>
    </row>
    <row r="5075" spans="1:15" customFormat="1" ht="15.5" x14ac:dyDescent="0.35">
      <c r="A5075" s="176" t="s">
        <v>10885</v>
      </c>
      <c r="B5075" s="177" t="s">
        <v>10886</v>
      </c>
      <c r="C5075" s="176" t="s">
        <v>109</v>
      </c>
      <c r="D5075" s="176" t="s">
        <v>171</v>
      </c>
      <c r="E5075" s="176" t="s">
        <v>1047</v>
      </c>
      <c r="F5075" s="176">
        <v>2024</v>
      </c>
      <c r="G5075" s="176" t="s">
        <v>138</v>
      </c>
      <c r="H5075" s="176" t="s">
        <v>182</v>
      </c>
      <c r="I5075" s="176" t="s">
        <v>330</v>
      </c>
      <c r="J5075" s="250" t="s">
        <v>13</v>
      </c>
      <c r="K5075" s="178">
        <v>591700</v>
      </c>
      <c r="L5075" s="178">
        <v>0</v>
      </c>
      <c r="M5075" s="178">
        <v>0</v>
      </c>
      <c r="N5075" s="182" t="s">
        <v>146</v>
      </c>
      <c r="O5075" s="183" t="s">
        <v>146</v>
      </c>
    </row>
    <row r="5076" spans="1:15" customFormat="1" ht="15.5" x14ac:dyDescent="0.35">
      <c r="A5076" s="123" t="s">
        <v>10887</v>
      </c>
      <c r="B5076" s="124" t="s">
        <v>10888</v>
      </c>
      <c r="C5076" s="123" t="s">
        <v>109</v>
      </c>
      <c r="D5076" s="123" t="s">
        <v>288</v>
      </c>
      <c r="E5076" s="123" t="s">
        <v>1078</v>
      </c>
      <c r="F5076" s="123">
        <v>2024</v>
      </c>
      <c r="G5076" s="123" t="s">
        <v>138</v>
      </c>
      <c r="H5076" s="123" t="s">
        <v>139</v>
      </c>
      <c r="I5076" s="123" t="s">
        <v>397</v>
      </c>
      <c r="J5076" s="251" t="s">
        <v>77</v>
      </c>
      <c r="K5076" s="181">
        <v>2200</v>
      </c>
      <c r="L5076" s="181">
        <v>0</v>
      </c>
      <c r="M5076" s="181">
        <v>0</v>
      </c>
      <c r="N5076" s="182" t="s">
        <v>146</v>
      </c>
      <c r="O5076" s="183" t="s">
        <v>146</v>
      </c>
    </row>
    <row r="5077" spans="1:15" customFormat="1" ht="15.5" x14ac:dyDescent="0.35">
      <c r="A5077" s="176" t="s">
        <v>10889</v>
      </c>
      <c r="B5077" s="177" t="s">
        <v>10890</v>
      </c>
      <c r="C5077" s="176" t="s">
        <v>109</v>
      </c>
      <c r="D5077" s="176" t="s">
        <v>368</v>
      </c>
      <c r="E5077" s="176" t="s">
        <v>368</v>
      </c>
      <c r="F5077" s="176">
        <v>2024</v>
      </c>
      <c r="G5077" s="176" t="s">
        <v>138</v>
      </c>
      <c r="H5077" s="176" t="s">
        <v>182</v>
      </c>
      <c r="I5077" s="176" t="s">
        <v>330</v>
      </c>
      <c r="J5077" s="250" t="s">
        <v>13</v>
      </c>
      <c r="K5077" s="178">
        <v>662533</v>
      </c>
      <c r="L5077" s="178">
        <v>0</v>
      </c>
      <c r="M5077" s="178">
        <v>0</v>
      </c>
      <c r="N5077" s="182" t="s">
        <v>146</v>
      </c>
      <c r="O5077" s="183" t="s">
        <v>146</v>
      </c>
    </row>
    <row r="5078" spans="1:15" customFormat="1" ht="15.5" x14ac:dyDescent="0.35">
      <c r="A5078" s="123" t="s">
        <v>10891</v>
      </c>
      <c r="B5078" s="124" t="s">
        <v>10892</v>
      </c>
      <c r="C5078" s="123" t="s">
        <v>109</v>
      </c>
      <c r="D5078" s="123" t="s">
        <v>368</v>
      </c>
      <c r="E5078" s="123" t="s">
        <v>535</v>
      </c>
      <c r="F5078" s="123">
        <v>2024</v>
      </c>
      <c r="G5078" s="123" t="s">
        <v>138</v>
      </c>
      <c r="H5078" s="123" t="s">
        <v>182</v>
      </c>
      <c r="I5078" s="123" t="s">
        <v>330</v>
      </c>
      <c r="J5078" s="251" t="s">
        <v>13</v>
      </c>
      <c r="K5078" s="181">
        <v>777870</v>
      </c>
      <c r="L5078" s="181">
        <v>0</v>
      </c>
      <c r="M5078" s="181">
        <v>0</v>
      </c>
      <c r="N5078" s="182" t="s">
        <v>146</v>
      </c>
      <c r="O5078" s="183" t="s">
        <v>146</v>
      </c>
    </row>
    <row r="5079" spans="1:15" customFormat="1" ht="15.5" x14ac:dyDescent="0.35">
      <c r="A5079" s="176" t="s">
        <v>10893</v>
      </c>
      <c r="B5079" s="177" t="s">
        <v>10894</v>
      </c>
      <c r="C5079" s="176" t="s">
        <v>111</v>
      </c>
      <c r="D5079" s="176" t="s">
        <v>155</v>
      </c>
      <c r="E5079" s="176" t="s">
        <v>155</v>
      </c>
      <c r="F5079" s="176">
        <v>2024</v>
      </c>
      <c r="G5079" s="176" t="s">
        <v>138</v>
      </c>
      <c r="H5079" s="176" t="s">
        <v>144</v>
      </c>
      <c r="I5079" s="176" t="s">
        <v>145</v>
      </c>
      <c r="J5079" s="250" t="s">
        <v>77</v>
      </c>
      <c r="K5079" s="178">
        <v>12000</v>
      </c>
      <c r="L5079" s="178">
        <v>0</v>
      </c>
      <c r="M5079" s="178">
        <v>0</v>
      </c>
      <c r="N5079" s="182" t="s">
        <v>146</v>
      </c>
      <c r="O5079" s="183" t="s">
        <v>146</v>
      </c>
    </row>
    <row r="5080" spans="1:15" customFormat="1" ht="15.5" x14ac:dyDescent="0.35">
      <c r="A5080" s="123" t="s">
        <v>10895</v>
      </c>
      <c r="B5080" s="124" t="s">
        <v>10896</v>
      </c>
      <c r="C5080" s="123" t="s">
        <v>109</v>
      </c>
      <c r="D5080" s="123" t="s">
        <v>288</v>
      </c>
      <c r="E5080" s="123" t="s">
        <v>1078</v>
      </c>
      <c r="F5080" s="123">
        <v>2024</v>
      </c>
      <c r="G5080" s="123" t="s">
        <v>138</v>
      </c>
      <c r="H5080" s="123" t="s">
        <v>182</v>
      </c>
      <c r="I5080" s="123" t="s">
        <v>330</v>
      </c>
      <c r="J5080" s="251" t="s">
        <v>13</v>
      </c>
      <c r="K5080" s="181">
        <v>583737</v>
      </c>
      <c r="L5080" s="181">
        <v>0</v>
      </c>
      <c r="M5080" s="181">
        <v>0</v>
      </c>
      <c r="N5080" s="182" t="s">
        <v>146</v>
      </c>
      <c r="O5080" s="183" t="s">
        <v>146</v>
      </c>
    </row>
    <row r="5081" spans="1:15" customFormat="1" ht="15.5" x14ac:dyDescent="0.35">
      <c r="A5081" s="176" t="s">
        <v>10897</v>
      </c>
      <c r="B5081" s="177" t="s">
        <v>10898</v>
      </c>
      <c r="C5081" s="176" t="s">
        <v>91</v>
      </c>
      <c r="D5081" s="176" t="s">
        <v>384</v>
      </c>
      <c r="E5081" s="176" t="s">
        <v>518</v>
      </c>
      <c r="F5081" s="176">
        <v>2024</v>
      </c>
      <c r="G5081" s="176" t="s">
        <v>138</v>
      </c>
      <c r="H5081" s="176" t="s">
        <v>182</v>
      </c>
      <c r="I5081" s="176" t="s">
        <v>330</v>
      </c>
      <c r="J5081" s="250" t="s">
        <v>13</v>
      </c>
      <c r="K5081" s="178">
        <v>10000</v>
      </c>
      <c r="L5081" s="178">
        <v>0</v>
      </c>
      <c r="M5081" s="178">
        <v>0</v>
      </c>
      <c r="N5081" s="182" t="s">
        <v>146</v>
      </c>
      <c r="O5081" s="183" t="s">
        <v>146</v>
      </c>
    </row>
    <row r="5082" spans="1:15" customFormat="1" ht="15.5" x14ac:dyDescent="0.35">
      <c r="A5082" s="123" t="s">
        <v>10899</v>
      </c>
      <c r="B5082" s="124" t="s">
        <v>10900</v>
      </c>
      <c r="C5082" s="123" t="s">
        <v>109</v>
      </c>
      <c r="D5082" s="123" t="s">
        <v>288</v>
      </c>
      <c r="E5082" s="123" t="s">
        <v>3852</v>
      </c>
      <c r="F5082" s="123">
        <v>2024</v>
      </c>
      <c r="G5082" s="123" t="s">
        <v>138</v>
      </c>
      <c r="H5082" s="123" t="s">
        <v>182</v>
      </c>
      <c r="I5082" s="123" t="s">
        <v>330</v>
      </c>
      <c r="J5082" s="251" t="s">
        <v>13</v>
      </c>
      <c r="K5082" s="181">
        <v>327361</v>
      </c>
      <c r="L5082" s="181">
        <v>0</v>
      </c>
      <c r="M5082" s="181">
        <v>0</v>
      </c>
      <c r="N5082" s="182" t="s">
        <v>146</v>
      </c>
      <c r="O5082" s="183" t="s">
        <v>146</v>
      </c>
    </row>
    <row r="5083" spans="1:15" customFormat="1" ht="15.5" x14ac:dyDescent="0.35">
      <c r="A5083" s="176" t="s">
        <v>10901</v>
      </c>
      <c r="B5083" s="177" t="s">
        <v>10902</v>
      </c>
      <c r="C5083" s="176" t="s">
        <v>109</v>
      </c>
      <c r="D5083" s="176" t="s">
        <v>288</v>
      </c>
      <c r="E5083" s="176" t="s">
        <v>288</v>
      </c>
      <c r="F5083" s="176">
        <v>2024</v>
      </c>
      <c r="G5083" s="176" t="s">
        <v>138</v>
      </c>
      <c r="H5083" s="176" t="s">
        <v>182</v>
      </c>
      <c r="I5083" s="176" t="s">
        <v>330</v>
      </c>
      <c r="J5083" s="250" t="s">
        <v>13</v>
      </c>
      <c r="K5083" s="178">
        <v>551281</v>
      </c>
      <c r="L5083" s="178">
        <v>0</v>
      </c>
      <c r="M5083" s="178">
        <v>0</v>
      </c>
      <c r="N5083" s="182" t="s">
        <v>146</v>
      </c>
      <c r="O5083" s="183" t="s">
        <v>146</v>
      </c>
    </row>
    <row r="5084" spans="1:15" customFormat="1" ht="15.5" x14ac:dyDescent="0.35">
      <c r="A5084" s="123" t="s">
        <v>10903</v>
      </c>
      <c r="B5084" s="124" t="s">
        <v>10904</v>
      </c>
      <c r="C5084" s="123" t="s">
        <v>109</v>
      </c>
      <c r="D5084" s="123" t="s">
        <v>288</v>
      </c>
      <c r="E5084" s="123" t="s">
        <v>1496</v>
      </c>
      <c r="F5084" s="123">
        <v>2024</v>
      </c>
      <c r="G5084" s="123" t="s">
        <v>138</v>
      </c>
      <c r="H5084" s="123" t="s">
        <v>182</v>
      </c>
      <c r="I5084" s="123" t="s">
        <v>330</v>
      </c>
      <c r="J5084" s="251" t="s">
        <v>13</v>
      </c>
      <c r="K5084" s="181">
        <v>551281</v>
      </c>
      <c r="L5084" s="181">
        <v>0</v>
      </c>
      <c r="M5084" s="181">
        <v>0</v>
      </c>
      <c r="N5084" s="182" t="s">
        <v>146</v>
      </c>
      <c r="O5084" s="183" t="s">
        <v>146</v>
      </c>
    </row>
    <row r="5085" spans="1:15" customFormat="1" ht="15.5" x14ac:dyDescent="0.35">
      <c r="A5085" s="176" t="s">
        <v>10905</v>
      </c>
      <c r="B5085" s="177" t="s">
        <v>10906</v>
      </c>
      <c r="C5085" s="176" t="s">
        <v>109</v>
      </c>
      <c r="D5085" s="176" t="s">
        <v>368</v>
      </c>
      <c r="E5085" s="176" t="s">
        <v>1280</v>
      </c>
      <c r="F5085" s="176">
        <v>2024</v>
      </c>
      <c r="G5085" s="176" t="s">
        <v>138</v>
      </c>
      <c r="H5085" s="176" t="s">
        <v>182</v>
      </c>
      <c r="I5085" s="176" t="s">
        <v>330</v>
      </c>
      <c r="J5085" s="250" t="s">
        <v>13</v>
      </c>
      <c r="K5085" s="178">
        <v>551281</v>
      </c>
      <c r="L5085" s="178">
        <v>0</v>
      </c>
      <c r="M5085" s="178">
        <v>0</v>
      </c>
      <c r="N5085" s="182" t="s">
        <v>146</v>
      </c>
      <c r="O5085" s="183" t="s">
        <v>146</v>
      </c>
    </row>
    <row r="5086" spans="1:15" customFormat="1" ht="15.5" x14ac:dyDescent="0.35">
      <c r="A5086" s="123" t="s">
        <v>10907</v>
      </c>
      <c r="B5086" s="124" t="s">
        <v>10908</v>
      </c>
      <c r="C5086" s="123" t="s">
        <v>109</v>
      </c>
      <c r="D5086" s="123" t="s">
        <v>368</v>
      </c>
      <c r="E5086" s="123" t="s">
        <v>1280</v>
      </c>
      <c r="F5086" s="123">
        <v>2024</v>
      </c>
      <c r="G5086" s="123" t="s">
        <v>138</v>
      </c>
      <c r="H5086" s="123" t="s">
        <v>182</v>
      </c>
      <c r="I5086" s="123" t="s">
        <v>330</v>
      </c>
      <c r="J5086" s="251" t="s">
        <v>13</v>
      </c>
      <c r="K5086" s="181">
        <v>789836</v>
      </c>
      <c r="L5086" s="181">
        <v>0</v>
      </c>
      <c r="M5086" s="181">
        <v>0</v>
      </c>
      <c r="N5086" s="182" t="s">
        <v>146</v>
      </c>
      <c r="O5086" s="183" t="s">
        <v>146</v>
      </c>
    </row>
    <row r="5087" spans="1:15" customFormat="1" ht="15.5" x14ac:dyDescent="0.35">
      <c r="A5087" s="176" t="s">
        <v>10909</v>
      </c>
      <c r="B5087" s="177" t="s">
        <v>10910</v>
      </c>
      <c r="C5087" s="176" t="s">
        <v>109</v>
      </c>
      <c r="D5087" s="176" t="s">
        <v>171</v>
      </c>
      <c r="E5087" s="176" t="s">
        <v>1662</v>
      </c>
      <c r="F5087" s="176">
        <v>2024</v>
      </c>
      <c r="G5087" s="176" t="s">
        <v>138</v>
      </c>
      <c r="H5087" s="176" t="s">
        <v>182</v>
      </c>
      <c r="I5087" s="176" t="s">
        <v>330</v>
      </c>
      <c r="J5087" s="250" t="s">
        <v>13</v>
      </c>
      <c r="K5087" s="178">
        <v>551281</v>
      </c>
      <c r="L5087" s="178">
        <v>0</v>
      </c>
      <c r="M5087" s="178">
        <v>0</v>
      </c>
      <c r="N5087" s="182" t="s">
        <v>146</v>
      </c>
      <c r="O5087" s="183" t="s">
        <v>146</v>
      </c>
    </row>
    <row r="5088" spans="1:15" customFormat="1" ht="15.5" x14ac:dyDescent="0.35">
      <c r="A5088" s="123" t="s">
        <v>10911</v>
      </c>
      <c r="B5088" s="124" t="s">
        <v>10912</v>
      </c>
      <c r="C5088" s="123" t="s">
        <v>109</v>
      </c>
      <c r="D5088" s="123" t="s">
        <v>171</v>
      </c>
      <c r="E5088" s="123" t="s">
        <v>2740</v>
      </c>
      <c r="F5088" s="123">
        <v>2024</v>
      </c>
      <c r="G5088" s="123" t="s">
        <v>138</v>
      </c>
      <c r="H5088" s="123" t="s">
        <v>182</v>
      </c>
      <c r="I5088" s="123" t="s">
        <v>330</v>
      </c>
      <c r="J5088" s="251" t="s">
        <v>13</v>
      </c>
      <c r="K5088" s="181">
        <v>579468</v>
      </c>
      <c r="L5088" s="181">
        <v>0</v>
      </c>
      <c r="M5088" s="181">
        <v>0</v>
      </c>
      <c r="N5088" s="182" t="s">
        <v>146</v>
      </c>
      <c r="O5088" s="183" t="s">
        <v>146</v>
      </c>
    </row>
    <row r="5089" spans="1:15" customFormat="1" ht="15.5" x14ac:dyDescent="0.35">
      <c r="A5089" s="176" t="s">
        <v>10913</v>
      </c>
      <c r="B5089" s="177" t="s">
        <v>10914</v>
      </c>
      <c r="C5089" s="176" t="s">
        <v>109</v>
      </c>
      <c r="D5089" s="176" t="s">
        <v>288</v>
      </c>
      <c r="E5089" s="176" t="s">
        <v>1614</v>
      </c>
      <c r="F5089" s="176">
        <v>2024</v>
      </c>
      <c r="G5089" s="176" t="s">
        <v>138</v>
      </c>
      <c r="H5089" s="176" t="s">
        <v>182</v>
      </c>
      <c r="I5089" s="176" t="s">
        <v>330</v>
      </c>
      <c r="J5089" s="250" t="s">
        <v>13</v>
      </c>
      <c r="K5089" s="178">
        <v>695755</v>
      </c>
      <c r="L5089" s="178">
        <v>0</v>
      </c>
      <c r="M5089" s="178">
        <v>0</v>
      </c>
      <c r="N5089" s="182" t="s">
        <v>146</v>
      </c>
      <c r="O5089" s="183" t="s">
        <v>146</v>
      </c>
    </row>
    <row r="5090" spans="1:15" customFormat="1" ht="15.5" x14ac:dyDescent="0.35">
      <c r="A5090" s="123" t="s">
        <v>10915</v>
      </c>
      <c r="B5090" s="124" t="s">
        <v>10916</v>
      </c>
      <c r="C5090" s="123" t="s">
        <v>92</v>
      </c>
      <c r="D5090" s="123" t="s">
        <v>155</v>
      </c>
      <c r="E5090" s="123" t="s">
        <v>155</v>
      </c>
      <c r="F5090" s="123">
        <v>2024</v>
      </c>
      <c r="G5090" s="123" t="s">
        <v>138</v>
      </c>
      <c r="H5090" s="123" t="s">
        <v>196</v>
      </c>
      <c r="I5090" s="123" t="s">
        <v>196</v>
      </c>
      <c r="J5090" s="251" t="s">
        <v>14</v>
      </c>
      <c r="K5090" s="181">
        <v>268555</v>
      </c>
      <c r="L5090" s="181">
        <v>0</v>
      </c>
      <c r="M5090" s="181">
        <v>0</v>
      </c>
      <c r="N5090" s="182" t="s">
        <v>146</v>
      </c>
      <c r="O5090" s="183" t="s">
        <v>146</v>
      </c>
    </row>
    <row r="5091" spans="1:15" customFormat="1" ht="15.5" x14ac:dyDescent="0.35">
      <c r="A5091" s="176" t="s">
        <v>10917</v>
      </c>
      <c r="B5091" s="177" t="s">
        <v>10918</v>
      </c>
      <c r="C5091" s="176" t="s">
        <v>100</v>
      </c>
      <c r="D5091" s="176" t="s">
        <v>73</v>
      </c>
      <c r="E5091" s="176" t="s">
        <v>1009</v>
      </c>
      <c r="F5091" s="176">
        <v>2024</v>
      </c>
      <c r="G5091" s="176" t="s">
        <v>251</v>
      </c>
      <c r="H5091" s="176" t="s">
        <v>210</v>
      </c>
      <c r="I5091" s="176" t="s">
        <v>211</v>
      </c>
      <c r="J5091" s="250" t="s">
        <v>13</v>
      </c>
      <c r="K5091" s="178">
        <v>180562</v>
      </c>
      <c r="L5091" s="178">
        <v>0</v>
      </c>
      <c r="M5091" s="178">
        <v>0</v>
      </c>
      <c r="N5091" s="182" t="s">
        <v>146</v>
      </c>
      <c r="O5091" s="183" t="s">
        <v>146</v>
      </c>
    </row>
    <row r="5092" spans="1:15" customFormat="1" ht="15.5" x14ac:dyDescent="0.35">
      <c r="A5092" s="123" t="s">
        <v>10919</v>
      </c>
      <c r="B5092" s="124" t="s">
        <v>10920</v>
      </c>
      <c r="C5092" s="123" t="s">
        <v>109</v>
      </c>
      <c r="D5092" s="123" t="s">
        <v>288</v>
      </c>
      <c r="E5092" s="123" t="s">
        <v>1496</v>
      </c>
      <c r="F5092" s="123">
        <v>2024</v>
      </c>
      <c r="G5092" s="123" t="s">
        <v>138</v>
      </c>
      <c r="H5092" s="123" t="s">
        <v>196</v>
      </c>
      <c r="I5092" s="123" t="s">
        <v>196</v>
      </c>
      <c r="J5092" s="251" t="s">
        <v>77</v>
      </c>
      <c r="K5092" s="181">
        <v>211461</v>
      </c>
      <c r="L5092" s="181">
        <v>0</v>
      </c>
      <c r="M5092" s="181">
        <v>0</v>
      </c>
      <c r="N5092" s="182" t="s">
        <v>146</v>
      </c>
      <c r="O5092" s="183" t="s">
        <v>146</v>
      </c>
    </row>
    <row r="5093" spans="1:15" customFormat="1" ht="15.5" x14ac:dyDescent="0.35">
      <c r="A5093" s="176" t="s">
        <v>10921</v>
      </c>
      <c r="B5093" s="177" t="s">
        <v>10922</v>
      </c>
      <c r="C5093" s="176" t="s">
        <v>91</v>
      </c>
      <c r="D5093" s="176" t="s">
        <v>384</v>
      </c>
      <c r="E5093" s="176" t="s">
        <v>2636</v>
      </c>
      <c r="F5093" s="176">
        <v>2024</v>
      </c>
      <c r="G5093" s="176" t="s">
        <v>138</v>
      </c>
      <c r="H5093" s="176" t="s">
        <v>182</v>
      </c>
      <c r="I5093" s="176" t="s">
        <v>330</v>
      </c>
      <c r="J5093" s="250" t="s">
        <v>77</v>
      </c>
      <c r="K5093" s="178">
        <v>114093</v>
      </c>
      <c r="L5093" s="178">
        <v>0</v>
      </c>
      <c r="M5093" s="178">
        <v>0</v>
      </c>
      <c r="N5093" s="182" t="s">
        <v>146</v>
      </c>
      <c r="O5093" s="183" t="s">
        <v>146</v>
      </c>
    </row>
    <row r="5094" spans="1:15" customFormat="1" ht="15.5" x14ac:dyDescent="0.35">
      <c r="A5094" s="123" t="s">
        <v>10923</v>
      </c>
      <c r="B5094" s="124" t="s">
        <v>10924</v>
      </c>
      <c r="C5094" s="123" t="s">
        <v>92</v>
      </c>
      <c r="D5094" s="123" t="s">
        <v>361</v>
      </c>
      <c r="E5094" s="123" t="s">
        <v>2068</v>
      </c>
      <c r="F5094" s="123">
        <v>2024</v>
      </c>
      <c r="G5094" s="123" t="s">
        <v>138</v>
      </c>
      <c r="H5094" s="123" t="s">
        <v>210</v>
      </c>
      <c r="I5094" s="123" t="s">
        <v>1370</v>
      </c>
      <c r="J5094" s="251" t="s">
        <v>14</v>
      </c>
      <c r="K5094" s="181">
        <v>5759128</v>
      </c>
      <c r="L5094" s="181">
        <v>0</v>
      </c>
      <c r="M5094" s="181">
        <v>0</v>
      </c>
      <c r="N5094" s="182" t="s">
        <v>146</v>
      </c>
      <c r="O5094" s="183" t="s">
        <v>146</v>
      </c>
    </row>
    <row r="5095" spans="1:15" customFormat="1" ht="15.5" x14ac:dyDescent="0.35">
      <c r="A5095" s="176" t="s">
        <v>10925</v>
      </c>
      <c r="B5095" s="177" t="s">
        <v>10926</v>
      </c>
      <c r="C5095" s="176" t="s">
        <v>96</v>
      </c>
      <c r="D5095" s="176" t="s">
        <v>166</v>
      </c>
      <c r="E5095" s="176" t="s">
        <v>214</v>
      </c>
      <c r="F5095" s="176">
        <v>2024</v>
      </c>
      <c r="G5095" s="176" t="s">
        <v>138</v>
      </c>
      <c r="H5095" s="176" t="s">
        <v>182</v>
      </c>
      <c r="I5095" s="176" t="s">
        <v>330</v>
      </c>
      <c r="J5095" s="250" t="s">
        <v>13</v>
      </c>
      <c r="K5095" s="178">
        <v>70844</v>
      </c>
      <c r="L5095" s="178">
        <v>0</v>
      </c>
      <c r="M5095" s="178">
        <v>0</v>
      </c>
      <c r="N5095" s="182" t="s">
        <v>146</v>
      </c>
      <c r="O5095" s="183" t="s">
        <v>146</v>
      </c>
    </row>
    <row r="5096" spans="1:15" customFormat="1" ht="15.5" x14ac:dyDescent="0.35">
      <c r="A5096" s="123" t="s">
        <v>10927</v>
      </c>
      <c r="B5096" s="124" t="s">
        <v>10928</v>
      </c>
      <c r="C5096" s="123" t="s">
        <v>91</v>
      </c>
      <c r="D5096" s="123" t="s">
        <v>763</v>
      </c>
      <c r="E5096" s="123" t="s">
        <v>763</v>
      </c>
      <c r="F5096" s="123">
        <v>2024</v>
      </c>
      <c r="G5096" s="123" t="s">
        <v>138</v>
      </c>
      <c r="H5096" s="123" t="s">
        <v>419</v>
      </c>
      <c r="I5096" s="123" t="s">
        <v>1018</v>
      </c>
      <c r="J5096" s="251" t="s">
        <v>77</v>
      </c>
      <c r="K5096" s="181">
        <v>85235</v>
      </c>
      <c r="L5096" s="181">
        <v>0</v>
      </c>
      <c r="M5096" s="181">
        <v>0</v>
      </c>
      <c r="N5096" s="182" t="s">
        <v>146</v>
      </c>
      <c r="O5096" s="183" t="s">
        <v>146</v>
      </c>
    </row>
    <row r="5097" spans="1:15" customFormat="1" ht="15.5" x14ac:dyDescent="0.35">
      <c r="A5097" s="176" t="s">
        <v>10929</v>
      </c>
      <c r="B5097" s="177" t="s">
        <v>10930</v>
      </c>
      <c r="C5097" s="176" t="s">
        <v>87</v>
      </c>
      <c r="D5097" s="176" t="s">
        <v>60</v>
      </c>
      <c r="E5097" s="176" t="s">
        <v>418</v>
      </c>
      <c r="F5097" s="176">
        <v>2024</v>
      </c>
      <c r="G5097" s="176" t="s">
        <v>138</v>
      </c>
      <c r="H5097" s="176" t="s">
        <v>151</v>
      </c>
      <c r="I5097" s="176" t="s">
        <v>200</v>
      </c>
      <c r="J5097" s="250" t="s">
        <v>13</v>
      </c>
      <c r="K5097" s="178">
        <v>418000</v>
      </c>
      <c r="L5097" s="178">
        <v>0</v>
      </c>
      <c r="M5097" s="178">
        <v>0</v>
      </c>
      <c r="N5097" s="182" t="s">
        <v>146</v>
      </c>
      <c r="O5097" s="183" t="s">
        <v>146</v>
      </c>
    </row>
    <row r="5098" spans="1:15" customFormat="1" ht="15.5" x14ac:dyDescent="0.35">
      <c r="A5098" s="123" t="s">
        <v>10931</v>
      </c>
      <c r="B5098" s="124" t="s">
        <v>10932</v>
      </c>
      <c r="C5098" s="123" t="s">
        <v>100</v>
      </c>
      <c r="D5098" s="123" t="s">
        <v>73</v>
      </c>
      <c r="E5098" s="123" t="s">
        <v>1009</v>
      </c>
      <c r="F5098" s="123">
        <v>2024</v>
      </c>
      <c r="G5098" s="123" t="s">
        <v>138</v>
      </c>
      <c r="H5098" s="123" t="s">
        <v>151</v>
      </c>
      <c r="I5098" s="123" t="s">
        <v>200</v>
      </c>
      <c r="J5098" s="251" t="s">
        <v>13</v>
      </c>
      <c r="K5098" s="181">
        <v>286115</v>
      </c>
      <c r="L5098" s="181">
        <v>0</v>
      </c>
      <c r="M5098" s="181">
        <v>0</v>
      </c>
      <c r="N5098" s="182" t="s">
        <v>146</v>
      </c>
      <c r="O5098" s="183" t="s">
        <v>146</v>
      </c>
    </row>
    <row r="5099" spans="1:15" customFormat="1" ht="15.5" x14ac:dyDescent="0.35">
      <c r="A5099" s="176" t="s">
        <v>10933</v>
      </c>
      <c r="B5099" s="177" t="s">
        <v>10934</v>
      </c>
      <c r="C5099" s="176" t="s">
        <v>89</v>
      </c>
      <c r="D5099" s="176" t="s">
        <v>186</v>
      </c>
      <c r="E5099" s="176" t="s">
        <v>187</v>
      </c>
      <c r="F5099" s="176">
        <v>2024</v>
      </c>
      <c r="G5099" s="176" t="s">
        <v>138</v>
      </c>
      <c r="H5099" s="176" t="s">
        <v>162</v>
      </c>
      <c r="I5099" s="176" t="s">
        <v>1018</v>
      </c>
      <c r="J5099" s="250" t="s">
        <v>13</v>
      </c>
      <c r="K5099" s="178">
        <v>0</v>
      </c>
      <c r="L5099" s="178">
        <v>0</v>
      </c>
      <c r="M5099" s="178">
        <v>0</v>
      </c>
      <c r="N5099" s="182" t="s">
        <v>146</v>
      </c>
      <c r="O5099" s="183" t="s">
        <v>146</v>
      </c>
    </row>
    <row r="5100" spans="1:15" customFormat="1" ht="15.5" x14ac:dyDescent="0.35">
      <c r="A5100" s="123" t="s">
        <v>10935</v>
      </c>
      <c r="B5100" s="124" t="s">
        <v>10936</v>
      </c>
      <c r="C5100" s="123" t="s">
        <v>98</v>
      </c>
      <c r="D5100" s="123" t="s">
        <v>365</v>
      </c>
      <c r="E5100" s="123" t="s">
        <v>501</v>
      </c>
      <c r="F5100" s="123">
        <v>2024</v>
      </c>
      <c r="G5100" s="123" t="s">
        <v>251</v>
      </c>
      <c r="H5100" s="123" t="s">
        <v>144</v>
      </c>
      <c r="I5100" s="123" t="s">
        <v>282</v>
      </c>
      <c r="J5100" s="251" t="s">
        <v>13</v>
      </c>
      <c r="K5100" s="181">
        <v>310</v>
      </c>
      <c r="L5100" s="181">
        <v>0</v>
      </c>
      <c r="M5100" s="181">
        <v>0</v>
      </c>
      <c r="N5100" s="182" t="s">
        <v>146</v>
      </c>
      <c r="O5100" s="183" t="s">
        <v>146</v>
      </c>
    </row>
    <row r="5101" spans="1:15" customFormat="1" ht="15.5" x14ac:dyDescent="0.35">
      <c r="A5101" s="176" t="s">
        <v>10937</v>
      </c>
      <c r="B5101" s="177" t="s">
        <v>10938</v>
      </c>
      <c r="C5101" s="176" t="s">
        <v>90</v>
      </c>
      <c r="D5101" s="176" t="s">
        <v>404</v>
      </c>
      <c r="E5101" s="176" t="s">
        <v>3050</v>
      </c>
      <c r="F5101" s="176">
        <v>2024</v>
      </c>
      <c r="G5101" s="176" t="s">
        <v>138</v>
      </c>
      <c r="H5101" s="176" t="s">
        <v>144</v>
      </c>
      <c r="I5101" s="176" t="s">
        <v>943</v>
      </c>
      <c r="J5101" s="250" t="s">
        <v>13</v>
      </c>
      <c r="K5101" s="178">
        <v>1441813</v>
      </c>
      <c r="L5101" s="178">
        <v>0</v>
      </c>
      <c r="M5101" s="178">
        <v>0</v>
      </c>
      <c r="N5101" s="182" t="s">
        <v>146</v>
      </c>
      <c r="O5101" s="183" t="s">
        <v>146</v>
      </c>
    </row>
    <row r="5102" spans="1:15" customFormat="1" ht="15.5" x14ac:dyDescent="0.35">
      <c r="A5102" s="123" t="s">
        <v>10939</v>
      </c>
      <c r="B5102" s="124" t="s">
        <v>10940</v>
      </c>
      <c r="C5102" s="123" t="s">
        <v>109</v>
      </c>
      <c r="D5102" s="123" t="s">
        <v>288</v>
      </c>
      <c r="E5102" s="123" t="s">
        <v>616</v>
      </c>
      <c r="F5102" s="123">
        <v>2024</v>
      </c>
      <c r="G5102" s="123" t="s">
        <v>251</v>
      </c>
      <c r="H5102" s="123" t="s">
        <v>182</v>
      </c>
      <c r="I5102" s="123" t="s">
        <v>183</v>
      </c>
      <c r="J5102" s="251" t="s">
        <v>77</v>
      </c>
      <c r="K5102" s="181">
        <v>84991</v>
      </c>
      <c r="L5102" s="181">
        <v>0</v>
      </c>
      <c r="M5102" s="181">
        <v>0</v>
      </c>
      <c r="N5102" s="182" t="s">
        <v>146</v>
      </c>
      <c r="O5102" s="183" t="s">
        <v>146</v>
      </c>
    </row>
    <row r="5103" spans="1:15" customFormat="1" ht="15.5" x14ac:dyDescent="0.35">
      <c r="A5103" s="176" t="s">
        <v>10941</v>
      </c>
      <c r="B5103" s="177" t="s">
        <v>10942</v>
      </c>
      <c r="C5103" s="176" t="s">
        <v>96</v>
      </c>
      <c r="D5103" s="176" t="s">
        <v>166</v>
      </c>
      <c r="E5103" s="176" t="s">
        <v>174</v>
      </c>
      <c r="F5103" s="176">
        <v>2024</v>
      </c>
      <c r="G5103" s="176" t="s">
        <v>138</v>
      </c>
      <c r="H5103" s="176" t="s">
        <v>321</v>
      </c>
      <c r="I5103" s="176" t="s">
        <v>322</v>
      </c>
      <c r="J5103" s="250" t="s">
        <v>13</v>
      </c>
      <c r="K5103" s="178">
        <v>4</v>
      </c>
      <c r="L5103" s="178">
        <v>0</v>
      </c>
      <c r="M5103" s="178">
        <v>0</v>
      </c>
      <c r="N5103" s="182" t="s">
        <v>146</v>
      </c>
      <c r="O5103" s="183" t="s">
        <v>146</v>
      </c>
    </row>
    <row r="5104" spans="1:15" customFormat="1" ht="15.5" x14ac:dyDescent="0.35">
      <c r="A5104" s="123" t="s">
        <v>10943</v>
      </c>
      <c r="B5104" s="124" t="s">
        <v>10944</v>
      </c>
      <c r="C5104" s="123" t="s">
        <v>87</v>
      </c>
      <c r="D5104" s="123" t="s">
        <v>592</v>
      </c>
      <c r="E5104" s="123" t="s">
        <v>1173</v>
      </c>
      <c r="F5104" s="123">
        <v>2024</v>
      </c>
      <c r="G5104" s="123" t="s">
        <v>138</v>
      </c>
      <c r="H5104" s="123" t="s">
        <v>182</v>
      </c>
      <c r="I5104" s="123" t="s">
        <v>330</v>
      </c>
      <c r="J5104" s="251" t="s">
        <v>13</v>
      </c>
      <c r="K5104" s="181">
        <v>486075</v>
      </c>
      <c r="L5104" s="181">
        <v>0</v>
      </c>
      <c r="M5104" s="181">
        <v>0</v>
      </c>
      <c r="N5104" s="182" t="s">
        <v>146</v>
      </c>
      <c r="O5104" s="183" t="s">
        <v>146</v>
      </c>
    </row>
    <row r="5105" spans="1:15" customFormat="1" ht="15.5" x14ac:dyDescent="0.35">
      <c r="A5105" s="176" t="s">
        <v>10945</v>
      </c>
      <c r="B5105" s="177" t="s">
        <v>10946</v>
      </c>
      <c r="C5105" s="176" t="s">
        <v>87</v>
      </c>
      <c r="D5105" s="176" t="s">
        <v>592</v>
      </c>
      <c r="E5105" s="176" t="s">
        <v>593</v>
      </c>
      <c r="F5105" s="176">
        <v>2024</v>
      </c>
      <c r="G5105" s="176" t="s">
        <v>138</v>
      </c>
      <c r="H5105" s="176" t="s">
        <v>182</v>
      </c>
      <c r="I5105" s="176" t="s">
        <v>330</v>
      </c>
      <c r="J5105" s="250" t="s">
        <v>13</v>
      </c>
      <c r="K5105" s="178">
        <v>532313</v>
      </c>
      <c r="L5105" s="178">
        <v>0</v>
      </c>
      <c r="M5105" s="178">
        <v>0</v>
      </c>
      <c r="N5105" s="182" t="s">
        <v>146</v>
      </c>
      <c r="O5105" s="183" t="s">
        <v>146</v>
      </c>
    </row>
    <row r="5106" spans="1:15" customFormat="1" ht="15.5" x14ac:dyDescent="0.35">
      <c r="A5106" s="123" t="s">
        <v>10947</v>
      </c>
      <c r="B5106" s="124" t="s">
        <v>10948</v>
      </c>
      <c r="C5106" s="123" t="s">
        <v>97</v>
      </c>
      <c r="D5106" s="123" t="s">
        <v>333</v>
      </c>
      <c r="E5106" s="123" t="s">
        <v>390</v>
      </c>
      <c r="F5106" s="123">
        <v>2024</v>
      </c>
      <c r="G5106" s="123" t="s">
        <v>138</v>
      </c>
      <c r="H5106" s="123" t="s">
        <v>414</v>
      </c>
      <c r="I5106" s="123" t="s">
        <v>415</v>
      </c>
      <c r="J5106" s="251" t="s">
        <v>14</v>
      </c>
      <c r="K5106" s="181">
        <v>45000</v>
      </c>
      <c r="L5106" s="181">
        <v>0</v>
      </c>
      <c r="M5106" s="181">
        <v>0</v>
      </c>
      <c r="N5106" s="182" t="s">
        <v>146</v>
      </c>
      <c r="O5106" s="183" t="s">
        <v>146</v>
      </c>
    </row>
    <row r="5107" spans="1:15" customFormat="1" ht="15.5" x14ac:dyDescent="0.35">
      <c r="A5107" s="176" t="s">
        <v>10949</v>
      </c>
      <c r="B5107" s="177" t="s">
        <v>10950</v>
      </c>
      <c r="C5107" s="176" t="s">
        <v>91</v>
      </c>
      <c r="D5107" s="176" t="s">
        <v>384</v>
      </c>
      <c r="E5107" s="176" t="s">
        <v>922</v>
      </c>
      <c r="F5107" s="176">
        <v>2024</v>
      </c>
      <c r="G5107" s="176" t="s">
        <v>138</v>
      </c>
      <c r="H5107" s="176" t="s">
        <v>182</v>
      </c>
      <c r="I5107" s="176" t="s">
        <v>330</v>
      </c>
      <c r="J5107" s="250" t="s">
        <v>13</v>
      </c>
      <c r="K5107" s="178">
        <v>173290</v>
      </c>
      <c r="L5107" s="178">
        <v>0</v>
      </c>
      <c r="M5107" s="178">
        <v>0</v>
      </c>
      <c r="N5107" s="182" t="s">
        <v>146</v>
      </c>
      <c r="O5107" s="183" t="s">
        <v>146</v>
      </c>
    </row>
    <row r="5108" spans="1:15" customFormat="1" ht="15.5" x14ac:dyDescent="0.35">
      <c r="A5108" s="123" t="s">
        <v>10951</v>
      </c>
      <c r="B5108" s="124" t="s">
        <v>10952</v>
      </c>
      <c r="C5108" s="123" t="s">
        <v>92</v>
      </c>
      <c r="D5108" s="123" t="s">
        <v>721</v>
      </c>
      <c r="E5108" s="123" t="s">
        <v>1403</v>
      </c>
      <c r="F5108" s="123">
        <v>2024</v>
      </c>
      <c r="G5108" s="123" t="s">
        <v>138</v>
      </c>
      <c r="H5108" s="123" t="s">
        <v>196</v>
      </c>
      <c r="I5108" s="123" t="s">
        <v>196</v>
      </c>
      <c r="J5108" s="251" t="s">
        <v>13</v>
      </c>
      <c r="K5108" s="181">
        <v>10000</v>
      </c>
      <c r="L5108" s="181">
        <v>0</v>
      </c>
      <c r="M5108" s="181">
        <v>0</v>
      </c>
      <c r="N5108" s="182" t="s">
        <v>146</v>
      </c>
      <c r="O5108" s="183" t="s">
        <v>146</v>
      </c>
    </row>
    <row r="5109" spans="1:15" customFormat="1" ht="15.5" x14ac:dyDescent="0.35">
      <c r="A5109" s="176" t="s">
        <v>10953</v>
      </c>
      <c r="B5109" s="177" t="s">
        <v>10954</v>
      </c>
      <c r="C5109" s="176" t="s">
        <v>89</v>
      </c>
      <c r="D5109" s="176" t="s">
        <v>221</v>
      </c>
      <c r="E5109" s="176" t="s">
        <v>2693</v>
      </c>
      <c r="F5109" s="176">
        <v>2024</v>
      </c>
      <c r="G5109" s="176" t="s">
        <v>138</v>
      </c>
      <c r="H5109" s="176" t="s">
        <v>144</v>
      </c>
      <c r="I5109" s="176" t="s">
        <v>145</v>
      </c>
      <c r="J5109" s="250" t="s">
        <v>14</v>
      </c>
      <c r="K5109" s="178">
        <v>254004</v>
      </c>
      <c r="L5109" s="178">
        <v>0</v>
      </c>
      <c r="M5109" s="178">
        <v>0</v>
      </c>
      <c r="N5109" s="182" t="s">
        <v>146</v>
      </c>
      <c r="O5109" s="183" t="s">
        <v>146</v>
      </c>
    </row>
    <row r="5110" spans="1:15" customFormat="1" ht="15.5" x14ac:dyDescent="0.35">
      <c r="A5110" s="123" t="s">
        <v>10955</v>
      </c>
      <c r="B5110" s="124" t="s">
        <v>10956</v>
      </c>
      <c r="C5110" s="123" t="s">
        <v>109</v>
      </c>
      <c r="D5110" s="123" t="s">
        <v>155</v>
      </c>
      <c r="E5110" s="123" t="s">
        <v>155</v>
      </c>
      <c r="F5110" s="123">
        <v>2024</v>
      </c>
      <c r="G5110" s="123" t="s">
        <v>138</v>
      </c>
      <c r="H5110" s="123" t="s">
        <v>139</v>
      </c>
      <c r="I5110" s="123" t="s">
        <v>140</v>
      </c>
      <c r="J5110" s="251" t="s">
        <v>13</v>
      </c>
      <c r="K5110" s="181">
        <v>7989</v>
      </c>
      <c r="L5110" s="181">
        <v>0</v>
      </c>
      <c r="M5110" s="181">
        <v>0</v>
      </c>
      <c r="N5110" s="182" t="s">
        <v>146</v>
      </c>
      <c r="O5110" s="183" t="s">
        <v>146</v>
      </c>
    </row>
    <row r="5111" spans="1:15" customFormat="1" ht="15.5" x14ac:dyDescent="0.35">
      <c r="A5111" s="176" t="s">
        <v>10957</v>
      </c>
      <c r="B5111" s="177" t="s">
        <v>10958</v>
      </c>
      <c r="C5111" s="176" t="s">
        <v>90</v>
      </c>
      <c r="D5111" s="176" t="s">
        <v>489</v>
      </c>
      <c r="E5111" s="176" t="s">
        <v>155</v>
      </c>
      <c r="F5111" s="176">
        <v>2024</v>
      </c>
      <c r="G5111" s="176" t="s">
        <v>251</v>
      </c>
      <c r="H5111" s="176" t="s">
        <v>144</v>
      </c>
      <c r="I5111" s="176" t="s">
        <v>145</v>
      </c>
      <c r="J5111" s="250" t="s">
        <v>13</v>
      </c>
      <c r="K5111" s="178">
        <v>143371</v>
      </c>
      <c r="L5111" s="178">
        <v>0</v>
      </c>
      <c r="M5111" s="178">
        <v>0</v>
      </c>
      <c r="N5111" s="182" t="s">
        <v>146</v>
      </c>
      <c r="O5111" s="183" t="s">
        <v>146</v>
      </c>
    </row>
    <row r="5112" spans="1:15" customFormat="1" ht="15.5" x14ac:dyDescent="0.35">
      <c r="A5112" s="123" t="s">
        <v>10959</v>
      </c>
      <c r="B5112" s="124" t="s">
        <v>10960</v>
      </c>
      <c r="C5112" s="123" t="s">
        <v>84</v>
      </c>
      <c r="D5112" s="123" t="s">
        <v>155</v>
      </c>
      <c r="E5112" s="123" t="s">
        <v>155</v>
      </c>
      <c r="F5112" s="123">
        <v>2024</v>
      </c>
      <c r="G5112" s="123" t="s">
        <v>138</v>
      </c>
      <c r="H5112" s="123" t="s">
        <v>144</v>
      </c>
      <c r="I5112" s="123" t="s">
        <v>226</v>
      </c>
      <c r="J5112" s="251" t="s">
        <v>14</v>
      </c>
      <c r="K5112" s="181">
        <v>243224</v>
      </c>
      <c r="L5112" s="181">
        <v>0</v>
      </c>
      <c r="M5112" s="181">
        <v>0</v>
      </c>
      <c r="N5112" s="182" t="s">
        <v>146</v>
      </c>
      <c r="O5112" s="183" t="s">
        <v>146</v>
      </c>
    </row>
    <row r="5113" spans="1:15" customFormat="1" ht="15.5" x14ac:dyDescent="0.35">
      <c r="A5113" s="176" t="s">
        <v>10961</v>
      </c>
      <c r="B5113" s="177" t="s">
        <v>10962</v>
      </c>
      <c r="C5113" s="176" t="s">
        <v>84</v>
      </c>
      <c r="D5113" s="176" t="s">
        <v>155</v>
      </c>
      <c r="E5113" s="176" t="s">
        <v>155</v>
      </c>
      <c r="F5113" s="176">
        <v>2024</v>
      </c>
      <c r="G5113" s="176" t="s">
        <v>138</v>
      </c>
      <c r="H5113" s="176" t="s">
        <v>144</v>
      </c>
      <c r="I5113" s="176" t="s">
        <v>226</v>
      </c>
      <c r="J5113" s="250" t="s">
        <v>14</v>
      </c>
      <c r="K5113" s="178">
        <v>243224</v>
      </c>
      <c r="L5113" s="178">
        <v>0</v>
      </c>
      <c r="M5113" s="178">
        <v>0</v>
      </c>
      <c r="N5113" s="182" t="s">
        <v>146</v>
      </c>
      <c r="O5113" s="183" t="s">
        <v>146</v>
      </c>
    </row>
    <row r="5114" spans="1:15" customFormat="1" ht="15.5" x14ac:dyDescent="0.35">
      <c r="A5114" s="123" t="s">
        <v>10963</v>
      </c>
      <c r="B5114" s="124" t="s">
        <v>10964</v>
      </c>
      <c r="C5114" s="123" t="s">
        <v>84</v>
      </c>
      <c r="D5114" s="123" t="s">
        <v>155</v>
      </c>
      <c r="E5114" s="123" t="s">
        <v>155</v>
      </c>
      <c r="F5114" s="123">
        <v>2024</v>
      </c>
      <c r="G5114" s="123" t="s">
        <v>138</v>
      </c>
      <c r="H5114" s="123" t="s">
        <v>144</v>
      </c>
      <c r="I5114" s="123" t="s">
        <v>261</v>
      </c>
      <c r="J5114" s="251" t="s">
        <v>14</v>
      </c>
      <c r="K5114" s="181">
        <v>259784</v>
      </c>
      <c r="L5114" s="181">
        <v>0</v>
      </c>
      <c r="M5114" s="181">
        <v>0</v>
      </c>
      <c r="N5114" s="182" t="s">
        <v>146</v>
      </c>
      <c r="O5114" s="183" t="s">
        <v>146</v>
      </c>
    </row>
    <row r="5115" spans="1:15" customFormat="1" ht="15.5" x14ac:dyDescent="0.35">
      <c r="A5115" s="176" t="s">
        <v>10965</v>
      </c>
      <c r="B5115" s="177" t="s">
        <v>10966</v>
      </c>
      <c r="C5115" s="176" t="s">
        <v>96</v>
      </c>
      <c r="D5115" s="176" t="s">
        <v>136</v>
      </c>
      <c r="E5115" s="176" t="s">
        <v>371</v>
      </c>
      <c r="F5115" s="176">
        <v>2024</v>
      </c>
      <c r="G5115" s="176" t="s">
        <v>138</v>
      </c>
      <c r="H5115" s="176" t="s">
        <v>139</v>
      </c>
      <c r="I5115" s="176" t="s">
        <v>168</v>
      </c>
      <c r="J5115" s="250" t="s">
        <v>13</v>
      </c>
      <c r="K5115" s="178">
        <v>10</v>
      </c>
      <c r="L5115" s="178">
        <v>0</v>
      </c>
      <c r="M5115" s="178">
        <v>0</v>
      </c>
      <c r="N5115" s="182" t="s">
        <v>146</v>
      </c>
      <c r="O5115" s="183" t="s">
        <v>146</v>
      </c>
    </row>
    <row r="5116" spans="1:15" customFormat="1" ht="15.5" x14ac:dyDescent="0.35">
      <c r="A5116" s="123" t="s">
        <v>10967</v>
      </c>
      <c r="B5116" s="124" t="s">
        <v>10968</v>
      </c>
      <c r="C5116" s="123" t="s">
        <v>84</v>
      </c>
      <c r="D5116" s="123" t="s">
        <v>155</v>
      </c>
      <c r="E5116" s="123" t="s">
        <v>155</v>
      </c>
      <c r="F5116" s="123">
        <v>2024</v>
      </c>
      <c r="G5116" s="123" t="s">
        <v>138</v>
      </c>
      <c r="H5116" s="123" t="s">
        <v>144</v>
      </c>
      <c r="I5116" s="123" t="s">
        <v>145</v>
      </c>
      <c r="J5116" s="251" t="s">
        <v>77</v>
      </c>
      <c r="K5116" s="181">
        <v>711042</v>
      </c>
      <c r="L5116" s="181">
        <v>0</v>
      </c>
      <c r="M5116" s="181">
        <v>0</v>
      </c>
      <c r="N5116" s="182" t="s">
        <v>146</v>
      </c>
      <c r="O5116" s="183" t="s">
        <v>146</v>
      </c>
    </row>
    <row r="5117" spans="1:15" customFormat="1" ht="15.5" x14ac:dyDescent="0.35">
      <c r="A5117" s="176" t="s">
        <v>10969</v>
      </c>
      <c r="B5117" s="177" t="s">
        <v>10970</v>
      </c>
      <c r="C5117" s="176" t="s">
        <v>89</v>
      </c>
      <c r="D5117" s="176" t="s">
        <v>495</v>
      </c>
      <c r="E5117" s="176" t="s">
        <v>833</v>
      </c>
      <c r="F5117" s="176">
        <v>2024</v>
      </c>
      <c r="G5117" s="176" t="s">
        <v>138</v>
      </c>
      <c r="H5117" s="176" t="s">
        <v>151</v>
      </c>
      <c r="I5117" s="176" t="s">
        <v>152</v>
      </c>
      <c r="J5117" s="250" t="s">
        <v>77</v>
      </c>
      <c r="K5117" s="178">
        <v>53603</v>
      </c>
      <c r="L5117" s="178">
        <v>0</v>
      </c>
      <c r="M5117" s="178">
        <v>0</v>
      </c>
      <c r="N5117" s="182" t="s">
        <v>146</v>
      </c>
      <c r="O5117" s="183" t="s">
        <v>146</v>
      </c>
    </row>
    <row r="5118" spans="1:15" customFormat="1" ht="15.5" x14ac:dyDescent="0.35">
      <c r="A5118" s="123" t="s">
        <v>10971</v>
      </c>
      <c r="B5118" s="124" t="s">
        <v>10972</v>
      </c>
      <c r="C5118" s="123" t="s">
        <v>91</v>
      </c>
      <c r="D5118" s="123" t="s">
        <v>384</v>
      </c>
      <c r="E5118" s="123" t="s">
        <v>1537</v>
      </c>
      <c r="F5118" s="123">
        <v>2024</v>
      </c>
      <c r="G5118" s="123" t="s">
        <v>138</v>
      </c>
      <c r="H5118" s="123" t="s">
        <v>321</v>
      </c>
      <c r="I5118" s="123" t="s">
        <v>322</v>
      </c>
      <c r="J5118" s="251" t="s">
        <v>77</v>
      </c>
      <c r="K5118" s="181">
        <v>999999</v>
      </c>
      <c r="L5118" s="181">
        <v>0</v>
      </c>
      <c r="M5118" s="181">
        <v>0</v>
      </c>
      <c r="N5118" s="182" t="s">
        <v>146</v>
      </c>
      <c r="O5118" s="183" t="s">
        <v>146</v>
      </c>
    </row>
    <row r="5119" spans="1:15" customFormat="1" ht="15.5" x14ac:dyDescent="0.35">
      <c r="A5119" s="176" t="s">
        <v>10973</v>
      </c>
      <c r="B5119" s="177" t="s">
        <v>10974</v>
      </c>
      <c r="C5119" s="176" t="s">
        <v>88</v>
      </c>
      <c r="D5119" s="176" t="s">
        <v>626</v>
      </c>
      <c r="E5119" s="176" t="s">
        <v>626</v>
      </c>
      <c r="F5119" s="176">
        <v>2024</v>
      </c>
      <c r="G5119" s="176" t="s">
        <v>138</v>
      </c>
      <c r="H5119" s="176" t="s">
        <v>182</v>
      </c>
      <c r="I5119" s="176" t="s">
        <v>330</v>
      </c>
      <c r="J5119" s="250" t="s">
        <v>77</v>
      </c>
      <c r="K5119" s="178">
        <v>367351</v>
      </c>
      <c r="L5119" s="178">
        <v>0</v>
      </c>
      <c r="M5119" s="178">
        <v>0</v>
      </c>
      <c r="N5119" s="182" t="s">
        <v>146</v>
      </c>
      <c r="O5119" s="183" t="s">
        <v>146</v>
      </c>
    </row>
    <row r="5120" spans="1:15" customFormat="1" ht="15.5" x14ac:dyDescent="0.35">
      <c r="A5120" s="123" t="s">
        <v>10975</v>
      </c>
      <c r="B5120" s="124" t="s">
        <v>10976</v>
      </c>
      <c r="C5120" s="123" t="s">
        <v>84</v>
      </c>
      <c r="D5120" s="123" t="s">
        <v>440</v>
      </c>
      <c r="E5120" s="123" t="s">
        <v>440</v>
      </c>
      <c r="F5120" s="123">
        <v>2024</v>
      </c>
      <c r="G5120" s="123" t="s">
        <v>138</v>
      </c>
      <c r="H5120" s="123" t="s">
        <v>144</v>
      </c>
      <c r="I5120" s="123" t="s">
        <v>261</v>
      </c>
      <c r="J5120" s="251" t="s">
        <v>14</v>
      </c>
      <c r="K5120" s="181">
        <v>259784</v>
      </c>
      <c r="L5120" s="181">
        <v>0</v>
      </c>
      <c r="M5120" s="181">
        <v>0</v>
      </c>
      <c r="N5120" s="182" t="s">
        <v>146</v>
      </c>
      <c r="O5120" s="183" t="s">
        <v>146</v>
      </c>
    </row>
    <row r="5121" spans="1:15" customFormat="1" ht="15.5" x14ac:dyDescent="0.35">
      <c r="A5121" s="176" t="s">
        <v>10977</v>
      </c>
      <c r="B5121" s="177" t="s">
        <v>10978</v>
      </c>
      <c r="C5121" s="176" t="s">
        <v>91</v>
      </c>
      <c r="D5121" s="176" t="s">
        <v>384</v>
      </c>
      <c r="E5121" s="176" t="s">
        <v>1537</v>
      </c>
      <c r="F5121" s="176">
        <v>2024</v>
      </c>
      <c r="G5121" s="176" t="s">
        <v>138</v>
      </c>
      <c r="H5121" s="176" t="s">
        <v>321</v>
      </c>
      <c r="I5121" s="176" t="s">
        <v>830</v>
      </c>
      <c r="J5121" s="250" t="s">
        <v>77</v>
      </c>
      <c r="K5121" s="178">
        <v>1176839</v>
      </c>
      <c r="L5121" s="178">
        <v>0</v>
      </c>
      <c r="M5121" s="178">
        <v>0</v>
      </c>
      <c r="N5121" s="182" t="s">
        <v>146</v>
      </c>
      <c r="O5121" s="183" t="s">
        <v>146</v>
      </c>
    </row>
    <row r="5122" spans="1:15" customFormat="1" ht="15.5" x14ac:dyDescent="0.35">
      <c r="A5122" s="123" t="s">
        <v>10979</v>
      </c>
      <c r="B5122" s="124" t="s">
        <v>10980</v>
      </c>
      <c r="C5122" s="123" t="s">
        <v>86</v>
      </c>
      <c r="D5122" s="123" t="s">
        <v>199</v>
      </c>
      <c r="E5122" s="123" t="s">
        <v>199</v>
      </c>
      <c r="F5122" s="123">
        <v>2024</v>
      </c>
      <c r="G5122" s="123" t="s">
        <v>138</v>
      </c>
      <c r="H5122" s="123" t="s">
        <v>414</v>
      </c>
      <c r="I5122" s="123" t="s">
        <v>415</v>
      </c>
      <c r="J5122" s="251" t="s">
        <v>13</v>
      </c>
      <c r="K5122" s="181">
        <v>120</v>
      </c>
      <c r="L5122" s="181">
        <v>0</v>
      </c>
      <c r="M5122" s="181">
        <v>0</v>
      </c>
      <c r="N5122" s="182" t="s">
        <v>146</v>
      </c>
      <c r="O5122" s="183" t="s">
        <v>146</v>
      </c>
    </row>
    <row r="5123" spans="1:15" customFormat="1" ht="15.5" x14ac:dyDescent="0.35">
      <c r="A5123" s="176" t="s">
        <v>10981</v>
      </c>
      <c r="B5123" s="177" t="s">
        <v>10982</v>
      </c>
      <c r="C5123" s="176" t="s">
        <v>292</v>
      </c>
      <c r="D5123" s="176" t="s">
        <v>293</v>
      </c>
      <c r="E5123" s="176" t="s">
        <v>294</v>
      </c>
      <c r="F5123" s="176">
        <v>2024</v>
      </c>
      <c r="G5123" s="176" t="s">
        <v>138</v>
      </c>
      <c r="H5123" s="176" t="s">
        <v>210</v>
      </c>
      <c r="I5123" s="176" t="s">
        <v>289</v>
      </c>
      <c r="J5123" s="250" t="s">
        <v>13</v>
      </c>
      <c r="K5123" s="178">
        <v>1</v>
      </c>
      <c r="L5123" s="178">
        <v>0</v>
      </c>
      <c r="M5123" s="178">
        <v>0</v>
      </c>
      <c r="N5123" s="182" t="s">
        <v>146</v>
      </c>
      <c r="O5123" s="183" t="s">
        <v>146</v>
      </c>
    </row>
    <row r="5124" spans="1:15" customFormat="1" ht="15.5" x14ac:dyDescent="0.35">
      <c r="A5124" s="123" t="s">
        <v>10983</v>
      </c>
      <c r="B5124" s="124" t="s">
        <v>10984</v>
      </c>
      <c r="C5124" s="123" t="s">
        <v>98</v>
      </c>
      <c r="D5124" s="123" t="s">
        <v>155</v>
      </c>
      <c r="E5124" s="123" t="s">
        <v>155</v>
      </c>
      <c r="F5124" s="123">
        <v>2024</v>
      </c>
      <c r="G5124" s="123" t="s">
        <v>138</v>
      </c>
      <c r="H5124" s="123" t="s">
        <v>144</v>
      </c>
      <c r="I5124" s="123" t="s">
        <v>145</v>
      </c>
      <c r="J5124" s="251" t="s">
        <v>77</v>
      </c>
      <c r="K5124" s="181">
        <v>2300</v>
      </c>
      <c r="L5124" s="181">
        <v>0</v>
      </c>
      <c r="M5124" s="181">
        <v>0</v>
      </c>
      <c r="N5124" s="182" t="s">
        <v>146</v>
      </c>
      <c r="O5124" s="183" t="s">
        <v>146</v>
      </c>
    </row>
    <row r="5125" spans="1:15" customFormat="1" ht="15.5" x14ac:dyDescent="0.35">
      <c r="A5125" s="176" t="s">
        <v>10985</v>
      </c>
      <c r="B5125" s="177" t="s">
        <v>10986</v>
      </c>
      <c r="C5125" s="176" t="s">
        <v>96</v>
      </c>
      <c r="D5125" s="176" t="s">
        <v>166</v>
      </c>
      <c r="E5125" s="176" t="s">
        <v>281</v>
      </c>
      <c r="F5125" s="176">
        <v>2024</v>
      </c>
      <c r="G5125" s="176" t="s">
        <v>138</v>
      </c>
      <c r="H5125" s="176" t="s">
        <v>151</v>
      </c>
      <c r="I5125" s="176" t="s">
        <v>200</v>
      </c>
      <c r="J5125" s="250" t="s">
        <v>13</v>
      </c>
      <c r="K5125" s="178">
        <v>1158</v>
      </c>
      <c r="L5125" s="178">
        <v>0</v>
      </c>
      <c r="M5125" s="178">
        <v>0</v>
      </c>
      <c r="N5125" s="182" t="s">
        <v>146</v>
      </c>
      <c r="O5125" s="183" t="s">
        <v>146</v>
      </c>
    </row>
    <row r="5126" spans="1:15" customFormat="1" ht="15.5" x14ac:dyDescent="0.35">
      <c r="A5126" s="123" t="s">
        <v>10987</v>
      </c>
      <c r="B5126" s="124" t="s">
        <v>10988</v>
      </c>
      <c r="C5126" s="123" t="s">
        <v>93</v>
      </c>
      <c r="D5126" s="123" t="s">
        <v>234</v>
      </c>
      <c r="E5126" s="123" t="s">
        <v>1981</v>
      </c>
      <c r="F5126" s="123">
        <v>2024</v>
      </c>
      <c r="G5126" s="123" t="s">
        <v>138</v>
      </c>
      <c r="H5126" s="123" t="s">
        <v>414</v>
      </c>
      <c r="I5126" s="123" t="s">
        <v>415</v>
      </c>
      <c r="J5126" s="251" t="s">
        <v>77</v>
      </c>
      <c r="K5126" s="181">
        <v>10001</v>
      </c>
      <c r="L5126" s="181">
        <v>0</v>
      </c>
      <c r="M5126" s="181">
        <v>0</v>
      </c>
      <c r="N5126" s="182" t="s">
        <v>146</v>
      </c>
      <c r="O5126" s="183" t="s">
        <v>146</v>
      </c>
    </row>
    <row r="5127" spans="1:15" customFormat="1" ht="15.5" x14ac:dyDescent="0.35">
      <c r="A5127" s="176" t="s">
        <v>10989</v>
      </c>
      <c r="B5127" s="177" t="s">
        <v>10990</v>
      </c>
      <c r="C5127" s="176" t="s">
        <v>109</v>
      </c>
      <c r="D5127" s="176" t="s">
        <v>155</v>
      </c>
      <c r="E5127" s="176" t="s">
        <v>155</v>
      </c>
      <c r="F5127" s="176">
        <v>2024</v>
      </c>
      <c r="G5127" s="176" t="s">
        <v>138</v>
      </c>
      <c r="H5127" s="176" t="s">
        <v>151</v>
      </c>
      <c r="I5127" s="176" t="s">
        <v>152</v>
      </c>
      <c r="J5127" s="250" t="s">
        <v>13</v>
      </c>
      <c r="K5127" s="178">
        <v>110570</v>
      </c>
      <c r="L5127" s="178">
        <v>0</v>
      </c>
      <c r="M5127" s="178">
        <v>0</v>
      </c>
      <c r="N5127" s="182" t="s">
        <v>146</v>
      </c>
      <c r="O5127" s="183" t="s">
        <v>146</v>
      </c>
    </row>
    <row r="5128" spans="1:15" customFormat="1" ht="15.5" x14ac:dyDescent="0.35">
      <c r="A5128" s="123" t="s">
        <v>10991</v>
      </c>
      <c r="B5128" s="124" t="s">
        <v>10992</v>
      </c>
      <c r="C5128" s="123" t="s">
        <v>91</v>
      </c>
      <c r="D5128" s="123" t="s">
        <v>384</v>
      </c>
      <c r="E5128" s="123" t="s">
        <v>521</v>
      </c>
      <c r="F5128" s="123">
        <v>2024</v>
      </c>
      <c r="G5128" s="123" t="s">
        <v>138</v>
      </c>
      <c r="H5128" s="123" t="s">
        <v>162</v>
      </c>
      <c r="I5128" s="123" t="s">
        <v>2166</v>
      </c>
      <c r="J5128" s="251" t="s">
        <v>77</v>
      </c>
      <c r="K5128" s="181">
        <v>377653</v>
      </c>
      <c r="L5128" s="181">
        <v>0</v>
      </c>
      <c r="M5128" s="181">
        <v>0</v>
      </c>
      <c r="N5128" s="182" t="s">
        <v>146</v>
      </c>
      <c r="O5128" s="183" t="s">
        <v>146</v>
      </c>
    </row>
    <row r="5129" spans="1:15" customFormat="1" ht="15.5" x14ac:dyDescent="0.35">
      <c r="A5129" s="176" t="s">
        <v>10993</v>
      </c>
      <c r="B5129" s="177" t="s">
        <v>10994</v>
      </c>
      <c r="C5129" s="176" t="s">
        <v>109</v>
      </c>
      <c r="D5129" s="176" t="s">
        <v>155</v>
      </c>
      <c r="E5129" s="176" t="s">
        <v>155</v>
      </c>
      <c r="F5129" s="176">
        <v>2024</v>
      </c>
      <c r="G5129" s="176" t="s">
        <v>138</v>
      </c>
      <c r="H5129" s="176" t="s">
        <v>151</v>
      </c>
      <c r="I5129" s="176" t="s">
        <v>152</v>
      </c>
      <c r="J5129" s="250" t="s">
        <v>13</v>
      </c>
      <c r="K5129" s="178">
        <v>40500</v>
      </c>
      <c r="L5129" s="178">
        <v>0</v>
      </c>
      <c r="M5129" s="178">
        <v>0</v>
      </c>
      <c r="N5129" s="182" t="s">
        <v>146</v>
      </c>
      <c r="O5129" s="183" t="s">
        <v>146</v>
      </c>
    </row>
    <row r="5130" spans="1:15" customFormat="1" ht="15.5" x14ac:dyDescent="0.35">
      <c r="A5130" s="123" t="s">
        <v>10995</v>
      </c>
      <c r="B5130" s="124" t="s">
        <v>10996</v>
      </c>
      <c r="C5130" s="123" t="s">
        <v>91</v>
      </c>
      <c r="D5130" s="123" t="s">
        <v>344</v>
      </c>
      <c r="E5130" s="123" t="s">
        <v>345</v>
      </c>
      <c r="F5130" s="123">
        <v>2024</v>
      </c>
      <c r="G5130" s="123" t="s">
        <v>138</v>
      </c>
      <c r="H5130" s="123" t="s">
        <v>151</v>
      </c>
      <c r="I5130" s="123" t="s">
        <v>200</v>
      </c>
      <c r="J5130" s="251" t="s">
        <v>14</v>
      </c>
      <c r="K5130" s="181">
        <v>242701</v>
      </c>
      <c r="L5130" s="181">
        <v>0</v>
      </c>
      <c r="M5130" s="181">
        <v>0</v>
      </c>
      <c r="N5130" s="182" t="s">
        <v>146</v>
      </c>
      <c r="O5130" s="183" t="s">
        <v>146</v>
      </c>
    </row>
    <row r="5131" spans="1:15" customFormat="1" ht="15.5" x14ac:dyDescent="0.35">
      <c r="A5131" s="176" t="s">
        <v>10997</v>
      </c>
      <c r="B5131" s="177" t="s">
        <v>10998</v>
      </c>
      <c r="C5131" s="176" t="s">
        <v>292</v>
      </c>
      <c r="D5131" s="176" t="s">
        <v>155</v>
      </c>
      <c r="E5131" s="176" t="s">
        <v>155</v>
      </c>
      <c r="F5131" s="176">
        <v>2024</v>
      </c>
      <c r="G5131" s="176" t="s">
        <v>138</v>
      </c>
      <c r="H5131" s="176" t="s">
        <v>321</v>
      </c>
      <c r="I5131" s="176" t="s">
        <v>830</v>
      </c>
      <c r="J5131" s="250" t="s">
        <v>77</v>
      </c>
      <c r="K5131" s="178">
        <v>1</v>
      </c>
      <c r="L5131" s="178">
        <v>0</v>
      </c>
      <c r="M5131" s="178">
        <v>0</v>
      </c>
      <c r="N5131" s="182" t="s">
        <v>146</v>
      </c>
      <c r="O5131" s="183" t="s">
        <v>146</v>
      </c>
    </row>
    <row r="5132" spans="1:15" customFormat="1" ht="15.5" x14ac:dyDescent="0.35">
      <c r="A5132" s="123" t="s">
        <v>10999</v>
      </c>
      <c r="B5132" s="124" t="s">
        <v>11000</v>
      </c>
      <c r="C5132" s="123" t="s">
        <v>96</v>
      </c>
      <c r="D5132" s="123" t="s">
        <v>136</v>
      </c>
      <c r="E5132" s="123" t="s">
        <v>575</v>
      </c>
      <c r="F5132" s="123">
        <v>2024</v>
      </c>
      <c r="G5132" s="123" t="s">
        <v>138</v>
      </c>
      <c r="H5132" s="123" t="s">
        <v>151</v>
      </c>
      <c r="I5132" s="123" t="s">
        <v>152</v>
      </c>
      <c r="J5132" s="251" t="s">
        <v>13</v>
      </c>
      <c r="K5132" s="181">
        <v>826000</v>
      </c>
      <c r="L5132" s="181">
        <v>0</v>
      </c>
      <c r="M5132" s="181">
        <v>0</v>
      </c>
      <c r="N5132" s="182" t="s">
        <v>146</v>
      </c>
      <c r="O5132" s="183" t="s">
        <v>146</v>
      </c>
    </row>
    <row r="5133" spans="1:15" customFormat="1" ht="15.5" x14ac:dyDescent="0.35">
      <c r="A5133" s="176" t="s">
        <v>11001</v>
      </c>
      <c r="B5133" s="177" t="s">
        <v>11002</v>
      </c>
      <c r="C5133" s="176" t="s">
        <v>96</v>
      </c>
      <c r="D5133" s="176" t="s">
        <v>166</v>
      </c>
      <c r="E5133" s="176" t="s">
        <v>378</v>
      </c>
      <c r="F5133" s="176">
        <v>2024</v>
      </c>
      <c r="G5133" s="176" t="s">
        <v>138</v>
      </c>
      <c r="H5133" s="176" t="s">
        <v>151</v>
      </c>
      <c r="I5133" s="176" t="s">
        <v>152</v>
      </c>
      <c r="J5133" s="250" t="s">
        <v>13</v>
      </c>
      <c r="K5133" s="178">
        <v>5000</v>
      </c>
      <c r="L5133" s="178">
        <v>0</v>
      </c>
      <c r="M5133" s="178">
        <v>0</v>
      </c>
      <c r="N5133" s="182" t="s">
        <v>146</v>
      </c>
      <c r="O5133" s="183" t="s">
        <v>146</v>
      </c>
    </row>
    <row r="5134" spans="1:15" customFormat="1" ht="15.5" x14ac:dyDescent="0.35">
      <c r="A5134" s="123" t="s">
        <v>11003</v>
      </c>
      <c r="B5134" s="124" t="s">
        <v>11004</v>
      </c>
      <c r="C5134" s="123" t="s">
        <v>100</v>
      </c>
      <c r="D5134" s="123" t="s">
        <v>155</v>
      </c>
      <c r="E5134" s="123" t="s">
        <v>155</v>
      </c>
      <c r="F5134" s="123">
        <v>2024</v>
      </c>
      <c r="G5134" s="123" t="s">
        <v>251</v>
      </c>
      <c r="H5134" s="123" t="s">
        <v>687</v>
      </c>
      <c r="I5134" s="123" t="s">
        <v>11005</v>
      </c>
      <c r="J5134" s="251" t="s">
        <v>13</v>
      </c>
      <c r="K5134" s="181">
        <v>127079</v>
      </c>
      <c r="L5134" s="181">
        <v>0</v>
      </c>
      <c r="M5134" s="181">
        <v>0</v>
      </c>
      <c r="N5134" s="182" t="s">
        <v>146</v>
      </c>
      <c r="O5134" s="183" t="s">
        <v>146</v>
      </c>
    </row>
    <row r="5135" spans="1:15" customFormat="1" ht="15.5" x14ac:dyDescent="0.35">
      <c r="A5135" s="176" t="s">
        <v>11006</v>
      </c>
      <c r="B5135" s="177" t="s">
        <v>11007</v>
      </c>
      <c r="C5135" s="176" t="s">
        <v>91</v>
      </c>
      <c r="D5135" s="176" t="s">
        <v>384</v>
      </c>
      <c r="E5135" s="176" t="s">
        <v>3150</v>
      </c>
      <c r="F5135" s="176">
        <v>2024</v>
      </c>
      <c r="G5135" s="176" t="s">
        <v>138</v>
      </c>
      <c r="H5135" s="176" t="s">
        <v>210</v>
      </c>
      <c r="I5135" s="176" t="s">
        <v>211</v>
      </c>
      <c r="J5135" s="250" t="s">
        <v>77</v>
      </c>
      <c r="K5135" s="178">
        <v>1000</v>
      </c>
      <c r="L5135" s="178">
        <v>0</v>
      </c>
      <c r="M5135" s="178">
        <v>0</v>
      </c>
      <c r="N5135" s="182" t="s">
        <v>146</v>
      </c>
      <c r="O5135" s="183" t="s">
        <v>146</v>
      </c>
    </row>
    <row r="5136" spans="1:15" customFormat="1" ht="15.5" x14ac:dyDescent="0.35">
      <c r="A5136" s="123" t="s">
        <v>11008</v>
      </c>
      <c r="B5136" s="124" t="s">
        <v>11009</v>
      </c>
      <c r="C5136" s="123" t="s">
        <v>292</v>
      </c>
      <c r="D5136" s="123" t="s">
        <v>449</v>
      </c>
      <c r="E5136" s="123" t="s">
        <v>1273</v>
      </c>
      <c r="F5136" s="123">
        <v>2024</v>
      </c>
      <c r="G5136" s="123" t="s">
        <v>138</v>
      </c>
      <c r="H5136" s="123" t="s">
        <v>144</v>
      </c>
      <c r="I5136" s="123" t="s">
        <v>145</v>
      </c>
      <c r="J5136" s="251" t="s">
        <v>13</v>
      </c>
      <c r="K5136" s="181">
        <v>30</v>
      </c>
      <c r="L5136" s="181">
        <v>0</v>
      </c>
      <c r="M5136" s="181">
        <v>0</v>
      </c>
      <c r="N5136" s="182" t="s">
        <v>146</v>
      </c>
      <c r="O5136" s="183" t="s">
        <v>146</v>
      </c>
    </row>
    <row r="5137" spans="1:15" customFormat="1" ht="15.5" x14ac:dyDescent="0.35">
      <c r="A5137" s="176" t="s">
        <v>11010</v>
      </c>
      <c r="B5137" s="177" t="s">
        <v>11011</v>
      </c>
      <c r="C5137" s="176" t="s">
        <v>109</v>
      </c>
      <c r="D5137" s="176" t="s">
        <v>368</v>
      </c>
      <c r="E5137" s="176" t="s">
        <v>2130</v>
      </c>
      <c r="F5137" s="176">
        <v>2024</v>
      </c>
      <c r="G5137" s="176" t="s">
        <v>138</v>
      </c>
      <c r="H5137" s="176" t="s">
        <v>162</v>
      </c>
      <c r="I5137" s="176" t="s">
        <v>238</v>
      </c>
      <c r="J5137" s="250" t="s">
        <v>77</v>
      </c>
      <c r="K5137" s="178">
        <v>74542</v>
      </c>
      <c r="L5137" s="178">
        <v>0</v>
      </c>
      <c r="M5137" s="178">
        <v>0</v>
      </c>
      <c r="N5137" s="182" t="s">
        <v>146</v>
      </c>
      <c r="O5137" s="183" t="s">
        <v>146</v>
      </c>
    </row>
    <row r="5138" spans="1:15" customFormat="1" ht="15.5" x14ac:dyDescent="0.35">
      <c r="A5138" s="123" t="s">
        <v>11012</v>
      </c>
      <c r="B5138" s="124" t="s">
        <v>11013</v>
      </c>
      <c r="C5138" s="123" t="s">
        <v>96</v>
      </c>
      <c r="D5138" s="123" t="s">
        <v>166</v>
      </c>
      <c r="E5138" s="123" t="s">
        <v>214</v>
      </c>
      <c r="F5138" s="123">
        <v>2024</v>
      </c>
      <c r="G5138" s="123" t="s">
        <v>138</v>
      </c>
      <c r="H5138" s="123" t="s">
        <v>847</v>
      </c>
      <c r="I5138" s="123" t="s">
        <v>848</v>
      </c>
      <c r="J5138" s="251" t="s">
        <v>13</v>
      </c>
      <c r="K5138" s="181">
        <v>297687</v>
      </c>
      <c r="L5138" s="181">
        <v>0</v>
      </c>
      <c r="M5138" s="181">
        <v>0</v>
      </c>
      <c r="N5138" s="182" t="s">
        <v>146</v>
      </c>
      <c r="O5138" s="183" t="s">
        <v>146</v>
      </c>
    </row>
    <row r="5139" spans="1:15" customFormat="1" ht="15.5" x14ac:dyDescent="0.35">
      <c r="A5139" s="176" t="s">
        <v>11014</v>
      </c>
      <c r="B5139" s="177" t="s">
        <v>11015</v>
      </c>
      <c r="C5139" s="176" t="s">
        <v>96</v>
      </c>
      <c r="D5139" s="176" t="s">
        <v>166</v>
      </c>
      <c r="E5139" s="176" t="s">
        <v>483</v>
      </c>
      <c r="F5139" s="176">
        <v>2024</v>
      </c>
      <c r="G5139" s="176" t="s">
        <v>138</v>
      </c>
      <c r="H5139" s="176" t="s">
        <v>144</v>
      </c>
      <c r="I5139" s="176" t="s">
        <v>145</v>
      </c>
      <c r="J5139" s="250" t="s">
        <v>77</v>
      </c>
      <c r="K5139" s="178">
        <v>31049</v>
      </c>
      <c r="L5139" s="178">
        <v>0</v>
      </c>
      <c r="M5139" s="178">
        <v>0</v>
      </c>
      <c r="N5139" s="182" t="s">
        <v>146</v>
      </c>
      <c r="O5139" s="183" t="s">
        <v>146</v>
      </c>
    </row>
    <row r="5140" spans="1:15" customFormat="1" ht="15.5" x14ac:dyDescent="0.35">
      <c r="A5140" s="123" t="s">
        <v>11016</v>
      </c>
      <c r="B5140" s="124" t="s">
        <v>11017</v>
      </c>
      <c r="C5140" s="123" t="s">
        <v>97</v>
      </c>
      <c r="D5140" s="123" t="s">
        <v>333</v>
      </c>
      <c r="E5140" s="123" t="s">
        <v>822</v>
      </c>
      <c r="F5140" s="123">
        <v>2024</v>
      </c>
      <c r="G5140" s="123" t="s">
        <v>138</v>
      </c>
      <c r="H5140" s="123" t="s">
        <v>210</v>
      </c>
      <c r="I5140" s="123" t="s">
        <v>429</v>
      </c>
      <c r="J5140" s="251" t="s">
        <v>13</v>
      </c>
      <c r="K5140" s="181">
        <v>2000</v>
      </c>
      <c r="L5140" s="181">
        <v>0</v>
      </c>
      <c r="M5140" s="181">
        <v>0</v>
      </c>
      <c r="N5140" s="182" t="s">
        <v>146</v>
      </c>
      <c r="O5140" s="183" t="s">
        <v>146</v>
      </c>
    </row>
    <row r="5141" spans="1:15" customFormat="1" ht="15.5" x14ac:dyDescent="0.35">
      <c r="A5141" s="176" t="s">
        <v>11018</v>
      </c>
      <c r="B5141" s="177" t="s">
        <v>11019</v>
      </c>
      <c r="C5141" s="176" t="s">
        <v>109</v>
      </c>
      <c r="D5141" s="176" t="s">
        <v>368</v>
      </c>
      <c r="E5141" s="176" t="s">
        <v>840</v>
      </c>
      <c r="F5141" s="176">
        <v>2024</v>
      </c>
      <c r="G5141" s="176" t="s">
        <v>138</v>
      </c>
      <c r="H5141" s="176" t="s">
        <v>210</v>
      </c>
      <c r="I5141" s="176" t="s">
        <v>289</v>
      </c>
      <c r="J5141" s="250" t="s">
        <v>14</v>
      </c>
      <c r="K5141" s="178">
        <v>564107</v>
      </c>
      <c r="L5141" s="178">
        <v>0</v>
      </c>
      <c r="M5141" s="178">
        <v>0</v>
      </c>
      <c r="N5141" s="182" t="s">
        <v>146</v>
      </c>
      <c r="O5141" s="183" t="s">
        <v>146</v>
      </c>
    </row>
    <row r="5142" spans="1:15" customFormat="1" ht="15.5" x14ac:dyDescent="0.35">
      <c r="A5142" s="123" t="s">
        <v>11020</v>
      </c>
      <c r="B5142" s="124" t="s">
        <v>11021</v>
      </c>
      <c r="C5142" s="123" t="s">
        <v>84</v>
      </c>
      <c r="D5142" s="123" t="s">
        <v>440</v>
      </c>
      <c r="E5142" s="123" t="s">
        <v>440</v>
      </c>
      <c r="F5142" s="123">
        <v>2024</v>
      </c>
      <c r="G5142" s="123" t="s">
        <v>138</v>
      </c>
      <c r="H5142" s="123" t="s">
        <v>151</v>
      </c>
      <c r="I5142" s="123" t="s">
        <v>200</v>
      </c>
      <c r="J5142" s="251" t="s">
        <v>13</v>
      </c>
      <c r="K5142" s="181">
        <v>2</v>
      </c>
      <c r="L5142" s="181">
        <v>0</v>
      </c>
      <c r="M5142" s="181">
        <v>0</v>
      </c>
      <c r="N5142" s="182" t="s">
        <v>146</v>
      </c>
      <c r="O5142" s="183" t="s">
        <v>146</v>
      </c>
    </row>
    <row r="5143" spans="1:15" customFormat="1" ht="15.5" x14ac:dyDescent="0.35">
      <c r="A5143" s="176" t="s">
        <v>11022</v>
      </c>
      <c r="B5143" s="177" t="s">
        <v>11023</v>
      </c>
      <c r="C5143" s="176" t="s">
        <v>92</v>
      </c>
      <c r="D5143" s="176" t="s">
        <v>361</v>
      </c>
      <c r="E5143" s="176" t="s">
        <v>362</v>
      </c>
      <c r="F5143" s="176">
        <v>2024</v>
      </c>
      <c r="G5143" s="176" t="s">
        <v>138</v>
      </c>
      <c r="H5143" s="176" t="s">
        <v>151</v>
      </c>
      <c r="I5143" s="176" t="s">
        <v>200</v>
      </c>
      <c r="J5143" s="250" t="s">
        <v>13</v>
      </c>
      <c r="K5143" s="178">
        <v>83701</v>
      </c>
      <c r="L5143" s="178">
        <v>0</v>
      </c>
      <c r="M5143" s="178">
        <v>0</v>
      </c>
      <c r="N5143" s="182" t="s">
        <v>146</v>
      </c>
      <c r="O5143" s="183" t="s">
        <v>146</v>
      </c>
    </row>
    <row r="5144" spans="1:15" customFormat="1" ht="15.5" x14ac:dyDescent="0.35">
      <c r="A5144" s="123" t="s">
        <v>11024</v>
      </c>
      <c r="B5144" s="124" t="s">
        <v>11025</v>
      </c>
      <c r="C5144" s="123" t="s">
        <v>111</v>
      </c>
      <c r="D5144" s="123" t="s">
        <v>319</v>
      </c>
      <c r="E5144" s="123" t="s">
        <v>553</v>
      </c>
      <c r="F5144" s="123">
        <v>2024</v>
      </c>
      <c r="G5144" s="123" t="s">
        <v>138</v>
      </c>
      <c r="H5144" s="123" t="s">
        <v>847</v>
      </c>
      <c r="I5144" s="123" t="s">
        <v>848</v>
      </c>
      <c r="J5144" s="251" t="s">
        <v>14</v>
      </c>
      <c r="K5144" s="181">
        <v>114455</v>
      </c>
      <c r="L5144" s="181">
        <v>0</v>
      </c>
      <c r="M5144" s="181">
        <v>0</v>
      </c>
      <c r="N5144" s="182" t="s">
        <v>146</v>
      </c>
      <c r="O5144" s="183" t="s">
        <v>146</v>
      </c>
    </row>
    <row r="5145" spans="1:15" customFormat="1" ht="15.5" x14ac:dyDescent="0.35">
      <c r="A5145" s="176" t="s">
        <v>11026</v>
      </c>
      <c r="B5145" s="177" t="s">
        <v>11027</v>
      </c>
      <c r="C5145" s="176" t="s">
        <v>96</v>
      </c>
      <c r="D5145" s="176" t="s">
        <v>166</v>
      </c>
      <c r="E5145" s="176" t="s">
        <v>1012</v>
      </c>
      <c r="F5145" s="176">
        <v>2024</v>
      </c>
      <c r="G5145" s="176" t="s">
        <v>138</v>
      </c>
      <c r="H5145" s="176" t="s">
        <v>182</v>
      </c>
      <c r="I5145" s="176" t="s">
        <v>1202</v>
      </c>
      <c r="J5145" s="250" t="s">
        <v>13</v>
      </c>
      <c r="K5145" s="178">
        <v>2</v>
      </c>
      <c r="L5145" s="178">
        <v>0</v>
      </c>
      <c r="M5145" s="178">
        <v>0</v>
      </c>
      <c r="N5145" s="182" t="s">
        <v>146</v>
      </c>
      <c r="O5145" s="183" t="s">
        <v>146</v>
      </c>
    </row>
    <row r="5146" spans="1:15" customFormat="1" ht="15.5" x14ac:dyDescent="0.35">
      <c r="A5146" s="123" t="s">
        <v>11028</v>
      </c>
      <c r="B5146" s="124" t="s">
        <v>11029</v>
      </c>
      <c r="C5146" s="123" t="s">
        <v>92</v>
      </c>
      <c r="D5146" s="123" t="s">
        <v>361</v>
      </c>
      <c r="E5146" s="123" t="s">
        <v>362</v>
      </c>
      <c r="F5146" s="123">
        <v>2024</v>
      </c>
      <c r="G5146" s="123" t="s">
        <v>138</v>
      </c>
      <c r="H5146" s="123" t="s">
        <v>151</v>
      </c>
      <c r="I5146" s="123" t="s">
        <v>200</v>
      </c>
      <c r="J5146" s="251" t="s">
        <v>13</v>
      </c>
      <c r="K5146" s="181">
        <v>76570</v>
      </c>
      <c r="L5146" s="181">
        <v>0</v>
      </c>
      <c r="M5146" s="181">
        <v>0</v>
      </c>
      <c r="N5146" s="182" t="s">
        <v>146</v>
      </c>
      <c r="O5146" s="183" t="s">
        <v>146</v>
      </c>
    </row>
    <row r="5147" spans="1:15" customFormat="1" ht="15.5" x14ac:dyDescent="0.35">
      <c r="A5147" s="176" t="s">
        <v>11030</v>
      </c>
      <c r="B5147" s="177" t="s">
        <v>11031</v>
      </c>
      <c r="C5147" s="176" t="s">
        <v>92</v>
      </c>
      <c r="D5147" s="176" t="s">
        <v>361</v>
      </c>
      <c r="E5147" s="176" t="s">
        <v>362</v>
      </c>
      <c r="F5147" s="176">
        <v>2024</v>
      </c>
      <c r="G5147" s="176" t="s">
        <v>138</v>
      </c>
      <c r="H5147" s="176" t="s">
        <v>162</v>
      </c>
      <c r="I5147" s="176" t="s">
        <v>218</v>
      </c>
      <c r="J5147" s="250" t="s">
        <v>14</v>
      </c>
      <c r="K5147" s="178">
        <v>209036</v>
      </c>
      <c r="L5147" s="178">
        <v>0</v>
      </c>
      <c r="M5147" s="178">
        <v>0</v>
      </c>
      <c r="N5147" s="182" t="s">
        <v>146</v>
      </c>
      <c r="O5147" s="183" t="s">
        <v>146</v>
      </c>
    </row>
    <row r="5148" spans="1:15" customFormat="1" ht="15.5" x14ac:dyDescent="0.35">
      <c r="A5148" s="123" t="s">
        <v>11032</v>
      </c>
      <c r="B5148" s="124" t="s">
        <v>11033</v>
      </c>
      <c r="C5148" s="123" t="s">
        <v>87</v>
      </c>
      <c r="D5148" s="123" t="s">
        <v>829</v>
      </c>
      <c r="E5148" s="123" t="s">
        <v>829</v>
      </c>
      <c r="F5148" s="123">
        <v>2024</v>
      </c>
      <c r="G5148" s="123" t="s">
        <v>138</v>
      </c>
      <c r="H5148" s="123" t="s">
        <v>182</v>
      </c>
      <c r="I5148" s="123" t="s">
        <v>330</v>
      </c>
      <c r="J5148" s="251" t="s">
        <v>77</v>
      </c>
      <c r="K5148" s="181">
        <v>111713</v>
      </c>
      <c r="L5148" s="181">
        <v>0</v>
      </c>
      <c r="M5148" s="181">
        <v>0</v>
      </c>
      <c r="N5148" s="182" t="s">
        <v>146</v>
      </c>
      <c r="O5148" s="183" t="s">
        <v>146</v>
      </c>
    </row>
    <row r="5149" spans="1:15" customFormat="1" ht="15.5" x14ac:dyDescent="0.35">
      <c r="A5149" s="176" t="s">
        <v>11034</v>
      </c>
      <c r="B5149" s="177" t="s">
        <v>11035</v>
      </c>
      <c r="C5149" s="176" t="s">
        <v>92</v>
      </c>
      <c r="D5149" s="176" t="s">
        <v>721</v>
      </c>
      <c r="E5149" s="176" t="s">
        <v>1025</v>
      </c>
      <c r="F5149" s="176">
        <v>2024</v>
      </c>
      <c r="G5149" s="176" t="s">
        <v>138</v>
      </c>
      <c r="H5149" s="176" t="s">
        <v>182</v>
      </c>
      <c r="I5149" s="176" t="s">
        <v>330</v>
      </c>
      <c r="J5149" s="250" t="s">
        <v>13</v>
      </c>
      <c r="K5149" s="178">
        <v>82800</v>
      </c>
      <c r="L5149" s="178">
        <v>0</v>
      </c>
      <c r="M5149" s="178">
        <v>0</v>
      </c>
      <c r="N5149" s="182" t="s">
        <v>146</v>
      </c>
      <c r="O5149" s="183" t="s">
        <v>146</v>
      </c>
    </row>
    <row r="5150" spans="1:15" customFormat="1" ht="15.5" x14ac:dyDescent="0.35">
      <c r="A5150" s="123" t="s">
        <v>11036</v>
      </c>
      <c r="B5150" s="124" t="s">
        <v>11037</v>
      </c>
      <c r="C5150" s="123" t="s">
        <v>92</v>
      </c>
      <c r="D5150" s="123" t="s">
        <v>361</v>
      </c>
      <c r="E5150" s="123" t="s">
        <v>1017</v>
      </c>
      <c r="F5150" s="123">
        <v>2024</v>
      </c>
      <c r="G5150" s="123" t="s">
        <v>138</v>
      </c>
      <c r="H5150" s="123" t="s">
        <v>321</v>
      </c>
      <c r="I5150" s="123" t="s">
        <v>322</v>
      </c>
      <c r="J5150" s="251" t="s">
        <v>13</v>
      </c>
      <c r="K5150" s="181">
        <v>83542</v>
      </c>
      <c r="L5150" s="181">
        <v>0</v>
      </c>
      <c r="M5150" s="181">
        <v>0</v>
      </c>
      <c r="N5150" s="182" t="s">
        <v>146</v>
      </c>
      <c r="O5150" s="183" t="s">
        <v>146</v>
      </c>
    </row>
    <row r="5151" spans="1:15" customFormat="1" ht="15.5" x14ac:dyDescent="0.35">
      <c r="A5151" s="176" t="s">
        <v>11038</v>
      </c>
      <c r="B5151" s="177" t="s">
        <v>11039</v>
      </c>
      <c r="C5151" s="176" t="s">
        <v>92</v>
      </c>
      <c r="D5151" s="176" t="s">
        <v>361</v>
      </c>
      <c r="E5151" s="176" t="s">
        <v>1017</v>
      </c>
      <c r="F5151" s="176">
        <v>2024</v>
      </c>
      <c r="G5151" s="176" t="s">
        <v>138</v>
      </c>
      <c r="H5151" s="176" t="s">
        <v>321</v>
      </c>
      <c r="I5151" s="176" t="s">
        <v>322</v>
      </c>
      <c r="J5151" s="250" t="s">
        <v>13</v>
      </c>
      <c r="K5151" s="178">
        <v>34267</v>
      </c>
      <c r="L5151" s="178">
        <v>0</v>
      </c>
      <c r="M5151" s="178">
        <v>0</v>
      </c>
      <c r="N5151" s="182" t="s">
        <v>146</v>
      </c>
      <c r="O5151" s="183" t="s">
        <v>146</v>
      </c>
    </row>
    <row r="5152" spans="1:15" customFormat="1" ht="15.5" x14ac:dyDescent="0.35">
      <c r="A5152" s="123" t="s">
        <v>11040</v>
      </c>
      <c r="B5152" s="124" t="s">
        <v>11041</v>
      </c>
      <c r="C5152" s="123" t="s">
        <v>100</v>
      </c>
      <c r="D5152" s="123" t="s">
        <v>73</v>
      </c>
      <c r="E5152" s="123" t="s">
        <v>1009</v>
      </c>
      <c r="F5152" s="123">
        <v>2024</v>
      </c>
      <c r="G5152" s="123" t="s">
        <v>138</v>
      </c>
      <c r="H5152" s="123" t="s">
        <v>210</v>
      </c>
      <c r="I5152" s="123" t="s">
        <v>429</v>
      </c>
      <c r="J5152" s="251" t="s">
        <v>13</v>
      </c>
      <c r="K5152" s="181">
        <v>50099</v>
      </c>
      <c r="L5152" s="181">
        <v>0</v>
      </c>
      <c r="M5152" s="181">
        <v>0</v>
      </c>
      <c r="N5152" s="182" t="s">
        <v>146</v>
      </c>
      <c r="O5152" s="183" t="s">
        <v>146</v>
      </c>
    </row>
    <row r="5153" spans="1:15" customFormat="1" ht="15.5" x14ac:dyDescent="0.35">
      <c r="A5153" s="176" t="s">
        <v>11042</v>
      </c>
      <c r="B5153" s="177" t="s">
        <v>11043</v>
      </c>
      <c r="C5153" s="176" t="s">
        <v>90</v>
      </c>
      <c r="D5153" s="176" t="s">
        <v>404</v>
      </c>
      <c r="E5153" s="176" t="s">
        <v>3050</v>
      </c>
      <c r="F5153" s="176">
        <v>2024</v>
      </c>
      <c r="G5153" s="176" t="s">
        <v>251</v>
      </c>
      <c r="H5153" s="176" t="s">
        <v>1651</v>
      </c>
      <c r="I5153" s="176" t="s">
        <v>4766</v>
      </c>
      <c r="J5153" s="250" t="s">
        <v>13</v>
      </c>
      <c r="K5153" s="178">
        <v>72956</v>
      </c>
      <c r="L5153" s="178">
        <v>0</v>
      </c>
      <c r="M5153" s="178">
        <v>0</v>
      </c>
      <c r="N5153" s="182" t="s">
        <v>146</v>
      </c>
      <c r="O5153" s="183" t="s">
        <v>146</v>
      </c>
    </row>
    <row r="5154" spans="1:15" customFormat="1" ht="15.5" x14ac:dyDescent="0.35">
      <c r="A5154" s="123" t="s">
        <v>11044</v>
      </c>
      <c r="B5154" s="124" t="s">
        <v>11045</v>
      </c>
      <c r="C5154" s="123" t="s">
        <v>87</v>
      </c>
      <c r="D5154" s="123" t="s">
        <v>592</v>
      </c>
      <c r="E5154" s="123" t="s">
        <v>1173</v>
      </c>
      <c r="F5154" s="123">
        <v>2024</v>
      </c>
      <c r="G5154" s="123" t="s">
        <v>138</v>
      </c>
      <c r="H5154" s="123" t="s">
        <v>1651</v>
      </c>
      <c r="I5154" s="123" t="s">
        <v>2318</v>
      </c>
      <c r="J5154" s="251" t="s">
        <v>77</v>
      </c>
      <c r="K5154" s="181">
        <v>14050</v>
      </c>
      <c r="L5154" s="181">
        <v>0</v>
      </c>
      <c r="M5154" s="181">
        <v>0</v>
      </c>
      <c r="N5154" s="182" t="s">
        <v>146</v>
      </c>
      <c r="O5154" s="183" t="s">
        <v>146</v>
      </c>
    </row>
    <row r="5155" spans="1:15" customFormat="1" ht="15.5" x14ac:dyDescent="0.35">
      <c r="A5155" s="176" t="s">
        <v>11046</v>
      </c>
      <c r="B5155" s="177" t="s">
        <v>11047</v>
      </c>
      <c r="C5155" s="176" t="s">
        <v>90</v>
      </c>
      <c r="D5155" s="176" t="s">
        <v>306</v>
      </c>
      <c r="E5155" s="176" t="s">
        <v>1116</v>
      </c>
      <c r="F5155" s="176">
        <v>2024</v>
      </c>
      <c r="G5155" s="176" t="s">
        <v>138</v>
      </c>
      <c r="H5155" s="176" t="s">
        <v>162</v>
      </c>
      <c r="I5155" s="176" t="s">
        <v>252</v>
      </c>
      <c r="J5155" s="250" t="s">
        <v>13</v>
      </c>
      <c r="K5155" s="178">
        <v>706600</v>
      </c>
      <c r="L5155" s="178">
        <v>0</v>
      </c>
      <c r="M5155" s="178">
        <v>0</v>
      </c>
      <c r="N5155" s="182" t="s">
        <v>146</v>
      </c>
      <c r="O5155" s="183" t="s">
        <v>146</v>
      </c>
    </row>
    <row r="5156" spans="1:15" customFormat="1" ht="15.5" x14ac:dyDescent="0.35">
      <c r="A5156" s="123" t="s">
        <v>11048</v>
      </c>
      <c r="B5156" s="124" t="s">
        <v>11049</v>
      </c>
      <c r="C5156" s="123" t="s">
        <v>98</v>
      </c>
      <c r="D5156" s="123" t="s">
        <v>365</v>
      </c>
      <c r="E5156" s="123" t="s">
        <v>543</v>
      </c>
      <c r="F5156" s="123">
        <v>2024</v>
      </c>
      <c r="G5156" s="123" t="s">
        <v>138</v>
      </c>
      <c r="H5156" s="123" t="s">
        <v>847</v>
      </c>
      <c r="I5156" s="123" t="s">
        <v>848</v>
      </c>
      <c r="J5156" s="251" t="s">
        <v>14</v>
      </c>
      <c r="K5156" s="181">
        <v>370010</v>
      </c>
      <c r="L5156" s="181">
        <v>0</v>
      </c>
      <c r="M5156" s="181">
        <v>0</v>
      </c>
      <c r="N5156" s="182" t="s">
        <v>146</v>
      </c>
      <c r="O5156" s="183" t="s">
        <v>146</v>
      </c>
    </row>
    <row r="5157" spans="1:15" customFormat="1" ht="15.5" x14ac:dyDescent="0.35">
      <c r="A5157" s="176" t="s">
        <v>11050</v>
      </c>
      <c r="B5157" s="177" t="s">
        <v>11051</v>
      </c>
      <c r="C5157" s="176" t="s">
        <v>90</v>
      </c>
      <c r="D5157" s="176" t="s">
        <v>63</v>
      </c>
      <c r="E5157" s="176" t="s">
        <v>63</v>
      </c>
      <c r="F5157" s="176">
        <v>2024</v>
      </c>
      <c r="G5157" s="176" t="s">
        <v>138</v>
      </c>
      <c r="H5157" s="176" t="s">
        <v>847</v>
      </c>
      <c r="I5157" s="176" t="s">
        <v>1673</v>
      </c>
      <c r="J5157" s="250" t="s">
        <v>13</v>
      </c>
      <c r="K5157" s="178">
        <v>4036248</v>
      </c>
      <c r="L5157" s="178">
        <v>0</v>
      </c>
      <c r="M5157" s="178">
        <v>0</v>
      </c>
      <c r="N5157" s="182" t="s">
        <v>146</v>
      </c>
      <c r="O5157" s="183" t="s">
        <v>146</v>
      </c>
    </row>
    <row r="5158" spans="1:15" customFormat="1" ht="15.5" x14ac:dyDescent="0.35">
      <c r="A5158" s="123" t="s">
        <v>11052</v>
      </c>
      <c r="B5158" s="124" t="s">
        <v>11053</v>
      </c>
      <c r="C5158" s="123" t="s">
        <v>92</v>
      </c>
      <c r="D5158" s="123" t="s">
        <v>540</v>
      </c>
      <c r="E5158" s="123" t="s">
        <v>2405</v>
      </c>
      <c r="F5158" s="123">
        <v>2024</v>
      </c>
      <c r="G5158" s="123" t="s">
        <v>138</v>
      </c>
      <c r="H5158" s="123" t="s">
        <v>210</v>
      </c>
      <c r="I5158" s="123" t="s">
        <v>429</v>
      </c>
      <c r="J5158" s="251" t="s">
        <v>14</v>
      </c>
      <c r="K5158" s="181">
        <v>1759368</v>
      </c>
      <c r="L5158" s="181">
        <v>0</v>
      </c>
      <c r="M5158" s="181">
        <v>0</v>
      </c>
      <c r="N5158" s="182" t="s">
        <v>146</v>
      </c>
      <c r="O5158" s="183" t="s">
        <v>146</v>
      </c>
    </row>
    <row r="5159" spans="1:15" customFormat="1" ht="15.5" x14ac:dyDescent="0.35">
      <c r="A5159" s="176" t="s">
        <v>11054</v>
      </c>
      <c r="B5159" s="177" t="s">
        <v>11055</v>
      </c>
      <c r="C5159" s="176" t="s">
        <v>90</v>
      </c>
      <c r="D5159" s="176" t="s">
        <v>63</v>
      </c>
      <c r="E5159" s="176" t="s">
        <v>901</v>
      </c>
      <c r="F5159" s="176">
        <v>2024</v>
      </c>
      <c r="G5159" s="176" t="s">
        <v>138</v>
      </c>
      <c r="H5159" s="176" t="s">
        <v>151</v>
      </c>
      <c r="I5159" s="176" t="s">
        <v>200</v>
      </c>
      <c r="J5159" s="250" t="s">
        <v>13</v>
      </c>
      <c r="K5159" s="178">
        <v>371670</v>
      </c>
      <c r="L5159" s="178">
        <v>0</v>
      </c>
      <c r="M5159" s="178">
        <v>0</v>
      </c>
      <c r="N5159" s="182" t="s">
        <v>146</v>
      </c>
      <c r="O5159" s="183" t="s">
        <v>146</v>
      </c>
    </row>
    <row r="5160" spans="1:15" customFormat="1" ht="15.5" x14ac:dyDescent="0.35">
      <c r="A5160" s="123" t="s">
        <v>11056</v>
      </c>
      <c r="B5160" s="124" t="s">
        <v>11057</v>
      </c>
      <c r="C5160" s="123" t="s">
        <v>90</v>
      </c>
      <c r="D5160" s="123" t="s">
        <v>63</v>
      </c>
      <c r="E5160" s="123" t="s">
        <v>901</v>
      </c>
      <c r="F5160" s="123">
        <v>2024</v>
      </c>
      <c r="G5160" s="123" t="s">
        <v>138</v>
      </c>
      <c r="H5160" s="123" t="s">
        <v>151</v>
      </c>
      <c r="I5160" s="123" t="s">
        <v>200</v>
      </c>
      <c r="J5160" s="251" t="s">
        <v>13</v>
      </c>
      <c r="K5160" s="181">
        <v>1003936</v>
      </c>
      <c r="L5160" s="181">
        <v>0</v>
      </c>
      <c r="M5160" s="181">
        <v>0</v>
      </c>
      <c r="N5160" s="182" t="s">
        <v>146</v>
      </c>
      <c r="O5160" s="183" t="s">
        <v>146</v>
      </c>
    </row>
    <row r="5161" spans="1:15" customFormat="1" ht="15.5" x14ac:dyDescent="0.35">
      <c r="A5161" s="176" t="s">
        <v>11058</v>
      </c>
      <c r="B5161" s="177" t="s">
        <v>11059</v>
      </c>
      <c r="C5161" s="176" t="s">
        <v>91</v>
      </c>
      <c r="D5161" s="176" t="s">
        <v>596</v>
      </c>
      <c r="E5161" s="176" t="s">
        <v>597</v>
      </c>
      <c r="F5161" s="176">
        <v>2024</v>
      </c>
      <c r="G5161" s="176" t="s">
        <v>138</v>
      </c>
      <c r="H5161" s="176" t="s">
        <v>139</v>
      </c>
      <c r="I5161" s="176" t="s">
        <v>140</v>
      </c>
      <c r="J5161" s="250" t="s">
        <v>13</v>
      </c>
      <c r="K5161" s="178">
        <v>1</v>
      </c>
      <c r="L5161" s="178">
        <v>0</v>
      </c>
      <c r="M5161" s="178">
        <v>0</v>
      </c>
      <c r="N5161" s="182" t="s">
        <v>146</v>
      </c>
      <c r="O5161" s="183" t="s">
        <v>146</v>
      </c>
    </row>
    <row r="5162" spans="1:15" customFormat="1" ht="15.5" x14ac:dyDescent="0.35">
      <c r="A5162" s="123" t="s">
        <v>11060</v>
      </c>
      <c r="B5162" s="124" t="s">
        <v>11061</v>
      </c>
      <c r="C5162" s="123" t="s">
        <v>96</v>
      </c>
      <c r="D5162" s="123" t="s">
        <v>136</v>
      </c>
      <c r="E5162" s="123" t="s">
        <v>575</v>
      </c>
      <c r="F5162" s="123">
        <v>2024</v>
      </c>
      <c r="G5162" s="123" t="s">
        <v>138</v>
      </c>
      <c r="H5162" s="123" t="s">
        <v>144</v>
      </c>
      <c r="I5162" s="123" t="s">
        <v>145</v>
      </c>
      <c r="J5162" s="251" t="s">
        <v>77</v>
      </c>
      <c r="K5162" s="181">
        <v>134761</v>
      </c>
      <c r="L5162" s="181">
        <v>0</v>
      </c>
      <c r="M5162" s="181">
        <v>0</v>
      </c>
      <c r="N5162" s="182" t="s">
        <v>146</v>
      </c>
      <c r="O5162" s="183" t="s">
        <v>146</v>
      </c>
    </row>
    <row r="5163" spans="1:15" customFormat="1" ht="15.5" x14ac:dyDescent="0.35">
      <c r="A5163" s="176" t="s">
        <v>11062</v>
      </c>
      <c r="B5163" s="177" t="s">
        <v>11063</v>
      </c>
      <c r="C5163" s="176" t="s">
        <v>96</v>
      </c>
      <c r="D5163" s="176" t="s">
        <v>136</v>
      </c>
      <c r="E5163" s="176" t="s">
        <v>575</v>
      </c>
      <c r="F5163" s="176">
        <v>2024</v>
      </c>
      <c r="G5163" s="176" t="s">
        <v>138</v>
      </c>
      <c r="H5163" s="176" t="s">
        <v>144</v>
      </c>
      <c r="I5163" s="176" t="s">
        <v>145</v>
      </c>
      <c r="J5163" s="250" t="s">
        <v>77</v>
      </c>
      <c r="K5163" s="178">
        <v>168109</v>
      </c>
      <c r="L5163" s="178">
        <v>0</v>
      </c>
      <c r="M5163" s="178">
        <v>0</v>
      </c>
      <c r="N5163" s="182" t="s">
        <v>146</v>
      </c>
      <c r="O5163" s="183" t="s">
        <v>146</v>
      </c>
    </row>
    <row r="5164" spans="1:15" customFormat="1" ht="15.5" x14ac:dyDescent="0.35">
      <c r="A5164" s="123" t="s">
        <v>11064</v>
      </c>
      <c r="B5164" s="124" t="s">
        <v>11065</v>
      </c>
      <c r="C5164" s="123" t="s">
        <v>109</v>
      </c>
      <c r="D5164" s="123" t="s">
        <v>288</v>
      </c>
      <c r="E5164" s="123" t="s">
        <v>1614</v>
      </c>
      <c r="F5164" s="123">
        <v>2024</v>
      </c>
      <c r="G5164" s="123" t="s">
        <v>138</v>
      </c>
      <c r="H5164" s="123" t="s">
        <v>321</v>
      </c>
      <c r="I5164" s="123" t="s">
        <v>322</v>
      </c>
      <c r="J5164" s="251" t="s">
        <v>13</v>
      </c>
      <c r="K5164" s="181">
        <v>400000</v>
      </c>
      <c r="L5164" s="181">
        <v>0</v>
      </c>
      <c r="M5164" s="181">
        <v>0</v>
      </c>
      <c r="N5164" s="182" t="s">
        <v>146</v>
      </c>
      <c r="O5164" s="183" t="s">
        <v>146</v>
      </c>
    </row>
    <row r="5165" spans="1:15" customFormat="1" ht="15.5" x14ac:dyDescent="0.35">
      <c r="A5165" s="176" t="s">
        <v>11066</v>
      </c>
      <c r="B5165" s="177" t="s">
        <v>11067</v>
      </c>
      <c r="C5165" s="176" t="s">
        <v>96</v>
      </c>
      <c r="D5165" s="176" t="s">
        <v>166</v>
      </c>
      <c r="E5165" s="176" t="s">
        <v>1737</v>
      </c>
      <c r="F5165" s="176">
        <v>2024</v>
      </c>
      <c r="G5165" s="176" t="s">
        <v>138</v>
      </c>
      <c r="H5165" s="176" t="s">
        <v>144</v>
      </c>
      <c r="I5165" s="176" t="s">
        <v>145</v>
      </c>
      <c r="J5165" s="250" t="s">
        <v>13</v>
      </c>
      <c r="K5165" s="178">
        <v>1</v>
      </c>
      <c r="L5165" s="178">
        <v>0</v>
      </c>
      <c r="M5165" s="178">
        <v>0</v>
      </c>
      <c r="N5165" s="182" t="s">
        <v>146</v>
      </c>
      <c r="O5165" s="183" t="s">
        <v>146</v>
      </c>
    </row>
    <row r="5166" spans="1:15" customFormat="1" ht="15.5" x14ac:dyDescent="0.35">
      <c r="A5166" s="123" t="s">
        <v>11068</v>
      </c>
      <c r="B5166" s="124" t="s">
        <v>11069</v>
      </c>
      <c r="C5166" s="123" t="s">
        <v>87</v>
      </c>
      <c r="D5166" s="123" t="s">
        <v>829</v>
      </c>
      <c r="E5166" s="123" t="s">
        <v>829</v>
      </c>
      <c r="F5166" s="123">
        <v>2024</v>
      </c>
      <c r="G5166" s="123" t="s">
        <v>138</v>
      </c>
      <c r="H5166" s="123" t="s">
        <v>210</v>
      </c>
      <c r="I5166" s="123" t="s">
        <v>429</v>
      </c>
      <c r="J5166" s="251" t="s">
        <v>77</v>
      </c>
      <c r="K5166" s="181">
        <v>149409</v>
      </c>
      <c r="L5166" s="181">
        <v>0</v>
      </c>
      <c r="M5166" s="181">
        <v>0</v>
      </c>
      <c r="N5166" s="182" t="s">
        <v>146</v>
      </c>
      <c r="O5166" s="183" t="s">
        <v>146</v>
      </c>
    </row>
    <row r="5167" spans="1:15" customFormat="1" ht="15.5" x14ac:dyDescent="0.35">
      <c r="A5167" s="176" t="s">
        <v>11070</v>
      </c>
      <c r="B5167" s="177" t="s">
        <v>11071</v>
      </c>
      <c r="C5167" s="176" t="s">
        <v>87</v>
      </c>
      <c r="D5167" s="176" t="s">
        <v>829</v>
      </c>
      <c r="E5167" s="176" t="s">
        <v>829</v>
      </c>
      <c r="F5167" s="176">
        <v>2024</v>
      </c>
      <c r="G5167" s="176" t="s">
        <v>138</v>
      </c>
      <c r="H5167" s="176" t="s">
        <v>182</v>
      </c>
      <c r="I5167" s="176" t="s">
        <v>1000</v>
      </c>
      <c r="J5167" s="250" t="s">
        <v>14</v>
      </c>
      <c r="K5167" s="178">
        <v>1567020</v>
      </c>
      <c r="L5167" s="178">
        <v>0</v>
      </c>
      <c r="M5167" s="178">
        <v>0</v>
      </c>
      <c r="N5167" s="182" t="s">
        <v>146</v>
      </c>
      <c r="O5167" s="183" t="s">
        <v>146</v>
      </c>
    </row>
    <row r="5168" spans="1:15" customFormat="1" ht="15.5" x14ac:dyDescent="0.35">
      <c r="A5168" s="123" t="s">
        <v>11072</v>
      </c>
      <c r="B5168" s="124" t="s">
        <v>11073</v>
      </c>
      <c r="C5168" s="123" t="s">
        <v>109</v>
      </c>
      <c r="D5168" s="123" t="s">
        <v>171</v>
      </c>
      <c r="E5168" s="123" t="s">
        <v>606</v>
      </c>
      <c r="F5168" s="123">
        <v>2024</v>
      </c>
      <c r="G5168" s="123" t="s">
        <v>138</v>
      </c>
      <c r="H5168" s="123" t="s">
        <v>144</v>
      </c>
      <c r="I5168" s="123" t="s">
        <v>913</v>
      </c>
      <c r="J5168" s="251" t="s">
        <v>16</v>
      </c>
      <c r="K5168" s="181">
        <v>555976</v>
      </c>
      <c r="L5168" s="181">
        <v>0</v>
      </c>
      <c r="M5168" s="181">
        <v>0</v>
      </c>
      <c r="N5168" s="182" t="s">
        <v>146</v>
      </c>
      <c r="O5168" s="183" t="s">
        <v>146</v>
      </c>
    </row>
    <row r="5169" spans="1:15" customFormat="1" ht="15.5" x14ac:dyDescent="0.35">
      <c r="A5169" s="176" t="s">
        <v>11074</v>
      </c>
      <c r="B5169" s="177" t="s">
        <v>11075</v>
      </c>
      <c r="C5169" s="176" t="s">
        <v>87</v>
      </c>
      <c r="D5169" s="176" t="s">
        <v>155</v>
      </c>
      <c r="E5169" s="176" t="s">
        <v>155</v>
      </c>
      <c r="F5169" s="176">
        <v>2024</v>
      </c>
      <c r="G5169" s="176" t="s">
        <v>138</v>
      </c>
      <c r="H5169" s="176" t="s">
        <v>419</v>
      </c>
      <c r="I5169" s="176" t="s">
        <v>2163</v>
      </c>
      <c r="J5169" s="250" t="s">
        <v>77</v>
      </c>
      <c r="K5169" s="178">
        <v>1</v>
      </c>
      <c r="L5169" s="178">
        <v>0</v>
      </c>
      <c r="M5169" s="178">
        <v>0</v>
      </c>
      <c r="N5169" s="182" t="s">
        <v>146</v>
      </c>
      <c r="O5169" s="183" t="s">
        <v>146</v>
      </c>
    </row>
    <row r="5170" spans="1:15" customFormat="1" ht="15.5" x14ac:dyDescent="0.35">
      <c r="A5170" s="123" t="s">
        <v>11076</v>
      </c>
      <c r="B5170" s="124" t="s">
        <v>11077</v>
      </c>
      <c r="C5170" s="123" t="s">
        <v>89</v>
      </c>
      <c r="D5170" s="123" t="s">
        <v>221</v>
      </c>
      <c r="E5170" s="123" t="s">
        <v>222</v>
      </c>
      <c r="F5170" s="123">
        <v>2024</v>
      </c>
      <c r="G5170" s="123" t="s">
        <v>138</v>
      </c>
      <c r="H5170" s="123" t="s">
        <v>139</v>
      </c>
      <c r="I5170" s="123" t="s">
        <v>140</v>
      </c>
      <c r="J5170" s="251" t="s">
        <v>13</v>
      </c>
      <c r="K5170" s="181">
        <v>18309</v>
      </c>
      <c r="L5170" s="181">
        <v>0</v>
      </c>
      <c r="M5170" s="181">
        <v>0</v>
      </c>
      <c r="N5170" s="182" t="s">
        <v>146</v>
      </c>
      <c r="O5170" s="183" t="s">
        <v>146</v>
      </c>
    </row>
    <row r="5171" spans="1:15" customFormat="1" ht="15.5" x14ac:dyDescent="0.35">
      <c r="A5171" s="176" t="s">
        <v>11078</v>
      </c>
      <c r="B5171" s="177" t="s">
        <v>11079</v>
      </c>
      <c r="C5171" s="176" t="s">
        <v>91</v>
      </c>
      <c r="D5171" s="176" t="s">
        <v>384</v>
      </c>
      <c r="E5171" s="176" t="s">
        <v>2639</v>
      </c>
      <c r="F5171" s="176">
        <v>2024</v>
      </c>
      <c r="G5171" s="176" t="s">
        <v>138</v>
      </c>
      <c r="H5171" s="176" t="s">
        <v>210</v>
      </c>
      <c r="I5171" s="176" t="s">
        <v>289</v>
      </c>
      <c r="J5171" s="250" t="s">
        <v>77</v>
      </c>
      <c r="K5171" s="178">
        <v>999999</v>
      </c>
      <c r="L5171" s="178">
        <v>0</v>
      </c>
      <c r="M5171" s="178">
        <v>0</v>
      </c>
      <c r="N5171" s="182" t="s">
        <v>146</v>
      </c>
      <c r="O5171" s="183" t="s">
        <v>146</v>
      </c>
    </row>
    <row r="5172" spans="1:15" customFormat="1" ht="15.5" x14ac:dyDescent="0.35">
      <c r="A5172" s="123" t="s">
        <v>11080</v>
      </c>
      <c r="B5172" s="124" t="s">
        <v>11081</v>
      </c>
      <c r="C5172" s="123" t="s">
        <v>111</v>
      </c>
      <c r="D5172" s="123" t="s">
        <v>319</v>
      </c>
      <c r="E5172" s="123" t="s">
        <v>3826</v>
      </c>
      <c r="F5172" s="123">
        <v>2024</v>
      </c>
      <c r="G5172" s="123" t="s">
        <v>138</v>
      </c>
      <c r="H5172" s="123" t="s">
        <v>196</v>
      </c>
      <c r="I5172" s="123" t="s">
        <v>196</v>
      </c>
      <c r="J5172" s="251" t="s">
        <v>77</v>
      </c>
      <c r="K5172" s="181">
        <v>2657</v>
      </c>
      <c r="L5172" s="181">
        <v>0</v>
      </c>
      <c r="M5172" s="181">
        <v>0</v>
      </c>
      <c r="N5172" s="182" t="s">
        <v>146</v>
      </c>
      <c r="O5172" s="183" t="s">
        <v>146</v>
      </c>
    </row>
    <row r="5173" spans="1:15" customFormat="1" ht="15.5" x14ac:dyDescent="0.35">
      <c r="A5173" s="176" t="s">
        <v>11082</v>
      </c>
      <c r="B5173" s="177" t="s">
        <v>11083</v>
      </c>
      <c r="C5173" s="176" t="s">
        <v>90</v>
      </c>
      <c r="D5173" s="176" t="s">
        <v>205</v>
      </c>
      <c r="E5173" s="176" t="s">
        <v>206</v>
      </c>
      <c r="F5173" s="176">
        <v>2024</v>
      </c>
      <c r="G5173" s="176" t="s">
        <v>138</v>
      </c>
      <c r="H5173" s="176" t="s">
        <v>151</v>
      </c>
      <c r="I5173" s="176" t="s">
        <v>200</v>
      </c>
      <c r="J5173" s="250" t="s">
        <v>13</v>
      </c>
      <c r="K5173" s="178">
        <v>87693</v>
      </c>
      <c r="L5173" s="178">
        <v>0</v>
      </c>
      <c r="M5173" s="178">
        <v>0</v>
      </c>
      <c r="N5173" s="182" t="s">
        <v>146</v>
      </c>
      <c r="O5173" s="183" t="s">
        <v>146</v>
      </c>
    </row>
    <row r="5174" spans="1:15" customFormat="1" ht="15.5" x14ac:dyDescent="0.35">
      <c r="A5174" s="123" t="s">
        <v>11084</v>
      </c>
      <c r="B5174" s="124" t="s">
        <v>11085</v>
      </c>
      <c r="C5174" s="123" t="s">
        <v>109</v>
      </c>
      <c r="D5174" s="123" t="s">
        <v>288</v>
      </c>
      <c r="E5174" s="123" t="s">
        <v>288</v>
      </c>
      <c r="F5174" s="123">
        <v>2024</v>
      </c>
      <c r="G5174" s="123" t="s">
        <v>138</v>
      </c>
      <c r="H5174" s="123" t="s">
        <v>321</v>
      </c>
      <c r="I5174" s="123" t="s">
        <v>322</v>
      </c>
      <c r="J5174" s="251" t="s">
        <v>13</v>
      </c>
      <c r="K5174" s="181">
        <v>1326903</v>
      </c>
      <c r="L5174" s="181">
        <v>0</v>
      </c>
      <c r="M5174" s="181">
        <v>0</v>
      </c>
      <c r="N5174" s="182" t="s">
        <v>146</v>
      </c>
      <c r="O5174" s="183" t="s">
        <v>146</v>
      </c>
    </row>
    <row r="5175" spans="1:15" customFormat="1" ht="15.5" x14ac:dyDescent="0.35">
      <c r="A5175" s="176" t="s">
        <v>11086</v>
      </c>
      <c r="B5175" s="177" t="s">
        <v>11087</v>
      </c>
      <c r="C5175" s="176" t="s">
        <v>109</v>
      </c>
      <c r="D5175" s="176" t="s">
        <v>368</v>
      </c>
      <c r="E5175" s="176" t="s">
        <v>2408</v>
      </c>
      <c r="F5175" s="176">
        <v>2024</v>
      </c>
      <c r="G5175" s="176" t="s">
        <v>138</v>
      </c>
      <c r="H5175" s="176" t="s">
        <v>321</v>
      </c>
      <c r="I5175" s="176" t="s">
        <v>322</v>
      </c>
      <c r="J5175" s="250" t="s">
        <v>13</v>
      </c>
      <c r="K5175" s="178">
        <v>1039485</v>
      </c>
      <c r="L5175" s="178">
        <v>0</v>
      </c>
      <c r="M5175" s="178">
        <v>0</v>
      </c>
      <c r="N5175" s="182" t="s">
        <v>146</v>
      </c>
      <c r="O5175" s="183" t="s">
        <v>146</v>
      </c>
    </row>
    <row r="5176" spans="1:15" customFormat="1" ht="15.5" x14ac:dyDescent="0.35">
      <c r="A5176" s="123" t="s">
        <v>11088</v>
      </c>
      <c r="B5176" s="124" t="s">
        <v>11089</v>
      </c>
      <c r="C5176" s="123" t="s">
        <v>292</v>
      </c>
      <c r="D5176" s="123" t="s">
        <v>655</v>
      </c>
      <c r="E5176" s="123" t="s">
        <v>655</v>
      </c>
      <c r="F5176" s="123">
        <v>2024</v>
      </c>
      <c r="G5176" s="123" t="s">
        <v>138</v>
      </c>
      <c r="H5176" s="123" t="s">
        <v>182</v>
      </c>
      <c r="I5176" s="123" t="s">
        <v>1202</v>
      </c>
      <c r="J5176" s="251" t="s">
        <v>77</v>
      </c>
      <c r="K5176" s="181">
        <v>176873</v>
      </c>
      <c r="L5176" s="181">
        <v>0</v>
      </c>
      <c r="M5176" s="181">
        <v>0</v>
      </c>
      <c r="N5176" s="182" t="s">
        <v>146</v>
      </c>
      <c r="O5176" s="183" t="s">
        <v>146</v>
      </c>
    </row>
    <row r="5177" spans="1:15" customFormat="1" ht="15.5" x14ac:dyDescent="0.35">
      <c r="A5177" s="176" t="s">
        <v>11090</v>
      </c>
      <c r="B5177" s="177" t="s">
        <v>11091</v>
      </c>
      <c r="C5177" s="176" t="s">
        <v>89</v>
      </c>
      <c r="D5177" s="176" t="s">
        <v>221</v>
      </c>
      <c r="E5177" s="176" t="s">
        <v>222</v>
      </c>
      <c r="F5177" s="176">
        <v>2024</v>
      </c>
      <c r="G5177" s="176" t="s">
        <v>138</v>
      </c>
      <c r="H5177" s="176" t="s">
        <v>182</v>
      </c>
      <c r="I5177" s="176" t="s">
        <v>330</v>
      </c>
      <c r="J5177" s="250" t="s">
        <v>77</v>
      </c>
      <c r="K5177" s="178">
        <v>10550</v>
      </c>
      <c r="L5177" s="178">
        <v>0</v>
      </c>
      <c r="M5177" s="178">
        <v>0</v>
      </c>
      <c r="N5177" s="182" t="s">
        <v>146</v>
      </c>
      <c r="O5177" s="183" t="s">
        <v>146</v>
      </c>
    </row>
    <row r="5178" spans="1:15" customFormat="1" ht="15.5" x14ac:dyDescent="0.35">
      <c r="A5178" s="123" t="s">
        <v>11092</v>
      </c>
      <c r="B5178" s="124" t="s">
        <v>11093</v>
      </c>
      <c r="C5178" s="123" t="s">
        <v>89</v>
      </c>
      <c r="D5178" s="123" t="s">
        <v>221</v>
      </c>
      <c r="E5178" s="123" t="s">
        <v>808</v>
      </c>
      <c r="F5178" s="123">
        <v>2024</v>
      </c>
      <c r="G5178" s="123" t="s">
        <v>138</v>
      </c>
      <c r="H5178" s="123" t="s">
        <v>908</v>
      </c>
      <c r="I5178" s="123" t="s">
        <v>2166</v>
      </c>
      <c r="J5178" s="251" t="s">
        <v>13</v>
      </c>
      <c r="K5178" s="181">
        <v>36600</v>
      </c>
      <c r="L5178" s="181">
        <v>0</v>
      </c>
      <c r="M5178" s="181">
        <v>0</v>
      </c>
      <c r="N5178" s="182" t="s">
        <v>146</v>
      </c>
      <c r="O5178" s="183" t="s">
        <v>146</v>
      </c>
    </row>
    <row r="5179" spans="1:15" customFormat="1" ht="15.5" x14ac:dyDescent="0.35">
      <c r="A5179" s="176" t="s">
        <v>11094</v>
      </c>
      <c r="B5179" s="177" t="s">
        <v>11095</v>
      </c>
      <c r="C5179" s="176" t="s">
        <v>89</v>
      </c>
      <c r="D5179" s="176" t="s">
        <v>221</v>
      </c>
      <c r="E5179" s="176" t="s">
        <v>808</v>
      </c>
      <c r="F5179" s="176">
        <v>2024</v>
      </c>
      <c r="G5179" s="176" t="s">
        <v>138</v>
      </c>
      <c r="H5179" s="176" t="s">
        <v>908</v>
      </c>
      <c r="I5179" s="176" t="s">
        <v>252</v>
      </c>
      <c r="J5179" s="250" t="s">
        <v>13</v>
      </c>
      <c r="K5179" s="178">
        <v>600</v>
      </c>
      <c r="L5179" s="178">
        <v>0</v>
      </c>
      <c r="M5179" s="178">
        <v>0</v>
      </c>
      <c r="N5179" s="182" t="s">
        <v>146</v>
      </c>
      <c r="O5179" s="183" t="s">
        <v>146</v>
      </c>
    </row>
    <row r="5180" spans="1:15" customFormat="1" ht="15.5" x14ac:dyDescent="0.35">
      <c r="A5180" s="123" t="s">
        <v>11096</v>
      </c>
      <c r="B5180" s="124" t="s">
        <v>11097</v>
      </c>
      <c r="C5180" s="123" t="s">
        <v>91</v>
      </c>
      <c r="D5180" s="123" t="s">
        <v>155</v>
      </c>
      <c r="E5180" s="123" t="s">
        <v>155</v>
      </c>
      <c r="F5180" s="123">
        <v>2024</v>
      </c>
      <c r="G5180" s="123" t="s">
        <v>138</v>
      </c>
      <c r="H5180" s="123" t="s">
        <v>270</v>
      </c>
      <c r="I5180" s="123" t="s">
        <v>271</v>
      </c>
      <c r="J5180" s="251" t="s">
        <v>13</v>
      </c>
      <c r="K5180" s="181">
        <v>448052</v>
      </c>
      <c r="L5180" s="181">
        <v>0</v>
      </c>
      <c r="M5180" s="181">
        <v>0</v>
      </c>
      <c r="N5180" s="182" t="s">
        <v>146</v>
      </c>
      <c r="O5180" s="183" t="s">
        <v>146</v>
      </c>
    </row>
    <row r="5181" spans="1:15" customFormat="1" ht="15.5" x14ac:dyDescent="0.35">
      <c r="A5181" s="176" t="s">
        <v>11098</v>
      </c>
      <c r="B5181" s="177" t="s">
        <v>11099</v>
      </c>
      <c r="C5181" s="176" t="s">
        <v>90</v>
      </c>
      <c r="D5181" s="176" t="s">
        <v>742</v>
      </c>
      <c r="E5181" s="176" t="s">
        <v>4465</v>
      </c>
      <c r="F5181" s="176">
        <v>2024</v>
      </c>
      <c r="G5181" s="176" t="s">
        <v>138</v>
      </c>
      <c r="H5181" s="176" t="s">
        <v>182</v>
      </c>
      <c r="I5181" s="176" t="s">
        <v>330</v>
      </c>
      <c r="J5181" s="250" t="s">
        <v>77</v>
      </c>
      <c r="K5181" s="178">
        <v>44503</v>
      </c>
      <c r="L5181" s="178">
        <v>0</v>
      </c>
      <c r="M5181" s="178">
        <v>0</v>
      </c>
      <c r="N5181" s="182" t="s">
        <v>146</v>
      </c>
      <c r="O5181" s="183" t="s">
        <v>146</v>
      </c>
    </row>
    <row r="5182" spans="1:15" customFormat="1" ht="15.5" x14ac:dyDescent="0.35">
      <c r="A5182" s="123" t="s">
        <v>11100</v>
      </c>
      <c r="B5182" s="124" t="s">
        <v>11101</v>
      </c>
      <c r="C5182" s="123" t="s">
        <v>88</v>
      </c>
      <c r="D5182" s="123" t="s">
        <v>412</v>
      </c>
      <c r="E5182" s="123" t="s">
        <v>1441</v>
      </c>
      <c r="F5182" s="123">
        <v>2024</v>
      </c>
      <c r="G5182" s="123" t="s">
        <v>138</v>
      </c>
      <c r="H5182" s="123" t="s">
        <v>182</v>
      </c>
      <c r="I5182" s="123" t="s">
        <v>330</v>
      </c>
      <c r="J5182" s="251" t="s">
        <v>13</v>
      </c>
      <c r="K5182" s="181">
        <v>2010100</v>
      </c>
      <c r="L5182" s="181">
        <v>0</v>
      </c>
      <c r="M5182" s="181">
        <v>0</v>
      </c>
      <c r="N5182" s="182" t="s">
        <v>146</v>
      </c>
      <c r="O5182" s="183" t="s">
        <v>146</v>
      </c>
    </row>
    <row r="5183" spans="1:15" customFormat="1" ht="15.5" x14ac:dyDescent="0.35">
      <c r="A5183" s="176" t="s">
        <v>11102</v>
      </c>
      <c r="B5183" s="177" t="s">
        <v>11103</v>
      </c>
      <c r="C5183" s="176" t="s">
        <v>109</v>
      </c>
      <c r="D5183" s="176" t="s">
        <v>368</v>
      </c>
      <c r="E5183" s="176" t="s">
        <v>535</v>
      </c>
      <c r="F5183" s="176">
        <v>2024</v>
      </c>
      <c r="G5183" s="176" t="s">
        <v>138</v>
      </c>
      <c r="H5183" s="176" t="s">
        <v>182</v>
      </c>
      <c r="I5183" s="176" t="s">
        <v>330</v>
      </c>
      <c r="J5183" s="250" t="s">
        <v>13</v>
      </c>
      <c r="K5183" s="178">
        <v>19749</v>
      </c>
      <c r="L5183" s="178">
        <v>0</v>
      </c>
      <c r="M5183" s="178">
        <v>0</v>
      </c>
      <c r="N5183" s="182" t="s">
        <v>146</v>
      </c>
      <c r="O5183" s="183" t="s">
        <v>146</v>
      </c>
    </row>
    <row r="5184" spans="1:15" customFormat="1" ht="15.5" x14ac:dyDescent="0.35">
      <c r="A5184" s="123" t="s">
        <v>11104</v>
      </c>
      <c r="B5184" s="124" t="s">
        <v>11105</v>
      </c>
      <c r="C5184" s="123" t="s">
        <v>111</v>
      </c>
      <c r="D5184" s="123" t="s">
        <v>155</v>
      </c>
      <c r="E5184" s="123" t="s">
        <v>155</v>
      </c>
      <c r="F5184" s="123">
        <v>2024</v>
      </c>
      <c r="G5184" s="123" t="s">
        <v>138</v>
      </c>
      <c r="H5184" s="123" t="s">
        <v>144</v>
      </c>
      <c r="I5184" s="123" t="s">
        <v>943</v>
      </c>
      <c r="J5184" s="251" t="s">
        <v>13</v>
      </c>
      <c r="K5184" s="181">
        <v>104541</v>
      </c>
      <c r="L5184" s="181">
        <v>0</v>
      </c>
      <c r="M5184" s="181">
        <v>0</v>
      </c>
      <c r="N5184" s="182" t="s">
        <v>146</v>
      </c>
      <c r="O5184" s="183" t="s">
        <v>146</v>
      </c>
    </row>
    <row r="5185" spans="1:15" customFormat="1" ht="15.5" x14ac:dyDescent="0.35">
      <c r="A5185" s="176" t="s">
        <v>11106</v>
      </c>
      <c r="B5185" s="177" t="s">
        <v>11107</v>
      </c>
      <c r="C5185" s="176" t="s">
        <v>93</v>
      </c>
      <c r="D5185" s="176" t="s">
        <v>245</v>
      </c>
      <c r="E5185" s="176" t="s">
        <v>245</v>
      </c>
      <c r="F5185" s="176">
        <v>2024</v>
      </c>
      <c r="G5185" s="176" t="s">
        <v>138</v>
      </c>
      <c r="H5185" s="176" t="s">
        <v>151</v>
      </c>
      <c r="I5185" s="176" t="s">
        <v>200</v>
      </c>
      <c r="J5185" s="250" t="s">
        <v>13</v>
      </c>
      <c r="K5185" s="178">
        <v>69731</v>
      </c>
      <c r="L5185" s="178">
        <v>0</v>
      </c>
      <c r="M5185" s="178">
        <v>0</v>
      </c>
      <c r="N5185" s="182" t="s">
        <v>146</v>
      </c>
      <c r="O5185" s="183" t="s">
        <v>146</v>
      </c>
    </row>
    <row r="5186" spans="1:15" customFormat="1" ht="15.5" x14ac:dyDescent="0.35">
      <c r="A5186" s="123" t="s">
        <v>11108</v>
      </c>
      <c r="B5186" s="124" t="s">
        <v>11109</v>
      </c>
      <c r="C5186" s="123" t="s">
        <v>98</v>
      </c>
      <c r="D5186" s="123" t="s">
        <v>190</v>
      </c>
      <c r="E5186" s="123" t="s">
        <v>1394</v>
      </c>
      <c r="F5186" s="123">
        <v>2024</v>
      </c>
      <c r="G5186" s="123" t="s">
        <v>138</v>
      </c>
      <c r="H5186" s="123" t="s">
        <v>210</v>
      </c>
      <c r="I5186" s="123" t="s">
        <v>289</v>
      </c>
      <c r="J5186" s="251" t="s">
        <v>14</v>
      </c>
      <c r="K5186" s="181">
        <v>602719</v>
      </c>
      <c r="L5186" s="181">
        <v>0</v>
      </c>
      <c r="M5186" s="181">
        <v>0</v>
      </c>
      <c r="N5186" s="182" t="s">
        <v>146</v>
      </c>
      <c r="O5186" s="183" t="s">
        <v>146</v>
      </c>
    </row>
    <row r="5187" spans="1:15" customFormat="1" ht="15.5" x14ac:dyDescent="0.35">
      <c r="A5187" s="176" t="s">
        <v>11110</v>
      </c>
      <c r="B5187" s="177" t="s">
        <v>11111</v>
      </c>
      <c r="C5187" s="176" t="s">
        <v>100</v>
      </c>
      <c r="D5187" s="176" t="s">
        <v>73</v>
      </c>
      <c r="E5187" s="176" t="s">
        <v>1009</v>
      </c>
      <c r="F5187" s="176">
        <v>2024</v>
      </c>
      <c r="G5187" s="176" t="s">
        <v>251</v>
      </c>
      <c r="H5187" s="176" t="s">
        <v>182</v>
      </c>
      <c r="I5187" s="176" t="s">
        <v>330</v>
      </c>
      <c r="J5187" s="250" t="s">
        <v>13</v>
      </c>
      <c r="K5187" s="178">
        <v>109653</v>
      </c>
      <c r="L5187" s="178">
        <v>0</v>
      </c>
      <c r="M5187" s="178">
        <v>0</v>
      </c>
      <c r="N5187" s="182" t="s">
        <v>146</v>
      </c>
      <c r="O5187" s="183" t="s">
        <v>146</v>
      </c>
    </row>
    <row r="5188" spans="1:15" customFormat="1" ht="15.5" x14ac:dyDescent="0.35">
      <c r="A5188" s="123" t="s">
        <v>11112</v>
      </c>
      <c r="B5188" s="124" t="s">
        <v>11113</v>
      </c>
      <c r="C5188" s="123" t="s">
        <v>90</v>
      </c>
      <c r="D5188" s="123" t="s">
        <v>306</v>
      </c>
      <c r="E5188" s="123" t="s">
        <v>3759</v>
      </c>
      <c r="F5188" s="123">
        <v>2024</v>
      </c>
      <c r="G5188" s="123" t="s">
        <v>251</v>
      </c>
      <c r="H5188" s="123" t="s">
        <v>210</v>
      </c>
      <c r="I5188" s="123" t="s">
        <v>289</v>
      </c>
      <c r="J5188" s="251" t="s">
        <v>13</v>
      </c>
      <c r="K5188" s="181">
        <v>19031</v>
      </c>
      <c r="L5188" s="181">
        <v>0</v>
      </c>
      <c r="M5188" s="181">
        <v>0</v>
      </c>
      <c r="N5188" s="182" t="s">
        <v>146</v>
      </c>
      <c r="O5188" s="183" t="s">
        <v>146</v>
      </c>
    </row>
    <row r="5189" spans="1:15" customFormat="1" ht="15.5" x14ac:dyDescent="0.35">
      <c r="A5189" s="176" t="s">
        <v>11114</v>
      </c>
      <c r="B5189" s="177" t="s">
        <v>11115</v>
      </c>
      <c r="C5189" s="176" t="s">
        <v>91</v>
      </c>
      <c r="D5189" s="176" t="s">
        <v>384</v>
      </c>
      <c r="E5189" s="176" t="s">
        <v>3093</v>
      </c>
      <c r="F5189" s="176">
        <v>2024</v>
      </c>
      <c r="G5189" s="176" t="s">
        <v>138</v>
      </c>
      <c r="H5189" s="176" t="s">
        <v>162</v>
      </c>
      <c r="I5189" s="176" t="s">
        <v>1018</v>
      </c>
      <c r="J5189" s="250" t="s">
        <v>13</v>
      </c>
      <c r="K5189" s="178">
        <v>93186</v>
      </c>
      <c r="L5189" s="178">
        <v>0</v>
      </c>
      <c r="M5189" s="178">
        <v>0</v>
      </c>
      <c r="N5189" s="182" t="s">
        <v>146</v>
      </c>
      <c r="O5189" s="183" t="s">
        <v>146</v>
      </c>
    </row>
    <row r="5190" spans="1:15" customFormat="1" ht="15.5" x14ac:dyDescent="0.35">
      <c r="A5190" s="123" t="s">
        <v>11116</v>
      </c>
      <c r="B5190" s="124" t="s">
        <v>11117</v>
      </c>
      <c r="C5190" s="123" t="s">
        <v>91</v>
      </c>
      <c r="D5190" s="123" t="s">
        <v>596</v>
      </c>
      <c r="E5190" s="123" t="s">
        <v>1314</v>
      </c>
      <c r="F5190" s="123">
        <v>2024</v>
      </c>
      <c r="G5190" s="123" t="s">
        <v>138</v>
      </c>
      <c r="H5190" s="123" t="s">
        <v>162</v>
      </c>
      <c r="I5190" s="123" t="s">
        <v>1018</v>
      </c>
      <c r="J5190" s="251" t="s">
        <v>13</v>
      </c>
      <c r="K5190" s="181">
        <v>100716</v>
      </c>
      <c r="L5190" s="181">
        <v>0</v>
      </c>
      <c r="M5190" s="181">
        <v>0</v>
      </c>
      <c r="N5190" s="182" t="s">
        <v>146</v>
      </c>
      <c r="O5190" s="183" t="s">
        <v>146</v>
      </c>
    </row>
    <row r="5191" spans="1:15" customFormat="1" ht="15.5" x14ac:dyDescent="0.35">
      <c r="A5191" s="176" t="s">
        <v>11118</v>
      </c>
      <c r="B5191" s="177" t="s">
        <v>11119</v>
      </c>
      <c r="C5191" s="176" t="s">
        <v>90</v>
      </c>
      <c r="D5191" s="176" t="s">
        <v>205</v>
      </c>
      <c r="E5191" s="176" t="s">
        <v>264</v>
      </c>
      <c r="F5191" s="176">
        <v>2024</v>
      </c>
      <c r="G5191" s="176" t="s">
        <v>138</v>
      </c>
      <c r="H5191" s="176" t="s">
        <v>151</v>
      </c>
      <c r="I5191" s="176" t="s">
        <v>200</v>
      </c>
      <c r="J5191" s="250" t="s">
        <v>77</v>
      </c>
      <c r="K5191" s="178">
        <v>698742</v>
      </c>
      <c r="L5191" s="178">
        <v>0</v>
      </c>
      <c r="M5191" s="178">
        <v>0</v>
      </c>
      <c r="N5191" s="182" t="s">
        <v>146</v>
      </c>
      <c r="O5191" s="183" t="s">
        <v>146</v>
      </c>
    </row>
    <row r="5192" spans="1:15" customFormat="1" ht="15.5" x14ac:dyDescent="0.35">
      <c r="A5192" s="123" t="s">
        <v>11120</v>
      </c>
      <c r="B5192" s="124" t="s">
        <v>11121</v>
      </c>
      <c r="C5192" s="123" t="s">
        <v>91</v>
      </c>
      <c r="D5192" s="123" t="s">
        <v>460</v>
      </c>
      <c r="E5192" s="123" t="s">
        <v>859</v>
      </c>
      <c r="F5192" s="123">
        <v>2024</v>
      </c>
      <c r="G5192" s="123" t="s">
        <v>138</v>
      </c>
      <c r="H5192" s="123" t="s">
        <v>162</v>
      </c>
      <c r="I5192" s="123" t="s">
        <v>1018</v>
      </c>
      <c r="J5192" s="251" t="s">
        <v>13</v>
      </c>
      <c r="K5192" s="181">
        <v>79801</v>
      </c>
      <c r="L5192" s="181">
        <v>0</v>
      </c>
      <c r="M5192" s="181">
        <v>0</v>
      </c>
      <c r="N5192" s="182" t="s">
        <v>146</v>
      </c>
      <c r="O5192" s="183" t="s">
        <v>146</v>
      </c>
    </row>
    <row r="5193" spans="1:15" customFormat="1" ht="15.5" x14ac:dyDescent="0.35">
      <c r="A5193" s="176" t="s">
        <v>11122</v>
      </c>
      <c r="B5193" s="177" t="s">
        <v>11123</v>
      </c>
      <c r="C5193" s="176" t="s">
        <v>109</v>
      </c>
      <c r="D5193" s="176" t="s">
        <v>368</v>
      </c>
      <c r="E5193" s="176" t="s">
        <v>2339</v>
      </c>
      <c r="F5193" s="176">
        <v>2024</v>
      </c>
      <c r="G5193" s="176" t="s">
        <v>138</v>
      </c>
      <c r="H5193" s="176" t="s">
        <v>182</v>
      </c>
      <c r="I5193" s="176" t="s">
        <v>330</v>
      </c>
      <c r="J5193" s="250" t="s">
        <v>13</v>
      </c>
      <c r="K5193" s="178">
        <v>9484</v>
      </c>
      <c r="L5193" s="178">
        <v>0</v>
      </c>
      <c r="M5193" s="178">
        <v>0</v>
      </c>
      <c r="N5193" s="182" t="s">
        <v>146</v>
      </c>
      <c r="O5193" s="183" t="s">
        <v>146</v>
      </c>
    </row>
    <row r="5194" spans="1:15" customFormat="1" ht="15.5" x14ac:dyDescent="0.35">
      <c r="A5194" s="123" t="s">
        <v>11124</v>
      </c>
      <c r="B5194" s="124" t="s">
        <v>11125</v>
      </c>
      <c r="C5194" s="123" t="s">
        <v>111</v>
      </c>
      <c r="D5194" s="123" t="s">
        <v>155</v>
      </c>
      <c r="E5194" s="123" t="s">
        <v>155</v>
      </c>
      <c r="F5194" s="123">
        <v>2024</v>
      </c>
      <c r="G5194" s="123" t="s">
        <v>138</v>
      </c>
      <c r="H5194" s="123" t="s">
        <v>151</v>
      </c>
      <c r="I5194" s="123" t="s">
        <v>200</v>
      </c>
      <c r="J5194" s="251" t="s">
        <v>13</v>
      </c>
      <c r="K5194" s="181">
        <v>15000</v>
      </c>
      <c r="L5194" s="181">
        <v>0</v>
      </c>
      <c r="M5194" s="181">
        <v>0</v>
      </c>
      <c r="N5194" s="182" t="s">
        <v>146</v>
      </c>
      <c r="O5194" s="183" t="s">
        <v>146</v>
      </c>
    </row>
    <row r="5195" spans="1:15" customFormat="1" ht="15.5" x14ac:dyDescent="0.35">
      <c r="A5195" s="176" t="s">
        <v>11126</v>
      </c>
      <c r="B5195" s="177" t="s">
        <v>11127</v>
      </c>
      <c r="C5195" s="176" t="s">
        <v>109</v>
      </c>
      <c r="D5195" s="176" t="s">
        <v>171</v>
      </c>
      <c r="E5195" s="176" t="s">
        <v>3324</v>
      </c>
      <c r="F5195" s="176">
        <v>2024</v>
      </c>
      <c r="G5195" s="176" t="s">
        <v>138</v>
      </c>
      <c r="H5195" s="176" t="s">
        <v>182</v>
      </c>
      <c r="I5195" s="176" t="s">
        <v>1202</v>
      </c>
      <c r="J5195" s="250" t="s">
        <v>13</v>
      </c>
      <c r="K5195" s="178">
        <v>9832</v>
      </c>
      <c r="L5195" s="178">
        <v>0</v>
      </c>
      <c r="M5195" s="178">
        <v>0</v>
      </c>
      <c r="N5195" s="182" t="s">
        <v>146</v>
      </c>
      <c r="O5195" s="183" t="s">
        <v>146</v>
      </c>
    </row>
    <row r="5196" spans="1:15" customFormat="1" ht="15.5" x14ac:dyDescent="0.35">
      <c r="A5196" s="123" t="s">
        <v>11128</v>
      </c>
      <c r="B5196" s="124" t="s">
        <v>11129</v>
      </c>
      <c r="C5196" s="123" t="s">
        <v>109</v>
      </c>
      <c r="D5196" s="123" t="s">
        <v>288</v>
      </c>
      <c r="E5196" s="123" t="s">
        <v>3852</v>
      </c>
      <c r="F5196" s="123">
        <v>2024</v>
      </c>
      <c r="G5196" s="123" t="s">
        <v>138</v>
      </c>
      <c r="H5196" s="123" t="s">
        <v>182</v>
      </c>
      <c r="I5196" s="123" t="s">
        <v>330</v>
      </c>
      <c r="J5196" s="251" t="s">
        <v>13</v>
      </c>
      <c r="K5196" s="181">
        <v>279449</v>
      </c>
      <c r="L5196" s="181">
        <v>0</v>
      </c>
      <c r="M5196" s="181">
        <v>0</v>
      </c>
      <c r="N5196" s="182" t="s">
        <v>146</v>
      </c>
      <c r="O5196" s="183" t="s">
        <v>146</v>
      </c>
    </row>
    <row r="5197" spans="1:15" customFormat="1" ht="15.5" x14ac:dyDescent="0.35">
      <c r="A5197" s="176" t="s">
        <v>11130</v>
      </c>
      <c r="B5197" s="177" t="s">
        <v>11131</v>
      </c>
      <c r="C5197" s="176" t="s">
        <v>89</v>
      </c>
      <c r="D5197" s="176" t="s">
        <v>186</v>
      </c>
      <c r="E5197" s="176" t="s">
        <v>187</v>
      </c>
      <c r="F5197" s="176">
        <v>2024</v>
      </c>
      <c r="G5197" s="176" t="s">
        <v>138</v>
      </c>
      <c r="H5197" s="176" t="s">
        <v>321</v>
      </c>
      <c r="I5197" s="176" t="s">
        <v>1385</v>
      </c>
      <c r="J5197" s="250" t="s">
        <v>77</v>
      </c>
      <c r="K5197" s="178">
        <v>668933</v>
      </c>
      <c r="L5197" s="178">
        <v>0</v>
      </c>
      <c r="M5197" s="178">
        <v>0</v>
      </c>
      <c r="N5197" s="182" t="s">
        <v>146</v>
      </c>
      <c r="O5197" s="183" t="s">
        <v>146</v>
      </c>
    </row>
    <row r="5198" spans="1:15" customFormat="1" ht="15.5" x14ac:dyDescent="0.35">
      <c r="A5198" s="123" t="s">
        <v>11132</v>
      </c>
      <c r="B5198" s="124" t="s">
        <v>11133</v>
      </c>
      <c r="C5198" s="123" t="s">
        <v>109</v>
      </c>
      <c r="D5198" s="123" t="s">
        <v>171</v>
      </c>
      <c r="E5198" s="123" t="s">
        <v>1047</v>
      </c>
      <c r="F5198" s="123">
        <v>2024</v>
      </c>
      <c r="G5198" s="123" t="s">
        <v>138</v>
      </c>
      <c r="H5198" s="123" t="s">
        <v>151</v>
      </c>
      <c r="I5198" s="123" t="s">
        <v>200</v>
      </c>
      <c r="J5198" s="251" t="s">
        <v>13</v>
      </c>
      <c r="K5198" s="181">
        <v>590</v>
      </c>
      <c r="L5198" s="181">
        <v>0</v>
      </c>
      <c r="M5198" s="181">
        <v>0</v>
      </c>
      <c r="N5198" s="182" t="s">
        <v>146</v>
      </c>
      <c r="O5198" s="183" t="s">
        <v>146</v>
      </c>
    </row>
    <row r="5199" spans="1:15" customFormat="1" ht="15.5" x14ac:dyDescent="0.35">
      <c r="A5199" s="176" t="s">
        <v>11134</v>
      </c>
      <c r="B5199" s="177" t="s">
        <v>11135</v>
      </c>
      <c r="C5199" s="176" t="s">
        <v>111</v>
      </c>
      <c r="D5199" s="176" t="s">
        <v>932</v>
      </c>
      <c r="E5199" s="176" t="s">
        <v>7217</v>
      </c>
      <c r="F5199" s="176">
        <v>2024</v>
      </c>
      <c r="G5199" s="176" t="s">
        <v>138</v>
      </c>
      <c r="H5199" s="176" t="s">
        <v>182</v>
      </c>
      <c r="I5199" s="176" t="s">
        <v>330</v>
      </c>
      <c r="J5199" s="250" t="s">
        <v>13</v>
      </c>
      <c r="K5199" s="178">
        <v>8500</v>
      </c>
      <c r="L5199" s="178">
        <v>0</v>
      </c>
      <c r="M5199" s="178">
        <v>0</v>
      </c>
      <c r="N5199" s="182" t="s">
        <v>146</v>
      </c>
      <c r="O5199" s="183" t="s">
        <v>146</v>
      </c>
    </row>
    <row r="5200" spans="1:15" customFormat="1" ht="15.5" x14ac:dyDescent="0.35">
      <c r="A5200" s="123" t="s">
        <v>11136</v>
      </c>
      <c r="B5200" s="124" t="s">
        <v>11137</v>
      </c>
      <c r="C5200" s="123" t="s">
        <v>87</v>
      </c>
      <c r="D5200" s="123" t="s">
        <v>60</v>
      </c>
      <c r="E5200" s="123" t="s">
        <v>60</v>
      </c>
      <c r="F5200" s="123">
        <v>2024</v>
      </c>
      <c r="G5200" s="123" t="s">
        <v>138</v>
      </c>
      <c r="H5200" s="123" t="s">
        <v>182</v>
      </c>
      <c r="I5200" s="123" t="s">
        <v>330</v>
      </c>
      <c r="J5200" s="251" t="s">
        <v>13</v>
      </c>
      <c r="K5200" s="181">
        <v>44300</v>
      </c>
      <c r="L5200" s="181">
        <v>0</v>
      </c>
      <c r="M5200" s="181">
        <v>0</v>
      </c>
      <c r="N5200" s="182" t="s">
        <v>146</v>
      </c>
      <c r="O5200" s="183" t="s">
        <v>146</v>
      </c>
    </row>
    <row r="5201" spans="1:15" customFormat="1" ht="15.5" x14ac:dyDescent="0.35">
      <c r="A5201" s="176" t="s">
        <v>11138</v>
      </c>
      <c r="B5201" s="177" t="s">
        <v>11139</v>
      </c>
      <c r="C5201" s="176" t="s">
        <v>109</v>
      </c>
      <c r="D5201" s="176" t="s">
        <v>171</v>
      </c>
      <c r="E5201" s="176" t="s">
        <v>1047</v>
      </c>
      <c r="F5201" s="176">
        <v>2024</v>
      </c>
      <c r="G5201" s="176" t="s">
        <v>138</v>
      </c>
      <c r="H5201" s="176" t="s">
        <v>321</v>
      </c>
      <c r="I5201" s="176" t="s">
        <v>322</v>
      </c>
      <c r="J5201" s="250" t="s">
        <v>13</v>
      </c>
      <c r="K5201" s="178">
        <v>502000</v>
      </c>
      <c r="L5201" s="178">
        <v>0</v>
      </c>
      <c r="M5201" s="178">
        <v>0</v>
      </c>
      <c r="N5201" s="182" t="s">
        <v>146</v>
      </c>
      <c r="O5201" s="183" t="s">
        <v>146</v>
      </c>
    </row>
    <row r="5202" spans="1:15" customFormat="1" ht="15.5" x14ac:dyDescent="0.35">
      <c r="A5202" s="123" t="s">
        <v>11140</v>
      </c>
      <c r="B5202" s="124" t="s">
        <v>11141</v>
      </c>
      <c r="C5202" s="123" t="s">
        <v>88</v>
      </c>
      <c r="D5202" s="123" t="s">
        <v>396</v>
      </c>
      <c r="E5202" s="123" t="s">
        <v>464</v>
      </c>
      <c r="F5202" s="123">
        <v>2024</v>
      </c>
      <c r="G5202" s="123" t="s">
        <v>138</v>
      </c>
      <c r="H5202" s="123" t="s">
        <v>182</v>
      </c>
      <c r="I5202" s="123" t="s">
        <v>330</v>
      </c>
      <c r="J5202" s="251" t="s">
        <v>13</v>
      </c>
      <c r="K5202" s="181">
        <v>31466</v>
      </c>
      <c r="L5202" s="181">
        <v>0</v>
      </c>
      <c r="M5202" s="181">
        <v>0</v>
      </c>
      <c r="N5202" s="182" t="s">
        <v>146</v>
      </c>
      <c r="O5202" s="183" t="s">
        <v>146</v>
      </c>
    </row>
    <row r="5203" spans="1:15" customFormat="1" ht="15.5" x14ac:dyDescent="0.35">
      <c r="A5203" s="176" t="s">
        <v>11142</v>
      </c>
      <c r="B5203" s="177" t="s">
        <v>11143</v>
      </c>
      <c r="C5203" s="176" t="s">
        <v>109</v>
      </c>
      <c r="D5203" s="176" t="s">
        <v>171</v>
      </c>
      <c r="E5203" s="176" t="s">
        <v>1047</v>
      </c>
      <c r="F5203" s="176">
        <v>2024</v>
      </c>
      <c r="G5203" s="176" t="s">
        <v>138</v>
      </c>
      <c r="H5203" s="176" t="s">
        <v>321</v>
      </c>
      <c r="I5203" s="176" t="s">
        <v>322</v>
      </c>
      <c r="J5203" s="250" t="s">
        <v>13</v>
      </c>
      <c r="K5203" s="178">
        <v>477000</v>
      </c>
      <c r="L5203" s="178">
        <v>0</v>
      </c>
      <c r="M5203" s="178">
        <v>0</v>
      </c>
      <c r="N5203" s="182" t="s">
        <v>146</v>
      </c>
      <c r="O5203" s="183" t="s">
        <v>146</v>
      </c>
    </row>
    <row r="5204" spans="1:15" customFormat="1" ht="15.5" x14ac:dyDescent="0.35">
      <c r="A5204" s="123" t="s">
        <v>11144</v>
      </c>
      <c r="B5204" s="124" t="s">
        <v>11145</v>
      </c>
      <c r="C5204" s="123" t="s">
        <v>86</v>
      </c>
      <c r="D5204" s="123" t="s">
        <v>199</v>
      </c>
      <c r="E5204" s="123" t="s">
        <v>199</v>
      </c>
      <c r="F5204" s="123">
        <v>2024</v>
      </c>
      <c r="G5204" s="123" t="s">
        <v>138</v>
      </c>
      <c r="H5204" s="123" t="s">
        <v>182</v>
      </c>
      <c r="I5204" s="123" t="s">
        <v>330</v>
      </c>
      <c r="J5204" s="251" t="s">
        <v>13</v>
      </c>
      <c r="K5204" s="181">
        <v>0</v>
      </c>
      <c r="L5204" s="181">
        <v>0</v>
      </c>
      <c r="M5204" s="181">
        <v>0</v>
      </c>
      <c r="N5204" s="182" t="s">
        <v>146</v>
      </c>
      <c r="O5204" s="183" t="s">
        <v>146</v>
      </c>
    </row>
    <row r="5205" spans="1:15" customFormat="1" ht="15.5" x14ac:dyDescent="0.35">
      <c r="A5205" s="176" t="s">
        <v>11146</v>
      </c>
      <c r="B5205" s="177" t="s">
        <v>11147</v>
      </c>
      <c r="C5205" s="176" t="s">
        <v>98</v>
      </c>
      <c r="D5205" s="176" t="s">
        <v>400</v>
      </c>
      <c r="E5205" s="176" t="s">
        <v>401</v>
      </c>
      <c r="F5205" s="176">
        <v>2024</v>
      </c>
      <c r="G5205" s="176" t="s">
        <v>138</v>
      </c>
      <c r="H5205" s="176" t="s">
        <v>151</v>
      </c>
      <c r="I5205" s="176" t="s">
        <v>200</v>
      </c>
      <c r="J5205" s="250" t="s">
        <v>14</v>
      </c>
      <c r="K5205" s="178">
        <v>1416992</v>
      </c>
      <c r="L5205" s="178">
        <v>0</v>
      </c>
      <c r="M5205" s="178">
        <v>0</v>
      </c>
      <c r="N5205" s="182" t="s">
        <v>146</v>
      </c>
      <c r="O5205" s="183" t="s">
        <v>146</v>
      </c>
    </row>
    <row r="5206" spans="1:15" customFormat="1" ht="15.5" x14ac:dyDescent="0.35">
      <c r="A5206" s="123" t="s">
        <v>11148</v>
      </c>
      <c r="B5206" s="124" t="s">
        <v>11149</v>
      </c>
      <c r="C5206" s="123" t="s">
        <v>88</v>
      </c>
      <c r="D5206" s="123" t="s">
        <v>412</v>
      </c>
      <c r="E5206" s="123" t="s">
        <v>1441</v>
      </c>
      <c r="F5206" s="123">
        <v>2024</v>
      </c>
      <c r="G5206" s="123" t="s">
        <v>138</v>
      </c>
      <c r="H5206" s="123" t="s">
        <v>182</v>
      </c>
      <c r="I5206" s="123" t="s">
        <v>330</v>
      </c>
      <c r="J5206" s="251" t="s">
        <v>13</v>
      </c>
      <c r="K5206" s="181">
        <v>72486</v>
      </c>
      <c r="L5206" s="181">
        <v>0</v>
      </c>
      <c r="M5206" s="181">
        <v>0</v>
      </c>
      <c r="N5206" s="182" t="s">
        <v>146</v>
      </c>
      <c r="O5206" s="183" t="s">
        <v>146</v>
      </c>
    </row>
    <row r="5207" spans="1:15" customFormat="1" ht="15.5" x14ac:dyDescent="0.35">
      <c r="A5207" s="176" t="s">
        <v>11150</v>
      </c>
      <c r="B5207" s="177" t="s">
        <v>11151</v>
      </c>
      <c r="C5207" s="176" t="s">
        <v>90</v>
      </c>
      <c r="D5207" s="176" t="s">
        <v>489</v>
      </c>
      <c r="E5207" s="176" t="s">
        <v>1583</v>
      </c>
      <c r="F5207" s="176">
        <v>2024</v>
      </c>
      <c r="G5207" s="176" t="s">
        <v>138</v>
      </c>
      <c r="H5207" s="176" t="s">
        <v>182</v>
      </c>
      <c r="I5207" s="176" t="s">
        <v>330</v>
      </c>
      <c r="J5207" s="250" t="s">
        <v>13</v>
      </c>
      <c r="K5207" s="178">
        <v>101511</v>
      </c>
      <c r="L5207" s="178">
        <v>0</v>
      </c>
      <c r="M5207" s="178">
        <v>0</v>
      </c>
      <c r="N5207" s="182" t="s">
        <v>146</v>
      </c>
      <c r="O5207" s="183" t="s">
        <v>146</v>
      </c>
    </row>
    <row r="5208" spans="1:15" customFormat="1" ht="15.5" x14ac:dyDescent="0.35">
      <c r="A5208" s="123" t="s">
        <v>11152</v>
      </c>
      <c r="B5208" s="124" t="s">
        <v>11153</v>
      </c>
      <c r="C5208" s="123" t="s">
        <v>87</v>
      </c>
      <c r="D5208" s="123" t="s">
        <v>155</v>
      </c>
      <c r="E5208" s="123" t="s">
        <v>155</v>
      </c>
      <c r="F5208" s="123">
        <v>2024</v>
      </c>
      <c r="G5208" s="123" t="s">
        <v>2052</v>
      </c>
      <c r="H5208" s="123" t="s">
        <v>162</v>
      </c>
      <c r="I5208" s="123" t="s">
        <v>218</v>
      </c>
      <c r="J5208" s="251" t="s">
        <v>13</v>
      </c>
      <c r="K5208" s="181">
        <v>379907</v>
      </c>
      <c r="L5208" s="181">
        <v>0</v>
      </c>
      <c r="M5208" s="181">
        <v>0</v>
      </c>
      <c r="N5208" s="182" t="s">
        <v>146</v>
      </c>
      <c r="O5208" s="183" t="s">
        <v>146</v>
      </c>
    </row>
    <row r="5209" spans="1:15" customFormat="1" ht="15.5" x14ac:dyDescent="0.35">
      <c r="A5209" s="176" t="s">
        <v>11154</v>
      </c>
      <c r="B5209" s="177" t="s">
        <v>11155</v>
      </c>
      <c r="C5209" s="176" t="s">
        <v>90</v>
      </c>
      <c r="D5209" s="176" t="s">
        <v>489</v>
      </c>
      <c r="E5209" s="176" t="s">
        <v>1583</v>
      </c>
      <c r="F5209" s="176">
        <v>2024</v>
      </c>
      <c r="G5209" s="176" t="s">
        <v>138</v>
      </c>
      <c r="H5209" s="176" t="s">
        <v>151</v>
      </c>
      <c r="I5209" s="176" t="s">
        <v>200</v>
      </c>
      <c r="J5209" s="250" t="s">
        <v>13</v>
      </c>
      <c r="K5209" s="178">
        <v>77328</v>
      </c>
      <c r="L5209" s="178">
        <v>0</v>
      </c>
      <c r="M5209" s="178">
        <v>0</v>
      </c>
      <c r="N5209" s="182" t="s">
        <v>146</v>
      </c>
      <c r="O5209" s="183" t="s">
        <v>146</v>
      </c>
    </row>
    <row r="5210" spans="1:15" customFormat="1" ht="15.5" x14ac:dyDescent="0.35">
      <c r="A5210" s="123" t="s">
        <v>11156</v>
      </c>
      <c r="B5210" s="124" t="s">
        <v>11157</v>
      </c>
      <c r="C5210" s="123" t="s">
        <v>86</v>
      </c>
      <c r="D5210" s="123" t="s">
        <v>906</v>
      </c>
      <c r="E5210" s="123" t="s">
        <v>907</v>
      </c>
      <c r="F5210" s="123">
        <v>2024</v>
      </c>
      <c r="G5210" s="123" t="s">
        <v>138</v>
      </c>
      <c r="H5210" s="123" t="s">
        <v>144</v>
      </c>
      <c r="I5210" s="123" t="s">
        <v>913</v>
      </c>
      <c r="J5210" s="251" t="s">
        <v>13</v>
      </c>
      <c r="K5210" s="181">
        <v>103125</v>
      </c>
      <c r="L5210" s="181">
        <v>0</v>
      </c>
      <c r="M5210" s="181">
        <v>0</v>
      </c>
      <c r="N5210" s="182" t="s">
        <v>146</v>
      </c>
      <c r="O5210" s="183" t="s">
        <v>146</v>
      </c>
    </row>
    <row r="5211" spans="1:15" customFormat="1" ht="15.5" x14ac:dyDescent="0.35">
      <c r="A5211" s="176" t="s">
        <v>11158</v>
      </c>
      <c r="B5211" s="177" t="s">
        <v>11159</v>
      </c>
      <c r="C5211" s="176" t="s">
        <v>86</v>
      </c>
      <c r="D5211" s="176" t="s">
        <v>906</v>
      </c>
      <c r="E5211" s="176" t="s">
        <v>907</v>
      </c>
      <c r="F5211" s="176">
        <v>2024</v>
      </c>
      <c r="G5211" s="176" t="s">
        <v>138</v>
      </c>
      <c r="H5211" s="176" t="s">
        <v>182</v>
      </c>
      <c r="I5211" s="176" t="s">
        <v>1000</v>
      </c>
      <c r="J5211" s="250" t="s">
        <v>13</v>
      </c>
      <c r="K5211" s="178">
        <v>61977</v>
      </c>
      <c r="L5211" s="178">
        <v>0</v>
      </c>
      <c r="M5211" s="178">
        <v>0</v>
      </c>
      <c r="N5211" s="182" t="s">
        <v>146</v>
      </c>
      <c r="O5211" s="183" t="s">
        <v>146</v>
      </c>
    </row>
    <row r="5212" spans="1:15" customFormat="1" ht="15.5" x14ac:dyDescent="0.35">
      <c r="A5212" s="123" t="s">
        <v>11160</v>
      </c>
      <c r="B5212" s="124" t="s">
        <v>11161</v>
      </c>
      <c r="C5212" s="123" t="s">
        <v>109</v>
      </c>
      <c r="D5212" s="123" t="s">
        <v>171</v>
      </c>
      <c r="E5212" s="123" t="s">
        <v>1342</v>
      </c>
      <c r="F5212" s="123">
        <v>2024</v>
      </c>
      <c r="G5212" s="123" t="s">
        <v>251</v>
      </c>
      <c r="H5212" s="123" t="s">
        <v>144</v>
      </c>
      <c r="I5212" s="123" t="s">
        <v>261</v>
      </c>
      <c r="J5212" s="251" t="s">
        <v>77</v>
      </c>
      <c r="K5212" s="181">
        <v>2000</v>
      </c>
      <c r="L5212" s="181">
        <v>0</v>
      </c>
      <c r="M5212" s="181">
        <v>0</v>
      </c>
      <c r="N5212" s="182" t="s">
        <v>146</v>
      </c>
      <c r="O5212" s="183" t="s">
        <v>146</v>
      </c>
    </row>
    <row r="5213" spans="1:15" customFormat="1" ht="15.5" x14ac:dyDescent="0.35">
      <c r="A5213" s="176" t="s">
        <v>11162</v>
      </c>
      <c r="B5213" s="177" t="s">
        <v>11163</v>
      </c>
      <c r="C5213" s="176" t="s">
        <v>93</v>
      </c>
      <c r="D5213" s="176" t="s">
        <v>234</v>
      </c>
      <c r="E5213" s="176" t="s">
        <v>234</v>
      </c>
      <c r="F5213" s="176">
        <v>2024</v>
      </c>
      <c r="G5213" s="176" t="s">
        <v>138</v>
      </c>
      <c r="H5213" s="176" t="s">
        <v>139</v>
      </c>
      <c r="I5213" s="176" t="s">
        <v>140</v>
      </c>
      <c r="J5213" s="250" t="s">
        <v>77</v>
      </c>
      <c r="K5213" s="178">
        <v>1525467</v>
      </c>
      <c r="L5213" s="178">
        <v>0</v>
      </c>
      <c r="M5213" s="178">
        <v>0</v>
      </c>
      <c r="N5213" s="182" t="s">
        <v>146</v>
      </c>
      <c r="O5213" s="183" t="s">
        <v>146</v>
      </c>
    </row>
    <row r="5214" spans="1:15" customFormat="1" ht="15.5" x14ac:dyDescent="0.35">
      <c r="A5214" s="123" t="s">
        <v>11164</v>
      </c>
      <c r="B5214" s="124" t="s">
        <v>11165</v>
      </c>
      <c r="C5214" s="123" t="s">
        <v>93</v>
      </c>
      <c r="D5214" s="123" t="s">
        <v>234</v>
      </c>
      <c r="E5214" s="123" t="s">
        <v>234</v>
      </c>
      <c r="F5214" s="123">
        <v>2024</v>
      </c>
      <c r="G5214" s="123" t="s">
        <v>138</v>
      </c>
      <c r="H5214" s="123" t="s">
        <v>139</v>
      </c>
      <c r="I5214" s="123" t="s">
        <v>140</v>
      </c>
      <c r="J5214" s="251" t="s">
        <v>77</v>
      </c>
      <c r="K5214" s="181">
        <v>307375</v>
      </c>
      <c r="L5214" s="181">
        <v>0</v>
      </c>
      <c r="M5214" s="181">
        <v>0</v>
      </c>
      <c r="N5214" s="182" t="s">
        <v>146</v>
      </c>
      <c r="O5214" s="183" t="s">
        <v>146</v>
      </c>
    </row>
    <row r="5215" spans="1:15" customFormat="1" ht="15.5" x14ac:dyDescent="0.35">
      <c r="A5215" s="176" t="s">
        <v>11166</v>
      </c>
      <c r="B5215" s="177" t="s">
        <v>11167</v>
      </c>
      <c r="C5215" s="176" t="s">
        <v>90</v>
      </c>
      <c r="D5215" s="176" t="s">
        <v>63</v>
      </c>
      <c r="E5215" s="176" t="s">
        <v>803</v>
      </c>
      <c r="F5215" s="176">
        <v>2024</v>
      </c>
      <c r="G5215" s="176" t="s">
        <v>138</v>
      </c>
      <c r="H5215" s="176" t="s">
        <v>151</v>
      </c>
      <c r="I5215" s="176" t="s">
        <v>200</v>
      </c>
      <c r="J5215" s="250" t="s">
        <v>13</v>
      </c>
      <c r="K5215" s="178">
        <v>251222</v>
      </c>
      <c r="L5215" s="178">
        <v>0</v>
      </c>
      <c r="M5215" s="178">
        <v>0</v>
      </c>
      <c r="N5215" s="182" t="s">
        <v>146</v>
      </c>
      <c r="O5215" s="183" t="s">
        <v>146</v>
      </c>
    </row>
    <row r="5216" spans="1:15" customFormat="1" ht="15.5" x14ac:dyDescent="0.35">
      <c r="A5216" s="123" t="s">
        <v>11168</v>
      </c>
      <c r="B5216" s="124" t="s">
        <v>11169</v>
      </c>
      <c r="C5216" s="123" t="s">
        <v>98</v>
      </c>
      <c r="D5216" s="123" t="s">
        <v>365</v>
      </c>
      <c r="E5216" s="123" t="s">
        <v>365</v>
      </c>
      <c r="F5216" s="123">
        <v>2024</v>
      </c>
      <c r="G5216" s="123" t="s">
        <v>138</v>
      </c>
      <c r="H5216" s="123" t="s">
        <v>182</v>
      </c>
      <c r="I5216" s="123" t="s">
        <v>330</v>
      </c>
      <c r="J5216" s="251" t="s">
        <v>13</v>
      </c>
      <c r="K5216" s="181">
        <v>233028</v>
      </c>
      <c r="L5216" s="181">
        <v>0</v>
      </c>
      <c r="M5216" s="181">
        <v>0</v>
      </c>
      <c r="N5216" s="182" t="s">
        <v>146</v>
      </c>
      <c r="O5216" s="183" t="s">
        <v>146</v>
      </c>
    </row>
    <row r="5217" spans="1:15" customFormat="1" ht="15.5" x14ac:dyDescent="0.35">
      <c r="A5217" s="176" t="s">
        <v>11170</v>
      </c>
      <c r="B5217" s="177" t="s">
        <v>11171</v>
      </c>
      <c r="C5217" s="176" t="s">
        <v>98</v>
      </c>
      <c r="D5217" s="176" t="s">
        <v>158</v>
      </c>
      <c r="E5217" s="176" t="s">
        <v>660</v>
      </c>
      <c r="F5217" s="176">
        <v>2024</v>
      </c>
      <c r="G5217" s="176" t="s">
        <v>138</v>
      </c>
      <c r="H5217" s="176" t="s">
        <v>162</v>
      </c>
      <c r="I5217" s="176" t="s">
        <v>238</v>
      </c>
      <c r="J5217" s="250" t="s">
        <v>14</v>
      </c>
      <c r="K5217" s="178">
        <v>114651</v>
      </c>
      <c r="L5217" s="178">
        <v>0</v>
      </c>
      <c r="M5217" s="178">
        <v>0</v>
      </c>
      <c r="N5217" s="182" t="s">
        <v>146</v>
      </c>
      <c r="O5217" s="183" t="s">
        <v>146</v>
      </c>
    </row>
    <row r="5218" spans="1:15" customFormat="1" ht="15.5" x14ac:dyDescent="0.35">
      <c r="A5218" s="123" t="s">
        <v>11172</v>
      </c>
      <c r="B5218" s="124" t="s">
        <v>11173</v>
      </c>
      <c r="C5218" s="123" t="s">
        <v>90</v>
      </c>
      <c r="D5218" s="123" t="s">
        <v>63</v>
      </c>
      <c r="E5218" s="123" t="s">
        <v>803</v>
      </c>
      <c r="F5218" s="123">
        <v>2024</v>
      </c>
      <c r="G5218" s="123" t="s">
        <v>138</v>
      </c>
      <c r="H5218" s="123" t="s">
        <v>151</v>
      </c>
      <c r="I5218" s="123" t="s">
        <v>200</v>
      </c>
      <c r="J5218" s="251" t="s">
        <v>13</v>
      </c>
      <c r="K5218" s="181">
        <v>292211</v>
      </c>
      <c r="L5218" s="181">
        <v>0</v>
      </c>
      <c r="M5218" s="181">
        <v>0</v>
      </c>
      <c r="N5218" s="182" t="s">
        <v>146</v>
      </c>
      <c r="O5218" s="183" t="s">
        <v>146</v>
      </c>
    </row>
    <row r="5219" spans="1:15" customFormat="1" ht="15.5" x14ac:dyDescent="0.35">
      <c r="A5219" s="176" t="s">
        <v>11174</v>
      </c>
      <c r="B5219" s="177" t="s">
        <v>11175</v>
      </c>
      <c r="C5219" s="176" t="s">
        <v>90</v>
      </c>
      <c r="D5219" s="176" t="s">
        <v>306</v>
      </c>
      <c r="E5219" s="176" t="s">
        <v>1270</v>
      </c>
      <c r="F5219" s="176">
        <v>2024</v>
      </c>
      <c r="G5219" s="176" t="s">
        <v>138</v>
      </c>
      <c r="H5219" s="176" t="s">
        <v>151</v>
      </c>
      <c r="I5219" s="176" t="s">
        <v>200</v>
      </c>
      <c r="J5219" s="250" t="s">
        <v>13</v>
      </c>
      <c r="K5219" s="178">
        <v>359985</v>
      </c>
      <c r="L5219" s="178">
        <v>0</v>
      </c>
      <c r="M5219" s="178">
        <v>0</v>
      </c>
      <c r="N5219" s="182" t="s">
        <v>146</v>
      </c>
      <c r="O5219" s="183" t="s">
        <v>146</v>
      </c>
    </row>
    <row r="5220" spans="1:15" customFormat="1" ht="15.5" x14ac:dyDescent="0.35">
      <c r="A5220" s="123" t="s">
        <v>11176</v>
      </c>
      <c r="B5220" s="124" t="s">
        <v>11177</v>
      </c>
      <c r="C5220" s="123" t="s">
        <v>109</v>
      </c>
      <c r="D5220" s="123" t="s">
        <v>368</v>
      </c>
      <c r="E5220" s="123" t="s">
        <v>840</v>
      </c>
      <c r="F5220" s="123">
        <v>2024</v>
      </c>
      <c r="G5220" s="123" t="s">
        <v>138</v>
      </c>
      <c r="H5220" s="123" t="s">
        <v>210</v>
      </c>
      <c r="I5220" s="123" t="s">
        <v>289</v>
      </c>
      <c r="J5220" s="251" t="s">
        <v>14</v>
      </c>
      <c r="K5220" s="181">
        <v>3000000</v>
      </c>
      <c r="L5220" s="181">
        <v>0</v>
      </c>
      <c r="M5220" s="181">
        <v>0</v>
      </c>
      <c r="N5220" s="182" t="s">
        <v>146</v>
      </c>
      <c r="O5220" s="183" t="s">
        <v>146</v>
      </c>
    </row>
    <row r="5221" spans="1:15" customFormat="1" ht="15.5" x14ac:dyDescent="0.35">
      <c r="A5221" s="176" t="s">
        <v>11178</v>
      </c>
      <c r="B5221" s="177" t="s">
        <v>11179</v>
      </c>
      <c r="C5221" s="176" t="s">
        <v>109</v>
      </c>
      <c r="D5221" s="176" t="s">
        <v>368</v>
      </c>
      <c r="E5221" s="176" t="s">
        <v>840</v>
      </c>
      <c r="F5221" s="176">
        <v>2024</v>
      </c>
      <c r="G5221" s="176" t="s">
        <v>138</v>
      </c>
      <c r="H5221" s="176" t="s">
        <v>321</v>
      </c>
      <c r="I5221" s="176" t="s">
        <v>322</v>
      </c>
      <c r="J5221" s="250" t="s">
        <v>13</v>
      </c>
      <c r="K5221" s="178">
        <v>551483</v>
      </c>
      <c r="L5221" s="178">
        <v>0</v>
      </c>
      <c r="M5221" s="178">
        <v>0</v>
      </c>
      <c r="N5221" s="182" t="s">
        <v>146</v>
      </c>
      <c r="O5221" s="183" t="s">
        <v>146</v>
      </c>
    </row>
    <row r="5222" spans="1:15" customFormat="1" ht="15.5" x14ac:dyDescent="0.35">
      <c r="A5222" s="123" t="s">
        <v>11180</v>
      </c>
      <c r="B5222" s="124" t="s">
        <v>11181</v>
      </c>
      <c r="C5222" s="123" t="s">
        <v>109</v>
      </c>
      <c r="D5222" s="123" t="s">
        <v>368</v>
      </c>
      <c r="E5222" s="123" t="s">
        <v>840</v>
      </c>
      <c r="F5222" s="123">
        <v>2024</v>
      </c>
      <c r="G5222" s="123" t="s">
        <v>138</v>
      </c>
      <c r="H5222" s="123" t="s">
        <v>210</v>
      </c>
      <c r="I5222" s="123" t="s">
        <v>289</v>
      </c>
      <c r="J5222" s="251" t="s">
        <v>13</v>
      </c>
      <c r="K5222" s="181">
        <v>310250</v>
      </c>
      <c r="L5222" s="181">
        <v>0</v>
      </c>
      <c r="M5222" s="181">
        <v>0</v>
      </c>
      <c r="N5222" s="182" t="s">
        <v>146</v>
      </c>
      <c r="O5222" s="183" t="s">
        <v>146</v>
      </c>
    </row>
    <row r="5223" spans="1:15" customFormat="1" ht="15.5" x14ac:dyDescent="0.35">
      <c r="A5223" s="176" t="s">
        <v>11182</v>
      </c>
      <c r="B5223" s="177" t="s">
        <v>11183</v>
      </c>
      <c r="C5223" s="176" t="s">
        <v>109</v>
      </c>
      <c r="D5223" s="176" t="s">
        <v>368</v>
      </c>
      <c r="E5223" s="176" t="s">
        <v>953</v>
      </c>
      <c r="F5223" s="176">
        <v>2024</v>
      </c>
      <c r="G5223" s="176" t="s">
        <v>138</v>
      </c>
      <c r="H5223" s="176" t="s">
        <v>144</v>
      </c>
      <c r="I5223" s="176" t="s">
        <v>282</v>
      </c>
      <c r="J5223" s="250" t="s">
        <v>77</v>
      </c>
      <c r="K5223" s="178">
        <v>1294249</v>
      </c>
      <c r="L5223" s="178">
        <v>0</v>
      </c>
      <c r="M5223" s="178">
        <v>0</v>
      </c>
      <c r="N5223" s="182" t="s">
        <v>146</v>
      </c>
      <c r="O5223" s="183" t="s">
        <v>146</v>
      </c>
    </row>
    <row r="5224" spans="1:15" customFormat="1" ht="15.5" x14ac:dyDescent="0.35">
      <c r="A5224" s="123" t="s">
        <v>11184</v>
      </c>
      <c r="B5224" s="124" t="s">
        <v>11185</v>
      </c>
      <c r="C5224" s="123" t="s">
        <v>90</v>
      </c>
      <c r="D5224" s="123" t="s">
        <v>63</v>
      </c>
      <c r="E5224" s="123" t="s">
        <v>63</v>
      </c>
      <c r="F5224" s="123">
        <v>2024</v>
      </c>
      <c r="G5224" s="123" t="s">
        <v>138</v>
      </c>
      <c r="H5224" s="123" t="s">
        <v>139</v>
      </c>
      <c r="I5224" s="123" t="s">
        <v>168</v>
      </c>
      <c r="J5224" s="251" t="s">
        <v>13</v>
      </c>
      <c r="K5224" s="181">
        <v>2</v>
      </c>
      <c r="L5224" s="181">
        <v>0</v>
      </c>
      <c r="M5224" s="181">
        <v>0</v>
      </c>
      <c r="N5224" s="182" t="s">
        <v>146</v>
      </c>
      <c r="O5224" s="183" t="s">
        <v>146</v>
      </c>
    </row>
    <row r="5225" spans="1:15" customFormat="1" ht="15.5" x14ac:dyDescent="0.35">
      <c r="A5225" s="176" t="s">
        <v>11186</v>
      </c>
      <c r="B5225" s="177" t="s">
        <v>11187</v>
      </c>
      <c r="C5225" s="176" t="s">
        <v>88</v>
      </c>
      <c r="D5225" s="176" t="s">
        <v>626</v>
      </c>
      <c r="E5225" s="176" t="s">
        <v>627</v>
      </c>
      <c r="F5225" s="176">
        <v>2024</v>
      </c>
      <c r="G5225" s="176" t="s">
        <v>138</v>
      </c>
      <c r="H5225" s="176" t="s">
        <v>321</v>
      </c>
      <c r="I5225" s="176" t="s">
        <v>1181</v>
      </c>
      <c r="J5225" s="250" t="s">
        <v>13</v>
      </c>
      <c r="K5225" s="178">
        <v>2</v>
      </c>
      <c r="L5225" s="178">
        <v>0</v>
      </c>
      <c r="M5225" s="178">
        <v>0</v>
      </c>
      <c r="N5225" s="182" t="s">
        <v>146</v>
      </c>
      <c r="O5225" s="183" t="s">
        <v>146</v>
      </c>
    </row>
    <row r="5226" spans="1:15" customFormat="1" ht="15.5" x14ac:dyDescent="0.35">
      <c r="A5226" s="123" t="s">
        <v>11188</v>
      </c>
      <c r="B5226" s="124" t="s">
        <v>11189</v>
      </c>
      <c r="C5226" s="123" t="s">
        <v>109</v>
      </c>
      <c r="D5226" s="123" t="s">
        <v>288</v>
      </c>
      <c r="E5226" s="123" t="s">
        <v>1614</v>
      </c>
      <c r="F5226" s="123">
        <v>2024</v>
      </c>
      <c r="G5226" s="123" t="s">
        <v>138</v>
      </c>
      <c r="H5226" s="123" t="s">
        <v>847</v>
      </c>
      <c r="I5226" s="123" t="s">
        <v>1673</v>
      </c>
      <c r="J5226" s="251" t="s">
        <v>77</v>
      </c>
      <c r="K5226" s="181">
        <v>800000</v>
      </c>
      <c r="L5226" s="181">
        <v>0</v>
      </c>
      <c r="M5226" s="181">
        <v>0</v>
      </c>
      <c r="N5226" s="182" t="s">
        <v>146</v>
      </c>
      <c r="O5226" s="183" t="s">
        <v>146</v>
      </c>
    </row>
    <row r="5227" spans="1:15" customFormat="1" ht="15.5" x14ac:dyDescent="0.35">
      <c r="A5227" s="176" t="s">
        <v>11190</v>
      </c>
      <c r="B5227" s="177" t="s">
        <v>11191</v>
      </c>
      <c r="C5227" s="176" t="s">
        <v>109</v>
      </c>
      <c r="D5227" s="176" t="s">
        <v>368</v>
      </c>
      <c r="E5227" s="176" t="s">
        <v>535</v>
      </c>
      <c r="F5227" s="176">
        <v>2024</v>
      </c>
      <c r="G5227" s="176" t="s">
        <v>138</v>
      </c>
      <c r="H5227" s="176" t="s">
        <v>321</v>
      </c>
      <c r="I5227" s="176" t="s">
        <v>322</v>
      </c>
      <c r="J5227" s="250" t="s">
        <v>13</v>
      </c>
      <c r="K5227" s="178">
        <v>363799</v>
      </c>
      <c r="L5227" s="178">
        <v>0</v>
      </c>
      <c r="M5227" s="178">
        <v>0</v>
      </c>
      <c r="N5227" s="182" t="s">
        <v>146</v>
      </c>
      <c r="O5227" s="183" t="s">
        <v>146</v>
      </c>
    </row>
    <row r="5228" spans="1:15" customFormat="1" ht="15.5" x14ac:dyDescent="0.35">
      <c r="A5228" s="123" t="s">
        <v>11192</v>
      </c>
      <c r="B5228" s="124" t="s">
        <v>11193</v>
      </c>
      <c r="C5228" s="123" t="s">
        <v>111</v>
      </c>
      <c r="D5228" s="123" t="s">
        <v>180</v>
      </c>
      <c r="E5228" s="123" t="s">
        <v>155</v>
      </c>
      <c r="F5228" s="123">
        <v>2024</v>
      </c>
      <c r="G5228" s="123" t="s">
        <v>251</v>
      </c>
      <c r="H5228" s="123" t="s">
        <v>144</v>
      </c>
      <c r="I5228" s="123" t="s">
        <v>282</v>
      </c>
      <c r="J5228" s="251" t="s">
        <v>13</v>
      </c>
      <c r="K5228" s="181">
        <v>1</v>
      </c>
      <c r="L5228" s="181">
        <v>0</v>
      </c>
      <c r="M5228" s="181">
        <v>0</v>
      </c>
      <c r="N5228" s="182" t="s">
        <v>146</v>
      </c>
      <c r="O5228" s="183" t="s">
        <v>146</v>
      </c>
    </row>
    <row r="5229" spans="1:15" customFormat="1" ht="15.5" x14ac:dyDescent="0.35">
      <c r="A5229" s="176" t="s">
        <v>11194</v>
      </c>
      <c r="B5229" s="177" t="s">
        <v>11195</v>
      </c>
      <c r="C5229" s="176" t="s">
        <v>90</v>
      </c>
      <c r="D5229" s="176" t="s">
        <v>63</v>
      </c>
      <c r="E5229" s="176" t="s">
        <v>63</v>
      </c>
      <c r="F5229" s="176">
        <v>2024</v>
      </c>
      <c r="G5229" s="176" t="s">
        <v>138</v>
      </c>
      <c r="H5229" s="176" t="s">
        <v>182</v>
      </c>
      <c r="I5229" s="176" t="s">
        <v>330</v>
      </c>
      <c r="J5229" s="250" t="s">
        <v>77</v>
      </c>
      <c r="K5229" s="178">
        <v>101500</v>
      </c>
      <c r="L5229" s="178">
        <v>0</v>
      </c>
      <c r="M5229" s="178">
        <v>0</v>
      </c>
      <c r="N5229" s="182" t="s">
        <v>146</v>
      </c>
      <c r="O5229" s="183" t="s">
        <v>146</v>
      </c>
    </row>
    <row r="5230" spans="1:15" customFormat="1" ht="15.5" x14ac:dyDescent="0.35">
      <c r="A5230" s="123" t="s">
        <v>11196</v>
      </c>
      <c r="B5230" s="124" t="s">
        <v>11197</v>
      </c>
      <c r="C5230" s="123" t="s">
        <v>90</v>
      </c>
      <c r="D5230" s="123" t="s">
        <v>63</v>
      </c>
      <c r="E5230" s="123" t="s">
        <v>901</v>
      </c>
      <c r="F5230" s="123">
        <v>2024</v>
      </c>
      <c r="G5230" s="123" t="s">
        <v>138</v>
      </c>
      <c r="H5230" s="123" t="s">
        <v>151</v>
      </c>
      <c r="I5230" s="123" t="s">
        <v>200</v>
      </c>
      <c r="J5230" s="251" t="s">
        <v>13</v>
      </c>
      <c r="K5230" s="181">
        <v>237600</v>
      </c>
      <c r="L5230" s="181">
        <v>0</v>
      </c>
      <c r="M5230" s="181">
        <v>0</v>
      </c>
      <c r="N5230" s="182" t="s">
        <v>146</v>
      </c>
      <c r="O5230" s="183" t="s">
        <v>146</v>
      </c>
    </row>
    <row r="5231" spans="1:15" customFormat="1" ht="15.5" x14ac:dyDescent="0.35">
      <c r="A5231" s="176" t="s">
        <v>11198</v>
      </c>
      <c r="B5231" s="177" t="s">
        <v>11199</v>
      </c>
      <c r="C5231" s="176" t="s">
        <v>74</v>
      </c>
      <c r="D5231" s="176" t="s">
        <v>155</v>
      </c>
      <c r="E5231" s="176" t="s">
        <v>155</v>
      </c>
      <c r="F5231" s="176">
        <v>2024</v>
      </c>
      <c r="G5231" s="176" t="s">
        <v>251</v>
      </c>
      <c r="H5231" s="176" t="s">
        <v>144</v>
      </c>
      <c r="I5231" s="176" t="s">
        <v>226</v>
      </c>
      <c r="J5231" s="250" t="s">
        <v>13</v>
      </c>
      <c r="K5231" s="178">
        <v>50000</v>
      </c>
      <c r="L5231" s="178">
        <v>0</v>
      </c>
      <c r="M5231" s="178">
        <v>0</v>
      </c>
      <c r="N5231" s="182" t="s">
        <v>146</v>
      </c>
      <c r="O5231" s="183" t="s">
        <v>146</v>
      </c>
    </row>
    <row r="5232" spans="1:15" customFormat="1" ht="15.5" x14ac:dyDescent="0.35">
      <c r="A5232" s="123" t="s">
        <v>11200</v>
      </c>
      <c r="B5232" s="124" t="s">
        <v>11201</v>
      </c>
      <c r="C5232" s="123" t="s">
        <v>90</v>
      </c>
      <c r="D5232" s="123" t="s">
        <v>63</v>
      </c>
      <c r="E5232" s="123" t="s">
        <v>901</v>
      </c>
      <c r="F5232" s="123">
        <v>2024</v>
      </c>
      <c r="G5232" s="123" t="s">
        <v>138</v>
      </c>
      <c r="H5232" s="123" t="s">
        <v>151</v>
      </c>
      <c r="I5232" s="123" t="s">
        <v>200</v>
      </c>
      <c r="J5232" s="251" t="s">
        <v>13</v>
      </c>
      <c r="K5232" s="181">
        <v>88905</v>
      </c>
      <c r="L5232" s="181">
        <v>0</v>
      </c>
      <c r="M5232" s="181">
        <v>0</v>
      </c>
      <c r="N5232" s="182" t="s">
        <v>146</v>
      </c>
      <c r="O5232" s="183" t="s">
        <v>146</v>
      </c>
    </row>
    <row r="5233" spans="1:15" customFormat="1" ht="15.5" x14ac:dyDescent="0.35">
      <c r="A5233" s="176" t="s">
        <v>11202</v>
      </c>
      <c r="B5233" s="177" t="s">
        <v>11203</v>
      </c>
      <c r="C5233" s="176" t="s">
        <v>89</v>
      </c>
      <c r="D5233" s="176" t="s">
        <v>186</v>
      </c>
      <c r="E5233" s="176" t="s">
        <v>187</v>
      </c>
      <c r="F5233" s="176">
        <v>2024</v>
      </c>
      <c r="G5233" s="176" t="s">
        <v>138</v>
      </c>
      <c r="H5233" s="176" t="s">
        <v>321</v>
      </c>
      <c r="I5233" s="176" t="s">
        <v>1181</v>
      </c>
      <c r="J5233" s="250" t="s">
        <v>77</v>
      </c>
      <c r="K5233" s="178">
        <v>554121</v>
      </c>
      <c r="L5233" s="178">
        <v>0</v>
      </c>
      <c r="M5233" s="178">
        <v>0</v>
      </c>
      <c r="N5233" s="182" t="s">
        <v>146</v>
      </c>
      <c r="O5233" s="183" t="s">
        <v>146</v>
      </c>
    </row>
    <row r="5234" spans="1:15" customFormat="1" ht="15.5" x14ac:dyDescent="0.35">
      <c r="A5234" s="123" t="s">
        <v>11204</v>
      </c>
      <c r="B5234" s="124" t="s">
        <v>11205</v>
      </c>
      <c r="C5234" s="123" t="s">
        <v>91</v>
      </c>
      <c r="D5234" s="123" t="s">
        <v>384</v>
      </c>
      <c r="E5234" s="123" t="s">
        <v>1537</v>
      </c>
      <c r="F5234" s="123">
        <v>2024</v>
      </c>
      <c r="G5234" s="123" t="s">
        <v>138</v>
      </c>
      <c r="H5234" s="123" t="s">
        <v>162</v>
      </c>
      <c r="I5234" s="123" t="s">
        <v>1018</v>
      </c>
      <c r="J5234" s="251" t="s">
        <v>13</v>
      </c>
      <c r="K5234" s="181">
        <v>138721</v>
      </c>
      <c r="L5234" s="181">
        <v>0</v>
      </c>
      <c r="M5234" s="181">
        <v>0</v>
      </c>
      <c r="N5234" s="182" t="s">
        <v>146</v>
      </c>
      <c r="O5234" s="183" t="s">
        <v>146</v>
      </c>
    </row>
    <row r="5235" spans="1:15" customFormat="1" ht="15.5" x14ac:dyDescent="0.35">
      <c r="A5235" s="176" t="s">
        <v>11206</v>
      </c>
      <c r="B5235" s="177" t="s">
        <v>11207</v>
      </c>
      <c r="C5235" s="176" t="s">
        <v>90</v>
      </c>
      <c r="D5235" s="176" t="s">
        <v>306</v>
      </c>
      <c r="E5235" s="176" t="s">
        <v>3759</v>
      </c>
      <c r="F5235" s="176">
        <v>2024</v>
      </c>
      <c r="G5235" s="176" t="s">
        <v>138</v>
      </c>
      <c r="H5235" s="176" t="s">
        <v>182</v>
      </c>
      <c r="I5235" s="176" t="s">
        <v>330</v>
      </c>
      <c r="J5235" s="250" t="s">
        <v>13</v>
      </c>
      <c r="K5235" s="178">
        <v>309741</v>
      </c>
      <c r="L5235" s="178">
        <v>0</v>
      </c>
      <c r="M5235" s="178">
        <v>0</v>
      </c>
      <c r="N5235" s="182" t="s">
        <v>146</v>
      </c>
      <c r="O5235" s="183" t="s">
        <v>146</v>
      </c>
    </row>
    <row r="5236" spans="1:15" customFormat="1" ht="15.5" x14ac:dyDescent="0.35">
      <c r="A5236" s="123" t="s">
        <v>11208</v>
      </c>
      <c r="B5236" s="124" t="s">
        <v>11209</v>
      </c>
      <c r="C5236" s="123" t="s">
        <v>91</v>
      </c>
      <c r="D5236" s="123" t="s">
        <v>384</v>
      </c>
      <c r="E5236" s="123" t="s">
        <v>521</v>
      </c>
      <c r="F5236" s="123">
        <v>2024</v>
      </c>
      <c r="G5236" s="123" t="s">
        <v>138</v>
      </c>
      <c r="H5236" s="123" t="s">
        <v>139</v>
      </c>
      <c r="I5236" s="123" t="s">
        <v>140</v>
      </c>
      <c r="J5236" s="251" t="s">
        <v>77</v>
      </c>
      <c r="K5236" s="181">
        <v>20636</v>
      </c>
      <c r="L5236" s="181">
        <v>0</v>
      </c>
      <c r="M5236" s="181">
        <v>0</v>
      </c>
      <c r="N5236" s="182" t="s">
        <v>146</v>
      </c>
      <c r="O5236" s="183" t="s">
        <v>146</v>
      </c>
    </row>
    <row r="5237" spans="1:15" customFormat="1" ht="15.5" x14ac:dyDescent="0.35">
      <c r="A5237" s="176" t="s">
        <v>11210</v>
      </c>
      <c r="B5237" s="177" t="s">
        <v>11211</v>
      </c>
      <c r="C5237" s="176" t="s">
        <v>100</v>
      </c>
      <c r="D5237" s="176" t="s">
        <v>73</v>
      </c>
      <c r="E5237" s="176" t="s">
        <v>1009</v>
      </c>
      <c r="F5237" s="176">
        <v>2024</v>
      </c>
      <c r="G5237" s="176" t="s">
        <v>138</v>
      </c>
      <c r="H5237" s="176" t="s">
        <v>182</v>
      </c>
      <c r="I5237" s="176" t="s">
        <v>330</v>
      </c>
      <c r="J5237" s="250" t="s">
        <v>13</v>
      </c>
      <c r="K5237" s="178">
        <v>256648</v>
      </c>
      <c r="L5237" s="178">
        <v>0</v>
      </c>
      <c r="M5237" s="178">
        <v>0</v>
      </c>
      <c r="N5237" s="182" t="s">
        <v>146</v>
      </c>
      <c r="O5237" s="183" t="s">
        <v>146</v>
      </c>
    </row>
    <row r="5238" spans="1:15" customFormat="1" ht="15.5" x14ac:dyDescent="0.35">
      <c r="A5238" s="123" t="s">
        <v>11212</v>
      </c>
      <c r="B5238" s="124" t="s">
        <v>11213</v>
      </c>
      <c r="C5238" s="123" t="s">
        <v>109</v>
      </c>
      <c r="D5238" s="123" t="s">
        <v>368</v>
      </c>
      <c r="E5238" s="123" t="s">
        <v>609</v>
      </c>
      <c r="F5238" s="123">
        <v>2024</v>
      </c>
      <c r="G5238" s="123" t="s">
        <v>138</v>
      </c>
      <c r="H5238" s="123" t="s">
        <v>210</v>
      </c>
      <c r="I5238" s="123" t="s">
        <v>429</v>
      </c>
      <c r="J5238" s="251" t="s">
        <v>13</v>
      </c>
      <c r="K5238" s="181">
        <v>50000</v>
      </c>
      <c r="L5238" s="181">
        <v>0</v>
      </c>
      <c r="M5238" s="181">
        <v>0</v>
      </c>
      <c r="N5238" s="182" t="s">
        <v>146</v>
      </c>
      <c r="O5238" s="183" t="s">
        <v>146</v>
      </c>
    </row>
    <row r="5239" spans="1:15" customFormat="1" ht="15.5" x14ac:dyDescent="0.35">
      <c r="A5239" s="176" t="s">
        <v>11214</v>
      </c>
      <c r="B5239" s="177" t="s">
        <v>11215</v>
      </c>
      <c r="C5239" s="176" t="s">
        <v>92</v>
      </c>
      <c r="D5239" s="176" t="s">
        <v>155</v>
      </c>
      <c r="E5239" s="176" t="s">
        <v>155</v>
      </c>
      <c r="F5239" s="176">
        <v>2024</v>
      </c>
      <c r="G5239" s="176" t="s">
        <v>138</v>
      </c>
      <c r="H5239" s="176" t="s">
        <v>151</v>
      </c>
      <c r="I5239" s="176" t="s">
        <v>152</v>
      </c>
      <c r="J5239" s="250" t="s">
        <v>13</v>
      </c>
      <c r="K5239" s="178">
        <v>54596</v>
      </c>
      <c r="L5239" s="178">
        <v>0</v>
      </c>
      <c r="M5239" s="178">
        <v>0</v>
      </c>
      <c r="N5239" s="182" t="s">
        <v>146</v>
      </c>
      <c r="O5239" s="183" t="s">
        <v>146</v>
      </c>
    </row>
    <row r="5240" spans="1:15" customFormat="1" ht="15.5" x14ac:dyDescent="0.35">
      <c r="A5240" s="123" t="s">
        <v>11216</v>
      </c>
      <c r="B5240" s="124" t="s">
        <v>11217</v>
      </c>
      <c r="C5240" s="123" t="s">
        <v>100</v>
      </c>
      <c r="D5240" s="123" t="s">
        <v>73</v>
      </c>
      <c r="E5240" s="123" t="s">
        <v>1009</v>
      </c>
      <c r="F5240" s="123">
        <v>2024</v>
      </c>
      <c r="G5240" s="123" t="s">
        <v>138</v>
      </c>
      <c r="H5240" s="123" t="s">
        <v>182</v>
      </c>
      <c r="I5240" s="123" t="s">
        <v>330</v>
      </c>
      <c r="J5240" s="251" t="s">
        <v>13</v>
      </c>
      <c r="K5240" s="181">
        <v>424370</v>
      </c>
      <c r="L5240" s="181">
        <v>0</v>
      </c>
      <c r="M5240" s="181">
        <v>0</v>
      </c>
      <c r="N5240" s="182" t="s">
        <v>146</v>
      </c>
      <c r="O5240" s="183" t="s">
        <v>146</v>
      </c>
    </row>
    <row r="5241" spans="1:15" customFormat="1" ht="15.5" x14ac:dyDescent="0.35">
      <c r="A5241" s="176" t="s">
        <v>11218</v>
      </c>
      <c r="B5241" s="177" t="s">
        <v>11219</v>
      </c>
      <c r="C5241" s="176" t="s">
        <v>90</v>
      </c>
      <c r="D5241" s="176" t="s">
        <v>306</v>
      </c>
      <c r="E5241" s="176" t="s">
        <v>306</v>
      </c>
      <c r="F5241" s="176">
        <v>2024</v>
      </c>
      <c r="G5241" s="176" t="s">
        <v>138</v>
      </c>
      <c r="H5241" s="176" t="s">
        <v>182</v>
      </c>
      <c r="I5241" s="176" t="s">
        <v>330</v>
      </c>
      <c r="J5241" s="250" t="s">
        <v>77</v>
      </c>
      <c r="K5241" s="178">
        <v>831816</v>
      </c>
      <c r="L5241" s="178">
        <v>0</v>
      </c>
      <c r="M5241" s="178">
        <v>0</v>
      </c>
      <c r="N5241" s="182" t="s">
        <v>146</v>
      </c>
      <c r="O5241" s="183" t="s">
        <v>146</v>
      </c>
    </row>
    <row r="5242" spans="1:15" customFormat="1" ht="15.5" x14ac:dyDescent="0.35">
      <c r="A5242" s="123" t="s">
        <v>11220</v>
      </c>
      <c r="B5242" s="124" t="s">
        <v>11221</v>
      </c>
      <c r="C5242" s="123" t="s">
        <v>90</v>
      </c>
      <c r="D5242" s="123" t="s">
        <v>489</v>
      </c>
      <c r="E5242" s="123" t="s">
        <v>490</v>
      </c>
      <c r="F5242" s="123">
        <v>2024</v>
      </c>
      <c r="G5242" s="123" t="s">
        <v>251</v>
      </c>
      <c r="H5242" s="123" t="s">
        <v>1651</v>
      </c>
      <c r="I5242" s="123" t="s">
        <v>2318</v>
      </c>
      <c r="J5242" s="251" t="s">
        <v>13</v>
      </c>
      <c r="K5242" s="181">
        <v>68080</v>
      </c>
      <c r="L5242" s="181">
        <v>0</v>
      </c>
      <c r="M5242" s="181">
        <v>0</v>
      </c>
      <c r="N5242" s="182" t="s">
        <v>146</v>
      </c>
      <c r="O5242" s="183" t="s">
        <v>146</v>
      </c>
    </row>
    <row r="5243" spans="1:15" customFormat="1" ht="15.5" x14ac:dyDescent="0.35">
      <c r="A5243" s="176" t="s">
        <v>11222</v>
      </c>
      <c r="B5243" s="177" t="s">
        <v>11223</v>
      </c>
      <c r="C5243" s="176" t="s">
        <v>92</v>
      </c>
      <c r="D5243" s="176" t="s">
        <v>721</v>
      </c>
      <c r="E5243" s="176" t="s">
        <v>9054</v>
      </c>
      <c r="F5243" s="176">
        <v>2024</v>
      </c>
      <c r="G5243" s="176" t="s">
        <v>251</v>
      </c>
      <c r="H5243" s="176" t="s">
        <v>210</v>
      </c>
      <c r="I5243" s="176" t="s">
        <v>211</v>
      </c>
      <c r="J5243" s="250" t="s">
        <v>13</v>
      </c>
      <c r="K5243" s="178">
        <v>19000</v>
      </c>
      <c r="L5243" s="178">
        <v>0</v>
      </c>
      <c r="M5243" s="178">
        <v>0</v>
      </c>
      <c r="N5243" s="182" t="s">
        <v>146</v>
      </c>
      <c r="O5243" s="183" t="s">
        <v>146</v>
      </c>
    </row>
    <row r="5244" spans="1:15" customFormat="1" ht="15.5" x14ac:dyDescent="0.35">
      <c r="A5244" s="123" t="s">
        <v>11224</v>
      </c>
      <c r="B5244" s="124" t="s">
        <v>11225</v>
      </c>
      <c r="C5244" s="123" t="s">
        <v>90</v>
      </c>
      <c r="D5244" s="123" t="s">
        <v>911</v>
      </c>
      <c r="E5244" s="123" t="s">
        <v>3477</v>
      </c>
      <c r="F5244" s="123">
        <v>2024</v>
      </c>
      <c r="G5244" s="123" t="s">
        <v>138</v>
      </c>
      <c r="H5244" s="123" t="s">
        <v>151</v>
      </c>
      <c r="I5244" s="123" t="s">
        <v>200</v>
      </c>
      <c r="J5244" s="251" t="s">
        <v>13</v>
      </c>
      <c r="K5244" s="181">
        <v>1650</v>
      </c>
      <c r="L5244" s="181">
        <v>0</v>
      </c>
      <c r="M5244" s="181">
        <v>0</v>
      </c>
      <c r="N5244" s="182" t="s">
        <v>146</v>
      </c>
      <c r="O5244" s="183" t="s">
        <v>146</v>
      </c>
    </row>
    <row r="5245" spans="1:15" customFormat="1" ht="15.5" x14ac:dyDescent="0.35">
      <c r="A5245" s="176" t="s">
        <v>11226</v>
      </c>
      <c r="B5245" s="177" t="s">
        <v>11227</v>
      </c>
      <c r="C5245" s="176" t="s">
        <v>100</v>
      </c>
      <c r="D5245" s="176" t="s">
        <v>155</v>
      </c>
      <c r="E5245" s="176" t="s">
        <v>155</v>
      </c>
      <c r="F5245" s="176">
        <v>2024</v>
      </c>
      <c r="G5245" s="176" t="s">
        <v>138</v>
      </c>
      <c r="H5245" s="176" t="s">
        <v>321</v>
      </c>
      <c r="I5245" s="176" t="s">
        <v>3675</v>
      </c>
      <c r="J5245" s="250" t="s">
        <v>13</v>
      </c>
      <c r="K5245" s="178">
        <v>1</v>
      </c>
      <c r="L5245" s="178">
        <v>0</v>
      </c>
      <c r="M5245" s="178">
        <v>0</v>
      </c>
      <c r="N5245" s="182" t="s">
        <v>146</v>
      </c>
      <c r="O5245" s="183" t="s">
        <v>146</v>
      </c>
    </row>
    <row r="5246" spans="1:15" customFormat="1" ht="15.5" x14ac:dyDescent="0.35">
      <c r="A5246" s="123" t="s">
        <v>11228</v>
      </c>
      <c r="B5246" s="124" t="s">
        <v>11229</v>
      </c>
      <c r="C5246" s="123" t="s">
        <v>89</v>
      </c>
      <c r="D5246" s="123" t="s">
        <v>221</v>
      </c>
      <c r="E5246" s="123" t="s">
        <v>2693</v>
      </c>
      <c r="F5246" s="123">
        <v>2024</v>
      </c>
      <c r="G5246" s="123" t="s">
        <v>138</v>
      </c>
      <c r="H5246" s="123" t="s">
        <v>182</v>
      </c>
      <c r="I5246" s="123" t="s">
        <v>330</v>
      </c>
      <c r="J5246" s="251" t="s">
        <v>13</v>
      </c>
      <c r="K5246" s="181">
        <v>315445</v>
      </c>
      <c r="L5246" s="181">
        <v>0</v>
      </c>
      <c r="M5246" s="181">
        <v>0</v>
      </c>
      <c r="N5246" s="182" t="s">
        <v>146</v>
      </c>
      <c r="O5246" s="183" t="s">
        <v>146</v>
      </c>
    </row>
    <row r="5247" spans="1:15" customFormat="1" ht="15.5" x14ac:dyDescent="0.35">
      <c r="A5247" s="176" t="s">
        <v>11230</v>
      </c>
      <c r="B5247" s="177" t="s">
        <v>11231</v>
      </c>
      <c r="C5247" s="176" t="s">
        <v>100</v>
      </c>
      <c r="D5247" s="176" t="s">
        <v>1373</v>
      </c>
      <c r="E5247" s="176" t="s">
        <v>1676</v>
      </c>
      <c r="F5247" s="176">
        <v>2024</v>
      </c>
      <c r="G5247" s="176" t="s">
        <v>138</v>
      </c>
      <c r="H5247" s="176" t="s">
        <v>151</v>
      </c>
      <c r="I5247" s="176" t="s">
        <v>200</v>
      </c>
      <c r="J5247" s="250" t="s">
        <v>13</v>
      </c>
      <c r="K5247" s="178">
        <v>489356</v>
      </c>
      <c r="L5247" s="178">
        <v>0</v>
      </c>
      <c r="M5247" s="178">
        <v>0</v>
      </c>
      <c r="N5247" s="182" t="s">
        <v>146</v>
      </c>
      <c r="O5247" s="183" t="s">
        <v>146</v>
      </c>
    </row>
    <row r="5248" spans="1:15" customFormat="1" ht="15.5" x14ac:dyDescent="0.35">
      <c r="A5248" s="123" t="s">
        <v>11232</v>
      </c>
      <c r="B5248" s="124" t="s">
        <v>11233</v>
      </c>
      <c r="C5248" s="123" t="s">
        <v>87</v>
      </c>
      <c r="D5248" s="123" t="s">
        <v>829</v>
      </c>
      <c r="E5248" s="123" t="s">
        <v>829</v>
      </c>
      <c r="F5248" s="123">
        <v>2024</v>
      </c>
      <c r="G5248" s="123" t="s">
        <v>138</v>
      </c>
      <c r="H5248" s="123" t="s">
        <v>321</v>
      </c>
      <c r="I5248" s="123" t="s">
        <v>322</v>
      </c>
      <c r="J5248" s="251" t="s">
        <v>13</v>
      </c>
      <c r="K5248" s="181">
        <v>1</v>
      </c>
      <c r="L5248" s="181">
        <v>0</v>
      </c>
      <c r="M5248" s="181">
        <v>0</v>
      </c>
      <c r="N5248" s="182" t="s">
        <v>146</v>
      </c>
      <c r="O5248" s="183" t="s">
        <v>146</v>
      </c>
    </row>
    <row r="5249" spans="1:15" customFormat="1" ht="15.5" x14ac:dyDescent="0.35">
      <c r="A5249" s="176" t="s">
        <v>11234</v>
      </c>
      <c r="B5249" s="177" t="s">
        <v>11235</v>
      </c>
      <c r="C5249" s="176" t="s">
        <v>111</v>
      </c>
      <c r="D5249" s="176" t="s">
        <v>155</v>
      </c>
      <c r="E5249" s="176" t="s">
        <v>155</v>
      </c>
      <c r="F5249" s="176">
        <v>2024</v>
      </c>
      <c r="G5249" s="176" t="s">
        <v>138</v>
      </c>
      <c r="H5249" s="176" t="s">
        <v>270</v>
      </c>
      <c r="I5249" s="176" t="s">
        <v>271</v>
      </c>
      <c r="J5249" s="250" t="s">
        <v>77</v>
      </c>
      <c r="K5249" s="178">
        <v>17432</v>
      </c>
      <c r="L5249" s="178">
        <v>0</v>
      </c>
      <c r="M5249" s="178">
        <v>0</v>
      </c>
      <c r="N5249" s="182" t="s">
        <v>146</v>
      </c>
      <c r="O5249" s="183" t="s">
        <v>146</v>
      </c>
    </row>
    <row r="5250" spans="1:15" customFormat="1" ht="15.5" x14ac:dyDescent="0.35">
      <c r="A5250" s="123" t="s">
        <v>11236</v>
      </c>
      <c r="B5250" s="124" t="s">
        <v>11237</v>
      </c>
      <c r="C5250" s="123" t="s">
        <v>109</v>
      </c>
      <c r="D5250" s="123" t="s">
        <v>171</v>
      </c>
      <c r="E5250" s="123" t="s">
        <v>1662</v>
      </c>
      <c r="F5250" s="123">
        <v>2024</v>
      </c>
      <c r="G5250" s="123" t="s">
        <v>138</v>
      </c>
      <c r="H5250" s="123" t="s">
        <v>162</v>
      </c>
      <c r="I5250" s="123" t="s">
        <v>218</v>
      </c>
      <c r="J5250" s="251" t="s">
        <v>77</v>
      </c>
      <c r="K5250" s="181">
        <v>113850</v>
      </c>
      <c r="L5250" s="181">
        <v>0</v>
      </c>
      <c r="M5250" s="181">
        <v>0</v>
      </c>
      <c r="N5250" s="182" t="s">
        <v>146</v>
      </c>
      <c r="O5250" s="183" t="s">
        <v>146</v>
      </c>
    </row>
    <row r="5251" spans="1:15" customFormat="1" ht="15.5" x14ac:dyDescent="0.35">
      <c r="A5251" s="176" t="s">
        <v>11238</v>
      </c>
      <c r="B5251" s="177" t="s">
        <v>11239</v>
      </c>
      <c r="C5251" s="176" t="s">
        <v>109</v>
      </c>
      <c r="D5251" s="176" t="s">
        <v>368</v>
      </c>
      <c r="E5251" s="176" t="s">
        <v>2709</v>
      </c>
      <c r="F5251" s="176">
        <v>2024</v>
      </c>
      <c r="G5251" s="176" t="s">
        <v>138</v>
      </c>
      <c r="H5251" s="176" t="s">
        <v>144</v>
      </c>
      <c r="I5251" s="176" t="s">
        <v>145</v>
      </c>
      <c r="J5251" s="250" t="s">
        <v>13</v>
      </c>
      <c r="K5251" s="178">
        <v>54139</v>
      </c>
      <c r="L5251" s="178">
        <v>0</v>
      </c>
      <c r="M5251" s="178">
        <v>0</v>
      </c>
      <c r="N5251" s="182" t="s">
        <v>146</v>
      </c>
      <c r="O5251" s="183" t="s">
        <v>146</v>
      </c>
    </row>
    <row r="5252" spans="1:15" customFormat="1" ht="15.5" x14ac:dyDescent="0.35">
      <c r="A5252" s="123" t="s">
        <v>11240</v>
      </c>
      <c r="B5252" s="124" t="s">
        <v>11241</v>
      </c>
      <c r="C5252" s="123" t="s">
        <v>90</v>
      </c>
      <c r="D5252" s="123" t="s">
        <v>404</v>
      </c>
      <c r="E5252" s="123" t="s">
        <v>405</v>
      </c>
      <c r="F5252" s="123">
        <v>2024</v>
      </c>
      <c r="G5252" s="123" t="s">
        <v>138</v>
      </c>
      <c r="H5252" s="123" t="s">
        <v>321</v>
      </c>
      <c r="I5252" s="123" t="s">
        <v>322</v>
      </c>
      <c r="J5252" s="251" t="s">
        <v>77</v>
      </c>
      <c r="K5252" s="181">
        <v>234437</v>
      </c>
      <c r="L5252" s="181">
        <v>0</v>
      </c>
      <c r="M5252" s="181">
        <v>0</v>
      </c>
      <c r="N5252" s="182" t="s">
        <v>146</v>
      </c>
      <c r="O5252" s="183" t="s">
        <v>146</v>
      </c>
    </row>
    <row r="5253" spans="1:15" customFormat="1" ht="15.5" x14ac:dyDescent="0.35">
      <c r="A5253" s="176" t="s">
        <v>11242</v>
      </c>
      <c r="B5253" s="177" t="s">
        <v>11243</v>
      </c>
      <c r="C5253" s="176" t="s">
        <v>109</v>
      </c>
      <c r="D5253" s="176" t="s">
        <v>368</v>
      </c>
      <c r="E5253" s="176" t="s">
        <v>840</v>
      </c>
      <c r="F5253" s="176">
        <v>2024</v>
      </c>
      <c r="G5253" s="176" t="s">
        <v>138</v>
      </c>
      <c r="H5253" s="176" t="s">
        <v>210</v>
      </c>
      <c r="I5253" s="176" t="s">
        <v>289</v>
      </c>
      <c r="J5253" s="250" t="s">
        <v>77</v>
      </c>
      <c r="K5253" s="178">
        <v>350000</v>
      </c>
      <c r="L5253" s="178">
        <v>0</v>
      </c>
      <c r="M5253" s="178">
        <v>0</v>
      </c>
      <c r="N5253" s="182" t="s">
        <v>146</v>
      </c>
      <c r="O5253" s="183" t="s">
        <v>146</v>
      </c>
    </row>
    <row r="5254" spans="1:15" customFormat="1" ht="15.5" x14ac:dyDescent="0.35">
      <c r="A5254" s="123" t="s">
        <v>11244</v>
      </c>
      <c r="B5254" s="124" t="s">
        <v>11245</v>
      </c>
      <c r="C5254" s="123" t="s">
        <v>109</v>
      </c>
      <c r="D5254" s="123" t="s">
        <v>368</v>
      </c>
      <c r="E5254" s="123" t="s">
        <v>840</v>
      </c>
      <c r="F5254" s="123">
        <v>2024</v>
      </c>
      <c r="G5254" s="123" t="s">
        <v>138</v>
      </c>
      <c r="H5254" s="123" t="s">
        <v>210</v>
      </c>
      <c r="I5254" s="123" t="s">
        <v>429</v>
      </c>
      <c r="J5254" s="251" t="s">
        <v>14</v>
      </c>
      <c r="K5254" s="181">
        <v>2300000</v>
      </c>
      <c r="L5254" s="181">
        <v>0</v>
      </c>
      <c r="M5254" s="181">
        <v>0</v>
      </c>
      <c r="N5254" s="182" t="s">
        <v>146</v>
      </c>
      <c r="O5254" s="183" t="s">
        <v>146</v>
      </c>
    </row>
    <row r="5255" spans="1:15" customFormat="1" ht="15.5" x14ac:dyDescent="0.35">
      <c r="A5255" s="176" t="s">
        <v>11246</v>
      </c>
      <c r="B5255" s="177" t="s">
        <v>11247</v>
      </c>
      <c r="C5255" s="176" t="s">
        <v>86</v>
      </c>
      <c r="D5255" s="176" t="s">
        <v>199</v>
      </c>
      <c r="E5255" s="176" t="s">
        <v>968</v>
      </c>
      <c r="F5255" s="176">
        <v>2024</v>
      </c>
      <c r="G5255" s="176" t="s">
        <v>2052</v>
      </c>
      <c r="H5255" s="176" t="s">
        <v>321</v>
      </c>
      <c r="I5255" s="176" t="s">
        <v>1181</v>
      </c>
      <c r="J5255" s="250" t="s">
        <v>13</v>
      </c>
      <c r="K5255" s="178">
        <v>590228</v>
      </c>
      <c r="L5255" s="178">
        <v>0</v>
      </c>
      <c r="M5255" s="178">
        <v>0</v>
      </c>
      <c r="N5255" s="182" t="s">
        <v>146</v>
      </c>
      <c r="O5255" s="183" t="s">
        <v>146</v>
      </c>
    </row>
    <row r="5256" spans="1:15" customFormat="1" ht="15.5" x14ac:dyDescent="0.35">
      <c r="A5256" s="123" t="s">
        <v>11248</v>
      </c>
      <c r="B5256" s="124" t="s">
        <v>11249</v>
      </c>
      <c r="C5256" s="123" t="s">
        <v>86</v>
      </c>
      <c r="D5256" s="123" t="s">
        <v>906</v>
      </c>
      <c r="E5256" s="123" t="s">
        <v>2381</v>
      </c>
      <c r="F5256" s="123">
        <v>2024</v>
      </c>
      <c r="G5256" s="123" t="s">
        <v>2052</v>
      </c>
      <c r="H5256" s="123" t="s">
        <v>687</v>
      </c>
      <c r="I5256" s="123" t="s">
        <v>957</v>
      </c>
      <c r="J5256" s="251" t="s">
        <v>77</v>
      </c>
      <c r="K5256" s="181">
        <v>53358</v>
      </c>
      <c r="L5256" s="181">
        <v>0</v>
      </c>
      <c r="M5256" s="181">
        <v>0</v>
      </c>
      <c r="N5256" s="182" t="s">
        <v>146</v>
      </c>
      <c r="O5256" s="183" t="s">
        <v>146</v>
      </c>
    </row>
    <row r="5257" spans="1:15" customFormat="1" ht="15.5" x14ac:dyDescent="0.35">
      <c r="A5257" s="176" t="s">
        <v>11250</v>
      </c>
      <c r="B5257" s="177" t="s">
        <v>11251</v>
      </c>
      <c r="C5257" s="176" t="s">
        <v>98</v>
      </c>
      <c r="D5257" s="176" t="s">
        <v>190</v>
      </c>
      <c r="E5257" s="176" t="s">
        <v>1394</v>
      </c>
      <c r="F5257" s="176">
        <v>2024</v>
      </c>
      <c r="G5257" s="176" t="s">
        <v>138</v>
      </c>
      <c r="H5257" s="176" t="s">
        <v>196</v>
      </c>
      <c r="I5257" s="176" t="s">
        <v>196</v>
      </c>
      <c r="J5257" s="250" t="s">
        <v>77</v>
      </c>
      <c r="K5257" s="178">
        <v>60582</v>
      </c>
      <c r="L5257" s="178">
        <v>0</v>
      </c>
      <c r="M5257" s="178">
        <v>0</v>
      </c>
      <c r="N5257" s="182" t="s">
        <v>146</v>
      </c>
      <c r="O5257" s="183" t="s">
        <v>146</v>
      </c>
    </row>
    <row r="5258" spans="1:15" customFormat="1" ht="15.5" x14ac:dyDescent="0.35">
      <c r="A5258" s="123" t="s">
        <v>11252</v>
      </c>
      <c r="B5258" s="124" t="s">
        <v>11253</v>
      </c>
      <c r="C5258" s="123" t="s">
        <v>100</v>
      </c>
      <c r="D5258" s="123" t="s">
        <v>73</v>
      </c>
      <c r="E5258" s="123" t="s">
        <v>2498</v>
      </c>
      <c r="F5258" s="123">
        <v>2024</v>
      </c>
      <c r="G5258" s="123" t="s">
        <v>251</v>
      </c>
      <c r="H5258" s="123" t="s">
        <v>182</v>
      </c>
      <c r="I5258" s="123" t="s">
        <v>330</v>
      </c>
      <c r="J5258" s="251" t="s">
        <v>13</v>
      </c>
      <c r="K5258" s="181">
        <v>71281</v>
      </c>
      <c r="L5258" s="181">
        <v>0</v>
      </c>
      <c r="M5258" s="181">
        <v>0</v>
      </c>
      <c r="N5258" s="182" t="s">
        <v>146</v>
      </c>
      <c r="O5258" s="183" t="s">
        <v>146</v>
      </c>
    </row>
    <row r="5259" spans="1:15" customFormat="1" ht="15.5" x14ac:dyDescent="0.35">
      <c r="A5259" s="176" t="s">
        <v>11254</v>
      </c>
      <c r="B5259" s="177" t="s">
        <v>11255</v>
      </c>
      <c r="C5259" s="176" t="s">
        <v>90</v>
      </c>
      <c r="D5259" s="176" t="s">
        <v>306</v>
      </c>
      <c r="E5259" s="176" t="s">
        <v>1270</v>
      </c>
      <c r="F5259" s="176">
        <v>2024</v>
      </c>
      <c r="G5259" s="176" t="s">
        <v>138</v>
      </c>
      <c r="H5259" s="176" t="s">
        <v>151</v>
      </c>
      <c r="I5259" s="176" t="s">
        <v>200</v>
      </c>
      <c r="J5259" s="250" t="s">
        <v>13</v>
      </c>
      <c r="K5259" s="178">
        <v>690678</v>
      </c>
      <c r="L5259" s="178">
        <v>0</v>
      </c>
      <c r="M5259" s="178">
        <v>0</v>
      </c>
      <c r="N5259" s="182" t="s">
        <v>146</v>
      </c>
      <c r="O5259" s="183" t="s">
        <v>146</v>
      </c>
    </row>
    <row r="5260" spans="1:15" customFormat="1" ht="15.5" x14ac:dyDescent="0.35">
      <c r="A5260" s="123" t="s">
        <v>11256</v>
      </c>
      <c r="B5260" s="124" t="s">
        <v>11257</v>
      </c>
      <c r="C5260" s="123" t="s">
        <v>93</v>
      </c>
      <c r="D5260" s="123" t="s">
        <v>245</v>
      </c>
      <c r="E5260" s="123" t="s">
        <v>2749</v>
      </c>
      <c r="F5260" s="123">
        <v>2024</v>
      </c>
      <c r="G5260" s="123" t="s">
        <v>138</v>
      </c>
      <c r="H5260" s="123" t="s">
        <v>144</v>
      </c>
      <c r="I5260" s="123" t="s">
        <v>943</v>
      </c>
      <c r="J5260" s="251" t="s">
        <v>77</v>
      </c>
      <c r="K5260" s="181">
        <v>76394</v>
      </c>
      <c r="L5260" s="181">
        <v>0</v>
      </c>
      <c r="M5260" s="181">
        <v>0</v>
      </c>
      <c r="N5260" s="182" t="s">
        <v>146</v>
      </c>
      <c r="O5260" s="183" t="s">
        <v>146</v>
      </c>
    </row>
    <row r="5261" spans="1:15" customFormat="1" ht="15.5" x14ac:dyDescent="0.35">
      <c r="A5261" s="176" t="s">
        <v>11258</v>
      </c>
      <c r="B5261" s="177" t="s">
        <v>11259</v>
      </c>
      <c r="C5261" s="176" t="s">
        <v>96</v>
      </c>
      <c r="D5261" s="176" t="s">
        <v>166</v>
      </c>
      <c r="E5261" s="176" t="s">
        <v>229</v>
      </c>
      <c r="F5261" s="176">
        <v>2024</v>
      </c>
      <c r="G5261" s="176" t="s">
        <v>138</v>
      </c>
      <c r="H5261" s="176" t="s">
        <v>847</v>
      </c>
      <c r="I5261" s="176" t="s">
        <v>848</v>
      </c>
      <c r="J5261" s="250" t="s">
        <v>13</v>
      </c>
      <c r="K5261" s="178">
        <v>913759</v>
      </c>
      <c r="L5261" s="178">
        <v>0</v>
      </c>
      <c r="M5261" s="178">
        <v>0</v>
      </c>
      <c r="N5261" s="182" t="s">
        <v>146</v>
      </c>
      <c r="O5261" s="183" t="s">
        <v>146</v>
      </c>
    </row>
    <row r="5262" spans="1:15" customFormat="1" ht="15.5" x14ac:dyDescent="0.35">
      <c r="A5262" s="123" t="s">
        <v>11260</v>
      </c>
      <c r="B5262" s="124" t="s">
        <v>11261</v>
      </c>
      <c r="C5262" s="123" t="s">
        <v>74</v>
      </c>
      <c r="D5262" s="123" t="s">
        <v>155</v>
      </c>
      <c r="E5262" s="123" t="s">
        <v>155</v>
      </c>
      <c r="F5262" s="123">
        <v>2024</v>
      </c>
      <c r="G5262" s="123" t="s">
        <v>251</v>
      </c>
      <c r="H5262" s="123" t="s">
        <v>151</v>
      </c>
      <c r="I5262" s="123" t="s">
        <v>152</v>
      </c>
      <c r="J5262" s="251" t="s">
        <v>77</v>
      </c>
      <c r="K5262" s="181">
        <v>100500</v>
      </c>
      <c r="L5262" s="181">
        <v>0</v>
      </c>
      <c r="M5262" s="181">
        <v>0</v>
      </c>
      <c r="N5262" s="182" t="s">
        <v>146</v>
      </c>
      <c r="O5262" s="183" t="s">
        <v>146</v>
      </c>
    </row>
    <row r="5263" spans="1:15" customFormat="1" ht="15.5" x14ac:dyDescent="0.35">
      <c r="A5263" s="176" t="s">
        <v>11262</v>
      </c>
      <c r="B5263" s="177" t="s">
        <v>11263</v>
      </c>
      <c r="C5263" s="176" t="s">
        <v>100</v>
      </c>
      <c r="D5263" s="176" t="s">
        <v>73</v>
      </c>
      <c r="E5263" s="176" t="s">
        <v>1009</v>
      </c>
      <c r="F5263" s="176">
        <v>2024</v>
      </c>
      <c r="G5263" s="176" t="s">
        <v>138</v>
      </c>
      <c r="H5263" s="176" t="s">
        <v>182</v>
      </c>
      <c r="I5263" s="176" t="s">
        <v>330</v>
      </c>
      <c r="J5263" s="250" t="s">
        <v>13</v>
      </c>
      <c r="K5263" s="178">
        <v>463924</v>
      </c>
      <c r="L5263" s="178">
        <v>0</v>
      </c>
      <c r="M5263" s="178">
        <v>0</v>
      </c>
      <c r="N5263" s="182" t="s">
        <v>146</v>
      </c>
      <c r="O5263" s="183" t="s">
        <v>146</v>
      </c>
    </row>
    <row r="5264" spans="1:15" customFormat="1" ht="15.5" x14ac:dyDescent="0.35">
      <c r="A5264" s="123" t="s">
        <v>11264</v>
      </c>
      <c r="B5264" s="124" t="s">
        <v>11265</v>
      </c>
      <c r="C5264" s="123" t="s">
        <v>90</v>
      </c>
      <c r="D5264" s="123" t="s">
        <v>63</v>
      </c>
      <c r="E5264" s="123" t="s">
        <v>63</v>
      </c>
      <c r="F5264" s="123">
        <v>2024</v>
      </c>
      <c r="G5264" s="123" t="s">
        <v>138</v>
      </c>
      <c r="H5264" s="123" t="s">
        <v>162</v>
      </c>
      <c r="I5264" s="123" t="s">
        <v>252</v>
      </c>
      <c r="J5264" s="251" t="s">
        <v>13</v>
      </c>
      <c r="K5264" s="181">
        <v>51750</v>
      </c>
      <c r="L5264" s="181">
        <v>0</v>
      </c>
      <c r="M5264" s="181">
        <v>0</v>
      </c>
      <c r="N5264" s="182" t="s">
        <v>146</v>
      </c>
      <c r="O5264" s="183" t="s">
        <v>146</v>
      </c>
    </row>
    <row r="5265" spans="1:15" customFormat="1" ht="15.5" x14ac:dyDescent="0.35">
      <c r="A5265" s="176" t="s">
        <v>11266</v>
      </c>
      <c r="B5265" s="177" t="s">
        <v>11267</v>
      </c>
      <c r="C5265" s="176" t="s">
        <v>89</v>
      </c>
      <c r="D5265" s="176" t="s">
        <v>221</v>
      </c>
      <c r="E5265" s="176" t="s">
        <v>62</v>
      </c>
      <c r="F5265" s="176">
        <v>2024</v>
      </c>
      <c r="G5265" s="176" t="s">
        <v>138</v>
      </c>
      <c r="H5265" s="176" t="s">
        <v>144</v>
      </c>
      <c r="I5265" s="176" t="s">
        <v>943</v>
      </c>
      <c r="J5265" s="250" t="s">
        <v>13</v>
      </c>
      <c r="K5265" s="178">
        <v>1252821</v>
      </c>
      <c r="L5265" s="178">
        <v>0</v>
      </c>
      <c r="M5265" s="178">
        <v>0</v>
      </c>
      <c r="N5265" s="182" t="s">
        <v>146</v>
      </c>
      <c r="O5265" s="183" t="s">
        <v>146</v>
      </c>
    </row>
    <row r="5266" spans="1:15" customFormat="1" ht="15.5" x14ac:dyDescent="0.35">
      <c r="A5266" s="123" t="s">
        <v>11268</v>
      </c>
      <c r="B5266" s="124" t="s">
        <v>11269</v>
      </c>
      <c r="C5266" s="123" t="s">
        <v>90</v>
      </c>
      <c r="D5266" s="123" t="s">
        <v>306</v>
      </c>
      <c r="E5266" s="123" t="s">
        <v>3130</v>
      </c>
      <c r="F5266" s="123">
        <v>2024</v>
      </c>
      <c r="G5266" s="123" t="s">
        <v>138</v>
      </c>
      <c r="H5266" s="123" t="s">
        <v>139</v>
      </c>
      <c r="I5266" s="123" t="s">
        <v>140</v>
      </c>
      <c r="J5266" s="251" t="s">
        <v>13</v>
      </c>
      <c r="K5266" s="181">
        <v>159181</v>
      </c>
      <c r="L5266" s="181">
        <v>0</v>
      </c>
      <c r="M5266" s="181">
        <v>0</v>
      </c>
      <c r="N5266" s="182" t="s">
        <v>146</v>
      </c>
      <c r="O5266" s="183" t="s">
        <v>146</v>
      </c>
    </row>
    <row r="5267" spans="1:15" customFormat="1" ht="15.5" x14ac:dyDescent="0.35">
      <c r="A5267" s="176" t="s">
        <v>11270</v>
      </c>
      <c r="B5267" s="177" t="s">
        <v>11271</v>
      </c>
      <c r="C5267" s="176" t="s">
        <v>100</v>
      </c>
      <c r="D5267" s="176" t="s">
        <v>73</v>
      </c>
      <c r="E5267" s="176" t="s">
        <v>1009</v>
      </c>
      <c r="F5267" s="176">
        <v>2024</v>
      </c>
      <c r="G5267" s="176" t="s">
        <v>138</v>
      </c>
      <c r="H5267" s="176" t="s">
        <v>182</v>
      </c>
      <c r="I5267" s="176" t="s">
        <v>330</v>
      </c>
      <c r="J5267" s="250" t="s">
        <v>13</v>
      </c>
      <c r="K5267" s="178">
        <v>1203907</v>
      </c>
      <c r="L5267" s="178">
        <v>0</v>
      </c>
      <c r="M5267" s="178">
        <v>0</v>
      </c>
      <c r="N5267" s="182" t="s">
        <v>146</v>
      </c>
      <c r="O5267" s="183" t="s">
        <v>146</v>
      </c>
    </row>
    <row r="5268" spans="1:15" customFormat="1" ht="15.5" x14ac:dyDescent="0.35">
      <c r="A5268" s="123" t="s">
        <v>11272</v>
      </c>
      <c r="B5268" s="124" t="s">
        <v>11273</v>
      </c>
      <c r="C5268" s="123" t="s">
        <v>91</v>
      </c>
      <c r="D5268" s="123" t="s">
        <v>384</v>
      </c>
      <c r="E5268" s="123" t="s">
        <v>1537</v>
      </c>
      <c r="F5268" s="123">
        <v>2024</v>
      </c>
      <c r="G5268" s="123" t="s">
        <v>138</v>
      </c>
      <c r="H5268" s="123" t="s">
        <v>321</v>
      </c>
      <c r="I5268" s="123" t="s">
        <v>1385</v>
      </c>
      <c r="J5268" s="251" t="s">
        <v>77</v>
      </c>
      <c r="K5268" s="181">
        <v>1076678</v>
      </c>
      <c r="L5268" s="181">
        <v>0</v>
      </c>
      <c r="M5268" s="181">
        <v>0</v>
      </c>
      <c r="N5268" s="182" t="s">
        <v>146</v>
      </c>
      <c r="O5268" s="183" t="s">
        <v>146</v>
      </c>
    </row>
    <row r="5269" spans="1:15" customFormat="1" ht="15.5" x14ac:dyDescent="0.35">
      <c r="A5269" s="176" t="s">
        <v>11274</v>
      </c>
      <c r="B5269" s="177" t="s">
        <v>11275</v>
      </c>
      <c r="C5269" s="176" t="s">
        <v>88</v>
      </c>
      <c r="D5269" s="176" t="s">
        <v>412</v>
      </c>
      <c r="E5269" s="176" t="s">
        <v>632</v>
      </c>
      <c r="F5269" s="176">
        <v>2024</v>
      </c>
      <c r="G5269" s="176" t="s">
        <v>138</v>
      </c>
      <c r="H5269" s="176" t="s">
        <v>182</v>
      </c>
      <c r="I5269" s="176" t="s">
        <v>330</v>
      </c>
      <c r="J5269" s="250" t="s">
        <v>13</v>
      </c>
      <c r="K5269" s="178">
        <v>205017</v>
      </c>
      <c r="L5269" s="178">
        <v>0</v>
      </c>
      <c r="M5269" s="178">
        <v>0</v>
      </c>
      <c r="N5269" s="182" t="s">
        <v>146</v>
      </c>
      <c r="O5269" s="183" t="s">
        <v>146</v>
      </c>
    </row>
    <row r="5270" spans="1:15" customFormat="1" ht="15.5" x14ac:dyDescent="0.35">
      <c r="A5270" s="123" t="s">
        <v>11276</v>
      </c>
      <c r="B5270" s="124" t="s">
        <v>11277</v>
      </c>
      <c r="C5270" s="123" t="s">
        <v>96</v>
      </c>
      <c r="D5270" s="123" t="s">
        <v>136</v>
      </c>
      <c r="E5270" s="123" t="s">
        <v>956</v>
      </c>
      <c r="F5270" s="123">
        <v>2024</v>
      </c>
      <c r="G5270" s="123" t="s">
        <v>138</v>
      </c>
      <c r="H5270" s="123" t="s">
        <v>144</v>
      </c>
      <c r="I5270" s="123" t="s">
        <v>145</v>
      </c>
      <c r="J5270" s="251" t="s">
        <v>77</v>
      </c>
      <c r="K5270" s="181">
        <v>2013929</v>
      </c>
      <c r="L5270" s="181">
        <v>0</v>
      </c>
      <c r="M5270" s="181">
        <v>0</v>
      </c>
      <c r="N5270" s="182" t="s">
        <v>146</v>
      </c>
      <c r="O5270" s="183" t="s">
        <v>146</v>
      </c>
    </row>
    <row r="5271" spans="1:15" customFormat="1" ht="15.5" x14ac:dyDescent="0.35">
      <c r="A5271" s="176" t="s">
        <v>11278</v>
      </c>
      <c r="B5271" s="177" t="s">
        <v>11279</v>
      </c>
      <c r="C5271" s="176" t="s">
        <v>111</v>
      </c>
      <c r="D5271" s="176" t="s">
        <v>180</v>
      </c>
      <c r="E5271" s="176" t="s">
        <v>181</v>
      </c>
      <c r="F5271" s="176">
        <v>2024</v>
      </c>
      <c r="G5271" s="176" t="s">
        <v>138</v>
      </c>
      <c r="H5271" s="176" t="s">
        <v>144</v>
      </c>
      <c r="I5271" s="176" t="s">
        <v>913</v>
      </c>
      <c r="J5271" s="250" t="s">
        <v>77</v>
      </c>
      <c r="K5271" s="178">
        <v>124199</v>
      </c>
      <c r="L5271" s="178">
        <v>0</v>
      </c>
      <c r="M5271" s="178">
        <v>0</v>
      </c>
      <c r="N5271" s="182" t="s">
        <v>146</v>
      </c>
      <c r="O5271" s="183" t="s">
        <v>146</v>
      </c>
    </row>
    <row r="5272" spans="1:15" customFormat="1" ht="15.5" x14ac:dyDescent="0.35">
      <c r="A5272" s="123" t="s">
        <v>11280</v>
      </c>
      <c r="B5272" s="124" t="s">
        <v>11281</v>
      </c>
      <c r="C5272" s="123" t="s">
        <v>87</v>
      </c>
      <c r="D5272" s="123" t="s">
        <v>60</v>
      </c>
      <c r="E5272" s="123" t="s">
        <v>644</v>
      </c>
      <c r="F5272" s="123">
        <v>2024</v>
      </c>
      <c r="G5272" s="123" t="s">
        <v>138</v>
      </c>
      <c r="H5272" s="123" t="s">
        <v>270</v>
      </c>
      <c r="I5272" s="123" t="s">
        <v>271</v>
      </c>
      <c r="J5272" s="251" t="s">
        <v>13</v>
      </c>
      <c r="K5272" s="181">
        <v>2204</v>
      </c>
      <c r="L5272" s="181">
        <v>0</v>
      </c>
      <c r="M5272" s="181">
        <v>0</v>
      </c>
      <c r="N5272" s="182" t="s">
        <v>146</v>
      </c>
      <c r="O5272" s="183" t="s">
        <v>146</v>
      </c>
    </row>
    <row r="5273" spans="1:15" customFormat="1" ht="15.5" x14ac:dyDescent="0.35">
      <c r="A5273" s="176" t="s">
        <v>11282</v>
      </c>
      <c r="B5273" s="177" t="s">
        <v>11283</v>
      </c>
      <c r="C5273" s="176" t="s">
        <v>90</v>
      </c>
      <c r="D5273" s="176" t="s">
        <v>306</v>
      </c>
      <c r="E5273" s="176" t="s">
        <v>1116</v>
      </c>
      <c r="F5273" s="176">
        <v>2024</v>
      </c>
      <c r="G5273" s="176" t="s">
        <v>251</v>
      </c>
      <c r="H5273" s="176" t="s">
        <v>1651</v>
      </c>
      <c r="I5273" s="176" t="s">
        <v>1652</v>
      </c>
      <c r="J5273" s="250" t="s">
        <v>13</v>
      </c>
      <c r="K5273" s="178">
        <v>97600</v>
      </c>
      <c r="L5273" s="178">
        <v>0</v>
      </c>
      <c r="M5273" s="178">
        <v>0</v>
      </c>
      <c r="N5273" s="182" t="s">
        <v>146</v>
      </c>
      <c r="O5273" s="183" t="s">
        <v>146</v>
      </c>
    </row>
    <row r="5274" spans="1:15" customFormat="1" ht="15.5" x14ac:dyDescent="0.35">
      <c r="A5274" s="123" t="s">
        <v>11284</v>
      </c>
      <c r="B5274" s="124" t="s">
        <v>11285</v>
      </c>
      <c r="C5274" s="123" t="s">
        <v>96</v>
      </c>
      <c r="D5274" s="123" t="s">
        <v>136</v>
      </c>
      <c r="E5274" s="123" t="s">
        <v>143</v>
      </c>
      <c r="F5274" s="123">
        <v>2024</v>
      </c>
      <c r="G5274" s="123" t="s">
        <v>138</v>
      </c>
      <c r="H5274" s="123" t="s">
        <v>144</v>
      </c>
      <c r="I5274" s="123" t="s">
        <v>145</v>
      </c>
      <c r="J5274" s="251" t="s">
        <v>77</v>
      </c>
      <c r="K5274" s="181">
        <v>22000</v>
      </c>
      <c r="L5274" s="181">
        <v>0</v>
      </c>
      <c r="M5274" s="181">
        <v>0</v>
      </c>
      <c r="N5274" s="182" t="s">
        <v>146</v>
      </c>
      <c r="O5274" s="183" t="s">
        <v>146</v>
      </c>
    </row>
    <row r="5275" spans="1:15" customFormat="1" ht="15.5" x14ac:dyDescent="0.35">
      <c r="A5275" s="176" t="s">
        <v>11286</v>
      </c>
      <c r="B5275" s="177" t="s">
        <v>11287</v>
      </c>
      <c r="C5275" s="176" t="s">
        <v>87</v>
      </c>
      <c r="D5275" s="176" t="s">
        <v>155</v>
      </c>
      <c r="E5275" s="176" t="s">
        <v>155</v>
      </c>
      <c r="F5275" s="176">
        <v>2024</v>
      </c>
      <c r="G5275" s="176" t="s">
        <v>138</v>
      </c>
      <c r="H5275" s="176" t="s">
        <v>151</v>
      </c>
      <c r="I5275" s="176" t="s">
        <v>200</v>
      </c>
      <c r="J5275" s="250" t="s">
        <v>77</v>
      </c>
      <c r="K5275" s="178">
        <v>384785</v>
      </c>
      <c r="L5275" s="178">
        <v>0</v>
      </c>
      <c r="M5275" s="178">
        <v>0</v>
      </c>
      <c r="N5275" s="182" t="s">
        <v>146</v>
      </c>
      <c r="O5275" s="183" t="s">
        <v>146</v>
      </c>
    </row>
    <row r="5276" spans="1:15" customFormat="1" ht="15.5" x14ac:dyDescent="0.35">
      <c r="A5276" s="123" t="s">
        <v>11288</v>
      </c>
      <c r="B5276" s="124" t="s">
        <v>11289</v>
      </c>
      <c r="C5276" s="123" t="s">
        <v>96</v>
      </c>
      <c r="D5276" s="123" t="s">
        <v>136</v>
      </c>
      <c r="E5276" s="123" t="s">
        <v>381</v>
      </c>
      <c r="F5276" s="123">
        <v>2024</v>
      </c>
      <c r="G5276" s="123" t="s">
        <v>138</v>
      </c>
      <c r="H5276" s="123" t="s">
        <v>687</v>
      </c>
      <c r="I5276" s="123" t="s">
        <v>957</v>
      </c>
      <c r="J5276" s="251" t="s">
        <v>77</v>
      </c>
      <c r="K5276" s="181">
        <v>114120</v>
      </c>
      <c r="L5276" s="181">
        <v>0</v>
      </c>
      <c r="M5276" s="181">
        <v>0</v>
      </c>
      <c r="N5276" s="182" t="s">
        <v>146</v>
      </c>
      <c r="O5276" s="183" t="s">
        <v>146</v>
      </c>
    </row>
    <row r="5277" spans="1:15" customFormat="1" ht="15.5" x14ac:dyDescent="0.35">
      <c r="A5277" s="176" t="s">
        <v>11290</v>
      </c>
      <c r="B5277" s="177" t="s">
        <v>11291</v>
      </c>
      <c r="C5277" s="176" t="s">
        <v>109</v>
      </c>
      <c r="D5277" s="176" t="s">
        <v>171</v>
      </c>
      <c r="E5277" s="176" t="s">
        <v>1931</v>
      </c>
      <c r="F5277" s="176">
        <v>2024</v>
      </c>
      <c r="G5277" s="176" t="s">
        <v>138</v>
      </c>
      <c r="H5277" s="176" t="s">
        <v>144</v>
      </c>
      <c r="I5277" s="176" t="s">
        <v>145</v>
      </c>
      <c r="J5277" s="250" t="s">
        <v>13</v>
      </c>
      <c r="K5277" s="178">
        <v>165592</v>
      </c>
      <c r="L5277" s="178">
        <v>0</v>
      </c>
      <c r="M5277" s="178">
        <v>0</v>
      </c>
      <c r="N5277" s="182" t="s">
        <v>146</v>
      </c>
      <c r="O5277" s="183" t="s">
        <v>146</v>
      </c>
    </row>
    <row r="5278" spans="1:15" customFormat="1" ht="15.5" x14ac:dyDescent="0.35">
      <c r="A5278" s="123" t="s">
        <v>11292</v>
      </c>
      <c r="B5278" s="124" t="s">
        <v>11293</v>
      </c>
      <c r="C5278" s="123" t="s">
        <v>90</v>
      </c>
      <c r="D5278" s="123" t="s">
        <v>63</v>
      </c>
      <c r="E5278" s="123" t="s">
        <v>901</v>
      </c>
      <c r="F5278" s="123">
        <v>2024</v>
      </c>
      <c r="G5278" s="123" t="s">
        <v>251</v>
      </c>
      <c r="H5278" s="123" t="s">
        <v>151</v>
      </c>
      <c r="I5278" s="123" t="s">
        <v>200</v>
      </c>
      <c r="J5278" s="251" t="s">
        <v>13</v>
      </c>
      <c r="K5278" s="181">
        <v>203170</v>
      </c>
      <c r="L5278" s="181">
        <v>0</v>
      </c>
      <c r="M5278" s="181">
        <v>0</v>
      </c>
      <c r="N5278" s="182" t="s">
        <v>146</v>
      </c>
      <c r="O5278" s="183" t="s">
        <v>146</v>
      </c>
    </row>
    <row r="5279" spans="1:15" customFormat="1" ht="15.5" x14ac:dyDescent="0.35">
      <c r="A5279" s="176" t="s">
        <v>11294</v>
      </c>
      <c r="B5279" s="177" t="s">
        <v>11295</v>
      </c>
      <c r="C5279" s="176" t="s">
        <v>92</v>
      </c>
      <c r="D5279" s="176" t="s">
        <v>721</v>
      </c>
      <c r="E5279" s="176" t="s">
        <v>1513</v>
      </c>
      <c r="F5279" s="176">
        <v>2024</v>
      </c>
      <c r="G5279" s="176" t="s">
        <v>138</v>
      </c>
      <c r="H5279" s="176" t="s">
        <v>144</v>
      </c>
      <c r="I5279" s="176" t="s">
        <v>943</v>
      </c>
      <c r="J5279" s="250" t="s">
        <v>13</v>
      </c>
      <c r="K5279" s="178">
        <v>477038</v>
      </c>
      <c r="L5279" s="178">
        <v>0</v>
      </c>
      <c r="M5279" s="178">
        <v>0</v>
      </c>
      <c r="N5279" s="182" t="s">
        <v>146</v>
      </c>
      <c r="O5279" s="183" t="s">
        <v>146</v>
      </c>
    </row>
    <row r="5280" spans="1:15" customFormat="1" ht="15.5" x14ac:dyDescent="0.35">
      <c r="A5280" s="123" t="s">
        <v>11296</v>
      </c>
      <c r="B5280" s="124" t="s">
        <v>11297</v>
      </c>
      <c r="C5280" s="123" t="s">
        <v>90</v>
      </c>
      <c r="D5280" s="123" t="s">
        <v>306</v>
      </c>
      <c r="E5280" s="123" t="s">
        <v>3130</v>
      </c>
      <c r="F5280" s="123">
        <v>2024</v>
      </c>
      <c r="G5280" s="123" t="s">
        <v>138</v>
      </c>
      <c r="H5280" s="123" t="s">
        <v>151</v>
      </c>
      <c r="I5280" s="123" t="s">
        <v>200</v>
      </c>
      <c r="J5280" s="251" t="s">
        <v>77</v>
      </c>
      <c r="K5280" s="181">
        <v>585000</v>
      </c>
      <c r="L5280" s="181">
        <v>0</v>
      </c>
      <c r="M5280" s="181">
        <v>0</v>
      </c>
      <c r="N5280" s="182" t="s">
        <v>146</v>
      </c>
      <c r="O5280" s="183" t="s">
        <v>146</v>
      </c>
    </row>
    <row r="5281" spans="1:15" customFormat="1" ht="15.5" x14ac:dyDescent="0.35">
      <c r="A5281" s="176" t="s">
        <v>11298</v>
      </c>
      <c r="B5281" s="177" t="s">
        <v>11299</v>
      </c>
      <c r="C5281" s="176" t="s">
        <v>109</v>
      </c>
      <c r="D5281" s="176" t="s">
        <v>171</v>
      </c>
      <c r="E5281" s="176" t="s">
        <v>606</v>
      </c>
      <c r="F5281" s="176">
        <v>2024</v>
      </c>
      <c r="G5281" s="176" t="s">
        <v>138</v>
      </c>
      <c r="H5281" s="176" t="s">
        <v>210</v>
      </c>
      <c r="I5281" s="176" t="s">
        <v>429</v>
      </c>
      <c r="J5281" s="250" t="s">
        <v>14</v>
      </c>
      <c r="K5281" s="178">
        <v>700599</v>
      </c>
      <c r="L5281" s="178">
        <v>0</v>
      </c>
      <c r="M5281" s="178">
        <v>0</v>
      </c>
      <c r="N5281" s="182" t="s">
        <v>146</v>
      </c>
      <c r="O5281" s="183" t="s">
        <v>146</v>
      </c>
    </row>
    <row r="5282" spans="1:15" customFormat="1" ht="15.5" x14ac:dyDescent="0.35">
      <c r="A5282" s="123" t="s">
        <v>11300</v>
      </c>
      <c r="B5282" s="124" t="s">
        <v>11301</v>
      </c>
      <c r="C5282" s="123" t="s">
        <v>109</v>
      </c>
      <c r="D5282" s="123" t="s">
        <v>171</v>
      </c>
      <c r="E5282" s="123" t="s">
        <v>1662</v>
      </c>
      <c r="F5282" s="123">
        <v>2024</v>
      </c>
      <c r="G5282" s="123" t="s">
        <v>138</v>
      </c>
      <c r="H5282" s="123" t="s">
        <v>321</v>
      </c>
      <c r="I5282" s="123" t="s">
        <v>322</v>
      </c>
      <c r="J5282" s="251" t="s">
        <v>77</v>
      </c>
      <c r="K5282" s="181">
        <v>1021944</v>
      </c>
      <c r="L5282" s="181">
        <v>0</v>
      </c>
      <c r="M5282" s="181">
        <v>0</v>
      </c>
      <c r="N5282" s="182" t="s">
        <v>146</v>
      </c>
      <c r="O5282" s="183" t="s">
        <v>146</v>
      </c>
    </row>
    <row r="5283" spans="1:15" customFormat="1" ht="15.5" x14ac:dyDescent="0.35">
      <c r="A5283" s="176" t="s">
        <v>11302</v>
      </c>
      <c r="B5283" s="177" t="s">
        <v>11303</v>
      </c>
      <c r="C5283" s="176" t="s">
        <v>100</v>
      </c>
      <c r="D5283" s="176" t="s">
        <v>1471</v>
      </c>
      <c r="E5283" s="176" t="s">
        <v>2423</v>
      </c>
      <c r="F5283" s="176">
        <v>2024</v>
      </c>
      <c r="G5283" s="176" t="s">
        <v>138</v>
      </c>
      <c r="H5283" s="176" t="s">
        <v>151</v>
      </c>
      <c r="I5283" s="176" t="s">
        <v>791</v>
      </c>
      <c r="J5283" s="250" t="s">
        <v>13</v>
      </c>
      <c r="K5283" s="178">
        <v>3184106</v>
      </c>
      <c r="L5283" s="178">
        <v>0</v>
      </c>
      <c r="M5283" s="178">
        <v>0</v>
      </c>
      <c r="N5283" s="182" t="s">
        <v>146</v>
      </c>
      <c r="O5283" s="183" t="s">
        <v>146</v>
      </c>
    </row>
    <row r="5284" spans="1:15" customFormat="1" ht="15.5" x14ac:dyDescent="0.35">
      <c r="A5284" s="123" t="s">
        <v>11304</v>
      </c>
      <c r="B5284" s="124" t="s">
        <v>11305</v>
      </c>
      <c r="C5284" s="123" t="s">
        <v>91</v>
      </c>
      <c r="D5284" s="123" t="s">
        <v>384</v>
      </c>
      <c r="E5284" s="123" t="s">
        <v>603</v>
      </c>
      <c r="F5284" s="123">
        <v>2024</v>
      </c>
      <c r="G5284" s="123" t="s">
        <v>138</v>
      </c>
      <c r="H5284" s="123" t="s">
        <v>210</v>
      </c>
      <c r="I5284" s="123" t="s">
        <v>429</v>
      </c>
      <c r="J5284" s="251" t="s">
        <v>77</v>
      </c>
      <c r="K5284" s="181">
        <v>1000</v>
      </c>
      <c r="L5284" s="181">
        <v>0</v>
      </c>
      <c r="M5284" s="181">
        <v>0</v>
      </c>
      <c r="N5284" s="182" t="s">
        <v>146</v>
      </c>
      <c r="O5284" s="183" t="s">
        <v>146</v>
      </c>
    </row>
    <row r="5285" spans="1:15" customFormat="1" ht="15.5" x14ac:dyDescent="0.35">
      <c r="A5285" s="176" t="s">
        <v>11306</v>
      </c>
      <c r="B5285" s="177" t="s">
        <v>11307</v>
      </c>
      <c r="C5285" s="176" t="s">
        <v>91</v>
      </c>
      <c r="D5285" s="176" t="s">
        <v>384</v>
      </c>
      <c r="E5285" s="176" t="s">
        <v>603</v>
      </c>
      <c r="F5285" s="176">
        <v>2024</v>
      </c>
      <c r="G5285" s="176" t="s">
        <v>138</v>
      </c>
      <c r="H5285" s="176" t="s">
        <v>321</v>
      </c>
      <c r="I5285" s="176" t="s">
        <v>322</v>
      </c>
      <c r="J5285" s="250" t="s">
        <v>77</v>
      </c>
      <c r="K5285" s="178">
        <v>125355</v>
      </c>
      <c r="L5285" s="178">
        <v>0</v>
      </c>
      <c r="M5285" s="178">
        <v>0</v>
      </c>
      <c r="N5285" s="182" t="s">
        <v>146</v>
      </c>
      <c r="O5285" s="183" t="s">
        <v>146</v>
      </c>
    </row>
    <row r="5286" spans="1:15" customFormat="1" ht="15.5" x14ac:dyDescent="0.35">
      <c r="A5286" s="123" t="s">
        <v>11308</v>
      </c>
      <c r="B5286" s="124" t="s">
        <v>11309</v>
      </c>
      <c r="C5286" s="123" t="s">
        <v>91</v>
      </c>
      <c r="D5286" s="123" t="s">
        <v>384</v>
      </c>
      <c r="E5286" s="123" t="s">
        <v>603</v>
      </c>
      <c r="F5286" s="123">
        <v>2024</v>
      </c>
      <c r="G5286" s="123" t="s">
        <v>138</v>
      </c>
      <c r="H5286" s="123" t="s">
        <v>182</v>
      </c>
      <c r="I5286" s="123" t="s">
        <v>330</v>
      </c>
      <c r="J5286" s="251" t="s">
        <v>13</v>
      </c>
      <c r="K5286" s="181">
        <v>250318</v>
      </c>
      <c r="L5286" s="181">
        <v>0</v>
      </c>
      <c r="M5286" s="181">
        <v>0</v>
      </c>
      <c r="N5286" s="182" t="s">
        <v>146</v>
      </c>
      <c r="O5286" s="183" t="s">
        <v>146</v>
      </c>
    </row>
    <row r="5287" spans="1:15" customFormat="1" ht="15.5" x14ac:dyDescent="0.35">
      <c r="A5287" s="176" t="s">
        <v>11310</v>
      </c>
      <c r="B5287" s="177" t="s">
        <v>11311</v>
      </c>
      <c r="C5287" s="176" t="s">
        <v>91</v>
      </c>
      <c r="D5287" s="176" t="s">
        <v>384</v>
      </c>
      <c r="E5287" s="176" t="s">
        <v>603</v>
      </c>
      <c r="F5287" s="176">
        <v>2024</v>
      </c>
      <c r="G5287" s="176" t="s">
        <v>138</v>
      </c>
      <c r="H5287" s="176" t="s">
        <v>182</v>
      </c>
      <c r="I5287" s="176" t="s">
        <v>4156</v>
      </c>
      <c r="J5287" s="250" t="s">
        <v>14</v>
      </c>
      <c r="K5287" s="178">
        <v>280234</v>
      </c>
      <c r="L5287" s="178">
        <v>0</v>
      </c>
      <c r="M5287" s="178">
        <v>0</v>
      </c>
      <c r="N5287" s="182" t="s">
        <v>146</v>
      </c>
      <c r="O5287" s="183" t="s">
        <v>146</v>
      </c>
    </row>
    <row r="5288" spans="1:15" customFormat="1" ht="15.5" x14ac:dyDescent="0.35">
      <c r="A5288" s="123" t="s">
        <v>11312</v>
      </c>
      <c r="B5288" s="124" t="s">
        <v>11313</v>
      </c>
      <c r="C5288" s="123" t="s">
        <v>90</v>
      </c>
      <c r="D5288" s="123" t="s">
        <v>6616</v>
      </c>
      <c r="E5288" s="123" t="s">
        <v>155</v>
      </c>
      <c r="F5288" s="123">
        <v>2024</v>
      </c>
      <c r="G5288" s="123" t="s">
        <v>138</v>
      </c>
      <c r="H5288" s="123" t="s">
        <v>210</v>
      </c>
      <c r="I5288" s="123" t="s">
        <v>289</v>
      </c>
      <c r="J5288" s="251" t="s">
        <v>13</v>
      </c>
      <c r="K5288" s="181">
        <v>57431</v>
      </c>
      <c r="L5288" s="181">
        <v>0</v>
      </c>
      <c r="M5288" s="181">
        <v>0</v>
      </c>
      <c r="N5288" s="182" t="s">
        <v>146</v>
      </c>
      <c r="O5288" s="183" t="s">
        <v>146</v>
      </c>
    </row>
    <row r="5289" spans="1:15" customFormat="1" ht="15.5" x14ac:dyDescent="0.35">
      <c r="A5289" s="176" t="s">
        <v>11314</v>
      </c>
      <c r="B5289" s="177" t="s">
        <v>11315</v>
      </c>
      <c r="C5289" s="176" t="s">
        <v>109</v>
      </c>
      <c r="D5289" s="176" t="s">
        <v>368</v>
      </c>
      <c r="E5289" s="176" t="s">
        <v>840</v>
      </c>
      <c r="F5289" s="176">
        <v>2024</v>
      </c>
      <c r="G5289" s="176" t="s">
        <v>138</v>
      </c>
      <c r="H5289" s="176" t="s">
        <v>139</v>
      </c>
      <c r="I5289" s="176" t="s">
        <v>140</v>
      </c>
      <c r="J5289" s="250" t="s">
        <v>13</v>
      </c>
      <c r="K5289" s="178">
        <v>10000</v>
      </c>
      <c r="L5289" s="178">
        <v>0</v>
      </c>
      <c r="M5289" s="178">
        <v>0</v>
      </c>
      <c r="N5289" s="182" t="s">
        <v>146</v>
      </c>
      <c r="O5289" s="183" t="s">
        <v>146</v>
      </c>
    </row>
    <row r="5290" spans="1:15" customFormat="1" ht="15.5" x14ac:dyDescent="0.35">
      <c r="A5290" s="123" t="s">
        <v>11316</v>
      </c>
      <c r="B5290" s="124" t="s">
        <v>11317</v>
      </c>
      <c r="C5290" s="123" t="s">
        <v>91</v>
      </c>
      <c r="D5290" s="123" t="s">
        <v>384</v>
      </c>
      <c r="E5290" s="123" t="s">
        <v>1824</v>
      </c>
      <c r="F5290" s="123">
        <v>2024</v>
      </c>
      <c r="G5290" s="123" t="s">
        <v>138</v>
      </c>
      <c r="H5290" s="123" t="s">
        <v>139</v>
      </c>
      <c r="I5290" s="123" t="s">
        <v>140</v>
      </c>
      <c r="J5290" s="251" t="s">
        <v>77</v>
      </c>
      <c r="K5290" s="181">
        <v>95400</v>
      </c>
      <c r="L5290" s="181">
        <v>0</v>
      </c>
      <c r="M5290" s="181">
        <v>0</v>
      </c>
      <c r="N5290" s="182" t="s">
        <v>146</v>
      </c>
      <c r="O5290" s="183" t="s">
        <v>146</v>
      </c>
    </row>
    <row r="5291" spans="1:15" customFormat="1" ht="15.5" x14ac:dyDescent="0.35">
      <c r="A5291" s="176" t="s">
        <v>11318</v>
      </c>
      <c r="B5291" s="177" t="s">
        <v>11319</v>
      </c>
      <c r="C5291" s="176" t="s">
        <v>92</v>
      </c>
      <c r="D5291" s="176" t="s">
        <v>361</v>
      </c>
      <c r="E5291" s="176" t="s">
        <v>869</v>
      </c>
      <c r="F5291" s="176">
        <v>2024</v>
      </c>
      <c r="G5291" s="176" t="s">
        <v>138</v>
      </c>
      <c r="H5291" s="176" t="s">
        <v>144</v>
      </c>
      <c r="I5291" s="176" t="s">
        <v>145</v>
      </c>
      <c r="J5291" s="250" t="s">
        <v>13</v>
      </c>
      <c r="K5291" s="178">
        <v>1509358</v>
      </c>
      <c r="L5291" s="178">
        <v>0</v>
      </c>
      <c r="M5291" s="178">
        <v>0</v>
      </c>
      <c r="N5291" s="182" t="s">
        <v>146</v>
      </c>
      <c r="O5291" s="183" t="s">
        <v>146</v>
      </c>
    </row>
    <row r="5292" spans="1:15" customFormat="1" ht="15.5" x14ac:dyDescent="0.35">
      <c r="A5292" s="123" t="s">
        <v>11320</v>
      </c>
      <c r="B5292" s="124" t="s">
        <v>11321</v>
      </c>
      <c r="C5292" s="123" t="s">
        <v>86</v>
      </c>
      <c r="D5292" s="123" t="s">
        <v>906</v>
      </c>
      <c r="E5292" s="123" t="s">
        <v>2674</v>
      </c>
      <c r="F5292" s="123">
        <v>2024</v>
      </c>
      <c r="G5292" s="123" t="s">
        <v>2052</v>
      </c>
      <c r="H5292" s="123" t="s">
        <v>210</v>
      </c>
      <c r="I5292" s="123" t="s">
        <v>211</v>
      </c>
      <c r="J5292" s="251" t="s">
        <v>14</v>
      </c>
      <c r="K5292" s="181">
        <v>317692</v>
      </c>
      <c r="L5292" s="181">
        <v>0</v>
      </c>
      <c r="M5292" s="181">
        <v>0</v>
      </c>
      <c r="N5292" s="182" t="s">
        <v>146</v>
      </c>
      <c r="O5292" s="183" t="s">
        <v>146</v>
      </c>
    </row>
    <row r="5293" spans="1:15" customFormat="1" ht="15.5" x14ac:dyDescent="0.35">
      <c r="A5293" s="176" t="s">
        <v>11322</v>
      </c>
      <c r="B5293" s="177" t="s">
        <v>11323</v>
      </c>
      <c r="C5293" s="176" t="s">
        <v>91</v>
      </c>
      <c r="D5293" s="176" t="s">
        <v>393</v>
      </c>
      <c r="E5293" s="176" t="s">
        <v>3914</v>
      </c>
      <c r="F5293" s="176">
        <v>2024</v>
      </c>
      <c r="G5293" s="176" t="s">
        <v>138</v>
      </c>
      <c r="H5293" s="176" t="s">
        <v>139</v>
      </c>
      <c r="I5293" s="176" t="s">
        <v>140</v>
      </c>
      <c r="J5293" s="250" t="s">
        <v>77</v>
      </c>
      <c r="K5293" s="178">
        <v>1035</v>
      </c>
      <c r="L5293" s="178">
        <v>0</v>
      </c>
      <c r="M5293" s="178">
        <v>0</v>
      </c>
      <c r="N5293" s="182" t="s">
        <v>146</v>
      </c>
      <c r="O5293" s="183" t="s">
        <v>146</v>
      </c>
    </row>
    <row r="5294" spans="1:15" customFormat="1" ht="15.5" x14ac:dyDescent="0.35">
      <c r="A5294" s="123" t="s">
        <v>11324</v>
      </c>
      <c r="B5294" s="124" t="s">
        <v>11325</v>
      </c>
      <c r="C5294" s="123" t="s">
        <v>96</v>
      </c>
      <c r="D5294" s="123" t="s">
        <v>166</v>
      </c>
      <c r="E5294" s="123" t="s">
        <v>209</v>
      </c>
      <c r="F5294" s="123">
        <v>2024</v>
      </c>
      <c r="G5294" s="123" t="s">
        <v>251</v>
      </c>
      <c r="H5294" s="123" t="s">
        <v>144</v>
      </c>
      <c r="I5294" s="123" t="s">
        <v>282</v>
      </c>
      <c r="J5294" s="251" t="s">
        <v>13</v>
      </c>
      <c r="K5294" s="181">
        <v>100110</v>
      </c>
      <c r="L5294" s="181">
        <v>0</v>
      </c>
      <c r="M5294" s="181">
        <v>0</v>
      </c>
      <c r="N5294" s="182" t="s">
        <v>146</v>
      </c>
      <c r="O5294" s="183" t="s">
        <v>146</v>
      </c>
    </row>
    <row r="5295" spans="1:15" customFormat="1" ht="15.5" x14ac:dyDescent="0.35">
      <c r="A5295" s="176" t="s">
        <v>11326</v>
      </c>
      <c r="B5295" s="177" t="s">
        <v>11327</v>
      </c>
      <c r="C5295" s="176" t="s">
        <v>90</v>
      </c>
      <c r="D5295" s="176" t="s">
        <v>205</v>
      </c>
      <c r="E5295" s="176" t="s">
        <v>264</v>
      </c>
      <c r="F5295" s="176">
        <v>2024</v>
      </c>
      <c r="G5295" s="176" t="s">
        <v>138</v>
      </c>
      <c r="H5295" s="176" t="s">
        <v>419</v>
      </c>
      <c r="I5295" s="176" t="s">
        <v>218</v>
      </c>
      <c r="J5295" s="250" t="s">
        <v>77</v>
      </c>
      <c r="K5295" s="178">
        <v>5781269</v>
      </c>
      <c r="L5295" s="178">
        <v>0</v>
      </c>
      <c r="M5295" s="178">
        <v>0</v>
      </c>
      <c r="N5295" s="182" t="s">
        <v>146</v>
      </c>
      <c r="O5295" s="183" t="s">
        <v>146</v>
      </c>
    </row>
    <row r="5296" spans="1:15" customFormat="1" ht="15.5" x14ac:dyDescent="0.35">
      <c r="A5296" s="123" t="s">
        <v>11328</v>
      </c>
      <c r="B5296" s="124" t="s">
        <v>11329</v>
      </c>
      <c r="C5296" s="123" t="s">
        <v>100</v>
      </c>
      <c r="D5296" s="123" t="s">
        <v>1373</v>
      </c>
      <c r="E5296" s="123" t="s">
        <v>1676</v>
      </c>
      <c r="F5296" s="123">
        <v>2024</v>
      </c>
      <c r="G5296" s="123" t="s">
        <v>138</v>
      </c>
      <c r="H5296" s="123" t="s">
        <v>144</v>
      </c>
      <c r="I5296" s="123" t="s">
        <v>282</v>
      </c>
      <c r="J5296" s="251" t="s">
        <v>77</v>
      </c>
      <c r="K5296" s="181">
        <v>1492576</v>
      </c>
      <c r="L5296" s="181">
        <v>0</v>
      </c>
      <c r="M5296" s="181">
        <v>0</v>
      </c>
      <c r="N5296" s="182" t="s">
        <v>146</v>
      </c>
      <c r="O5296" s="183" t="s">
        <v>146</v>
      </c>
    </row>
    <row r="5297" spans="1:15" customFormat="1" ht="15.5" x14ac:dyDescent="0.35">
      <c r="A5297" s="176" t="s">
        <v>11330</v>
      </c>
      <c r="B5297" s="177" t="s">
        <v>11331</v>
      </c>
      <c r="C5297" s="176" t="s">
        <v>111</v>
      </c>
      <c r="D5297" s="176" t="s">
        <v>180</v>
      </c>
      <c r="E5297" s="176" t="s">
        <v>454</v>
      </c>
      <c r="F5297" s="176">
        <v>2024</v>
      </c>
      <c r="G5297" s="176" t="s">
        <v>138</v>
      </c>
      <c r="H5297" s="176" t="s">
        <v>182</v>
      </c>
      <c r="I5297" s="176" t="s">
        <v>330</v>
      </c>
      <c r="J5297" s="250" t="s">
        <v>77</v>
      </c>
      <c r="K5297" s="178">
        <v>916998</v>
      </c>
      <c r="L5297" s="178">
        <v>0</v>
      </c>
      <c r="M5297" s="178">
        <v>0</v>
      </c>
      <c r="N5297" s="182" t="s">
        <v>146</v>
      </c>
      <c r="O5297" s="183" t="s">
        <v>146</v>
      </c>
    </row>
    <row r="5298" spans="1:15" customFormat="1" ht="15.5" x14ac:dyDescent="0.35">
      <c r="A5298" s="123" t="s">
        <v>11332</v>
      </c>
      <c r="B5298" s="124" t="s">
        <v>11333</v>
      </c>
      <c r="C5298" s="123" t="s">
        <v>100</v>
      </c>
      <c r="D5298" s="123" t="s">
        <v>73</v>
      </c>
      <c r="E5298" s="123" t="s">
        <v>1009</v>
      </c>
      <c r="F5298" s="123">
        <v>2024</v>
      </c>
      <c r="G5298" s="123" t="s">
        <v>138</v>
      </c>
      <c r="H5298" s="123" t="s">
        <v>210</v>
      </c>
      <c r="I5298" s="123" t="s">
        <v>211</v>
      </c>
      <c r="J5298" s="251" t="s">
        <v>77</v>
      </c>
      <c r="K5298" s="181">
        <v>604800</v>
      </c>
      <c r="L5298" s="181">
        <v>0</v>
      </c>
      <c r="M5298" s="181">
        <v>0</v>
      </c>
      <c r="N5298" s="182" t="s">
        <v>146</v>
      </c>
      <c r="O5298" s="183" t="s">
        <v>146</v>
      </c>
    </row>
    <row r="5299" spans="1:15" customFormat="1" ht="15.5" x14ac:dyDescent="0.35">
      <c r="A5299" s="176" t="s">
        <v>11334</v>
      </c>
      <c r="B5299" s="177" t="s">
        <v>11335</v>
      </c>
      <c r="C5299" s="176" t="s">
        <v>96</v>
      </c>
      <c r="D5299" s="176" t="s">
        <v>166</v>
      </c>
      <c r="E5299" s="176" t="s">
        <v>167</v>
      </c>
      <c r="F5299" s="176">
        <v>2024</v>
      </c>
      <c r="G5299" s="176" t="s">
        <v>138</v>
      </c>
      <c r="H5299" s="176" t="s">
        <v>144</v>
      </c>
      <c r="I5299" s="176" t="s">
        <v>145</v>
      </c>
      <c r="J5299" s="250" t="s">
        <v>77</v>
      </c>
      <c r="K5299" s="178">
        <v>103837</v>
      </c>
      <c r="L5299" s="178">
        <v>0</v>
      </c>
      <c r="M5299" s="178">
        <v>0</v>
      </c>
      <c r="N5299" s="182" t="s">
        <v>146</v>
      </c>
      <c r="O5299" s="183" t="s">
        <v>146</v>
      </c>
    </row>
    <row r="5300" spans="1:15" customFormat="1" ht="15.5" x14ac:dyDescent="0.35">
      <c r="A5300" s="123" t="s">
        <v>11336</v>
      </c>
      <c r="B5300" s="124" t="s">
        <v>11337</v>
      </c>
      <c r="C5300" s="123" t="s">
        <v>100</v>
      </c>
      <c r="D5300" s="123" t="s">
        <v>155</v>
      </c>
      <c r="E5300" s="123" t="s">
        <v>155</v>
      </c>
      <c r="F5300" s="123">
        <v>2024</v>
      </c>
      <c r="G5300" s="123" t="s">
        <v>138</v>
      </c>
      <c r="H5300" s="123" t="s">
        <v>151</v>
      </c>
      <c r="I5300" s="123" t="s">
        <v>200</v>
      </c>
      <c r="J5300" s="251" t="s">
        <v>13</v>
      </c>
      <c r="K5300" s="181">
        <v>5008094</v>
      </c>
      <c r="L5300" s="181">
        <v>0</v>
      </c>
      <c r="M5300" s="181">
        <v>0</v>
      </c>
      <c r="N5300" s="182" t="s">
        <v>146</v>
      </c>
      <c r="O5300" s="183" t="s">
        <v>146</v>
      </c>
    </row>
    <row r="5301" spans="1:15" customFormat="1" ht="15.5" x14ac:dyDescent="0.35">
      <c r="A5301" s="176" t="s">
        <v>11338</v>
      </c>
      <c r="B5301" s="177" t="s">
        <v>11339</v>
      </c>
      <c r="C5301" s="176" t="s">
        <v>92</v>
      </c>
      <c r="D5301" s="176" t="s">
        <v>721</v>
      </c>
      <c r="E5301" s="176" t="s">
        <v>722</v>
      </c>
      <c r="F5301" s="176">
        <v>2024</v>
      </c>
      <c r="G5301" s="176" t="s">
        <v>138</v>
      </c>
      <c r="H5301" s="176" t="s">
        <v>144</v>
      </c>
      <c r="I5301" s="176" t="s">
        <v>145</v>
      </c>
      <c r="J5301" s="250" t="s">
        <v>13</v>
      </c>
      <c r="K5301" s="178">
        <v>368755</v>
      </c>
      <c r="L5301" s="178">
        <v>0</v>
      </c>
      <c r="M5301" s="178">
        <v>0</v>
      </c>
      <c r="N5301" s="182" t="s">
        <v>146</v>
      </c>
      <c r="O5301" s="183" t="s">
        <v>146</v>
      </c>
    </row>
    <row r="5302" spans="1:15" customFormat="1" ht="15.5" x14ac:dyDescent="0.35">
      <c r="A5302" s="123" t="s">
        <v>11340</v>
      </c>
      <c r="B5302" s="124" t="s">
        <v>11341</v>
      </c>
      <c r="C5302" s="123" t="s">
        <v>86</v>
      </c>
      <c r="D5302" s="123" t="s">
        <v>199</v>
      </c>
      <c r="E5302" s="123" t="s">
        <v>968</v>
      </c>
      <c r="F5302" s="123">
        <v>2024</v>
      </c>
      <c r="G5302" s="123" t="s">
        <v>138</v>
      </c>
      <c r="H5302" s="123" t="s">
        <v>182</v>
      </c>
      <c r="I5302" s="123" t="s">
        <v>330</v>
      </c>
      <c r="J5302" s="251" t="s">
        <v>13</v>
      </c>
      <c r="K5302" s="181">
        <v>490000</v>
      </c>
      <c r="L5302" s="181">
        <v>0</v>
      </c>
      <c r="M5302" s="181">
        <v>0</v>
      </c>
      <c r="N5302" s="182" t="s">
        <v>146</v>
      </c>
      <c r="O5302" s="183" t="s">
        <v>146</v>
      </c>
    </row>
    <row r="5303" spans="1:15" customFormat="1" ht="15.5" x14ac:dyDescent="0.35">
      <c r="A5303" s="176" t="s">
        <v>11342</v>
      </c>
      <c r="B5303" s="177" t="s">
        <v>1074</v>
      </c>
      <c r="C5303" s="176" t="s">
        <v>111</v>
      </c>
      <c r="D5303" s="176" t="s">
        <v>155</v>
      </c>
      <c r="E5303" s="176" t="s">
        <v>155</v>
      </c>
      <c r="F5303" s="176">
        <v>2024</v>
      </c>
      <c r="G5303" s="176" t="s">
        <v>138</v>
      </c>
      <c r="H5303" s="176" t="s">
        <v>182</v>
      </c>
      <c r="I5303" s="176" t="s">
        <v>330</v>
      </c>
      <c r="J5303" s="250" t="s">
        <v>14</v>
      </c>
      <c r="K5303" s="178">
        <v>701233</v>
      </c>
      <c r="L5303" s="178">
        <v>0</v>
      </c>
      <c r="M5303" s="178">
        <v>0</v>
      </c>
      <c r="N5303" s="182" t="s">
        <v>146</v>
      </c>
      <c r="O5303" s="183" t="s">
        <v>146</v>
      </c>
    </row>
    <row r="5304" spans="1:15" customFormat="1" ht="15.5" x14ac:dyDescent="0.35">
      <c r="A5304" s="123" t="s">
        <v>11343</v>
      </c>
      <c r="B5304" s="124" t="s">
        <v>11344</v>
      </c>
      <c r="C5304" s="123" t="s">
        <v>96</v>
      </c>
      <c r="D5304" s="123" t="s">
        <v>166</v>
      </c>
      <c r="E5304" s="123" t="s">
        <v>285</v>
      </c>
      <c r="F5304" s="123">
        <v>2024</v>
      </c>
      <c r="G5304" s="123" t="s">
        <v>138</v>
      </c>
      <c r="H5304" s="123" t="s">
        <v>139</v>
      </c>
      <c r="I5304" s="123" t="s">
        <v>140</v>
      </c>
      <c r="J5304" s="251" t="s">
        <v>77</v>
      </c>
      <c r="K5304" s="181">
        <v>10</v>
      </c>
      <c r="L5304" s="181">
        <v>0</v>
      </c>
      <c r="M5304" s="181">
        <v>0</v>
      </c>
      <c r="N5304" s="182" t="s">
        <v>146</v>
      </c>
      <c r="O5304" s="183" t="s">
        <v>146</v>
      </c>
    </row>
    <row r="5305" spans="1:15" customFormat="1" ht="15.5" x14ac:dyDescent="0.35">
      <c r="A5305" s="176" t="s">
        <v>11345</v>
      </c>
      <c r="B5305" s="177" t="s">
        <v>11346</v>
      </c>
      <c r="C5305" s="176" t="s">
        <v>87</v>
      </c>
      <c r="D5305" s="176" t="s">
        <v>60</v>
      </c>
      <c r="E5305" s="176" t="s">
        <v>418</v>
      </c>
      <c r="F5305" s="176">
        <v>2024</v>
      </c>
      <c r="G5305" s="176" t="s">
        <v>138</v>
      </c>
      <c r="H5305" s="176" t="s">
        <v>162</v>
      </c>
      <c r="I5305" s="176" t="s">
        <v>252</v>
      </c>
      <c r="J5305" s="250" t="s">
        <v>14</v>
      </c>
      <c r="K5305" s="178">
        <v>9522</v>
      </c>
      <c r="L5305" s="178">
        <v>0</v>
      </c>
      <c r="M5305" s="178">
        <v>0</v>
      </c>
      <c r="N5305" s="182" t="s">
        <v>146</v>
      </c>
      <c r="O5305" s="183" t="s">
        <v>146</v>
      </c>
    </row>
    <row r="5306" spans="1:15" customFormat="1" ht="15.5" x14ac:dyDescent="0.35">
      <c r="A5306" s="123" t="s">
        <v>11347</v>
      </c>
      <c r="B5306" s="124" t="s">
        <v>11348</v>
      </c>
      <c r="C5306" s="123" t="s">
        <v>100</v>
      </c>
      <c r="D5306" s="123" t="s">
        <v>73</v>
      </c>
      <c r="E5306" s="123" t="s">
        <v>1009</v>
      </c>
      <c r="F5306" s="123">
        <v>2024</v>
      </c>
      <c r="G5306" s="123" t="s">
        <v>138</v>
      </c>
      <c r="H5306" s="123" t="s">
        <v>144</v>
      </c>
      <c r="I5306" s="123" t="s">
        <v>261</v>
      </c>
      <c r="J5306" s="251" t="s">
        <v>13</v>
      </c>
      <c r="K5306" s="181">
        <v>1720</v>
      </c>
      <c r="L5306" s="181">
        <v>0</v>
      </c>
      <c r="M5306" s="181">
        <v>0</v>
      </c>
      <c r="N5306" s="182" t="s">
        <v>146</v>
      </c>
      <c r="O5306" s="183" t="s">
        <v>146</v>
      </c>
    </row>
    <row r="5307" spans="1:15" customFormat="1" ht="15.5" x14ac:dyDescent="0.35">
      <c r="A5307" s="176" t="s">
        <v>11349</v>
      </c>
      <c r="B5307" s="177" t="s">
        <v>11350</v>
      </c>
      <c r="C5307" s="176" t="s">
        <v>98</v>
      </c>
      <c r="D5307" s="176" t="s">
        <v>365</v>
      </c>
      <c r="E5307" s="176" t="s">
        <v>457</v>
      </c>
      <c r="F5307" s="176">
        <v>2024</v>
      </c>
      <c r="G5307" s="176" t="s">
        <v>138</v>
      </c>
      <c r="H5307" s="176" t="s">
        <v>144</v>
      </c>
      <c r="I5307" s="176" t="s">
        <v>145</v>
      </c>
      <c r="J5307" s="250" t="s">
        <v>13</v>
      </c>
      <c r="K5307" s="178">
        <v>9000</v>
      </c>
      <c r="L5307" s="178">
        <v>0</v>
      </c>
      <c r="M5307" s="178">
        <v>0</v>
      </c>
      <c r="N5307" s="182" t="s">
        <v>146</v>
      </c>
      <c r="O5307" s="183" t="s">
        <v>146</v>
      </c>
    </row>
    <row r="5308" spans="1:15" customFormat="1" ht="15.5" x14ac:dyDescent="0.35">
      <c r="A5308" s="123" t="s">
        <v>11351</v>
      </c>
      <c r="B5308" s="124" t="s">
        <v>11352</v>
      </c>
      <c r="C5308" s="123" t="s">
        <v>98</v>
      </c>
      <c r="D5308" s="123" t="s">
        <v>400</v>
      </c>
      <c r="E5308" s="123" t="s">
        <v>401</v>
      </c>
      <c r="F5308" s="123">
        <v>2024</v>
      </c>
      <c r="G5308" s="123" t="s">
        <v>138</v>
      </c>
      <c r="H5308" s="123" t="s">
        <v>847</v>
      </c>
      <c r="I5308" s="123" t="s">
        <v>848</v>
      </c>
      <c r="J5308" s="251" t="s">
        <v>13</v>
      </c>
      <c r="K5308" s="181">
        <v>857998</v>
      </c>
      <c r="L5308" s="181">
        <v>0</v>
      </c>
      <c r="M5308" s="181">
        <v>0</v>
      </c>
      <c r="N5308" s="182" t="s">
        <v>146</v>
      </c>
      <c r="O5308" s="183" t="s">
        <v>146</v>
      </c>
    </row>
    <row r="5309" spans="1:15" customFormat="1" ht="15.5" x14ac:dyDescent="0.35">
      <c r="A5309" s="176" t="s">
        <v>11353</v>
      </c>
      <c r="B5309" s="177" t="s">
        <v>11354</v>
      </c>
      <c r="C5309" s="176" t="s">
        <v>98</v>
      </c>
      <c r="D5309" s="176" t="s">
        <v>190</v>
      </c>
      <c r="E5309" s="176" t="s">
        <v>7539</v>
      </c>
      <c r="F5309" s="176">
        <v>2024</v>
      </c>
      <c r="G5309" s="176" t="s">
        <v>138</v>
      </c>
      <c r="H5309" s="176" t="s">
        <v>151</v>
      </c>
      <c r="I5309" s="176" t="s">
        <v>152</v>
      </c>
      <c r="J5309" s="250" t="s">
        <v>77</v>
      </c>
      <c r="K5309" s="178">
        <v>77726</v>
      </c>
      <c r="L5309" s="178">
        <v>0</v>
      </c>
      <c r="M5309" s="178">
        <v>0</v>
      </c>
      <c r="N5309" s="182" t="s">
        <v>146</v>
      </c>
      <c r="O5309" s="183" t="s">
        <v>146</v>
      </c>
    </row>
    <row r="5310" spans="1:15" customFormat="1" ht="15.5" x14ac:dyDescent="0.35">
      <c r="A5310" s="123" t="s">
        <v>11355</v>
      </c>
      <c r="B5310" s="124" t="s">
        <v>11356</v>
      </c>
      <c r="C5310" s="123" t="s">
        <v>109</v>
      </c>
      <c r="D5310" s="123" t="s">
        <v>368</v>
      </c>
      <c r="E5310" s="123" t="s">
        <v>368</v>
      </c>
      <c r="F5310" s="123">
        <v>2024</v>
      </c>
      <c r="G5310" s="123" t="s">
        <v>138</v>
      </c>
      <c r="H5310" s="123" t="s">
        <v>182</v>
      </c>
      <c r="I5310" s="123" t="s">
        <v>330</v>
      </c>
      <c r="J5310" s="251" t="s">
        <v>13</v>
      </c>
      <c r="K5310" s="181">
        <v>116080</v>
      </c>
      <c r="L5310" s="181">
        <v>0</v>
      </c>
      <c r="M5310" s="181">
        <v>0</v>
      </c>
      <c r="N5310" s="182" t="s">
        <v>146</v>
      </c>
      <c r="O5310" s="183" t="s">
        <v>146</v>
      </c>
    </row>
    <row r="5311" spans="1:15" customFormat="1" ht="15.5" x14ac:dyDescent="0.35">
      <c r="A5311" s="176" t="s">
        <v>11357</v>
      </c>
      <c r="B5311" s="177" t="s">
        <v>11358</v>
      </c>
      <c r="C5311" s="176" t="s">
        <v>92</v>
      </c>
      <c r="D5311" s="176" t="s">
        <v>721</v>
      </c>
      <c r="E5311" s="176" t="s">
        <v>9054</v>
      </c>
      <c r="F5311" s="176">
        <v>2024</v>
      </c>
      <c r="G5311" s="176" t="s">
        <v>138</v>
      </c>
      <c r="H5311" s="176" t="s">
        <v>144</v>
      </c>
      <c r="I5311" s="176" t="s">
        <v>943</v>
      </c>
      <c r="J5311" s="250" t="s">
        <v>77</v>
      </c>
      <c r="K5311" s="178">
        <v>310499</v>
      </c>
      <c r="L5311" s="178">
        <v>0</v>
      </c>
      <c r="M5311" s="178">
        <v>0</v>
      </c>
      <c r="N5311" s="182" t="s">
        <v>146</v>
      </c>
      <c r="O5311" s="183" t="s">
        <v>146</v>
      </c>
    </row>
    <row r="5312" spans="1:15" customFormat="1" ht="15.5" x14ac:dyDescent="0.35">
      <c r="A5312" s="123" t="s">
        <v>11359</v>
      </c>
      <c r="B5312" s="124" t="s">
        <v>11360</v>
      </c>
      <c r="C5312" s="123" t="s">
        <v>100</v>
      </c>
      <c r="D5312" s="123" t="s">
        <v>1373</v>
      </c>
      <c r="E5312" s="123" t="s">
        <v>1374</v>
      </c>
      <c r="F5312" s="123">
        <v>2024</v>
      </c>
      <c r="G5312" s="123" t="s">
        <v>138</v>
      </c>
      <c r="H5312" s="123" t="s">
        <v>151</v>
      </c>
      <c r="I5312" s="123" t="s">
        <v>791</v>
      </c>
      <c r="J5312" s="251" t="s">
        <v>13</v>
      </c>
      <c r="K5312" s="181">
        <v>4090000</v>
      </c>
      <c r="L5312" s="181">
        <v>0</v>
      </c>
      <c r="M5312" s="181">
        <v>0</v>
      </c>
      <c r="N5312" s="182" t="s">
        <v>146</v>
      </c>
      <c r="O5312" s="183" t="s">
        <v>146</v>
      </c>
    </row>
    <row r="5313" spans="1:15" customFormat="1" ht="15.5" x14ac:dyDescent="0.35">
      <c r="A5313" s="176" t="s">
        <v>11361</v>
      </c>
      <c r="B5313" s="177" t="s">
        <v>11362</v>
      </c>
      <c r="C5313" s="176" t="s">
        <v>109</v>
      </c>
      <c r="D5313" s="176" t="s">
        <v>368</v>
      </c>
      <c r="E5313" s="176" t="s">
        <v>2408</v>
      </c>
      <c r="F5313" s="176">
        <v>2024</v>
      </c>
      <c r="G5313" s="176" t="s">
        <v>138</v>
      </c>
      <c r="H5313" s="176" t="s">
        <v>139</v>
      </c>
      <c r="I5313" s="176" t="s">
        <v>140</v>
      </c>
      <c r="J5313" s="250" t="s">
        <v>14</v>
      </c>
      <c r="K5313" s="178">
        <v>1</v>
      </c>
      <c r="L5313" s="178">
        <v>0</v>
      </c>
      <c r="M5313" s="178">
        <v>0</v>
      </c>
      <c r="N5313" s="182" t="s">
        <v>146</v>
      </c>
      <c r="O5313" s="183" t="s">
        <v>146</v>
      </c>
    </row>
    <row r="5314" spans="1:15" customFormat="1" ht="15.5" x14ac:dyDescent="0.35">
      <c r="A5314" s="123" t="s">
        <v>11363</v>
      </c>
      <c r="B5314" s="124" t="s">
        <v>11364</v>
      </c>
      <c r="C5314" s="123" t="s">
        <v>292</v>
      </c>
      <c r="D5314" s="123" t="s">
        <v>655</v>
      </c>
      <c r="E5314" s="123" t="s">
        <v>655</v>
      </c>
      <c r="F5314" s="123">
        <v>2024</v>
      </c>
      <c r="G5314" s="123" t="s">
        <v>138</v>
      </c>
      <c r="H5314" s="123" t="s">
        <v>151</v>
      </c>
      <c r="I5314" s="123" t="s">
        <v>791</v>
      </c>
      <c r="J5314" s="251" t="s">
        <v>13</v>
      </c>
      <c r="K5314" s="181">
        <v>140877</v>
      </c>
      <c r="L5314" s="181">
        <v>0</v>
      </c>
      <c r="M5314" s="181">
        <v>0</v>
      </c>
      <c r="N5314" s="182" t="s">
        <v>146</v>
      </c>
      <c r="O5314" s="183" t="s">
        <v>146</v>
      </c>
    </row>
    <row r="5315" spans="1:15" customFormat="1" ht="15.5" x14ac:dyDescent="0.35">
      <c r="A5315" s="176" t="s">
        <v>11365</v>
      </c>
      <c r="B5315" s="177" t="s">
        <v>11366</v>
      </c>
      <c r="C5315" s="176" t="s">
        <v>92</v>
      </c>
      <c r="D5315" s="176" t="s">
        <v>361</v>
      </c>
      <c r="E5315" s="176" t="s">
        <v>2227</v>
      </c>
      <c r="F5315" s="176">
        <v>2024</v>
      </c>
      <c r="G5315" s="176" t="s">
        <v>138</v>
      </c>
      <c r="H5315" s="176" t="s">
        <v>321</v>
      </c>
      <c r="I5315" s="176" t="s">
        <v>322</v>
      </c>
      <c r="J5315" s="250" t="s">
        <v>77</v>
      </c>
      <c r="K5315" s="178">
        <v>2018157</v>
      </c>
      <c r="L5315" s="178">
        <v>0</v>
      </c>
      <c r="M5315" s="178">
        <v>0</v>
      </c>
      <c r="N5315" s="182" t="s">
        <v>146</v>
      </c>
      <c r="O5315" s="183" t="s">
        <v>146</v>
      </c>
    </row>
    <row r="5316" spans="1:15" customFormat="1" ht="15.5" x14ac:dyDescent="0.35">
      <c r="A5316" s="123" t="s">
        <v>11367</v>
      </c>
      <c r="B5316" s="124" t="s">
        <v>11368</v>
      </c>
      <c r="C5316" s="123" t="s">
        <v>292</v>
      </c>
      <c r="D5316" s="123" t="s">
        <v>293</v>
      </c>
      <c r="E5316" s="123" t="s">
        <v>358</v>
      </c>
      <c r="F5316" s="123">
        <v>2024</v>
      </c>
      <c r="G5316" s="123" t="s">
        <v>138</v>
      </c>
      <c r="H5316" s="123" t="s">
        <v>151</v>
      </c>
      <c r="I5316" s="123" t="s">
        <v>152</v>
      </c>
      <c r="J5316" s="251" t="s">
        <v>77</v>
      </c>
      <c r="K5316" s="181">
        <v>50500</v>
      </c>
      <c r="L5316" s="181">
        <v>0</v>
      </c>
      <c r="M5316" s="181">
        <v>0</v>
      </c>
      <c r="N5316" s="182" t="s">
        <v>146</v>
      </c>
      <c r="O5316" s="183" t="s">
        <v>146</v>
      </c>
    </row>
    <row r="5317" spans="1:15" customFormat="1" ht="15.5" x14ac:dyDescent="0.35">
      <c r="A5317" s="176" t="s">
        <v>11369</v>
      </c>
      <c r="B5317" s="177" t="s">
        <v>11370</v>
      </c>
      <c r="C5317" s="176" t="s">
        <v>86</v>
      </c>
      <c r="D5317" s="176" t="s">
        <v>199</v>
      </c>
      <c r="E5317" s="176" t="s">
        <v>199</v>
      </c>
      <c r="F5317" s="176">
        <v>2024</v>
      </c>
      <c r="G5317" s="176" t="s">
        <v>138</v>
      </c>
      <c r="H5317" s="176" t="s">
        <v>210</v>
      </c>
      <c r="I5317" s="176" t="s">
        <v>1370</v>
      </c>
      <c r="J5317" s="250" t="s">
        <v>14</v>
      </c>
      <c r="K5317" s="178">
        <v>117779</v>
      </c>
      <c r="L5317" s="178">
        <v>0</v>
      </c>
      <c r="M5317" s="178">
        <v>0</v>
      </c>
      <c r="N5317" s="182" t="s">
        <v>146</v>
      </c>
      <c r="O5317" s="183" t="s">
        <v>146</v>
      </c>
    </row>
    <row r="5318" spans="1:15" customFormat="1" ht="15.5" x14ac:dyDescent="0.35">
      <c r="A5318" s="123" t="s">
        <v>11371</v>
      </c>
      <c r="B5318" s="124" t="s">
        <v>11372</v>
      </c>
      <c r="C5318" s="123" t="s">
        <v>111</v>
      </c>
      <c r="D5318" s="123" t="s">
        <v>319</v>
      </c>
      <c r="E5318" s="123" t="s">
        <v>940</v>
      </c>
      <c r="F5318" s="123">
        <v>2024</v>
      </c>
      <c r="G5318" s="123" t="s">
        <v>138</v>
      </c>
      <c r="H5318" s="123" t="s">
        <v>321</v>
      </c>
      <c r="I5318" s="123" t="s">
        <v>1181</v>
      </c>
      <c r="J5318" s="251" t="s">
        <v>77</v>
      </c>
      <c r="K5318" s="181">
        <v>36595</v>
      </c>
      <c r="L5318" s="181">
        <v>0</v>
      </c>
      <c r="M5318" s="181">
        <v>0</v>
      </c>
      <c r="N5318" s="182" t="s">
        <v>146</v>
      </c>
      <c r="O5318" s="183" t="s">
        <v>146</v>
      </c>
    </row>
    <row r="5319" spans="1:15" customFormat="1" ht="15.5" x14ac:dyDescent="0.35">
      <c r="A5319" s="176" t="s">
        <v>11373</v>
      </c>
      <c r="B5319" s="177" t="s">
        <v>11374</v>
      </c>
      <c r="C5319" s="176" t="s">
        <v>96</v>
      </c>
      <c r="D5319" s="176" t="s">
        <v>166</v>
      </c>
      <c r="E5319" s="176" t="s">
        <v>378</v>
      </c>
      <c r="F5319" s="176">
        <v>2024</v>
      </c>
      <c r="G5319" s="176" t="s">
        <v>138</v>
      </c>
      <c r="H5319" s="176" t="s">
        <v>182</v>
      </c>
      <c r="I5319" s="176" t="s">
        <v>330</v>
      </c>
      <c r="J5319" s="250" t="s">
        <v>77</v>
      </c>
      <c r="K5319" s="178">
        <v>91866</v>
      </c>
      <c r="L5319" s="178">
        <v>0</v>
      </c>
      <c r="M5319" s="178">
        <v>0</v>
      </c>
      <c r="N5319" s="182" t="s">
        <v>146</v>
      </c>
      <c r="O5319" s="183" t="s">
        <v>146</v>
      </c>
    </row>
    <row r="5320" spans="1:15" customFormat="1" ht="15.5" x14ac:dyDescent="0.35">
      <c r="A5320" s="123" t="s">
        <v>11375</v>
      </c>
      <c r="B5320" s="124" t="s">
        <v>11376</v>
      </c>
      <c r="C5320" s="123" t="s">
        <v>96</v>
      </c>
      <c r="D5320" s="123" t="s">
        <v>166</v>
      </c>
      <c r="E5320" s="123" t="s">
        <v>1796</v>
      </c>
      <c r="F5320" s="123">
        <v>2024</v>
      </c>
      <c r="G5320" s="123" t="s">
        <v>138</v>
      </c>
      <c r="H5320" s="123" t="s">
        <v>182</v>
      </c>
      <c r="I5320" s="123" t="s">
        <v>330</v>
      </c>
      <c r="J5320" s="251" t="s">
        <v>13</v>
      </c>
      <c r="K5320" s="181">
        <v>575481</v>
      </c>
      <c r="L5320" s="181">
        <v>0</v>
      </c>
      <c r="M5320" s="181">
        <v>0</v>
      </c>
      <c r="N5320" s="182" t="s">
        <v>146</v>
      </c>
      <c r="O5320" s="183" t="s">
        <v>146</v>
      </c>
    </row>
    <row r="5321" spans="1:15" customFormat="1" ht="15.5" x14ac:dyDescent="0.35">
      <c r="A5321" s="176" t="s">
        <v>11377</v>
      </c>
      <c r="B5321" s="177" t="s">
        <v>11378</v>
      </c>
      <c r="C5321" s="176" t="s">
        <v>96</v>
      </c>
      <c r="D5321" s="176" t="s">
        <v>136</v>
      </c>
      <c r="E5321" s="176" t="s">
        <v>578</v>
      </c>
      <c r="F5321" s="176">
        <v>2024</v>
      </c>
      <c r="G5321" s="176" t="s">
        <v>251</v>
      </c>
      <c r="H5321" s="176" t="s">
        <v>182</v>
      </c>
      <c r="I5321" s="176" t="s">
        <v>330</v>
      </c>
      <c r="J5321" s="250" t="s">
        <v>13</v>
      </c>
      <c r="K5321" s="178">
        <v>1</v>
      </c>
      <c r="L5321" s="178">
        <v>0</v>
      </c>
      <c r="M5321" s="178">
        <v>0</v>
      </c>
      <c r="N5321" s="182" t="s">
        <v>146</v>
      </c>
      <c r="O5321" s="183" t="s">
        <v>146</v>
      </c>
    </row>
    <row r="5322" spans="1:15" customFormat="1" ht="15.5" x14ac:dyDescent="0.35">
      <c r="A5322" s="123" t="s">
        <v>11379</v>
      </c>
      <c r="B5322" s="124" t="s">
        <v>11380</v>
      </c>
      <c r="C5322" s="123" t="s">
        <v>96</v>
      </c>
      <c r="D5322" s="123" t="s">
        <v>136</v>
      </c>
      <c r="E5322" s="123" t="s">
        <v>506</v>
      </c>
      <c r="F5322" s="123">
        <v>2024</v>
      </c>
      <c r="G5322" s="123" t="s">
        <v>251</v>
      </c>
      <c r="H5322" s="123" t="s">
        <v>182</v>
      </c>
      <c r="I5322" s="123" t="s">
        <v>330</v>
      </c>
      <c r="J5322" s="251" t="s">
        <v>13</v>
      </c>
      <c r="K5322" s="181">
        <v>1</v>
      </c>
      <c r="L5322" s="181">
        <v>0</v>
      </c>
      <c r="M5322" s="181">
        <v>0</v>
      </c>
      <c r="N5322" s="182" t="s">
        <v>146</v>
      </c>
      <c r="O5322" s="183" t="s">
        <v>146</v>
      </c>
    </row>
    <row r="5323" spans="1:15" customFormat="1" ht="15.5" x14ac:dyDescent="0.35">
      <c r="A5323" s="176" t="s">
        <v>11381</v>
      </c>
      <c r="B5323" s="177" t="s">
        <v>11382</v>
      </c>
      <c r="C5323" s="176" t="s">
        <v>96</v>
      </c>
      <c r="D5323" s="176" t="s">
        <v>166</v>
      </c>
      <c r="E5323" s="176" t="s">
        <v>167</v>
      </c>
      <c r="F5323" s="176">
        <v>2024</v>
      </c>
      <c r="G5323" s="176" t="s">
        <v>138</v>
      </c>
      <c r="H5323" s="176" t="s">
        <v>182</v>
      </c>
      <c r="I5323" s="176" t="s">
        <v>330</v>
      </c>
      <c r="J5323" s="250" t="s">
        <v>13</v>
      </c>
      <c r="K5323" s="178">
        <v>305358</v>
      </c>
      <c r="L5323" s="178">
        <v>0</v>
      </c>
      <c r="M5323" s="178">
        <v>0</v>
      </c>
      <c r="N5323" s="182" t="s">
        <v>146</v>
      </c>
      <c r="O5323" s="183" t="s">
        <v>146</v>
      </c>
    </row>
    <row r="5324" spans="1:15" customFormat="1" ht="15.5" x14ac:dyDescent="0.35">
      <c r="A5324" s="123" t="s">
        <v>11383</v>
      </c>
      <c r="B5324" s="124" t="s">
        <v>11384</v>
      </c>
      <c r="C5324" s="123" t="s">
        <v>292</v>
      </c>
      <c r="D5324" s="123" t="s">
        <v>155</v>
      </c>
      <c r="E5324" s="123" t="s">
        <v>155</v>
      </c>
      <c r="F5324" s="123">
        <v>2024</v>
      </c>
      <c r="G5324" s="123" t="s">
        <v>138</v>
      </c>
      <c r="H5324" s="123" t="s">
        <v>144</v>
      </c>
      <c r="I5324" s="123" t="s">
        <v>145</v>
      </c>
      <c r="J5324" s="251" t="s">
        <v>13</v>
      </c>
      <c r="K5324" s="181">
        <v>151226</v>
      </c>
      <c r="L5324" s="181">
        <v>0</v>
      </c>
      <c r="M5324" s="181">
        <v>0</v>
      </c>
      <c r="N5324" s="182" t="s">
        <v>146</v>
      </c>
      <c r="O5324" s="183" t="s">
        <v>146</v>
      </c>
    </row>
    <row r="5325" spans="1:15" customFormat="1" ht="15.5" x14ac:dyDescent="0.35">
      <c r="A5325" s="176" t="s">
        <v>11385</v>
      </c>
      <c r="B5325" s="177" t="s">
        <v>11386</v>
      </c>
      <c r="C5325" s="176" t="s">
        <v>91</v>
      </c>
      <c r="D5325" s="176" t="s">
        <v>460</v>
      </c>
      <c r="E5325" s="176" t="s">
        <v>859</v>
      </c>
      <c r="F5325" s="176">
        <v>2024</v>
      </c>
      <c r="G5325" s="176" t="s">
        <v>138</v>
      </c>
      <c r="H5325" s="176" t="s">
        <v>321</v>
      </c>
      <c r="I5325" s="176" t="s">
        <v>322</v>
      </c>
      <c r="J5325" s="250" t="s">
        <v>77</v>
      </c>
      <c r="K5325" s="178">
        <v>1006660</v>
      </c>
      <c r="L5325" s="178">
        <v>0</v>
      </c>
      <c r="M5325" s="178">
        <v>0</v>
      </c>
      <c r="N5325" s="182" t="s">
        <v>146</v>
      </c>
      <c r="O5325" s="183" t="s">
        <v>146</v>
      </c>
    </row>
    <row r="5326" spans="1:15" customFormat="1" ht="15.5" x14ac:dyDescent="0.35">
      <c r="A5326" s="123" t="s">
        <v>11387</v>
      </c>
      <c r="B5326" s="124" t="s">
        <v>11388</v>
      </c>
      <c r="C5326" s="123" t="s">
        <v>100</v>
      </c>
      <c r="D5326" s="123" t="s">
        <v>149</v>
      </c>
      <c r="E5326" s="123" t="s">
        <v>150</v>
      </c>
      <c r="F5326" s="123">
        <v>2024</v>
      </c>
      <c r="G5326" s="123" t="s">
        <v>138</v>
      </c>
      <c r="H5326" s="123" t="s">
        <v>151</v>
      </c>
      <c r="I5326" s="123" t="s">
        <v>791</v>
      </c>
      <c r="J5326" s="251" t="s">
        <v>13</v>
      </c>
      <c r="K5326" s="181">
        <v>217</v>
      </c>
      <c r="L5326" s="181">
        <v>0</v>
      </c>
      <c r="M5326" s="181">
        <v>0</v>
      </c>
      <c r="N5326" s="182" t="s">
        <v>146</v>
      </c>
      <c r="O5326" s="183" t="s">
        <v>146</v>
      </c>
    </row>
    <row r="5327" spans="1:15" customFormat="1" ht="15.5" x14ac:dyDescent="0.35">
      <c r="A5327" s="176" t="s">
        <v>11389</v>
      </c>
      <c r="B5327" s="177" t="s">
        <v>11390</v>
      </c>
      <c r="C5327" s="176" t="s">
        <v>96</v>
      </c>
      <c r="D5327" s="176" t="s">
        <v>166</v>
      </c>
      <c r="E5327" s="176" t="s">
        <v>558</v>
      </c>
      <c r="F5327" s="176">
        <v>2024</v>
      </c>
      <c r="G5327" s="176" t="s">
        <v>138</v>
      </c>
      <c r="H5327" s="176" t="s">
        <v>847</v>
      </c>
      <c r="I5327" s="176" t="s">
        <v>848</v>
      </c>
      <c r="J5327" s="250" t="s">
        <v>13</v>
      </c>
      <c r="K5327" s="178">
        <v>220343</v>
      </c>
      <c r="L5327" s="178">
        <v>0</v>
      </c>
      <c r="M5327" s="178">
        <v>0</v>
      </c>
      <c r="N5327" s="182" t="s">
        <v>146</v>
      </c>
      <c r="O5327" s="183" t="s">
        <v>146</v>
      </c>
    </row>
    <row r="5328" spans="1:15" customFormat="1" ht="15.5" x14ac:dyDescent="0.35">
      <c r="A5328" s="123" t="s">
        <v>11391</v>
      </c>
      <c r="B5328" s="124" t="s">
        <v>11392</v>
      </c>
      <c r="C5328" s="123" t="s">
        <v>91</v>
      </c>
      <c r="D5328" s="123" t="s">
        <v>384</v>
      </c>
      <c r="E5328" s="123" t="s">
        <v>385</v>
      </c>
      <c r="F5328" s="123">
        <v>2024</v>
      </c>
      <c r="G5328" s="123" t="s">
        <v>138</v>
      </c>
      <c r="H5328" s="123" t="s">
        <v>1651</v>
      </c>
      <c r="I5328" s="123" t="s">
        <v>2368</v>
      </c>
      <c r="J5328" s="251" t="s">
        <v>13</v>
      </c>
      <c r="K5328" s="181">
        <v>232367</v>
      </c>
      <c r="L5328" s="181">
        <v>0</v>
      </c>
      <c r="M5328" s="181">
        <v>0</v>
      </c>
      <c r="N5328" s="182" t="s">
        <v>146</v>
      </c>
      <c r="O5328" s="183" t="s">
        <v>146</v>
      </c>
    </row>
    <row r="5329" spans="1:15" customFormat="1" ht="15.5" x14ac:dyDescent="0.35">
      <c r="A5329" s="176" t="s">
        <v>11393</v>
      </c>
      <c r="B5329" s="177" t="s">
        <v>11394</v>
      </c>
      <c r="C5329" s="176" t="s">
        <v>92</v>
      </c>
      <c r="D5329" s="176" t="s">
        <v>361</v>
      </c>
      <c r="E5329" s="176" t="s">
        <v>3241</v>
      </c>
      <c r="F5329" s="176">
        <v>2024</v>
      </c>
      <c r="G5329" s="176" t="s">
        <v>138</v>
      </c>
      <c r="H5329" s="176" t="s">
        <v>196</v>
      </c>
      <c r="I5329" s="176" t="s">
        <v>196</v>
      </c>
      <c r="J5329" s="250" t="s">
        <v>13</v>
      </c>
      <c r="K5329" s="178">
        <v>1124929</v>
      </c>
      <c r="L5329" s="178">
        <v>0</v>
      </c>
      <c r="M5329" s="178">
        <v>0</v>
      </c>
      <c r="N5329" s="182" t="s">
        <v>146</v>
      </c>
      <c r="O5329" s="183" t="s">
        <v>146</v>
      </c>
    </row>
    <row r="5330" spans="1:15" customFormat="1" ht="15.5" x14ac:dyDescent="0.35">
      <c r="A5330" s="123" t="s">
        <v>11395</v>
      </c>
      <c r="B5330" s="124" t="s">
        <v>11396</v>
      </c>
      <c r="C5330" s="123" t="s">
        <v>89</v>
      </c>
      <c r="D5330" s="123" t="s">
        <v>186</v>
      </c>
      <c r="E5330" s="123" t="s">
        <v>589</v>
      </c>
      <c r="F5330" s="123">
        <v>2024</v>
      </c>
      <c r="G5330" s="123" t="s">
        <v>138</v>
      </c>
      <c r="H5330" s="123" t="s">
        <v>162</v>
      </c>
      <c r="I5330" s="123" t="s">
        <v>163</v>
      </c>
      <c r="J5330" s="251" t="s">
        <v>14</v>
      </c>
      <c r="K5330" s="181">
        <v>272848</v>
      </c>
      <c r="L5330" s="181">
        <v>0</v>
      </c>
      <c r="M5330" s="181">
        <v>0</v>
      </c>
      <c r="N5330" s="182" t="s">
        <v>146</v>
      </c>
      <c r="O5330" s="183" t="s">
        <v>146</v>
      </c>
    </row>
    <row r="5331" spans="1:15" customFormat="1" ht="15.5" x14ac:dyDescent="0.35">
      <c r="A5331" s="176" t="s">
        <v>11397</v>
      </c>
      <c r="B5331" s="177" t="s">
        <v>11398</v>
      </c>
      <c r="C5331" s="176" t="s">
        <v>100</v>
      </c>
      <c r="D5331" s="176" t="s">
        <v>155</v>
      </c>
      <c r="E5331" s="176" t="s">
        <v>155</v>
      </c>
      <c r="F5331" s="176">
        <v>2024</v>
      </c>
      <c r="G5331" s="176" t="s">
        <v>138</v>
      </c>
      <c r="H5331" s="176" t="s">
        <v>144</v>
      </c>
      <c r="I5331" s="176" t="s">
        <v>943</v>
      </c>
      <c r="J5331" s="250" t="s">
        <v>13</v>
      </c>
      <c r="K5331" s="178">
        <v>119157</v>
      </c>
      <c r="L5331" s="178">
        <v>0</v>
      </c>
      <c r="M5331" s="178">
        <v>0</v>
      </c>
      <c r="N5331" s="182" t="s">
        <v>146</v>
      </c>
      <c r="O5331" s="183" t="s">
        <v>146</v>
      </c>
    </row>
    <row r="5332" spans="1:15" customFormat="1" ht="15.5" x14ac:dyDescent="0.35">
      <c r="A5332" s="123" t="s">
        <v>11399</v>
      </c>
      <c r="B5332" s="124" t="s">
        <v>11400</v>
      </c>
      <c r="C5332" s="123" t="s">
        <v>86</v>
      </c>
      <c r="D5332" s="123" t="s">
        <v>906</v>
      </c>
      <c r="E5332" s="123" t="s">
        <v>2381</v>
      </c>
      <c r="F5332" s="123">
        <v>2024</v>
      </c>
      <c r="G5332" s="123" t="s">
        <v>138</v>
      </c>
      <c r="H5332" s="123" t="s">
        <v>144</v>
      </c>
      <c r="I5332" s="123" t="s">
        <v>943</v>
      </c>
      <c r="J5332" s="251" t="s">
        <v>13</v>
      </c>
      <c r="K5332" s="181">
        <v>1852405</v>
      </c>
      <c r="L5332" s="181">
        <v>0</v>
      </c>
      <c r="M5332" s="181">
        <v>0</v>
      </c>
      <c r="N5332" s="182" t="s">
        <v>146</v>
      </c>
      <c r="O5332" s="183" t="s">
        <v>146</v>
      </c>
    </row>
    <row r="5333" spans="1:15" customFormat="1" ht="15.5" x14ac:dyDescent="0.35">
      <c r="A5333" s="176" t="s">
        <v>11401</v>
      </c>
      <c r="B5333" s="177" t="s">
        <v>11402</v>
      </c>
      <c r="C5333" s="176" t="s">
        <v>90</v>
      </c>
      <c r="D5333" s="176" t="s">
        <v>63</v>
      </c>
      <c r="E5333" s="176" t="s">
        <v>63</v>
      </c>
      <c r="F5333" s="176">
        <v>2024</v>
      </c>
      <c r="G5333" s="176" t="s">
        <v>251</v>
      </c>
      <c r="H5333" s="176" t="s">
        <v>151</v>
      </c>
      <c r="I5333" s="176" t="s">
        <v>200</v>
      </c>
      <c r="J5333" s="250" t="s">
        <v>13</v>
      </c>
      <c r="K5333" s="178">
        <v>174037</v>
      </c>
      <c r="L5333" s="178">
        <v>0</v>
      </c>
      <c r="M5333" s="178">
        <v>0</v>
      </c>
      <c r="N5333" s="182" t="s">
        <v>146</v>
      </c>
      <c r="O5333" s="183" t="s">
        <v>146</v>
      </c>
    </row>
    <row r="5334" spans="1:15" customFormat="1" ht="15.5" x14ac:dyDescent="0.35">
      <c r="A5334" s="123" t="s">
        <v>11403</v>
      </c>
      <c r="B5334" s="124" t="s">
        <v>11404</v>
      </c>
      <c r="C5334" s="123" t="s">
        <v>87</v>
      </c>
      <c r="D5334" s="123" t="s">
        <v>60</v>
      </c>
      <c r="E5334" s="123" t="s">
        <v>418</v>
      </c>
      <c r="F5334" s="123">
        <v>2024</v>
      </c>
      <c r="G5334" s="123" t="s">
        <v>138</v>
      </c>
      <c r="H5334" s="123" t="s">
        <v>687</v>
      </c>
      <c r="I5334" s="123" t="s">
        <v>957</v>
      </c>
      <c r="J5334" s="251" t="s">
        <v>77</v>
      </c>
      <c r="K5334" s="181">
        <v>366183</v>
      </c>
      <c r="L5334" s="181">
        <v>0</v>
      </c>
      <c r="M5334" s="181">
        <v>0</v>
      </c>
      <c r="N5334" s="182" t="s">
        <v>146</v>
      </c>
      <c r="O5334" s="183" t="s">
        <v>146</v>
      </c>
    </row>
    <row r="5335" spans="1:15" customFormat="1" ht="15.5" x14ac:dyDescent="0.35">
      <c r="A5335" s="176" t="s">
        <v>11405</v>
      </c>
      <c r="B5335" s="177" t="s">
        <v>11406</v>
      </c>
      <c r="C5335" s="176" t="s">
        <v>91</v>
      </c>
      <c r="D5335" s="176" t="s">
        <v>763</v>
      </c>
      <c r="E5335" s="176" t="s">
        <v>1337</v>
      </c>
      <c r="F5335" s="176">
        <v>2024</v>
      </c>
      <c r="G5335" s="176" t="s">
        <v>138</v>
      </c>
      <c r="H5335" s="176" t="s">
        <v>321</v>
      </c>
      <c r="I5335" s="176" t="s">
        <v>322</v>
      </c>
      <c r="J5335" s="250" t="s">
        <v>77</v>
      </c>
      <c r="K5335" s="178">
        <v>547292</v>
      </c>
      <c r="L5335" s="178">
        <v>0</v>
      </c>
      <c r="M5335" s="178">
        <v>0</v>
      </c>
      <c r="N5335" s="182" t="s">
        <v>146</v>
      </c>
      <c r="O5335" s="183" t="s">
        <v>146</v>
      </c>
    </row>
    <row r="5336" spans="1:15" customFormat="1" ht="15.5" x14ac:dyDescent="0.35">
      <c r="A5336" s="123" t="s">
        <v>11407</v>
      </c>
      <c r="B5336" s="124" t="s">
        <v>11408</v>
      </c>
      <c r="C5336" s="123" t="s">
        <v>109</v>
      </c>
      <c r="D5336" s="123" t="s">
        <v>368</v>
      </c>
      <c r="E5336" s="123" t="s">
        <v>840</v>
      </c>
      <c r="F5336" s="123">
        <v>2024</v>
      </c>
      <c r="G5336" s="123" t="s">
        <v>138</v>
      </c>
      <c r="H5336" s="123" t="s">
        <v>139</v>
      </c>
      <c r="I5336" s="123" t="s">
        <v>140</v>
      </c>
      <c r="J5336" s="251" t="s">
        <v>77</v>
      </c>
      <c r="K5336" s="181">
        <v>67275</v>
      </c>
      <c r="L5336" s="181">
        <v>0</v>
      </c>
      <c r="M5336" s="181">
        <v>0</v>
      </c>
      <c r="N5336" s="182" t="s">
        <v>146</v>
      </c>
      <c r="O5336" s="183" t="s">
        <v>146</v>
      </c>
    </row>
    <row r="5337" spans="1:15" customFormat="1" ht="15.5" x14ac:dyDescent="0.35">
      <c r="A5337" s="176" t="s">
        <v>11409</v>
      </c>
      <c r="B5337" s="177" t="s">
        <v>11410</v>
      </c>
      <c r="C5337" s="176" t="s">
        <v>90</v>
      </c>
      <c r="D5337" s="176" t="s">
        <v>63</v>
      </c>
      <c r="E5337" s="176" t="s">
        <v>670</v>
      </c>
      <c r="F5337" s="176">
        <v>2024</v>
      </c>
      <c r="G5337" s="176" t="s">
        <v>138</v>
      </c>
      <c r="H5337" s="176" t="s">
        <v>144</v>
      </c>
      <c r="I5337" s="176" t="s">
        <v>943</v>
      </c>
      <c r="J5337" s="250" t="s">
        <v>13</v>
      </c>
      <c r="K5337" s="178">
        <v>46737</v>
      </c>
      <c r="L5337" s="178">
        <v>0</v>
      </c>
      <c r="M5337" s="178">
        <v>0</v>
      </c>
      <c r="N5337" s="182" t="s">
        <v>146</v>
      </c>
      <c r="O5337" s="183" t="s">
        <v>146</v>
      </c>
    </row>
    <row r="5338" spans="1:15" customFormat="1" ht="15.5" x14ac:dyDescent="0.35">
      <c r="A5338" s="123" t="s">
        <v>11411</v>
      </c>
      <c r="B5338" s="124" t="s">
        <v>11412</v>
      </c>
      <c r="C5338" s="123" t="s">
        <v>292</v>
      </c>
      <c r="D5338" s="123" t="s">
        <v>655</v>
      </c>
      <c r="E5338" s="123" t="s">
        <v>655</v>
      </c>
      <c r="F5338" s="123">
        <v>2024</v>
      </c>
      <c r="G5338" s="123" t="s">
        <v>251</v>
      </c>
      <c r="H5338" s="123" t="s">
        <v>182</v>
      </c>
      <c r="I5338" s="123" t="s">
        <v>330</v>
      </c>
      <c r="J5338" s="251" t="s">
        <v>13</v>
      </c>
      <c r="K5338" s="181">
        <v>75800</v>
      </c>
      <c r="L5338" s="181">
        <v>0</v>
      </c>
      <c r="M5338" s="181">
        <v>0</v>
      </c>
      <c r="N5338" s="182" t="s">
        <v>146</v>
      </c>
      <c r="O5338" s="183" t="s">
        <v>146</v>
      </c>
    </row>
    <row r="5339" spans="1:15" customFormat="1" ht="15.5" x14ac:dyDescent="0.35">
      <c r="A5339" s="176" t="s">
        <v>11413</v>
      </c>
      <c r="B5339" s="177" t="s">
        <v>11414</v>
      </c>
      <c r="C5339" s="176" t="s">
        <v>292</v>
      </c>
      <c r="D5339" s="176" t="s">
        <v>72</v>
      </c>
      <c r="E5339" s="176" t="s">
        <v>72</v>
      </c>
      <c r="F5339" s="176">
        <v>2024</v>
      </c>
      <c r="G5339" s="176" t="s">
        <v>251</v>
      </c>
      <c r="H5339" s="176" t="s">
        <v>182</v>
      </c>
      <c r="I5339" s="176" t="s">
        <v>330</v>
      </c>
      <c r="J5339" s="250" t="s">
        <v>13</v>
      </c>
      <c r="K5339" s="178">
        <v>75800</v>
      </c>
      <c r="L5339" s="178">
        <v>0</v>
      </c>
      <c r="M5339" s="178">
        <v>0</v>
      </c>
      <c r="N5339" s="182" t="s">
        <v>146</v>
      </c>
      <c r="O5339" s="183" t="s">
        <v>146</v>
      </c>
    </row>
    <row r="5340" spans="1:15" customFormat="1" ht="15.5" x14ac:dyDescent="0.35">
      <c r="A5340" s="123" t="s">
        <v>11415</v>
      </c>
      <c r="B5340" s="124" t="s">
        <v>11416</v>
      </c>
      <c r="C5340" s="123" t="s">
        <v>100</v>
      </c>
      <c r="D5340" s="123" t="s">
        <v>155</v>
      </c>
      <c r="E5340" s="123" t="s">
        <v>155</v>
      </c>
      <c r="F5340" s="123">
        <v>2024</v>
      </c>
      <c r="G5340" s="123" t="s">
        <v>138</v>
      </c>
      <c r="H5340" s="123" t="s">
        <v>144</v>
      </c>
      <c r="I5340" s="123" t="s">
        <v>145</v>
      </c>
      <c r="J5340" s="251" t="s">
        <v>77</v>
      </c>
      <c r="K5340" s="181">
        <v>80274</v>
      </c>
      <c r="L5340" s="181">
        <v>0</v>
      </c>
      <c r="M5340" s="181">
        <v>0</v>
      </c>
      <c r="N5340" s="182" t="s">
        <v>146</v>
      </c>
      <c r="O5340" s="183" t="s">
        <v>146</v>
      </c>
    </row>
    <row r="5341" spans="1:15" customFormat="1" ht="15.5" x14ac:dyDescent="0.35">
      <c r="A5341" s="176" t="s">
        <v>11417</v>
      </c>
      <c r="B5341" s="177" t="s">
        <v>11418</v>
      </c>
      <c r="C5341" s="176" t="s">
        <v>292</v>
      </c>
      <c r="D5341" s="176" t="s">
        <v>655</v>
      </c>
      <c r="E5341" s="176" t="s">
        <v>655</v>
      </c>
      <c r="F5341" s="176">
        <v>2024</v>
      </c>
      <c r="G5341" s="176" t="s">
        <v>138</v>
      </c>
      <c r="H5341" s="176" t="s">
        <v>144</v>
      </c>
      <c r="I5341" s="176" t="s">
        <v>145</v>
      </c>
      <c r="J5341" s="250" t="s">
        <v>77</v>
      </c>
      <c r="K5341" s="178">
        <v>3</v>
      </c>
      <c r="L5341" s="178">
        <v>0</v>
      </c>
      <c r="M5341" s="178">
        <v>0</v>
      </c>
      <c r="N5341" s="182" t="s">
        <v>146</v>
      </c>
      <c r="O5341" s="183" t="s">
        <v>146</v>
      </c>
    </row>
    <row r="5342" spans="1:15" customFormat="1" ht="15.5" x14ac:dyDescent="0.35">
      <c r="A5342" s="123" t="s">
        <v>11419</v>
      </c>
      <c r="B5342" s="124" t="s">
        <v>11420</v>
      </c>
      <c r="C5342" s="123" t="s">
        <v>292</v>
      </c>
      <c r="D5342" s="123" t="s">
        <v>293</v>
      </c>
      <c r="E5342" s="123" t="s">
        <v>294</v>
      </c>
      <c r="F5342" s="123">
        <v>2024</v>
      </c>
      <c r="G5342" s="123" t="s">
        <v>138</v>
      </c>
      <c r="H5342" s="123" t="s">
        <v>210</v>
      </c>
      <c r="I5342" s="123" t="s">
        <v>289</v>
      </c>
      <c r="J5342" s="251" t="s">
        <v>13</v>
      </c>
      <c r="K5342" s="181">
        <v>3545911</v>
      </c>
      <c r="L5342" s="181">
        <v>0</v>
      </c>
      <c r="M5342" s="181">
        <v>0</v>
      </c>
      <c r="N5342" s="182" t="s">
        <v>146</v>
      </c>
      <c r="O5342" s="183" t="s">
        <v>146</v>
      </c>
    </row>
    <row r="5343" spans="1:15" customFormat="1" ht="15.5" x14ac:dyDescent="0.35">
      <c r="A5343" s="176" t="s">
        <v>11421</v>
      </c>
      <c r="B5343" s="177" t="s">
        <v>11422</v>
      </c>
      <c r="C5343" s="176" t="s">
        <v>96</v>
      </c>
      <c r="D5343" s="176" t="s">
        <v>166</v>
      </c>
      <c r="E5343" s="176" t="s">
        <v>281</v>
      </c>
      <c r="F5343" s="176">
        <v>2024</v>
      </c>
      <c r="G5343" s="176" t="s">
        <v>138</v>
      </c>
      <c r="H5343" s="176" t="s">
        <v>210</v>
      </c>
      <c r="I5343" s="176" t="s">
        <v>211</v>
      </c>
      <c r="J5343" s="250" t="s">
        <v>77</v>
      </c>
      <c r="K5343" s="178">
        <v>615000</v>
      </c>
      <c r="L5343" s="178">
        <v>0</v>
      </c>
      <c r="M5343" s="178">
        <v>0</v>
      </c>
      <c r="N5343" s="182" t="s">
        <v>146</v>
      </c>
      <c r="O5343" s="183" t="s">
        <v>146</v>
      </c>
    </row>
    <row r="5344" spans="1:15" customFormat="1" ht="15.5" x14ac:dyDescent="0.35">
      <c r="A5344" s="123" t="s">
        <v>11423</v>
      </c>
      <c r="B5344" s="124" t="s">
        <v>11424</v>
      </c>
      <c r="C5344" s="123" t="s">
        <v>111</v>
      </c>
      <c r="D5344" s="123" t="s">
        <v>932</v>
      </c>
      <c r="E5344" s="123" t="s">
        <v>4424</v>
      </c>
      <c r="F5344" s="123">
        <v>2024</v>
      </c>
      <c r="G5344" s="123" t="s">
        <v>138</v>
      </c>
      <c r="H5344" s="123" t="s">
        <v>321</v>
      </c>
      <c r="I5344" s="123" t="s">
        <v>1181</v>
      </c>
      <c r="J5344" s="251" t="s">
        <v>13</v>
      </c>
      <c r="K5344" s="181">
        <v>44231</v>
      </c>
      <c r="L5344" s="181">
        <v>0</v>
      </c>
      <c r="M5344" s="181">
        <v>0</v>
      </c>
      <c r="N5344" s="182" t="s">
        <v>146</v>
      </c>
      <c r="O5344" s="183" t="s">
        <v>146</v>
      </c>
    </row>
    <row r="5345" spans="1:15" customFormat="1" ht="15.5" x14ac:dyDescent="0.35">
      <c r="A5345" s="176" t="s">
        <v>11425</v>
      </c>
      <c r="B5345" s="177" t="s">
        <v>11426</v>
      </c>
      <c r="C5345" s="176" t="s">
        <v>91</v>
      </c>
      <c r="D5345" s="176" t="s">
        <v>596</v>
      </c>
      <c r="E5345" s="176" t="s">
        <v>4010</v>
      </c>
      <c r="F5345" s="176">
        <v>2024</v>
      </c>
      <c r="G5345" s="176" t="s">
        <v>138</v>
      </c>
      <c r="H5345" s="176" t="s">
        <v>144</v>
      </c>
      <c r="I5345" s="176" t="s">
        <v>943</v>
      </c>
      <c r="J5345" s="250" t="s">
        <v>77</v>
      </c>
      <c r="K5345" s="178">
        <v>1125285</v>
      </c>
      <c r="L5345" s="178">
        <v>0</v>
      </c>
      <c r="M5345" s="178">
        <v>0</v>
      </c>
      <c r="N5345" s="182" t="s">
        <v>146</v>
      </c>
      <c r="O5345" s="183" t="s">
        <v>146</v>
      </c>
    </row>
    <row r="5346" spans="1:15" customFormat="1" ht="15.5" x14ac:dyDescent="0.35">
      <c r="A5346" s="123" t="s">
        <v>11427</v>
      </c>
      <c r="B5346" s="124" t="s">
        <v>11428</v>
      </c>
      <c r="C5346" s="123" t="s">
        <v>91</v>
      </c>
      <c r="D5346" s="123" t="s">
        <v>763</v>
      </c>
      <c r="E5346" s="123" t="s">
        <v>764</v>
      </c>
      <c r="F5346" s="123">
        <v>2024</v>
      </c>
      <c r="G5346" s="123" t="s">
        <v>138</v>
      </c>
      <c r="H5346" s="123" t="s">
        <v>182</v>
      </c>
      <c r="I5346" s="123" t="s">
        <v>330</v>
      </c>
      <c r="J5346" s="251" t="s">
        <v>14</v>
      </c>
      <c r="K5346" s="181">
        <v>23141</v>
      </c>
      <c r="L5346" s="181">
        <v>0</v>
      </c>
      <c r="M5346" s="181">
        <v>0</v>
      </c>
      <c r="N5346" s="182" t="s">
        <v>146</v>
      </c>
      <c r="O5346" s="183" t="s">
        <v>146</v>
      </c>
    </row>
    <row r="5347" spans="1:15" customFormat="1" ht="15.5" x14ac:dyDescent="0.35">
      <c r="A5347" s="176" t="s">
        <v>11429</v>
      </c>
      <c r="B5347" s="177" t="s">
        <v>11430</v>
      </c>
      <c r="C5347" s="176" t="s">
        <v>111</v>
      </c>
      <c r="D5347" s="176" t="s">
        <v>932</v>
      </c>
      <c r="E5347" s="176" t="s">
        <v>3845</v>
      </c>
      <c r="F5347" s="176">
        <v>2024</v>
      </c>
      <c r="G5347" s="176" t="s">
        <v>138</v>
      </c>
      <c r="H5347" s="176" t="s">
        <v>210</v>
      </c>
      <c r="I5347" s="176" t="s">
        <v>1370</v>
      </c>
      <c r="J5347" s="250" t="s">
        <v>14</v>
      </c>
      <c r="K5347" s="178">
        <v>54000</v>
      </c>
      <c r="L5347" s="178">
        <v>0</v>
      </c>
      <c r="M5347" s="178">
        <v>0</v>
      </c>
      <c r="N5347" s="182" t="s">
        <v>146</v>
      </c>
      <c r="O5347" s="183" t="s">
        <v>146</v>
      </c>
    </row>
    <row r="5348" spans="1:15" customFormat="1" ht="15.5" x14ac:dyDescent="0.35">
      <c r="A5348" s="123" t="s">
        <v>11431</v>
      </c>
      <c r="B5348" s="124" t="s">
        <v>11432</v>
      </c>
      <c r="C5348" s="123" t="s">
        <v>292</v>
      </c>
      <c r="D5348" s="123" t="s">
        <v>72</v>
      </c>
      <c r="E5348" s="123" t="s">
        <v>72</v>
      </c>
      <c r="F5348" s="123">
        <v>2024</v>
      </c>
      <c r="G5348" s="123" t="s">
        <v>138</v>
      </c>
      <c r="H5348" s="123" t="s">
        <v>847</v>
      </c>
      <c r="I5348" s="123" t="s">
        <v>848</v>
      </c>
      <c r="J5348" s="251" t="s">
        <v>13</v>
      </c>
      <c r="K5348" s="181">
        <v>0</v>
      </c>
      <c r="L5348" s="181">
        <v>0</v>
      </c>
      <c r="M5348" s="181">
        <v>0</v>
      </c>
      <c r="N5348" s="182" t="s">
        <v>146</v>
      </c>
      <c r="O5348" s="183" t="s">
        <v>146</v>
      </c>
    </row>
    <row r="5349" spans="1:15" customFormat="1" ht="15.5" x14ac:dyDescent="0.35">
      <c r="A5349" s="176" t="s">
        <v>11433</v>
      </c>
      <c r="B5349" s="177" t="s">
        <v>11434</v>
      </c>
      <c r="C5349" s="176" t="s">
        <v>93</v>
      </c>
      <c r="D5349" s="176" t="s">
        <v>194</v>
      </c>
      <c r="E5349" s="176" t="s">
        <v>225</v>
      </c>
      <c r="F5349" s="176">
        <v>2024</v>
      </c>
      <c r="G5349" s="176" t="s">
        <v>138</v>
      </c>
      <c r="H5349" s="176" t="s">
        <v>139</v>
      </c>
      <c r="I5349" s="176" t="s">
        <v>140</v>
      </c>
      <c r="J5349" s="250" t="s">
        <v>13</v>
      </c>
      <c r="K5349" s="178">
        <v>2</v>
      </c>
      <c r="L5349" s="178">
        <v>0</v>
      </c>
      <c r="M5349" s="178">
        <v>0</v>
      </c>
      <c r="N5349" s="182" t="s">
        <v>146</v>
      </c>
      <c r="O5349" s="183" t="s">
        <v>146</v>
      </c>
    </row>
    <row r="5350" spans="1:15" customFormat="1" ht="15.5" x14ac:dyDescent="0.35">
      <c r="A5350" s="123" t="s">
        <v>11435</v>
      </c>
      <c r="B5350" s="124" t="s">
        <v>11436</v>
      </c>
      <c r="C5350" s="123" t="s">
        <v>91</v>
      </c>
      <c r="D5350" s="123" t="s">
        <v>384</v>
      </c>
      <c r="E5350" s="123" t="s">
        <v>2639</v>
      </c>
      <c r="F5350" s="123">
        <v>2024</v>
      </c>
      <c r="G5350" s="123" t="s">
        <v>138</v>
      </c>
      <c r="H5350" s="123" t="s">
        <v>151</v>
      </c>
      <c r="I5350" s="123" t="s">
        <v>200</v>
      </c>
      <c r="J5350" s="251" t="s">
        <v>13</v>
      </c>
      <c r="K5350" s="181">
        <v>1</v>
      </c>
      <c r="L5350" s="181">
        <v>0</v>
      </c>
      <c r="M5350" s="181">
        <v>0</v>
      </c>
      <c r="N5350" s="182" t="s">
        <v>146</v>
      </c>
      <c r="O5350" s="183" t="s">
        <v>146</v>
      </c>
    </row>
    <row r="5351" spans="1:15" customFormat="1" ht="15.5" x14ac:dyDescent="0.35">
      <c r="A5351" s="176" t="s">
        <v>11437</v>
      </c>
      <c r="B5351" s="177" t="s">
        <v>11438</v>
      </c>
      <c r="C5351" s="176" t="s">
        <v>91</v>
      </c>
      <c r="D5351" s="176" t="s">
        <v>384</v>
      </c>
      <c r="E5351" s="176" t="s">
        <v>2639</v>
      </c>
      <c r="F5351" s="176">
        <v>2024</v>
      </c>
      <c r="G5351" s="176" t="s">
        <v>138</v>
      </c>
      <c r="H5351" s="176" t="s">
        <v>151</v>
      </c>
      <c r="I5351" s="176" t="s">
        <v>200</v>
      </c>
      <c r="J5351" s="250" t="s">
        <v>77</v>
      </c>
      <c r="K5351" s="178">
        <v>1</v>
      </c>
      <c r="L5351" s="178">
        <v>0</v>
      </c>
      <c r="M5351" s="178">
        <v>0</v>
      </c>
      <c r="N5351" s="182" t="s">
        <v>146</v>
      </c>
      <c r="O5351" s="183" t="s">
        <v>146</v>
      </c>
    </row>
    <row r="5352" spans="1:15" customFormat="1" ht="15.5" x14ac:dyDescent="0.35">
      <c r="A5352" s="123" t="s">
        <v>11439</v>
      </c>
      <c r="B5352" s="124" t="s">
        <v>11440</v>
      </c>
      <c r="C5352" s="123" t="s">
        <v>111</v>
      </c>
      <c r="D5352" s="123" t="s">
        <v>155</v>
      </c>
      <c r="E5352" s="123" t="s">
        <v>155</v>
      </c>
      <c r="F5352" s="123">
        <v>2024</v>
      </c>
      <c r="G5352" s="123" t="s">
        <v>138</v>
      </c>
      <c r="H5352" s="123" t="s">
        <v>144</v>
      </c>
      <c r="I5352" s="123" t="s">
        <v>145</v>
      </c>
      <c r="J5352" s="251" t="s">
        <v>77</v>
      </c>
      <c r="K5352" s="181">
        <v>31500</v>
      </c>
      <c r="L5352" s="181">
        <v>0</v>
      </c>
      <c r="M5352" s="181">
        <v>0</v>
      </c>
      <c r="N5352" s="182" t="s">
        <v>146</v>
      </c>
      <c r="O5352" s="183" t="s">
        <v>146</v>
      </c>
    </row>
    <row r="5353" spans="1:15" customFormat="1" ht="15.5" x14ac:dyDescent="0.35">
      <c r="A5353" s="176" t="s">
        <v>11441</v>
      </c>
      <c r="B5353" s="177" t="s">
        <v>11442</v>
      </c>
      <c r="C5353" s="176" t="s">
        <v>86</v>
      </c>
      <c r="D5353" s="176" t="s">
        <v>155</v>
      </c>
      <c r="E5353" s="176" t="s">
        <v>155</v>
      </c>
      <c r="F5353" s="176">
        <v>2024</v>
      </c>
      <c r="G5353" s="176" t="s">
        <v>2052</v>
      </c>
      <c r="H5353" s="176" t="s">
        <v>908</v>
      </c>
      <c r="I5353" s="176" t="s">
        <v>252</v>
      </c>
      <c r="J5353" s="250" t="s">
        <v>77</v>
      </c>
      <c r="K5353" s="178">
        <v>65977</v>
      </c>
      <c r="L5353" s="178">
        <v>0</v>
      </c>
      <c r="M5353" s="178">
        <v>0</v>
      </c>
      <c r="N5353" s="182" t="s">
        <v>146</v>
      </c>
      <c r="O5353" s="183" t="s">
        <v>146</v>
      </c>
    </row>
    <row r="5354" spans="1:15" customFormat="1" ht="15.5" x14ac:dyDescent="0.35">
      <c r="A5354" s="123" t="s">
        <v>11443</v>
      </c>
      <c r="B5354" s="124" t="s">
        <v>11444</v>
      </c>
      <c r="C5354" s="123" t="s">
        <v>97</v>
      </c>
      <c r="D5354" s="123" t="s">
        <v>155</v>
      </c>
      <c r="E5354" s="123" t="s">
        <v>155</v>
      </c>
      <c r="F5354" s="123">
        <v>2024</v>
      </c>
      <c r="G5354" s="123" t="s">
        <v>138</v>
      </c>
      <c r="H5354" s="123" t="s">
        <v>151</v>
      </c>
      <c r="I5354" s="123" t="s">
        <v>152</v>
      </c>
      <c r="J5354" s="251" t="s">
        <v>13</v>
      </c>
      <c r="K5354" s="181">
        <v>600</v>
      </c>
      <c r="L5354" s="181">
        <v>0</v>
      </c>
      <c r="M5354" s="181">
        <v>0</v>
      </c>
      <c r="N5354" s="182" t="s">
        <v>146</v>
      </c>
      <c r="O5354" s="183" t="s">
        <v>146</v>
      </c>
    </row>
    <row r="5355" spans="1:15" customFormat="1" ht="15.5" x14ac:dyDescent="0.35">
      <c r="A5355" s="176" t="s">
        <v>11445</v>
      </c>
      <c r="B5355" s="177" t="s">
        <v>11446</v>
      </c>
      <c r="C5355" s="176" t="s">
        <v>100</v>
      </c>
      <c r="D5355" s="176" t="s">
        <v>73</v>
      </c>
      <c r="E5355" s="176" t="s">
        <v>1009</v>
      </c>
      <c r="F5355" s="176">
        <v>2024</v>
      </c>
      <c r="G5355" s="176" t="s">
        <v>138</v>
      </c>
      <c r="H5355" s="176" t="s">
        <v>151</v>
      </c>
      <c r="I5355" s="176" t="s">
        <v>152</v>
      </c>
      <c r="J5355" s="250" t="s">
        <v>77</v>
      </c>
      <c r="K5355" s="178">
        <v>10500</v>
      </c>
      <c r="L5355" s="178">
        <v>0</v>
      </c>
      <c r="M5355" s="178">
        <v>0</v>
      </c>
      <c r="N5355" s="182" t="s">
        <v>146</v>
      </c>
      <c r="O5355" s="183" t="s">
        <v>146</v>
      </c>
    </row>
    <row r="5356" spans="1:15" customFormat="1" ht="15.5" x14ac:dyDescent="0.35">
      <c r="A5356" s="123" t="s">
        <v>11447</v>
      </c>
      <c r="B5356" s="124" t="s">
        <v>11448</v>
      </c>
      <c r="C5356" s="123" t="s">
        <v>74</v>
      </c>
      <c r="D5356" s="123" t="s">
        <v>155</v>
      </c>
      <c r="E5356" s="123" t="s">
        <v>155</v>
      </c>
      <c r="F5356" s="123">
        <v>2024</v>
      </c>
      <c r="G5356" s="123" t="s">
        <v>138</v>
      </c>
      <c r="H5356" s="123" t="s">
        <v>151</v>
      </c>
      <c r="I5356" s="123" t="s">
        <v>152</v>
      </c>
      <c r="J5356" s="251" t="s">
        <v>14</v>
      </c>
      <c r="K5356" s="181">
        <v>311534</v>
      </c>
      <c r="L5356" s="181">
        <v>0</v>
      </c>
      <c r="M5356" s="181">
        <v>0</v>
      </c>
      <c r="N5356" s="182" t="s">
        <v>146</v>
      </c>
      <c r="O5356" s="183" t="s">
        <v>146</v>
      </c>
    </row>
    <row r="5357" spans="1:15" customFormat="1" ht="15.5" x14ac:dyDescent="0.35">
      <c r="A5357" s="176" t="s">
        <v>11449</v>
      </c>
      <c r="B5357" s="177" t="s">
        <v>11450</v>
      </c>
      <c r="C5357" s="176" t="s">
        <v>96</v>
      </c>
      <c r="D5357" s="176" t="s">
        <v>136</v>
      </c>
      <c r="E5357" s="176" t="s">
        <v>381</v>
      </c>
      <c r="F5357" s="176">
        <v>2024</v>
      </c>
      <c r="G5357" s="176" t="s">
        <v>138</v>
      </c>
      <c r="H5357" s="176" t="s">
        <v>162</v>
      </c>
      <c r="I5357" s="176" t="s">
        <v>218</v>
      </c>
      <c r="J5357" s="250" t="s">
        <v>77</v>
      </c>
      <c r="K5357" s="178">
        <v>118051</v>
      </c>
      <c r="L5357" s="178">
        <v>0</v>
      </c>
      <c r="M5357" s="178">
        <v>0</v>
      </c>
      <c r="N5357" s="182" t="s">
        <v>146</v>
      </c>
      <c r="O5357" s="183" t="s">
        <v>146</v>
      </c>
    </row>
    <row r="5358" spans="1:15" customFormat="1" ht="15.5" x14ac:dyDescent="0.35">
      <c r="A5358" s="123" t="s">
        <v>11451</v>
      </c>
      <c r="B5358" s="124" t="s">
        <v>11452</v>
      </c>
      <c r="C5358" s="123" t="s">
        <v>111</v>
      </c>
      <c r="D5358" s="123" t="s">
        <v>932</v>
      </c>
      <c r="E5358" s="123" t="s">
        <v>4424</v>
      </c>
      <c r="F5358" s="123">
        <v>2024</v>
      </c>
      <c r="G5358" s="123" t="s">
        <v>138</v>
      </c>
      <c r="H5358" s="123" t="s">
        <v>162</v>
      </c>
      <c r="I5358" s="123" t="s">
        <v>218</v>
      </c>
      <c r="J5358" s="251" t="s">
        <v>13</v>
      </c>
      <c r="K5358" s="181">
        <v>181922</v>
      </c>
      <c r="L5358" s="181">
        <v>0</v>
      </c>
      <c r="M5358" s="181">
        <v>0</v>
      </c>
      <c r="N5358" s="182" t="s">
        <v>146</v>
      </c>
      <c r="O5358" s="183" t="s">
        <v>146</v>
      </c>
    </row>
    <row r="5359" spans="1:15" customFormat="1" ht="15.5" x14ac:dyDescent="0.35">
      <c r="A5359" s="176" t="s">
        <v>11453</v>
      </c>
      <c r="B5359" s="177" t="s">
        <v>11454</v>
      </c>
      <c r="C5359" s="176" t="s">
        <v>90</v>
      </c>
      <c r="D5359" s="176" t="s">
        <v>306</v>
      </c>
      <c r="E5359" s="176" t="s">
        <v>2024</v>
      </c>
      <c r="F5359" s="176">
        <v>2024</v>
      </c>
      <c r="G5359" s="176" t="s">
        <v>138</v>
      </c>
      <c r="H5359" s="176" t="s">
        <v>151</v>
      </c>
      <c r="I5359" s="176" t="s">
        <v>200</v>
      </c>
      <c r="J5359" s="250" t="s">
        <v>77</v>
      </c>
      <c r="K5359" s="178">
        <v>171237</v>
      </c>
      <c r="L5359" s="178">
        <v>0</v>
      </c>
      <c r="M5359" s="178">
        <v>0</v>
      </c>
      <c r="N5359" s="182" t="s">
        <v>146</v>
      </c>
      <c r="O5359" s="183" t="s">
        <v>146</v>
      </c>
    </row>
    <row r="5360" spans="1:15" customFormat="1" ht="15.5" x14ac:dyDescent="0.35">
      <c r="A5360" s="123" t="s">
        <v>11455</v>
      </c>
      <c r="B5360" s="124" t="s">
        <v>11456</v>
      </c>
      <c r="C5360" s="123" t="s">
        <v>292</v>
      </c>
      <c r="D5360" s="123" t="s">
        <v>655</v>
      </c>
      <c r="E5360" s="123" t="s">
        <v>655</v>
      </c>
      <c r="F5360" s="123">
        <v>2024</v>
      </c>
      <c r="G5360" s="123" t="s">
        <v>138</v>
      </c>
      <c r="H5360" s="123" t="s">
        <v>210</v>
      </c>
      <c r="I5360" s="123" t="s">
        <v>211</v>
      </c>
      <c r="J5360" s="251" t="s">
        <v>14</v>
      </c>
      <c r="K5360" s="181">
        <v>2</v>
      </c>
      <c r="L5360" s="181">
        <v>0</v>
      </c>
      <c r="M5360" s="181">
        <v>0</v>
      </c>
      <c r="N5360" s="182" t="s">
        <v>146</v>
      </c>
      <c r="O5360" s="183" t="s">
        <v>146</v>
      </c>
    </row>
    <row r="5361" spans="1:15" customFormat="1" ht="15.5" x14ac:dyDescent="0.35">
      <c r="A5361" s="176" t="s">
        <v>11457</v>
      </c>
      <c r="B5361" s="177" t="s">
        <v>11458</v>
      </c>
      <c r="C5361" s="176" t="s">
        <v>91</v>
      </c>
      <c r="D5361" s="176" t="s">
        <v>384</v>
      </c>
      <c r="E5361" s="176" t="s">
        <v>1145</v>
      </c>
      <c r="F5361" s="176">
        <v>2024</v>
      </c>
      <c r="G5361" s="176" t="s">
        <v>138</v>
      </c>
      <c r="H5361" s="176" t="s">
        <v>321</v>
      </c>
      <c r="I5361" s="176" t="s">
        <v>322</v>
      </c>
      <c r="J5361" s="250" t="s">
        <v>77</v>
      </c>
      <c r="K5361" s="178">
        <v>17698</v>
      </c>
      <c r="L5361" s="178">
        <v>0</v>
      </c>
      <c r="M5361" s="178">
        <v>0</v>
      </c>
      <c r="N5361" s="182" t="s">
        <v>146</v>
      </c>
      <c r="O5361" s="183" t="s">
        <v>146</v>
      </c>
    </row>
    <row r="5362" spans="1:15" customFormat="1" ht="15.5" x14ac:dyDescent="0.35">
      <c r="A5362" s="123" t="s">
        <v>11459</v>
      </c>
      <c r="B5362" s="124" t="s">
        <v>11460</v>
      </c>
      <c r="C5362" s="123" t="s">
        <v>90</v>
      </c>
      <c r="D5362" s="123" t="s">
        <v>63</v>
      </c>
      <c r="E5362" s="123" t="s">
        <v>901</v>
      </c>
      <c r="F5362" s="123">
        <v>2024</v>
      </c>
      <c r="G5362" s="123" t="s">
        <v>138</v>
      </c>
      <c r="H5362" s="123" t="s">
        <v>182</v>
      </c>
      <c r="I5362" s="123" t="s">
        <v>330</v>
      </c>
      <c r="J5362" s="251" t="s">
        <v>13</v>
      </c>
      <c r="K5362" s="181">
        <v>1047416</v>
      </c>
      <c r="L5362" s="181">
        <v>0</v>
      </c>
      <c r="M5362" s="181">
        <v>0</v>
      </c>
      <c r="N5362" s="182" t="s">
        <v>146</v>
      </c>
      <c r="O5362" s="183" t="s">
        <v>146</v>
      </c>
    </row>
    <row r="5363" spans="1:15" customFormat="1" ht="15.5" x14ac:dyDescent="0.35">
      <c r="A5363" s="176" t="s">
        <v>11461</v>
      </c>
      <c r="B5363" s="177" t="s">
        <v>11462</v>
      </c>
      <c r="C5363" s="176" t="s">
        <v>90</v>
      </c>
      <c r="D5363" s="176" t="s">
        <v>63</v>
      </c>
      <c r="E5363" s="176" t="s">
        <v>901</v>
      </c>
      <c r="F5363" s="176">
        <v>2024</v>
      </c>
      <c r="G5363" s="176" t="s">
        <v>138</v>
      </c>
      <c r="H5363" s="176" t="s">
        <v>182</v>
      </c>
      <c r="I5363" s="176" t="s">
        <v>330</v>
      </c>
      <c r="J5363" s="250" t="s">
        <v>77</v>
      </c>
      <c r="K5363" s="178">
        <v>345689</v>
      </c>
      <c r="L5363" s="178">
        <v>0</v>
      </c>
      <c r="M5363" s="178">
        <v>0</v>
      </c>
      <c r="N5363" s="182" t="s">
        <v>146</v>
      </c>
      <c r="O5363" s="183" t="s">
        <v>146</v>
      </c>
    </row>
    <row r="5364" spans="1:15" customFormat="1" ht="15.5" x14ac:dyDescent="0.35">
      <c r="A5364" s="123" t="s">
        <v>11463</v>
      </c>
      <c r="B5364" s="124" t="s">
        <v>11464</v>
      </c>
      <c r="C5364" s="123" t="s">
        <v>88</v>
      </c>
      <c r="D5364" s="123" t="s">
        <v>396</v>
      </c>
      <c r="E5364" s="123" t="s">
        <v>396</v>
      </c>
      <c r="F5364" s="123">
        <v>2024</v>
      </c>
      <c r="G5364" s="123" t="s">
        <v>138</v>
      </c>
      <c r="H5364" s="123" t="s">
        <v>182</v>
      </c>
      <c r="I5364" s="123" t="s">
        <v>330</v>
      </c>
      <c r="J5364" s="251" t="s">
        <v>13</v>
      </c>
      <c r="K5364" s="181">
        <v>31035</v>
      </c>
      <c r="L5364" s="181">
        <v>0</v>
      </c>
      <c r="M5364" s="181">
        <v>0</v>
      </c>
      <c r="N5364" s="182" t="s">
        <v>146</v>
      </c>
      <c r="O5364" s="183" t="s">
        <v>146</v>
      </c>
    </row>
    <row r="5365" spans="1:15" customFormat="1" ht="15.5" x14ac:dyDescent="0.35">
      <c r="A5365" s="176" t="s">
        <v>11465</v>
      </c>
      <c r="B5365" s="177" t="s">
        <v>11466</v>
      </c>
      <c r="C5365" s="176" t="s">
        <v>100</v>
      </c>
      <c r="D5365" s="176" t="s">
        <v>155</v>
      </c>
      <c r="E5365" s="176" t="s">
        <v>155</v>
      </c>
      <c r="F5365" s="176">
        <v>2024</v>
      </c>
      <c r="G5365" s="176" t="s">
        <v>138</v>
      </c>
      <c r="H5365" s="176" t="s">
        <v>144</v>
      </c>
      <c r="I5365" s="176" t="s">
        <v>145</v>
      </c>
      <c r="J5365" s="250" t="s">
        <v>77</v>
      </c>
      <c r="K5365" s="178">
        <v>641489</v>
      </c>
      <c r="L5365" s="178">
        <v>0</v>
      </c>
      <c r="M5365" s="178">
        <v>0</v>
      </c>
      <c r="N5365" s="182" t="s">
        <v>146</v>
      </c>
      <c r="O5365" s="183" t="s">
        <v>146</v>
      </c>
    </row>
    <row r="5366" spans="1:15" customFormat="1" ht="15.5" x14ac:dyDescent="0.35">
      <c r="A5366" s="123" t="s">
        <v>11467</v>
      </c>
      <c r="B5366" s="124" t="s">
        <v>11468</v>
      </c>
      <c r="C5366" s="123" t="s">
        <v>98</v>
      </c>
      <c r="D5366" s="123" t="s">
        <v>190</v>
      </c>
      <c r="E5366" s="123" t="s">
        <v>1394</v>
      </c>
      <c r="F5366" s="123">
        <v>2024</v>
      </c>
      <c r="G5366" s="123" t="s">
        <v>138</v>
      </c>
      <c r="H5366" s="123" t="s">
        <v>144</v>
      </c>
      <c r="I5366" s="123" t="s">
        <v>282</v>
      </c>
      <c r="J5366" s="251" t="s">
        <v>13</v>
      </c>
      <c r="K5366" s="181">
        <v>100745</v>
      </c>
      <c r="L5366" s="181">
        <v>0</v>
      </c>
      <c r="M5366" s="181">
        <v>0</v>
      </c>
      <c r="N5366" s="182" t="s">
        <v>146</v>
      </c>
      <c r="O5366" s="183" t="s">
        <v>146</v>
      </c>
    </row>
    <row r="5367" spans="1:15" customFormat="1" ht="15.5" x14ac:dyDescent="0.35">
      <c r="A5367" s="176" t="s">
        <v>11469</v>
      </c>
      <c r="B5367" s="177" t="s">
        <v>11470</v>
      </c>
      <c r="C5367" s="176" t="s">
        <v>98</v>
      </c>
      <c r="D5367" s="176" t="s">
        <v>158</v>
      </c>
      <c r="E5367" s="176" t="s">
        <v>426</v>
      </c>
      <c r="F5367" s="176">
        <v>2024</v>
      </c>
      <c r="G5367" s="176" t="s">
        <v>138</v>
      </c>
      <c r="H5367" s="176" t="s">
        <v>144</v>
      </c>
      <c r="I5367" s="176" t="s">
        <v>282</v>
      </c>
      <c r="J5367" s="250" t="s">
        <v>13</v>
      </c>
      <c r="K5367" s="178">
        <v>1000</v>
      </c>
      <c r="L5367" s="178">
        <v>0</v>
      </c>
      <c r="M5367" s="178">
        <v>0</v>
      </c>
      <c r="N5367" s="182" t="s">
        <v>146</v>
      </c>
      <c r="O5367" s="183" t="s">
        <v>146</v>
      </c>
    </row>
    <row r="5368" spans="1:15" customFormat="1" ht="15.5" x14ac:dyDescent="0.35">
      <c r="A5368" s="123" t="s">
        <v>11471</v>
      </c>
      <c r="B5368" s="124" t="s">
        <v>11472</v>
      </c>
      <c r="C5368" s="123" t="s">
        <v>89</v>
      </c>
      <c r="D5368" s="123" t="s">
        <v>495</v>
      </c>
      <c r="E5368" s="123" t="s">
        <v>3450</v>
      </c>
      <c r="F5368" s="123">
        <v>2024</v>
      </c>
      <c r="G5368" s="123" t="s">
        <v>138</v>
      </c>
      <c r="H5368" s="123" t="s">
        <v>210</v>
      </c>
      <c r="I5368" s="123" t="s">
        <v>429</v>
      </c>
      <c r="J5368" s="251" t="s">
        <v>13</v>
      </c>
      <c r="K5368" s="181">
        <v>2344330</v>
      </c>
      <c r="L5368" s="181">
        <v>0</v>
      </c>
      <c r="M5368" s="181">
        <v>0</v>
      </c>
      <c r="N5368" s="182" t="s">
        <v>146</v>
      </c>
      <c r="O5368" s="183" t="s">
        <v>146</v>
      </c>
    </row>
    <row r="5369" spans="1:15" customFormat="1" ht="15.5" x14ac:dyDescent="0.35">
      <c r="A5369" s="176" t="s">
        <v>11473</v>
      </c>
      <c r="B5369" s="177" t="s">
        <v>11474</v>
      </c>
      <c r="C5369" s="176" t="s">
        <v>91</v>
      </c>
      <c r="D5369" s="176" t="s">
        <v>155</v>
      </c>
      <c r="E5369" s="176" t="s">
        <v>155</v>
      </c>
      <c r="F5369" s="176">
        <v>2024</v>
      </c>
      <c r="G5369" s="176" t="s">
        <v>138</v>
      </c>
      <c r="H5369" s="176" t="s">
        <v>151</v>
      </c>
      <c r="I5369" s="176" t="s">
        <v>200</v>
      </c>
      <c r="J5369" s="250" t="s">
        <v>77</v>
      </c>
      <c r="K5369" s="178">
        <v>10867</v>
      </c>
      <c r="L5369" s="178">
        <v>0</v>
      </c>
      <c r="M5369" s="178">
        <v>0</v>
      </c>
      <c r="N5369" s="182" t="s">
        <v>146</v>
      </c>
      <c r="O5369" s="183" t="s">
        <v>146</v>
      </c>
    </row>
    <row r="5370" spans="1:15" customFormat="1" ht="15.5" x14ac:dyDescent="0.35">
      <c r="A5370" s="123" t="s">
        <v>11475</v>
      </c>
      <c r="B5370" s="124" t="s">
        <v>11476</v>
      </c>
      <c r="C5370" s="123" t="s">
        <v>87</v>
      </c>
      <c r="D5370" s="123" t="s">
        <v>155</v>
      </c>
      <c r="E5370" s="123" t="s">
        <v>155</v>
      </c>
      <c r="F5370" s="123">
        <v>2024</v>
      </c>
      <c r="G5370" s="123" t="s">
        <v>138</v>
      </c>
      <c r="H5370" s="123" t="s">
        <v>151</v>
      </c>
      <c r="I5370" s="123" t="s">
        <v>152</v>
      </c>
      <c r="J5370" s="251" t="s">
        <v>13</v>
      </c>
      <c r="K5370" s="181">
        <v>52248</v>
      </c>
      <c r="L5370" s="181">
        <v>0</v>
      </c>
      <c r="M5370" s="181">
        <v>0</v>
      </c>
      <c r="N5370" s="182" t="s">
        <v>146</v>
      </c>
      <c r="O5370" s="183" t="s">
        <v>146</v>
      </c>
    </row>
    <row r="5371" spans="1:15" customFormat="1" ht="15.5" x14ac:dyDescent="0.35">
      <c r="A5371" s="176" t="s">
        <v>11477</v>
      </c>
      <c r="B5371" s="177" t="s">
        <v>11478</v>
      </c>
      <c r="C5371" s="176" t="s">
        <v>109</v>
      </c>
      <c r="D5371" s="176" t="s">
        <v>171</v>
      </c>
      <c r="E5371" s="176" t="s">
        <v>1047</v>
      </c>
      <c r="F5371" s="176">
        <v>2024</v>
      </c>
      <c r="G5371" s="176" t="s">
        <v>138</v>
      </c>
      <c r="H5371" s="176" t="s">
        <v>151</v>
      </c>
      <c r="I5371" s="176" t="s">
        <v>152</v>
      </c>
      <c r="J5371" s="250" t="s">
        <v>13</v>
      </c>
      <c r="K5371" s="178">
        <v>41917</v>
      </c>
      <c r="L5371" s="178">
        <v>0</v>
      </c>
      <c r="M5371" s="178">
        <v>0</v>
      </c>
      <c r="N5371" s="182" t="s">
        <v>146</v>
      </c>
      <c r="O5371" s="183" t="s">
        <v>146</v>
      </c>
    </row>
    <row r="5372" spans="1:15" customFormat="1" ht="15.5" x14ac:dyDescent="0.35">
      <c r="A5372" s="123" t="s">
        <v>11479</v>
      </c>
      <c r="B5372" s="124" t="s">
        <v>11480</v>
      </c>
      <c r="C5372" s="123" t="s">
        <v>109</v>
      </c>
      <c r="D5372" s="123" t="s">
        <v>288</v>
      </c>
      <c r="E5372" s="123" t="s">
        <v>1614</v>
      </c>
      <c r="F5372" s="123">
        <v>2024</v>
      </c>
      <c r="G5372" s="123" t="s">
        <v>138</v>
      </c>
      <c r="H5372" s="123" t="s">
        <v>151</v>
      </c>
      <c r="I5372" s="123" t="s">
        <v>152</v>
      </c>
      <c r="J5372" s="251" t="s">
        <v>13</v>
      </c>
      <c r="K5372" s="181">
        <v>41917</v>
      </c>
      <c r="L5372" s="181">
        <v>0</v>
      </c>
      <c r="M5372" s="181">
        <v>0</v>
      </c>
      <c r="N5372" s="182" t="s">
        <v>146</v>
      </c>
      <c r="O5372" s="183" t="s">
        <v>146</v>
      </c>
    </row>
    <row r="5373" spans="1:15" customFormat="1" ht="15.5" x14ac:dyDescent="0.35">
      <c r="A5373" s="176" t="s">
        <v>11481</v>
      </c>
      <c r="B5373" s="177" t="s">
        <v>11482</v>
      </c>
      <c r="C5373" s="176" t="s">
        <v>109</v>
      </c>
      <c r="D5373" s="176" t="s">
        <v>171</v>
      </c>
      <c r="E5373" s="176" t="s">
        <v>1646</v>
      </c>
      <c r="F5373" s="176">
        <v>2024</v>
      </c>
      <c r="G5373" s="176" t="s">
        <v>138</v>
      </c>
      <c r="H5373" s="176" t="s">
        <v>151</v>
      </c>
      <c r="I5373" s="176" t="s">
        <v>152</v>
      </c>
      <c r="J5373" s="250" t="s">
        <v>13</v>
      </c>
      <c r="K5373" s="178">
        <v>52267</v>
      </c>
      <c r="L5373" s="178">
        <v>0</v>
      </c>
      <c r="M5373" s="178">
        <v>0</v>
      </c>
      <c r="N5373" s="182" t="s">
        <v>146</v>
      </c>
      <c r="O5373" s="183" t="s">
        <v>146</v>
      </c>
    </row>
    <row r="5374" spans="1:15" customFormat="1" ht="15.5" x14ac:dyDescent="0.35">
      <c r="A5374" s="123" t="s">
        <v>11483</v>
      </c>
      <c r="B5374" s="124" t="s">
        <v>11484</v>
      </c>
      <c r="C5374" s="123" t="s">
        <v>111</v>
      </c>
      <c r="D5374" s="123" t="s">
        <v>180</v>
      </c>
      <c r="E5374" s="123" t="s">
        <v>181</v>
      </c>
      <c r="F5374" s="123">
        <v>2024</v>
      </c>
      <c r="G5374" s="123" t="s">
        <v>138</v>
      </c>
      <c r="H5374" s="123" t="s">
        <v>144</v>
      </c>
      <c r="I5374" s="123" t="s">
        <v>145</v>
      </c>
      <c r="J5374" s="251" t="s">
        <v>77</v>
      </c>
      <c r="K5374" s="181">
        <v>331000</v>
      </c>
      <c r="L5374" s="181">
        <v>0</v>
      </c>
      <c r="M5374" s="181">
        <v>0</v>
      </c>
      <c r="N5374" s="182" t="s">
        <v>146</v>
      </c>
      <c r="O5374" s="183" t="s">
        <v>146</v>
      </c>
    </row>
    <row r="5375" spans="1:15" customFormat="1" ht="15.5" x14ac:dyDescent="0.35">
      <c r="A5375" s="176" t="s">
        <v>11485</v>
      </c>
      <c r="B5375" s="177" t="s">
        <v>11486</v>
      </c>
      <c r="C5375" s="176" t="s">
        <v>90</v>
      </c>
      <c r="D5375" s="176" t="s">
        <v>155</v>
      </c>
      <c r="E5375" s="176" t="s">
        <v>155</v>
      </c>
      <c r="F5375" s="176">
        <v>2024</v>
      </c>
      <c r="G5375" s="176" t="s">
        <v>138</v>
      </c>
      <c r="H5375" s="176" t="s">
        <v>151</v>
      </c>
      <c r="I5375" s="176" t="s">
        <v>152</v>
      </c>
      <c r="J5375" s="250" t="s">
        <v>13</v>
      </c>
      <c r="K5375" s="178">
        <v>52267</v>
      </c>
      <c r="L5375" s="178">
        <v>0</v>
      </c>
      <c r="M5375" s="178">
        <v>0</v>
      </c>
      <c r="N5375" s="182" t="s">
        <v>146</v>
      </c>
      <c r="O5375" s="183" t="s">
        <v>146</v>
      </c>
    </row>
    <row r="5376" spans="1:15" customFormat="1" ht="15.5" x14ac:dyDescent="0.35">
      <c r="A5376" s="123" t="s">
        <v>11487</v>
      </c>
      <c r="B5376" s="124" t="s">
        <v>11488</v>
      </c>
      <c r="C5376" s="123" t="s">
        <v>88</v>
      </c>
      <c r="D5376" s="123" t="s">
        <v>412</v>
      </c>
      <c r="E5376" s="123" t="s">
        <v>632</v>
      </c>
      <c r="F5376" s="123">
        <v>2024</v>
      </c>
      <c r="G5376" s="123" t="s">
        <v>138</v>
      </c>
      <c r="H5376" s="123" t="s">
        <v>210</v>
      </c>
      <c r="I5376" s="123" t="s">
        <v>289</v>
      </c>
      <c r="J5376" s="251" t="s">
        <v>77</v>
      </c>
      <c r="K5376" s="181">
        <v>260858</v>
      </c>
      <c r="L5376" s="181">
        <v>0</v>
      </c>
      <c r="M5376" s="181">
        <v>0</v>
      </c>
      <c r="N5376" s="182" t="s">
        <v>146</v>
      </c>
      <c r="O5376" s="183" t="s">
        <v>146</v>
      </c>
    </row>
    <row r="5377" spans="1:15" customFormat="1" ht="15.5" x14ac:dyDescent="0.35">
      <c r="A5377" s="176" t="s">
        <v>11489</v>
      </c>
      <c r="B5377" s="177" t="s">
        <v>11490</v>
      </c>
      <c r="C5377" s="176" t="s">
        <v>87</v>
      </c>
      <c r="D5377" s="176" t="s">
        <v>60</v>
      </c>
      <c r="E5377" s="176" t="s">
        <v>60</v>
      </c>
      <c r="F5377" s="176">
        <v>2024</v>
      </c>
      <c r="G5377" s="176" t="s">
        <v>251</v>
      </c>
      <c r="H5377" s="176" t="s">
        <v>182</v>
      </c>
      <c r="I5377" s="176" t="s">
        <v>330</v>
      </c>
      <c r="J5377" s="250" t="s">
        <v>13</v>
      </c>
      <c r="K5377" s="178">
        <v>12000</v>
      </c>
      <c r="L5377" s="178">
        <v>0</v>
      </c>
      <c r="M5377" s="178">
        <v>0</v>
      </c>
      <c r="N5377" s="182" t="s">
        <v>146</v>
      </c>
      <c r="O5377" s="183" t="s">
        <v>146</v>
      </c>
    </row>
    <row r="5378" spans="1:15" customFormat="1" ht="15.5" x14ac:dyDescent="0.35">
      <c r="A5378" s="123" t="s">
        <v>11491</v>
      </c>
      <c r="B5378" s="124" t="s">
        <v>11492</v>
      </c>
      <c r="C5378" s="123" t="s">
        <v>87</v>
      </c>
      <c r="D5378" s="123" t="s">
        <v>592</v>
      </c>
      <c r="E5378" s="123" t="s">
        <v>593</v>
      </c>
      <c r="F5378" s="123">
        <v>2024</v>
      </c>
      <c r="G5378" s="123" t="s">
        <v>251</v>
      </c>
      <c r="H5378" s="123" t="s">
        <v>182</v>
      </c>
      <c r="I5378" s="123" t="s">
        <v>330</v>
      </c>
      <c r="J5378" s="251" t="s">
        <v>13</v>
      </c>
      <c r="K5378" s="181">
        <v>12000</v>
      </c>
      <c r="L5378" s="181">
        <v>0</v>
      </c>
      <c r="M5378" s="181">
        <v>0</v>
      </c>
      <c r="N5378" s="182" t="s">
        <v>146</v>
      </c>
      <c r="O5378" s="183" t="s">
        <v>146</v>
      </c>
    </row>
    <row r="5379" spans="1:15" customFormat="1" ht="15.5" x14ac:dyDescent="0.35">
      <c r="A5379" s="176" t="s">
        <v>11493</v>
      </c>
      <c r="B5379" s="177" t="s">
        <v>11494</v>
      </c>
      <c r="C5379" s="176" t="s">
        <v>87</v>
      </c>
      <c r="D5379" s="176" t="s">
        <v>592</v>
      </c>
      <c r="E5379" s="176" t="s">
        <v>593</v>
      </c>
      <c r="F5379" s="176">
        <v>2024</v>
      </c>
      <c r="G5379" s="176" t="s">
        <v>138</v>
      </c>
      <c r="H5379" s="176" t="s">
        <v>182</v>
      </c>
      <c r="I5379" s="176" t="s">
        <v>330</v>
      </c>
      <c r="J5379" s="250" t="s">
        <v>13</v>
      </c>
      <c r="K5379" s="178">
        <v>49000</v>
      </c>
      <c r="L5379" s="178">
        <v>0</v>
      </c>
      <c r="M5379" s="178">
        <v>0</v>
      </c>
      <c r="N5379" s="182" t="s">
        <v>146</v>
      </c>
      <c r="O5379" s="183" t="s">
        <v>146</v>
      </c>
    </row>
    <row r="5380" spans="1:15" customFormat="1" ht="15.5" x14ac:dyDescent="0.35">
      <c r="A5380" s="123" t="s">
        <v>11495</v>
      </c>
      <c r="B5380" s="124" t="s">
        <v>11496</v>
      </c>
      <c r="C5380" s="123" t="s">
        <v>86</v>
      </c>
      <c r="D5380" s="123" t="s">
        <v>155</v>
      </c>
      <c r="E5380" s="123" t="s">
        <v>155</v>
      </c>
      <c r="F5380" s="123">
        <v>2024</v>
      </c>
      <c r="G5380" s="123" t="s">
        <v>138</v>
      </c>
      <c r="H5380" s="123" t="s">
        <v>151</v>
      </c>
      <c r="I5380" s="123" t="s">
        <v>200</v>
      </c>
      <c r="J5380" s="251" t="s">
        <v>77</v>
      </c>
      <c r="K5380" s="181">
        <v>50500</v>
      </c>
      <c r="L5380" s="181">
        <v>0</v>
      </c>
      <c r="M5380" s="181">
        <v>0</v>
      </c>
      <c r="N5380" s="182" t="s">
        <v>146</v>
      </c>
      <c r="O5380" s="183" t="s">
        <v>146</v>
      </c>
    </row>
    <row r="5381" spans="1:15" customFormat="1" ht="15.5" x14ac:dyDescent="0.35">
      <c r="A5381" s="176" t="s">
        <v>11497</v>
      </c>
      <c r="B5381" s="177" t="s">
        <v>11498</v>
      </c>
      <c r="C5381" s="176" t="s">
        <v>109</v>
      </c>
      <c r="D5381" s="176" t="s">
        <v>155</v>
      </c>
      <c r="E5381" s="176" t="s">
        <v>155</v>
      </c>
      <c r="F5381" s="176">
        <v>2024</v>
      </c>
      <c r="G5381" s="176" t="s">
        <v>138</v>
      </c>
      <c r="H5381" s="176" t="s">
        <v>151</v>
      </c>
      <c r="I5381" s="176" t="s">
        <v>152</v>
      </c>
      <c r="J5381" s="250" t="s">
        <v>13</v>
      </c>
      <c r="K5381" s="178">
        <v>44504</v>
      </c>
      <c r="L5381" s="178">
        <v>0</v>
      </c>
      <c r="M5381" s="178">
        <v>0</v>
      </c>
      <c r="N5381" s="182" t="s">
        <v>146</v>
      </c>
      <c r="O5381" s="183" t="s">
        <v>146</v>
      </c>
    </row>
    <row r="5382" spans="1:15" customFormat="1" ht="15.5" x14ac:dyDescent="0.35">
      <c r="A5382" s="123" t="s">
        <v>11499</v>
      </c>
      <c r="B5382" s="124" t="s">
        <v>11500</v>
      </c>
      <c r="C5382" s="123" t="s">
        <v>88</v>
      </c>
      <c r="D5382" s="123" t="s">
        <v>396</v>
      </c>
      <c r="E5382" s="123" t="s">
        <v>962</v>
      </c>
      <c r="F5382" s="123">
        <v>2024</v>
      </c>
      <c r="G5382" s="123" t="s">
        <v>138</v>
      </c>
      <c r="H5382" s="123" t="s">
        <v>321</v>
      </c>
      <c r="I5382" s="123" t="s">
        <v>1181</v>
      </c>
      <c r="J5382" s="251" t="s">
        <v>13</v>
      </c>
      <c r="K5382" s="181">
        <v>703920</v>
      </c>
      <c r="L5382" s="181">
        <v>0</v>
      </c>
      <c r="M5382" s="181">
        <v>0</v>
      </c>
      <c r="N5382" s="182" t="s">
        <v>146</v>
      </c>
      <c r="O5382" s="183" t="s">
        <v>146</v>
      </c>
    </row>
    <row r="5383" spans="1:15" customFormat="1" ht="15.5" x14ac:dyDescent="0.35">
      <c r="A5383" s="176" t="s">
        <v>11501</v>
      </c>
      <c r="B5383" s="177" t="s">
        <v>11502</v>
      </c>
      <c r="C5383" s="176" t="s">
        <v>88</v>
      </c>
      <c r="D5383" s="176" t="s">
        <v>396</v>
      </c>
      <c r="E5383" s="176" t="s">
        <v>962</v>
      </c>
      <c r="F5383" s="176">
        <v>2024</v>
      </c>
      <c r="G5383" s="176" t="s">
        <v>138</v>
      </c>
      <c r="H5383" s="176" t="s">
        <v>847</v>
      </c>
      <c r="I5383" s="176" t="s">
        <v>1673</v>
      </c>
      <c r="J5383" s="250" t="s">
        <v>13</v>
      </c>
      <c r="K5383" s="178">
        <v>4002752</v>
      </c>
      <c r="L5383" s="178">
        <v>0</v>
      </c>
      <c r="M5383" s="178">
        <v>0</v>
      </c>
      <c r="N5383" s="182" t="s">
        <v>146</v>
      </c>
      <c r="O5383" s="183" t="s">
        <v>146</v>
      </c>
    </row>
    <row r="5384" spans="1:15" customFormat="1" ht="15.5" x14ac:dyDescent="0.35">
      <c r="A5384" s="123" t="s">
        <v>11503</v>
      </c>
      <c r="B5384" s="124" t="s">
        <v>11504</v>
      </c>
      <c r="C5384" s="123" t="s">
        <v>88</v>
      </c>
      <c r="D5384" s="123" t="s">
        <v>412</v>
      </c>
      <c r="E5384" s="123" t="s">
        <v>412</v>
      </c>
      <c r="F5384" s="123">
        <v>2024</v>
      </c>
      <c r="G5384" s="123" t="s">
        <v>138</v>
      </c>
      <c r="H5384" s="123" t="s">
        <v>321</v>
      </c>
      <c r="I5384" s="123" t="s">
        <v>322</v>
      </c>
      <c r="J5384" s="251" t="s">
        <v>77</v>
      </c>
      <c r="K5384" s="181">
        <v>410422</v>
      </c>
      <c r="L5384" s="181">
        <v>0</v>
      </c>
      <c r="M5384" s="181">
        <v>0</v>
      </c>
      <c r="N5384" s="182" t="s">
        <v>146</v>
      </c>
      <c r="O5384" s="183" t="s">
        <v>146</v>
      </c>
    </row>
    <row r="5385" spans="1:15" customFormat="1" ht="15.5" x14ac:dyDescent="0.35">
      <c r="A5385" s="176" t="s">
        <v>11505</v>
      </c>
      <c r="B5385" s="177" t="s">
        <v>11506</v>
      </c>
      <c r="C5385" s="176" t="s">
        <v>90</v>
      </c>
      <c r="D5385" s="176" t="s">
        <v>155</v>
      </c>
      <c r="E5385" s="176" t="s">
        <v>155</v>
      </c>
      <c r="F5385" s="176">
        <v>2024</v>
      </c>
      <c r="G5385" s="176" t="s">
        <v>138</v>
      </c>
      <c r="H5385" s="176" t="s">
        <v>151</v>
      </c>
      <c r="I5385" s="176" t="s">
        <v>152</v>
      </c>
      <c r="J5385" s="250" t="s">
        <v>77</v>
      </c>
      <c r="K5385" s="178">
        <v>10000</v>
      </c>
      <c r="L5385" s="178">
        <v>0</v>
      </c>
      <c r="M5385" s="178">
        <v>0</v>
      </c>
      <c r="N5385" s="182" t="s">
        <v>146</v>
      </c>
      <c r="O5385" s="183" t="s">
        <v>146</v>
      </c>
    </row>
    <row r="5386" spans="1:15" customFormat="1" ht="15.5" x14ac:dyDescent="0.35">
      <c r="A5386" s="123" t="s">
        <v>11507</v>
      </c>
      <c r="B5386" s="124" t="s">
        <v>11508</v>
      </c>
      <c r="C5386" s="123" t="s">
        <v>292</v>
      </c>
      <c r="D5386" s="123" t="s">
        <v>655</v>
      </c>
      <c r="E5386" s="123" t="s">
        <v>655</v>
      </c>
      <c r="F5386" s="123">
        <v>2024</v>
      </c>
      <c r="G5386" s="123" t="s">
        <v>138</v>
      </c>
      <c r="H5386" s="123" t="s">
        <v>210</v>
      </c>
      <c r="I5386" s="123" t="s">
        <v>211</v>
      </c>
      <c r="J5386" s="251" t="s">
        <v>14</v>
      </c>
      <c r="K5386" s="181">
        <v>1</v>
      </c>
      <c r="L5386" s="181">
        <v>0</v>
      </c>
      <c r="M5386" s="181">
        <v>0</v>
      </c>
      <c r="N5386" s="182" t="s">
        <v>146</v>
      </c>
      <c r="O5386" s="183" t="s">
        <v>146</v>
      </c>
    </row>
    <row r="5387" spans="1:15" customFormat="1" ht="15.5" x14ac:dyDescent="0.35">
      <c r="A5387" s="176" t="s">
        <v>11509</v>
      </c>
      <c r="B5387" s="177" t="s">
        <v>11510</v>
      </c>
      <c r="C5387" s="176" t="s">
        <v>98</v>
      </c>
      <c r="D5387" s="176" t="s">
        <v>365</v>
      </c>
      <c r="E5387" s="176" t="s">
        <v>501</v>
      </c>
      <c r="F5387" s="176">
        <v>2024</v>
      </c>
      <c r="G5387" s="176" t="s">
        <v>138</v>
      </c>
      <c r="H5387" s="176" t="s">
        <v>210</v>
      </c>
      <c r="I5387" s="176" t="s">
        <v>211</v>
      </c>
      <c r="J5387" s="250" t="s">
        <v>13</v>
      </c>
      <c r="K5387" s="178">
        <v>17191</v>
      </c>
      <c r="L5387" s="178">
        <v>0</v>
      </c>
      <c r="M5387" s="178">
        <v>0</v>
      </c>
      <c r="N5387" s="182" t="s">
        <v>146</v>
      </c>
      <c r="O5387" s="183" t="s">
        <v>146</v>
      </c>
    </row>
    <row r="5388" spans="1:15" customFormat="1" ht="15.5" x14ac:dyDescent="0.35">
      <c r="A5388" s="123" t="s">
        <v>11511</v>
      </c>
      <c r="B5388" s="124" t="s">
        <v>11512</v>
      </c>
      <c r="C5388" s="123" t="s">
        <v>90</v>
      </c>
      <c r="D5388" s="123" t="s">
        <v>404</v>
      </c>
      <c r="E5388" s="123" t="s">
        <v>679</v>
      </c>
      <c r="F5388" s="123">
        <v>2024</v>
      </c>
      <c r="G5388" s="123" t="s">
        <v>138</v>
      </c>
      <c r="H5388" s="123" t="s">
        <v>321</v>
      </c>
      <c r="I5388" s="123" t="s">
        <v>322</v>
      </c>
      <c r="J5388" s="251" t="s">
        <v>77</v>
      </c>
      <c r="K5388" s="181">
        <v>33228</v>
      </c>
      <c r="L5388" s="181">
        <v>0</v>
      </c>
      <c r="M5388" s="181">
        <v>0</v>
      </c>
      <c r="N5388" s="182" t="s">
        <v>146</v>
      </c>
      <c r="O5388" s="183" t="s">
        <v>146</v>
      </c>
    </row>
    <row r="5389" spans="1:15" customFormat="1" ht="15.5" x14ac:dyDescent="0.35">
      <c r="A5389" s="176" t="s">
        <v>11513</v>
      </c>
      <c r="B5389" s="177" t="s">
        <v>11514</v>
      </c>
      <c r="C5389" s="176" t="s">
        <v>86</v>
      </c>
      <c r="D5389" s="176" t="s">
        <v>155</v>
      </c>
      <c r="E5389" s="176" t="s">
        <v>155</v>
      </c>
      <c r="F5389" s="176">
        <v>2024</v>
      </c>
      <c r="G5389" s="176" t="s">
        <v>251</v>
      </c>
      <c r="H5389" s="176" t="s">
        <v>144</v>
      </c>
      <c r="I5389" s="176" t="s">
        <v>144</v>
      </c>
      <c r="J5389" s="250" t="s">
        <v>77</v>
      </c>
      <c r="K5389" s="178">
        <v>310499</v>
      </c>
      <c r="L5389" s="178">
        <v>0</v>
      </c>
      <c r="M5389" s="178">
        <v>0</v>
      </c>
      <c r="N5389" s="182" t="s">
        <v>146</v>
      </c>
      <c r="O5389" s="183" t="s">
        <v>146</v>
      </c>
    </row>
    <row r="5390" spans="1:15" customFormat="1" ht="15.5" x14ac:dyDescent="0.35">
      <c r="A5390" s="123" t="s">
        <v>11515</v>
      </c>
      <c r="B5390" s="124" t="s">
        <v>11516</v>
      </c>
      <c r="C5390" s="123" t="s">
        <v>96</v>
      </c>
      <c r="D5390" s="123" t="s">
        <v>166</v>
      </c>
      <c r="E5390" s="123" t="s">
        <v>558</v>
      </c>
      <c r="F5390" s="123">
        <v>2024</v>
      </c>
      <c r="G5390" s="123" t="s">
        <v>138</v>
      </c>
      <c r="H5390" s="123" t="s">
        <v>151</v>
      </c>
      <c r="I5390" s="123" t="s">
        <v>200</v>
      </c>
      <c r="J5390" s="251" t="s">
        <v>13</v>
      </c>
      <c r="K5390" s="181">
        <v>1</v>
      </c>
      <c r="L5390" s="181">
        <v>0</v>
      </c>
      <c r="M5390" s="181">
        <v>0</v>
      </c>
      <c r="N5390" s="182" t="s">
        <v>146</v>
      </c>
      <c r="O5390" s="183" t="s">
        <v>146</v>
      </c>
    </row>
    <row r="5391" spans="1:15" customFormat="1" ht="15.5" x14ac:dyDescent="0.35">
      <c r="A5391" s="176" t="s">
        <v>11517</v>
      </c>
      <c r="B5391" s="177" t="s">
        <v>11518</v>
      </c>
      <c r="C5391" s="176" t="s">
        <v>93</v>
      </c>
      <c r="D5391" s="176" t="s">
        <v>194</v>
      </c>
      <c r="E5391" s="176" t="s">
        <v>782</v>
      </c>
      <c r="F5391" s="176">
        <v>2024</v>
      </c>
      <c r="G5391" s="176" t="s">
        <v>138</v>
      </c>
      <c r="H5391" s="176" t="s">
        <v>144</v>
      </c>
      <c r="I5391" s="176" t="s">
        <v>145</v>
      </c>
      <c r="J5391" s="250" t="s">
        <v>77</v>
      </c>
      <c r="K5391" s="178">
        <v>5175</v>
      </c>
      <c r="L5391" s="178">
        <v>0</v>
      </c>
      <c r="M5391" s="178">
        <v>0</v>
      </c>
      <c r="N5391" s="182" t="s">
        <v>146</v>
      </c>
      <c r="O5391" s="183" t="s">
        <v>146</v>
      </c>
    </row>
    <row r="5392" spans="1:15" customFormat="1" ht="15.5" x14ac:dyDescent="0.35">
      <c r="A5392" s="123" t="s">
        <v>11519</v>
      </c>
      <c r="B5392" s="124" t="s">
        <v>11520</v>
      </c>
      <c r="C5392" s="123" t="s">
        <v>91</v>
      </c>
      <c r="D5392" s="123" t="s">
        <v>155</v>
      </c>
      <c r="E5392" s="123" t="s">
        <v>155</v>
      </c>
      <c r="F5392" s="123">
        <v>2024</v>
      </c>
      <c r="G5392" s="123" t="s">
        <v>138</v>
      </c>
      <c r="H5392" s="123" t="s">
        <v>144</v>
      </c>
      <c r="I5392" s="123" t="s">
        <v>282</v>
      </c>
      <c r="J5392" s="251" t="s">
        <v>14</v>
      </c>
      <c r="K5392" s="181">
        <v>250</v>
      </c>
      <c r="L5392" s="181">
        <v>0</v>
      </c>
      <c r="M5392" s="181">
        <v>0</v>
      </c>
      <c r="N5392" s="182" t="s">
        <v>146</v>
      </c>
      <c r="O5392" s="183" t="s">
        <v>146</v>
      </c>
    </row>
    <row r="5393" spans="1:15" customFormat="1" ht="15.5" x14ac:dyDescent="0.35">
      <c r="A5393" s="176" t="s">
        <v>11521</v>
      </c>
      <c r="B5393" s="177" t="s">
        <v>11522</v>
      </c>
      <c r="C5393" s="176" t="s">
        <v>92</v>
      </c>
      <c r="D5393" s="176" t="s">
        <v>361</v>
      </c>
      <c r="E5393" s="176" t="s">
        <v>1218</v>
      </c>
      <c r="F5393" s="176">
        <v>2024</v>
      </c>
      <c r="G5393" s="176" t="s">
        <v>138</v>
      </c>
      <c r="H5393" s="176" t="s">
        <v>144</v>
      </c>
      <c r="I5393" s="176" t="s">
        <v>913</v>
      </c>
      <c r="J5393" s="250" t="s">
        <v>13</v>
      </c>
      <c r="K5393" s="178">
        <v>983</v>
      </c>
      <c r="L5393" s="178">
        <v>0</v>
      </c>
      <c r="M5393" s="178">
        <v>0</v>
      </c>
      <c r="N5393" s="182" t="s">
        <v>146</v>
      </c>
      <c r="O5393" s="183" t="s">
        <v>146</v>
      </c>
    </row>
    <row r="5394" spans="1:15" customFormat="1" ht="15.5" x14ac:dyDescent="0.35">
      <c r="A5394" s="123" t="s">
        <v>11523</v>
      </c>
      <c r="B5394" s="124" t="s">
        <v>11524</v>
      </c>
      <c r="C5394" s="123" t="s">
        <v>98</v>
      </c>
      <c r="D5394" s="123" t="s">
        <v>155</v>
      </c>
      <c r="E5394" s="123" t="s">
        <v>155</v>
      </c>
      <c r="F5394" s="123">
        <v>2024</v>
      </c>
      <c r="G5394" s="123" t="s">
        <v>138</v>
      </c>
      <c r="H5394" s="123" t="s">
        <v>210</v>
      </c>
      <c r="I5394" s="123" t="s">
        <v>211</v>
      </c>
      <c r="J5394" s="251" t="s">
        <v>14</v>
      </c>
      <c r="K5394" s="181">
        <v>1</v>
      </c>
      <c r="L5394" s="181">
        <v>0</v>
      </c>
      <c r="M5394" s="181">
        <v>0</v>
      </c>
      <c r="N5394" s="182" t="s">
        <v>146</v>
      </c>
      <c r="O5394" s="183" t="s">
        <v>146</v>
      </c>
    </row>
    <row r="5395" spans="1:15" customFormat="1" ht="15.5" x14ac:dyDescent="0.35">
      <c r="A5395" s="176" t="s">
        <v>11525</v>
      </c>
      <c r="B5395" s="177" t="s">
        <v>11526</v>
      </c>
      <c r="C5395" s="176" t="s">
        <v>88</v>
      </c>
      <c r="D5395" s="176" t="s">
        <v>626</v>
      </c>
      <c r="E5395" s="176" t="s">
        <v>627</v>
      </c>
      <c r="F5395" s="176">
        <v>2024</v>
      </c>
      <c r="G5395" s="176" t="s">
        <v>138</v>
      </c>
      <c r="H5395" s="176" t="s">
        <v>321</v>
      </c>
      <c r="I5395" s="176" t="s">
        <v>1181</v>
      </c>
      <c r="J5395" s="250" t="s">
        <v>77</v>
      </c>
      <c r="K5395" s="178">
        <v>1061238</v>
      </c>
      <c r="L5395" s="178">
        <v>0</v>
      </c>
      <c r="M5395" s="178">
        <v>0</v>
      </c>
      <c r="N5395" s="182" t="s">
        <v>146</v>
      </c>
      <c r="O5395" s="183" t="s">
        <v>146</v>
      </c>
    </row>
    <row r="5396" spans="1:15" customFormat="1" ht="15.5" x14ac:dyDescent="0.35">
      <c r="A5396" s="123" t="s">
        <v>11527</v>
      </c>
      <c r="B5396" s="124" t="s">
        <v>11528</v>
      </c>
      <c r="C5396" s="123" t="s">
        <v>87</v>
      </c>
      <c r="D5396" s="123" t="s">
        <v>155</v>
      </c>
      <c r="E5396" s="123" t="s">
        <v>155</v>
      </c>
      <c r="F5396" s="123">
        <v>2024</v>
      </c>
      <c r="G5396" s="123" t="s">
        <v>138</v>
      </c>
      <c r="H5396" s="123" t="s">
        <v>144</v>
      </c>
      <c r="I5396" s="123" t="s">
        <v>144</v>
      </c>
      <c r="J5396" s="251" t="s">
        <v>77</v>
      </c>
      <c r="K5396" s="181">
        <v>413030</v>
      </c>
      <c r="L5396" s="181">
        <v>0</v>
      </c>
      <c r="M5396" s="181">
        <v>0</v>
      </c>
      <c r="N5396" s="182" t="s">
        <v>146</v>
      </c>
      <c r="O5396" s="183" t="s">
        <v>146</v>
      </c>
    </row>
    <row r="5397" spans="1:15" customFormat="1" ht="15.5" x14ac:dyDescent="0.35">
      <c r="A5397" s="176" t="s">
        <v>11529</v>
      </c>
      <c r="B5397" s="177" t="s">
        <v>11530</v>
      </c>
      <c r="C5397" s="176" t="s">
        <v>87</v>
      </c>
      <c r="D5397" s="176" t="s">
        <v>155</v>
      </c>
      <c r="E5397" s="176" t="s">
        <v>155</v>
      </c>
      <c r="F5397" s="176">
        <v>2024</v>
      </c>
      <c r="G5397" s="176" t="s">
        <v>138</v>
      </c>
      <c r="H5397" s="176" t="s">
        <v>144</v>
      </c>
      <c r="I5397" s="176" t="s">
        <v>144</v>
      </c>
      <c r="J5397" s="250" t="s">
        <v>77</v>
      </c>
      <c r="K5397" s="178">
        <v>106035</v>
      </c>
      <c r="L5397" s="178">
        <v>0</v>
      </c>
      <c r="M5397" s="178">
        <v>0</v>
      </c>
      <c r="N5397" s="182" t="s">
        <v>146</v>
      </c>
      <c r="O5397" s="183" t="s">
        <v>146</v>
      </c>
    </row>
    <row r="5398" spans="1:15" customFormat="1" ht="15.5" x14ac:dyDescent="0.35">
      <c r="A5398" s="123" t="s">
        <v>11531</v>
      </c>
      <c r="B5398" s="124" t="s">
        <v>11532</v>
      </c>
      <c r="C5398" s="123" t="s">
        <v>90</v>
      </c>
      <c r="D5398" s="123" t="s">
        <v>155</v>
      </c>
      <c r="E5398" s="123" t="s">
        <v>155</v>
      </c>
      <c r="F5398" s="123">
        <v>2024</v>
      </c>
      <c r="G5398" s="123" t="s">
        <v>138</v>
      </c>
      <c r="H5398" s="123" t="s">
        <v>151</v>
      </c>
      <c r="I5398" s="123" t="s">
        <v>152</v>
      </c>
      <c r="J5398" s="251" t="s">
        <v>13</v>
      </c>
      <c r="K5398" s="181">
        <v>54777</v>
      </c>
      <c r="L5398" s="181">
        <v>0</v>
      </c>
      <c r="M5398" s="181">
        <v>0</v>
      </c>
      <c r="N5398" s="182" t="s">
        <v>146</v>
      </c>
      <c r="O5398" s="183" t="s">
        <v>146</v>
      </c>
    </row>
    <row r="5399" spans="1:15" customFormat="1" ht="15.5" x14ac:dyDescent="0.35">
      <c r="A5399" s="176" t="s">
        <v>11533</v>
      </c>
      <c r="B5399" s="177" t="s">
        <v>11534</v>
      </c>
      <c r="C5399" s="176" t="s">
        <v>96</v>
      </c>
      <c r="D5399" s="176" t="s">
        <v>166</v>
      </c>
      <c r="E5399" s="176" t="s">
        <v>1796</v>
      </c>
      <c r="F5399" s="176">
        <v>2024</v>
      </c>
      <c r="G5399" s="176" t="s">
        <v>138</v>
      </c>
      <c r="H5399" s="176" t="s">
        <v>151</v>
      </c>
      <c r="I5399" s="176" t="s">
        <v>152</v>
      </c>
      <c r="J5399" s="250" t="s">
        <v>13</v>
      </c>
      <c r="K5399" s="178">
        <v>51750</v>
      </c>
      <c r="L5399" s="178">
        <v>0</v>
      </c>
      <c r="M5399" s="178">
        <v>0</v>
      </c>
      <c r="N5399" s="182" t="s">
        <v>146</v>
      </c>
      <c r="O5399" s="183" t="s">
        <v>146</v>
      </c>
    </row>
    <row r="5400" spans="1:15" customFormat="1" ht="15.5" x14ac:dyDescent="0.35">
      <c r="A5400" s="123" t="s">
        <v>11535</v>
      </c>
      <c r="B5400" s="124" t="s">
        <v>11536</v>
      </c>
      <c r="C5400" s="123" t="s">
        <v>109</v>
      </c>
      <c r="D5400" s="123" t="s">
        <v>171</v>
      </c>
      <c r="E5400" s="123" t="s">
        <v>7245</v>
      </c>
      <c r="F5400" s="123">
        <v>2024</v>
      </c>
      <c r="G5400" s="123" t="s">
        <v>138</v>
      </c>
      <c r="H5400" s="123" t="s">
        <v>210</v>
      </c>
      <c r="I5400" s="123" t="s">
        <v>289</v>
      </c>
      <c r="J5400" s="251" t="s">
        <v>77</v>
      </c>
      <c r="K5400" s="181">
        <v>434742</v>
      </c>
      <c r="L5400" s="181">
        <v>0</v>
      </c>
      <c r="M5400" s="181">
        <v>0</v>
      </c>
      <c r="N5400" s="182" t="s">
        <v>146</v>
      </c>
      <c r="O5400" s="183" t="s">
        <v>146</v>
      </c>
    </row>
    <row r="5401" spans="1:15" customFormat="1" ht="15.5" x14ac:dyDescent="0.35">
      <c r="A5401" s="176" t="s">
        <v>11537</v>
      </c>
      <c r="B5401" s="177" t="s">
        <v>11538</v>
      </c>
      <c r="C5401" s="176" t="s">
        <v>109</v>
      </c>
      <c r="D5401" s="176" t="s">
        <v>288</v>
      </c>
      <c r="E5401" s="176" t="s">
        <v>155</v>
      </c>
      <c r="F5401" s="176">
        <v>2024</v>
      </c>
      <c r="G5401" s="176" t="s">
        <v>251</v>
      </c>
      <c r="H5401" s="176" t="s">
        <v>144</v>
      </c>
      <c r="I5401" s="176" t="s">
        <v>144</v>
      </c>
      <c r="J5401" s="250" t="s">
        <v>14</v>
      </c>
      <c r="K5401" s="178">
        <v>238048</v>
      </c>
      <c r="L5401" s="178">
        <v>0</v>
      </c>
      <c r="M5401" s="178">
        <v>0</v>
      </c>
      <c r="N5401" s="182" t="s">
        <v>146</v>
      </c>
      <c r="O5401" s="183" t="s">
        <v>146</v>
      </c>
    </row>
    <row r="5402" spans="1:15" customFormat="1" ht="15.5" x14ac:dyDescent="0.35">
      <c r="A5402" s="123" t="s">
        <v>11539</v>
      </c>
      <c r="B5402" s="124" t="s">
        <v>11540</v>
      </c>
      <c r="C5402" s="123" t="s">
        <v>92</v>
      </c>
      <c r="D5402" s="123" t="s">
        <v>361</v>
      </c>
      <c r="E5402" s="123" t="s">
        <v>1228</v>
      </c>
      <c r="F5402" s="123">
        <v>2024</v>
      </c>
      <c r="G5402" s="123" t="s">
        <v>251</v>
      </c>
      <c r="H5402" s="123" t="s">
        <v>210</v>
      </c>
      <c r="I5402" s="123" t="s">
        <v>211</v>
      </c>
      <c r="J5402" s="251" t="s">
        <v>13</v>
      </c>
      <c r="K5402" s="181">
        <v>7395</v>
      </c>
      <c r="L5402" s="181">
        <v>0</v>
      </c>
      <c r="M5402" s="181">
        <v>0</v>
      </c>
      <c r="N5402" s="182" t="s">
        <v>146</v>
      </c>
      <c r="O5402" s="183" t="s">
        <v>146</v>
      </c>
    </row>
    <row r="5403" spans="1:15" customFormat="1" ht="15.5" x14ac:dyDescent="0.35">
      <c r="A5403" s="176" t="s">
        <v>11541</v>
      </c>
      <c r="B5403" s="177" t="s">
        <v>11542</v>
      </c>
      <c r="C5403" s="176" t="s">
        <v>74</v>
      </c>
      <c r="D5403" s="176" t="s">
        <v>155</v>
      </c>
      <c r="E5403" s="176" t="s">
        <v>155</v>
      </c>
      <c r="F5403" s="176">
        <v>2024</v>
      </c>
      <c r="G5403" s="176" t="s">
        <v>2052</v>
      </c>
      <c r="H5403" s="176" t="s">
        <v>144</v>
      </c>
      <c r="I5403" s="176" t="s">
        <v>226</v>
      </c>
      <c r="J5403" s="250" t="s">
        <v>13</v>
      </c>
      <c r="K5403" s="178">
        <v>155249</v>
      </c>
      <c r="L5403" s="178">
        <v>0</v>
      </c>
      <c r="M5403" s="178">
        <v>0</v>
      </c>
      <c r="N5403" s="182" t="s">
        <v>146</v>
      </c>
      <c r="O5403" s="183" t="s">
        <v>146</v>
      </c>
    </row>
    <row r="5404" spans="1:15" customFormat="1" ht="15.5" x14ac:dyDescent="0.35">
      <c r="A5404" s="123" t="s">
        <v>11543</v>
      </c>
      <c r="B5404" s="124" t="s">
        <v>11544</v>
      </c>
      <c r="C5404" s="123" t="s">
        <v>96</v>
      </c>
      <c r="D5404" s="123" t="s">
        <v>166</v>
      </c>
      <c r="E5404" s="123" t="s">
        <v>600</v>
      </c>
      <c r="F5404" s="123">
        <v>2024</v>
      </c>
      <c r="G5404" s="123" t="s">
        <v>138</v>
      </c>
      <c r="H5404" s="123" t="s">
        <v>151</v>
      </c>
      <c r="I5404" s="123" t="s">
        <v>152</v>
      </c>
      <c r="J5404" s="251" t="s">
        <v>77</v>
      </c>
      <c r="K5404" s="181">
        <v>10000</v>
      </c>
      <c r="L5404" s="181">
        <v>0</v>
      </c>
      <c r="M5404" s="181">
        <v>0</v>
      </c>
      <c r="N5404" s="182" t="s">
        <v>146</v>
      </c>
      <c r="O5404" s="183" t="s">
        <v>146</v>
      </c>
    </row>
    <row r="5405" spans="1:15" customFormat="1" ht="15.5" x14ac:dyDescent="0.35">
      <c r="A5405" s="176" t="s">
        <v>11545</v>
      </c>
      <c r="B5405" s="177" t="s">
        <v>11546</v>
      </c>
      <c r="C5405" s="176" t="s">
        <v>74</v>
      </c>
      <c r="D5405" s="176" t="s">
        <v>155</v>
      </c>
      <c r="E5405" s="176" t="s">
        <v>155</v>
      </c>
      <c r="F5405" s="176">
        <v>2024</v>
      </c>
      <c r="G5405" s="176" t="s">
        <v>2052</v>
      </c>
      <c r="H5405" s="176" t="s">
        <v>144</v>
      </c>
      <c r="I5405" s="176" t="s">
        <v>226</v>
      </c>
      <c r="J5405" s="250" t="s">
        <v>13</v>
      </c>
      <c r="K5405" s="178">
        <v>103500</v>
      </c>
      <c r="L5405" s="178">
        <v>0</v>
      </c>
      <c r="M5405" s="178">
        <v>0</v>
      </c>
      <c r="N5405" s="182" t="s">
        <v>146</v>
      </c>
      <c r="O5405" s="183" t="s">
        <v>146</v>
      </c>
    </row>
    <row r="5406" spans="1:15" customFormat="1" ht="15.5" x14ac:dyDescent="0.35">
      <c r="A5406" s="123" t="s">
        <v>11547</v>
      </c>
      <c r="B5406" s="124" t="s">
        <v>11548</v>
      </c>
      <c r="C5406" s="123" t="s">
        <v>96</v>
      </c>
      <c r="D5406" s="123" t="s">
        <v>166</v>
      </c>
      <c r="E5406" s="123" t="s">
        <v>229</v>
      </c>
      <c r="F5406" s="123">
        <v>2024</v>
      </c>
      <c r="G5406" s="123" t="s">
        <v>138</v>
      </c>
      <c r="H5406" s="123" t="s">
        <v>847</v>
      </c>
      <c r="I5406" s="123" t="s">
        <v>848</v>
      </c>
      <c r="J5406" s="251" t="s">
        <v>13</v>
      </c>
      <c r="K5406" s="181">
        <v>439372</v>
      </c>
      <c r="L5406" s="181">
        <v>0</v>
      </c>
      <c r="M5406" s="181">
        <v>0</v>
      </c>
      <c r="N5406" s="182" t="s">
        <v>146</v>
      </c>
      <c r="O5406" s="183" t="s">
        <v>146</v>
      </c>
    </row>
    <row r="5407" spans="1:15" customFormat="1" ht="15.5" x14ac:dyDescent="0.35">
      <c r="A5407" s="176" t="s">
        <v>11549</v>
      </c>
      <c r="B5407" s="177" t="s">
        <v>11550</v>
      </c>
      <c r="C5407" s="176" t="s">
        <v>92</v>
      </c>
      <c r="D5407" s="176" t="s">
        <v>361</v>
      </c>
      <c r="E5407" s="176" t="s">
        <v>362</v>
      </c>
      <c r="F5407" s="176">
        <v>2024</v>
      </c>
      <c r="G5407" s="176" t="s">
        <v>138</v>
      </c>
      <c r="H5407" s="176" t="s">
        <v>162</v>
      </c>
      <c r="I5407" s="176" t="s">
        <v>2166</v>
      </c>
      <c r="J5407" s="250" t="s">
        <v>14</v>
      </c>
      <c r="K5407" s="178">
        <v>602368</v>
      </c>
      <c r="L5407" s="178">
        <v>0</v>
      </c>
      <c r="M5407" s="178">
        <v>0</v>
      </c>
      <c r="N5407" s="182" t="s">
        <v>146</v>
      </c>
      <c r="O5407" s="183" t="s">
        <v>146</v>
      </c>
    </row>
    <row r="5408" spans="1:15" customFormat="1" ht="15.5" x14ac:dyDescent="0.35">
      <c r="A5408" s="123" t="s">
        <v>11551</v>
      </c>
      <c r="B5408" s="124" t="s">
        <v>11552</v>
      </c>
      <c r="C5408" s="123" t="s">
        <v>92</v>
      </c>
      <c r="D5408" s="123" t="s">
        <v>361</v>
      </c>
      <c r="E5408" s="123" t="s">
        <v>362</v>
      </c>
      <c r="F5408" s="123">
        <v>2024</v>
      </c>
      <c r="G5408" s="123" t="s">
        <v>138</v>
      </c>
      <c r="H5408" s="123" t="s">
        <v>182</v>
      </c>
      <c r="I5408" s="123" t="s">
        <v>330</v>
      </c>
      <c r="J5408" s="251" t="s">
        <v>14</v>
      </c>
      <c r="K5408" s="181">
        <v>54785</v>
      </c>
      <c r="L5408" s="181">
        <v>0</v>
      </c>
      <c r="M5408" s="181">
        <v>0</v>
      </c>
      <c r="N5408" s="182" t="s">
        <v>146</v>
      </c>
      <c r="O5408" s="183" t="s">
        <v>146</v>
      </c>
    </row>
    <row r="5409" spans="1:15" customFormat="1" ht="15.5" x14ac:dyDescent="0.35">
      <c r="A5409" s="176" t="s">
        <v>11553</v>
      </c>
      <c r="B5409" s="177" t="s">
        <v>11554</v>
      </c>
      <c r="C5409" s="176" t="s">
        <v>98</v>
      </c>
      <c r="D5409" s="176" t="s">
        <v>158</v>
      </c>
      <c r="E5409" s="176" t="s">
        <v>798</v>
      </c>
      <c r="F5409" s="176">
        <v>2024</v>
      </c>
      <c r="G5409" s="176" t="s">
        <v>138</v>
      </c>
      <c r="H5409" s="176" t="s">
        <v>210</v>
      </c>
      <c r="I5409" s="176" t="s">
        <v>429</v>
      </c>
      <c r="J5409" s="250" t="s">
        <v>14</v>
      </c>
      <c r="K5409" s="178">
        <v>61582</v>
      </c>
      <c r="L5409" s="178">
        <v>0</v>
      </c>
      <c r="M5409" s="178">
        <v>0</v>
      </c>
      <c r="N5409" s="182" t="s">
        <v>146</v>
      </c>
      <c r="O5409" s="183" t="s">
        <v>146</v>
      </c>
    </row>
    <row r="5410" spans="1:15" customFormat="1" ht="15.5" x14ac:dyDescent="0.35">
      <c r="A5410" s="123" t="s">
        <v>11555</v>
      </c>
      <c r="B5410" s="124" t="s">
        <v>11556</v>
      </c>
      <c r="C5410" s="123" t="s">
        <v>96</v>
      </c>
      <c r="D5410" s="123" t="s">
        <v>166</v>
      </c>
      <c r="E5410" s="123" t="s">
        <v>1796</v>
      </c>
      <c r="F5410" s="123">
        <v>2024</v>
      </c>
      <c r="G5410" s="123" t="s">
        <v>138</v>
      </c>
      <c r="H5410" s="123" t="s">
        <v>144</v>
      </c>
      <c r="I5410" s="123" t="s">
        <v>145</v>
      </c>
      <c r="J5410" s="251" t="s">
        <v>77</v>
      </c>
      <c r="K5410" s="181">
        <v>20000</v>
      </c>
      <c r="L5410" s="181">
        <v>0</v>
      </c>
      <c r="M5410" s="181">
        <v>0</v>
      </c>
      <c r="N5410" s="182" t="s">
        <v>146</v>
      </c>
      <c r="O5410" s="183" t="s">
        <v>146</v>
      </c>
    </row>
    <row r="5411" spans="1:15" customFormat="1" ht="15.5" x14ac:dyDescent="0.35">
      <c r="A5411" s="176" t="s">
        <v>11557</v>
      </c>
      <c r="B5411" s="177" t="s">
        <v>11558</v>
      </c>
      <c r="C5411" s="176" t="s">
        <v>92</v>
      </c>
      <c r="D5411" s="176" t="s">
        <v>361</v>
      </c>
      <c r="E5411" s="176" t="s">
        <v>1017</v>
      </c>
      <c r="F5411" s="176">
        <v>2024</v>
      </c>
      <c r="G5411" s="176" t="s">
        <v>251</v>
      </c>
      <c r="H5411" s="176" t="s">
        <v>182</v>
      </c>
      <c r="I5411" s="176" t="s">
        <v>330</v>
      </c>
      <c r="J5411" s="250" t="s">
        <v>13</v>
      </c>
      <c r="K5411" s="178">
        <v>103500</v>
      </c>
      <c r="L5411" s="178">
        <v>0</v>
      </c>
      <c r="M5411" s="178">
        <v>0</v>
      </c>
      <c r="N5411" s="182" t="s">
        <v>146</v>
      </c>
      <c r="O5411" s="183" t="s">
        <v>146</v>
      </c>
    </row>
    <row r="5412" spans="1:15" customFormat="1" ht="15.5" x14ac:dyDescent="0.35">
      <c r="A5412" s="123" t="s">
        <v>11559</v>
      </c>
      <c r="B5412" s="124" t="s">
        <v>11560</v>
      </c>
      <c r="C5412" s="123" t="s">
        <v>87</v>
      </c>
      <c r="D5412" s="123" t="s">
        <v>60</v>
      </c>
      <c r="E5412" s="123" t="s">
        <v>60</v>
      </c>
      <c r="F5412" s="123">
        <v>2024</v>
      </c>
      <c r="G5412" s="123" t="s">
        <v>138</v>
      </c>
      <c r="H5412" s="123" t="s">
        <v>144</v>
      </c>
      <c r="I5412" s="123" t="s">
        <v>261</v>
      </c>
      <c r="J5412" s="251" t="s">
        <v>13</v>
      </c>
      <c r="K5412" s="181">
        <v>75998</v>
      </c>
      <c r="L5412" s="181">
        <v>0</v>
      </c>
      <c r="M5412" s="181">
        <v>0</v>
      </c>
      <c r="N5412" s="182" t="s">
        <v>146</v>
      </c>
      <c r="O5412" s="183" t="s">
        <v>146</v>
      </c>
    </row>
    <row r="5413" spans="1:15" customFormat="1" ht="15.5" x14ac:dyDescent="0.35">
      <c r="A5413" s="176" t="s">
        <v>11561</v>
      </c>
      <c r="B5413" s="177" t="s">
        <v>11562</v>
      </c>
      <c r="C5413" s="176" t="s">
        <v>91</v>
      </c>
      <c r="D5413" s="176" t="s">
        <v>384</v>
      </c>
      <c r="E5413" s="176" t="s">
        <v>3093</v>
      </c>
      <c r="F5413" s="176">
        <v>2024</v>
      </c>
      <c r="G5413" s="176" t="s">
        <v>138</v>
      </c>
      <c r="H5413" s="176" t="s">
        <v>182</v>
      </c>
      <c r="I5413" s="176" t="s">
        <v>330</v>
      </c>
      <c r="J5413" s="250" t="s">
        <v>13</v>
      </c>
      <c r="K5413" s="178">
        <v>187011</v>
      </c>
      <c r="L5413" s="178">
        <v>0</v>
      </c>
      <c r="M5413" s="178">
        <v>0</v>
      </c>
      <c r="N5413" s="182" t="s">
        <v>146</v>
      </c>
      <c r="O5413" s="183" t="s">
        <v>146</v>
      </c>
    </row>
    <row r="5414" spans="1:15" customFormat="1" ht="15.5" x14ac:dyDescent="0.35">
      <c r="A5414" s="123" t="s">
        <v>11563</v>
      </c>
      <c r="B5414" s="124" t="s">
        <v>11564</v>
      </c>
      <c r="C5414" s="123" t="s">
        <v>92</v>
      </c>
      <c r="D5414" s="123" t="s">
        <v>361</v>
      </c>
      <c r="E5414" s="123" t="s">
        <v>3377</v>
      </c>
      <c r="F5414" s="123">
        <v>2024</v>
      </c>
      <c r="G5414" s="123" t="s">
        <v>138</v>
      </c>
      <c r="H5414" s="123" t="s">
        <v>144</v>
      </c>
      <c r="I5414" s="123" t="s">
        <v>145</v>
      </c>
      <c r="J5414" s="251" t="s">
        <v>13</v>
      </c>
      <c r="K5414" s="181">
        <v>35349</v>
      </c>
      <c r="L5414" s="181">
        <v>0</v>
      </c>
      <c r="M5414" s="181">
        <v>0</v>
      </c>
      <c r="N5414" s="182" t="s">
        <v>146</v>
      </c>
      <c r="O5414" s="183" t="s">
        <v>146</v>
      </c>
    </row>
    <row r="5415" spans="1:15" customFormat="1" ht="15.5" x14ac:dyDescent="0.35">
      <c r="A5415" s="176" t="s">
        <v>11565</v>
      </c>
      <c r="B5415" s="177" t="s">
        <v>11566</v>
      </c>
      <c r="C5415" s="176" t="s">
        <v>84</v>
      </c>
      <c r="D5415" s="176" t="s">
        <v>440</v>
      </c>
      <c r="E5415" s="176" t="s">
        <v>440</v>
      </c>
      <c r="F5415" s="176">
        <v>2024</v>
      </c>
      <c r="G5415" s="176" t="s">
        <v>138</v>
      </c>
      <c r="H5415" s="176" t="s">
        <v>210</v>
      </c>
      <c r="I5415" s="176" t="s">
        <v>289</v>
      </c>
      <c r="J5415" s="250" t="s">
        <v>13</v>
      </c>
      <c r="K5415" s="178">
        <v>2</v>
      </c>
      <c r="L5415" s="178">
        <v>0</v>
      </c>
      <c r="M5415" s="178">
        <v>0</v>
      </c>
      <c r="N5415" s="182" t="s">
        <v>146</v>
      </c>
      <c r="O5415" s="183" t="s">
        <v>146</v>
      </c>
    </row>
    <row r="5416" spans="1:15" customFormat="1" ht="15.5" x14ac:dyDescent="0.35">
      <c r="A5416" s="123" t="s">
        <v>11567</v>
      </c>
      <c r="B5416" s="124" t="s">
        <v>11568</v>
      </c>
      <c r="C5416" s="123" t="s">
        <v>90</v>
      </c>
      <c r="D5416" s="123" t="s">
        <v>155</v>
      </c>
      <c r="E5416" s="123" t="s">
        <v>155</v>
      </c>
      <c r="F5416" s="123">
        <v>2024</v>
      </c>
      <c r="G5416" s="123" t="s">
        <v>138</v>
      </c>
      <c r="H5416" s="123" t="s">
        <v>144</v>
      </c>
      <c r="I5416" s="123" t="s">
        <v>145</v>
      </c>
      <c r="J5416" s="251" t="s">
        <v>13</v>
      </c>
      <c r="K5416" s="181">
        <v>77363</v>
      </c>
      <c r="L5416" s="181">
        <v>0</v>
      </c>
      <c r="M5416" s="181">
        <v>0</v>
      </c>
      <c r="N5416" s="182" t="s">
        <v>146</v>
      </c>
      <c r="O5416" s="183" t="s">
        <v>146</v>
      </c>
    </row>
    <row r="5417" spans="1:15" customFormat="1" ht="15.5" x14ac:dyDescent="0.35">
      <c r="A5417" s="176" t="s">
        <v>11569</v>
      </c>
      <c r="B5417" s="177" t="s">
        <v>11570</v>
      </c>
      <c r="C5417" s="176" t="s">
        <v>92</v>
      </c>
      <c r="D5417" s="176" t="s">
        <v>721</v>
      </c>
      <c r="E5417" s="176" t="s">
        <v>1403</v>
      </c>
      <c r="F5417" s="176">
        <v>2024</v>
      </c>
      <c r="G5417" s="176" t="s">
        <v>138</v>
      </c>
      <c r="H5417" s="176" t="s">
        <v>210</v>
      </c>
      <c r="I5417" s="176" t="s">
        <v>429</v>
      </c>
      <c r="J5417" s="250" t="s">
        <v>14</v>
      </c>
      <c r="K5417" s="178">
        <v>107122</v>
      </c>
      <c r="L5417" s="178">
        <v>0</v>
      </c>
      <c r="M5417" s="178">
        <v>0</v>
      </c>
      <c r="N5417" s="182" t="s">
        <v>146</v>
      </c>
      <c r="O5417" s="183" t="s">
        <v>146</v>
      </c>
    </row>
    <row r="5418" spans="1:15" customFormat="1" ht="15.5" x14ac:dyDescent="0.35">
      <c r="A5418" s="123" t="s">
        <v>11571</v>
      </c>
      <c r="B5418" s="124" t="s">
        <v>11572</v>
      </c>
      <c r="C5418" s="123" t="s">
        <v>84</v>
      </c>
      <c r="D5418" s="123" t="s">
        <v>155</v>
      </c>
      <c r="E5418" s="123" t="s">
        <v>155</v>
      </c>
      <c r="F5418" s="123">
        <v>2024</v>
      </c>
      <c r="G5418" s="123" t="s">
        <v>138</v>
      </c>
      <c r="H5418" s="123" t="s">
        <v>151</v>
      </c>
      <c r="I5418" s="123" t="s">
        <v>152</v>
      </c>
      <c r="J5418" s="251" t="s">
        <v>77</v>
      </c>
      <c r="K5418" s="181">
        <v>307813</v>
      </c>
      <c r="L5418" s="181">
        <v>0</v>
      </c>
      <c r="M5418" s="181">
        <v>0</v>
      </c>
      <c r="N5418" s="182" t="s">
        <v>146</v>
      </c>
      <c r="O5418" s="183" t="s">
        <v>146</v>
      </c>
    </row>
    <row r="5419" spans="1:15" customFormat="1" ht="15.5" x14ac:dyDescent="0.35">
      <c r="A5419" s="176" t="s">
        <v>11573</v>
      </c>
      <c r="B5419" s="177" t="s">
        <v>11574</v>
      </c>
      <c r="C5419" s="176" t="s">
        <v>89</v>
      </c>
      <c r="D5419" s="176" t="s">
        <v>155</v>
      </c>
      <c r="E5419" s="176" t="s">
        <v>155</v>
      </c>
      <c r="F5419" s="176">
        <v>2024</v>
      </c>
      <c r="G5419" s="176" t="s">
        <v>138</v>
      </c>
      <c r="H5419" s="176" t="s">
        <v>151</v>
      </c>
      <c r="I5419" s="176" t="s">
        <v>152</v>
      </c>
      <c r="J5419" s="250" t="s">
        <v>77</v>
      </c>
      <c r="K5419" s="178">
        <v>1501</v>
      </c>
      <c r="L5419" s="178">
        <v>0</v>
      </c>
      <c r="M5419" s="178">
        <v>0</v>
      </c>
      <c r="N5419" s="182" t="s">
        <v>146</v>
      </c>
      <c r="O5419" s="183" t="s">
        <v>146</v>
      </c>
    </row>
    <row r="5420" spans="1:15" customFormat="1" ht="15.5" x14ac:dyDescent="0.35">
      <c r="A5420" s="123" t="s">
        <v>11575</v>
      </c>
      <c r="B5420" s="124" t="s">
        <v>11576</v>
      </c>
      <c r="C5420" s="123" t="s">
        <v>100</v>
      </c>
      <c r="D5420" s="123" t="s">
        <v>73</v>
      </c>
      <c r="E5420" s="123" t="s">
        <v>1009</v>
      </c>
      <c r="F5420" s="123">
        <v>2024</v>
      </c>
      <c r="G5420" s="123" t="s">
        <v>138</v>
      </c>
      <c r="H5420" s="123" t="s">
        <v>144</v>
      </c>
      <c r="I5420" s="123" t="s">
        <v>282</v>
      </c>
      <c r="J5420" s="251" t="s">
        <v>77</v>
      </c>
      <c r="K5420" s="181">
        <v>438003</v>
      </c>
      <c r="L5420" s="181">
        <v>0</v>
      </c>
      <c r="M5420" s="181">
        <v>0</v>
      </c>
      <c r="N5420" s="182" t="s">
        <v>146</v>
      </c>
      <c r="O5420" s="183" t="s">
        <v>146</v>
      </c>
    </row>
    <row r="5421" spans="1:15" customFormat="1" ht="15.5" x14ac:dyDescent="0.35">
      <c r="A5421" s="176" t="s">
        <v>11577</v>
      </c>
      <c r="B5421" s="177" t="s">
        <v>11578</v>
      </c>
      <c r="C5421" s="176" t="s">
        <v>111</v>
      </c>
      <c r="D5421" s="176" t="s">
        <v>155</v>
      </c>
      <c r="E5421" s="176" t="s">
        <v>155</v>
      </c>
      <c r="F5421" s="176">
        <v>2024</v>
      </c>
      <c r="G5421" s="176" t="s">
        <v>138</v>
      </c>
      <c r="H5421" s="176" t="s">
        <v>151</v>
      </c>
      <c r="I5421" s="176" t="s">
        <v>152</v>
      </c>
      <c r="J5421" s="250" t="s">
        <v>14</v>
      </c>
      <c r="K5421" s="178">
        <v>124076</v>
      </c>
      <c r="L5421" s="178">
        <v>0</v>
      </c>
      <c r="M5421" s="178">
        <v>0</v>
      </c>
      <c r="N5421" s="182" t="s">
        <v>146</v>
      </c>
      <c r="O5421" s="183" t="s">
        <v>146</v>
      </c>
    </row>
    <row r="5422" spans="1:15" customFormat="1" ht="15.5" x14ac:dyDescent="0.35">
      <c r="A5422" s="123" t="s">
        <v>11579</v>
      </c>
      <c r="B5422" s="124" t="s">
        <v>11580</v>
      </c>
      <c r="C5422" s="123" t="s">
        <v>96</v>
      </c>
      <c r="D5422" s="123" t="s">
        <v>136</v>
      </c>
      <c r="E5422" s="123" t="s">
        <v>371</v>
      </c>
      <c r="F5422" s="123">
        <v>2024</v>
      </c>
      <c r="G5422" s="123" t="s">
        <v>138</v>
      </c>
      <c r="H5422" s="123" t="s">
        <v>210</v>
      </c>
      <c r="I5422" s="123" t="s">
        <v>429</v>
      </c>
      <c r="J5422" s="251" t="s">
        <v>77</v>
      </c>
      <c r="K5422" s="181">
        <v>440</v>
      </c>
      <c r="L5422" s="181">
        <v>0</v>
      </c>
      <c r="M5422" s="181">
        <v>0</v>
      </c>
      <c r="N5422" s="182" t="s">
        <v>146</v>
      </c>
      <c r="O5422" s="183" t="s">
        <v>146</v>
      </c>
    </row>
    <row r="5423" spans="1:15" customFormat="1" ht="15.5" x14ac:dyDescent="0.35">
      <c r="A5423" s="176" t="s">
        <v>11581</v>
      </c>
      <c r="B5423" s="177" t="s">
        <v>11582</v>
      </c>
      <c r="C5423" s="176" t="s">
        <v>92</v>
      </c>
      <c r="D5423" s="176" t="s">
        <v>361</v>
      </c>
      <c r="E5423" s="176" t="s">
        <v>2908</v>
      </c>
      <c r="F5423" s="176">
        <v>2024</v>
      </c>
      <c r="G5423" s="176" t="s">
        <v>138</v>
      </c>
      <c r="H5423" s="176" t="s">
        <v>144</v>
      </c>
      <c r="I5423" s="176" t="s">
        <v>943</v>
      </c>
      <c r="J5423" s="250" t="s">
        <v>14</v>
      </c>
      <c r="K5423" s="178">
        <v>106121</v>
      </c>
      <c r="L5423" s="178">
        <v>0</v>
      </c>
      <c r="M5423" s="178">
        <v>0</v>
      </c>
      <c r="N5423" s="182" t="s">
        <v>146</v>
      </c>
      <c r="O5423" s="183" t="s">
        <v>146</v>
      </c>
    </row>
    <row r="5424" spans="1:15" customFormat="1" ht="15.5" x14ac:dyDescent="0.35">
      <c r="A5424" s="123" t="s">
        <v>11583</v>
      </c>
      <c r="B5424" s="124" t="s">
        <v>11584</v>
      </c>
      <c r="C5424" s="123" t="s">
        <v>90</v>
      </c>
      <c r="D5424" s="123" t="s">
        <v>911</v>
      </c>
      <c r="E5424" s="123" t="s">
        <v>2388</v>
      </c>
      <c r="F5424" s="123">
        <v>2024</v>
      </c>
      <c r="G5424" s="123" t="s">
        <v>251</v>
      </c>
      <c r="H5424" s="123" t="s">
        <v>182</v>
      </c>
      <c r="I5424" s="123" t="s">
        <v>330</v>
      </c>
      <c r="J5424" s="251" t="s">
        <v>13</v>
      </c>
      <c r="K5424" s="181">
        <v>73366</v>
      </c>
      <c r="L5424" s="181">
        <v>0</v>
      </c>
      <c r="M5424" s="181">
        <v>0</v>
      </c>
      <c r="N5424" s="182" t="s">
        <v>146</v>
      </c>
      <c r="O5424" s="183" t="s">
        <v>146</v>
      </c>
    </row>
    <row r="5425" spans="1:15" customFormat="1" ht="15.5" x14ac:dyDescent="0.35">
      <c r="A5425" s="176" t="s">
        <v>11585</v>
      </c>
      <c r="B5425" s="177" t="s">
        <v>11586</v>
      </c>
      <c r="C5425" s="176" t="s">
        <v>90</v>
      </c>
      <c r="D5425" s="176" t="s">
        <v>306</v>
      </c>
      <c r="E5425" s="176" t="s">
        <v>3130</v>
      </c>
      <c r="F5425" s="176">
        <v>2024</v>
      </c>
      <c r="G5425" s="176" t="s">
        <v>138</v>
      </c>
      <c r="H5425" s="176" t="s">
        <v>182</v>
      </c>
      <c r="I5425" s="176" t="s">
        <v>330</v>
      </c>
      <c r="J5425" s="250" t="s">
        <v>77</v>
      </c>
      <c r="K5425" s="178">
        <v>231998</v>
      </c>
      <c r="L5425" s="178">
        <v>0</v>
      </c>
      <c r="M5425" s="178">
        <v>0</v>
      </c>
      <c r="N5425" s="182" t="s">
        <v>146</v>
      </c>
      <c r="O5425" s="183" t="s">
        <v>146</v>
      </c>
    </row>
    <row r="5426" spans="1:15" customFormat="1" ht="15.5" x14ac:dyDescent="0.35">
      <c r="A5426" s="123" t="s">
        <v>11587</v>
      </c>
      <c r="B5426" s="124" t="s">
        <v>11588</v>
      </c>
      <c r="C5426" s="123" t="s">
        <v>93</v>
      </c>
      <c r="D5426" s="123" t="s">
        <v>194</v>
      </c>
      <c r="E5426" s="123" t="s">
        <v>10791</v>
      </c>
      <c r="F5426" s="123">
        <v>2024</v>
      </c>
      <c r="G5426" s="123" t="s">
        <v>138</v>
      </c>
      <c r="H5426" s="123" t="s">
        <v>144</v>
      </c>
      <c r="I5426" s="123" t="s">
        <v>145</v>
      </c>
      <c r="J5426" s="251" t="s">
        <v>77</v>
      </c>
      <c r="K5426" s="181">
        <v>899603</v>
      </c>
      <c r="L5426" s="181">
        <v>0</v>
      </c>
      <c r="M5426" s="181">
        <v>0</v>
      </c>
      <c r="N5426" s="182" t="s">
        <v>146</v>
      </c>
      <c r="O5426" s="183" t="s">
        <v>146</v>
      </c>
    </row>
    <row r="5427" spans="1:15" customFormat="1" ht="15.5" x14ac:dyDescent="0.35">
      <c r="A5427" s="176" t="s">
        <v>11589</v>
      </c>
      <c r="B5427" s="177" t="s">
        <v>11590</v>
      </c>
      <c r="C5427" s="176" t="s">
        <v>92</v>
      </c>
      <c r="D5427" s="176" t="s">
        <v>361</v>
      </c>
      <c r="E5427" s="176" t="s">
        <v>974</v>
      </c>
      <c r="F5427" s="176">
        <v>2024</v>
      </c>
      <c r="G5427" s="176" t="s">
        <v>138</v>
      </c>
      <c r="H5427" s="176" t="s">
        <v>151</v>
      </c>
      <c r="I5427" s="176" t="s">
        <v>200</v>
      </c>
      <c r="J5427" s="250" t="s">
        <v>77</v>
      </c>
      <c r="K5427" s="178">
        <v>51750</v>
      </c>
      <c r="L5427" s="178">
        <v>0</v>
      </c>
      <c r="M5427" s="178">
        <v>0</v>
      </c>
      <c r="N5427" s="182" t="s">
        <v>146</v>
      </c>
      <c r="O5427" s="183" t="s">
        <v>146</v>
      </c>
    </row>
    <row r="5428" spans="1:15" customFormat="1" ht="15.5" x14ac:dyDescent="0.35">
      <c r="A5428" s="123" t="s">
        <v>11591</v>
      </c>
      <c r="B5428" s="124" t="s">
        <v>11592</v>
      </c>
      <c r="C5428" s="123" t="s">
        <v>91</v>
      </c>
      <c r="D5428" s="123" t="s">
        <v>384</v>
      </c>
      <c r="E5428" s="123" t="s">
        <v>3150</v>
      </c>
      <c r="F5428" s="123">
        <v>2024</v>
      </c>
      <c r="G5428" s="123" t="s">
        <v>138</v>
      </c>
      <c r="H5428" s="123" t="s">
        <v>210</v>
      </c>
      <c r="I5428" s="123" t="s">
        <v>211</v>
      </c>
      <c r="J5428" s="251" t="s">
        <v>77</v>
      </c>
      <c r="K5428" s="181">
        <v>10727691</v>
      </c>
      <c r="L5428" s="181">
        <v>0</v>
      </c>
      <c r="M5428" s="181">
        <v>0</v>
      </c>
      <c r="N5428" s="182" t="s">
        <v>146</v>
      </c>
      <c r="O5428" s="183" t="s">
        <v>146</v>
      </c>
    </row>
    <row r="5429" spans="1:15" customFormat="1" ht="15.5" x14ac:dyDescent="0.35">
      <c r="A5429" s="176" t="s">
        <v>11593</v>
      </c>
      <c r="B5429" s="177" t="s">
        <v>11594</v>
      </c>
      <c r="C5429" s="176" t="s">
        <v>92</v>
      </c>
      <c r="D5429" s="176" t="s">
        <v>361</v>
      </c>
      <c r="E5429" s="176" t="s">
        <v>1017</v>
      </c>
      <c r="F5429" s="176">
        <v>2024</v>
      </c>
      <c r="G5429" s="176" t="s">
        <v>138</v>
      </c>
      <c r="H5429" s="176" t="s">
        <v>321</v>
      </c>
      <c r="I5429" s="176" t="s">
        <v>322</v>
      </c>
      <c r="J5429" s="250" t="s">
        <v>14</v>
      </c>
      <c r="K5429" s="178">
        <v>52208</v>
      </c>
      <c r="L5429" s="178">
        <v>0</v>
      </c>
      <c r="M5429" s="178">
        <v>0</v>
      </c>
      <c r="N5429" s="182" t="s">
        <v>146</v>
      </c>
      <c r="O5429" s="183" t="s">
        <v>146</v>
      </c>
    </row>
    <row r="5430" spans="1:15" customFormat="1" ht="15.5" x14ac:dyDescent="0.35">
      <c r="A5430" s="123" t="s">
        <v>11595</v>
      </c>
      <c r="B5430" s="124" t="s">
        <v>11596</v>
      </c>
      <c r="C5430" s="123" t="s">
        <v>98</v>
      </c>
      <c r="D5430" s="123" t="s">
        <v>158</v>
      </c>
      <c r="E5430" s="123" t="s">
        <v>309</v>
      </c>
      <c r="F5430" s="123">
        <v>2024</v>
      </c>
      <c r="G5430" s="123" t="s">
        <v>138</v>
      </c>
      <c r="H5430" s="123" t="s">
        <v>162</v>
      </c>
      <c r="I5430" s="123" t="s">
        <v>252</v>
      </c>
      <c r="J5430" s="251" t="s">
        <v>13</v>
      </c>
      <c r="K5430" s="181">
        <v>103770</v>
      </c>
      <c r="L5430" s="181">
        <v>0</v>
      </c>
      <c r="M5430" s="181">
        <v>0</v>
      </c>
      <c r="N5430" s="182" t="s">
        <v>146</v>
      </c>
      <c r="O5430" s="183" t="s">
        <v>146</v>
      </c>
    </row>
    <row r="5431" spans="1:15" customFormat="1" ht="15.5" x14ac:dyDescent="0.35">
      <c r="A5431" s="176" t="s">
        <v>11597</v>
      </c>
      <c r="B5431" s="177" t="s">
        <v>11598</v>
      </c>
      <c r="C5431" s="176" t="s">
        <v>98</v>
      </c>
      <c r="D5431" s="176" t="s">
        <v>190</v>
      </c>
      <c r="E5431" s="176" t="s">
        <v>568</v>
      </c>
      <c r="F5431" s="176">
        <v>2024</v>
      </c>
      <c r="G5431" s="176" t="s">
        <v>138</v>
      </c>
      <c r="H5431" s="176" t="s">
        <v>196</v>
      </c>
      <c r="I5431" s="176" t="s">
        <v>196</v>
      </c>
      <c r="J5431" s="250" t="s">
        <v>13</v>
      </c>
      <c r="K5431" s="178">
        <v>95220</v>
      </c>
      <c r="L5431" s="178">
        <v>0</v>
      </c>
      <c r="M5431" s="178">
        <v>0</v>
      </c>
      <c r="N5431" s="182" t="s">
        <v>146</v>
      </c>
      <c r="O5431" s="183" t="s">
        <v>146</v>
      </c>
    </row>
    <row r="5432" spans="1:15" customFormat="1" ht="15.5" x14ac:dyDescent="0.35">
      <c r="A5432" s="123" t="s">
        <v>11599</v>
      </c>
      <c r="B5432" s="124" t="s">
        <v>11600</v>
      </c>
      <c r="C5432" s="123" t="s">
        <v>84</v>
      </c>
      <c r="D5432" s="123" t="s">
        <v>155</v>
      </c>
      <c r="E5432" s="123" t="s">
        <v>155</v>
      </c>
      <c r="F5432" s="123">
        <v>2024</v>
      </c>
      <c r="G5432" s="123" t="s">
        <v>251</v>
      </c>
      <c r="H5432" s="123" t="s">
        <v>144</v>
      </c>
      <c r="I5432" s="123" t="s">
        <v>261</v>
      </c>
      <c r="J5432" s="251" t="s">
        <v>77</v>
      </c>
      <c r="K5432" s="181">
        <v>101035</v>
      </c>
      <c r="L5432" s="181">
        <v>0</v>
      </c>
      <c r="M5432" s="181">
        <v>0</v>
      </c>
      <c r="N5432" s="182" t="s">
        <v>146</v>
      </c>
      <c r="O5432" s="183" t="s">
        <v>146</v>
      </c>
    </row>
    <row r="5433" spans="1:15" customFormat="1" ht="15.5" x14ac:dyDescent="0.35">
      <c r="A5433" s="176" t="s">
        <v>11601</v>
      </c>
      <c r="B5433" s="177" t="s">
        <v>11602</v>
      </c>
      <c r="C5433" s="176" t="s">
        <v>84</v>
      </c>
      <c r="D5433" s="176" t="s">
        <v>155</v>
      </c>
      <c r="E5433" s="176" t="s">
        <v>155</v>
      </c>
      <c r="F5433" s="176">
        <v>2024</v>
      </c>
      <c r="G5433" s="176" t="s">
        <v>251</v>
      </c>
      <c r="H5433" s="176" t="s">
        <v>144</v>
      </c>
      <c r="I5433" s="176" t="s">
        <v>261</v>
      </c>
      <c r="J5433" s="250" t="s">
        <v>77</v>
      </c>
      <c r="K5433" s="178">
        <v>211476</v>
      </c>
      <c r="L5433" s="178">
        <v>0</v>
      </c>
      <c r="M5433" s="178">
        <v>0</v>
      </c>
      <c r="N5433" s="182" t="s">
        <v>146</v>
      </c>
      <c r="O5433" s="183" t="s">
        <v>146</v>
      </c>
    </row>
    <row r="5434" spans="1:15" customFormat="1" ht="15.5" x14ac:dyDescent="0.35">
      <c r="A5434" s="123" t="s">
        <v>11603</v>
      </c>
      <c r="B5434" s="124" t="s">
        <v>11604</v>
      </c>
      <c r="C5434" s="123" t="s">
        <v>93</v>
      </c>
      <c r="D5434" s="123" t="s">
        <v>194</v>
      </c>
      <c r="E5434" s="123" t="s">
        <v>194</v>
      </c>
      <c r="F5434" s="123">
        <v>2024</v>
      </c>
      <c r="G5434" s="123" t="s">
        <v>138</v>
      </c>
      <c r="H5434" s="123" t="s">
        <v>144</v>
      </c>
      <c r="I5434" s="123" t="s">
        <v>145</v>
      </c>
      <c r="J5434" s="251" t="s">
        <v>77</v>
      </c>
      <c r="K5434" s="181">
        <v>1087177</v>
      </c>
      <c r="L5434" s="181">
        <v>0</v>
      </c>
      <c r="M5434" s="181">
        <v>0</v>
      </c>
      <c r="N5434" s="182" t="s">
        <v>146</v>
      </c>
      <c r="O5434" s="183" t="s">
        <v>146</v>
      </c>
    </row>
    <row r="5435" spans="1:15" customFormat="1" ht="15.5" x14ac:dyDescent="0.35">
      <c r="A5435" s="176" t="s">
        <v>11605</v>
      </c>
      <c r="B5435" s="177" t="s">
        <v>11606</v>
      </c>
      <c r="C5435" s="176" t="s">
        <v>91</v>
      </c>
      <c r="D5435" s="176" t="s">
        <v>393</v>
      </c>
      <c r="E5435" s="176" t="s">
        <v>3914</v>
      </c>
      <c r="F5435" s="176">
        <v>2024</v>
      </c>
      <c r="G5435" s="176" t="s">
        <v>138</v>
      </c>
      <c r="H5435" s="176" t="s">
        <v>144</v>
      </c>
      <c r="I5435" s="176" t="s">
        <v>145</v>
      </c>
      <c r="J5435" s="250" t="s">
        <v>13</v>
      </c>
      <c r="K5435" s="178">
        <v>11454365</v>
      </c>
      <c r="L5435" s="178">
        <v>0</v>
      </c>
      <c r="M5435" s="178">
        <v>0</v>
      </c>
      <c r="N5435" s="182" t="s">
        <v>146</v>
      </c>
      <c r="O5435" s="183" t="s">
        <v>146</v>
      </c>
    </row>
    <row r="5436" spans="1:15" customFormat="1" ht="15.5" x14ac:dyDescent="0.35">
      <c r="A5436" s="123" t="s">
        <v>11607</v>
      </c>
      <c r="B5436" s="124" t="s">
        <v>11608</v>
      </c>
      <c r="C5436" s="123" t="s">
        <v>111</v>
      </c>
      <c r="D5436" s="123" t="s">
        <v>155</v>
      </c>
      <c r="E5436" s="123" t="s">
        <v>155</v>
      </c>
      <c r="F5436" s="123">
        <v>2024</v>
      </c>
      <c r="G5436" s="123" t="s">
        <v>138</v>
      </c>
      <c r="H5436" s="123" t="s">
        <v>182</v>
      </c>
      <c r="I5436" s="123" t="s">
        <v>330</v>
      </c>
      <c r="J5436" s="251" t="s">
        <v>77</v>
      </c>
      <c r="K5436" s="181">
        <v>600</v>
      </c>
      <c r="L5436" s="181">
        <v>0</v>
      </c>
      <c r="M5436" s="181">
        <v>0</v>
      </c>
      <c r="N5436" s="182" t="s">
        <v>146</v>
      </c>
      <c r="O5436" s="183" t="s">
        <v>146</v>
      </c>
    </row>
    <row r="5437" spans="1:15" customFormat="1" ht="15.5" x14ac:dyDescent="0.35">
      <c r="A5437" s="176" t="s">
        <v>11609</v>
      </c>
      <c r="B5437" s="177" t="s">
        <v>11610</v>
      </c>
      <c r="C5437" s="176" t="s">
        <v>92</v>
      </c>
      <c r="D5437" s="176" t="s">
        <v>540</v>
      </c>
      <c r="E5437" s="176" t="s">
        <v>1377</v>
      </c>
      <c r="F5437" s="176">
        <v>2024</v>
      </c>
      <c r="G5437" s="176" t="s">
        <v>138</v>
      </c>
      <c r="H5437" s="176" t="s">
        <v>196</v>
      </c>
      <c r="I5437" s="176" t="s">
        <v>196</v>
      </c>
      <c r="J5437" s="250" t="s">
        <v>14</v>
      </c>
      <c r="K5437" s="178">
        <v>42000</v>
      </c>
      <c r="L5437" s="178">
        <v>0</v>
      </c>
      <c r="M5437" s="178">
        <v>0</v>
      </c>
      <c r="N5437" s="182" t="s">
        <v>146</v>
      </c>
      <c r="O5437" s="183" t="s">
        <v>146</v>
      </c>
    </row>
    <row r="5438" spans="1:15" customFormat="1" ht="15.5" x14ac:dyDescent="0.35">
      <c r="A5438" s="123" t="s">
        <v>11611</v>
      </c>
      <c r="B5438" s="124" t="s">
        <v>11612</v>
      </c>
      <c r="C5438" s="123" t="s">
        <v>92</v>
      </c>
      <c r="D5438" s="123" t="s">
        <v>540</v>
      </c>
      <c r="E5438" s="123" t="s">
        <v>1377</v>
      </c>
      <c r="F5438" s="123">
        <v>2024</v>
      </c>
      <c r="G5438" s="123" t="s">
        <v>138</v>
      </c>
      <c r="H5438" s="123" t="s">
        <v>196</v>
      </c>
      <c r="I5438" s="123" t="s">
        <v>196</v>
      </c>
      <c r="J5438" s="251" t="s">
        <v>77</v>
      </c>
      <c r="K5438" s="181">
        <v>45540</v>
      </c>
      <c r="L5438" s="181">
        <v>0</v>
      </c>
      <c r="M5438" s="181">
        <v>0</v>
      </c>
      <c r="N5438" s="182" t="s">
        <v>146</v>
      </c>
      <c r="O5438" s="183" t="s">
        <v>146</v>
      </c>
    </row>
    <row r="5439" spans="1:15" customFormat="1" ht="15.5" x14ac:dyDescent="0.35">
      <c r="A5439" s="176" t="s">
        <v>11613</v>
      </c>
      <c r="B5439" s="177" t="s">
        <v>11614</v>
      </c>
      <c r="C5439" s="176" t="s">
        <v>92</v>
      </c>
      <c r="D5439" s="176" t="s">
        <v>540</v>
      </c>
      <c r="E5439" s="176" t="s">
        <v>1377</v>
      </c>
      <c r="F5439" s="176">
        <v>2024</v>
      </c>
      <c r="G5439" s="176" t="s">
        <v>138</v>
      </c>
      <c r="H5439" s="176" t="s">
        <v>144</v>
      </c>
      <c r="I5439" s="176" t="s">
        <v>943</v>
      </c>
      <c r="J5439" s="250" t="s">
        <v>13</v>
      </c>
      <c r="K5439" s="178">
        <v>2000</v>
      </c>
      <c r="L5439" s="178">
        <v>0</v>
      </c>
      <c r="M5439" s="178">
        <v>0</v>
      </c>
      <c r="N5439" s="182" t="s">
        <v>146</v>
      </c>
      <c r="O5439" s="183" t="s">
        <v>146</v>
      </c>
    </row>
    <row r="5440" spans="1:15" customFormat="1" ht="15.5" x14ac:dyDescent="0.35">
      <c r="A5440" s="123" t="s">
        <v>11615</v>
      </c>
      <c r="B5440" s="124" t="s">
        <v>11616</v>
      </c>
      <c r="C5440" s="123" t="s">
        <v>92</v>
      </c>
      <c r="D5440" s="123" t="s">
        <v>540</v>
      </c>
      <c r="E5440" s="123" t="s">
        <v>1377</v>
      </c>
      <c r="F5440" s="123">
        <v>2024</v>
      </c>
      <c r="G5440" s="123" t="s">
        <v>138</v>
      </c>
      <c r="H5440" s="123" t="s">
        <v>210</v>
      </c>
      <c r="I5440" s="123" t="s">
        <v>289</v>
      </c>
      <c r="J5440" s="251" t="s">
        <v>77</v>
      </c>
      <c r="K5440" s="181">
        <v>42435</v>
      </c>
      <c r="L5440" s="181">
        <v>0</v>
      </c>
      <c r="M5440" s="181">
        <v>0</v>
      </c>
      <c r="N5440" s="182" t="s">
        <v>146</v>
      </c>
      <c r="O5440" s="183" t="s">
        <v>146</v>
      </c>
    </row>
    <row r="5441" spans="1:15" customFormat="1" ht="15.5" x14ac:dyDescent="0.35">
      <c r="A5441" s="176" t="s">
        <v>11617</v>
      </c>
      <c r="B5441" s="177" t="s">
        <v>11618</v>
      </c>
      <c r="C5441" s="176" t="s">
        <v>93</v>
      </c>
      <c r="D5441" s="176" t="s">
        <v>194</v>
      </c>
      <c r="E5441" s="176" t="s">
        <v>1081</v>
      </c>
      <c r="F5441" s="176">
        <v>2024</v>
      </c>
      <c r="G5441" s="176" t="s">
        <v>138</v>
      </c>
      <c r="H5441" s="176" t="s">
        <v>144</v>
      </c>
      <c r="I5441" s="176" t="s">
        <v>913</v>
      </c>
      <c r="J5441" s="250" t="s">
        <v>77</v>
      </c>
      <c r="K5441" s="178">
        <v>346670</v>
      </c>
      <c r="L5441" s="178">
        <v>0</v>
      </c>
      <c r="M5441" s="178">
        <v>0</v>
      </c>
      <c r="N5441" s="182" t="s">
        <v>146</v>
      </c>
      <c r="O5441" s="183" t="s">
        <v>146</v>
      </c>
    </row>
    <row r="5442" spans="1:15" customFormat="1" ht="15.5" x14ac:dyDescent="0.35">
      <c r="A5442" s="123" t="s">
        <v>11619</v>
      </c>
      <c r="B5442" s="124" t="s">
        <v>11620</v>
      </c>
      <c r="C5442" s="123" t="s">
        <v>90</v>
      </c>
      <c r="D5442" s="123" t="s">
        <v>404</v>
      </c>
      <c r="E5442" s="123" t="s">
        <v>679</v>
      </c>
      <c r="F5442" s="123">
        <v>2024</v>
      </c>
      <c r="G5442" s="123" t="s">
        <v>138</v>
      </c>
      <c r="H5442" s="123" t="s">
        <v>196</v>
      </c>
      <c r="I5442" s="123" t="s">
        <v>196</v>
      </c>
      <c r="J5442" s="251" t="s">
        <v>13</v>
      </c>
      <c r="K5442" s="181">
        <v>53302</v>
      </c>
      <c r="L5442" s="181">
        <v>0</v>
      </c>
      <c r="M5442" s="181">
        <v>0</v>
      </c>
      <c r="N5442" s="182" t="s">
        <v>146</v>
      </c>
      <c r="O5442" s="183" t="s">
        <v>146</v>
      </c>
    </row>
    <row r="5443" spans="1:15" customFormat="1" ht="15.5" x14ac:dyDescent="0.35">
      <c r="A5443" s="176" t="s">
        <v>11621</v>
      </c>
      <c r="B5443" s="177" t="s">
        <v>11622</v>
      </c>
      <c r="C5443" s="176" t="s">
        <v>86</v>
      </c>
      <c r="D5443" s="176" t="s">
        <v>199</v>
      </c>
      <c r="E5443" s="176" t="s">
        <v>968</v>
      </c>
      <c r="F5443" s="176">
        <v>2024</v>
      </c>
      <c r="G5443" s="176" t="s">
        <v>138</v>
      </c>
      <c r="H5443" s="176" t="s">
        <v>321</v>
      </c>
      <c r="I5443" s="176" t="s">
        <v>1181</v>
      </c>
      <c r="J5443" s="250" t="s">
        <v>13</v>
      </c>
      <c r="K5443" s="178">
        <v>819400</v>
      </c>
      <c r="L5443" s="178">
        <v>0</v>
      </c>
      <c r="M5443" s="178">
        <v>0</v>
      </c>
      <c r="N5443" s="182" t="s">
        <v>146</v>
      </c>
      <c r="O5443" s="183" t="s">
        <v>146</v>
      </c>
    </row>
    <row r="5444" spans="1:15" customFormat="1" ht="15.5" x14ac:dyDescent="0.35">
      <c r="A5444" s="123" t="s">
        <v>11623</v>
      </c>
      <c r="B5444" s="124" t="s">
        <v>11624</v>
      </c>
      <c r="C5444" s="123" t="s">
        <v>109</v>
      </c>
      <c r="D5444" s="123" t="s">
        <v>368</v>
      </c>
      <c r="E5444" s="123" t="s">
        <v>2339</v>
      </c>
      <c r="F5444" s="123">
        <v>2024</v>
      </c>
      <c r="G5444" s="123" t="s">
        <v>138</v>
      </c>
      <c r="H5444" s="123" t="s">
        <v>151</v>
      </c>
      <c r="I5444" s="123" t="s">
        <v>152</v>
      </c>
      <c r="J5444" s="251" t="s">
        <v>13</v>
      </c>
      <c r="K5444" s="181">
        <v>52267</v>
      </c>
      <c r="L5444" s="181">
        <v>0</v>
      </c>
      <c r="M5444" s="181">
        <v>0</v>
      </c>
      <c r="N5444" s="182" t="s">
        <v>146</v>
      </c>
      <c r="O5444" s="183" t="s">
        <v>146</v>
      </c>
    </row>
    <row r="5445" spans="1:15" customFormat="1" ht="15.5" x14ac:dyDescent="0.35">
      <c r="A5445" s="176" t="s">
        <v>11625</v>
      </c>
      <c r="B5445" s="177" t="s">
        <v>11626</v>
      </c>
      <c r="C5445" s="176" t="s">
        <v>100</v>
      </c>
      <c r="D5445" s="176" t="s">
        <v>155</v>
      </c>
      <c r="E5445" s="176" t="s">
        <v>155</v>
      </c>
      <c r="F5445" s="176">
        <v>2024</v>
      </c>
      <c r="G5445" s="176" t="s">
        <v>138</v>
      </c>
      <c r="H5445" s="176" t="s">
        <v>847</v>
      </c>
      <c r="I5445" s="176" t="s">
        <v>848</v>
      </c>
      <c r="J5445" s="250" t="s">
        <v>13</v>
      </c>
      <c r="K5445" s="178">
        <v>117777</v>
      </c>
      <c r="L5445" s="178">
        <v>0</v>
      </c>
      <c r="M5445" s="178">
        <v>0</v>
      </c>
      <c r="N5445" s="182" t="s">
        <v>146</v>
      </c>
      <c r="O5445" s="183" t="s">
        <v>146</v>
      </c>
    </row>
    <row r="5446" spans="1:15" customFormat="1" ht="15.5" x14ac:dyDescent="0.35">
      <c r="A5446" s="123" t="s">
        <v>11627</v>
      </c>
      <c r="B5446" s="124" t="s">
        <v>11628</v>
      </c>
      <c r="C5446" s="123" t="s">
        <v>86</v>
      </c>
      <c r="D5446" s="123" t="s">
        <v>906</v>
      </c>
      <c r="E5446" s="123" t="s">
        <v>1223</v>
      </c>
      <c r="F5446" s="123">
        <v>2024</v>
      </c>
      <c r="G5446" s="123" t="s">
        <v>2052</v>
      </c>
      <c r="H5446" s="123" t="s">
        <v>210</v>
      </c>
      <c r="I5446" s="123" t="s">
        <v>289</v>
      </c>
      <c r="J5446" s="251" t="s">
        <v>14</v>
      </c>
      <c r="K5446" s="181">
        <v>693181</v>
      </c>
      <c r="L5446" s="181">
        <v>0</v>
      </c>
      <c r="M5446" s="181">
        <v>0</v>
      </c>
      <c r="N5446" s="182" t="s">
        <v>146</v>
      </c>
      <c r="O5446" s="183" t="s">
        <v>146</v>
      </c>
    </row>
    <row r="5447" spans="1:15" customFormat="1" ht="15.5" x14ac:dyDescent="0.35">
      <c r="A5447" s="176" t="s">
        <v>11629</v>
      </c>
      <c r="B5447" s="177" t="s">
        <v>11630</v>
      </c>
      <c r="C5447" s="176" t="s">
        <v>92</v>
      </c>
      <c r="D5447" s="176" t="s">
        <v>361</v>
      </c>
      <c r="E5447" s="176" t="s">
        <v>974</v>
      </c>
      <c r="F5447" s="176">
        <v>2024</v>
      </c>
      <c r="G5447" s="176" t="s">
        <v>138</v>
      </c>
      <c r="H5447" s="176" t="s">
        <v>151</v>
      </c>
      <c r="I5447" s="176" t="s">
        <v>200</v>
      </c>
      <c r="J5447" s="250" t="s">
        <v>77</v>
      </c>
      <c r="K5447" s="178">
        <v>15525</v>
      </c>
      <c r="L5447" s="178">
        <v>0</v>
      </c>
      <c r="M5447" s="178">
        <v>0</v>
      </c>
      <c r="N5447" s="182" t="s">
        <v>146</v>
      </c>
      <c r="O5447" s="183" t="s">
        <v>146</v>
      </c>
    </row>
    <row r="5448" spans="1:15" customFormat="1" ht="15.5" x14ac:dyDescent="0.35">
      <c r="A5448" s="123" t="s">
        <v>11631</v>
      </c>
      <c r="B5448" s="124" t="s">
        <v>11632</v>
      </c>
      <c r="C5448" s="123" t="s">
        <v>93</v>
      </c>
      <c r="D5448" s="123" t="s">
        <v>315</v>
      </c>
      <c r="E5448" s="123" t="s">
        <v>475</v>
      </c>
      <c r="F5448" s="123">
        <v>2024</v>
      </c>
      <c r="G5448" s="123" t="s">
        <v>138</v>
      </c>
      <c r="H5448" s="123" t="s">
        <v>144</v>
      </c>
      <c r="I5448" s="123" t="s">
        <v>145</v>
      </c>
      <c r="J5448" s="251" t="s">
        <v>77</v>
      </c>
      <c r="K5448" s="181">
        <v>6210</v>
      </c>
      <c r="L5448" s="181">
        <v>0</v>
      </c>
      <c r="M5448" s="181">
        <v>0</v>
      </c>
      <c r="N5448" s="182" t="s">
        <v>146</v>
      </c>
      <c r="O5448" s="183" t="s">
        <v>146</v>
      </c>
    </row>
    <row r="5449" spans="1:15" customFormat="1" ht="15.5" x14ac:dyDescent="0.35">
      <c r="A5449" s="176" t="s">
        <v>11633</v>
      </c>
      <c r="B5449" s="177" t="s">
        <v>11634</v>
      </c>
      <c r="C5449" s="176" t="s">
        <v>88</v>
      </c>
      <c r="D5449" s="176" t="s">
        <v>396</v>
      </c>
      <c r="E5449" s="176" t="s">
        <v>396</v>
      </c>
      <c r="F5449" s="176">
        <v>2024</v>
      </c>
      <c r="G5449" s="176" t="s">
        <v>251</v>
      </c>
      <c r="H5449" s="176" t="s">
        <v>182</v>
      </c>
      <c r="I5449" s="176" t="s">
        <v>330</v>
      </c>
      <c r="J5449" s="250" t="s">
        <v>13</v>
      </c>
      <c r="K5449" s="178">
        <v>27000</v>
      </c>
      <c r="L5449" s="178">
        <v>0</v>
      </c>
      <c r="M5449" s="178">
        <v>0</v>
      </c>
      <c r="N5449" s="182" t="s">
        <v>146</v>
      </c>
      <c r="O5449" s="183" t="s">
        <v>146</v>
      </c>
    </row>
    <row r="5450" spans="1:15" customFormat="1" ht="15.5" x14ac:dyDescent="0.35">
      <c r="A5450" s="123" t="s">
        <v>11635</v>
      </c>
      <c r="B5450" s="124" t="s">
        <v>11636</v>
      </c>
      <c r="C5450" s="123" t="s">
        <v>109</v>
      </c>
      <c r="D5450" s="123" t="s">
        <v>288</v>
      </c>
      <c r="E5450" s="123" t="s">
        <v>616</v>
      </c>
      <c r="F5450" s="123">
        <v>2024</v>
      </c>
      <c r="G5450" s="123" t="s">
        <v>138</v>
      </c>
      <c r="H5450" s="123" t="s">
        <v>144</v>
      </c>
      <c r="I5450" s="123" t="s">
        <v>913</v>
      </c>
      <c r="J5450" s="251" t="s">
        <v>13</v>
      </c>
      <c r="K5450" s="181">
        <v>319571</v>
      </c>
      <c r="L5450" s="181">
        <v>0</v>
      </c>
      <c r="M5450" s="181">
        <v>0</v>
      </c>
      <c r="N5450" s="182" t="s">
        <v>146</v>
      </c>
      <c r="O5450" s="183" t="s">
        <v>146</v>
      </c>
    </row>
    <row r="5451" spans="1:15" customFormat="1" ht="15.5" x14ac:dyDescent="0.35">
      <c r="A5451" s="176" t="s">
        <v>11637</v>
      </c>
      <c r="B5451" s="177" t="s">
        <v>11638</v>
      </c>
      <c r="C5451" s="176" t="s">
        <v>93</v>
      </c>
      <c r="D5451" s="176" t="s">
        <v>155</v>
      </c>
      <c r="E5451" s="176" t="s">
        <v>155</v>
      </c>
      <c r="F5451" s="176">
        <v>2024</v>
      </c>
      <c r="G5451" s="176" t="s">
        <v>138</v>
      </c>
      <c r="H5451" s="176" t="s">
        <v>144</v>
      </c>
      <c r="I5451" s="176" t="s">
        <v>145</v>
      </c>
      <c r="J5451" s="250" t="s">
        <v>13</v>
      </c>
      <c r="K5451" s="178">
        <v>1</v>
      </c>
      <c r="L5451" s="178">
        <v>0</v>
      </c>
      <c r="M5451" s="178">
        <v>0</v>
      </c>
      <c r="N5451" s="182" t="s">
        <v>146</v>
      </c>
      <c r="O5451" s="183" t="s">
        <v>146</v>
      </c>
    </row>
    <row r="5452" spans="1:15" customFormat="1" ht="15.5" x14ac:dyDescent="0.35">
      <c r="A5452" s="123" t="s">
        <v>11639</v>
      </c>
      <c r="B5452" s="124" t="s">
        <v>11640</v>
      </c>
      <c r="C5452" s="123" t="s">
        <v>96</v>
      </c>
      <c r="D5452" s="123" t="s">
        <v>136</v>
      </c>
      <c r="E5452" s="123" t="s">
        <v>155</v>
      </c>
      <c r="F5452" s="123">
        <v>2024</v>
      </c>
      <c r="G5452" s="123" t="s">
        <v>138</v>
      </c>
      <c r="H5452" s="123" t="s">
        <v>151</v>
      </c>
      <c r="I5452" s="123" t="s">
        <v>200</v>
      </c>
      <c r="J5452" s="251" t="s">
        <v>13</v>
      </c>
      <c r="K5452" s="181">
        <v>18480</v>
      </c>
      <c r="L5452" s="181">
        <v>0</v>
      </c>
      <c r="M5452" s="181">
        <v>0</v>
      </c>
      <c r="N5452" s="182" t="s">
        <v>146</v>
      </c>
      <c r="O5452" s="183" t="s">
        <v>146</v>
      </c>
    </row>
    <row r="5453" spans="1:15" customFormat="1" ht="15.5" x14ac:dyDescent="0.35">
      <c r="A5453" s="176" t="s">
        <v>11641</v>
      </c>
      <c r="B5453" s="177" t="s">
        <v>11642</v>
      </c>
      <c r="C5453" s="176" t="s">
        <v>91</v>
      </c>
      <c r="D5453" s="176" t="s">
        <v>155</v>
      </c>
      <c r="E5453" s="176" t="s">
        <v>155</v>
      </c>
      <c r="F5453" s="176">
        <v>2024</v>
      </c>
      <c r="G5453" s="176" t="s">
        <v>138</v>
      </c>
      <c r="H5453" s="176" t="s">
        <v>270</v>
      </c>
      <c r="I5453" s="176" t="s">
        <v>1382</v>
      </c>
      <c r="J5453" s="250" t="s">
        <v>13</v>
      </c>
      <c r="K5453" s="178">
        <v>390923</v>
      </c>
      <c r="L5453" s="178">
        <v>0</v>
      </c>
      <c r="M5453" s="178">
        <v>0</v>
      </c>
      <c r="N5453" s="182" t="s">
        <v>146</v>
      </c>
      <c r="O5453" s="183" t="s">
        <v>146</v>
      </c>
    </row>
    <row r="5454" spans="1:15" customFormat="1" ht="15.5" x14ac:dyDescent="0.35">
      <c r="A5454" s="123" t="s">
        <v>11643</v>
      </c>
      <c r="B5454" s="124" t="s">
        <v>11644</v>
      </c>
      <c r="C5454" s="123" t="s">
        <v>100</v>
      </c>
      <c r="D5454" s="123" t="s">
        <v>155</v>
      </c>
      <c r="E5454" s="123" t="s">
        <v>155</v>
      </c>
      <c r="F5454" s="123">
        <v>2024</v>
      </c>
      <c r="G5454" s="123" t="s">
        <v>138</v>
      </c>
      <c r="H5454" s="123" t="s">
        <v>1651</v>
      </c>
      <c r="I5454" s="123" t="s">
        <v>4766</v>
      </c>
      <c r="J5454" s="251" t="s">
        <v>13</v>
      </c>
      <c r="K5454" s="181">
        <v>161709</v>
      </c>
      <c r="L5454" s="181">
        <v>0</v>
      </c>
      <c r="M5454" s="181">
        <v>0</v>
      </c>
      <c r="N5454" s="182" t="s">
        <v>146</v>
      </c>
      <c r="O5454" s="183" t="s">
        <v>146</v>
      </c>
    </row>
    <row r="5455" spans="1:15" customFormat="1" ht="15.5" x14ac:dyDescent="0.35">
      <c r="A5455" s="176" t="s">
        <v>11645</v>
      </c>
      <c r="B5455" s="177" t="s">
        <v>11646</v>
      </c>
      <c r="C5455" s="176" t="s">
        <v>100</v>
      </c>
      <c r="D5455" s="176" t="s">
        <v>155</v>
      </c>
      <c r="E5455" s="176" t="s">
        <v>155</v>
      </c>
      <c r="F5455" s="176">
        <v>2024</v>
      </c>
      <c r="G5455" s="176" t="s">
        <v>138</v>
      </c>
      <c r="H5455" s="176" t="s">
        <v>210</v>
      </c>
      <c r="I5455" s="176" t="s">
        <v>429</v>
      </c>
      <c r="J5455" s="250" t="s">
        <v>13</v>
      </c>
      <c r="K5455" s="178">
        <v>52150</v>
      </c>
      <c r="L5455" s="178">
        <v>0</v>
      </c>
      <c r="M5455" s="178">
        <v>0</v>
      </c>
      <c r="N5455" s="182" t="s">
        <v>146</v>
      </c>
      <c r="O5455" s="183" t="s">
        <v>146</v>
      </c>
    </row>
    <row r="5456" spans="1:15" customFormat="1" ht="15.5" x14ac:dyDescent="0.35">
      <c r="A5456" s="123" t="s">
        <v>11647</v>
      </c>
      <c r="B5456" s="124" t="s">
        <v>11648</v>
      </c>
      <c r="C5456" s="123" t="s">
        <v>87</v>
      </c>
      <c r="D5456" s="123" t="s">
        <v>60</v>
      </c>
      <c r="E5456" s="123" t="s">
        <v>418</v>
      </c>
      <c r="F5456" s="123">
        <v>2024</v>
      </c>
      <c r="G5456" s="123" t="s">
        <v>138</v>
      </c>
      <c r="H5456" s="123" t="s">
        <v>196</v>
      </c>
      <c r="I5456" s="123" t="s">
        <v>196</v>
      </c>
      <c r="J5456" s="251" t="s">
        <v>77</v>
      </c>
      <c r="K5456" s="181">
        <v>113527</v>
      </c>
      <c r="L5456" s="181">
        <v>0</v>
      </c>
      <c r="M5456" s="181">
        <v>0</v>
      </c>
      <c r="N5456" s="182" t="s">
        <v>146</v>
      </c>
      <c r="O5456" s="183" t="s">
        <v>146</v>
      </c>
    </row>
    <row r="5457" spans="1:15" customFormat="1" ht="15.5" x14ac:dyDescent="0.35">
      <c r="A5457" s="176" t="s">
        <v>11649</v>
      </c>
      <c r="B5457" s="177" t="s">
        <v>11650</v>
      </c>
      <c r="C5457" s="176" t="s">
        <v>93</v>
      </c>
      <c r="D5457" s="176" t="s">
        <v>315</v>
      </c>
      <c r="E5457" s="176" t="s">
        <v>5357</v>
      </c>
      <c r="F5457" s="176">
        <v>2024</v>
      </c>
      <c r="G5457" s="176" t="s">
        <v>138</v>
      </c>
      <c r="H5457" s="176" t="s">
        <v>182</v>
      </c>
      <c r="I5457" s="176" t="s">
        <v>330</v>
      </c>
      <c r="J5457" s="250" t="s">
        <v>13</v>
      </c>
      <c r="K5457" s="178">
        <v>16357</v>
      </c>
      <c r="L5457" s="178">
        <v>0</v>
      </c>
      <c r="M5457" s="178">
        <v>0</v>
      </c>
      <c r="N5457" s="182" t="s">
        <v>146</v>
      </c>
      <c r="O5457" s="183" t="s">
        <v>146</v>
      </c>
    </row>
    <row r="5458" spans="1:15" customFormat="1" ht="15.5" x14ac:dyDescent="0.35">
      <c r="A5458" s="123" t="s">
        <v>11651</v>
      </c>
      <c r="B5458" s="124" t="s">
        <v>11652</v>
      </c>
      <c r="C5458" s="123" t="s">
        <v>96</v>
      </c>
      <c r="D5458" s="123" t="s">
        <v>166</v>
      </c>
      <c r="E5458" s="123" t="s">
        <v>1796</v>
      </c>
      <c r="F5458" s="123">
        <v>2024</v>
      </c>
      <c r="G5458" s="123" t="s">
        <v>138</v>
      </c>
      <c r="H5458" s="123" t="s">
        <v>139</v>
      </c>
      <c r="I5458" s="123" t="s">
        <v>886</v>
      </c>
      <c r="J5458" s="251" t="s">
        <v>77</v>
      </c>
      <c r="K5458" s="181">
        <v>10</v>
      </c>
      <c r="L5458" s="181">
        <v>0</v>
      </c>
      <c r="M5458" s="181">
        <v>0</v>
      </c>
      <c r="N5458" s="182" t="s">
        <v>146</v>
      </c>
      <c r="O5458" s="183" t="s">
        <v>146</v>
      </c>
    </row>
    <row r="5459" spans="1:15" customFormat="1" ht="15.5" x14ac:dyDescent="0.35">
      <c r="A5459" s="176" t="s">
        <v>11653</v>
      </c>
      <c r="B5459" s="177" t="s">
        <v>11654</v>
      </c>
      <c r="C5459" s="176" t="s">
        <v>93</v>
      </c>
      <c r="D5459" s="176" t="s">
        <v>245</v>
      </c>
      <c r="E5459" s="176" t="s">
        <v>246</v>
      </c>
      <c r="F5459" s="176">
        <v>2024</v>
      </c>
      <c r="G5459" s="176" t="s">
        <v>138</v>
      </c>
      <c r="H5459" s="176" t="s">
        <v>144</v>
      </c>
      <c r="I5459" s="176" t="s">
        <v>145</v>
      </c>
      <c r="J5459" s="250" t="s">
        <v>77</v>
      </c>
      <c r="K5459" s="178">
        <v>21986</v>
      </c>
      <c r="L5459" s="178">
        <v>0</v>
      </c>
      <c r="M5459" s="178">
        <v>0</v>
      </c>
      <c r="N5459" s="182" t="s">
        <v>146</v>
      </c>
      <c r="O5459" s="183" t="s">
        <v>146</v>
      </c>
    </row>
    <row r="5460" spans="1:15" customFormat="1" ht="15.5" x14ac:dyDescent="0.35">
      <c r="A5460" s="123" t="s">
        <v>11655</v>
      </c>
      <c r="B5460" s="124" t="s">
        <v>11656</v>
      </c>
      <c r="C5460" s="123" t="s">
        <v>93</v>
      </c>
      <c r="D5460" s="123" t="s">
        <v>315</v>
      </c>
      <c r="E5460" s="123" t="s">
        <v>316</v>
      </c>
      <c r="F5460" s="123">
        <v>2024</v>
      </c>
      <c r="G5460" s="123" t="s">
        <v>138</v>
      </c>
      <c r="H5460" s="123" t="s">
        <v>144</v>
      </c>
      <c r="I5460" s="123" t="s">
        <v>145</v>
      </c>
      <c r="J5460" s="251" t="s">
        <v>77</v>
      </c>
      <c r="K5460" s="181">
        <v>3815909</v>
      </c>
      <c r="L5460" s="181">
        <v>0</v>
      </c>
      <c r="M5460" s="181">
        <v>0</v>
      </c>
      <c r="N5460" s="182" t="s">
        <v>146</v>
      </c>
      <c r="O5460" s="183" t="s">
        <v>146</v>
      </c>
    </row>
    <row r="5461" spans="1:15" customFormat="1" ht="15.5" x14ac:dyDescent="0.35">
      <c r="A5461" s="176" t="s">
        <v>11657</v>
      </c>
      <c r="B5461" s="177" t="s">
        <v>11658</v>
      </c>
      <c r="C5461" s="176" t="s">
        <v>92</v>
      </c>
      <c r="D5461" s="176" t="s">
        <v>361</v>
      </c>
      <c r="E5461" s="176" t="s">
        <v>1017</v>
      </c>
      <c r="F5461" s="176">
        <v>2024</v>
      </c>
      <c r="G5461" s="176" t="s">
        <v>138</v>
      </c>
      <c r="H5461" s="176" t="s">
        <v>151</v>
      </c>
      <c r="I5461" s="176" t="s">
        <v>200</v>
      </c>
      <c r="J5461" s="250" t="s">
        <v>14</v>
      </c>
      <c r="K5461" s="178">
        <v>30273</v>
      </c>
      <c r="L5461" s="178">
        <v>0</v>
      </c>
      <c r="M5461" s="178">
        <v>0</v>
      </c>
      <c r="N5461" s="182" t="s">
        <v>146</v>
      </c>
      <c r="O5461" s="183" t="s">
        <v>146</v>
      </c>
    </row>
    <row r="5462" spans="1:15" customFormat="1" ht="15.5" x14ac:dyDescent="0.35">
      <c r="A5462" s="123" t="s">
        <v>11659</v>
      </c>
      <c r="B5462" s="124" t="s">
        <v>11660</v>
      </c>
      <c r="C5462" s="123" t="s">
        <v>88</v>
      </c>
      <c r="D5462" s="123" t="s">
        <v>396</v>
      </c>
      <c r="E5462" s="123" t="s">
        <v>396</v>
      </c>
      <c r="F5462" s="123">
        <v>2024</v>
      </c>
      <c r="G5462" s="123" t="s">
        <v>138</v>
      </c>
      <c r="H5462" s="123" t="s">
        <v>182</v>
      </c>
      <c r="I5462" s="123" t="s">
        <v>330</v>
      </c>
      <c r="J5462" s="251" t="s">
        <v>13</v>
      </c>
      <c r="K5462" s="181">
        <v>379986</v>
      </c>
      <c r="L5462" s="181">
        <v>0</v>
      </c>
      <c r="M5462" s="181">
        <v>0</v>
      </c>
      <c r="N5462" s="182" t="s">
        <v>146</v>
      </c>
      <c r="O5462" s="183" t="s">
        <v>146</v>
      </c>
    </row>
    <row r="5463" spans="1:15" customFormat="1" ht="15.5" x14ac:dyDescent="0.35">
      <c r="A5463" s="176" t="s">
        <v>11661</v>
      </c>
      <c r="B5463" s="177" t="s">
        <v>11662</v>
      </c>
      <c r="C5463" s="176" t="s">
        <v>98</v>
      </c>
      <c r="D5463" s="176" t="s">
        <v>365</v>
      </c>
      <c r="E5463" s="176" t="s">
        <v>1999</v>
      </c>
      <c r="F5463" s="176">
        <v>2024</v>
      </c>
      <c r="G5463" s="176" t="s">
        <v>138</v>
      </c>
      <c r="H5463" s="176" t="s">
        <v>144</v>
      </c>
      <c r="I5463" s="176" t="s">
        <v>145</v>
      </c>
      <c r="J5463" s="250" t="s">
        <v>13</v>
      </c>
      <c r="K5463" s="178">
        <v>485593</v>
      </c>
      <c r="L5463" s="178">
        <v>0</v>
      </c>
      <c r="M5463" s="178">
        <v>0</v>
      </c>
      <c r="N5463" s="182" t="s">
        <v>146</v>
      </c>
      <c r="O5463" s="183" t="s">
        <v>146</v>
      </c>
    </row>
    <row r="5464" spans="1:15" customFormat="1" ht="15.5" x14ac:dyDescent="0.35">
      <c r="A5464" s="123" t="s">
        <v>11663</v>
      </c>
      <c r="B5464" s="124" t="s">
        <v>11664</v>
      </c>
      <c r="C5464" s="123" t="s">
        <v>89</v>
      </c>
      <c r="D5464" s="123" t="s">
        <v>495</v>
      </c>
      <c r="E5464" s="123" t="s">
        <v>581</v>
      </c>
      <c r="F5464" s="123">
        <v>2024</v>
      </c>
      <c r="G5464" s="123" t="s">
        <v>138</v>
      </c>
      <c r="H5464" s="123" t="s">
        <v>210</v>
      </c>
      <c r="I5464" s="123" t="s">
        <v>211</v>
      </c>
      <c r="J5464" s="251" t="s">
        <v>77</v>
      </c>
      <c r="K5464" s="181">
        <v>254363</v>
      </c>
      <c r="L5464" s="181">
        <v>0</v>
      </c>
      <c r="M5464" s="181">
        <v>0</v>
      </c>
      <c r="N5464" s="182" t="s">
        <v>146</v>
      </c>
      <c r="O5464" s="183" t="s">
        <v>146</v>
      </c>
    </row>
    <row r="5465" spans="1:15" customFormat="1" ht="15.5" x14ac:dyDescent="0.35">
      <c r="A5465" s="176" t="s">
        <v>11665</v>
      </c>
      <c r="B5465" s="177" t="s">
        <v>11666</v>
      </c>
      <c r="C5465" s="176" t="s">
        <v>100</v>
      </c>
      <c r="D5465" s="176" t="s">
        <v>73</v>
      </c>
      <c r="E5465" s="176" t="s">
        <v>1009</v>
      </c>
      <c r="F5465" s="176">
        <v>2024</v>
      </c>
      <c r="G5465" s="176" t="s">
        <v>138</v>
      </c>
      <c r="H5465" s="176" t="s">
        <v>182</v>
      </c>
      <c r="I5465" s="176" t="s">
        <v>330</v>
      </c>
      <c r="J5465" s="250" t="s">
        <v>13</v>
      </c>
      <c r="K5465" s="178">
        <v>109926</v>
      </c>
      <c r="L5465" s="178">
        <v>0</v>
      </c>
      <c r="M5465" s="178">
        <v>0</v>
      </c>
      <c r="N5465" s="182" t="s">
        <v>146</v>
      </c>
      <c r="O5465" s="183" t="s">
        <v>146</v>
      </c>
    </row>
    <row r="5466" spans="1:15" customFormat="1" ht="15.5" x14ac:dyDescent="0.35">
      <c r="A5466" s="123" t="s">
        <v>11667</v>
      </c>
      <c r="B5466" s="124" t="s">
        <v>11668</v>
      </c>
      <c r="C5466" s="123" t="s">
        <v>111</v>
      </c>
      <c r="D5466" s="123" t="s">
        <v>180</v>
      </c>
      <c r="E5466" s="123" t="s">
        <v>454</v>
      </c>
      <c r="F5466" s="123">
        <v>2024</v>
      </c>
      <c r="G5466" s="123" t="s">
        <v>138</v>
      </c>
      <c r="H5466" s="123" t="s">
        <v>151</v>
      </c>
      <c r="I5466" s="123" t="s">
        <v>200</v>
      </c>
      <c r="J5466" s="251" t="s">
        <v>13</v>
      </c>
      <c r="K5466" s="181">
        <v>62570</v>
      </c>
      <c r="L5466" s="181">
        <v>0</v>
      </c>
      <c r="M5466" s="181">
        <v>0</v>
      </c>
      <c r="N5466" s="182" t="s">
        <v>146</v>
      </c>
      <c r="O5466" s="183" t="s">
        <v>146</v>
      </c>
    </row>
    <row r="5467" spans="1:15" customFormat="1" ht="15.5" x14ac:dyDescent="0.35">
      <c r="A5467" s="176" t="s">
        <v>11669</v>
      </c>
      <c r="B5467" s="177" t="s">
        <v>11670</v>
      </c>
      <c r="C5467" s="176" t="s">
        <v>96</v>
      </c>
      <c r="D5467" s="176" t="s">
        <v>136</v>
      </c>
      <c r="E5467" s="176" t="s">
        <v>371</v>
      </c>
      <c r="F5467" s="176">
        <v>2024</v>
      </c>
      <c r="G5467" s="176" t="s">
        <v>138</v>
      </c>
      <c r="H5467" s="176" t="s">
        <v>162</v>
      </c>
      <c r="I5467" s="176" t="s">
        <v>218</v>
      </c>
      <c r="J5467" s="250" t="s">
        <v>77</v>
      </c>
      <c r="K5467" s="178">
        <v>98398</v>
      </c>
      <c r="L5467" s="178">
        <v>0</v>
      </c>
      <c r="M5467" s="178">
        <v>0</v>
      </c>
      <c r="N5467" s="182" t="s">
        <v>146</v>
      </c>
      <c r="O5467" s="183" t="s">
        <v>146</v>
      </c>
    </row>
    <row r="5468" spans="1:15" customFormat="1" ht="15.5" x14ac:dyDescent="0.35">
      <c r="A5468" s="123" t="s">
        <v>11671</v>
      </c>
      <c r="B5468" s="124" t="s">
        <v>11672</v>
      </c>
      <c r="C5468" s="123" t="s">
        <v>91</v>
      </c>
      <c r="D5468" s="123" t="s">
        <v>384</v>
      </c>
      <c r="E5468" s="123" t="s">
        <v>1537</v>
      </c>
      <c r="F5468" s="123">
        <v>2024</v>
      </c>
      <c r="G5468" s="123" t="s">
        <v>138</v>
      </c>
      <c r="H5468" s="123" t="s">
        <v>210</v>
      </c>
      <c r="I5468" s="123" t="s">
        <v>429</v>
      </c>
      <c r="J5468" s="251" t="s">
        <v>13</v>
      </c>
      <c r="K5468" s="181">
        <v>1</v>
      </c>
      <c r="L5468" s="181">
        <v>0</v>
      </c>
      <c r="M5468" s="181">
        <v>0</v>
      </c>
      <c r="N5468" s="182" t="s">
        <v>146</v>
      </c>
      <c r="O5468" s="183" t="s">
        <v>146</v>
      </c>
    </row>
    <row r="5469" spans="1:15" customFormat="1" ht="15.5" x14ac:dyDescent="0.35">
      <c r="A5469" s="176" t="s">
        <v>11673</v>
      </c>
      <c r="B5469" s="177" t="s">
        <v>11674</v>
      </c>
      <c r="C5469" s="176" t="s">
        <v>98</v>
      </c>
      <c r="D5469" s="176" t="s">
        <v>365</v>
      </c>
      <c r="E5469" s="176" t="s">
        <v>1999</v>
      </c>
      <c r="F5469" s="176">
        <v>2024</v>
      </c>
      <c r="G5469" s="176" t="s">
        <v>138</v>
      </c>
      <c r="H5469" s="176" t="s">
        <v>144</v>
      </c>
      <c r="I5469" s="176" t="s">
        <v>145</v>
      </c>
      <c r="J5469" s="250" t="s">
        <v>14</v>
      </c>
      <c r="K5469" s="178">
        <v>768325</v>
      </c>
      <c r="L5469" s="178">
        <v>0</v>
      </c>
      <c r="M5469" s="178">
        <v>0</v>
      </c>
      <c r="N5469" s="182" t="s">
        <v>146</v>
      </c>
      <c r="O5469" s="183" t="s">
        <v>146</v>
      </c>
    </row>
    <row r="5470" spans="1:15" customFormat="1" ht="15.5" x14ac:dyDescent="0.35">
      <c r="A5470" s="123" t="s">
        <v>11675</v>
      </c>
      <c r="B5470" s="124" t="s">
        <v>11676</v>
      </c>
      <c r="C5470" s="123" t="s">
        <v>88</v>
      </c>
      <c r="D5470" s="123" t="s">
        <v>412</v>
      </c>
      <c r="E5470" s="123" t="s">
        <v>413</v>
      </c>
      <c r="F5470" s="123">
        <v>2024</v>
      </c>
      <c r="G5470" s="123" t="s">
        <v>251</v>
      </c>
      <c r="H5470" s="123" t="s">
        <v>182</v>
      </c>
      <c r="I5470" s="123" t="s">
        <v>330</v>
      </c>
      <c r="J5470" s="251" t="s">
        <v>14</v>
      </c>
      <c r="K5470" s="181">
        <v>34672</v>
      </c>
      <c r="L5470" s="181">
        <v>0</v>
      </c>
      <c r="M5470" s="181">
        <v>0</v>
      </c>
      <c r="N5470" s="182" t="s">
        <v>146</v>
      </c>
      <c r="O5470" s="183" t="s">
        <v>146</v>
      </c>
    </row>
    <row r="5471" spans="1:15" customFormat="1" ht="15.5" x14ac:dyDescent="0.35">
      <c r="A5471" s="176" t="s">
        <v>11677</v>
      </c>
      <c r="B5471" s="177" t="s">
        <v>11678</v>
      </c>
      <c r="C5471" s="176" t="s">
        <v>98</v>
      </c>
      <c r="D5471" s="176" t="s">
        <v>158</v>
      </c>
      <c r="E5471" s="176" t="s">
        <v>426</v>
      </c>
      <c r="F5471" s="176">
        <v>2024</v>
      </c>
      <c r="G5471" s="176" t="s">
        <v>251</v>
      </c>
      <c r="H5471" s="176" t="s">
        <v>182</v>
      </c>
      <c r="I5471" s="176" t="s">
        <v>330</v>
      </c>
      <c r="J5471" s="250" t="s">
        <v>13</v>
      </c>
      <c r="K5471" s="178">
        <v>39330</v>
      </c>
      <c r="L5471" s="178">
        <v>0</v>
      </c>
      <c r="M5471" s="178">
        <v>0</v>
      </c>
      <c r="N5471" s="182" t="s">
        <v>146</v>
      </c>
      <c r="O5471" s="183" t="s">
        <v>146</v>
      </c>
    </row>
    <row r="5472" spans="1:15" customFormat="1" ht="15.5" x14ac:dyDescent="0.35">
      <c r="A5472" s="123" t="s">
        <v>11679</v>
      </c>
      <c r="B5472" s="124" t="s">
        <v>11680</v>
      </c>
      <c r="C5472" s="123" t="s">
        <v>98</v>
      </c>
      <c r="D5472" s="123" t="s">
        <v>365</v>
      </c>
      <c r="E5472" s="123" t="s">
        <v>365</v>
      </c>
      <c r="F5472" s="123">
        <v>2024</v>
      </c>
      <c r="G5472" s="123" t="s">
        <v>251</v>
      </c>
      <c r="H5472" s="123" t="s">
        <v>182</v>
      </c>
      <c r="I5472" s="123" t="s">
        <v>330</v>
      </c>
      <c r="J5472" s="251" t="s">
        <v>13</v>
      </c>
      <c r="K5472" s="181">
        <v>39330</v>
      </c>
      <c r="L5472" s="181">
        <v>0</v>
      </c>
      <c r="M5472" s="181">
        <v>0</v>
      </c>
      <c r="N5472" s="182" t="s">
        <v>146</v>
      </c>
      <c r="O5472" s="183" t="s">
        <v>146</v>
      </c>
    </row>
    <row r="5473" spans="1:15" customFormat="1" ht="15.5" x14ac:dyDescent="0.35">
      <c r="A5473" s="176" t="s">
        <v>11681</v>
      </c>
      <c r="B5473" s="177" t="s">
        <v>11682</v>
      </c>
      <c r="C5473" s="176" t="s">
        <v>93</v>
      </c>
      <c r="D5473" s="176" t="s">
        <v>194</v>
      </c>
      <c r="E5473" s="176" t="s">
        <v>194</v>
      </c>
      <c r="F5473" s="176">
        <v>2024</v>
      </c>
      <c r="G5473" s="176" t="s">
        <v>138</v>
      </c>
      <c r="H5473" s="176" t="s">
        <v>321</v>
      </c>
      <c r="I5473" s="176" t="s">
        <v>3675</v>
      </c>
      <c r="J5473" s="250" t="s">
        <v>77</v>
      </c>
      <c r="K5473" s="178">
        <v>12647</v>
      </c>
      <c r="L5473" s="178">
        <v>0</v>
      </c>
      <c r="M5473" s="178">
        <v>0</v>
      </c>
      <c r="N5473" s="182" t="s">
        <v>146</v>
      </c>
      <c r="O5473" s="183" t="s">
        <v>146</v>
      </c>
    </row>
    <row r="5474" spans="1:15" customFormat="1" ht="15.5" x14ac:dyDescent="0.35">
      <c r="A5474" s="123" t="s">
        <v>11683</v>
      </c>
      <c r="B5474" s="124" t="s">
        <v>11684</v>
      </c>
      <c r="C5474" s="123" t="s">
        <v>93</v>
      </c>
      <c r="D5474" s="123" t="s">
        <v>194</v>
      </c>
      <c r="E5474" s="123" t="s">
        <v>194</v>
      </c>
      <c r="F5474" s="123">
        <v>2024</v>
      </c>
      <c r="G5474" s="123" t="s">
        <v>138</v>
      </c>
      <c r="H5474" s="123" t="s">
        <v>321</v>
      </c>
      <c r="I5474" s="123" t="s">
        <v>3675</v>
      </c>
      <c r="J5474" s="251" t="s">
        <v>13</v>
      </c>
      <c r="K5474" s="181">
        <v>132512</v>
      </c>
      <c r="L5474" s="181">
        <v>0</v>
      </c>
      <c r="M5474" s="181">
        <v>0</v>
      </c>
      <c r="N5474" s="182" t="s">
        <v>146</v>
      </c>
      <c r="O5474" s="183" t="s">
        <v>146</v>
      </c>
    </row>
    <row r="5475" spans="1:15" customFormat="1" ht="15.5" x14ac:dyDescent="0.35">
      <c r="A5475" s="176" t="s">
        <v>11685</v>
      </c>
      <c r="B5475" s="177" t="s">
        <v>11686</v>
      </c>
      <c r="C5475" s="176" t="s">
        <v>93</v>
      </c>
      <c r="D5475" s="176" t="s">
        <v>194</v>
      </c>
      <c r="E5475" s="176" t="s">
        <v>194</v>
      </c>
      <c r="F5475" s="176">
        <v>2024</v>
      </c>
      <c r="G5475" s="176" t="s">
        <v>138</v>
      </c>
      <c r="H5475" s="176" t="s">
        <v>321</v>
      </c>
      <c r="I5475" s="176" t="s">
        <v>3675</v>
      </c>
      <c r="J5475" s="250" t="s">
        <v>13</v>
      </c>
      <c r="K5475" s="178">
        <v>132512</v>
      </c>
      <c r="L5475" s="178">
        <v>0</v>
      </c>
      <c r="M5475" s="178">
        <v>0</v>
      </c>
      <c r="N5475" s="182" t="s">
        <v>146</v>
      </c>
      <c r="O5475" s="183" t="s">
        <v>146</v>
      </c>
    </row>
    <row r="5476" spans="1:15" customFormat="1" ht="15.5" x14ac:dyDescent="0.35">
      <c r="A5476" s="123" t="s">
        <v>11687</v>
      </c>
      <c r="B5476" s="124" t="s">
        <v>11688</v>
      </c>
      <c r="C5476" s="123" t="s">
        <v>84</v>
      </c>
      <c r="D5476" s="123" t="s">
        <v>155</v>
      </c>
      <c r="E5476" s="123" t="s">
        <v>155</v>
      </c>
      <c r="F5476" s="123">
        <v>2024</v>
      </c>
      <c r="G5476" s="123" t="s">
        <v>138</v>
      </c>
      <c r="H5476" s="123" t="s">
        <v>151</v>
      </c>
      <c r="I5476" s="123" t="s">
        <v>152</v>
      </c>
      <c r="J5476" s="251" t="s">
        <v>14</v>
      </c>
      <c r="K5476" s="181">
        <v>37984</v>
      </c>
      <c r="L5476" s="181">
        <v>0</v>
      </c>
      <c r="M5476" s="181">
        <v>0</v>
      </c>
      <c r="N5476" s="182" t="s">
        <v>146</v>
      </c>
      <c r="O5476" s="183" t="s">
        <v>146</v>
      </c>
    </row>
    <row r="5477" spans="1:15" customFormat="1" ht="15.5" x14ac:dyDescent="0.35">
      <c r="A5477" s="176" t="s">
        <v>11689</v>
      </c>
      <c r="B5477" s="177" t="s">
        <v>11690</v>
      </c>
      <c r="C5477" s="176" t="s">
        <v>98</v>
      </c>
      <c r="D5477" s="176" t="s">
        <v>158</v>
      </c>
      <c r="E5477" s="176" t="s">
        <v>426</v>
      </c>
      <c r="F5477" s="176">
        <v>2024</v>
      </c>
      <c r="G5477" s="176" t="s">
        <v>138</v>
      </c>
      <c r="H5477" s="176" t="s">
        <v>151</v>
      </c>
      <c r="I5477" s="176" t="s">
        <v>200</v>
      </c>
      <c r="J5477" s="250" t="s">
        <v>13</v>
      </c>
      <c r="K5477" s="178">
        <v>82800</v>
      </c>
      <c r="L5477" s="178">
        <v>0</v>
      </c>
      <c r="M5477" s="178">
        <v>0</v>
      </c>
      <c r="N5477" s="182" t="s">
        <v>146</v>
      </c>
      <c r="O5477" s="183" t="s">
        <v>146</v>
      </c>
    </row>
    <row r="5478" spans="1:15" customFormat="1" ht="15.5" x14ac:dyDescent="0.35">
      <c r="A5478" s="123" t="s">
        <v>11691</v>
      </c>
      <c r="B5478" s="124" t="s">
        <v>11692</v>
      </c>
      <c r="C5478" s="123" t="s">
        <v>111</v>
      </c>
      <c r="D5478" s="123" t="s">
        <v>180</v>
      </c>
      <c r="E5478" s="123" t="s">
        <v>181</v>
      </c>
      <c r="F5478" s="123">
        <v>2024</v>
      </c>
      <c r="G5478" s="123" t="s">
        <v>138</v>
      </c>
      <c r="H5478" s="123" t="s">
        <v>144</v>
      </c>
      <c r="I5478" s="123" t="s">
        <v>145</v>
      </c>
      <c r="J5478" s="251" t="s">
        <v>77</v>
      </c>
      <c r="K5478" s="181">
        <v>58500</v>
      </c>
      <c r="L5478" s="181">
        <v>0</v>
      </c>
      <c r="M5478" s="181">
        <v>0</v>
      </c>
      <c r="N5478" s="182" t="s">
        <v>146</v>
      </c>
      <c r="O5478" s="183" t="s">
        <v>146</v>
      </c>
    </row>
    <row r="5479" spans="1:15" customFormat="1" ht="15.5" x14ac:dyDescent="0.35">
      <c r="A5479" s="176" t="s">
        <v>11693</v>
      </c>
      <c r="B5479" s="177" t="s">
        <v>11694</v>
      </c>
      <c r="C5479" s="176" t="s">
        <v>86</v>
      </c>
      <c r="D5479" s="176" t="s">
        <v>906</v>
      </c>
      <c r="E5479" s="176" t="s">
        <v>2381</v>
      </c>
      <c r="F5479" s="176">
        <v>2024</v>
      </c>
      <c r="G5479" s="176" t="s">
        <v>138</v>
      </c>
      <c r="H5479" s="176" t="s">
        <v>182</v>
      </c>
      <c r="I5479" s="176" t="s">
        <v>1202</v>
      </c>
      <c r="J5479" s="250" t="s">
        <v>77</v>
      </c>
      <c r="K5479" s="178">
        <v>10350</v>
      </c>
      <c r="L5479" s="178">
        <v>0</v>
      </c>
      <c r="M5479" s="178">
        <v>0</v>
      </c>
      <c r="N5479" s="182" t="s">
        <v>146</v>
      </c>
      <c r="O5479" s="183" t="s">
        <v>146</v>
      </c>
    </row>
    <row r="5480" spans="1:15" customFormat="1" ht="15.5" x14ac:dyDescent="0.35">
      <c r="A5480" s="123" t="s">
        <v>11695</v>
      </c>
      <c r="B5480" s="124" t="s">
        <v>11696</v>
      </c>
      <c r="C5480" s="123" t="s">
        <v>111</v>
      </c>
      <c r="D5480" s="123" t="s">
        <v>180</v>
      </c>
      <c r="E5480" s="123" t="s">
        <v>4261</v>
      </c>
      <c r="F5480" s="123">
        <v>2024</v>
      </c>
      <c r="G5480" s="123" t="s">
        <v>138</v>
      </c>
      <c r="H5480" s="123" t="s">
        <v>182</v>
      </c>
      <c r="I5480" s="123" t="s">
        <v>330</v>
      </c>
      <c r="J5480" s="251" t="s">
        <v>13</v>
      </c>
      <c r="K5480" s="181">
        <v>18630</v>
      </c>
      <c r="L5480" s="181">
        <v>0</v>
      </c>
      <c r="M5480" s="181">
        <v>0</v>
      </c>
      <c r="N5480" s="182" t="s">
        <v>146</v>
      </c>
      <c r="O5480" s="183" t="s">
        <v>146</v>
      </c>
    </row>
    <row r="5481" spans="1:15" customFormat="1" ht="15.5" x14ac:dyDescent="0.35">
      <c r="A5481" s="176" t="s">
        <v>11697</v>
      </c>
      <c r="B5481" s="177" t="s">
        <v>11698</v>
      </c>
      <c r="C5481" s="176" t="s">
        <v>100</v>
      </c>
      <c r="D5481" s="176" t="s">
        <v>73</v>
      </c>
      <c r="E5481" s="176" t="s">
        <v>1009</v>
      </c>
      <c r="F5481" s="176">
        <v>2024</v>
      </c>
      <c r="G5481" s="176" t="s">
        <v>138</v>
      </c>
      <c r="H5481" s="176" t="s">
        <v>210</v>
      </c>
      <c r="I5481" s="176" t="s">
        <v>429</v>
      </c>
      <c r="J5481" s="250" t="s">
        <v>13</v>
      </c>
      <c r="K5481" s="178">
        <v>76348</v>
      </c>
      <c r="L5481" s="178">
        <v>0</v>
      </c>
      <c r="M5481" s="178">
        <v>0</v>
      </c>
      <c r="N5481" s="182" t="s">
        <v>146</v>
      </c>
      <c r="O5481" s="183" t="s">
        <v>146</v>
      </c>
    </row>
    <row r="5482" spans="1:15" customFormat="1" ht="15.5" x14ac:dyDescent="0.35">
      <c r="A5482" s="123" t="s">
        <v>11699</v>
      </c>
      <c r="B5482" s="124" t="s">
        <v>11700</v>
      </c>
      <c r="C5482" s="123" t="s">
        <v>98</v>
      </c>
      <c r="D5482" s="123" t="s">
        <v>400</v>
      </c>
      <c r="E5482" s="123" t="s">
        <v>437</v>
      </c>
      <c r="F5482" s="123">
        <v>2024</v>
      </c>
      <c r="G5482" s="123" t="s">
        <v>138</v>
      </c>
      <c r="H5482" s="123" t="s">
        <v>139</v>
      </c>
      <c r="I5482" s="123" t="s">
        <v>168</v>
      </c>
      <c r="J5482" s="251" t="s">
        <v>77</v>
      </c>
      <c r="K5482" s="181">
        <v>115300</v>
      </c>
      <c r="L5482" s="181">
        <v>0</v>
      </c>
      <c r="M5482" s="181">
        <v>0</v>
      </c>
      <c r="N5482" s="182" t="s">
        <v>146</v>
      </c>
      <c r="O5482" s="183" t="s">
        <v>146</v>
      </c>
    </row>
    <row r="5483" spans="1:15" customFormat="1" ht="15.5" x14ac:dyDescent="0.35">
      <c r="A5483" s="176" t="s">
        <v>11701</v>
      </c>
      <c r="B5483" s="177" t="s">
        <v>11702</v>
      </c>
      <c r="C5483" s="176" t="s">
        <v>90</v>
      </c>
      <c r="D5483" s="176" t="s">
        <v>489</v>
      </c>
      <c r="E5483" s="176" t="s">
        <v>1583</v>
      </c>
      <c r="F5483" s="176">
        <v>2024</v>
      </c>
      <c r="G5483" s="176" t="s">
        <v>138</v>
      </c>
      <c r="H5483" s="176" t="s">
        <v>182</v>
      </c>
      <c r="I5483" s="176" t="s">
        <v>330</v>
      </c>
      <c r="J5483" s="250" t="s">
        <v>13</v>
      </c>
      <c r="K5483" s="178">
        <v>63029</v>
      </c>
      <c r="L5483" s="178">
        <v>0</v>
      </c>
      <c r="M5483" s="178">
        <v>0</v>
      </c>
      <c r="N5483" s="182" t="s">
        <v>146</v>
      </c>
      <c r="O5483" s="183" t="s">
        <v>146</v>
      </c>
    </row>
    <row r="5484" spans="1:15" customFormat="1" ht="15.5" x14ac:dyDescent="0.35">
      <c r="A5484" s="123" t="s">
        <v>11703</v>
      </c>
      <c r="B5484" s="124" t="s">
        <v>11704</v>
      </c>
      <c r="C5484" s="123" t="s">
        <v>90</v>
      </c>
      <c r="D5484" s="123" t="s">
        <v>404</v>
      </c>
      <c r="E5484" s="123" t="s">
        <v>528</v>
      </c>
      <c r="F5484" s="123">
        <v>2024</v>
      </c>
      <c r="G5484" s="123" t="s">
        <v>138</v>
      </c>
      <c r="H5484" s="123" t="s">
        <v>151</v>
      </c>
      <c r="I5484" s="123" t="s">
        <v>200</v>
      </c>
      <c r="J5484" s="251" t="s">
        <v>13</v>
      </c>
      <c r="K5484" s="181">
        <v>17000</v>
      </c>
      <c r="L5484" s="181">
        <v>0</v>
      </c>
      <c r="M5484" s="181">
        <v>0</v>
      </c>
      <c r="N5484" s="182" t="s">
        <v>146</v>
      </c>
      <c r="O5484" s="183" t="s">
        <v>146</v>
      </c>
    </row>
    <row r="5485" spans="1:15" customFormat="1" ht="15.5" x14ac:dyDescent="0.35">
      <c r="A5485" s="176" t="s">
        <v>11705</v>
      </c>
      <c r="B5485" s="177" t="s">
        <v>11706</v>
      </c>
      <c r="C5485" s="176" t="s">
        <v>88</v>
      </c>
      <c r="D5485" s="176" t="s">
        <v>412</v>
      </c>
      <c r="E5485" s="176" t="s">
        <v>632</v>
      </c>
      <c r="F5485" s="176">
        <v>2024</v>
      </c>
      <c r="G5485" s="176" t="s">
        <v>138</v>
      </c>
      <c r="H5485" s="176" t="s">
        <v>182</v>
      </c>
      <c r="I5485" s="176" t="s">
        <v>330</v>
      </c>
      <c r="J5485" s="250" t="s">
        <v>13</v>
      </c>
      <c r="K5485" s="178">
        <v>8245</v>
      </c>
      <c r="L5485" s="178">
        <v>0</v>
      </c>
      <c r="M5485" s="178">
        <v>0</v>
      </c>
      <c r="N5485" s="182" t="s">
        <v>146</v>
      </c>
      <c r="O5485" s="183" t="s">
        <v>146</v>
      </c>
    </row>
    <row r="5486" spans="1:15" customFormat="1" ht="15.5" x14ac:dyDescent="0.35">
      <c r="A5486" s="123" t="s">
        <v>11707</v>
      </c>
      <c r="B5486" s="124" t="s">
        <v>11708</v>
      </c>
      <c r="C5486" s="123" t="s">
        <v>100</v>
      </c>
      <c r="D5486" s="123" t="s">
        <v>73</v>
      </c>
      <c r="E5486" s="123" t="s">
        <v>1009</v>
      </c>
      <c r="F5486" s="123">
        <v>2024</v>
      </c>
      <c r="G5486" s="123" t="s">
        <v>251</v>
      </c>
      <c r="H5486" s="123" t="s">
        <v>182</v>
      </c>
      <c r="I5486" s="123" t="s">
        <v>330</v>
      </c>
      <c r="J5486" s="251" t="s">
        <v>77</v>
      </c>
      <c r="K5486" s="181">
        <v>42054</v>
      </c>
      <c r="L5486" s="181">
        <v>0</v>
      </c>
      <c r="M5486" s="181">
        <v>0</v>
      </c>
      <c r="N5486" s="182" t="s">
        <v>146</v>
      </c>
      <c r="O5486" s="183" t="s">
        <v>146</v>
      </c>
    </row>
    <row r="5487" spans="1:15" customFormat="1" ht="15.5" x14ac:dyDescent="0.35">
      <c r="A5487" s="176" t="s">
        <v>11709</v>
      </c>
      <c r="B5487" s="177" t="s">
        <v>11710</v>
      </c>
      <c r="C5487" s="176" t="s">
        <v>100</v>
      </c>
      <c r="D5487" s="176" t="s">
        <v>149</v>
      </c>
      <c r="E5487" s="176" t="s">
        <v>150</v>
      </c>
      <c r="F5487" s="176">
        <v>2024</v>
      </c>
      <c r="G5487" s="176" t="s">
        <v>138</v>
      </c>
      <c r="H5487" s="176" t="s">
        <v>182</v>
      </c>
      <c r="I5487" s="176" t="s">
        <v>330</v>
      </c>
      <c r="J5487" s="250" t="s">
        <v>13</v>
      </c>
      <c r="K5487" s="178">
        <v>20460</v>
      </c>
      <c r="L5487" s="178">
        <v>0</v>
      </c>
      <c r="M5487" s="178">
        <v>0</v>
      </c>
      <c r="N5487" s="182" t="s">
        <v>146</v>
      </c>
      <c r="O5487" s="183" t="s">
        <v>146</v>
      </c>
    </row>
    <row r="5488" spans="1:15" customFormat="1" ht="15.5" x14ac:dyDescent="0.35">
      <c r="A5488" s="123" t="s">
        <v>11711</v>
      </c>
      <c r="B5488" s="124" t="s">
        <v>11712</v>
      </c>
      <c r="C5488" s="123" t="s">
        <v>88</v>
      </c>
      <c r="D5488" s="123" t="s">
        <v>412</v>
      </c>
      <c r="E5488" s="123" t="s">
        <v>1441</v>
      </c>
      <c r="F5488" s="123">
        <v>2024</v>
      </c>
      <c r="G5488" s="123" t="s">
        <v>138</v>
      </c>
      <c r="H5488" s="123" t="s">
        <v>182</v>
      </c>
      <c r="I5488" s="123" t="s">
        <v>330</v>
      </c>
      <c r="J5488" s="251" t="s">
        <v>14</v>
      </c>
      <c r="K5488" s="181">
        <v>21000</v>
      </c>
      <c r="L5488" s="181">
        <v>0</v>
      </c>
      <c r="M5488" s="181">
        <v>0</v>
      </c>
      <c r="N5488" s="182" t="s">
        <v>146</v>
      </c>
      <c r="O5488" s="183" t="s">
        <v>146</v>
      </c>
    </row>
    <row r="5489" spans="1:15" customFormat="1" ht="15.5" x14ac:dyDescent="0.35">
      <c r="A5489" s="176" t="s">
        <v>11713</v>
      </c>
      <c r="B5489" s="177" t="s">
        <v>11714</v>
      </c>
      <c r="C5489" s="176" t="s">
        <v>100</v>
      </c>
      <c r="D5489" s="176" t="s">
        <v>1471</v>
      </c>
      <c r="E5489" s="176" t="s">
        <v>2423</v>
      </c>
      <c r="F5489" s="176">
        <v>2024</v>
      </c>
      <c r="G5489" s="176" t="s">
        <v>251</v>
      </c>
      <c r="H5489" s="176" t="s">
        <v>144</v>
      </c>
      <c r="I5489" s="176" t="s">
        <v>282</v>
      </c>
      <c r="J5489" s="250" t="s">
        <v>13</v>
      </c>
      <c r="K5489" s="178">
        <v>20500</v>
      </c>
      <c r="L5489" s="178">
        <v>0</v>
      </c>
      <c r="M5489" s="178">
        <v>0</v>
      </c>
      <c r="N5489" s="182" t="s">
        <v>146</v>
      </c>
      <c r="O5489" s="183" t="s">
        <v>146</v>
      </c>
    </row>
    <row r="5490" spans="1:15" customFormat="1" ht="15.5" x14ac:dyDescent="0.35">
      <c r="A5490" s="123" t="s">
        <v>11715</v>
      </c>
      <c r="B5490" s="124" t="s">
        <v>11716</v>
      </c>
      <c r="C5490" s="123" t="s">
        <v>100</v>
      </c>
      <c r="D5490" s="123" t="s">
        <v>155</v>
      </c>
      <c r="E5490" s="123" t="s">
        <v>155</v>
      </c>
      <c r="F5490" s="123">
        <v>2024</v>
      </c>
      <c r="G5490" s="123" t="s">
        <v>138</v>
      </c>
      <c r="H5490" s="123" t="s">
        <v>151</v>
      </c>
      <c r="I5490" s="123" t="s">
        <v>200</v>
      </c>
      <c r="J5490" s="251" t="s">
        <v>13</v>
      </c>
      <c r="K5490" s="181">
        <v>4906060</v>
      </c>
      <c r="L5490" s="181">
        <v>0</v>
      </c>
      <c r="M5490" s="181">
        <v>0</v>
      </c>
      <c r="N5490" s="182" t="s">
        <v>146</v>
      </c>
      <c r="O5490" s="183" t="s">
        <v>146</v>
      </c>
    </row>
    <row r="5491" spans="1:15" customFormat="1" ht="15.5" x14ac:dyDescent="0.35">
      <c r="A5491" s="176" t="s">
        <v>11717</v>
      </c>
      <c r="B5491" s="177" t="s">
        <v>11718</v>
      </c>
      <c r="C5491" s="176" t="s">
        <v>100</v>
      </c>
      <c r="D5491" s="176" t="s">
        <v>1373</v>
      </c>
      <c r="E5491" s="176" t="s">
        <v>1676</v>
      </c>
      <c r="F5491" s="176">
        <v>2024</v>
      </c>
      <c r="G5491" s="176" t="s">
        <v>251</v>
      </c>
      <c r="H5491" s="176" t="s">
        <v>182</v>
      </c>
      <c r="I5491" s="176" t="s">
        <v>330</v>
      </c>
      <c r="J5491" s="250" t="s">
        <v>13</v>
      </c>
      <c r="K5491" s="178">
        <v>54529</v>
      </c>
      <c r="L5491" s="178">
        <v>0</v>
      </c>
      <c r="M5491" s="178">
        <v>0</v>
      </c>
      <c r="N5491" s="182" t="s">
        <v>146</v>
      </c>
      <c r="O5491" s="183" t="s">
        <v>146</v>
      </c>
    </row>
    <row r="5492" spans="1:15" customFormat="1" ht="15.5" x14ac:dyDescent="0.35">
      <c r="A5492" s="123" t="s">
        <v>11719</v>
      </c>
      <c r="B5492" s="124" t="s">
        <v>11720</v>
      </c>
      <c r="C5492" s="123" t="s">
        <v>100</v>
      </c>
      <c r="D5492" s="123" t="s">
        <v>1373</v>
      </c>
      <c r="E5492" s="123" t="s">
        <v>1676</v>
      </c>
      <c r="F5492" s="123">
        <v>2024</v>
      </c>
      <c r="G5492" s="123" t="s">
        <v>138</v>
      </c>
      <c r="H5492" s="123" t="s">
        <v>182</v>
      </c>
      <c r="I5492" s="123" t="s">
        <v>330</v>
      </c>
      <c r="J5492" s="251" t="s">
        <v>13</v>
      </c>
      <c r="K5492" s="181">
        <v>2</v>
      </c>
      <c r="L5492" s="181">
        <v>0</v>
      </c>
      <c r="M5492" s="181">
        <v>0</v>
      </c>
      <c r="N5492" s="182" t="s">
        <v>146</v>
      </c>
      <c r="O5492" s="183" t="s">
        <v>146</v>
      </c>
    </row>
    <row r="5493" spans="1:15" customFormat="1" ht="15.5" x14ac:dyDescent="0.35">
      <c r="A5493" s="176" t="s">
        <v>11721</v>
      </c>
      <c r="B5493" s="177" t="s">
        <v>11722</v>
      </c>
      <c r="C5493" s="176" t="s">
        <v>96</v>
      </c>
      <c r="D5493" s="176" t="s">
        <v>166</v>
      </c>
      <c r="E5493" s="176" t="s">
        <v>285</v>
      </c>
      <c r="F5493" s="176">
        <v>2024</v>
      </c>
      <c r="G5493" s="176" t="s">
        <v>138</v>
      </c>
      <c r="H5493" s="176" t="s">
        <v>144</v>
      </c>
      <c r="I5493" s="176" t="s">
        <v>913</v>
      </c>
      <c r="J5493" s="250" t="s">
        <v>77</v>
      </c>
      <c r="K5493" s="178">
        <v>398422</v>
      </c>
      <c r="L5493" s="178">
        <v>0</v>
      </c>
      <c r="M5493" s="178">
        <v>0</v>
      </c>
      <c r="N5493" s="182" t="s">
        <v>146</v>
      </c>
      <c r="O5493" s="183" t="s">
        <v>146</v>
      </c>
    </row>
    <row r="5494" spans="1:15" customFormat="1" ht="15.5" x14ac:dyDescent="0.35">
      <c r="A5494" s="123" t="s">
        <v>11723</v>
      </c>
      <c r="B5494" s="124" t="s">
        <v>11724</v>
      </c>
      <c r="C5494" s="123" t="s">
        <v>74</v>
      </c>
      <c r="D5494" s="123" t="s">
        <v>155</v>
      </c>
      <c r="E5494" s="123" t="s">
        <v>155</v>
      </c>
      <c r="F5494" s="123">
        <v>2024</v>
      </c>
      <c r="G5494" s="123" t="s">
        <v>251</v>
      </c>
      <c r="H5494" s="123" t="s">
        <v>151</v>
      </c>
      <c r="I5494" s="123" t="s">
        <v>3141</v>
      </c>
      <c r="J5494" s="251" t="s">
        <v>14</v>
      </c>
      <c r="K5494" s="181">
        <v>28200</v>
      </c>
      <c r="L5494" s="181">
        <v>0</v>
      </c>
      <c r="M5494" s="181">
        <v>0</v>
      </c>
      <c r="N5494" s="182" t="s">
        <v>146</v>
      </c>
      <c r="O5494" s="183" t="s">
        <v>146</v>
      </c>
    </row>
    <row r="5495" spans="1:15" customFormat="1" ht="15.5" x14ac:dyDescent="0.35">
      <c r="A5495" s="176" t="s">
        <v>11725</v>
      </c>
      <c r="B5495" s="177" t="s">
        <v>11726</v>
      </c>
      <c r="C5495" s="176" t="s">
        <v>91</v>
      </c>
      <c r="D5495" s="176" t="s">
        <v>384</v>
      </c>
      <c r="E5495" s="176" t="s">
        <v>3093</v>
      </c>
      <c r="F5495" s="176">
        <v>2024</v>
      </c>
      <c r="G5495" s="176" t="s">
        <v>138</v>
      </c>
      <c r="H5495" s="176" t="s">
        <v>151</v>
      </c>
      <c r="I5495" s="176" t="s">
        <v>200</v>
      </c>
      <c r="J5495" s="250" t="s">
        <v>13</v>
      </c>
      <c r="K5495" s="178">
        <v>1243295</v>
      </c>
      <c r="L5495" s="178">
        <v>0</v>
      </c>
      <c r="M5495" s="178">
        <v>0</v>
      </c>
      <c r="N5495" s="182" t="s">
        <v>146</v>
      </c>
      <c r="O5495" s="183" t="s">
        <v>146</v>
      </c>
    </row>
    <row r="5496" spans="1:15" customFormat="1" ht="15.5" x14ac:dyDescent="0.35">
      <c r="A5496" s="123" t="s">
        <v>11727</v>
      </c>
      <c r="B5496" s="124" t="s">
        <v>11728</v>
      </c>
      <c r="C5496" s="123" t="s">
        <v>91</v>
      </c>
      <c r="D5496" s="123" t="s">
        <v>155</v>
      </c>
      <c r="E5496" s="123" t="s">
        <v>155</v>
      </c>
      <c r="F5496" s="123">
        <v>2024</v>
      </c>
      <c r="G5496" s="123" t="s">
        <v>251</v>
      </c>
      <c r="H5496" s="123" t="s">
        <v>151</v>
      </c>
      <c r="I5496" s="123" t="s">
        <v>152</v>
      </c>
      <c r="J5496" s="251" t="s">
        <v>77</v>
      </c>
      <c r="K5496" s="181">
        <v>65200</v>
      </c>
      <c r="L5496" s="181">
        <v>0</v>
      </c>
      <c r="M5496" s="181">
        <v>0</v>
      </c>
      <c r="N5496" s="182" t="s">
        <v>146</v>
      </c>
      <c r="O5496" s="183" t="s">
        <v>146</v>
      </c>
    </row>
    <row r="5497" spans="1:15" customFormat="1" ht="15.5" x14ac:dyDescent="0.35">
      <c r="A5497" s="176" t="s">
        <v>11729</v>
      </c>
      <c r="B5497" s="177" t="s">
        <v>11730</v>
      </c>
      <c r="C5497" s="176" t="s">
        <v>111</v>
      </c>
      <c r="D5497" s="176" t="s">
        <v>180</v>
      </c>
      <c r="E5497" s="176" t="s">
        <v>1345</v>
      </c>
      <c r="F5497" s="176">
        <v>2024</v>
      </c>
      <c r="G5497" s="176" t="s">
        <v>138</v>
      </c>
      <c r="H5497" s="176" t="s">
        <v>182</v>
      </c>
      <c r="I5497" s="176" t="s">
        <v>330</v>
      </c>
      <c r="J5497" s="250" t="s">
        <v>77</v>
      </c>
      <c r="K5497" s="178">
        <v>48260</v>
      </c>
      <c r="L5497" s="178">
        <v>0</v>
      </c>
      <c r="M5497" s="178">
        <v>0</v>
      </c>
      <c r="N5497" s="182" t="s">
        <v>146</v>
      </c>
      <c r="O5497" s="183" t="s">
        <v>146</v>
      </c>
    </row>
    <row r="5498" spans="1:15" customFormat="1" ht="15.5" x14ac:dyDescent="0.35">
      <c r="A5498" s="123" t="s">
        <v>11731</v>
      </c>
      <c r="B5498" s="124" t="s">
        <v>11732</v>
      </c>
      <c r="C5498" s="123" t="s">
        <v>90</v>
      </c>
      <c r="D5498" s="123" t="s">
        <v>63</v>
      </c>
      <c r="E5498" s="123" t="s">
        <v>901</v>
      </c>
      <c r="F5498" s="123">
        <v>2024</v>
      </c>
      <c r="G5498" s="123" t="s">
        <v>138</v>
      </c>
      <c r="H5498" s="123" t="s">
        <v>162</v>
      </c>
      <c r="I5498" s="123" t="s">
        <v>252</v>
      </c>
      <c r="J5498" s="251" t="s">
        <v>13</v>
      </c>
      <c r="K5498" s="181">
        <v>56262</v>
      </c>
      <c r="L5498" s="181">
        <v>0</v>
      </c>
      <c r="M5498" s="181">
        <v>0</v>
      </c>
      <c r="N5498" s="182" t="s">
        <v>146</v>
      </c>
      <c r="O5498" s="183" t="s">
        <v>146</v>
      </c>
    </row>
    <row r="5499" spans="1:15" customFormat="1" ht="15.5" x14ac:dyDescent="0.35">
      <c r="A5499" s="176" t="s">
        <v>11733</v>
      </c>
      <c r="B5499" s="177" t="s">
        <v>11734</v>
      </c>
      <c r="C5499" s="176" t="s">
        <v>96</v>
      </c>
      <c r="D5499" s="176" t="s">
        <v>166</v>
      </c>
      <c r="E5499" s="176" t="s">
        <v>237</v>
      </c>
      <c r="F5499" s="176">
        <v>2024</v>
      </c>
      <c r="G5499" s="176" t="s">
        <v>138</v>
      </c>
      <c r="H5499" s="176" t="s">
        <v>139</v>
      </c>
      <c r="I5499" s="176" t="s">
        <v>140</v>
      </c>
      <c r="J5499" s="250" t="s">
        <v>77</v>
      </c>
      <c r="K5499" s="178">
        <v>10</v>
      </c>
      <c r="L5499" s="178">
        <v>0</v>
      </c>
      <c r="M5499" s="178">
        <v>0</v>
      </c>
      <c r="N5499" s="182" t="s">
        <v>146</v>
      </c>
      <c r="O5499" s="183" t="s">
        <v>146</v>
      </c>
    </row>
    <row r="5500" spans="1:15" customFormat="1" ht="15.5" x14ac:dyDescent="0.35">
      <c r="A5500" s="123" t="s">
        <v>11735</v>
      </c>
      <c r="B5500" s="124" t="s">
        <v>11736</v>
      </c>
      <c r="C5500" s="123" t="s">
        <v>91</v>
      </c>
      <c r="D5500" s="123" t="s">
        <v>384</v>
      </c>
      <c r="E5500" s="123" t="s">
        <v>2825</v>
      </c>
      <c r="F5500" s="123">
        <v>2024</v>
      </c>
      <c r="G5500" s="123" t="s">
        <v>138</v>
      </c>
      <c r="H5500" s="123" t="s">
        <v>182</v>
      </c>
      <c r="I5500" s="123" t="s">
        <v>330</v>
      </c>
      <c r="J5500" s="251" t="s">
        <v>14</v>
      </c>
      <c r="K5500" s="181">
        <v>523006</v>
      </c>
      <c r="L5500" s="181">
        <v>0</v>
      </c>
      <c r="M5500" s="181">
        <v>0</v>
      </c>
      <c r="N5500" s="182" t="s">
        <v>146</v>
      </c>
      <c r="O5500" s="183" t="s">
        <v>146</v>
      </c>
    </row>
    <row r="5501" spans="1:15" customFormat="1" ht="15.5" x14ac:dyDescent="0.35">
      <c r="A5501" s="176" t="s">
        <v>11737</v>
      </c>
      <c r="B5501" s="177" t="s">
        <v>11738</v>
      </c>
      <c r="C5501" s="176" t="s">
        <v>91</v>
      </c>
      <c r="D5501" s="176" t="s">
        <v>384</v>
      </c>
      <c r="E5501" s="176" t="s">
        <v>478</v>
      </c>
      <c r="F5501" s="176">
        <v>2024</v>
      </c>
      <c r="G5501" s="176" t="s">
        <v>138</v>
      </c>
      <c r="H5501" s="176" t="s">
        <v>321</v>
      </c>
      <c r="I5501" s="176" t="s">
        <v>322</v>
      </c>
      <c r="J5501" s="250" t="s">
        <v>13</v>
      </c>
      <c r="K5501" s="178">
        <v>1</v>
      </c>
      <c r="L5501" s="178">
        <v>0</v>
      </c>
      <c r="M5501" s="178">
        <v>0</v>
      </c>
      <c r="N5501" s="182" t="s">
        <v>146</v>
      </c>
      <c r="O5501" s="183" t="s">
        <v>146</v>
      </c>
    </row>
    <row r="5502" spans="1:15" customFormat="1" ht="15.5" x14ac:dyDescent="0.35">
      <c r="A5502" s="123" t="s">
        <v>11739</v>
      </c>
      <c r="B5502" s="124" t="s">
        <v>11740</v>
      </c>
      <c r="C5502" s="123" t="s">
        <v>96</v>
      </c>
      <c r="D5502" s="123" t="s">
        <v>166</v>
      </c>
      <c r="E5502" s="123" t="s">
        <v>167</v>
      </c>
      <c r="F5502" s="123">
        <v>2024</v>
      </c>
      <c r="G5502" s="123" t="s">
        <v>138</v>
      </c>
      <c r="H5502" s="123" t="s">
        <v>182</v>
      </c>
      <c r="I5502" s="123" t="s">
        <v>330</v>
      </c>
      <c r="J5502" s="251" t="s">
        <v>77</v>
      </c>
      <c r="K5502" s="181">
        <v>31826</v>
      </c>
      <c r="L5502" s="181">
        <v>0</v>
      </c>
      <c r="M5502" s="181">
        <v>0</v>
      </c>
      <c r="N5502" s="182" t="s">
        <v>146</v>
      </c>
      <c r="O5502" s="183" t="s">
        <v>146</v>
      </c>
    </row>
    <row r="5503" spans="1:15" customFormat="1" ht="15.5" x14ac:dyDescent="0.35">
      <c r="A5503" s="176" t="s">
        <v>11741</v>
      </c>
      <c r="B5503" s="177" t="s">
        <v>11742</v>
      </c>
      <c r="C5503" s="176" t="s">
        <v>91</v>
      </c>
      <c r="D5503" s="176" t="s">
        <v>384</v>
      </c>
      <c r="E5503" s="176" t="s">
        <v>1824</v>
      </c>
      <c r="F5503" s="176">
        <v>2024</v>
      </c>
      <c r="G5503" s="176" t="s">
        <v>138</v>
      </c>
      <c r="H5503" s="176" t="s">
        <v>847</v>
      </c>
      <c r="I5503" s="176" t="s">
        <v>1673</v>
      </c>
      <c r="J5503" s="250" t="s">
        <v>77</v>
      </c>
      <c r="K5503" s="178">
        <v>1947346</v>
      </c>
      <c r="L5503" s="178">
        <v>0</v>
      </c>
      <c r="M5503" s="178">
        <v>0</v>
      </c>
      <c r="N5503" s="182" t="s">
        <v>146</v>
      </c>
      <c r="O5503" s="183" t="s">
        <v>146</v>
      </c>
    </row>
    <row r="5504" spans="1:15" customFormat="1" ht="15.5" x14ac:dyDescent="0.35">
      <c r="A5504" s="123" t="s">
        <v>11743</v>
      </c>
      <c r="B5504" s="124" t="s">
        <v>11744</v>
      </c>
      <c r="C5504" s="123" t="s">
        <v>292</v>
      </c>
      <c r="D5504" s="123" t="s">
        <v>655</v>
      </c>
      <c r="E5504" s="123" t="s">
        <v>896</v>
      </c>
      <c r="F5504" s="123">
        <v>2024</v>
      </c>
      <c r="G5504" s="123" t="s">
        <v>138</v>
      </c>
      <c r="H5504" s="123" t="s">
        <v>182</v>
      </c>
      <c r="I5504" s="123" t="s">
        <v>330</v>
      </c>
      <c r="J5504" s="251" t="s">
        <v>77</v>
      </c>
      <c r="K5504" s="181">
        <v>38000</v>
      </c>
      <c r="L5504" s="181">
        <v>0</v>
      </c>
      <c r="M5504" s="181">
        <v>0</v>
      </c>
      <c r="N5504" s="182" t="s">
        <v>146</v>
      </c>
      <c r="O5504" s="183" t="s">
        <v>146</v>
      </c>
    </row>
    <row r="5505" spans="1:15" customFormat="1" ht="15.5" x14ac:dyDescent="0.35">
      <c r="A5505" s="176" t="s">
        <v>11745</v>
      </c>
      <c r="B5505" s="177" t="s">
        <v>11746</v>
      </c>
      <c r="C5505" s="176" t="s">
        <v>292</v>
      </c>
      <c r="D5505" s="176" t="s">
        <v>655</v>
      </c>
      <c r="E5505" s="176" t="s">
        <v>896</v>
      </c>
      <c r="F5505" s="176">
        <v>2024</v>
      </c>
      <c r="G5505" s="176" t="s">
        <v>138</v>
      </c>
      <c r="H5505" s="176" t="s">
        <v>182</v>
      </c>
      <c r="I5505" s="176" t="s">
        <v>330</v>
      </c>
      <c r="J5505" s="250" t="s">
        <v>14</v>
      </c>
      <c r="K5505" s="178">
        <v>45000</v>
      </c>
      <c r="L5505" s="178">
        <v>0</v>
      </c>
      <c r="M5505" s="178">
        <v>0</v>
      </c>
      <c r="N5505" s="182" t="s">
        <v>146</v>
      </c>
      <c r="O5505" s="183" t="s">
        <v>146</v>
      </c>
    </row>
    <row r="5506" spans="1:15" customFormat="1" ht="15.5" x14ac:dyDescent="0.35">
      <c r="A5506" s="123" t="s">
        <v>11747</v>
      </c>
      <c r="B5506" s="124" t="s">
        <v>11748</v>
      </c>
      <c r="C5506" s="123" t="s">
        <v>90</v>
      </c>
      <c r="D5506" s="123" t="s">
        <v>404</v>
      </c>
      <c r="E5506" s="123" t="s">
        <v>3050</v>
      </c>
      <c r="F5506" s="123">
        <v>2024</v>
      </c>
      <c r="G5506" s="123" t="s">
        <v>138</v>
      </c>
      <c r="H5506" s="123" t="s">
        <v>182</v>
      </c>
      <c r="I5506" s="123" t="s">
        <v>330</v>
      </c>
      <c r="J5506" s="251" t="s">
        <v>13</v>
      </c>
      <c r="K5506" s="181">
        <v>33120</v>
      </c>
      <c r="L5506" s="181">
        <v>0</v>
      </c>
      <c r="M5506" s="181">
        <v>0</v>
      </c>
      <c r="N5506" s="182" t="s">
        <v>146</v>
      </c>
      <c r="O5506" s="183" t="s">
        <v>146</v>
      </c>
    </row>
    <row r="5507" spans="1:15" customFormat="1" ht="15.5" x14ac:dyDescent="0.35">
      <c r="A5507" s="176" t="s">
        <v>11749</v>
      </c>
      <c r="B5507" s="177" t="s">
        <v>11750</v>
      </c>
      <c r="C5507" s="176" t="s">
        <v>109</v>
      </c>
      <c r="D5507" s="176" t="s">
        <v>368</v>
      </c>
      <c r="E5507" s="176" t="s">
        <v>840</v>
      </c>
      <c r="F5507" s="176">
        <v>2024</v>
      </c>
      <c r="G5507" s="176" t="s">
        <v>251</v>
      </c>
      <c r="H5507" s="176" t="s">
        <v>182</v>
      </c>
      <c r="I5507" s="176" t="s">
        <v>330</v>
      </c>
      <c r="J5507" s="250" t="s">
        <v>13</v>
      </c>
      <c r="K5507" s="178">
        <v>20500</v>
      </c>
      <c r="L5507" s="178">
        <v>0</v>
      </c>
      <c r="M5507" s="178">
        <v>0</v>
      </c>
      <c r="N5507" s="182" t="s">
        <v>146</v>
      </c>
      <c r="O5507" s="183" t="s">
        <v>146</v>
      </c>
    </row>
    <row r="5508" spans="1:15" customFormat="1" ht="15.5" x14ac:dyDescent="0.35">
      <c r="A5508" s="123" t="s">
        <v>11751</v>
      </c>
      <c r="B5508" s="124" t="s">
        <v>11752</v>
      </c>
      <c r="C5508" s="123" t="s">
        <v>109</v>
      </c>
      <c r="D5508" s="123" t="s">
        <v>288</v>
      </c>
      <c r="E5508" s="123" t="s">
        <v>2933</v>
      </c>
      <c r="F5508" s="123">
        <v>2024</v>
      </c>
      <c r="G5508" s="123" t="s">
        <v>251</v>
      </c>
      <c r="H5508" s="123" t="s">
        <v>182</v>
      </c>
      <c r="I5508" s="123" t="s">
        <v>330</v>
      </c>
      <c r="J5508" s="251" t="s">
        <v>13</v>
      </c>
      <c r="K5508" s="181">
        <v>17380</v>
      </c>
      <c r="L5508" s="181">
        <v>0</v>
      </c>
      <c r="M5508" s="181">
        <v>0</v>
      </c>
      <c r="N5508" s="182" t="s">
        <v>146</v>
      </c>
      <c r="O5508" s="183" t="s">
        <v>146</v>
      </c>
    </row>
    <row r="5509" spans="1:15" customFormat="1" ht="15.5" x14ac:dyDescent="0.35">
      <c r="A5509" s="176" t="s">
        <v>11753</v>
      </c>
      <c r="B5509" s="177" t="s">
        <v>11754</v>
      </c>
      <c r="C5509" s="176" t="s">
        <v>109</v>
      </c>
      <c r="D5509" s="176" t="s">
        <v>368</v>
      </c>
      <c r="E5509" s="176" t="s">
        <v>953</v>
      </c>
      <c r="F5509" s="176">
        <v>2024</v>
      </c>
      <c r="G5509" s="176" t="s">
        <v>251</v>
      </c>
      <c r="H5509" s="176" t="s">
        <v>182</v>
      </c>
      <c r="I5509" s="176" t="s">
        <v>330</v>
      </c>
      <c r="J5509" s="250" t="s">
        <v>13</v>
      </c>
      <c r="K5509" s="178">
        <v>20500</v>
      </c>
      <c r="L5509" s="178">
        <v>0</v>
      </c>
      <c r="M5509" s="178">
        <v>0</v>
      </c>
      <c r="N5509" s="182" t="s">
        <v>146</v>
      </c>
      <c r="O5509" s="183" t="s">
        <v>146</v>
      </c>
    </row>
    <row r="5510" spans="1:15" customFormat="1" ht="15.5" x14ac:dyDescent="0.35">
      <c r="A5510" s="123" t="s">
        <v>11755</v>
      </c>
      <c r="B5510" s="124" t="s">
        <v>11756</v>
      </c>
      <c r="C5510" s="123" t="s">
        <v>109</v>
      </c>
      <c r="D5510" s="123" t="s">
        <v>288</v>
      </c>
      <c r="E5510" s="123" t="s">
        <v>1614</v>
      </c>
      <c r="F5510" s="123">
        <v>2024</v>
      </c>
      <c r="G5510" s="123" t="s">
        <v>251</v>
      </c>
      <c r="H5510" s="123" t="s">
        <v>182</v>
      </c>
      <c r="I5510" s="123" t="s">
        <v>330</v>
      </c>
      <c r="J5510" s="251" t="s">
        <v>13</v>
      </c>
      <c r="K5510" s="181">
        <v>20500</v>
      </c>
      <c r="L5510" s="181">
        <v>0</v>
      </c>
      <c r="M5510" s="181">
        <v>0</v>
      </c>
      <c r="N5510" s="182" t="s">
        <v>146</v>
      </c>
      <c r="O5510" s="183" t="s">
        <v>146</v>
      </c>
    </row>
    <row r="5511" spans="1:15" customFormat="1" ht="15.5" x14ac:dyDescent="0.35">
      <c r="A5511" s="176" t="s">
        <v>11757</v>
      </c>
      <c r="B5511" s="177" t="s">
        <v>11758</v>
      </c>
      <c r="C5511" s="176" t="s">
        <v>109</v>
      </c>
      <c r="D5511" s="176" t="s">
        <v>368</v>
      </c>
      <c r="E5511" s="176" t="s">
        <v>535</v>
      </c>
      <c r="F5511" s="176">
        <v>2024</v>
      </c>
      <c r="G5511" s="176" t="s">
        <v>251</v>
      </c>
      <c r="H5511" s="176" t="s">
        <v>182</v>
      </c>
      <c r="I5511" s="176" t="s">
        <v>330</v>
      </c>
      <c r="J5511" s="250" t="s">
        <v>13</v>
      </c>
      <c r="K5511" s="178">
        <v>20500</v>
      </c>
      <c r="L5511" s="178">
        <v>0</v>
      </c>
      <c r="M5511" s="178">
        <v>0</v>
      </c>
      <c r="N5511" s="182" t="s">
        <v>146</v>
      </c>
      <c r="O5511" s="183" t="s">
        <v>146</v>
      </c>
    </row>
    <row r="5512" spans="1:15" customFormat="1" ht="15.5" x14ac:dyDescent="0.35">
      <c r="A5512" s="123" t="s">
        <v>11759</v>
      </c>
      <c r="B5512" s="124" t="s">
        <v>11760</v>
      </c>
      <c r="C5512" s="123" t="s">
        <v>74</v>
      </c>
      <c r="D5512" s="123" t="s">
        <v>155</v>
      </c>
      <c r="E5512" s="123" t="s">
        <v>155</v>
      </c>
      <c r="F5512" s="123">
        <v>2024</v>
      </c>
      <c r="G5512" s="123" t="s">
        <v>251</v>
      </c>
      <c r="H5512" s="123" t="s">
        <v>151</v>
      </c>
      <c r="I5512" s="123" t="s">
        <v>3141</v>
      </c>
      <c r="J5512" s="251" t="s">
        <v>77</v>
      </c>
      <c r="K5512" s="181">
        <v>22000</v>
      </c>
      <c r="L5512" s="181">
        <v>0</v>
      </c>
      <c r="M5512" s="181">
        <v>0</v>
      </c>
      <c r="N5512" s="182" t="s">
        <v>146</v>
      </c>
      <c r="O5512" s="183" t="s">
        <v>146</v>
      </c>
    </row>
    <row r="5513" spans="1:15" customFormat="1" ht="15.5" x14ac:dyDescent="0.35">
      <c r="A5513" s="176" t="s">
        <v>11761</v>
      </c>
      <c r="B5513" s="177" t="s">
        <v>11762</v>
      </c>
      <c r="C5513" s="176" t="s">
        <v>91</v>
      </c>
      <c r="D5513" s="176" t="s">
        <v>384</v>
      </c>
      <c r="E5513" s="176" t="s">
        <v>2279</v>
      </c>
      <c r="F5513" s="176">
        <v>2024</v>
      </c>
      <c r="G5513" s="176" t="s">
        <v>138</v>
      </c>
      <c r="H5513" s="176" t="s">
        <v>847</v>
      </c>
      <c r="I5513" s="176" t="s">
        <v>1673</v>
      </c>
      <c r="J5513" s="250" t="s">
        <v>13</v>
      </c>
      <c r="K5513" s="178">
        <v>1745957</v>
      </c>
      <c r="L5513" s="178">
        <v>0</v>
      </c>
      <c r="M5513" s="178">
        <v>0</v>
      </c>
      <c r="N5513" s="182" t="s">
        <v>146</v>
      </c>
      <c r="O5513" s="183" t="s">
        <v>146</v>
      </c>
    </row>
    <row r="5514" spans="1:15" customFormat="1" ht="15.5" x14ac:dyDescent="0.35">
      <c r="A5514" s="123" t="s">
        <v>11763</v>
      </c>
      <c r="B5514" s="124" t="s">
        <v>11764</v>
      </c>
      <c r="C5514" s="123" t="s">
        <v>91</v>
      </c>
      <c r="D5514" s="123" t="s">
        <v>763</v>
      </c>
      <c r="E5514" s="123" t="s">
        <v>155</v>
      </c>
      <c r="F5514" s="123">
        <v>2024</v>
      </c>
      <c r="G5514" s="123" t="s">
        <v>138</v>
      </c>
      <c r="H5514" s="123" t="s">
        <v>210</v>
      </c>
      <c r="I5514" s="123" t="s">
        <v>211</v>
      </c>
      <c r="J5514" s="251" t="s">
        <v>77</v>
      </c>
      <c r="K5514" s="181">
        <v>20700</v>
      </c>
      <c r="L5514" s="181">
        <v>0</v>
      </c>
      <c r="M5514" s="181">
        <v>0</v>
      </c>
      <c r="N5514" s="182" t="s">
        <v>146</v>
      </c>
      <c r="O5514" s="183" t="s">
        <v>146</v>
      </c>
    </row>
    <row r="5515" spans="1:15" customFormat="1" ht="15.5" x14ac:dyDescent="0.35">
      <c r="A5515" s="176" t="s">
        <v>11765</v>
      </c>
      <c r="B5515" s="177" t="s">
        <v>11766</v>
      </c>
      <c r="C5515" s="176" t="s">
        <v>96</v>
      </c>
      <c r="D5515" s="176" t="s">
        <v>166</v>
      </c>
      <c r="E5515" s="176" t="s">
        <v>281</v>
      </c>
      <c r="F5515" s="176">
        <v>2024</v>
      </c>
      <c r="G5515" s="176" t="s">
        <v>138</v>
      </c>
      <c r="H5515" s="176" t="s">
        <v>144</v>
      </c>
      <c r="I5515" s="176" t="s">
        <v>282</v>
      </c>
      <c r="J5515" s="250" t="s">
        <v>77</v>
      </c>
      <c r="K5515" s="178">
        <v>126247</v>
      </c>
      <c r="L5515" s="178">
        <v>0</v>
      </c>
      <c r="M5515" s="178">
        <v>0</v>
      </c>
      <c r="N5515" s="182" t="s">
        <v>146</v>
      </c>
      <c r="O5515" s="183" t="s">
        <v>146</v>
      </c>
    </row>
    <row r="5516" spans="1:15" customFormat="1" ht="15.5" x14ac:dyDescent="0.35">
      <c r="A5516" s="123" t="s">
        <v>11767</v>
      </c>
      <c r="B5516" s="124" t="s">
        <v>11768</v>
      </c>
      <c r="C5516" s="123" t="s">
        <v>91</v>
      </c>
      <c r="D5516" s="123" t="s">
        <v>344</v>
      </c>
      <c r="E5516" s="123" t="s">
        <v>641</v>
      </c>
      <c r="F5516" s="123">
        <v>2024</v>
      </c>
      <c r="G5516" s="123" t="s">
        <v>138</v>
      </c>
      <c r="H5516" s="123" t="s">
        <v>210</v>
      </c>
      <c r="I5516" s="123" t="s">
        <v>211</v>
      </c>
      <c r="J5516" s="251" t="s">
        <v>77</v>
      </c>
      <c r="K5516" s="181">
        <v>77365</v>
      </c>
      <c r="L5516" s="181">
        <v>0</v>
      </c>
      <c r="M5516" s="181">
        <v>0</v>
      </c>
      <c r="N5516" s="182" t="s">
        <v>146</v>
      </c>
      <c r="O5516" s="183" t="s">
        <v>146</v>
      </c>
    </row>
    <row r="5517" spans="1:15" customFormat="1" ht="15.5" x14ac:dyDescent="0.35">
      <c r="A5517" s="176" t="s">
        <v>11769</v>
      </c>
      <c r="B5517" s="177" t="s">
        <v>11770</v>
      </c>
      <c r="C5517" s="176" t="s">
        <v>91</v>
      </c>
      <c r="D5517" s="176" t="s">
        <v>344</v>
      </c>
      <c r="E5517" s="176" t="s">
        <v>641</v>
      </c>
      <c r="F5517" s="176">
        <v>2024</v>
      </c>
      <c r="G5517" s="176" t="s">
        <v>138</v>
      </c>
      <c r="H5517" s="176" t="s">
        <v>210</v>
      </c>
      <c r="I5517" s="176" t="s">
        <v>429</v>
      </c>
      <c r="J5517" s="250" t="s">
        <v>77</v>
      </c>
      <c r="K5517" s="178">
        <v>7563</v>
      </c>
      <c r="L5517" s="178">
        <v>0</v>
      </c>
      <c r="M5517" s="178">
        <v>0</v>
      </c>
      <c r="N5517" s="182" t="s">
        <v>146</v>
      </c>
      <c r="O5517" s="183" t="s">
        <v>146</v>
      </c>
    </row>
    <row r="5518" spans="1:15" customFormat="1" ht="15.5" x14ac:dyDescent="0.35">
      <c r="A5518" s="123" t="s">
        <v>11771</v>
      </c>
      <c r="B5518" s="124" t="s">
        <v>11772</v>
      </c>
      <c r="C5518" s="123" t="s">
        <v>74</v>
      </c>
      <c r="D5518" s="123" t="s">
        <v>155</v>
      </c>
      <c r="E5518" s="123" t="s">
        <v>155</v>
      </c>
      <c r="F5518" s="123">
        <v>2024</v>
      </c>
      <c r="G5518" s="123" t="s">
        <v>251</v>
      </c>
      <c r="H5518" s="123" t="s">
        <v>151</v>
      </c>
      <c r="I5518" s="123" t="s">
        <v>152</v>
      </c>
      <c r="J5518" s="251" t="s">
        <v>13</v>
      </c>
      <c r="K5518" s="181">
        <v>510</v>
      </c>
      <c r="L5518" s="181">
        <v>0</v>
      </c>
      <c r="M5518" s="181">
        <v>0</v>
      </c>
      <c r="N5518" s="182" t="s">
        <v>146</v>
      </c>
      <c r="O5518" s="183" t="s">
        <v>146</v>
      </c>
    </row>
    <row r="5519" spans="1:15" customFormat="1" ht="15.5" x14ac:dyDescent="0.35">
      <c r="A5519" s="176" t="s">
        <v>11773</v>
      </c>
      <c r="B5519" s="177" t="s">
        <v>11774</v>
      </c>
      <c r="C5519" s="176" t="s">
        <v>86</v>
      </c>
      <c r="D5519" s="176" t="s">
        <v>155</v>
      </c>
      <c r="E5519" s="176" t="s">
        <v>155</v>
      </c>
      <c r="F5519" s="176">
        <v>2024</v>
      </c>
      <c r="G5519" s="176" t="s">
        <v>138</v>
      </c>
      <c r="H5519" s="176" t="s">
        <v>151</v>
      </c>
      <c r="I5519" s="176" t="s">
        <v>152</v>
      </c>
      <c r="J5519" s="250" t="s">
        <v>77</v>
      </c>
      <c r="K5519" s="178">
        <v>46632</v>
      </c>
      <c r="L5519" s="178">
        <v>0</v>
      </c>
      <c r="M5519" s="178">
        <v>0</v>
      </c>
      <c r="N5519" s="182" t="s">
        <v>146</v>
      </c>
      <c r="O5519" s="183" t="s">
        <v>146</v>
      </c>
    </row>
    <row r="5520" spans="1:15" customFormat="1" ht="15.5" x14ac:dyDescent="0.35">
      <c r="A5520" s="123" t="s">
        <v>11775</v>
      </c>
      <c r="B5520" s="124" t="s">
        <v>11776</v>
      </c>
      <c r="C5520" s="123" t="s">
        <v>74</v>
      </c>
      <c r="D5520" s="123" t="s">
        <v>155</v>
      </c>
      <c r="E5520" s="123" t="s">
        <v>155</v>
      </c>
      <c r="F5520" s="123">
        <v>2024</v>
      </c>
      <c r="G5520" s="123" t="s">
        <v>251</v>
      </c>
      <c r="H5520" s="123" t="s">
        <v>151</v>
      </c>
      <c r="I5520" s="123" t="s">
        <v>152</v>
      </c>
      <c r="J5520" s="251" t="s">
        <v>77</v>
      </c>
      <c r="K5520" s="181">
        <v>520500</v>
      </c>
      <c r="L5520" s="181">
        <v>0</v>
      </c>
      <c r="M5520" s="181">
        <v>0</v>
      </c>
      <c r="N5520" s="182" t="s">
        <v>146</v>
      </c>
      <c r="O5520" s="183" t="s">
        <v>146</v>
      </c>
    </row>
    <row r="5521" spans="1:15" customFormat="1" ht="15.5" x14ac:dyDescent="0.35">
      <c r="A5521" s="176" t="s">
        <v>11777</v>
      </c>
      <c r="B5521" s="177" t="s">
        <v>11778</v>
      </c>
      <c r="C5521" s="176" t="s">
        <v>91</v>
      </c>
      <c r="D5521" s="176" t="s">
        <v>384</v>
      </c>
      <c r="E5521" s="176" t="s">
        <v>2825</v>
      </c>
      <c r="F5521" s="176">
        <v>2024</v>
      </c>
      <c r="G5521" s="176" t="s">
        <v>138</v>
      </c>
      <c r="H5521" s="176" t="s">
        <v>182</v>
      </c>
      <c r="I5521" s="176" t="s">
        <v>330</v>
      </c>
      <c r="J5521" s="250" t="s">
        <v>77</v>
      </c>
      <c r="K5521" s="178">
        <v>271237</v>
      </c>
      <c r="L5521" s="178">
        <v>0</v>
      </c>
      <c r="M5521" s="178">
        <v>0</v>
      </c>
      <c r="N5521" s="182" t="s">
        <v>146</v>
      </c>
      <c r="O5521" s="183" t="s">
        <v>146</v>
      </c>
    </row>
    <row r="5522" spans="1:15" customFormat="1" ht="15.5" x14ac:dyDescent="0.35">
      <c r="A5522" s="123" t="s">
        <v>11779</v>
      </c>
      <c r="B5522" s="124" t="s">
        <v>11780</v>
      </c>
      <c r="C5522" s="123" t="s">
        <v>97</v>
      </c>
      <c r="D5522" s="123" t="s">
        <v>155</v>
      </c>
      <c r="E5522" s="123" t="s">
        <v>155</v>
      </c>
      <c r="F5522" s="123">
        <v>2024</v>
      </c>
      <c r="G5522" s="123" t="s">
        <v>138</v>
      </c>
      <c r="H5522" s="123" t="s">
        <v>151</v>
      </c>
      <c r="I5522" s="123" t="s">
        <v>152</v>
      </c>
      <c r="J5522" s="251" t="s">
        <v>14</v>
      </c>
      <c r="K5522" s="181">
        <v>100000</v>
      </c>
      <c r="L5522" s="181">
        <v>0</v>
      </c>
      <c r="M5522" s="181">
        <v>0</v>
      </c>
      <c r="N5522" s="182" t="s">
        <v>146</v>
      </c>
      <c r="O5522" s="183" t="s">
        <v>146</v>
      </c>
    </row>
    <row r="5523" spans="1:15" customFormat="1" ht="15.5" x14ac:dyDescent="0.35">
      <c r="A5523" s="176" t="s">
        <v>11781</v>
      </c>
      <c r="B5523" s="177" t="s">
        <v>11782</v>
      </c>
      <c r="C5523" s="176" t="s">
        <v>111</v>
      </c>
      <c r="D5523" s="176" t="s">
        <v>155</v>
      </c>
      <c r="E5523" s="176" t="s">
        <v>155</v>
      </c>
      <c r="F5523" s="176">
        <v>2024</v>
      </c>
      <c r="G5523" s="176" t="s">
        <v>138</v>
      </c>
      <c r="H5523" s="176" t="s">
        <v>151</v>
      </c>
      <c r="I5523" s="176" t="s">
        <v>152</v>
      </c>
      <c r="J5523" s="250" t="s">
        <v>14</v>
      </c>
      <c r="K5523" s="178">
        <v>10000</v>
      </c>
      <c r="L5523" s="178">
        <v>0</v>
      </c>
      <c r="M5523" s="178">
        <v>0</v>
      </c>
      <c r="N5523" s="182" t="s">
        <v>146</v>
      </c>
      <c r="O5523" s="183" t="s">
        <v>146</v>
      </c>
    </row>
    <row r="5524" spans="1:15" customFormat="1" ht="15.5" x14ac:dyDescent="0.35">
      <c r="A5524" s="123" t="s">
        <v>11783</v>
      </c>
      <c r="B5524" s="124" t="s">
        <v>11784</v>
      </c>
      <c r="C5524" s="123" t="s">
        <v>109</v>
      </c>
      <c r="D5524" s="123" t="s">
        <v>155</v>
      </c>
      <c r="E5524" s="123" t="s">
        <v>155</v>
      </c>
      <c r="F5524" s="123">
        <v>2024</v>
      </c>
      <c r="G5524" s="123" t="s">
        <v>138</v>
      </c>
      <c r="H5524" s="123" t="s">
        <v>151</v>
      </c>
      <c r="I5524" s="123" t="s">
        <v>152</v>
      </c>
      <c r="J5524" s="251" t="s">
        <v>13</v>
      </c>
      <c r="K5524" s="181">
        <v>50300</v>
      </c>
      <c r="L5524" s="181">
        <v>0</v>
      </c>
      <c r="M5524" s="181">
        <v>0</v>
      </c>
      <c r="N5524" s="182" t="s">
        <v>146</v>
      </c>
      <c r="O5524" s="183" t="s">
        <v>146</v>
      </c>
    </row>
    <row r="5525" spans="1:15" customFormat="1" ht="15.5" x14ac:dyDescent="0.35">
      <c r="A5525" s="176" t="s">
        <v>11785</v>
      </c>
      <c r="B5525" s="177" t="s">
        <v>11786</v>
      </c>
      <c r="C5525" s="176" t="s">
        <v>96</v>
      </c>
      <c r="D5525" s="176" t="s">
        <v>166</v>
      </c>
      <c r="E5525" s="176" t="s">
        <v>600</v>
      </c>
      <c r="F5525" s="176">
        <v>2024</v>
      </c>
      <c r="G5525" s="176" t="s">
        <v>138</v>
      </c>
      <c r="H5525" s="176" t="s">
        <v>151</v>
      </c>
      <c r="I5525" s="176" t="s">
        <v>152</v>
      </c>
      <c r="J5525" s="250" t="s">
        <v>13</v>
      </c>
      <c r="K5525" s="178">
        <v>64170</v>
      </c>
      <c r="L5525" s="178">
        <v>0</v>
      </c>
      <c r="M5525" s="178">
        <v>0</v>
      </c>
      <c r="N5525" s="182" t="s">
        <v>146</v>
      </c>
      <c r="O5525" s="183" t="s">
        <v>146</v>
      </c>
    </row>
    <row r="5526" spans="1:15" customFormat="1" ht="15.5" x14ac:dyDescent="0.35">
      <c r="A5526" s="123" t="s">
        <v>11787</v>
      </c>
      <c r="B5526" s="124" t="s">
        <v>11788</v>
      </c>
      <c r="C5526" s="123" t="s">
        <v>96</v>
      </c>
      <c r="D5526" s="123" t="s">
        <v>166</v>
      </c>
      <c r="E5526" s="123" t="s">
        <v>977</v>
      </c>
      <c r="F5526" s="123">
        <v>2024</v>
      </c>
      <c r="G5526" s="123" t="s">
        <v>138</v>
      </c>
      <c r="H5526" s="123" t="s">
        <v>151</v>
      </c>
      <c r="I5526" s="123" t="s">
        <v>152</v>
      </c>
      <c r="J5526" s="251" t="s">
        <v>13</v>
      </c>
      <c r="K5526" s="181">
        <v>3000</v>
      </c>
      <c r="L5526" s="181">
        <v>0</v>
      </c>
      <c r="M5526" s="181">
        <v>0</v>
      </c>
      <c r="N5526" s="182" t="s">
        <v>146</v>
      </c>
      <c r="O5526" s="183" t="s">
        <v>146</v>
      </c>
    </row>
    <row r="5527" spans="1:15" customFormat="1" ht="15.5" x14ac:dyDescent="0.35">
      <c r="A5527" s="176" t="s">
        <v>11789</v>
      </c>
      <c r="B5527" s="177" t="s">
        <v>11790</v>
      </c>
      <c r="C5527" s="176" t="s">
        <v>91</v>
      </c>
      <c r="D5527" s="176" t="s">
        <v>460</v>
      </c>
      <c r="E5527" s="176" t="s">
        <v>5070</v>
      </c>
      <c r="F5527" s="176">
        <v>2024</v>
      </c>
      <c r="G5527" s="176" t="s">
        <v>138</v>
      </c>
      <c r="H5527" s="176" t="s">
        <v>182</v>
      </c>
      <c r="I5527" s="176" t="s">
        <v>330</v>
      </c>
      <c r="J5527" s="250" t="s">
        <v>77</v>
      </c>
      <c r="K5527" s="178">
        <v>907910</v>
      </c>
      <c r="L5527" s="178">
        <v>0</v>
      </c>
      <c r="M5527" s="178">
        <v>0</v>
      </c>
      <c r="N5527" s="182" t="s">
        <v>146</v>
      </c>
      <c r="O5527" s="183" t="s">
        <v>146</v>
      </c>
    </row>
    <row r="5528" spans="1:15" customFormat="1" ht="15.5" x14ac:dyDescent="0.35">
      <c r="A5528" s="123" t="s">
        <v>11791</v>
      </c>
      <c r="B5528" s="124" t="s">
        <v>11792</v>
      </c>
      <c r="C5528" s="123" t="s">
        <v>91</v>
      </c>
      <c r="D5528" s="123" t="s">
        <v>460</v>
      </c>
      <c r="E5528" s="123" t="s">
        <v>5070</v>
      </c>
      <c r="F5528" s="123">
        <v>2024</v>
      </c>
      <c r="G5528" s="123" t="s">
        <v>138</v>
      </c>
      <c r="H5528" s="123" t="s">
        <v>210</v>
      </c>
      <c r="I5528" s="123" t="s">
        <v>211</v>
      </c>
      <c r="J5528" s="251" t="s">
        <v>13</v>
      </c>
      <c r="K5528" s="181">
        <v>2614188</v>
      </c>
      <c r="L5528" s="181">
        <v>0</v>
      </c>
      <c r="M5528" s="181">
        <v>0</v>
      </c>
      <c r="N5528" s="182" t="s">
        <v>146</v>
      </c>
      <c r="O5528" s="183" t="s">
        <v>146</v>
      </c>
    </row>
    <row r="5529" spans="1:15" customFormat="1" ht="15.5" x14ac:dyDescent="0.35">
      <c r="A5529" s="176" t="s">
        <v>11793</v>
      </c>
      <c r="B5529" s="177" t="s">
        <v>11794</v>
      </c>
      <c r="C5529" s="176" t="s">
        <v>87</v>
      </c>
      <c r="D5529" s="176" t="s">
        <v>60</v>
      </c>
      <c r="E5529" s="176" t="s">
        <v>60</v>
      </c>
      <c r="F5529" s="176">
        <v>2024</v>
      </c>
      <c r="G5529" s="176" t="s">
        <v>138</v>
      </c>
      <c r="H5529" s="176" t="s">
        <v>162</v>
      </c>
      <c r="I5529" s="176" t="s">
        <v>1018</v>
      </c>
      <c r="J5529" s="250" t="s">
        <v>13</v>
      </c>
      <c r="K5529" s="178">
        <v>4695</v>
      </c>
      <c r="L5529" s="178">
        <v>0</v>
      </c>
      <c r="M5529" s="178">
        <v>0</v>
      </c>
      <c r="N5529" s="182" t="s">
        <v>146</v>
      </c>
      <c r="O5529" s="183" t="s">
        <v>146</v>
      </c>
    </row>
    <row r="5530" spans="1:15" customFormat="1" ht="15.5" x14ac:dyDescent="0.35">
      <c r="A5530" s="123" t="s">
        <v>11795</v>
      </c>
      <c r="B5530" s="124" t="s">
        <v>11796</v>
      </c>
      <c r="C5530" s="123" t="s">
        <v>98</v>
      </c>
      <c r="D5530" s="123" t="s">
        <v>365</v>
      </c>
      <c r="E5530" s="123" t="s">
        <v>365</v>
      </c>
      <c r="F5530" s="123">
        <v>2024</v>
      </c>
      <c r="G5530" s="123" t="s">
        <v>138</v>
      </c>
      <c r="H5530" s="123" t="s">
        <v>908</v>
      </c>
      <c r="I5530" s="123" t="s">
        <v>2166</v>
      </c>
      <c r="J5530" s="251" t="s">
        <v>13</v>
      </c>
      <c r="K5530" s="181">
        <v>12000</v>
      </c>
      <c r="L5530" s="181">
        <v>0</v>
      </c>
      <c r="M5530" s="181">
        <v>0</v>
      </c>
      <c r="N5530" s="182" t="s">
        <v>146</v>
      </c>
      <c r="O5530" s="183" t="s">
        <v>146</v>
      </c>
    </row>
    <row r="5531" spans="1:15" customFormat="1" ht="15.5" x14ac:dyDescent="0.35">
      <c r="A5531" s="176" t="s">
        <v>11797</v>
      </c>
      <c r="B5531" s="177" t="s">
        <v>11798</v>
      </c>
      <c r="C5531" s="176" t="s">
        <v>98</v>
      </c>
      <c r="D5531" s="176" t="s">
        <v>365</v>
      </c>
      <c r="E5531" s="176" t="s">
        <v>457</v>
      </c>
      <c r="F5531" s="176">
        <v>2024</v>
      </c>
      <c r="G5531" s="176" t="s">
        <v>138</v>
      </c>
      <c r="H5531" s="176" t="s">
        <v>182</v>
      </c>
      <c r="I5531" s="176" t="s">
        <v>330</v>
      </c>
      <c r="J5531" s="250" t="s">
        <v>13</v>
      </c>
      <c r="K5531" s="178">
        <v>20000</v>
      </c>
      <c r="L5531" s="178">
        <v>0</v>
      </c>
      <c r="M5531" s="178">
        <v>0</v>
      </c>
      <c r="N5531" s="182" t="s">
        <v>146</v>
      </c>
      <c r="O5531" s="183" t="s">
        <v>146</v>
      </c>
    </row>
    <row r="5532" spans="1:15" customFormat="1" ht="15.5" x14ac:dyDescent="0.35">
      <c r="A5532" s="123" t="s">
        <v>11799</v>
      </c>
      <c r="B5532" s="124" t="s">
        <v>11800</v>
      </c>
      <c r="C5532" s="123" t="s">
        <v>90</v>
      </c>
      <c r="D5532" s="123" t="s">
        <v>742</v>
      </c>
      <c r="E5532" s="123" t="s">
        <v>5667</v>
      </c>
      <c r="F5532" s="123">
        <v>2024</v>
      </c>
      <c r="G5532" s="123" t="s">
        <v>138</v>
      </c>
      <c r="H5532" s="123" t="s">
        <v>182</v>
      </c>
      <c r="I5532" s="123" t="s">
        <v>330</v>
      </c>
      <c r="J5532" s="251" t="s">
        <v>13</v>
      </c>
      <c r="K5532" s="181">
        <v>23805</v>
      </c>
      <c r="L5532" s="181">
        <v>0</v>
      </c>
      <c r="M5532" s="181">
        <v>0</v>
      </c>
      <c r="N5532" s="182" t="s">
        <v>146</v>
      </c>
      <c r="O5532" s="183" t="s">
        <v>146</v>
      </c>
    </row>
    <row r="5533" spans="1:15" customFormat="1" ht="15.5" x14ac:dyDescent="0.35">
      <c r="A5533" s="176" t="s">
        <v>11801</v>
      </c>
      <c r="B5533" s="177" t="s">
        <v>11802</v>
      </c>
      <c r="C5533" s="176" t="s">
        <v>90</v>
      </c>
      <c r="D5533" s="176" t="s">
        <v>63</v>
      </c>
      <c r="E5533" s="176" t="s">
        <v>670</v>
      </c>
      <c r="F5533" s="176">
        <v>2024</v>
      </c>
      <c r="G5533" s="176" t="s">
        <v>138</v>
      </c>
      <c r="H5533" s="176" t="s">
        <v>182</v>
      </c>
      <c r="I5533" s="176" t="s">
        <v>330</v>
      </c>
      <c r="J5533" s="250" t="s">
        <v>13</v>
      </c>
      <c r="K5533" s="178">
        <v>63697</v>
      </c>
      <c r="L5533" s="178">
        <v>0</v>
      </c>
      <c r="M5533" s="178">
        <v>0</v>
      </c>
      <c r="N5533" s="182" t="s">
        <v>146</v>
      </c>
      <c r="O5533" s="183" t="s">
        <v>146</v>
      </c>
    </row>
    <row r="5534" spans="1:15" customFormat="1" ht="15.5" x14ac:dyDescent="0.35">
      <c r="A5534" s="123" t="s">
        <v>11803</v>
      </c>
      <c r="B5534" s="124" t="s">
        <v>11804</v>
      </c>
      <c r="C5534" s="123" t="s">
        <v>90</v>
      </c>
      <c r="D5534" s="123" t="s">
        <v>306</v>
      </c>
      <c r="E5534" s="123" t="s">
        <v>3130</v>
      </c>
      <c r="F5534" s="123">
        <v>2024</v>
      </c>
      <c r="G5534" s="123" t="s">
        <v>138</v>
      </c>
      <c r="H5534" s="123" t="s">
        <v>182</v>
      </c>
      <c r="I5534" s="123" t="s">
        <v>330</v>
      </c>
      <c r="J5534" s="251" t="s">
        <v>13</v>
      </c>
      <c r="K5534" s="181">
        <v>96852</v>
      </c>
      <c r="L5534" s="181">
        <v>0</v>
      </c>
      <c r="M5534" s="181">
        <v>0</v>
      </c>
      <c r="N5534" s="182" t="s">
        <v>146</v>
      </c>
      <c r="O5534" s="183" t="s">
        <v>146</v>
      </c>
    </row>
    <row r="5535" spans="1:15" customFormat="1" ht="15.5" x14ac:dyDescent="0.35">
      <c r="A5535" s="176" t="s">
        <v>11805</v>
      </c>
      <c r="B5535" s="177" t="s">
        <v>11806</v>
      </c>
      <c r="C5535" s="176" t="s">
        <v>90</v>
      </c>
      <c r="D5535" s="176" t="s">
        <v>306</v>
      </c>
      <c r="E5535" s="176" t="s">
        <v>3130</v>
      </c>
      <c r="F5535" s="176">
        <v>2024</v>
      </c>
      <c r="G5535" s="176" t="s">
        <v>138</v>
      </c>
      <c r="H5535" s="176" t="s">
        <v>182</v>
      </c>
      <c r="I5535" s="176" t="s">
        <v>330</v>
      </c>
      <c r="J5535" s="250" t="s">
        <v>13</v>
      </c>
      <c r="K5535" s="178">
        <v>91856</v>
      </c>
      <c r="L5535" s="178">
        <v>0</v>
      </c>
      <c r="M5535" s="178">
        <v>0</v>
      </c>
      <c r="N5535" s="182" t="s">
        <v>146</v>
      </c>
      <c r="O5535" s="183" t="s">
        <v>146</v>
      </c>
    </row>
    <row r="5536" spans="1:15" customFormat="1" ht="15.5" x14ac:dyDescent="0.35">
      <c r="A5536" s="123" t="s">
        <v>11807</v>
      </c>
      <c r="B5536" s="124" t="s">
        <v>11808</v>
      </c>
      <c r="C5536" s="123" t="s">
        <v>93</v>
      </c>
      <c r="D5536" s="123" t="s">
        <v>194</v>
      </c>
      <c r="E5536" s="123" t="s">
        <v>225</v>
      </c>
      <c r="F5536" s="123">
        <v>2024</v>
      </c>
      <c r="G5536" s="123" t="s">
        <v>138</v>
      </c>
      <c r="H5536" s="123" t="s">
        <v>182</v>
      </c>
      <c r="I5536" s="123" t="s">
        <v>330</v>
      </c>
      <c r="J5536" s="251" t="s">
        <v>13</v>
      </c>
      <c r="K5536" s="181">
        <v>10200</v>
      </c>
      <c r="L5536" s="181">
        <v>0</v>
      </c>
      <c r="M5536" s="181">
        <v>0</v>
      </c>
      <c r="N5536" s="182" t="s">
        <v>146</v>
      </c>
      <c r="O5536" s="183" t="s">
        <v>146</v>
      </c>
    </row>
    <row r="5537" spans="1:15" customFormat="1" ht="15.5" x14ac:dyDescent="0.35">
      <c r="A5537" s="176" t="s">
        <v>11809</v>
      </c>
      <c r="B5537" s="177" t="s">
        <v>11810</v>
      </c>
      <c r="C5537" s="176" t="s">
        <v>292</v>
      </c>
      <c r="D5537" s="176" t="s">
        <v>655</v>
      </c>
      <c r="E5537" s="176" t="s">
        <v>896</v>
      </c>
      <c r="F5537" s="176">
        <v>2024</v>
      </c>
      <c r="G5537" s="176" t="s">
        <v>138</v>
      </c>
      <c r="H5537" s="176" t="s">
        <v>182</v>
      </c>
      <c r="I5537" s="176" t="s">
        <v>330</v>
      </c>
      <c r="J5537" s="250" t="s">
        <v>14</v>
      </c>
      <c r="K5537" s="178">
        <v>80000</v>
      </c>
      <c r="L5537" s="178">
        <v>0</v>
      </c>
      <c r="M5537" s="178">
        <v>0</v>
      </c>
      <c r="N5537" s="182" t="s">
        <v>146</v>
      </c>
      <c r="O5537" s="183" t="s">
        <v>146</v>
      </c>
    </row>
    <row r="5538" spans="1:15" customFormat="1" ht="15.5" x14ac:dyDescent="0.35">
      <c r="A5538" s="123" t="s">
        <v>11811</v>
      </c>
      <c r="B5538" s="124" t="s">
        <v>11812</v>
      </c>
      <c r="C5538" s="123" t="s">
        <v>84</v>
      </c>
      <c r="D5538" s="123" t="s">
        <v>155</v>
      </c>
      <c r="E5538" s="123" t="s">
        <v>155</v>
      </c>
      <c r="F5538" s="123">
        <v>2024</v>
      </c>
      <c r="G5538" s="123" t="s">
        <v>138</v>
      </c>
      <c r="H5538" s="123" t="s">
        <v>182</v>
      </c>
      <c r="I5538" s="123" t="s">
        <v>330</v>
      </c>
      <c r="J5538" s="251" t="s">
        <v>13</v>
      </c>
      <c r="K5538" s="181">
        <v>0</v>
      </c>
      <c r="L5538" s="181">
        <v>0</v>
      </c>
      <c r="M5538" s="181">
        <v>0</v>
      </c>
      <c r="N5538" s="182" t="s">
        <v>146</v>
      </c>
      <c r="O5538" s="183" t="s">
        <v>146</v>
      </c>
    </row>
    <row r="5539" spans="1:15" customFormat="1" ht="15.5" x14ac:dyDescent="0.35">
      <c r="A5539" s="176" t="s">
        <v>11813</v>
      </c>
      <c r="B5539" s="177" t="s">
        <v>11814</v>
      </c>
      <c r="C5539" s="176" t="s">
        <v>84</v>
      </c>
      <c r="D5539" s="176" t="s">
        <v>155</v>
      </c>
      <c r="E5539" s="176" t="s">
        <v>155</v>
      </c>
      <c r="F5539" s="176">
        <v>2024</v>
      </c>
      <c r="G5539" s="176" t="s">
        <v>138</v>
      </c>
      <c r="H5539" s="176" t="s">
        <v>182</v>
      </c>
      <c r="I5539" s="176" t="s">
        <v>330</v>
      </c>
      <c r="J5539" s="250" t="s">
        <v>13</v>
      </c>
      <c r="K5539" s="178">
        <v>0</v>
      </c>
      <c r="L5539" s="178">
        <v>0</v>
      </c>
      <c r="M5539" s="178">
        <v>0</v>
      </c>
      <c r="N5539" s="182" t="s">
        <v>146</v>
      </c>
      <c r="O5539" s="183" t="s">
        <v>146</v>
      </c>
    </row>
    <row r="5540" spans="1:15" customFormat="1" ht="15.5" x14ac:dyDescent="0.35">
      <c r="A5540" s="123" t="s">
        <v>11815</v>
      </c>
      <c r="B5540" s="124" t="s">
        <v>11816</v>
      </c>
      <c r="C5540" s="123" t="s">
        <v>84</v>
      </c>
      <c r="D5540" s="123" t="s">
        <v>155</v>
      </c>
      <c r="E5540" s="123" t="s">
        <v>155</v>
      </c>
      <c r="F5540" s="123">
        <v>2024</v>
      </c>
      <c r="G5540" s="123" t="s">
        <v>138</v>
      </c>
      <c r="H5540" s="123" t="s">
        <v>182</v>
      </c>
      <c r="I5540" s="123" t="s">
        <v>330</v>
      </c>
      <c r="J5540" s="251" t="s">
        <v>13</v>
      </c>
      <c r="K5540" s="181">
        <v>0</v>
      </c>
      <c r="L5540" s="181">
        <v>0</v>
      </c>
      <c r="M5540" s="181">
        <v>0</v>
      </c>
      <c r="N5540" s="182" t="s">
        <v>146</v>
      </c>
      <c r="O5540" s="183" t="s">
        <v>146</v>
      </c>
    </row>
    <row r="5541" spans="1:15" customFormat="1" ht="15.5" x14ac:dyDescent="0.35">
      <c r="A5541" s="176" t="s">
        <v>11817</v>
      </c>
      <c r="B5541" s="177" t="s">
        <v>11818</v>
      </c>
      <c r="C5541" s="176" t="s">
        <v>96</v>
      </c>
      <c r="D5541" s="176" t="s">
        <v>166</v>
      </c>
      <c r="E5541" s="176" t="s">
        <v>237</v>
      </c>
      <c r="F5541" s="176">
        <v>2024</v>
      </c>
      <c r="G5541" s="176" t="s">
        <v>138</v>
      </c>
      <c r="H5541" s="176" t="s">
        <v>182</v>
      </c>
      <c r="I5541" s="176" t="s">
        <v>330</v>
      </c>
      <c r="J5541" s="250" t="s">
        <v>77</v>
      </c>
      <c r="K5541" s="178">
        <v>991180</v>
      </c>
      <c r="L5541" s="178">
        <v>0</v>
      </c>
      <c r="M5541" s="178">
        <v>0</v>
      </c>
      <c r="N5541" s="182" t="s">
        <v>146</v>
      </c>
      <c r="O5541" s="183" t="s">
        <v>146</v>
      </c>
    </row>
    <row r="5542" spans="1:15" customFormat="1" ht="15.5" x14ac:dyDescent="0.35">
      <c r="A5542" s="123" t="s">
        <v>11819</v>
      </c>
      <c r="B5542" s="124" t="s">
        <v>11820</v>
      </c>
      <c r="C5542" s="123" t="s">
        <v>84</v>
      </c>
      <c r="D5542" s="123" t="s">
        <v>440</v>
      </c>
      <c r="E5542" s="123" t="s">
        <v>155</v>
      </c>
      <c r="F5542" s="123">
        <v>2024</v>
      </c>
      <c r="G5542" s="123" t="s">
        <v>138</v>
      </c>
      <c r="H5542" s="123" t="s">
        <v>162</v>
      </c>
      <c r="I5542" s="123" t="s">
        <v>218</v>
      </c>
      <c r="J5542" s="251" t="s">
        <v>13</v>
      </c>
      <c r="K5542" s="181">
        <v>713318</v>
      </c>
      <c r="L5542" s="181">
        <v>0</v>
      </c>
      <c r="M5542" s="181">
        <v>0</v>
      </c>
      <c r="N5542" s="182" t="s">
        <v>146</v>
      </c>
      <c r="O5542" s="183" t="s">
        <v>146</v>
      </c>
    </row>
    <row r="5543" spans="1:15" customFormat="1" ht="15.5" x14ac:dyDescent="0.35">
      <c r="A5543" s="176" t="s">
        <v>11821</v>
      </c>
      <c r="B5543" s="177" t="s">
        <v>11822</v>
      </c>
      <c r="C5543" s="176" t="s">
        <v>90</v>
      </c>
      <c r="D5543" s="176" t="s">
        <v>306</v>
      </c>
      <c r="E5543" s="176" t="s">
        <v>306</v>
      </c>
      <c r="F5543" s="176">
        <v>2024</v>
      </c>
      <c r="G5543" s="176" t="s">
        <v>138</v>
      </c>
      <c r="H5543" s="176" t="s">
        <v>139</v>
      </c>
      <c r="I5543" s="176" t="s">
        <v>140</v>
      </c>
      <c r="J5543" s="250" t="s">
        <v>13</v>
      </c>
      <c r="K5543" s="178">
        <v>2</v>
      </c>
      <c r="L5543" s="178">
        <v>0</v>
      </c>
      <c r="M5543" s="178">
        <v>0</v>
      </c>
      <c r="N5543" s="182" t="s">
        <v>146</v>
      </c>
      <c r="O5543" s="183" t="s">
        <v>146</v>
      </c>
    </row>
    <row r="5544" spans="1:15" customFormat="1" ht="15.5" x14ac:dyDescent="0.35">
      <c r="A5544" s="123" t="s">
        <v>11823</v>
      </c>
      <c r="B5544" s="124" t="s">
        <v>11824</v>
      </c>
      <c r="C5544" s="123" t="s">
        <v>86</v>
      </c>
      <c r="D5544" s="123" t="s">
        <v>199</v>
      </c>
      <c r="E5544" s="123" t="s">
        <v>199</v>
      </c>
      <c r="F5544" s="123">
        <v>2024</v>
      </c>
      <c r="G5544" s="123" t="s">
        <v>138</v>
      </c>
      <c r="H5544" s="123" t="s">
        <v>182</v>
      </c>
      <c r="I5544" s="123" t="s">
        <v>330</v>
      </c>
      <c r="J5544" s="251" t="s">
        <v>77</v>
      </c>
      <c r="K5544" s="181">
        <v>31050</v>
      </c>
      <c r="L5544" s="181">
        <v>0</v>
      </c>
      <c r="M5544" s="181">
        <v>0</v>
      </c>
      <c r="N5544" s="182" t="s">
        <v>146</v>
      </c>
      <c r="O5544" s="183" t="s">
        <v>146</v>
      </c>
    </row>
    <row r="5545" spans="1:15" customFormat="1" ht="15.5" x14ac:dyDescent="0.35">
      <c r="A5545" s="176" t="s">
        <v>11825</v>
      </c>
      <c r="B5545" s="177" t="s">
        <v>11826</v>
      </c>
      <c r="C5545" s="176" t="s">
        <v>111</v>
      </c>
      <c r="D5545" s="176" t="s">
        <v>180</v>
      </c>
      <c r="E5545" s="176" t="s">
        <v>454</v>
      </c>
      <c r="F5545" s="176">
        <v>2024</v>
      </c>
      <c r="G5545" s="176" t="s">
        <v>251</v>
      </c>
      <c r="H5545" s="176" t="s">
        <v>182</v>
      </c>
      <c r="I5545" s="176" t="s">
        <v>330</v>
      </c>
      <c r="J5545" s="250" t="s">
        <v>13</v>
      </c>
      <c r="K5545" s="178">
        <v>23597</v>
      </c>
      <c r="L5545" s="178">
        <v>0</v>
      </c>
      <c r="M5545" s="178">
        <v>0</v>
      </c>
      <c r="N5545" s="182" t="s">
        <v>146</v>
      </c>
      <c r="O5545" s="183" t="s">
        <v>146</v>
      </c>
    </row>
    <row r="5546" spans="1:15" customFormat="1" ht="15.5" x14ac:dyDescent="0.35">
      <c r="A5546" s="123" t="s">
        <v>11827</v>
      </c>
      <c r="B5546" s="124" t="s">
        <v>11828</v>
      </c>
      <c r="C5546" s="123" t="s">
        <v>111</v>
      </c>
      <c r="D5546" s="123" t="s">
        <v>180</v>
      </c>
      <c r="E5546" s="123" t="s">
        <v>2432</v>
      </c>
      <c r="F5546" s="123">
        <v>2024</v>
      </c>
      <c r="G5546" s="123" t="s">
        <v>251</v>
      </c>
      <c r="H5546" s="123" t="s">
        <v>182</v>
      </c>
      <c r="I5546" s="123" t="s">
        <v>330</v>
      </c>
      <c r="J5546" s="251" t="s">
        <v>13</v>
      </c>
      <c r="K5546" s="181">
        <v>23597</v>
      </c>
      <c r="L5546" s="181">
        <v>0</v>
      </c>
      <c r="M5546" s="181">
        <v>0</v>
      </c>
      <c r="N5546" s="182" t="s">
        <v>146</v>
      </c>
      <c r="O5546" s="183" t="s">
        <v>146</v>
      </c>
    </row>
    <row r="5547" spans="1:15" customFormat="1" ht="15.5" x14ac:dyDescent="0.35">
      <c r="A5547" s="176" t="s">
        <v>11829</v>
      </c>
      <c r="B5547" s="177" t="s">
        <v>11830</v>
      </c>
      <c r="C5547" s="176" t="s">
        <v>87</v>
      </c>
      <c r="D5547" s="176" t="s">
        <v>155</v>
      </c>
      <c r="E5547" s="176" t="s">
        <v>155</v>
      </c>
      <c r="F5547" s="176">
        <v>2024</v>
      </c>
      <c r="G5547" s="176" t="s">
        <v>138</v>
      </c>
      <c r="H5547" s="176" t="s">
        <v>151</v>
      </c>
      <c r="I5547" s="176" t="s">
        <v>152</v>
      </c>
      <c r="J5547" s="250" t="s">
        <v>13</v>
      </c>
      <c r="K5547" s="178">
        <v>576</v>
      </c>
      <c r="L5547" s="178">
        <v>0</v>
      </c>
      <c r="M5547" s="178">
        <v>0</v>
      </c>
      <c r="N5547" s="182" t="s">
        <v>146</v>
      </c>
      <c r="O5547" s="183" t="s">
        <v>146</v>
      </c>
    </row>
    <row r="5548" spans="1:15" customFormat="1" ht="15.5" x14ac:dyDescent="0.35">
      <c r="A5548" s="123" t="s">
        <v>11831</v>
      </c>
      <c r="B5548" s="124" t="s">
        <v>11832</v>
      </c>
      <c r="C5548" s="123" t="s">
        <v>109</v>
      </c>
      <c r="D5548" s="123" t="s">
        <v>171</v>
      </c>
      <c r="E5548" s="123" t="s">
        <v>1047</v>
      </c>
      <c r="F5548" s="123">
        <v>2024</v>
      </c>
      <c r="G5548" s="123" t="s">
        <v>251</v>
      </c>
      <c r="H5548" s="123" t="s">
        <v>182</v>
      </c>
      <c r="I5548" s="123" t="s">
        <v>330</v>
      </c>
      <c r="J5548" s="251" t="s">
        <v>13</v>
      </c>
      <c r="K5548" s="181">
        <v>20500</v>
      </c>
      <c r="L5548" s="181">
        <v>0</v>
      </c>
      <c r="M5548" s="181">
        <v>0</v>
      </c>
      <c r="N5548" s="182" t="s">
        <v>146</v>
      </c>
      <c r="O5548" s="183" t="s">
        <v>146</v>
      </c>
    </row>
    <row r="5549" spans="1:15" customFormat="1" ht="15.5" x14ac:dyDescent="0.35">
      <c r="A5549" s="176" t="s">
        <v>11833</v>
      </c>
      <c r="B5549" s="177" t="s">
        <v>11834</v>
      </c>
      <c r="C5549" s="176" t="s">
        <v>90</v>
      </c>
      <c r="D5549" s="176" t="s">
        <v>404</v>
      </c>
      <c r="E5549" s="176" t="s">
        <v>528</v>
      </c>
      <c r="F5549" s="176">
        <v>2024</v>
      </c>
      <c r="G5549" s="176" t="s">
        <v>138</v>
      </c>
      <c r="H5549" s="176" t="s">
        <v>151</v>
      </c>
      <c r="I5549" s="176" t="s">
        <v>200</v>
      </c>
      <c r="J5549" s="250" t="s">
        <v>13</v>
      </c>
      <c r="K5549" s="178">
        <v>27595</v>
      </c>
      <c r="L5549" s="178">
        <v>0</v>
      </c>
      <c r="M5549" s="178">
        <v>0</v>
      </c>
      <c r="N5549" s="182" t="s">
        <v>146</v>
      </c>
      <c r="O5549" s="183" t="s">
        <v>146</v>
      </c>
    </row>
    <row r="5550" spans="1:15" customFormat="1" ht="15.5" x14ac:dyDescent="0.35">
      <c r="A5550" s="123" t="s">
        <v>11835</v>
      </c>
      <c r="B5550" s="124" t="s">
        <v>11836</v>
      </c>
      <c r="C5550" s="123" t="s">
        <v>91</v>
      </c>
      <c r="D5550" s="123" t="s">
        <v>460</v>
      </c>
      <c r="E5550" s="123" t="s">
        <v>919</v>
      </c>
      <c r="F5550" s="123">
        <v>2024</v>
      </c>
      <c r="G5550" s="123" t="s">
        <v>138</v>
      </c>
      <c r="H5550" s="123" t="s">
        <v>144</v>
      </c>
      <c r="I5550" s="123" t="s">
        <v>145</v>
      </c>
      <c r="J5550" s="251" t="s">
        <v>77</v>
      </c>
      <c r="K5550" s="181">
        <v>199187</v>
      </c>
      <c r="L5550" s="181">
        <v>0</v>
      </c>
      <c r="M5550" s="181">
        <v>0</v>
      </c>
      <c r="N5550" s="182" t="s">
        <v>146</v>
      </c>
      <c r="O5550" s="183" t="s">
        <v>146</v>
      </c>
    </row>
    <row r="5551" spans="1:15" customFormat="1" ht="15.5" x14ac:dyDescent="0.35">
      <c r="A5551" s="176" t="s">
        <v>11837</v>
      </c>
      <c r="B5551" s="177" t="s">
        <v>11838</v>
      </c>
      <c r="C5551" s="176" t="s">
        <v>90</v>
      </c>
      <c r="D5551" s="176" t="s">
        <v>63</v>
      </c>
      <c r="E5551" s="176" t="s">
        <v>63</v>
      </c>
      <c r="F5551" s="176">
        <v>2024</v>
      </c>
      <c r="G5551" s="176" t="s">
        <v>138</v>
      </c>
      <c r="H5551" s="176" t="s">
        <v>151</v>
      </c>
      <c r="I5551" s="176" t="s">
        <v>200</v>
      </c>
      <c r="J5551" s="250" t="s">
        <v>77</v>
      </c>
      <c r="K5551" s="178">
        <v>2113313</v>
      </c>
      <c r="L5551" s="178">
        <v>0</v>
      </c>
      <c r="M5551" s="178">
        <v>0</v>
      </c>
      <c r="N5551" s="182" t="s">
        <v>146</v>
      </c>
      <c r="O5551" s="183" t="s">
        <v>146</v>
      </c>
    </row>
    <row r="5552" spans="1:15" customFormat="1" ht="15.5" x14ac:dyDescent="0.35">
      <c r="A5552" s="123" t="s">
        <v>11839</v>
      </c>
      <c r="B5552" s="124" t="s">
        <v>11840</v>
      </c>
      <c r="C5552" s="123" t="s">
        <v>90</v>
      </c>
      <c r="D5552" s="123" t="s">
        <v>306</v>
      </c>
      <c r="E5552" s="123" t="s">
        <v>1270</v>
      </c>
      <c r="F5552" s="123">
        <v>2024</v>
      </c>
      <c r="G5552" s="123" t="s">
        <v>138</v>
      </c>
      <c r="H5552" s="123" t="s">
        <v>144</v>
      </c>
      <c r="I5552" s="123" t="s">
        <v>943</v>
      </c>
      <c r="J5552" s="251" t="s">
        <v>13</v>
      </c>
      <c r="K5552" s="181">
        <v>564581</v>
      </c>
      <c r="L5552" s="181">
        <v>0</v>
      </c>
      <c r="M5552" s="181">
        <v>0</v>
      </c>
      <c r="N5552" s="182" t="s">
        <v>146</v>
      </c>
      <c r="O5552" s="183" t="s">
        <v>146</v>
      </c>
    </row>
    <row r="5553" spans="1:15" customFormat="1" ht="15.5" x14ac:dyDescent="0.35">
      <c r="A5553" s="176" t="s">
        <v>11841</v>
      </c>
      <c r="B5553" s="177" t="s">
        <v>11842</v>
      </c>
      <c r="C5553" s="176" t="s">
        <v>91</v>
      </c>
      <c r="D5553" s="176" t="s">
        <v>763</v>
      </c>
      <c r="E5553" s="176" t="s">
        <v>763</v>
      </c>
      <c r="F5553" s="176">
        <v>2024</v>
      </c>
      <c r="G5553" s="176" t="s">
        <v>138</v>
      </c>
      <c r="H5553" s="176" t="s">
        <v>270</v>
      </c>
      <c r="I5553" s="176" t="s">
        <v>271</v>
      </c>
      <c r="J5553" s="250" t="s">
        <v>14</v>
      </c>
      <c r="K5553" s="178">
        <v>110689</v>
      </c>
      <c r="L5553" s="178">
        <v>0</v>
      </c>
      <c r="M5553" s="178">
        <v>0</v>
      </c>
      <c r="N5553" s="182" t="s">
        <v>146</v>
      </c>
      <c r="O5553" s="183" t="s">
        <v>146</v>
      </c>
    </row>
    <row r="5554" spans="1:15" customFormat="1" ht="15.5" x14ac:dyDescent="0.35">
      <c r="A5554" s="123" t="s">
        <v>11843</v>
      </c>
      <c r="B5554" s="124" t="s">
        <v>11844</v>
      </c>
      <c r="C5554" s="123" t="s">
        <v>109</v>
      </c>
      <c r="D5554" s="123" t="s">
        <v>368</v>
      </c>
      <c r="E5554" s="123" t="s">
        <v>1070</v>
      </c>
      <c r="F5554" s="123">
        <v>2024</v>
      </c>
      <c r="G5554" s="123" t="s">
        <v>138</v>
      </c>
      <c r="H5554" s="123" t="s">
        <v>139</v>
      </c>
      <c r="I5554" s="123" t="s">
        <v>140</v>
      </c>
      <c r="J5554" s="251" t="s">
        <v>77</v>
      </c>
      <c r="K5554" s="181">
        <v>1</v>
      </c>
      <c r="L5554" s="181">
        <v>0</v>
      </c>
      <c r="M5554" s="181">
        <v>0</v>
      </c>
      <c r="N5554" s="182" t="s">
        <v>146</v>
      </c>
      <c r="O5554" s="183" t="s">
        <v>146</v>
      </c>
    </row>
    <row r="5555" spans="1:15" customFormat="1" ht="15.5" x14ac:dyDescent="0.35">
      <c r="A5555" s="176" t="s">
        <v>11845</v>
      </c>
      <c r="B5555" s="177" t="s">
        <v>11846</v>
      </c>
      <c r="C5555" s="176" t="s">
        <v>98</v>
      </c>
      <c r="D5555" s="176" t="s">
        <v>158</v>
      </c>
      <c r="E5555" s="176" t="s">
        <v>161</v>
      </c>
      <c r="F5555" s="176">
        <v>2024</v>
      </c>
      <c r="G5555" s="176" t="s">
        <v>138</v>
      </c>
      <c r="H5555" s="176" t="s">
        <v>144</v>
      </c>
      <c r="I5555" s="176" t="s">
        <v>913</v>
      </c>
      <c r="J5555" s="250" t="s">
        <v>13</v>
      </c>
      <c r="K5555" s="178">
        <v>693445</v>
      </c>
      <c r="L5555" s="178">
        <v>0</v>
      </c>
      <c r="M5555" s="178">
        <v>0</v>
      </c>
      <c r="N5555" s="182" t="s">
        <v>146</v>
      </c>
      <c r="O5555" s="183" t="s">
        <v>146</v>
      </c>
    </row>
    <row r="5556" spans="1:15" customFormat="1" ht="15.5" x14ac:dyDescent="0.35">
      <c r="A5556" s="123" t="s">
        <v>11847</v>
      </c>
      <c r="B5556" s="124" t="s">
        <v>11848</v>
      </c>
      <c r="C5556" s="123" t="s">
        <v>91</v>
      </c>
      <c r="D5556" s="123" t="s">
        <v>155</v>
      </c>
      <c r="E5556" s="123" t="s">
        <v>155</v>
      </c>
      <c r="F5556" s="123">
        <v>2024</v>
      </c>
      <c r="G5556" s="123" t="s">
        <v>138</v>
      </c>
      <c r="H5556" s="123" t="s">
        <v>151</v>
      </c>
      <c r="I5556" s="123" t="s">
        <v>200</v>
      </c>
      <c r="J5556" s="251" t="s">
        <v>13</v>
      </c>
      <c r="K5556" s="181">
        <v>200772</v>
      </c>
      <c r="L5556" s="181">
        <v>0</v>
      </c>
      <c r="M5556" s="181">
        <v>0</v>
      </c>
      <c r="N5556" s="182" t="s">
        <v>146</v>
      </c>
      <c r="O5556" s="183" t="s">
        <v>146</v>
      </c>
    </row>
    <row r="5557" spans="1:15" customFormat="1" ht="15.5" x14ac:dyDescent="0.35">
      <c r="A5557" s="176" t="s">
        <v>11849</v>
      </c>
      <c r="B5557" s="177" t="s">
        <v>11850</v>
      </c>
      <c r="C5557" s="176" t="s">
        <v>109</v>
      </c>
      <c r="D5557" s="176" t="s">
        <v>368</v>
      </c>
      <c r="E5557" s="176" t="s">
        <v>1070</v>
      </c>
      <c r="F5557" s="176">
        <v>2024</v>
      </c>
      <c r="G5557" s="176" t="s">
        <v>138</v>
      </c>
      <c r="H5557" s="176" t="s">
        <v>139</v>
      </c>
      <c r="I5557" s="176" t="s">
        <v>140</v>
      </c>
      <c r="J5557" s="250" t="s">
        <v>77</v>
      </c>
      <c r="K5557" s="178">
        <v>1</v>
      </c>
      <c r="L5557" s="178">
        <v>0</v>
      </c>
      <c r="M5557" s="178">
        <v>0</v>
      </c>
      <c r="N5557" s="182" t="s">
        <v>146</v>
      </c>
      <c r="O5557" s="183" t="s">
        <v>146</v>
      </c>
    </row>
    <row r="5558" spans="1:15" customFormat="1" ht="15.5" x14ac:dyDescent="0.35">
      <c r="A5558" s="123" t="s">
        <v>11851</v>
      </c>
      <c r="B5558" s="124" t="s">
        <v>11852</v>
      </c>
      <c r="C5558" s="123" t="s">
        <v>100</v>
      </c>
      <c r="D5558" s="123" t="s">
        <v>155</v>
      </c>
      <c r="E5558" s="123" t="s">
        <v>155</v>
      </c>
      <c r="F5558" s="123">
        <v>2024</v>
      </c>
      <c r="G5558" s="123" t="s">
        <v>138</v>
      </c>
      <c r="H5558" s="123" t="s">
        <v>210</v>
      </c>
      <c r="I5558" s="123" t="s">
        <v>429</v>
      </c>
      <c r="J5558" s="251" t="s">
        <v>77</v>
      </c>
      <c r="K5558" s="181">
        <v>54131</v>
      </c>
      <c r="L5558" s="181">
        <v>0</v>
      </c>
      <c r="M5558" s="181">
        <v>0</v>
      </c>
      <c r="N5558" s="182" t="s">
        <v>146</v>
      </c>
      <c r="O5558" s="183" t="s">
        <v>146</v>
      </c>
    </row>
    <row r="5559" spans="1:15" customFormat="1" ht="15.5" x14ac:dyDescent="0.35">
      <c r="A5559" s="176" t="s">
        <v>11853</v>
      </c>
      <c r="B5559" s="177" t="s">
        <v>11854</v>
      </c>
      <c r="C5559" s="176" t="s">
        <v>93</v>
      </c>
      <c r="D5559" s="176" t="s">
        <v>245</v>
      </c>
      <c r="E5559" s="176" t="s">
        <v>2749</v>
      </c>
      <c r="F5559" s="176">
        <v>2024</v>
      </c>
      <c r="G5559" s="176" t="s">
        <v>138</v>
      </c>
      <c r="H5559" s="176" t="s">
        <v>144</v>
      </c>
      <c r="I5559" s="176" t="s">
        <v>943</v>
      </c>
      <c r="J5559" s="250" t="s">
        <v>77</v>
      </c>
      <c r="K5559" s="178">
        <v>350293</v>
      </c>
      <c r="L5559" s="178">
        <v>0</v>
      </c>
      <c r="M5559" s="178">
        <v>0</v>
      </c>
      <c r="N5559" s="182" t="s">
        <v>146</v>
      </c>
      <c r="O5559" s="183" t="s">
        <v>146</v>
      </c>
    </row>
    <row r="5560" spans="1:15" customFormat="1" ht="15.5" x14ac:dyDescent="0.35">
      <c r="A5560" s="123" t="s">
        <v>11855</v>
      </c>
      <c r="B5560" s="124" t="s">
        <v>11856</v>
      </c>
      <c r="C5560" s="123" t="s">
        <v>90</v>
      </c>
      <c r="D5560" s="123" t="s">
        <v>404</v>
      </c>
      <c r="E5560" s="123" t="s">
        <v>3050</v>
      </c>
      <c r="F5560" s="123">
        <v>2024</v>
      </c>
      <c r="G5560" s="123" t="s">
        <v>138</v>
      </c>
      <c r="H5560" s="123" t="s">
        <v>847</v>
      </c>
      <c r="I5560" s="123" t="s">
        <v>1673</v>
      </c>
      <c r="J5560" s="251" t="s">
        <v>77</v>
      </c>
      <c r="K5560" s="181">
        <v>1700301</v>
      </c>
      <c r="L5560" s="181">
        <v>0</v>
      </c>
      <c r="M5560" s="181">
        <v>0</v>
      </c>
      <c r="N5560" s="182" t="s">
        <v>146</v>
      </c>
      <c r="O5560" s="183" t="s">
        <v>146</v>
      </c>
    </row>
    <row r="5561" spans="1:15" customFormat="1" ht="15.5" x14ac:dyDescent="0.35">
      <c r="A5561" s="176" t="s">
        <v>11857</v>
      </c>
      <c r="B5561" s="177" t="s">
        <v>11858</v>
      </c>
      <c r="C5561" s="176" t="s">
        <v>91</v>
      </c>
      <c r="D5561" s="176" t="s">
        <v>384</v>
      </c>
      <c r="E5561" s="176" t="s">
        <v>1824</v>
      </c>
      <c r="F5561" s="176">
        <v>2024</v>
      </c>
      <c r="G5561" s="176" t="s">
        <v>138</v>
      </c>
      <c r="H5561" s="176" t="s">
        <v>139</v>
      </c>
      <c r="I5561" s="176" t="s">
        <v>140</v>
      </c>
      <c r="J5561" s="250" t="s">
        <v>77</v>
      </c>
      <c r="K5561" s="178">
        <v>51749</v>
      </c>
      <c r="L5561" s="178">
        <v>0</v>
      </c>
      <c r="M5561" s="178">
        <v>0</v>
      </c>
      <c r="N5561" s="182" t="s">
        <v>146</v>
      </c>
      <c r="O5561" s="183" t="s">
        <v>146</v>
      </c>
    </row>
    <row r="5562" spans="1:15" customFormat="1" ht="15.5" x14ac:dyDescent="0.35">
      <c r="A5562" s="123" t="s">
        <v>11859</v>
      </c>
      <c r="B5562" s="124" t="s">
        <v>11860</v>
      </c>
      <c r="C5562" s="123" t="s">
        <v>96</v>
      </c>
      <c r="D5562" s="123" t="s">
        <v>166</v>
      </c>
      <c r="E5562" s="123" t="s">
        <v>229</v>
      </c>
      <c r="F5562" s="123">
        <v>2024</v>
      </c>
      <c r="G5562" s="123" t="s">
        <v>138</v>
      </c>
      <c r="H5562" s="123" t="s">
        <v>139</v>
      </c>
      <c r="I5562" s="123" t="s">
        <v>140</v>
      </c>
      <c r="J5562" s="251" t="s">
        <v>77</v>
      </c>
      <c r="K5562" s="181">
        <v>10</v>
      </c>
      <c r="L5562" s="181">
        <v>0</v>
      </c>
      <c r="M5562" s="181">
        <v>0</v>
      </c>
      <c r="N5562" s="182" t="s">
        <v>146</v>
      </c>
      <c r="O5562" s="183" t="s">
        <v>146</v>
      </c>
    </row>
    <row r="5563" spans="1:15" customFormat="1" ht="15.5" x14ac:dyDescent="0.35">
      <c r="A5563" s="176" t="s">
        <v>11861</v>
      </c>
      <c r="B5563" s="177" t="s">
        <v>11862</v>
      </c>
      <c r="C5563" s="176" t="s">
        <v>96</v>
      </c>
      <c r="D5563" s="176" t="s">
        <v>166</v>
      </c>
      <c r="E5563" s="176" t="s">
        <v>600</v>
      </c>
      <c r="F5563" s="176">
        <v>2024</v>
      </c>
      <c r="G5563" s="176" t="s">
        <v>138</v>
      </c>
      <c r="H5563" s="176" t="s">
        <v>139</v>
      </c>
      <c r="I5563" s="176" t="s">
        <v>140</v>
      </c>
      <c r="J5563" s="250" t="s">
        <v>77</v>
      </c>
      <c r="K5563" s="178">
        <v>10</v>
      </c>
      <c r="L5563" s="178">
        <v>0</v>
      </c>
      <c r="M5563" s="178">
        <v>0</v>
      </c>
      <c r="N5563" s="182" t="s">
        <v>146</v>
      </c>
      <c r="O5563" s="183" t="s">
        <v>146</v>
      </c>
    </row>
    <row r="5564" spans="1:15" customFormat="1" ht="15.5" x14ac:dyDescent="0.35">
      <c r="A5564" s="123" t="s">
        <v>11863</v>
      </c>
      <c r="B5564" s="124" t="s">
        <v>11864</v>
      </c>
      <c r="C5564" s="123" t="s">
        <v>90</v>
      </c>
      <c r="D5564" s="123" t="s">
        <v>306</v>
      </c>
      <c r="E5564" s="123" t="s">
        <v>2024</v>
      </c>
      <c r="F5564" s="123">
        <v>2024</v>
      </c>
      <c r="G5564" s="123" t="s">
        <v>138</v>
      </c>
      <c r="H5564" s="123" t="s">
        <v>182</v>
      </c>
      <c r="I5564" s="123" t="s">
        <v>330</v>
      </c>
      <c r="J5564" s="251" t="s">
        <v>77</v>
      </c>
      <c r="K5564" s="181">
        <v>276246</v>
      </c>
      <c r="L5564" s="181">
        <v>0</v>
      </c>
      <c r="M5564" s="181">
        <v>0</v>
      </c>
      <c r="N5564" s="182" t="s">
        <v>146</v>
      </c>
      <c r="O5564" s="183" t="s">
        <v>146</v>
      </c>
    </row>
    <row r="5565" spans="1:15" customFormat="1" ht="15.5" x14ac:dyDescent="0.35">
      <c r="A5565" s="176" t="s">
        <v>11865</v>
      </c>
      <c r="B5565" s="177" t="s">
        <v>11866</v>
      </c>
      <c r="C5565" s="176" t="s">
        <v>91</v>
      </c>
      <c r="D5565" s="176" t="s">
        <v>384</v>
      </c>
      <c r="E5565" s="176" t="s">
        <v>518</v>
      </c>
      <c r="F5565" s="176">
        <v>2024</v>
      </c>
      <c r="G5565" s="176" t="s">
        <v>138</v>
      </c>
      <c r="H5565" s="176" t="s">
        <v>847</v>
      </c>
      <c r="I5565" s="176" t="s">
        <v>1673</v>
      </c>
      <c r="J5565" s="250" t="s">
        <v>13</v>
      </c>
      <c r="K5565" s="178">
        <v>8619521</v>
      </c>
      <c r="L5565" s="178">
        <v>0</v>
      </c>
      <c r="M5565" s="178">
        <v>0</v>
      </c>
      <c r="N5565" s="182" t="s">
        <v>146</v>
      </c>
      <c r="O5565" s="183" t="s">
        <v>146</v>
      </c>
    </row>
    <row r="5566" spans="1:15" customFormat="1" ht="15.5" x14ac:dyDescent="0.35">
      <c r="A5566" s="123" t="s">
        <v>11867</v>
      </c>
      <c r="B5566" s="124" t="s">
        <v>11868</v>
      </c>
      <c r="C5566" s="123" t="s">
        <v>90</v>
      </c>
      <c r="D5566" s="123" t="s">
        <v>306</v>
      </c>
      <c r="E5566" s="123" t="s">
        <v>3759</v>
      </c>
      <c r="F5566" s="123">
        <v>2024</v>
      </c>
      <c r="G5566" s="123" t="s">
        <v>138</v>
      </c>
      <c r="H5566" s="123" t="s">
        <v>151</v>
      </c>
      <c r="I5566" s="123" t="s">
        <v>200</v>
      </c>
      <c r="J5566" s="251" t="s">
        <v>77</v>
      </c>
      <c r="K5566" s="181">
        <v>265506</v>
      </c>
      <c r="L5566" s="181">
        <v>0</v>
      </c>
      <c r="M5566" s="181">
        <v>0</v>
      </c>
      <c r="N5566" s="182" t="s">
        <v>146</v>
      </c>
      <c r="O5566" s="183" t="s">
        <v>146</v>
      </c>
    </row>
    <row r="5567" spans="1:15" customFormat="1" ht="15.5" x14ac:dyDescent="0.35">
      <c r="A5567" s="176" t="s">
        <v>11869</v>
      </c>
      <c r="B5567" s="177" t="s">
        <v>11870</v>
      </c>
      <c r="C5567" s="176" t="s">
        <v>88</v>
      </c>
      <c r="D5567" s="176" t="s">
        <v>396</v>
      </c>
      <c r="E5567" s="176" t="s">
        <v>962</v>
      </c>
      <c r="F5567" s="176">
        <v>2024</v>
      </c>
      <c r="G5567" s="176" t="s">
        <v>138</v>
      </c>
      <c r="H5567" s="176" t="s">
        <v>196</v>
      </c>
      <c r="I5567" s="176" t="s">
        <v>196</v>
      </c>
      <c r="J5567" s="250" t="s">
        <v>77</v>
      </c>
      <c r="K5567" s="178">
        <v>1709367</v>
      </c>
      <c r="L5567" s="178">
        <v>0</v>
      </c>
      <c r="M5567" s="178">
        <v>0</v>
      </c>
      <c r="N5567" s="182" t="s">
        <v>146</v>
      </c>
      <c r="O5567" s="183" t="s">
        <v>146</v>
      </c>
    </row>
    <row r="5568" spans="1:15" customFormat="1" ht="15.5" x14ac:dyDescent="0.35">
      <c r="A5568" s="123" t="s">
        <v>11871</v>
      </c>
      <c r="B5568" s="124" t="s">
        <v>11872</v>
      </c>
      <c r="C5568" s="123" t="s">
        <v>92</v>
      </c>
      <c r="D5568" s="123" t="s">
        <v>361</v>
      </c>
      <c r="E5568" s="123" t="s">
        <v>1657</v>
      </c>
      <c r="F5568" s="123">
        <v>2024</v>
      </c>
      <c r="G5568" s="123" t="s">
        <v>138</v>
      </c>
      <c r="H5568" s="123" t="s">
        <v>144</v>
      </c>
      <c r="I5568" s="123" t="s">
        <v>943</v>
      </c>
      <c r="J5568" s="251" t="s">
        <v>13</v>
      </c>
      <c r="K5568" s="181">
        <v>57958</v>
      </c>
      <c r="L5568" s="181">
        <v>0</v>
      </c>
      <c r="M5568" s="181">
        <v>0</v>
      </c>
      <c r="N5568" s="182" t="s">
        <v>146</v>
      </c>
      <c r="O5568" s="183" t="s">
        <v>146</v>
      </c>
    </row>
    <row r="5569" spans="1:15" customFormat="1" ht="15.5" x14ac:dyDescent="0.35">
      <c r="A5569" s="176" t="s">
        <v>11873</v>
      </c>
      <c r="B5569" s="177" t="s">
        <v>11874</v>
      </c>
      <c r="C5569" s="176" t="s">
        <v>87</v>
      </c>
      <c r="D5569" s="176" t="s">
        <v>60</v>
      </c>
      <c r="E5569" s="176" t="s">
        <v>644</v>
      </c>
      <c r="F5569" s="176">
        <v>2024</v>
      </c>
      <c r="G5569" s="176" t="s">
        <v>138</v>
      </c>
      <c r="H5569" s="176" t="s">
        <v>210</v>
      </c>
      <c r="I5569" s="176" t="s">
        <v>429</v>
      </c>
      <c r="J5569" s="250" t="s">
        <v>77</v>
      </c>
      <c r="K5569" s="178">
        <v>3</v>
      </c>
      <c r="L5569" s="178">
        <v>0</v>
      </c>
      <c r="M5569" s="178">
        <v>0</v>
      </c>
      <c r="N5569" s="182" t="s">
        <v>146</v>
      </c>
      <c r="O5569" s="183" t="s">
        <v>146</v>
      </c>
    </row>
    <row r="5570" spans="1:15" customFormat="1" ht="15.5" x14ac:dyDescent="0.35">
      <c r="A5570" s="123" t="s">
        <v>11875</v>
      </c>
      <c r="B5570" s="124" t="s">
        <v>11876</v>
      </c>
      <c r="C5570" s="123" t="s">
        <v>100</v>
      </c>
      <c r="D5570" s="123" t="s">
        <v>155</v>
      </c>
      <c r="E5570" s="123" t="s">
        <v>155</v>
      </c>
      <c r="F5570" s="123">
        <v>2024</v>
      </c>
      <c r="G5570" s="123" t="s">
        <v>138</v>
      </c>
      <c r="H5570" s="123" t="s">
        <v>321</v>
      </c>
      <c r="I5570" s="123" t="s">
        <v>322</v>
      </c>
      <c r="J5570" s="251" t="s">
        <v>77</v>
      </c>
      <c r="K5570" s="181">
        <v>45646</v>
      </c>
      <c r="L5570" s="181">
        <v>0</v>
      </c>
      <c r="M5570" s="181">
        <v>0</v>
      </c>
      <c r="N5570" s="182" t="s">
        <v>146</v>
      </c>
      <c r="O5570" s="183" t="s">
        <v>146</v>
      </c>
    </row>
    <row r="5571" spans="1:15" customFormat="1" ht="15.5" x14ac:dyDescent="0.35">
      <c r="A5571" s="176" t="s">
        <v>11877</v>
      </c>
      <c r="B5571" s="177" t="s">
        <v>11878</v>
      </c>
      <c r="C5571" s="176" t="s">
        <v>86</v>
      </c>
      <c r="D5571" s="176" t="s">
        <v>155</v>
      </c>
      <c r="E5571" s="176" t="s">
        <v>155</v>
      </c>
      <c r="F5571" s="176">
        <v>2024</v>
      </c>
      <c r="G5571" s="176" t="s">
        <v>2052</v>
      </c>
      <c r="H5571" s="176" t="s">
        <v>687</v>
      </c>
      <c r="I5571" s="176" t="s">
        <v>2903</v>
      </c>
      <c r="J5571" s="250" t="s">
        <v>14</v>
      </c>
      <c r="K5571" s="178">
        <v>308526</v>
      </c>
      <c r="L5571" s="178">
        <v>0</v>
      </c>
      <c r="M5571" s="178">
        <v>0</v>
      </c>
      <c r="N5571" s="182" t="s">
        <v>146</v>
      </c>
      <c r="O5571" s="183" t="s">
        <v>146</v>
      </c>
    </row>
    <row r="5572" spans="1:15" customFormat="1" ht="15.5" x14ac:dyDescent="0.35">
      <c r="A5572" s="123" t="s">
        <v>11879</v>
      </c>
      <c r="B5572" s="124" t="s">
        <v>11880</v>
      </c>
      <c r="C5572" s="123" t="s">
        <v>96</v>
      </c>
      <c r="D5572" s="123" t="s">
        <v>136</v>
      </c>
      <c r="E5572" s="123" t="s">
        <v>575</v>
      </c>
      <c r="F5572" s="123">
        <v>2024</v>
      </c>
      <c r="G5572" s="123" t="s">
        <v>138</v>
      </c>
      <c r="H5572" s="123" t="s">
        <v>139</v>
      </c>
      <c r="I5572" s="123" t="s">
        <v>140</v>
      </c>
      <c r="J5572" s="251" t="s">
        <v>14</v>
      </c>
      <c r="K5572" s="181">
        <v>901918</v>
      </c>
      <c r="L5572" s="181">
        <v>0</v>
      </c>
      <c r="M5572" s="181">
        <v>0</v>
      </c>
      <c r="N5572" s="182" t="s">
        <v>146</v>
      </c>
      <c r="O5572" s="183" t="s">
        <v>146</v>
      </c>
    </row>
    <row r="5573" spans="1:15" customFormat="1" ht="15.5" x14ac:dyDescent="0.35">
      <c r="A5573" s="176" t="s">
        <v>11881</v>
      </c>
      <c r="B5573" s="177" t="s">
        <v>11882</v>
      </c>
      <c r="C5573" s="176" t="s">
        <v>96</v>
      </c>
      <c r="D5573" s="176" t="s">
        <v>136</v>
      </c>
      <c r="E5573" s="176" t="s">
        <v>575</v>
      </c>
      <c r="F5573" s="176">
        <v>2024</v>
      </c>
      <c r="G5573" s="176" t="s">
        <v>138</v>
      </c>
      <c r="H5573" s="176" t="s">
        <v>139</v>
      </c>
      <c r="I5573" s="176" t="s">
        <v>140</v>
      </c>
      <c r="J5573" s="250" t="s">
        <v>14</v>
      </c>
      <c r="K5573" s="178">
        <v>187906</v>
      </c>
      <c r="L5573" s="178">
        <v>0</v>
      </c>
      <c r="M5573" s="178">
        <v>0</v>
      </c>
      <c r="N5573" s="182" t="s">
        <v>146</v>
      </c>
      <c r="O5573" s="183" t="s">
        <v>146</v>
      </c>
    </row>
    <row r="5574" spans="1:15" customFormat="1" ht="15.5" x14ac:dyDescent="0.35">
      <c r="A5574" s="123" t="s">
        <v>11883</v>
      </c>
      <c r="B5574" s="124" t="s">
        <v>11884</v>
      </c>
      <c r="C5574" s="123" t="s">
        <v>96</v>
      </c>
      <c r="D5574" s="123" t="s">
        <v>136</v>
      </c>
      <c r="E5574" s="123" t="s">
        <v>381</v>
      </c>
      <c r="F5574" s="123">
        <v>2024</v>
      </c>
      <c r="G5574" s="123" t="s">
        <v>138</v>
      </c>
      <c r="H5574" s="123" t="s">
        <v>139</v>
      </c>
      <c r="I5574" s="123" t="s">
        <v>140</v>
      </c>
      <c r="J5574" s="251" t="s">
        <v>77</v>
      </c>
      <c r="K5574" s="181">
        <v>1</v>
      </c>
      <c r="L5574" s="181">
        <v>0</v>
      </c>
      <c r="M5574" s="181">
        <v>0</v>
      </c>
      <c r="N5574" s="182" t="s">
        <v>146</v>
      </c>
      <c r="O5574" s="183" t="s">
        <v>146</v>
      </c>
    </row>
    <row r="5575" spans="1:15" customFormat="1" ht="15.5" x14ac:dyDescent="0.35">
      <c r="A5575" s="176" t="s">
        <v>11885</v>
      </c>
      <c r="B5575" s="177" t="s">
        <v>11886</v>
      </c>
      <c r="C5575" s="176" t="s">
        <v>97</v>
      </c>
      <c r="D5575" s="176" t="s">
        <v>333</v>
      </c>
      <c r="E5575" s="176" t="s">
        <v>390</v>
      </c>
      <c r="F5575" s="176">
        <v>2024</v>
      </c>
      <c r="G5575" s="176" t="s">
        <v>138</v>
      </c>
      <c r="H5575" s="176" t="s">
        <v>847</v>
      </c>
      <c r="I5575" s="176" t="s">
        <v>1673</v>
      </c>
      <c r="J5575" s="250" t="s">
        <v>13</v>
      </c>
      <c r="K5575" s="178">
        <v>162328</v>
      </c>
      <c r="L5575" s="178">
        <v>0</v>
      </c>
      <c r="M5575" s="178">
        <v>0</v>
      </c>
      <c r="N5575" s="182" t="s">
        <v>146</v>
      </c>
      <c r="O5575" s="183" t="s">
        <v>146</v>
      </c>
    </row>
    <row r="5576" spans="1:15" customFormat="1" ht="15.5" x14ac:dyDescent="0.35">
      <c r="A5576" s="123" t="s">
        <v>11887</v>
      </c>
      <c r="B5576" s="124" t="s">
        <v>11888</v>
      </c>
      <c r="C5576" s="123" t="s">
        <v>97</v>
      </c>
      <c r="D5576" s="123" t="s">
        <v>685</v>
      </c>
      <c r="E5576" s="123" t="s">
        <v>686</v>
      </c>
      <c r="F5576" s="123">
        <v>2024</v>
      </c>
      <c r="G5576" s="123" t="s">
        <v>251</v>
      </c>
      <c r="H5576" s="123" t="s">
        <v>182</v>
      </c>
      <c r="I5576" s="123" t="s">
        <v>330</v>
      </c>
      <c r="J5576" s="251" t="s">
        <v>13</v>
      </c>
      <c r="K5576" s="181">
        <v>31878</v>
      </c>
      <c r="L5576" s="181">
        <v>0</v>
      </c>
      <c r="M5576" s="181">
        <v>0</v>
      </c>
      <c r="N5576" s="182" t="s">
        <v>146</v>
      </c>
      <c r="O5576" s="183" t="s">
        <v>146</v>
      </c>
    </row>
    <row r="5577" spans="1:15" customFormat="1" ht="15.5" x14ac:dyDescent="0.35">
      <c r="A5577" s="176" t="s">
        <v>11889</v>
      </c>
      <c r="B5577" s="177" t="s">
        <v>11890</v>
      </c>
      <c r="C5577" s="176" t="s">
        <v>97</v>
      </c>
      <c r="D5577" s="176" t="s">
        <v>333</v>
      </c>
      <c r="E5577" s="176" t="s">
        <v>334</v>
      </c>
      <c r="F5577" s="176">
        <v>2024</v>
      </c>
      <c r="G5577" s="176" t="s">
        <v>251</v>
      </c>
      <c r="H5577" s="176" t="s">
        <v>182</v>
      </c>
      <c r="I5577" s="176" t="s">
        <v>330</v>
      </c>
      <c r="J5577" s="250" t="s">
        <v>13</v>
      </c>
      <c r="K5577" s="178">
        <v>31878</v>
      </c>
      <c r="L5577" s="178">
        <v>0</v>
      </c>
      <c r="M5577" s="178">
        <v>0</v>
      </c>
      <c r="N5577" s="182" t="s">
        <v>146</v>
      </c>
      <c r="O5577" s="183" t="s">
        <v>146</v>
      </c>
    </row>
    <row r="5578" spans="1:15" customFormat="1" ht="15.5" x14ac:dyDescent="0.35">
      <c r="A5578" s="123" t="s">
        <v>11891</v>
      </c>
      <c r="B5578" s="124" t="s">
        <v>11892</v>
      </c>
      <c r="C5578" s="123" t="s">
        <v>91</v>
      </c>
      <c r="D5578" s="123" t="s">
        <v>384</v>
      </c>
      <c r="E5578" s="123" t="s">
        <v>1824</v>
      </c>
      <c r="F5578" s="123">
        <v>2024</v>
      </c>
      <c r="G5578" s="123" t="s">
        <v>138</v>
      </c>
      <c r="H5578" s="123" t="s">
        <v>182</v>
      </c>
      <c r="I5578" s="123" t="s">
        <v>330</v>
      </c>
      <c r="J5578" s="251" t="s">
        <v>14</v>
      </c>
      <c r="K5578" s="181">
        <v>710731</v>
      </c>
      <c r="L5578" s="181">
        <v>0</v>
      </c>
      <c r="M5578" s="181">
        <v>0</v>
      </c>
      <c r="N5578" s="182" t="s">
        <v>146</v>
      </c>
      <c r="O5578" s="183" t="s">
        <v>146</v>
      </c>
    </row>
    <row r="5579" spans="1:15" customFormat="1" ht="15.5" x14ac:dyDescent="0.35">
      <c r="A5579" s="176" t="s">
        <v>11893</v>
      </c>
      <c r="B5579" s="177" t="s">
        <v>11894</v>
      </c>
      <c r="C5579" s="176" t="s">
        <v>93</v>
      </c>
      <c r="D5579" s="176" t="s">
        <v>315</v>
      </c>
      <c r="E5579" s="176" t="s">
        <v>475</v>
      </c>
      <c r="F5579" s="176">
        <v>2024</v>
      </c>
      <c r="G5579" s="176" t="s">
        <v>138</v>
      </c>
      <c r="H5579" s="176" t="s">
        <v>151</v>
      </c>
      <c r="I5579" s="176" t="s">
        <v>200</v>
      </c>
      <c r="J5579" s="250" t="s">
        <v>13</v>
      </c>
      <c r="K5579" s="178">
        <v>3</v>
      </c>
      <c r="L5579" s="178">
        <v>0</v>
      </c>
      <c r="M5579" s="178">
        <v>0</v>
      </c>
      <c r="N5579" s="182" t="s">
        <v>146</v>
      </c>
      <c r="O5579" s="183" t="s">
        <v>146</v>
      </c>
    </row>
    <row r="5580" spans="1:15" customFormat="1" ht="15.5" x14ac:dyDescent="0.35">
      <c r="A5580" s="123" t="s">
        <v>11895</v>
      </c>
      <c r="B5580" s="124" t="s">
        <v>11896</v>
      </c>
      <c r="C5580" s="123" t="s">
        <v>84</v>
      </c>
      <c r="D5580" s="123" t="s">
        <v>440</v>
      </c>
      <c r="E5580" s="123" t="s">
        <v>440</v>
      </c>
      <c r="F5580" s="123">
        <v>2024</v>
      </c>
      <c r="G5580" s="123" t="s">
        <v>138</v>
      </c>
      <c r="H5580" s="123" t="s">
        <v>687</v>
      </c>
      <c r="I5580" s="123" t="s">
        <v>957</v>
      </c>
      <c r="J5580" s="251" t="s">
        <v>77</v>
      </c>
      <c r="K5580" s="181">
        <v>217850</v>
      </c>
      <c r="L5580" s="181">
        <v>0</v>
      </c>
      <c r="M5580" s="181">
        <v>0</v>
      </c>
      <c r="N5580" s="182" t="s">
        <v>146</v>
      </c>
      <c r="O5580" s="183" t="s">
        <v>146</v>
      </c>
    </row>
    <row r="5581" spans="1:15" customFormat="1" ht="15.5" x14ac:dyDescent="0.35">
      <c r="A5581" s="176" t="s">
        <v>11897</v>
      </c>
      <c r="B5581" s="177" t="s">
        <v>11898</v>
      </c>
      <c r="C5581" s="176" t="s">
        <v>109</v>
      </c>
      <c r="D5581" s="176" t="s">
        <v>368</v>
      </c>
      <c r="E5581" s="176" t="s">
        <v>368</v>
      </c>
      <c r="F5581" s="176">
        <v>2024</v>
      </c>
      <c r="G5581" s="176" t="s">
        <v>138</v>
      </c>
      <c r="H5581" s="176" t="s">
        <v>182</v>
      </c>
      <c r="I5581" s="176" t="s">
        <v>330</v>
      </c>
      <c r="J5581" s="250" t="s">
        <v>13</v>
      </c>
      <c r="K5581" s="178">
        <v>1022</v>
      </c>
      <c r="L5581" s="178">
        <v>0</v>
      </c>
      <c r="M5581" s="178">
        <v>0</v>
      </c>
      <c r="N5581" s="182" t="s">
        <v>146</v>
      </c>
      <c r="O5581" s="183" t="s">
        <v>146</v>
      </c>
    </row>
    <row r="5582" spans="1:15" customFormat="1" ht="15.5" x14ac:dyDescent="0.35">
      <c r="A5582" s="123" t="s">
        <v>11899</v>
      </c>
      <c r="B5582" s="124" t="s">
        <v>11900</v>
      </c>
      <c r="C5582" s="123" t="s">
        <v>96</v>
      </c>
      <c r="D5582" s="123" t="s">
        <v>166</v>
      </c>
      <c r="E5582" s="123" t="s">
        <v>1012</v>
      </c>
      <c r="F5582" s="123">
        <v>2024</v>
      </c>
      <c r="G5582" s="123" t="s">
        <v>138</v>
      </c>
      <c r="H5582" s="123" t="s">
        <v>321</v>
      </c>
      <c r="I5582" s="123" t="s">
        <v>322</v>
      </c>
      <c r="J5582" s="251" t="s">
        <v>77</v>
      </c>
      <c r="K5582" s="181">
        <v>423479</v>
      </c>
      <c r="L5582" s="181">
        <v>0</v>
      </c>
      <c r="M5582" s="181">
        <v>0</v>
      </c>
      <c r="N5582" s="182" t="s">
        <v>146</v>
      </c>
      <c r="O5582" s="183" t="s">
        <v>146</v>
      </c>
    </row>
    <row r="5583" spans="1:15" customFormat="1" ht="15.5" x14ac:dyDescent="0.35">
      <c r="A5583" s="176" t="s">
        <v>11901</v>
      </c>
      <c r="B5583" s="177" t="s">
        <v>11902</v>
      </c>
      <c r="C5583" s="176" t="s">
        <v>97</v>
      </c>
      <c r="D5583" s="176" t="s">
        <v>333</v>
      </c>
      <c r="E5583" s="176" t="s">
        <v>822</v>
      </c>
      <c r="F5583" s="176">
        <v>2024</v>
      </c>
      <c r="G5583" s="176" t="s">
        <v>138</v>
      </c>
      <c r="H5583" s="176" t="s">
        <v>847</v>
      </c>
      <c r="I5583" s="176" t="s">
        <v>848</v>
      </c>
      <c r="J5583" s="250" t="s">
        <v>77</v>
      </c>
      <c r="K5583" s="178">
        <v>308241</v>
      </c>
      <c r="L5583" s="178">
        <v>0</v>
      </c>
      <c r="M5583" s="178">
        <v>0</v>
      </c>
      <c r="N5583" s="182" t="s">
        <v>146</v>
      </c>
      <c r="O5583" s="183" t="s">
        <v>146</v>
      </c>
    </row>
    <row r="5584" spans="1:15" customFormat="1" ht="15.5" x14ac:dyDescent="0.35">
      <c r="A5584" s="123" t="s">
        <v>11903</v>
      </c>
      <c r="B5584" s="124" t="s">
        <v>11904</v>
      </c>
      <c r="C5584" s="123" t="s">
        <v>90</v>
      </c>
      <c r="D5584" s="123" t="s">
        <v>306</v>
      </c>
      <c r="E5584" s="123" t="s">
        <v>1116</v>
      </c>
      <c r="F5584" s="123">
        <v>2024</v>
      </c>
      <c r="G5584" s="123" t="s">
        <v>138</v>
      </c>
      <c r="H5584" s="123" t="s">
        <v>419</v>
      </c>
      <c r="I5584" s="123" t="s">
        <v>11905</v>
      </c>
      <c r="J5584" s="251" t="s">
        <v>13</v>
      </c>
      <c r="K5584" s="181">
        <v>229095</v>
      </c>
      <c r="L5584" s="181">
        <v>0</v>
      </c>
      <c r="M5584" s="181">
        <v>0</v>
      </c>
      <c r="N5584" s="182" t="s">
        <v>146</v>
      </c>
      <c r="O5584" s="183" t="s">
        <v>146</v>
      </c>
    </row>
    <row r="5585" spans="1:15" customFormat="1" ht="15.5" x14ac:dyDescent="0.35">
      <c r="A5585" s="176" t="s">
        <v>11906</v>
      </c>
      <c r="B5585" s="177" t="s">
        <v>11907</v>
      </c>
      <c r="C5585" s="176" t="s">
        <v>90</v>
      </c>
      <c r="D5585" s="176" t="s">
        <v>404</v>
      </c>
      <c r="E5585" s="176" t="s">
        <v>679</v>
      </c>
      <c r="F5585" s="176">
        <v>2024</v>
      </c>
      <c r="G5585" s="176" t="s">
        <v>138</v>
      </c>
      <c r="H5585" s="176" t="s">
        <v>321</v>
      </c>
      <c r="I5585" s="176" t="s">
        <v>322</v>
      </c>
      <c r="J5585" s="250" t="s">
        <v>77</v>
      </c>
      <c r="K5585" s="178">
        <v>285312</v>
      </c>
      <c r="L5585" s="178">
        <v>0</v>
      </c>
      <c r="M5585" s="178">
        <v>0</v>
      </c>
      <c r="N5585" s="182" t="s">
        <v>146</v>
      </c>
      <c r="O5585" s="183" t="s">
        <v>146</v>
      </c>
    </row>
    <row r="5586" spans="1:15" customFormat="1" ht="15.5" x14ac:dyDescent="0.35">
      <c r="A5586" s="123" t="s">
        <v>11908</v>
      </c>
      <c r="B5586" s="124" t="s">
        <v>11909</v>
      </c>
      <c r="C5586" s="123" t="s">
        <v>86</v>
      </c>
      <c r="D5586" s="123" t="s">
        <v>155</v>
      </c>
      <c r="E5586" s="123" t="s">
        <v>155</v>
      </c>
      <c r="F5586" s="123">
        <v>2024</v>
      </c>
      <c r="G5586" s="123" t="s">
        <v>2052</v>
      </c>
      <c r="H5586" s="123" t="s">
        <v>908</v>
      </c>
      <c r="I5586" s="123" t="s">
        <v>252</v>
      </c>
      <c r="J5586" s="251" t="s">
        <v>14</v>
      </c>
      <c r="K5586" s="181">
        <v>43369</v>
      </c>
      <c r="L5586" s="181">
        <v>0</v>
      </c>
      <c r="M5586" s="181">
        <v>0</v>
      </c>
      <c r="N5586" s="182" t="s">
        <v>146</v>
      </c>
      <c r="O5586" s="183" t="s">
        <v>146</v>
      </c>
    </row>
    <row r="5587" spans="1:15" customFormat="1" ht="15.5" x14ac:dyDescent="0.35">
      <c r="A5587" s="176" t="s">
        <v>11910</v>
      </c>
      <c r="B5587" s="177" t="s">
        <v>11911</v>
      </c>
      <c r="C5587" s="176" t="s">
        <v>88</v>
      </c>
      <c r="D5587" s="176" t="s">
        <v>396</v>
      </c>
      <c r="E5587" s="176" t="s">
        <v>396</v>
      </c>
      <c r="F5587" s="176">
        <v>2024</v>
      </c>
      <c r="G5587" s="176" t="s">
        <v>138</v>
      </c>
      <c r="H5587" s="176" t="s">
        <v>151</v>
      </c>
      <c r="I5587" s="176" t="s">
        <v>200</v>
      </c>
      <c r="J5587" s="250" t="s">
        <v>13</v>
      </c>
      <c r="K5587" s="178">
        <v>16035</v>
      </c>
      <c r="L5587" s="178">
        <v>0</v>
      </c>
      <c r="M5587" s="178">
        <v>0</v>
      </c>
      <c r="N5587" s="182" t="s">
        <v>146</v>
      </c>
      <c r="O5587" s="183" t="s">
        <v>146</v>
      </c>
    </row>
    <row r="5588" spans="1:15" customFormat="1" ht="15.5" x14ac:dyDescent="0.35">
      <c r="A5588" s="123" t="s">
        <v>11912</v>
      </c>
      <c r="B5588" s="124" t="s">
        <v>11913</v>
      </c>
      <c r="C5588" s="123" t="s">
        <v>90</v>
      </c>
      <c r="D5588" s="123" t="s">
        <v>63</v>
      </c>
      <c r="E5588" s="123" t="s">
        <v>901</v>
      </c>
      <c r="F5588" s="123">
        <v>2024</v>
      </c>
      <c r="G5588" s="123" t="s">
        <v>138</v>
      </c>
      <c r="H5588" s="123" t="s">
        <v>210</v>
      </c>
      <c r="I5588" s="123" t="s">
        <v>211</v>
      </c>
      <c r="J5588" s="251" t="s">
        <v>77</v>
      </c>
      <c r="K5588" s="181">
        <v>417000</v>
      </c>
      <c r="L5588" s="181">
        <v>0</v>
      </c>
      <c r="M5588" s="181">
        <v>0</v>
      </c>
      <c r="N5588" s="182" t="s">
        <v>146</v>
      </c>
      <c r="O5588" s="183" t="s">
        <v>146</v>
      </c>
    </row>
    <row r="5589" spans="1:15" customFormat="1" ht="15.5" x14ac:dyDescent="0.35">
      <c r="A5589" s="176" t="s">
        <v>11914</v>
      </c>
      <c r="B5589" s="177" t="s">
        <v>11915</v>
      </c>
      <c r="C5589" s="176" t="s">
        <v>91</v>
      </c>
      <c r="D5589" s="176" t="s">
        <v>384</v>
      </c>
      <c r="E5589" s="176" t="s">
        <v>518</v>
      </c>
      <c r="F5589" s="176">
        <v>2024</v>
      </c>
      <c r="G5589" s="176" t="s">
        <v>138</v>
      </c>
      <c r="H5589" s="176" t="s">
        <v>196</v>
      </c>
      <c r="I5589" s="176" t="s">
        <v>196</v>
      </c>
      <c r="J5589" s="250" t="s">
        <v>13</v>
      </c>
      <c r="K5589" s="178">
        <v>2</v>
      </c>
      <c r="L5589" s="178">
        <v>0</v>
      </c>
      <c r="M5589" s="178">
        <v>0</v>
      </c>
      <c r="N5589" s="182" t="s">
        <v>146</v>
      </c>
      <c r="O5589" s="183" t="s">
        <v>146</v>
      </c>
    </row>
    <row r="5590" spans="1:15" customFormat="1" ht="15.5" x14ac:dyDescent="0.35">
      <c r="A5590" s="123" t="s">
        <v>11916</v>
      </c>
      <c r="B5590" s="124" t="s">
        <v>11917</v>
      </c>
      <c r="C5590" s="123" t="s">
        <v>93</v>
      </c>
      <c r="D5590" s="123" t="s">
        <v>194</v>
      </c>
      <c r="E5590" s="123" t="s">
        <v>194</v>
      </c>
      <c r="F5590" s="123">
        <v>2024</v>
      </c>
      <c r="G5590" s="123" t="s">
        <v>138</v>
      </c>
      <c r="H5590" s="123" t="s">
        <v>210</v>
      </c>
      <c r="I5590" s="123" t="s">
        <v>211</v>
      </c>
      <c r="J5590" s="251" t="s">
        <v>13</v>
      </c>
      <c r="K5590" s="181">
        <v>67430</v>
      </c>
      <c r="L5590" s="181">
        <v>0</v>
      </c>
      <c r="M5590" s="181">
        <v>0</v>
      </c>
      <c r="N5590" s="182" t="s">
        <v>146</v>
      </c>
      <c r="O5590" s="183" t="s">
        <v>146</v>
      </c>
    </row>
    <row r="5591" spans="1:15" customFormat="1" ht="15.5" x14ac:dyDescent="0.35">
      <c r="A5591" s="176" t="s">
        <v>11918</v>
      </c>
      <c r="B5591" s="177" t="s">
        <v>11919</v>
      </c>
      <c r="C5591" s="176" t="s">
        <v>100</v>
      </c>
      <c r="D5591" s="176" t="s">
        <v>155</v>
      </c>
      <c r="E5591" s="176" t="s">
        <v>155</v>
      </c>
      <c r="F5591" s="176">
        <v>2024</v>
      </c>
      <c r="G5591" s="176" t="s">
        <v>251</v>
      </c>
      <c r="H5591" s="176" t="s">
        <v>182</v>
      </c>
      <c r="I5591" s="176" t="s">
        <v>330</v>
      </c>
      <c r="J5591" s="250" t="s">
        <v>13</v>
      </c>
      <c r="K5591" s="178">
        <v>150700</v>
      </c>
      <c r="L5591" s="178">
        <v>0</v>
      </c>
      <c r="M5591" s="178">
        <v>0</v>
      </c>
      <c r="N5591" s="182" t="s">
        <v>146</v>
      </c>
      <c r="O5591" s="183" t="s">
        <v>146</v>
      </c>
    </row>
    <row r="5592" spans="1:15" customFormat="1" ht="15.5" x14ac:dyDescent="0.35">
      <c r="A5592" s="123" t="s">
        <v>11920</v>
      </c>
      <c r="B5592" s="124" t="s">
        <v>11921</v>
      </c>
      <c r="C5592" s="123" t="s">
        <v>100</v>
      </c>
      <c r="D5592" s="123" t="s">
        <v>73</v>
      </c>
      <c r="E5592" s="123" t="s">
        <v>1009</v>
      </c>
      <c r="F5592" s="123">
        <v>2024</v>
      </c>
      <c r="G5592" s="123" t="s">
        <v>138</v>
      </c>
      <c r="H5592" s="123" t="s">
        <v>196</v>
      </c>
      <c r="I5592" s="123" t="s">
        <v>196</v>
      </c>
      <c r="J5592" s="251" t="s">
        <v>13</v>
      </c>
      <c r="K5592" s="181">
        <v>182978</v>
      </c>
      <c r="L5592" s="181">
        <v>0</v>
      </c>
      <c r="M5592" s="181">
        <v>0</v>
      </c>
      <c r="N5592" s="182" t="s">
        <v>146</v>
      </c>
      <c r="O5592" s="183" t="s">
        <v>146</v>
      </c>
    </row>
    <row r="5593" spans="1:15" customFormat="1" ht="15.5" x14ac:dyDescent="0.35">
      <c r="A5593" s="176" t="s">
        <v>11922</v>
      </c>
      <c r="B5593" s="177" t="s">
        <v>11923</v>
      </c>
      <c r="C5593" s="176" t="s">
        <v>97</v>
      </c>
      <c r="D5593" s="176" t="s">
        <v>333</v>
      </c>
      <c r="E5593" s="176" t="s">
        <v>822</v>
      </c>
      <c r="F5593" s="176">
        <v>2024</v>
      </c>
      <c r="G5593" s="176" t="s">
        <v>138</v>
      </c>
      <c r="H5593" s="176" t="s">
        <v>847</v>
      </c>
      <c r="I5593" s="176" t="s">
        <v>848</v>
      </c>
      <c r="J5593" s="250" t="s">
        <v>77</v>
      </c>
      <c r="K5593" s="178">
        <v>383429</v>
      </c>
      <c r="L5593" s="178">
        <v>0</v>
      </c>
      <c r="M5593" s="178">
        <v>0</v>
      </c>
      <c r="N5593" s="182" t="s">
        <v>146</v>
      </c>
      <c r="O5593" s="183" t="s">
        <v>146</v>
      </c>
    </row>
    <row r="5594" spans="1:15" customFormat="1" ht="15.5" x14ac:dyDescent="0.35">
      <c r="A5594" s="123" t="s">
        <v>11924</v>
      </c>
      <c r="B5594" s="124" t="s">
        <v>11925</v>
      </c>
      <c r="C5594" s="123" t="s">
        <v>100</v>
      </c>
      <c r="D5594" s="123" t="s">
        <v>1373</v>
      </c>
      <c r="E5594" s="123" t="s">
        <v>1676</v>
      </c>
      <c r="F5594" s="123">
        <v>2024</v>
      </c>
      <c r="G5594" s="123" t="s">
        <v>138</v>
      </c>
      <c r="H5594" s="123" t="s">
        <v>151</v>
      </c>
      <c r="I5594" s="123" t="s">
        <v>791</v>
      </c>
      <c r="J5594" s="251" t="s">
        <v>13</v>
      </c>
      <c r="K5594" s="181">
        <v>0</v>
      </c>
      <c r="L5594" s="181">
        <v>0</v>
      </c>
      <c r="M5594" s="181">
        <v>0</v>
      </c>
      <c r="N5594" s="182" t="s">
        <v>146</v>
      </c>
      <c r="O5594" s="183" t="s">
        <v>146</v>
      </c>
    </row>
    <row r="5595" spans="1:15" customFormat="1" ht="15.5" x14ac:dyDescent="0.35">
      <c r="A5595" s="176" t="s">
        <v>11926</v>
      </c>
      <c r="B5595" s="177" t="s">
        <v>11927</v>
      </c>
      <c r="C5595" s="176" t="s">
        <v>90</v>
      </c>
      <c r="D5595" s="176" t="s">
        <v>742</v>
      </c>
      <c r="E5595" s="176" t="s">
        <v>742</v>
      </c>
      <c r="F5595" s="176">
        <v>2024</v>
      </c>
      <c r="G5595" s="176" t="s">
        <v>138</v>
      </c>
      <c r="H5595" s="176" t="s">
        <v>182</v>
      </c>
      <c r="I5595" s="176" t="s">
        <v>330</v>
      </c>
      <c r="J5595" s="250" t="s">
        <v>13</v>
      </c>
      <c r="K5595" s="178">
        <v>27802</v>
      </c>
      <c r="L5595" s="178">
        <v>0</v>
      </c>
      <c r="M5595" s="178">
        <v>0</v>
      </c>
      <c r="N5595" s="182" t="s">
        <v>146</v>
      </c>
      <c r="O5595" s="183" t="s">
        <v>146</v>
      </c>
    </row>
    <row r="5596" spans="1:15" customFormat="1" ht="15.5" x14ac:dyDescent="0.35">
      <c r="A5596" s="123" t="s">
        <v>11928</v>
      </c>
      <c r="B5596" s="124" t="s">
        <v>11929</v>
      </c>
      <c r="C5596" s="123" t="s">
        <v>84</v>
      </c>
      <c r="D5596" s="123" t="s">
        <v>440</v>
      </c>
      <c r="E5596" s="123" t="s">
        <v>440</v>
      </c>
      <c r="F5596" s="123">
        <v>2024</v>
      </c>
      <c r="G5596" s="123" t="s">
        <v>138</v>
      </c>
      <c r="H5596" s="123" t="s">
        <v>162</v>
      </c>
      <c r="I5596" s="123" t="s">
        <v>1018</v>
      </c>
      <c r="J5596" s="251" t="s">
        <v>13</v>
      </c>
      <c r="K5596" s="181">
        <v>89122</v>
      </c>
      <c r="L5596" s="181">
        <v>0</v>
      </c>
      <c r="M5596" s="181">
        <v>0</v>
      </c>
      <c r="N5596" s="182" t="s">
        <v>146</v>
      </c>
      <c r="O5596" s="183" t="s">
        <v>146</v>
      </c>
    </row>
    <row r="5597" spans="1:15" customFormat="1" ht="15.5" x14ac:dyDescent="0.35">
      <c r="A5597" s="176" t="s">
        <v>11930</v>
      </c>
      <c r="B5597" s="177" t="s">
        <v>11931</v>
      </c>
      <c r="C5597" s="176" t="s">
        <v>86</v>
      </c>
      <c r="D5597" s="176" t="s">
        <v>155</v>
      </c>
      <c r="E5597" s="176" t="s">
        <v>155</v>
      </c>
      <c r="F5597" s="176">
        <v>2024</v>
      </c>
      <c r="G5597" s="176" t="s">
        <v>2052</v>
      </c>
      <c r="H5597" s="176" t="s">
        <v>210</v>
      </c>
      <c r="I5597" s="176" t="s">
        <v>1370</v>
      </c>
      <c r="J5597" s="250" t="s">
        <v>14</v>
      </c>
      <c r="K5597" s="178">
        <v>1823450</v>
      </c>
      <c r="L5597" s="178">
        <v>0</v>
      </c>
      <c r="M5597" s="178">
        <v>0</v>
      </c>
      <c r="N5597" s="182" t="s">
        <v>146</v>
      </c>
      <c r="O5597" s="183" t="s">
        <v>146</v>
      </c>
    </row>
    <row r="5598" spans="1:15" customFormat="1" ht="15.5" x14ac:dyDescent="0.35">
      <c r="A5598" s="123" t="s">
        <v>11932</v>
      </c>
      <c r="B5598" s="124" t="s">
        <v>11933</v>
      </c>
      <c r="C5598" s="123" t="s">
        <v>89</v>
      </c>
      <c r="D5598" s="123" t="s">
        <v>155</v>
      </c>
      <c r="E5598" s="123" t="s">
        <v>155</v>
      </c>
      <c r="F5598" s="123">
        <v>2024</v>
      </c>
      <c r="G5598" s="123" t="s">
        <v>2052</v>
      </c>
      <c r="H5598" s="123" t="s">
        <v>162</v>
      </c>
      <c r="I5598" s="123" t="s">
        <v>1207</v>
      </c>
      <c r="J5598" s="251" t="s">
        <v>14</v>
      </c>
      <c r="K5598" s="181">
        <v>125586</v>
      </c>
      <c r="L5598" s="181">
        <v>0</v>
      </c>
      <c r="M5598" s="181">
        <v>0</v>
      </c>
      <c r="N5598" s="182" t="s">
        <v>146</v>
      </c>
      <c r="O5598" s="183" t="s">
        <v>146</v>
      </c>
    </row>
    <row r="5599" spans="1:15" customFormat="1" ht="15.5" x14ac:dyDescent="0.35">
      <c r="A5599" s="176" t="s">
        <v>11934</v>
      </c>
      <c r="B5599" s="177" t="s">
        <v>11935</v>
      </c>
      <c r="C5599" s="176" t="s">
        <v>86</v>
      </c>
      <c r="D5599" s="176" t="s">
        <v>155</v>
      </c>
      <c r="E5599" s="176" t="s">
        <v>155</v>
      </c>
      <c r="F5599" s="176">
        <v>2024</v>
      </c>
      <c r="G5599" s="176" t="s">
        <v>2052</v>
      </c>
      <c r="H5599" s="176" t="s">
        <v>908</v>
      </c>
      <c r="I5599" s="176" t="s">
        <v>252</v>
      </c>
      <c r="J5599" s="250" t="s">
        <v>14</v>
      </c>
      <c r="K5599" s="178">
        <v>3</v>
      </c>
      <c r="L5599" s="178">
        <v>0</v>
      </c>
      <c r="M5599" s="178">
        <v>0</v>
      </c>
      <c r="N5599" s="182" t="s">
        <v>146</v>
      </c>
      <c r="O5599" s="183" t="s">
        <v>146</v>
      </c>
    </row>
    <row r="5600" spans="1:15" customFormat="1" ht="15.5" x14ac:dyDescent="0.35">
      <c r="A5600" s="123" t="s">
        <v>11936</v>
      </c>
      <c r="B5600" s="124" t="s">
        <v>11937</v>
      </c>
      <c r="C5600" s="123" t="s">
        <v>90</v>
      </c>
      <c r="D5600" s="123" t="s">
        <v>63</v>
      </c>
      <c r="E5600" s="123" t="s">
        <v>63</v>
      </c>
      <c r="F5600" s="123">
        <v>2024</v>
      </c>
      <c r="G5600" s="123" t="s">
        <v>138</v>
      </c>
      <c r="H5600" s="123" t="s">
        <v>182</v>
      </c>
      <c r="I5600" s="123" t="s">
        <v>330</v>
      </c>
      <c r="J5600" s="251" t="s">
        <v>13</v>
      </c>
      <c r="K5600" s="181">
        <v>26482</v>
      </c>
      <c r="L5600" s="181">
        <v>0</v>
      </c>
      <c r="M5600" s="181">
        <v>0</v>
      </c>
      <c r="N5600" s="182" t="s">
        <v>146</v>
      </c>
      <c r="O5600" s="183" t="s">
        <v>146</v>
      </c>
    </row>
    <row r="5601" spans="1:15" customFormat="1" ht="15.5" x14ac:dyDescent="0.35">
      <c r="A5601" s="176" t="s">
        <v>11938</v>
      </c>
      <c r="B5601" s="177" t="s">
        <v>11939</v>
      </c>
      <c r="C5601" s="176" t="s">
        <v>90</v>
      </c>
      <c r="D5601" s="176" t="s">
        <v>489</v>
      </c>
      <c r="E5601" s="176" t="s">
        <v>706</v>
      </c>
      <c r="F5601" s="176">
        <v>2024</v>
      </c>
      <c r="G5601" s="176" t="s">
        <v>251</v>
      </c>
      <c r="H5601" s="176" t="s">
        <v>210</v>
      </c>
      <c r="I5601" s="176" t="s">
        <v>211</v>
      </c>
      <c r="J5601" s="250" t="s">
        <v>13</v>
      </c>
      <c r="K5601" s="178">
        <v>40692</v>
      </c>
      <c r="L5601" s="178">
        <v>0</v>
      </c>
      <c r="M5601" s="178">
        <v>0</v>
      </c>
      <c r="N5601" s="182" t="s">
        <v>146</v>
      </c>
      <c r="O5601" s="183" t="s">
        <v>146</v>
      </c>
    </row>
    <row r="5602" spans="1:15" customFormat="1" ht="15.5" x14ac:dyDescent="0.35">
      <c r="A5602" s="123" t="s">
        <v>11940</v>
      </c>
      <c r="B5602" s="124" t="s">
        <v>11941</v>
      </c>
      <c r="C5602" s="123" t="s">
        <v>90</v>
      </c>
      <c r="D5602" s="123" t="s">
        <v>489</v>
      </c>
      <c r="E5602" s="123" t="s">
        <v>1192</v>
      </c>
      <c r="F5602" s="123">
        <v>2024</v>
      </c>
      <c r="G5602" s="123" t="s">
        <v>251</v>
      </c>
      <c r="H5602" s="123" t="s">
        <v>210</v>
      </c>
      <c r="I5602" s="123" t="s">
        <v>211</v>
      </c>
      <c r="J5602" s="251" t="s">
        <v>13</v>
      </c>
      <c r="K5602" s="181">
        <v>51249</v>
      </c>
      <c r="L5602" s="181">
        <v>0</v>
      </c>
      <c r="M5602" s="181">
        <v>0</v>
      </c>
      <c r="N5602" s="182" t="s">
        <v>146</v>
      </c>
      <c r="O5602" s="183" t="s">
        <v>146</v>
      </c>
    </row>
    <row r="5603" spans="1:15" customFormat="1" ht="15.5" x14ac:dyDescent="0.35">
      <c r="A5603" s="176" t="s">
        <v>11942</v>
      </c>
      <c r="B5603" s="177" t="s">
        <v>11943</v>
      </c>
      <c r="C5603" s="176" t="s">
        <v>90</v>
      </c>
      <c r="D5603" s="176" t="s">
        <v>404</v>
      </c>
      <c r="E5603" s="176" t="s">
        <v>528</v>
      </c>
      <c r="F5603" s="176">
        <v>2024</v>
      </c>
      <c r="G5603" s="176" t="s">
        <v>138</v>
      </c>
      <c r="H5603" s="176" t="s">
        <v>321</v>
      </c>
      <c r="I5603" s="176" t="s">
        <v>322</v>
      </c>
      <c r="J5603" s="250" t="s">
        <v>77</v>
      </c>
      <c r="K5603" s="178">
        <v>167998</v>
      </c>
      <c r="L5603" s="178">
        <v>0</v>
      </c>
      <c r="M5603" s="178">
        <v>0</v>
      </c>
      <c r="N5603" s="182" t="s">
        <v>146</v>
      </c>
      <c r="O5603" s="183" t="s">
        <v>146</v>
      </c>
    </row>
    <row r="5604" spans="1:15" customFormat="1" ht="15.5" x14ac:dyDescent="0.35">
      <c r="A5604" s="123" t="s">
        <v>11944</v>
      </c>
      <c r="B5604" s="124" t="s">
        <v>11945</v>
      </c>
      <c r="C5604" s="123" t="s">
        <v>96</v>
      </c>
      <c r="D5604" s="123" t="s">
        <v>166</v>
      </c>
      <c r="E5604" s="123" t="s">
        <v>167</v>
      </c>
      <c r="F5604" s="123">
        <v>2024</v>
      </c>
      <c r="G5604" s="123" t="s">
        <v>138</v>
      </c>
      <c r="H5604" s="123" t="s">
        <v>144</v>
      </c>
      <c r="I5604" s="123" t="s">
        <v>145</v>
      </c>
      <c r="J5604" s="251" t="s">
        <v>77</v>
      </c>
      <c r="K5604" s="181">
        <v>30000</v>
      </c>
      <c r="L5604" s="181">
        <v>0</v>
      </c>
      <c r="M5604" s="181">
        <v>0</v>
      </c>
      <c r="N5604" s="182" t="s">
        <v>146</v>
      </c>
      <c r="O5604" s="183" t="s">
        <v>146</v>
      </c>
    </row>
    <row r="5605" spans="1:15" customFormat="1" ht="15.5" x14ac:dyDescent="0.35">
      <c r="A5605" s="176" t="s">
        <v>11946</v>
      </c>
      <c r="B5605" s="177" t="s">
        <v>11947</v>
      </c>
      <c r="C5605" s="176" t="s">
        <v>96</v>
      </c>
      <c r="D5605" s="176" t="s">
        <v>166</v>
      </c>
      <c r="E5605" s="176" t="s">
        <v>174</v>
      </c>
      <c r="F5605" s="176">
        <v>2024</v>
      </c>
      <c r="G5605" s="176" t="s">
        <v>138</v>
      </c>
      <c r="H5605" s="176" t="s">
        <v>1651</v>
      </c>
      <c r="I5605" s="176" t="s">
        <v>2318</v>
      </c>
      <c r="J5605" s="250" t="s">
        <v>14</v>
      </c>
      <c r="K5605" s="178">
        <v>100500</v>
      </c>
      <c r="L5605" s="178">
        <v>0</v>
      </c>
      <c r="M5605" s="178">
        <v>0</v>
      </c>
      <c r="N5605" s="182" t="s">
        <v>146</v>
      </c>
      <c r="O5605" s="183" t="s">
        <v>146</v>
      </c>
    </row>
    <row r="5606" spans="1:15" customFormat="1" ht="15.5" x14ac:dyDescent="0.35">
      <c r="A5606" s="123" t="s">
        <v>11948</v>
      </c>
      <c r="B5606" s="124" t="s">
        <v>11949</v>
      </c>
      <c r="C5606" s="123" t="s">
        <v>96</v>
      </c>
      <c r="D5606" s="123" t="s">
        <v>136</v>
      </c>
      <c r="E5606" s="123" t="s">
        <v>137</v>
      </c>
      <c r="F5606" s="123">
        <v>2024</v>
      </c>
      <c r="G5606" s="123" t="s">
        <v>251</v>
      </c>
      <c r="H5606" s="123" t="s">
        <v>182</v>
      </c>
      <c r="I5606" s="123" t="s">
        <v>330</v>
      </c>
      <c r="J5606" s="251" t="s">
        <v>13</v>
      </c>
      <c r="K5606" s="181">
        <v>39330</v>
      </c>
      <c r="L5606" s="181">
        <v>0</v>
      </c>
      <c r="M5606" s="181">
        <v>0</v>
      </c>
      <c r="N5606" s="182" t="s">
        <v>146</v>
      </c>
      <c r="O5606" s="183" t="s">
        <v>146</v>
      </c>
    </row>
    <row r="5607" spans="1:15" customFormat="1" ht="15.5" x14ac:dyDescent="0.35">
      <c r="A5607" s="176" t="s">
        <v>11950</v>
      </c>
      <c r="B5607" s="177" t="s">
        <v>11951</v>
      </c>
      <c r="C5607" s="176" t="s">
        <v>84</v>
      </c>
      <c r="D5607" s="176" t="s">
        <v>440</v>
      </c>
      <c r="E5607" s="176" t="s">
        <v>440</v>
      </c>
      <c r="F5607" s="176">
        <v>2024</v>
      </c>
      <c r="G5607" s="176" t="s">
        <v>138</v>
      </c>
      <c r="H5607" s="176" t="s">
        <v>162</v>
      </c>
      <c r="I5607" s="176" t="s">
        <v>1018</v>
      </c>
      <c r="J5607" s="250" t="s">
        <v>13</v>
      </c>
      <c r="K5607" s="178">
        <v>90501</v>
      </c>
      <c r="L5607" s="178">
        <v>0</v>
      </c>
      <c r="M5607" s="178">
        <v>0</v>
      </c>
      <c r="N5607" s="182" t="s">
        <v>146</v>
      </c>
      <c r="O5607" s="183" t="s">
        <v>146</v>
      </c>
    </row>
    <row r="5608" spans="1:15" customFormat="1" ht="15.5" x14ac:dyDescent="0.35">
      <c r="A5608" s="123" t="s">
        <v>11952</v>
      </c>
      <c r="B5608" s="124" t="s">
        <v>11953</v>
      </c>
      <c r="C5608" s="123" t="s">
        <v>91</v>
      </c>
      <c r="D5608" s="123" t="s">
        <v>460</v>
      </c>
      <c r="E5608" s="123" t="s">
        <v>461</v>
      </c>
      <c r="F5608" s="123">
        <v>2024</v>
      </c>
      <c r="G5608" s="123" t="s">
        <v>138</v>
      </c>
      <c r="H5608" s="123" t="s">
        <v>151</v>
      </c>
      <c r="I5608" s="123" t="s">
        <v>200</v>
      </c>
      <c r="J5608" s="251" t="s">
        <v>14</v>
      </c>
      <c r="K5608" s="181">
        <v>2317307</v>
      </c>
      <c r="L5608" s="181">
        <v>0</v>
      </c>
      <c r="M5608" s="181">
        <v>0</v>
      </c>
      <c r="N5608" s="182" t="s">
        <v>146</v>
      </c>
      <c r="O5608" s="183" t="s">
        <v>146</v>
      </c>
    </row>
    <row r="5609" spans="1:15" customFormat="1" ht="15.5" x14ac:dyDescent="0.35">
      <c r="A5609" s="176" t="s">
        <v>11954</v>
      </c>
      <c r="B5609" s="177" t="s">
        <v>11955</v>
      </c>
      <c r="C5609" s="176" t="s">
        <v>91</v>
      </c>
      <c r="D5609" s="176" t="s">
        <v>763</v>
      </c>
      <c r="E5609" s="176" t="s">
        <v>764</v>
      </c>
      <c r="F5609" s="176">
        <v>2024</v>
      </c>
      <c r="G5609" s="176" t="s">
        <v>138</v>
      </c>
      <c r="H5609" s="176" t="s">
        <v>151</v>
      </c>
      <c r="I5609" s="176" t="s">
        <v>200</v>
      </c>
      <c r="J5609" s="250" t="s">
        <v>77</v>
      </c>
      <c r="K5609" s="178">
        <v>1937261</v>
      </c>
      <c r="L5609" s="178">
        <v>0</v>
      </c>
      <c r="M5609" s="178">
        <v>0</v>
      </c>
      <c r="N5609" s="182" t="s">
        <v>146</v>
      </c>
      <c r="O5609" s="183" t="s">
        <v>146</v>
      </c>
    </row>
    <row r="5610" spans="1:15" customFormat="1" ht="15.5" x14ac:dyDescent="0.35">
      <c r="A5610" s="123" t="s">
        <v>11956</v>
      </c>
      <c r="B5610" s="124" t="s">
        <v>11957</v>
      </c>
      <c r="C5610" s="123" t="s">
        <v>96</v>
      </c>
      <c r="D5610" s="123" t="s">
        <v>136</v>
      </c>
      <c r="E5610" s="123" t="s">
        <v>513</v>
      </c>
      <c r="F5610" s="123">
        <v>2024</v>
      </c>
      <c r="G5610" s="123" t="s">
        <v>251</v>
      </c>
      <c r="H5610" s="123" t="s">
        <v>182</v>
      </c>
      <c r="I5610" s="123" t="s">
        <v>330</v>
      </c>
      <c r="J5610" s="251" t="s">
        <v>13</v>
      </c>
      <c r="K5610" s="181">
        <v>38000</v>
      </c>
      <c r="L5610" s="181">
        <v>0</v>
      </c>
      <c r="M5610" s="181">
        <v>0</v>
      </c>
      <c r="N5610" s="182" t="s">
        <v>146</v>
      </c>
      <c r="O5610" s="183" t="s">
        <v>146</v>
      </c>
    </row>
    <row r="5611" spans="1:15" customFormat="1" ht="15.5" x14ac:dyDescent="0.35">
      <c r="A5611" s="176" t="s">
        <v>11958</v>
      </c>
      <c r="B5611" s="177" t="s">
        <v>11959</v>
      </c>
      <c r="C5611" s="176" t="s">
        <v>100</v>
      </c>
      <c r="D5611" s="176" t="s">
        <v>73</v>
      </c>
      <c r="E5611" s="176" t="s">
        <v>1009</v>
      </c>
      <c r="F5611" s="176">
        <v>2024</v>
      </c>
      <c r="G5611" s="176" t="s">
        <v>138</v>
      </c>
      <c r="H5611" s="176" t="s">
        <v>687</v>
      </c>
      <c r="I5611" s="176" t="s">
        <v>688</v>
      </c>
      <c r="J5611" s="250" t="s">
        <v>13</v>
      </c>
      <c r="K5611" s="178">
        <v>182634</v>
      </c>
      <c r="L5611" s="178">
        <v>0</v>
      </c>
      <c r="M5611" s="178">
        <v>0</v>
      </c>
      <c r="N5611" s="182" t="s">
        <v>146</v>
      </c>
      <c r="O5611" s="183" t="s">
        <v>146</v>
      </c>
    </row>
    <row r="5612" spans="1:15" customFormat="1" ht="15.5" x14ac:dyDescent="0.35">
      <c r="A5612" s="123" t="s">
        <v>11960</v>
      </c>
      <c r="B5612" s="124" t="s">
        <v>11961</v>
      </c>
      <c r="C5612" s="123" t="s">
        <v>91</v>
      </c>
      <c r="D5612" s="123" t="s">
        <v>384</v>
      </c>
      <c r="E5612" s="123" t="s">
        <v>922</v>
      </c>
      <c r="F5612" s="123">
        <v>2024</v>
      </c>
      <c r="G5612" s="123" t="s">
        <v>138</v>
      </c>
      <c r="H5612" s="123" t="s">
        <v>139</v>
      </c>
      <c r="I5612" s="123" t="s">
        <v>177</v>
      </c>
      <c r="J5612" s="251" t="s">
        <v>13</v>
      </c>
      <c r="K5612" s="181">
        <v>16751</v>
      </c>
      <c r="L5612" s="181">
        <v>0</v>
      </c>
      <c r="M5612" s="181">
        <v>0</v>
      </c>
      <c r="N5612" s="182" t="s">
        <v>146</v>
      </c>
      <c r="O5612" s="183" t="s">
        <v>146</v>
      </c>
    </row>
    <row r="5613" spans="1:15" customFormat="1" ht="15.5" x14ac:dyDescent="0.35">
      <c r="A5613" s="176" t="s">
        <v>11962</v>
      </c>
      <c r="B5613" s="177" t="s">
        <v>11963</v>
      </c>
      <c r="C5613" s="176" t="s">
        <v>292</v>
      </c>
      <c r="D5613" s="176" t="s">
        <v>293</v>
      </c>
      <c r="E5613" s="176" t="s">
        <v>294</v>
      </c>
      <c r="F5613" s="176">
        <v>2024</v>
      </c>
      <c r="G5613" s="176" t="s">
        <v>138</v>
      </c>
      <c r="H5613" s="176" t="s">
        <v>151</v>
      </c>
      <c r="I5613" s="176" t="s">
        <v>200</v>
      </c>
      <c r="J5613" s="250" t="s">
        <v>14</v>
      </c>
      <c r="K5613" s="178">
        <v>123584</v>
      </c>
      <c r="L5613" s="178">
        <v>0</v>
      </c>
      <c r="M5613" s="178">
        <v>0</v>
      </c>
      <c r="N5613" s="182" t="s">
        <v>146</v>
      </c>
      <c r="O5613" s="183" t="s">
        <v>146</v>
      </c>
    </row>
    <row r="5614" spans="1:15" customFormat="1" ht="15.5" x14ac:dyDescent="0.35">
      <c r="A5614" s="123" t="s">
        <v>11964</v>
      </c>
      <c r="B5614" s="124" t="s">
        <v>11965</v>
      </c>
      <c r="C5614" s="123" t="s">
        <v>87</v>
      </c>
      <c r="D5614" s="123" t="s">
        <v>60</v>
      </c>
      <c r="E5614" s="123" t="s">
        <v>644</v>
      </c>
      <c r="F5614" s="123">
        <v>2024</v>
      </c>
      <c r="G5614" s="123" t="s">
        <v>138</v>
      </c>
      <c r="H5614" s="123" t="s">
        <v>151</v>
      </c>
      <c r="I5614" s="123" t="s">
        <v>791</v>
      </c>
      <c r="J5614" s="251" t="s">
        <v>77</v>
      </c>
      <c r="K5614" s="181">
        <v>1184128</v>
      </c>
      <c r="L5614" s="181">
        <v>0</v>
      </c>
      <c r="M5614" s="181">
        <v>0</v>
      </c>
      <c r="N5614" s="182" t="s">
        <v>146</v>
      </c>
      <c r="O5614" s="183" t="s">
        <v>146</v>
      </c>
    </row>
    <row r="5615" spans="1:15" customFormat="1" ht="15.5" x14ac:dyDescent="0.35">
      <c r="A5615" s="176" t="s">
        <v>11966</v>
      </c>
      <c r="B5615" s="177" t="s">
        <v>11967</v>
      </c>
      <c r="C5615" s="176" t="s">
        <v>98</v>
      </c>
      <c r="D5615" s="176" t="s">
        <v>155</v>
      </c>
      <c r="E5615" s="176" t="s">
        <v>155</v>
      </c>
      <c r="F5615" s="176">
        <v>2024</v>
      </c>
      <c r="G5615" s="176" t="s">
        <v>138</v>
      </c>
      <c r="H5615" s="176" t="s">
        <v>162</v>
      </c>
      <c r="I5615" s="176" t="s">
        <v>2163</v>
      </c>
      <c r="J5615" s="250" t="s">
        <v>13</v>
      </c>
      <c r="K5615" s="178">
        <v>1</v>
      </c>
      <c r="L5615" s="178">
        <v>0</v>
      </c>
      <c r="M5615" s="178">
        <v>0</v>
      </c>
      <c r="N5615" s="182" t="s">
        <v>146</v>
      </c>
      <c r="O5615" s="183" t="s">
        <v>146</v>
      </c>
    </row>
    <row r="5616" spans="1:15" customFormat="1" ht="15.5" x14ac:dyDescent="0.35">
      <c r="A5616" s="123" t="s">
        <v>11968</v>
      </c>
      <c r="B5616" s="124" t="s">
        <v>11969</v>
      </c>
      <c r="C5616" s="123" t="s">
        <v>96</v>
      </c>
      <c r="D5616" s="123" t="s">
        <v>166</v>
      </c>
      <c r="E5616" s="123" t="s">
        <v>558</v>
      </c>
      <c r="F5616" s="123">
        <v>2024</v>
      </c>
      <c r="G5616" s="123" t="s">
        <v>138</v>
      </c>
      <c r="H5616" s="123" t="s">
        <v>151</v>
      </c>
      <c r="I5616" s="123" t="s">
        <v>152</v>
      </c>
      <c r="J5616" s="251" t="s">
        <v>13</v>
      </c>
      <c r="K5616" s="181">
        <v>54855</v>
      </c>
      <c r="L5616" s="181">
        <v>0</v>
      </c>
      <c r="M5616" s="181">
        <v>0</v>
      </c>
      <c r="N5616" s="182" t="s">
        <v>146</v>
      </c>
      <c r="O5616" s="183" t="s">
        <v>146</v>
      </c>
    </row>
    <row r="5617" spans="1:15" customFormat="1" ht="15.5" x14ac:dyDescent="0.35">
      <c r="A5617" s="176" t="s">
        <v>11970</v>
      </c>
      <c r="B5617" s="177" t="s">
        <v>11971</v>
      </c>
      <c r="C5617" s="176" t="s">
        <v>84</v>
      </c>
      <c r="D5617" s="176" t="s">
        <v>155</v>
      </c>
      <c r="E5617" s="176" t="s">
        <v>155</v>
      </c>
      <c r="F5617" s="176">
        <v>2024</v>
      </c>
      <c r="G5617" s="176" t="s">
        <v>251</v>
      </c>
      <c r="H5617" s="176" t="s">
        <v>162</v>
      </c>
      <c r="I5617" s="176" t="s">
        <v>4917</v>
      </c>
      <c r="J5617" s="250" t="s">
        <v>13</v>
      </c>
      <c r="K5617" s="178">
        <v>2</v>
      </c>
      <c r="L5617" s="178">
        <v>0</v>
      </c>
      <c r="M5617" s="178">
        <v>0</v>
      </c>
      <c r="N5617" s="182" t="s">
        <v>146</v>
      </c>
      <c r="O5617" s="183" t="s">
        <v>146</v>
      </c>
    </row>
    <row r="5618" spans="1:15" customFormat="1" ht="15.5" x14ac:dyDescent="0.35">
      <c r="A5618" s="123" t="s">
        <v>11972</v>
      </c>
      <c r="B5618" s="124" t="s">
        <v>11973</v>
      </c>
      <c r="C5618" s="123" t="s">
        <v>100</v>
      </c>
      <c r="D5618" s="123" t="s">
        <v>1373</v>
      </c>
      <c r="E5618" s="123" t="s">
        <v>1676</v>
      </c>
      <c r="F5618" s="123">
        <v>2024</v>
      </c>
      <c r="G5618" s="123" t="s">
        <v>138</v>
      </c>
      <c r="H5618" s="123" t="s">
        <v>210</v>
      </c>
      <c r="I5618" s="123" t="s">
        <v>429</v>
      </c>
      <c r="J5618" s="251" t="s">
        <v>13</v>
      </c>
      <c r="K5618" s="181">
        <v>242676</v>
      </c>
      <c r="L5618" s="181">
        <v>0</v>
      </c>
      <c r="M5618" s="181">
        <v>0</v>
      </c>
      <c r="N5618" s="182" t="s">
        <v>146</v>
      </c>
      <c r="O5618" s="183" t="s">
        <v>146</v>
      </c>
    </row>
    <row r="5619" spans="1:15" customFormat="1" ht="15.5" x14ac:dyDescent="0.35">
      <c r="A5619" s="176" t="s">
        <v>11974</v>
      </c>
      <c r="B5619" s="177" t="s">
        <v>11975</v>
      </c>
      <c r="C5619" s="176" t="s">
        <v>92</v>
      </c>
      <c r="D5619" s="176" t="s">
        <v>721</v>
      </c>
      <c r="E5619" s="176" t="s">
        <v>9054</v>
      </c>
      <c r="F5619" s="176">
        <v>2024</v>
      </c>
      <c r="G5619" s="176" t="s">
        <v>138</v>
      </c>
      <c r="H5619" s="176" t="s">
        <v>144</v>
      </c>
      <c r="I5619" s="176" t="s">
        <v>261</v>
      </c>
      <c r="J5619" s="250" t="s">
        <v>13</v>
      </c>
      <c r="K5619" s="178">
        <v>337141</v>
      </c>
      <c r="L5619" s="178">
        <v>0</v>
      </c>
      <c r="M5619" s="178">
        <v>0</v>
      </c>
      <c r="N5619" s="182" t="s">
        <v>146</v>
      </c>
      <c r="O5619" s="183" t="s">
        <v>146</v>
      </c>
    </row>
    <row r="5620" spans="1:15" customFormat="1" ht="15.5" x14ac:dyDescent="0.35">
      <c r="A5620" s="123" t="s">
        <v>11976</v>
      </c>
      <c r="B5620" s="124" t="s">
        <v>11977</v>
      </c>
      <c r="C5620" s="123" t="s">
        <v>86</v>
      </c>
      <c r="D5620" s="123" t="s">
        <v>155</v>
      </c>
      <c r="E5620" s="123" t="s">
        <v>155</v>
      </c>
      <c r="F5620" s="123">
        <v>2024</v>
      </c>
      <c r="G5620" s="123" t="s">
        <v>138</v>
      </c>
      <c r="H5620" s="123" t="s">
        <v>151</v>
      </c>
      <c r="I5620" s="123" t="s">
        <v>791</v>
      </c>
      <c r="J5620" s="251" t="s">
        <v>13</v>
      </c>
      <c r="K5620" s="181">
        <v>220450</v>
      </c>
      <c r="L5620" s="181">
        <v>0</v>
      </c>
      <c r="M5620" s="181">
        <v>0</v>
      </c>
      <c r="N5620" s="182" t="s">
        <v>146</v>
      </c>
      <c r="O5620" s="183" t="s">
        <v>146</v>
      </c>
    </row>
    <row r="5621" spans="1:15" customFormat="1" ht="15.5" x14ac:dyDescent="0.35">
      <c r="A5621" s="176" t="s">
        <v>11978</v>
      </c>
      <c r="B5621" s="177" t="s">
        <v>11979</v>
      </c>
      <c r="C5621" s="176" t="s">
        <v>89</v>
      </c>
      <c r="D5621" s="176" t="s">
        <v>155</v>
      </c>
      <c r="E5621" s="176" t="s">
        <v>155</v>
      </c>
      <c r="F5621" s="176">
        <v>2024</v>
      </c>
      <c r="G5621" s="176" t="s">
        <v>138</v>
      </c>
      <c r="H5621" s="176" t="s">
        <v>687</v>
      </c>
      <c r="I5621" s="176" t="s">
        <v>957</v>
      </c>
      <c r="J5621" s="250" t="s">
        <v>13</v>
      </c>
      <c r="K5621" s="178">
        <v>27779</v>
      </c>
      <c r="L5621" s="178">
        <v>0</v>
      </c>
      <c r="M5621" s="178">
        <v>0</v>
      </c>
      <c r="N5621" s="182" t="s">
        <v>146</v>
      </c>
      <c r="O5621" s="183" t="s">
        <v>146</v>
      </c>
    </row>
    <row r="5622" spans="1:15" customFormat="1" ht="15.5" x14ac:dyDescent="0.35">
      <c r="A5622" s="123" t="s">
        <v>11980</v>
      </c>
      <c r="B5622" s="124" t="s">
        <v>11981</v>
      </c>
      <c r="C5622" s="123" t="s">
        <v>90</v>
      </c>
      <c r="D5622" s="123" t="s">
        <v>742</v>
      </c>
      <c r="E5622" s="123" t="s">
        <v>5667</v>
      </c>
      <c r="F5622" s="123">
        <v>2024</v>
      </c>
      <c r="G5622" s="123" t="s">
        <v>138</v>
      </c>
      <c r="H5622" s="123" t="s">
        <v>321</v>
      </c>
      <c r="I5622" s="123" t="s">
        <v>1385</v>
      </c>
      <c r="J5622" s="251" t="s">
        <v>77</v>
      </c>
      <c r="K5622" s="181">
        <v>125234</v>
      </c>
      <c r="L5622" s="181">
        <v>0</v>
      </c>
      <c r="M5622" s="181">
        <v>0</v>
      </c>
      <c r="N5622" s="182" t="s">
        <v>146</v>
      </c>
      <c r="O5622" s="183" t="s">
        <v>146</v>
      </c>
    </row>
    <row r="5623" spans="1:15" customFormat="1" ht="15.5" x14ac:dyDescent="0.35">
      <c r="A5623" s="176" t="s">
        <v>11982</v>
      </c>
      <c r="B5623" s="177" t="s">
        <v>11983</v>
      </c>
      <c r="C5623" s="176" t="s">
        <v>90</v>
      </c>
      <c r="D5623" s="176" t="s">
        <v>742</v>
      </c>
      <c r="E5623" s="176" t="s">
        <v>5667</v>
      </c>
      <c r="F5623" s="176">
        <v>2024</v>
      </c>
      <c r="G5623" s="176" t="s">
        <v>138</v>
      </c>
      <c r="H5623" s="176" t="s">
        <v>151</v>
      </c>
      <c r="I5623" s="176" t="s">
        <v>200</v>
      </c>
      <c r="J5623" s="250" t="s">
        <v>77</v>
      </c>
      <c r="K5623" s="178">
        <v>140179</v>
      </c>
      <c r="L5623" s="178">
        <v>0</v>
      </c>
      <c r="M5623" s="178">
        <v>0</v>
      </c>
      <c r="N5623" s="182" t="s">
        <v>146</v>
      </c>
      <c r="O5623" s="183" t="s">
        <v>146</v>
      </c>
    </row>
    <row r="5624" spans="1:15" customFormat="1" ht="15.5" x14ac:dyDescent="0.35">
      <c r="A5624" s="123" t="s">
        <v>11984</v>
      </c>
      <c r="B5624" s="124" t="s">
        <v>11985</v>
      </c>
      <c r="C5624" s="123" t="s">
        <v>90</v>
      </c>
      <c r="D5624" s="123" t="s">
        <v>742</v>
      </c>
      <c r="E5624" s="123" t="s">
        <v>5667</v>
      </c>
      <c r="F5624" s="123">
        <v>2024</v>
      </c>
      <c r="G5624" s="123" t="s">
        <v>138</v>
      </c>
      <c r="H5624" s="123" t="s">
        <v>908</v>
      </c>
      <c r="I5624" s="123" t="s">
        <v>2166</v>
      </c>
      <c r="J5624" s="251" t="s">
        <v>14</v>
      </c>
      <c r="K5624" s="181">
        <v>1239442</v>
      </c>
      <c r="L5624" s="181">
        <v>0</v>
      </c>
      <c r="M5624" s="181">
        <v>0</v>
      </c>
      <c r="N5624" s="182" t="s">
        <v>146</v>
      </c>
      <c r="O5624" s="183" t="s">
        <v>146</v>
      </c>
    </row>
    <row r="5625" spans="1:15" customFormat="1" ht="15.5" x14ac:dyDescent="0.35">
      <c r="A5625" s="176" t="s">
        <v>11986</v>
      </c>
      <c r="B5625" s="177" t="s">
        <v>11987</v>
      </c>
      <c r="C5625" s="176" t="s">
        <v>91</v>
      </c>
      <c r="D5625" s="176" t="s">
        <v>460</v>
      </c>
      <c r="E5625" s="176" t="s">
        <v>461</v>
      </c>
      <c r="F5625" s="176">
        <v>2024</v>
      </c>
      <c r="G5625" s="176" t="s">
        <v>138</v>
      </c>
      <c r="H5625" s="176" t="s">
        <v>182</v>
      </c>
      <c r="I5625" s="176" t="s">
        <v>330</v>
      </c>
      <c r="J5625" s="250" t="s">
        <v>13</v>
      </c>
      <c r="K5625" s="178">
        <v>341924</v>
      </c>
      <c r="L5625" s="178">
        <v>0</v>
      </c>
      <c r="M5625" s="178">
        <v>0</v>
      </c>
      <c r="N5625" s="182" t="s">
        <v>146</v>
      </c>
      <c r="O5625" s="183" t="s">
        <v>146</v>
      </c>
    </row>
    <row r="5626" spans="1:15" customFormat="1" ht="15.5" x14ac:dyDescent="0.35">
      <c r="A5626" s="123" t="s">
        <v>11988</v>
      </c>
      <c r="B5626" s="124" t="s">
        <v>11989</v>
      </c>
      <c r="C5626" s="123" t="s">
        <v>111</v>
      </c>
      <c r="D5626" s="123" t="s">
        <v>155</v>
      </c>
      <c r="E5626" s="123" t="s">
        <v>155</v>
      </c>
      <c r="F5626" s="123">
        <v>2024</v>
      </c>
      <c r="G5626" s="123" t="s">
        <v>251</v>
      </c>
      <c r="H5626" s="123" t="s">
        <v>182</v>
      </c>
      <c r="I5626" s="123" t="s">
        <v>330</v>
      </c>
      <c r="J5626" s="251" t="s">
        <v>13</v>
      </c>
      <c r="K5626" s="181">
        <v>23597</v>
      </c>
      <c r="L5626" s="181">
        <v>0</v>
      </c>
      <c r="M5626" s="181">
        <v>0</v>
      </c>
      <c r="N5626" s="182" t="s">
        <v>146</v>
      </c>
      <c r="O5626" s="183" t="s">
        <v>146</v>
      </c>
    </row>
    <row r="5627" spans="1:15" customFormat="1" ht="15.5" x14ac:dyDescent="0.35">
      <c r="A5627" s="176" t="s">
        <v>11990</v>
      </c>
      <c r="B5627" s="177" t="s">
        <v>11991</v>
      </c>
      <c r="C5627" s="176" t="s">
        <v>90</v>
      </c>
      <c r="D5627" s="176" t="s">
        <v>742</v>
      </c>
      <c r="E5627" s="176" t="s">
        <v>1809</v>
      </c>
      <c r="F5627" s="176">
        <v>2024</v>
      </c>
      <c r="G5627" s="176" t="s">
        <v>138</v>
      </c>
      <c r="H5627" s="176" t="s">
        <v>144</v>
      </c>
      <c r="I5627" s="176" t="s">
        <v>145</v>
      </c>
      <c r="J5627" s="250" t="s">
        <v>13</v>
      </c>
      <c r="K5627" s="178">
        <v>61280</v>
      </c>
      <c r="L5627" s="178">
        <v>0</v>
      </c>
      <c r="M5627" s="178">
        <v>0</v>
      </c>
      <c r="N5627" s="182" t="s">
        <v>146</v>
      </c>
      <c r="O5627" s="183" t="s">
        <v>146</v>
      </c>
    </row>
    <row r="5628" spans="1:15" customFormat="1" ht="15.5" x14ac:dyDescent="0.35">
      <c r="A5628" s="123" t="s">
        <v>11992</v>
      </c>
      <c r="B5628" s="124" t="s">
        <v>11993</v>
      </c>
      <c r="C5628" s="123" t="s">
        <v>100</v>
      </c>
      <c r="D5628" s="123" t="s">
        <v>73</v>
      </c>
      <c r="E5628" s="123" t="s">
        <v>1009</v>
      </c>
      <c r="F5628" s="123">
        <v>2024</v>
      </c>
      <c r="G5628" s="123" t="s">
        <v>251</v>
      </c>
      <c r="H5628" s="123" t="s">
        <v>151</v>
      </c>
      <c r="I5628" s="123" t="s">
        <v>200</v>
      </c>
      <c r="J5628" s="251" t="s">
        <v>13</v>
      </c>
      <c r="K5628" s="181">
        <v>37260</v>
      </c>
      <c r="L5628" s="181">
        <v>0</v>
      </c>
      <c r="M5628" s="181">
        <v>0</v>
      </c>
      <c r="N5628" s="182" t="s">
        <v>146</v>
      </c>
      <c r="O5628" s="183" t="s">
        <v>146</v>
      </c>
    </row>
    <row r="5629" spans="1:15" customFormat="1" ht="15.5" x14ac:dyDescent="0.35">
      <c r="A5629" s="176" t="s">
        <v>11994</v>
      </c>
      <c r="B5629" s="177" t="s">
        <v>11995</v>
      </c>
      <c r="C5629" s="176" t="s">
        <v>100</v>
      </c>
      <c r="D5629" s="176" t="s">
        <v>73</v>
      </c>
      <c r="E5629" s="176" t="s">
        <v>1009</v>
      </c>
      <c r="F5629" s="176">
        <v>2024</v>
      </c>
      <c r="G5629" s="176" t="s">
        <v>138</v>
      </c>
      <c r="H5629" s="176" t="s">
        <v>151</v>
      </c>
      <c r="I5629" s="176" t="s">
        <v>200</v>
      </c>
      <c r="J5629" s="250" t="s">
        <v>13</v>
      </c>
      <c r="K5629" s="178">
        <v>36949</v>
      </c>
      <c r="L5629" s="178">
        <v>0</v>
      </c>
      <c r="M5629" s="178">
        <v>0</v>
      </c>
      <c r="N5629" s="182" t="s">
        <v>146</v>
      </c>
      <c r="O5629" s="183" t="s">
        <v>146</v>
      </c>
    </row>
    <row r="5630" spans="1:15" customFormat="1" ht="15.5" x14ac:dyDescent="0.35">
      <c r="A5630" s="123" t="s">
        <v>11996</v>
      </c>
      <c r="B5630" s="124" t="s">
        <v>11997</v>
      </c>
      <c r="C5630" s="123" t="s">
        <v>100</v>
      </c>
      <c r="D5630" s="123" t="s">
        <v>73</v>
      </c>
      <c r="E5630" s="123" t="s">
        <v>1009</v>
      </c>
      <c r="F5630" s="123">
        <v>2024</v>
      </c>
      <c r="G5630" s="123" t="s">
        <v>251</v>
      </c>
      <c r="H5630" s="123" t="s">
        <v>151</v>
      </c>
      <c r="I5630" s="123" t="s">
        <v>200</v>
      </c>
      <c r="J5630" s="251" t="s">
        <v>13</v>
      </c>
      <c r="K5630" s="181">
        <v>58601</v>
      </c>
      <c r="L5630" s="181">
        <v>0</v>
      </c>
      <c r="M5630" s="181">
        <v>0</v>
      </c>
      <c r="N5630" s="182" t="s">
        <v>146</v>
      </c>
      <c r="O5630" s="183" t="s">
        <v>146</v>
      </c>
    </row>
    <row r="5631" spans="1:15" customFormat="1" ht="15.5" x14ac:dyDescent="0.35">
      <c r="A5631" s="176" t="s">
        <v>11998</v>
      </c>
      <c r="B5631" s="177" t="s">
        <v>11999</v>
      </c>
      <c r="C5631" s="176" t="s">
        <v>111</v>
      </c>
      <c r="D5631" s="176" t="s">
        <v>155</v>
      </c>
      <c r="E5631" s="176" t="s">
        <v>155</v>
      </c>
      <c r="F5631" s="176">
        <v>2024</v>
      </c>
      <c r="G5631" s="176" t="s">
        <v>138</v>
      </c>
      <c r="H5631" s="176" t="s">
        <v>908</v>
      </c>
      <c r="I5631" s="176" t="s">
        <v>252</v>
      </c>
      <c r="J5631" s="250" t="s">
        <v>14</v>
      </c>
      <c r="K5631" s="178">
        <v>842672</v>
      </c>
      <c r="L5631" s="178">
        <v>0</v>
      </c>
      <c r="M5631" s="178">
        <v>0</v>
      </c>
      <c r="N5631" s="182" t="s">
        <v>146</v>
      </c>
      <c r="O5631" s="183" t="s">
        <v>146</v>
      </c>
    </row>
    <row r="5632" spans="1:15" customFormat="1" ht="15.5" x14ac:dyDescent="0.35">
      <c r="A5632" s="123" t="s">
        <v>12000</v>
      </c>
      <c r="B5632" s="124" t="s">
        <v>12001</v>
      </c>
      <c r="C5632" s="123" t="s">
        <v>87</v>
      </c>
      <c r="D5632" s="123" t="s">
        <v>155</v>
      </c>
      <c r="E5632" s="123" t="s">
        <v>155</v>
      </c>
      <c r="F5632" s="123">
        <v>2024</v>
      </c>
      <c r="G5632" s="123" t="s">
        <v>138</v>
      </c>
      <c r="H5632" s="123" t="s">
        <v>151</v>
      </c>
      <c r="I5632" s="123" t="s">
        <v>152</v>
      </c>
      <c r="J5632" s="251" t="s">
        <v>13</v>
      </c>
      <c r="K5632" s="181">
        <v>233391</v>
      </c>
      <c r="L5632" s="181">
        <v>0</v>
      </c>
      <c r="M5632" s="181">
        <v>0</v>
      </c>
      <c r="N5632" s="182" t="s">
        <v>146</v>
      </c>
      <c r="O5632" s="183" t="s">
        <v>146</v>
      </c>
    </row>
    <row r="5633" spans="1:15" customFormat="1" ht="15.5" x14ac:dyDescent="0.35">
      <c r="A5633" s="176" t="s">
        <v>12002</v>
      </c>
      <c r="B5633" s="177" t="s">
        <v>12003</v>
      </c>
      <c r="C5633" s="176" t="s">
        <v>111</v>
      </c>
      <c r="D5633" s="176" t="s">
        <v>180</v>
      </c>
      <c r="E5633" s="176" t="s">
        <v>181</v>
      </c>
      <c r="F5633" s="176">
        <v>2024</v>
      </c>
      <c r="G5633" s="176" t="s">
        <v>138</v>
      </c>
      <c r="H5633" s="176" t="s">
        <v>144</v>
      </c>
      <c r="I5633" s="176" t="s">
        <v>145</v>
      </c>
      <c r="J5633" s="250" t="s">
        <v>77</v>
      </c>
      <c r="K5633" s="178">
        <v>12000</v>
      </c>
      <c r="L5633" s="178">
        <v>0</v>
      </c>
      <c r="M5633" s="178">
        <v>0</v>
      </c>
      <c r="N5633" s="182" t="s">
        <v>146</v>
      </c>
      <c r="O5633" s="183" t="s">
        <v>146</v>
      </c>
    </row>
    <row r="5634" spans="1:15" customFormat="1" ht="15.5" x14ac:dyDescent="0.35">
      <c r="A5634" s="123" t="s">
        <v>12004</v>
      </c>
      <c r="B5634" s="124" t="s">
        <v>12005</v>
      </c>
      <c r="C5634" s="123" t="s">
        <v>90</v>
      </c>
      <c r="D5634" s="123" t="s">
        <v>489</v>
      </c>
      <c r="E5634" s="123" t="s">
        <v>1583</v>
      </c>
      <c r="F5634" s="123">
        <v>2024</v>
      </c>
      <c r="G5634" s="123" t="s">
        <v>138</v>
      </c>
      <c r="H5634" s="123" t="s">
        <v>321</v>
      </c>
      <c r="I5634" s="123" t="s">
        <v>3675</v>
      </c>
      <c r="J5634" s="251" t="s">
        <v>14</v>
      </c>
      <c r="K5634" s="181">
        <v>785181</v>
      </c>
      <c r="L5634" s="181">
        <v>0</v>
      </c>
      <c r="M5634" s="181">
        <v>0</v>
      </c>
      <c r="N5634" s="182" t="s">
        <v>146</v>
      </c>
      <c r="O5634" s="183" t="s">
        <v>146</v>
      </c>
    </row>
    <row r="5635" spans="1:15" customFormat="1" ht="15.5" x14ac:dyDescent="0.35">
      <c r="A5635" s="176" t="s">
        <v>12006</v>
      </c>
      <c r="B5635" s="177" t="s">
        <v>12007</v>
      </c>
      <c r="C5635" s="176" t="s">
        <v>98</v>
      </c>
      <c r="D5635" s="176" t="s">
        <v>190</v>
      </c>
      <c r="E5635" s="176" t="s">
        <v>1394</v>
      </c>
      <c r="F5635" s="176">
        <v>2024</v>
      </c>
      <c r="G5635" s="176" t="s">
        <v>138</v>
      </c>
      <c r="H5635" s="176" t="s">
        <v>139</v>
      </c>
      <c r="I5635" s="176" t="s">
        <v>140</v>
      </c>
      <c r="J5635" s="250" t="s">
        <v>13</v>
      </c>
      <c r="K5635" s="178">
        <v>1</v>
      </c>
      <c r="L5635" s="178">
        <v>0</v>
      </c>
      <c r="M5635" s="178">
        <v>0</v>
      </c>
      <c r="N5635" s="182" t="s">
        <v>146</v>
      </c>
      <c r="O5635" s="183" t="s">
        <v>146</v>
      </c>
    </row>
    <row r="5636" spans="1:15" customFormat="1" ht="15.5" x14ac:dyDescent="0.35">
      <c r="A5636" s="123" t="s">
        <v>12008</v>
      </c>
      <c r="B5636" s="124" t="s">
        <v>12009</v>
      </c>
      <c r="C5636" s="123" t="s">
        <v>86</v>
      </c>
      <c r="D5636" s="123" t="s">
        <v>906</v>
      </c>
      <c r="E5636" s="123" t="s">
        <v>907</v>
      </c>
      <c r="F5636" s="123">
        <v>2024</v>
      </c>
      <c r="G5636" s="123" t="s">
        <v>251</v>
      </c>
      <c r="H5636" s="123" t="s">
        <v>908</v>
      </c>
      <c r="I5636" s="123" t="s">
        <v>252</v>
      </c>
      <c r="J5636" s="251" t="s">
        <v>13</v>
      </c>
      <c r="K5636" s="181">
        <v>3369</v>
      </c>
      <c r="L5636" s="181">
        <v>0</v>
      </c>
      <c r="M5636" s="181">
        <v>0</v>
      </c>
      <c r="N5636" s="182" t="s">
        <v>146</v>
      </c>
      <c r="O5636" s="183" t="s">
        <v>146</v>
      </c>
    </row>
    <row r="5637" spans="1:15" customFormat="1" ht="15.5" x14ac:dyDescent="0.35">
      <c r="A5637" s="176" t="s">
        <v>12010</v>
      </c>
      <c r="B5637" s="177" t="s">
        <v>12011</v>
      </c>
      <c r="C5637" s="176" t="s">
        <v>109</v>
      </c>
      <c r="D5637" s="176" t="s">
        <v>155</v>
      </c>
      <c r="E5637" s="176" t="s">
        <v>155</v>
      </c>
      <c r="F5637" s="176">
        <v>2024</v>
      </c>
      <c r="G5637" s="176" t="s">
        <v>138</v>
      </c>
      <c r="H5637" s="176" t="s">
        <v>162</v>
      </c>
      <c r="I5637" s="176" t="s">
        <v>2163</v>
      </c>
      <c r="J5637" s="250" t="s">
        <v>14</v>
      </c>
      <c r="K5637" s="178">
        <v>827996</v>
      </c>
      <c r="L5637" s="178">
        <v>0</v>
      </c>
      <c r="M5637" s="178">
        <v>0</v>
      </c>
      <c r="N5637" s="182" t="s">
        <v>146</v>
      </c>
      <c r="O5637" s="183" t="s">
        <v>146</v>
      </c>
    </row>
    <row r="5638" spans="1:15" customFormat="1" ht="15.5" x14ac:dyDescent="0.35">
      <c r="A5638" s="123" t="s">
        <v>12012</v>
      </c>
      <c r="B5638" s="124" t="s">
        <v>12013</v>
      </c>
      <c r="C5638" s="123" t="s">
        <v>90</v>
      </c>
      <c r="D5638" s="123" t="s">
        <v>306</v>
      </c>
      <c r="E5638" s="123" t="s">
        <v>3759</v>
      </c>
      <c r="F5638" s="123">
        <v>2024</v>
      </c>
      <c r="G5638" s="123" t="s">
        <v>138</v>
      </c>
      <c r="H5638" s="123" t="s">
        <v>162</v>
      </c>
      <c r="I5638" s="123" t="s">
        <v>218</v>
      </c>
      <c r="J5638" s="251" t="s">
        <v>14</v>
      </c>
      <c r="K5638" s="181">
        <v>300770</v>
      </c>
      <c r="L5638" s="181">
        <v>0</v>
      </c>
      <c r="M5638" s="181">
        <v>0</v>
      </c>
      <c r="N5638" s="182" t="s">
        <v>146</v>
      </c>
      <c r="O5638" s="183" t="s">
        <v>146</v>
      </c>
    </row>
    <row r="5639" spans="1:15" customFormat="1" ht="15.5" x14ac:dyDescent="0.35">
      <c r="A5639" s="176" t="s">
        <v>12014</v>
      </c>
      <c r="B5639" s="177" t="s">
        <v>12015</v>
      </c>
      <c r="C5639" s="176" t="s">
        <v>91</v>
      </c>
      <c r="D5639" s="176" t="s">
        <v>384</v>
      </c>
      <c r="E5639" s="176" t="s">
        <v>384</v>
      </c>
      <c r="F5639" s="176">
        <v>2024</v>
      </c>
      <c r="G5639" s="176" t="s">
        <v>138</v>
      </c>
      <c r="H5639" s="176" t="s">
        <v>182</v>
      </c>
      <c r="I5639" s="176" t="s">
        <v>330</v>
      </c>
      <c r="J5639" s="250" t="s">
        <v>13</v>
      </c>
      <c r="K5639" s="178">
        <v>282200</v>
      </c>
      <c r="L5639" s="178">
        <v>0</v>
      </c>
      <c r="M5639" s="178">
        <v>0</v>
      </c>
      <c r="N5639" s="182" t="s">
        <v>146</v>
      </c>
      <c r="O5639" s="183" t="s">
        <v>146</v>
      </c>
    </row>
    <row r="5640" spans="1:15" customFormat="1" ht="15.5" x14ac:dyDescent="0.35">
      <c r="A5640" s="123" t="s">
        <v>12016</v>
      </c>
      <c r="B5640" s="124" t="s">
        <v>12017</v>
      </c>
      <c r="C5640" s="123" t="s">
        <v>90</v>
      </c>
      <c r="D5640" s="123" t="s">
        <v>404</v>
      </c>
      <c r="E5640" s="123" t="s">
        <v>2772</v>
      </c>
      <c r="F5640" s="123">
        <v>2024</v>
      </c>
      <c r="G5640" s="123" t="s">
        <v>138</v>
      </c>
      <c r="H5640" s="123" t="s">
        <v>321</v>
      </c>
      <c r="I5640" s="123" t="s">
        <v>322</v>
      </c>
      <c r="J5640" s="251" t="s">
        <v>77</v>
      </c>
      <c r="K5640" s="181">
        <v>1883087</v>
      </c>
      <c r="L5640" s="181">
        <v>0</v>
      </c>
      <c r="M5640" s="181">
        <v>0</v>
      </c>
      <c r="N5640" s="182" t="s">
        <v>146</v>
      </c>
      <c r="O5640" s="183" t="s">
        <v>146</v>
      </c>
    </row>
    <row r="5641" spans="1:15" customFormat="1" ht="15.5" x14ac:dyDescent="0.35">
      <c r="A5641" s="176" t="s">
        <v>12018</v>
      </c>
      <c r="B5641" s="177" t="s">
        <v>12019</v>
      </c>
      <c r="C5641" s="176" t="s">
        <v>96</v>
      </c>
      <c r="D5641" s="176" t="s">
        <v>136</v>
      </c>
      <c r="E5641" s="176" t="s">
        <v>916</v>
      </c>
      <c r="F5641" s="176">
        <v>2024</v>
      </c>
      <c r="G5641" s="176" t="s">
        <v>138</v>
      </c>
      <c r="H5641" s="176" t="s">
        <v>847</v>
      </c>
      <c r="I5641" s="176" t="s">
        <v>848</v>
      </c>
      <c r="J5641" s="250" t="s">
        <v>13</v>
      </c>
      <c r="K5641" s="178">
        <v>791109</v>
      </c>
      <c r="L5641" s="178">
        <v>0</v>
      </c>
      <c r="M5641" s="178">
        <v>0</v>
      </c>
      <c r="N5641" s="182" t="s">
        <v>146</v>
      </c>
      <c r="O5641" s="183" t="s">
        <v>146</v>
      </c>
    </row>
    <row r="5642" spans="1:15" customFormat="1" ht="15.5" x14ac:dyDescent="0.35">
      <c r="A5642" s="123" t="s">
        <v>12020</v>
      </c>
      <c r="B5642" s="124" t="s">
        <v>12021</v>
      </c>
      <c r="C5642" s="123" t="s">
        <v>109</v>
      </c>
      <c r="D5642" s="123" t="s">
        <v>171</v>
      </c>
      <c r="E5642" s="123" t="s">
        <v>1342</v>
      </c>
      <c r="F5642" s="123">
        <v>2024</v>
      </c>
      <c r="G5642" s="123" t="s">
        <v>138</v>
      </c>
      <c r="H5642" s="123" t="s">
        <v>162</v>
      </c>
      <c r="I5642" s="123" t="s">
        <v>2166</v>
      </c>
      <c r="J5642" s="251" t="s">
        <v>14</v>
      </c>
      <c r="K5642" s="181">
        <v>30000</v>
      </c>
      <c r="L5642" s="181">
        <v>0</v>
      </c>
      <c r="M5642" s="181">
        <v>0</v>
      </c>
      <c r="N5642" s="182" t="s">
        <v>146</v>
      </c>
      <c r="O5642" s="183" t="s">
        <v>146</v>
      </c>
    </row>
    <row r="5643" spans="1:15" customFormat="1" ht="15.5" x14ac:dyDescent="0.35">
      <c r="A5643" s="176" t="s">
        <v>12022</v>
      </c>
      <c r="B5643" s="177" t="s">
        <v>12023</v>
      </c>
      <c r="C5643" s="176" t="s">
        <v>98</v>
      </c>
      <c r="D5643" s="176" t="s">
        <v>190</v>
      </c>
      <c r="E5643" s="176" t="s">
        <v>217</v>
      </c>
      <c r="F5643" s="176">
        <v>2024</v>
      </c>
      <c r="G5643" s="176" t="s">
        <v>138</v>
      </c>
      <c r="H5643" s="176" t="s">
        <v>144</v>
      </c>
      <c r="I5643" s="176" t="s">
        <v>145</v>
      </c>
      <c r="J5643" s="250" t="s">
        <v>13</v>
      </c>
      <c r="K5643" s="178">
        <v>31126</v>
      </c>
      <c r="L5643" s="178">
        <v>0</v>
      </c>
      <c r="M5643" s="178">
        <v>0</v>
      </c>
      <c r="N5643" s="182" t="s">
        <v>146</v>
      </c>
      <c r="O5643" s="183" t="s">
        <v>146</v>
      </c>
    </row>
    <row r="5644" spans="1:15" customFormat="1" ht="15.5" x14ac:dyDescent="0.35">
      <c r="A5644" s="123" t="s">
        <v>12024</v>
      </c>
      <c r="B5644" s="124" t="s">
        <v>12025</v>
      </c>
      <c r="C5644" s="123" t="s">
        <v>92</v>
      </c>
      <c r="D5644" s="123" t="s">
        <v>361</v>
      </c>
      <c r="E5644" s="123" t="s">
        <v>2625</v>
      </c>
      <c r="F5644" s="123">
        <v>2024</v>
      </c>
      <c r="G5644" s="123" t="s">
        <v>138</v>
      </c>
      <c r="H5644" s="123" t="s">
        <v>151</v>
      </c>
      <c r="I5644" s="123" t="s">
        <v>200</v>
      </c>
      <c r="J5644" s="251" t="s">
        <v>13</v>
      </c>
      <c r="K5644" s="181">
        <v>49899</v>
      </c>
      <c r="L5644" s="181">
        <v>0</v>
      </c>
      <c r="M5644" s="181">
        <v>0</v>
      </c>
      <c r="N5644" s="182" t="s">
        <v>146</v>
      </c>
      <c r="O5644" s="183" t="s">
        <v>146</v>
      </c>
    </row>
    <row r="5645" spans="1:15" customFormat="1" ht="15.5" x14ac:dyDescent="0.35">
      <c r="A5645" s="176" t="s">
        <v>12026</v>
      </c>
      <c r="B5645" s="177" t="s">
        <v>12027</v>
      </c>
      <c r="C5645" s="176" t="s">
        <v>109</v>
      </c>
      <c r="D5645" s="176" t="s">
        <v>288</v>
      </c>
      <c r="E5645" s="176" t="s">
        <v>1496</v>
      </c>
      <c r="F5645" s="176">
        <v>2024</v>
      </c>
      <c r="G5645" s="176" t="s">
        <v>138</v>
      </c>
      <c r="H5645" s="176" t="s">
        <v>139</v>
      </c>
      <c r="I5645" s="176" t="s">
        <v>140</v>
      </c>
      <c r="J5645" s="250" t="s">
        <v>14</v>
      </c>
      <c r="K5645" s="178">
        <v>45653</v>
      </c>
      <c r="L5645" s="178">
        <v>0</v>
      </c>
      <c r="M5645" s="178">
        <v>0</v>
      </c>
      <c r="N5645" s="182" t="s">
        <v>146</v>
      </c>
      <c r="O5645" s="183" t="s">
        <v>146</v>
      </c>
    </row>
    <row r="5646" spans="1:15" customFormat="1" ht="15.5" x14ac:dyDescent="0.35">
      <c r="A5646" s="123" t="s">
        <v>12028</v>
      </c>
      <c r="B5646" s="124" t="s">
        <v>12029</v>
      </c>
      <c r="C5646" s="123" t="s">
        <v>91</v>
      </c>
      <c r="D5646" s="123" t="s">
        <v>763</v>
      </c>
      <c r="E5646" s="123" t="s">
        <v>763</v>
      </c>
      <c r="F5646" s="123">
        <v>2024</v>
      </c>
      <c r="G5646" s="123" t="s">
        <v>138</v>
      </c>
      <c r="H5646" s="123" t="s">
        <v>908</v>
      </c>
      <c r="I5646" s="123" t="s">
        <v>2166</v>
      </c>
      <c r="J5646" s="251" t="s">
        <v>77</v>
      </c>
      <c r="K5646" s="181">
        <v>100337</v>
      </c>
      <c r="L5646" s="181">
        <v>0</v>
      </c>
      <c r="M5646" s="181">
        <v>0</v>
      </c>
      <c r="N5646" s="182" t="s">
        <v>146</v>
      </c>
      <c r="O5646" s="183" t="s">
        <v>146</v>
      </c>
    </row>
    <row r="5647" spans="1:15" customFormat="1" ht="15.5" x14ac:dyDescent="0.35">
      <c r="A5647" s="176" t="s">
        <v>12030</v>
      </c>
      <c r="B5647" s="177" t="s">
        <v>12031</v>
      </c>
      <c r="C5647" s="176" t="s">
        <v>87</v>
      </c>
      <c r="D5647" s="176" t="s">
        <v>155</v>
      </c>
      <c r="E5647" s="176" t="s">
        <v>155</v>
      </c>
      <c r="F5647" s="176">
        <v>2024</v>
      </c>
      <c r="G5647" s="176" t="s">
        <v>138</v>
      </c>
      <c r="H5647" s="176" t="s">
        <v>196</v>
      </c>
      <c r="I5647" s="176" t="s">
        <v>196</v>
      </c>
      <c r="J5647" s="250" t="s">
        <v>14</v>
      </c>
      <c r="K5647" s="178">
        <v>129992</v>
      </c>
      <c r="L5647" s="178">
        <v>0</v>
      </c>
      <c r="M5647" s="178">
        <v>0</v>
      </c>
      <c r="N5647" s="182" t="s">
        <v>146</v>
      </c>
      <c r="O5647" s="183" t="s">
        <v>146</v>
      </c>
    </row>
    <row r="5648" spans="1:15" customFormat="1" ht="15.5" x14ac:dyDescent="0.35">
      <c r="A5648" s="123" t="s">
        <v>12032</v>
      </c>
      <c r="B5648" s="124" t="s">
        <v>12033</v>
      </c>
      <c r="C5648" s="123" t="s">
        <v>92</v>
      </c>
      <c r="D5648" s="123" t="s">
        <v>540</v>
      </c>
      <c r="E5648" s="123" t="s">
        <v>2519</v>
      </c>
      <c r="F5648" s="123">
        <v>2024</v>
      </c>
      <c r="G5648" s="123" t="s">
        <v>138</v>
      </c>
      <c r="H5648" s="123" t="s">
        <v>144</v>
      </c>
      <c r="I5648" s="123" t="s">
        <v>145</v>
      </c>
      <c r="J5648" s="251" t="s">
        <v>13</v>
      </c>
      <c r="K5648" s="181">
        <v>43107</v>
      </c>
      <c r="L5648" s="181">
        <v>0</v>
      </c>
      <c r="M5648" s="181">
        <v>0</v>
      </c>
      <c r="N5648" s="182" t="s">
        <v>146</v>
      </c>
      <c r="O5648" s="183" t="s">
        <v>146</v>
      </c>
    </row>
    <row r="5649" spans="1:15" customFormat="1" ht="15.5" x14ac:dyDescent="0.35">
      <c r="A5649" s="176" t="s">
        <v>12034</v>
      </c>
      <c r="B5649" s="177" t="s">
        <v>12035</v>
      </c>
      <c r="C5649" s="176" t="s">
        <v>109</v>
      </c>
      <c r="D5649" s="176" t="s">
        <v>288</v>
      </c>
      <c r="E5649" s="176" t="s">
        <v>288</v>
      </c>
      <c r="F5649" s="176">
        <v>2024</v>
      </c>
      <c r="G5649" s="176" t="s">
        <v>138</v>
      </c>
      <c r="H5649" s="176" t="s">
        <v>162</v>
      </c>
      <c r="I5649" s="176" t="s">
        <v>1018</v>
      </c>
      <c r="J5649" s="250" t="s">
        <v>13</v>
      </c>
      <c r="K5649" s="178">
        <v>45000</v>
      </c>
      <c r="L5649" s="178">
        <v>0</v>
      </c>
      <c r="M5649" s="178">
        <v>0</v>
      </c>
      <c r="N5649" s="182" t="s">
        <v>146</v>
      </c>
      <c r="O5649" s="183" t="s">
        <v>146</v>
      </c>
    </row>
    <row r="5650" spans="1:15" customFormat="1" ht="15.5" x14ac:dyDescent="0.35">
      <c r="A5650" s="123" t="s">
        <v>12036</v>
      </c>
      <c r="B5650" s="124" t="s">
        <v>12037</v>
      </c>
      <c r="C5650" s="123" t="s">
        <v>91</v>
      </c>
      <c r="D5650" s="123" t="s">
        <v>384</v>
      </c>
      <c r="E5650" s="123" t="s">
        <v>384</v>
      </c>
      <c r="F5650" s="123">
        <v>2024</v>
      </c>
      <c r="G5650" s="123" t="s">
        <v>138</v>
      </c>
      <c r="H5650" s="123" t="s">
        <v>162</v>
      </c>
      <c r="I5650" s="123" t="s">
        <v>252</v>
      </c>
      <c r="J5650" s="251" t="s">
        <v>13</v>
      </c>
      <c r="K5650" s="181">
        <v>2194090</v>
      </c>
      <c r="L5650" s="181">
        <v>0</v>
      </c>
      <c r="M5650" s="181">
        <v>0</v>
      </c>
      <c r="N5650" s="182" t="s">
        <v>146</v>
      </c>
      <c r="O5650" s="183" t="s">
        <v>146</v>
      </c>
    </row>
    <row r="5651" spans="1:15" customFormat="1" ht="15.5" x14ac:dyDescent="0.35">
      <c r="A5651" s="176" t="s">
        <v>12038</v>
      </c>
      <c r="B5651" s="177" t="s">
        <v>12039</v>
      </c>
      <c r="C5651" s="176" t="s">
        <v>111</v>
      </c>
      <c r="D5651" s="176" t="s">
        <v>180</v>
      </c>
      <c r="E5651" s="176" t="s">
        <v>454</v>
      </c>
      <c r="F5651" s="176">
        <v>2024</v>
      </c>
      <c r="G5651" s="176" t="s">
        <v>138</v>
      </c>
      <c r="H5651" s="176" t="s">
        <v>151</v>
      </c>
      <c r="I5651" s="176" t="s">
        <v>200</v>
      </c>
      <c r="J5651" s="250" t="s">
        <v>77</v>
      </c>
      <c r="K5651" s="178">
        <v>425452</v>
      </c>
      <c r="L5651" s="178">
        <v>0</v>
      </c>
      <c r="M5651" s="178">
        <v>0</v>
      </c>
      <c r="N5651" s="182" t="s">
        <v>146</v>
      </c>
      <c r="O5651" s="183" t="s">
        <v>146</v>
      </c>
    </row>
    <row r="5652" spans="1:15" customFormat="1" ht="15.5" x14ac:dyDescent="0.35">
      <c r="A5652" s="123" t="s">
        <v>12040</v>
      </c>
      <c r="B5652" s="124" t="s">
        <v>12041</v>
      </c>
      <c r="C5652" s="123" t="s">
        <v>100</v>
      </c>
      <c r="D5652" s="123" t="s">
        <v>73</v>
      </c>
      <c r="E5652" s="123" t="s">
        <v>1009</v>
      </c>
      <c r="F5652" s="123">
        <v>2024</v>
      </c>
      <c r="G5652" s="123" t="s">
        <v>138</v>
      </c>
      <c r="H5652" s="123" t="s">
        <v>210</v>
      </c>
      <c r="I5652" s="123" t="s">
        <v>429</v>
      </c>
      <c r="J5652" s="251" t="s">
        <v>13</v>
      </c>
      <c r="K5652" s="181">
        <v>74991</v>
      </c>
      <c r="L5652" s="181">
        <v>0</v>
      </c>
      <c r="M5652" s="181">
        <v>0</v>
      </c>
      <c r="N5652" s="182" t="s">
        <v>146</v>
      </c>
      <c r="O5652" s="183" t="s">
        <v>146</v>
      </c>
    </row>
    <row r="5653" spans="1:15" customFormat="1" ht="15.5" x14ac:dyDescent="0.35">
      <c r="A5653" s="176" t="s">
        <v>12042</v>
      </c>
      <c r="B5653" s="177" t="s">
        <v>12043</v>
      </c>
      <c r="C5653" s="176" t="s">
        <v>109</v>
      </c>
      <c r="D5653" s="176" t="s">
        <v>368</v>
      </c>
      <c r="E5653" s="176" t="s">
        <v>840</v>
      </c>
      <c r="F5653" s="176">
        <v>2024</v>
      </c>
      <c r="G5653" s="176" t="s">
        <v>138</v>
      </c>
      <c r="H5653" s="176" t="s">
        <v>210</v>
      </c>
      <c r="I5653" s="176" t="s">
        <v>289</v>
      </c>
      <c r="J5653" s="250" t="s">
        <v>13</v>
      </c>
      <c r="K5653" s="178">
        <v>1241987</v>
      </c>
      <c r="L5653" s="178">
        <v>0</v>
      </c>
      <c r="M5653" s="178">
        <v>0</v>
      </c>
      <c r="N5653" s="182" t="s">
        <v>146</v>
      </c>
      <c r="O5653" s="183" t="s">
        <v>146</v>
      </c>
    </row>
    <row r="5654" spans="1:15" customFormat="1" ht="15.5" x14ac:dyDescent="0.35">
      <c r="A5654" s="123" t="s">
        <v>12044</v>
      </c>
      <c r="B5654" s="124" t="s">
        <v>12045</v>
      </c>
      <c r="C5654" s="123" t="s">
        <v>91</v>
      </c>
      <c r="D5654" s="123" t="s">
        <v>763</v>
      </c>
      <c r="E5654" s="123" t="s">
        <v>764</v>
      </c>
      <c r="F5654" s="123">
        <v>2024</v>
      </c>
      <c r="G5654" s="123" t="s">
        <v>138</v>
      </c>
      <c r="H5654" s="123" t="s">
        <v>151</v>
      </c>
      <c r="I5654" s="123" t="s">
        <v>200</v>
      </c>
      <c r="J5654" s="251" t="s">
        <v>13</v>
      </c>
      <c r="K5654" s="181">
        <v>139845</v>
      </c>
      <c r="L5654" s="181">
        <v>0</v>
      </c>
      <c r="M5654" s="181">
        <v>0</v>
      </c>
      <c r="N5654" s="182" t="s">
        <v>146</v>
      </c>
      <c r="O5654" s="183" t="s">
        <v>146</v>
      </c>
    </row>
    <row r="5655" spans="1:15" customFormat="1" ht="15.5" x14ac:dyDescent="0.35">
      <c r="A5655" s="176" t="s">
        <v>12046</v>
      </c>
      <c r="B5655" s="177" t="s">
        <v>12047</v>
      </c>
      <c r="C5655" s="176" t="s">
        <v>292</v>
      </c>
      <c r="D5655" s="176" t="s">
        <v>293</v>
      </c>
      <c r="E5655" s="176" t="s">
        <v>358</v>
      </c>
      <c r="F5655" s="176">
        <v>2024</v>
      </c>
      <c r="G5655" s="176" t="s">
        <v>138</v>
      </c>
      <c r="H5655" s="176" t="s">
        <v>210</v>
      </c>
      <c r="I5655" s="176" t="s">
        <v>211</v>
      </c>
      <c r="J5655" s="250" t="s">
        <v>77</v>
      </c>
      <c r="K5655" s="178">
        <v>32856</v>
      </c>
      <c r="L5655" s="178">
        <v>0</v>
      </c>
      <c r="M5655" s="178">
        <v>0</v>
      </c>
      <c r="N5655" s="182" t="s">
        <v>146</v>
      </c>
      <c r="O5655" s="183" t="s">
        <v>146</v>
      </c>
    </row>
    <row r="5656" spans="1:15" customFormat="1" ht="15.5" x14ac:dyDescent="0.35">
      <c r="A5656" s="123" t="s">
        <v>12048</v>
      </c>
      <c r="B5656" s="124" t="s">
        <v>12049</v>
      </c>
      <c r="C5656" s="123" t="s">
        <v>90</v>
      </c>
      <c r="D5656" s="123" t="s">
        <v>911</v>
      </c>
      <c r="E5656" s="123" t="s">
        <v>2177</v>
      </c>
      <c r="F5656" s="123">
        <v>2024</v>
      </c>
      <c r="G5656" s="123" t="s">
        <v>138</v>
      </c>
      <c r="H5656" s="123" t="s">
        <v>144</v>
      </c>
      <c r="I5656" s="123" t="s">
        <v>943</v>
      </c>
      <c r="J5656" s="251" t="s">
        <v>13</v>
      </c>
      <c r="K5656" s="181">
        <v>373160</v>
      </c>
      <c r="L5656" s="181">
        <v>0</v>
      </c>
      <c r="M5656" s="181">
        <v>0</v>
      </c>
      <c r="N5656" s="182" t="s">
        <v>146</v>
      </c>
      <c r="O5656" s="183" t="s">
        <v>146</v>
      </c>
    </row>
    <row r="5657" spans="1:15" customFormat="1" ht="15.5" x14ac:dyDescent="0.35">
      <c r="A5657" s="176" t="s">
        <v>12050</v>
      </c>
      <c r="B5657" s="177" t="s">
        <v>12051</v>
      </c>
      <c r="C5657" s="176" t="s">
        <v>92</v>
      </c>
      <c r="D5657" s="176" t="s">
        <v>540</v>
      </c>
      <c r="E5657" s="176" t="s">
        <v>1510</v>
      </c>
      <c r="F5657" s="176">
        <v>2024</v>
      </c>
      <c r="G5657" s="176" t="s">
        <v>138</v>
      </c>
      <c r="H5657" s="176" t="s">
        <v>414</v>
      </c>
      <c r="I5657" s="176" t="s">
        <v>415</v>
      </c>
      <c r="J5657" s="250" t="s">
        <v>14</v>
      </c>
      <c r="K5657" s="178">
        <v>510</v>
      </c>
      <c r="L5657" s="178">
        <v>0</v>
      </c>
      <c r="M5657" s="178">
        <v>0</v>
      </c>
      <c r="N5657" s="182" t="s">
        <v>146</v>
      </c>
      <c r="O5657" s="183" t="s">
        <v>146</v>
      </c>
    </row>
    <row r="5658" spans="1:15" customFormat="1" ht="15.5" x14ac:dyDescent="0.35">
      <c r="A5658" s="123" t="s">
        <v>12052</v>
      </c>
      <c r="B5658" s="124" t="s">
        <v>12053</v>
      </c>
      <c r="C5658" s="123" t="s">
        <v>93</v>
      </c>
      <c r="D5658" s="123" t="s">
        <v>315</v>
      </c>
      <c r="E5658" s="123" t="s">
        <v>1732</v>
      </c>
      <c r="F5658" s="123">
        <v>2024</v>
      </c>
      <c r="G5658" s="123" t="s">
        <v>138</v>
      </c>
      <c r="H5658" s="123" t="s">
        <v>151</v>
      </c>
      <c r="I5658" s="123" t="s">
        <v>200</v>
      </c>
      <c r="J5658" s="251" t="s">
        <v>77</v>
      </c>
      <c r="K5658" s="181">
        <v>270320</v>
      </c>
      <c r="L5658" s="181">
        <v>0</v>
      </c>
      <c r="M5658" s="181">
        <v>0</v>
      </c>
      <c r="N5658" s="182" t="s">
        <v>146</v>
      </c>
      <c r="O5658" s="183" t="s">
        <v>146</v>
      </c>
    </row>
    <row r="5659" spans="1:15" customFormat="1" ht="15.5" x14ac:dyDescent="0.35">
      <c r="A5659" s="176" t="s">
        <v>12054</v>
      </c>
      <c r="B5659" s="177" t="s">
        <v>12055</v>
      </c>
      <c r="C5659" s="176" t="s">
        <v>86</v>
      </c>
      <c r="D5659" s="176" t="s">
        <v>155</v>
      </c>
      <c r="E5659" s="176" t="s">
        <v>155</v>
      </c>
      <c r="F5659" s="176">
        <v>2024</v>
      </c>
      <c r="G5659" s="176" t="s">
        <v>2052</v>
      </c>
      <c r="H5659" s="176" t="s">
        <v>687</v>
      </c>
      <c r="I5659" s="176" t="s">
        <v>957</v>
      </c>
      <c r="J5659" s="250" t="s">
        <v>77</v>
      </c>
      <c r="K5659" s="178">
        <v>492658</v>
      </c>
      <c r="L5659" s="178">
        <v>0</v>
      </c>
      <c r="M5659" s="178">
        <v>0</v>
      </c>
      <c r="N5659" s="182" t="s">
        <v>146</v>
      </c>
      <c r="O5659" s="183" t="s">
        <v>146</v>
      </c>
    </row>
    <row r="5660" spans="1:15" customFormat="1" ht="15.5" x14ac:dyDescent="0.35">
      <c r="A5660" s="123" t="s">
        <v>12056</v>
      </c>
      <c r="B5660" s="124" t="s">
        <v>12057</v>
      </c>
      <c r="C5660" s="123" t="s">
        <v>89</v>
      </c>
      <c r="D5660" s="123" t="s">
        <v>186</v>
      </c>
      <c r="E5660" s="123" t="s">
        <v>589</v>
      </c>
      <c r="F5660" s="123">
        <v>2024</v>
      </c>
      <c r="G5660" s="123" t="s">
        <v>138</v>
      </c>
      <c r="H5660" s="123" t="s">
        <v>210</v>
      </c>
      <c r="I5660" s="123" t="s">
        <v>429</v>
      </c>
      <c r="J5660" s="251" t="s">
        <v>13</v>
      </c>
      <c r="K5660" s="181">
        <v>251082</v>
      </c>
      <c r="L5660" s="181">
        <v>0</v>
      </c>
      <c r="M5660" s="181">
        <v>0</v>
      </c>
      <c r="N5660" s="182" t="s">
        <v>146</v>
      </c>
      <c r="O5660" s="183" t="s">
        <v>146</v>
      </c>
    </row>
    <row r="5661" spans="1:15" customFormat="1" ht="15.5" x14ac:dyDescent="0.35">
      <c r="A5661" s="176" t="s">
        <v>12058</v>
      </c>
      <c r="B5661" s="177" t="s">
        <v>12059</v>
      </c>
      <c r="C5661" s="176" t="s">
        <v>109</v>
      </c>
      <c r="D5661" s="176" t="s">
        <v>155</v>
      </c>
      <c r="E5661" s="176" t="s">
        <v>155</v>
      </c>
      <c r="F5661" s="176">
        <v>2024</v>
      </c>
      <c r="G5661" s="176" t="s">
        <v>251</v>
      </c>
      <c r="H5661" s="176" t="s">
        <v>162</v>
      </c>
      <c r="I5661" s="176" t="s">
        <v>2163</v>
      </c>
      <c r="J5661" s="250" t="s">
        <v>14</v>
      </c>
      <c r="K5661" s="178">
        <v>337236</v>
      </c>
      <c r="L5661" s="178">
        <v>0</v>
      </c>
      <c r="M5661" s="178">
        <v>0</v>
      </c>
      <c r="N5661" s="182" t="s">
        <v>146</v>
      </c>
      <c r="O5661" s="183" t="s">
        <v>146</v>
      </c>
    </row>
    <row r="5662" spans="1:15" customFormat="1" ht="15.5" x14ac:dyDescent="0.35">
      <c r="A5662" s="123" t="s">
        <v>12060</v>
      </c>
      <c r="B5662" s="124" t="s">
        <v>12061</v>
      </c>
      <c r="C5662" s="123" t="s">
        <v>96</v>
      </c>
      <c r="D5662" s="123" t="s">
        <v>136</v>
      </c>
      <c r="E5662" s="123" t="s">
        <v>155</v>
      </c>
      <c r="F5662" s="123">
        <v>2024</v>
      </c>
      <c r="G5662" s="123" t="s">
        <v>138</v>
      </c>
      <c r="H5662" s="123" t="s">
        <v>139</v>
      </c>
      <c r="I5662" s="123" t="s">
        <v>168</v>
      </c>
      <c r="J5662" s="251" t="s">
        <v>77</v>
      </c>
      <c r="K5662" s="181">
        <v>1</v>
      </c>
      <c r="L5662" s="181">
        <v>0</v>
      </c>
      <c r="M5662" s="181">
        <v>0</v>
      </c>
      <c r="N5662" s="182" t="s">
        <v>146</v>
      </c>
      <c r="O5662" s="183" t="s">
        <v>146</v>
      </c>
    </row>
    <row r="5663" spans="1:15" customFormat="1" ht="15.5" x14ac:dyDescent="0.35">
      <c r="A5663" s="176" t="s">
        <v>12062</v>
      </c>
      <c r="B5663" s="177" t="s">
        <v>12063</v>
      </c>
      <c r="C5663" s="176" t="s">
        <v>92</v>
      </c>
      <c r="D5663" s="176" t="s">
        <v>361</v>
      </c>
      <c r="E5663" s="176" t="s">
        <v>1722</v>
      </c>
      <c r="F5663" s="176">
        <v>2024</v>
      </c>
      <c r="G5663" s="176" t="s">
        <v>138</v>
      </c>
      <c r="H5663" s="176" t="s">
        <v>321</v>
      </c>
      <c r="I5663" s="176" t="s">
        <v>1181</v>
      </c>
      <c r="J5663" s="250" t="s">
        <v>77</v>
      </c>
      <c r="K5663" s="178">
        <v>104535</v>
      </c>
      <c r="L5663" s="178">
        <v>0</v>
      </c>
      <c r="M5663" s="178">
        <v>0</v>
      </c>
      <c r="N5663" s="182" t="s">
        <v>146</v>
      </c>
      <c r="O5663" s="183" t="s">
        <v>146</v>
      </c>
    </row>
    <row r="5664" spans="1:15" customFormat="1" ht="15.5" x14ac:dyDescent="0.35">
      <c r="A5664" s="123" t="s">
        <v>12064</v>
      </c>
      <c r="B5664" s="124" t="s">
        <v>12065</v>
      </c>
      <c r="C5664" s="123" t="s">
        <v>98</v>
      </c>
      <c r="D5664" s="123" t="s">
        <v>365</v>
      </c>
      <c r="E5664" s="123" t="s">
        <v>457</v>
      </c>
      <c r="F5664" s="123">
        <v>2024</v>
      </c>
      <c r="G5664" s="123" t="s">
        <v>138</v>
      </c>
      <c r="H5664" s="123" t="s">
        <v>182</v>
      </c>
      <c r="I5664" s="123" t="s">
        <v>330</v>
      </c>
      <c r="J5664" s="251" t="s">
        <v>14</v>
      </c>
      <c r="K5664" s="181">
        <v>1924003</v>
      </c>
      <c r="L5664" s="181">
        <v>0</v>
      </c>
      <c r="M5664" s="181">
        <v>0</v>
      </c>
      <c r="N5664" s="182" t="s">
        <v>146</v>
      </c>
      <c r="O5664" s="183" t="s">
        <v>146</v>
      </c>
    </row>
    <row r="5665" spans="1:15" customFormat="1" ht="15.5" x14ac:dyDescent="0.35">
      <c r="A5665" s="176" t="s">
        <v>12066</v>
      </c>
      <c r="B5665" s="177" t="s">
        <v>12067</v>
      </c>
      <c r="C5665" s="176" t="s">
        <v>109</v>
      </c>
      <c r="D5665" s="176" t="s">
        <v>368</v>
      </c>
      <c r="E5665" s="176" t="s">
        <v>609</v>
      </c>
      <c r="F5665" s="176">
        <v>2024</v>
      </c>
      <c r="G5665" s="176" t="s">
        <v>138</v>
      </c>
      <c r="H5665" s="176" t="s">
        <v>196</v>
      </c>
      <c r="I5665" s="176" t="s">
        <v>196</v>
      </c>
      <c r="J5665" s="250" t="s">
        <v>77</v>
      </c>
      <c r="K5665" s="178">
        <v>354294</v>
      </c>
      <c r="L5665" s="178">
        <v>0</v>
      </c>
      <c r="M5665" s="178">
        <v>0</v>
      </c>
      <c r="N5665" s="182" t="s">
        <v>146</v>
      </c>
      <c r="O5665" s="183" t="s">
        <v>146</v>
      </c>
    </row>
    <row r="5666" spans="1:15" customFormat="1" ht="15.5" x14ac:dyDescent="0.35">
      <c r="A5666" s="123" t="s">
        <v>12068</v>
      </c>
      <c r="B5666" s="124" t="s">
        <v>12069</v>
      </c>
      <c r="C5666" s="123" t="s">
        <v>87</v>
      </c>
      <c r="D5666" s="123" t="s">
        <v>155</v>
      </c>
      <c r="E5666" s="123" t="s">
        <v>155</v>
      </c>
      <c r="F5666" s="123">
        <v>2024</v>
      </c>
      <c r="G5666" s="123" t="s">
        <v>138</v>
      </c>
      <c r="H5666" s="123" t="s">
        <v>210</v>
      </c>
      <c r="I5666" s="123" t="s">
        <v>211</v>
      </c>
      <c r="J5666" s="251" t="s">
        <v>77</v>
      </c>
      <c r="K5666" s="181">
        <v>19784</v>
      </c>
      <c r="L5666" s="181">
        <v>0</v>
      </c>
      <c r="M5666" s="181">
        <v>0</v>
      </c>
      <c r="N5666" s="182" t="s">
        <v>146</v>
      </c>
      <c r="O5666" s="183" t="s">
        <v>146</v>
      </c>
    </row>
    <row r="5667" spans="1:15" customFormat="1" ht="15.5" x14ac:dyDescent="0.35">
      <c r="A5667" s="176" t="s">
        <v>12070</v>
      </c>
      <c r="B5667" s="177" t="s">
        <v>12071</v>
      </c>
      <c r="C5667" s="176" t="s">
        <v>96</v>
      </c>
      <c r="D5667" s="176" t="s">
        <v>166</v>
      </c>
      <c r="E5667" s="176" t="s">
        <v>214</v>
      </c>
      <c r="F5667" s="176">
        <v>2024</v>
      </c>
      <c r="G5667" s="176" t="s">
        <v>138</v>
      </c>
      <c r="H5667" s="176" t="s">
        <v>151</v>
      </c>
      <c r="I5667" s="176" t="s">
        <v>152</v>
      </c>
      <c r="J5667" s="250" t="s">
        <v>13</v>
      </c>
      <c r="K5667" s="178">
        <v>1552</v>
      </c>
      <c r="L5667" s="178">
        <v>0</v>
      </c>
      <c r="M5667" s="178">
        <v>0</v>
      </c>
      <c r="N5667" s="182" t="s">
        <v>146</v>
      </c>
      <c r="O5667" s="183" t="s">
        <v>146</v>
      </c>
    </row>
    <row r="5668" spans="1:15" customFormat="1" ht="15.5" x14ac:dyDescent="0.35">
      <c r="A5668" s="123" t="s">
        <v>12072</v>
      </c>
      <c r="B5668" s="124" t="s">
        <v>12073</v>
      </c>
      <c r="C5668" s="123" t="s">
        <v>90</v>
      </c>
      <c r="D5668" s="123" t="s">
        <v>404</v>
      </c>
      <c r="E5668" s="123" t="s">
        <v>528</v>
      </c>
      <c r="F5668" s="123">
        <v>2024</v>
      </c>
      <c r="G5668" s="123" t="s">
        <v>138</v>
      </c>
      <c r="H5668" s="123" t="s">
        <v>321</v>
      </c>
      <c r="I5668" s="123" t="s">
        <v>12074</v>
      </c>
      <c r="J5668" s="251" t="s">
        <v>14</v>
      </c>
      <c r="K5668" s="181">
        <v>155249</v>
      </c>
      <c r="L5668" s="181">
        <v>0</v>
      </c>
      <c r="M5668" s="181">
        <v>0</v>
      </c>
      <c r="N5668" s="182" t="s">
        <v>146</v>
      </c>
      <c r="O5668" s="183" t="s">
        <v>146</v>
      </c>
    </row>
    <row r="5669" spans="1:15" customFormat="1" ht="15.5" x14ac:dyDescent="0.35">
      <c r="A5669" s="176" t="s">
        <v>12075</v>
      </c>
      <c r="B5669" s="177" t="s">
        <v>11388</v>
      </c>
      <c r="C5669" s="176" t="s">
        <v>100</v>
      </c>
      <c r="D5669" s="176" t="s">
        <v>149</v>
      </c>
      <c r="E5669" s="176" t="s">
        <v>150</v>
      </c>
      <c r="F5669" s="176">
        <v>2024</v>
      </c>
      <c r="G5669" s="176" t="s">
        <v>138</v>
      </c>
      <c r="H5669" s="176" t="s">
        <v>151</v>
      </c>
      <c r="I5669" s="176" t="s">
        <v>791</v>
      </c>
      <c r="J5669" s="250" t="s">
        <v>14</v>
      </c>
      <c r="K5669" s="178">
        <v>217</v>
      </c>
      <c r="L5669" s="178">
        <v>0</v>
      </c>
      <c r="M5669" s="178">
        <v>0</v>
      </c>
      <c r="N5669" s="182" t="s">
        <v>146</v>
      </c>
      <c r="O5669" s="183" t="s">
        <v>146</v>
      </c>
    </row>
    <row r="5670" spans="1:15" customFormat="1" ht="15.5" x14ac:dyDescent="0.35">
      <c r="A5670" s="123" t="s">
        <v>12076</v>
      </c>
      <c r="B5670" s="124" t="s">
        <v>12077</v>
      </c>
      <c r="C5670" s="123" t="s">
        <v>92</v>
      </c>
      <c r="D5670" s="123" t="s">
        <v>721</v>
      </c>
      <c r="E5670" s="123" t="s">
        <v>729</v>
      </c>
      <c r="F5670" s="123">
        <v>2024</v>
      </c>
      <c r="G5670" s="123" t="s">
        <v>138</v>
      </c>
      <c r="H5670" s="123" t="s">
        <v>144</v>
      </c>
      <c r="I5670" s="123" t="s">
        <v>145</v>
      </c>
      <c r="J5670" s="251" t="s">
        <v>13</v>
      </c>
      <c r="K5670" s="181">
        <v>12987</v>
      </c>
      <c r="L5670" s="181">
        <v>0</v>
      </c>
      <c r="M5670" s="181">
        <v>0</v>
      </c>
      <c r="N5670" s="182" t="s">
        <v>146</v>
      </c>
      <c r="O5670" s="183" t="s">
        <v>146</v>
      </c>
    </row>
    <row r="5671" spans="1:15" customFormat="1" ht="15.5" x14ac:dyDescent="0.35">
      <c r="A5671" s="176" t="s">
        <v>12078</v>
      </c>
      <c r="B5671" s="177" t="s">
        <v>12079</v>
      </c>
      <c r="C5671" s="176" t="s">
        <v>86</v>
      </c>
      <c r="D5671" s="176" t="s">
        <v>906</v>
      </c>
      <c r="E5671" s="176" t="s">
        <v>907</v>
      </c>
      <c r="F5671" s="176">
        <v>2024</v>
      </c>
      <c r="G5671" s="176" t="s">
        <v>138</v>
      </c>
      <c r="H5671" s="176" t="s">
        <v>210</v>
      </c>
      <c r="I5671" s="176" t="s">
        <v>211</v>
      </c>
      <c r="J5671" s="250" t="s">
        <v>13</v>
      </c>
      <c r="K5671" s="178">
        <v>34514</v>
      </c>
      <c r="L5671" s="178">
        <v>0</v>
      </c>
      <c r="M5671" s="178">
        <v>0</v>
      </c>
      <c r="N5671" s="182" t="s">
        <v>146</v>
      </c>
      <c r="O5671" s="183" t="s">
        <v>146</v>
      </c>
    </row>
    <row r="5672" spans="1:15" customFormat="1" ht="15.5" x14ac:dyDescent="0.35">
      <c r="A5672" s="123" t="s">
        <v>12080</v>
      </c>
      <c r="B5672" s="124" t="s">
        <v>12081</v>
      </c>
      <c r="C5672" s="123" t="s">
        <v>98</v>
      </c>
      <c r="D5672" s="123" t="s">
        <v>155</v>
      </c>
      <c r="E5672" s="123" t="s">
        <v>155</v>
      </c>
      <c r="F5672" s="123">
        <v>2024</v>
      </c>
      <c r="G5672" s="123" t="s">
        <v>251</v>
      </c>
      <c r="H5672" s="123" t="s">
        <v>144</v>
      </c>
      <c r="I5672" s="123" t="s">
        <v>144</v>
      </c>
      <c r="J5672" s="251" t="s">
        <v>14</v>
      </c>
      <c r="K5672" s="181">
        <v>44104</v>
      </c>
      <c r="L5672" s="181">
        <v>0</v>
      </c>
      <c r="M5672" s="181">
        <v>0</v>
      </c>
      <c r="N5672" s="182" t="s">
        <v>146</v>
      </c>
      <c r="O5672" s="183" t="s">
        <v>146</v>
      </c>
    </row>
    <row r="5673" spans="1:15" customFormat="1" ht="15.5" x14ac:dyDescent="0.35">
      <c r="A5673" s="176" t="s">
        <v>12082</v>
      </c>
      <c r="B5673" s="177" t="s">
        <v>12083</v>
      </c>
      <c r="C5673" s="176" t="s">
        <v>90</v>
      </c>
      <c r="D5673" s="176" t="s">
        <v>742</v>
      </c>
      <c r="E5673" s="176" t="s">
        <v>2696</v>
      </c>
      <c r="F5673" s="176">
        <v>2024</v>
      </c>
      <c r="G5673" s="176" t="s">
        <v>251</v>
      </c>
      <c r="H5673" s="176" t="s">
        <v>210</v>
      </c>
      <c r="I5673" s="176" t="s">
        <v>289</v>
      </c>
      <c r="J5673" s="250" t="s">
        <v>77</v>
      </c>
      <c r="K5673" s="178">
        <v>49503</v>
      </c>
      <c r="L5673" s="178">
        <v>0</v>
      </c>
      <c r="M5673" s="178">
        <v>0</v>
      </c>
      <c r="N5673" s="182" t="s">
        <v>146</v>
      </c>
      <c r="O5673" s="183" t="s">
        <v>146</v>
      </c>
    </row>
    <row r="5674" spans="1:15" customFormat="1" ht="15.5" x14ac:dyDescent="0.35">
      <c r="A5674" s="123" t="s">
        <v>12084</v>
      </c>
      <c r="B5674" s="124" t="s">
        <v>12085</v>
      </c>
      <c r="C5674" s="123" t="s">
        <v>93</v>
      </c>
      <c r="D5674" s="123" t="s">
        <v>194</v>
      </c>
      <c r="E5674" s="123" t="s">
        <v>12086</v>
      </c>
      <c r="F5674" s="123">
        <v>2024</v>
      </c>
      <c r="G5674" s="123" t="s">
        <v>138</v>
      </c>
      <c r="H5674" s="123" t="s">
        <v>182</v>
      </c>
      <c r="I5674" s="123" t="s">
        <v>330</v>
      </c>
      <c r="J5674" s="251" t="s">
        <v>77</v>
      </c>
      <c r="K5674" s="181">
        <v>14110</v>
      </c>
      <c r="L5674" s="181">
        <v>0</v>
      </c>
      <c r="M5674" s="181">
        <v>0</v>
      </c>
      <c r="N5674" s="182" t="s">
        <v>146</v>
      </c>
      <c r="O5674" s="183" t="s">
        <v>146</v>
      </c>
    </row>
    <row r="5675" spans="1:15" customFormat="1" ht="15.5" x14ac:dyDescent="0.35">
      <c r="A5675" s="176" t="s">
        <v>12087</v>
      </c>
      <c r="B5675" s="177" t="s">
        <v>12088</v>
      </c>
      <c r="C5675" s="176" t="s">
        <v>86</v>
      </c>
      <c r="D5675" s="176" t="s">
        <v>155</v>
      </c>
      <c r="E5675" s="176" t="s">
        <v>155</v>
      </c>
      <c r="F5675" s="176">
        <v>2024</v>
      </c>
      <c r="G5675" s="176" t="s">
        <v>2052</v>
      </c>
      <c r="H5675" s="176" t="s">
        <v>162</v>
      </c>
      <c r="I5675" s="176" t="s">
        <v>4917</v>
      </c>
      <c r="J5675" s="250" t="s">
        <v>14</v>
      </c>
      <c r="K5675" s="178">
        <v>1575992</v>
      </c>
      <c r="L5675" s="178">
        <v>0</v>
      </c>
      <c r="M5675" s="178">
        <v>0</v>
      </c>
      <c r="N5675" s="182" t="s">
        <v>146</v>
      </c>
      <c r="O5675" s="183" t="s">
        <v>146</v>
      </c>
    </row>
    <row r="5676" spans="1:15" customFormat="1" ht="15.5" x14ac:dyDescent="0.35">
      <c r="A5676" s="123" t="s">
        <v>12089</v>
      </c>
      <c r="B5676" s="124" t="s">
        <v>12090</v>
      </c>
      <c r="C5676" s="123" t="s">
        <v>87</v>
      </c>
      <c r="D5676" s="123" t="s">
        <v>155</v>
      </c>
      <c r="E5676" s="123" t="s">
        <v>155</v>
      </c>
      <c r="F5676" s="123">
        <v>2024</v>
      </c>
      <c r="G5676" s="123" t="s">
        <v>138</v>
      </c>
      <c r="H5676" s="123" t="s">
        <v>151</v>
      </c>
      <c r="I5676" s="123" t="s">
        <v>866</v>
      </c>
      <c r="J5676" s="251" t="s">
        <v>77</v>
      </c>
      <c r="K5676" s="181">
        <v>99003</v>
      </c>
      <c r="L5676" s="181">
        <v>0</v>
      </c>
      <c r="M5676" s="181">
        <v>0</v>
      </c>
      <c r="N5676" s="182" t="s">
        <v>146</v>
      </c>
      <c r="O5676" s="183" t="s">
        <v>146</v>
      </c>
    </row>
    <row r="5677" spans="1:15" customFormat="1" ht="15.5" x14ac:dyDescent="0.35">
      <c r="A5677" s="176" t="s">
        <v>12091</v>
      </c>
      <c r="B5677" s="177" t="s">
        <v>12092</v>
      </c>
      <c r="C5677" s="176" t="s">
        <v>109</v>
      </c>
      <c r="D5677" s="176" t="s">
        <v>368</v>
      </c>
      <c r="E5677" s="176" t="s">
        <v>1180</v>
      </c>
      <c r="F5677" s="176">
        <v>2024</v>
      </c>
      <c r="G5677" s="176" t="s">
        <v>138</v>
      </c>
      <c r="H5677" s="176" t="s">
        <v>847</v>
      </c>
      <c r="I5677" s="176" t="s">
        <v>1673</v>
      </c>
      <c r="J5677" s="250" t="s">
        <v>13</v>
      </c>
      <c r="K5677" s="178">
        <v>1255982</v>
      </c>
      <c r="L5677" s="178">
        <v>0</v>
      </c>
      <c r="M5677" s="178">
        <v>0</v>
      </c>
      <c r="N5677" s="182" t="s">
        <v>146</v>
      </c>
      <c r="O5677" s="183" t="s">
        <v>146</v>
      </c>
    </row>
    <row r="5678" spans="1:15" customFormat="1" ht="15.5" x14ac:dyDescent="0.35">
      <c r="A5678" s="123" t="s">
        <v>12093</v>
      </c>
      <c r="B5678" s="124" t="s">
        <v>12094</v>
      </c>
      <c r="C5678" s="123" t="s">
        <v>92</v>
      </c>
      <c r="D5678" s="123" t="s">
        <v>361</v>
      </c>
      <c r="E5678" s="123" t="s">
        <v>2908</v>
      </c>
      <c r="F5678" s="123">
        <v>2024</v>
      </c>
      <c r="G5678" s="123" t="s">
        <v>138</v>
      </c>
      <c r="H5678" s="123" t="s">
        <v>144</v>
      </c>
      <c r="I5678" s="123" t="s">
        <v>145</v>
      </c>
      <c r="J5678" s="251" t="s">
        <v>13</v>
      </c>
      <c r="K5678" s="181">
        <v>104001</v>
      </c>
      <c r="L5678" s="181">
        <v>0</v>
      </c>
      <c r="M5678" s="181">
        <v>0</v>
      </c>
      <c r="N5678" s="182" t="s">
        <v>146</v>
      </c>
      <c r="O5678" s="183" t="s">
        <v>146</v>
      </c>
    </row>
    <row r="5679" spans="1:15" customFormat="1" ht="15.5" x14ac:dyDescent="0.35">
      <c r="A5679" s="176" t="s">
        <v>12095</v>
      </c>
      <c r="B5679" s="177" t="s">
        <v>12096</v>
      </c>
      <c r="C5679" s="176" t="s">
        <v>109</v>
      </c>
      <c r="D5679" s="176" t="s">
        <v>171</v>
      </c>
      <c r="E5679" s="176" t="s">
        <v>1931</v>
      </c>
      <c r="F5679" s="176">
        <v>2024</v>
      </c>
      <c r="G5679" s="176" t="s">
        <v>138</v>
      </c>
      <c r="H5679" s="176" t="s">
        <v>321</v>
      </c>
      <c r="I5679" s="176" t="s">
        <v>322</v>
      </c>
      <c r="J5679" s="250" t="s">
        <v>13</v>
      </c>
      <c r="K5679" s="178">
        <v>609940</v>
      </c>
      <c r="L5679" s="178">
        <v>0</v>
      </c>
      <c r="M5679" s="178">
        <v>0</v>
      </c>
      <c r="N5679" s="182" t="s">
        <v>146</v>
      </c>
      <c r="O5679" s="183" t="s">
        <v>146</v>
      </c>
    </row>
    <row r="5680" spans="1:15" customFormat="1" ht="15.5" x14ac:dyDescent="0.35">
      <c r="A5680" s="123" t="s">
        <v>12097</v>
      </c>
      <c r="B5680" s="124" t="s">
        <v>12098</v>
      </c>
      <c r="C5680" s="123" t="s">
        <v>93</v>
      </c>
      <c r="D5680" s="123" t="s">
        <v>194</v>
      </c>
      <c r="E5680" s="123" t="s">
        <v>194</v>
      </c>
      <c r="F5680" s="123">
        <v>2024</v>
      </c>
      <c r="G5680" s="123" t="s">
        <v>138</v>
      </c>
      <c r="H5680" s="123" t="s">
        <v>144</v>
      </c>
      <c r="I5680" s="123" t="s">
        <v>145</v>
      </c>
      <c r="J5680" s="251" t="s">
        <v>77</v>
      </c>
      <c r="K5680" s="181">
        <v>626267</v>
      </c>
      <c r="L5680" s="181">
        <v>0</v>
      </c>
      <c r="M5680" s="181">
        <v>0</v>
      </c>
      <c r="N5680" s="182" t="s">
        <v>146</v>
      </c>
      <c r="O5680" s="183" t="s">
        <v>146</v>
      </c>
    </row>
    <row r="5681" spans="1:15" customFormat="1" ht="15.5" x14ac:dyDescent="0.35">
      <c r="A5681" s="176" t="s">
        <v>12099</v>
      </c>
      <c r="B5681" s="177" t="s">
        <v>12100</v>
      </c>
      <c r="C5681" s="176" t="s">
        <v>90</v>
      </c>
      <c r="D5681" s="176" t="s">
        <v>306</v>
      </c>
      <c r="E5681" s="176" t="s">
        <v>1270</v>
      </c>
      <c r="F5681" s="176">
        <v>2024</v>
      </c>
      <c r="G5681" s="176" t="s">
        <v>138</v>
      </c>
      <c r="H5681" s="176" t="s">
        <v>419</v>
      </c>
      <c r="I5681" s="176" t="s">
        <v>218</v>
      </c>
      <c r="J5681" s="250" t="s">
        <v>14</v>
      </c>
      <c r="K5681" s="178">
        <v>51749</v>
      </c>
      <c r="L5681" s="178">
        <v>0</v>
      </c>
      <c r="M5681" s="178">
        <v>0</v>
      </c>
      <c r="N5681" s="182" t="s">
        <v>146</v>
      </c>
      <c r="O5681" s="183" t="s">
        <v>146</v>
      </c>
    </row>
    <row r="5682" spans="1:15" customFormat="1" ht="15.5" x14ac:dyDescent="0.35">
      <c r="A5682" s="123" t="s">
        <v>12101</v>
      </c>
      <c r="B5682" s="124" t="s">
        <v>12102</v>
      </c>
      <c r="C5682" s="123" t="s">
        <v>96</v>
      </c>
      <c r="D5682" s="123" t="s">
        <v>166</v>
      </c>
      <c r="E5682" s="123" t="s">
        <v>971</v>
      </c>
      <c r="F5682" s="123">
        <v>2024</v>
      </c>
      <c r="G5682" s="123" t="s">
        <v>138</v>
      </c>
      <c r="H5682" s="123" t="s">
        <v>144</v>
      </c>
      <c r="I5682" s="123" t="s">
        <v>144</v>
      </c>
      <c r="J5682" s="251" t="s">
        <v>14</v>
      </c>
      <c r="K5682" s="181">
        <v>945014</v>
      </c>
      <c r="L5682" s="181">
        <v>0</v>
      </c>
      <c r="M5682" s="181">
        <v>0</v>
      </c>
      <c r="N5682" s="182" t="s">
        <v>146</v>
      </c>
      <c r="O5682" s="183" t="s">
        <v>146</v>
      </c>
    </row>
    <row r="5683" spans="1:15" customFormat="1" ht="15.5" x14ac:dyDescent="0.35">
      <c r="A5683" s="176" t="s">
        <v>12103</v>
      </c>
      <c r="B5683" s="177" t="s">
        <v>12104</v>
      </c>
      <c r="C5683" s="176" t="s">
        <v>292</v>
      </c>
      <c r="D5683" s="176" t="s">
        <v>155</v>
      </c>
      <c r="E5683" s="176" t="s">
        <v>155</v>
      </c>
      <c r="F5683" s="176">
        <v>2024</v>
      </c>
      <c r="G5683" s="176" t="s">
        <v>138</v>
      </c>
      <c r="H5683" s="176" t="s">
        <v>162</v>
      </c>
      <c r="I5683" s="176" t="s">
        <v>4917</v>
      </c>
      <c r="J5683" s="250" t="s">
        <v>14</v>
      </c>
      <c r="K5683" s="178">
        <v>2740666</v>
      </c>
      <c r="L5683" s="178">
        <v>0</v>
      </c>
      <c r="M5683" s="178">
        <v>0</v>
      </c>
      <c r="N5683" s="182" t="s">
        <v>146</v>
      </c>
      <c r="O5683" s="183" t="s">
        <v>146</v>
      </c>
    </row>
    <row r="5684" spans="1:15" customFormat="1" ht="15.5" x14ac:dyDescent="0.35">
      <c r="A5684" s="123" t="s">
        <v>12105</v>
      </c>
      <c r="B5684" s="124" t="s">
        <v>12106</v>
      </c>
      <c r="C5684" s="123" t="s">
        <v>89</v>
      </c>
      <c r="D5684" s="123" t="s">
        <v>221</v>
      </c>
      <c r="E5684" s="123" t="s">
        <v>222</v>
      </c>
      <c r="F5684" s="123">
        <v>2024</v>
      </c>
      <c r="G5684" s="123" t="s">
        <v>138</v>
      </c>
      <c r="H5684" s="123" t="s">
        <v>419</v>
      </c>
      <c r="I5684" s="123" t="s">
        <v>218</v>
      </c>
      <c r="J5684" s="251" t="s">
        <v>77</v>
      </c>
      <c r="K5684" s="181">
        <v>32499</v>
      </c>
      <c r="L5684" s="181">
        <v>0</v>
      </c>
      <c r="M5684" s="181">
        <v>0</v>
      </c>
      <c r="N5684" s="182" t="s">
        <v>146</v>
      </c>
      <c r="O5684" s="183" t="s">
        <v>146</v>
      </c>
    </row>
    <row r="5685" spans="1:15" customFormat="1" ht="15.5" x14ac:dyDescent="0.35">
      <c r="A5685" s="176" t="s">
        <v>12107</v>
      </c>
      <c r="B5685" s="177" t="s">
        <v>12108</v>
      </c>
      <c r="C5685" s="176" t="s">
        <v>90</v>
      </c>
      <c r="D5685" s="176" t="s">
        <v>155</v>
      </c>
      <c r="E5685" s="176" t="s">
        <v>155</v>
      </c>
      <c r="F5685" s="176">
        <v>2024</v>
      </c>
      <c r="G5685" s="176" t="s">
        <v>138</v>
      </c>
      <c r="H5685" s="176" t="s">
        <v>321</v>
      </c>
      <c r="I5685" s="176" t="s">
        <v>1181</v>
      </c>
      <c r="J5685" s="250" t="s">
        <v>14</v>
      </c>
      <c r="K5685" s="178">
        <v>318819</v>
      </c>
      <c r="L5685" s="178">
        <v>0</v>
      </c>
      <c r="M5685" s="178">
        <v>0</v>
      </c>
      <c r="N5685" s="182" t="s">
        <v>146</v>
      </c>
      <c r="O5685" s="183" t="s">
        <v>146</v>
      </c>
    </row>
    <row r="5686" spans="1:15" customFormat="1" ht="15.5" x14ac:dyDescent="0.35">
      <c r="A5686" s="123" t="s">
        <v>12109</v>
      </c>
      <c r="B5686" s="124" t="s">
        <v>12110</v>
      </c>
      <c r="C5686" s="123" t="s">
        <v>92</v>
      </c>
      <c r="D5686" s="123" t="s">
        <v>721</v>
      </c>
      <c r="E5686" s="123" t="s">
        <v>729</v>
      </c>
      <c r="F5686" s="123">
        <v>2024</v>
      </c>
      <c r="G5686" s="123" t="s">
        <v>138</v>
      </c>
      <c r="H5686" s="123" t="s">
        <v>144</v>
      </c>
      <c r="I5686" s="123" t="s">
        <v>145</v>
      </c>
      <c r="J5686" s="251" t="s">
        <v>13</v>
      </c>
      <c r="K5686" s="181">
        <v>114235</v>
      </c>
      <c r="L5686" s="181">
        <v>0</v>
      </c>
      <c r="M5686" s="181">
        <v>0</v>
      </c>
      <c r="N5686" s="182" t="s">
        <v>146</v>
      </c>
      <c r="O5686" s="183" t="s">
        <v>146</v>
      </c>
    </row>
    <row r="5687" spans="1:15" customFormat="1" ht="15.5" x14ac:dyDescent="0.35">
      <c r="A5687" s="176" t="s">
        <v>12111</v>
      </c>
      <c r="B5687" s="177" t="s">
        <v>12112</v>
      </c>
      <c r="C5687" s="176" t="s">
        <v>87</v>
      </c>
      <c r="D5687" s="176" t="s">
        <v>592</v>
      </c>
      <c r="E5687" s="176" t="s">
        <v>1173</v>
      </c>
      <c r="F5687" s="176">
        <v>2024</v>
      </c>
      <c r="G5687" s="176" t="s">
        <v>138</v>
      </c>
      <c r="H5687" s="176" t="s">
        <v>144</v>
      </c>
      <c r="I5687" s="176" t="s">
        <v>226</v>
      </c>
      <c r="J5687" s="250" t="s">
        <v>77</v>
      </c>
      <c r="K5687" s="178">
        <v>155559</v>
      </c>
      <c r="L5687" s="178">
        <v>0</v>
      </c>
      <c r="M5687" s="178">
        <v>0</v>
      </c>
      <c r="N5687" s="182" t="s">
        <v>146</v>
      </c>
      <c r="O5687" s="183" t="s">
        <v>146</v>
      </c>
    </row>
    <row r="5688" spans="1:15" customFormat="1" ht="15.5" x14ac:dyDescent="0.35">
      <c r="A5688" s="123" t="s">
        <v>12113</v>
      </c>
      <c r="B5688" s="124" t="s">
        <v>12114</v>
      </c>
      <c r="C5688" s="123" t="s">
        <v>109</v>
      </c>
      <c r="D5688" s="123" t="s">
        <v>368</v>
      </c>
      <c r="E5688" s="123" t="s">
        <v>609</v>
      </c>
      <c r="F5688" s="123">
        <v>2024</v>
      </c>
      <c r="G5688" s="123" t="s">
        <v>138</v>
      </c>
      <c r="H5688" s="123" t="s">
        <v>196</v>
      </c>
      <c r="I5688" s="123" t="s">
        <v>196</v>
      </c>
      <c r="J5688" s="251" t="s">
        <v>13</v>
      </c>
      <c r="K5688" s="181">
        <v>182383</v>
      </c>
      <c r="L5688" s="181">
        <v>0</v>
      </c>
      <c r="M5688" s="181">
        <v>0</v>
      </c>
      <c r="N5688" s="182" t="s">
        <v>146</v>
      </c>
      <c r="O5688" s="183" t="s">
        <v>146</v>
      </c>
    </row>
    <row r="5689" spans="1:15" customFormat="1" ht="15.5" x14ac:dyDescent="0.35">
      <c r="A5689" s="176" t="s">
        <v>12115</v>
      </c>
      <c r="B5689" s="177" t="s">
        <v>12116</v>
      </c>
      <c r="C5689" s="176" t="s">
        <v>292</v>
      </c>
      <c r="D5689" s="176" t="s">
        <v>449</v>
      </c>
      <c r="E5689" s="176" t="s">
        <v>9133</v>
      </c>
      <c r="F5689" s="176">
        <v>2024</v>
      </c>
      <c r="G5689" s="176" t="s">
        <v>138</v>
      </c>
      <c r="H5689" s="176" t="s">
        <v>908</v>
      </c>
      <c r="I5689" s="176" t="s">
        <v>2166</v>
      </c>
      <c r="J5689" s="250" t="s">
        <v>14</v>
      </c>
      <c r="K5689" s="178">
        <v>134302</v>
      </c>
      <c r="L5689" s="178">
        <v>0</v>
      </c>
      <c r="M5689" s="178">
        <v>0</v>
      </c>
      <c r="N5689" s="182" t="s">
        <v>146</v>
      </c>
      <c r="O5689" s="183" t="s">
        <v>146</v>
      </c>
    </row>
    <row r="5690" spans="1:15" customFormat="1" ht="15.5" x14ac:dyDescent="0.35">
      <c r="A5690" s="123" t="s">
        <v>12117</v>
      </c>
      <c r="B5690" s="124" t="s">
        <v>12118</v>
      </c>
      <c r="C5690" s="123" t="s">
        <v>97</v>
      </c>
      <c r="D5690" s="123" t="s">
        <v>685</v>
      </c>
      <c r="E5690" s="123" t="s">
        <v>703</v>
      </c>
      <c r="F5690" s="123">
        <v>2024</v>
      </c>
      <c r="G5690" s="123" t="s">
        <v>138</v>
      </c>
      <c r="H5690" s="123" t="s">
        <v>847</v>
      </c>
      <c r="I5690" s="123" t="s">
        <v>848</v>
      </c>
      <c r="J5690" s="251" t="s">
        <v>13</v>
      </c>
      <c r="K5690" s="181">
        <v>354054</v>
      </c>
      <c r="L5690" s="181">
        <v>0</v>
      </c>
      <c r="M5690" s="181">
        <v>0</v>
      </c>
      <c r="N5690" s="182" t="s">
        <v>146</v>
      </c>
      <c r="O5690" s="183" t="s">
        <v>146</v>
      </c>
    </row>
    <row r="5691" spans="1:15" customFormat="1" ht="15.5" x14ac:dyDescent="0.35">
      <c r="A5691" s="176" t="s">
        <v>12119</v>
      </c>
      <c r="B5691" s="177" t="s">
        <v>12120</v>
      </c>
      <c r="C5691" s="176" t="s">
        <v>97</v>
      </c>
      <c r="D5691" s="176" t="s">
        <v>685</v>
      </c>
      <c r="E5691" s="176" t="s">
        <v>703</v>
      </c>
      <c r="F5691" s="176">
        <v>2024</v>
      </c>
      <c r="G5691" s="176" t="s">
        <v>138</v>
      </c>
      <c r="H5691" s="176" t="s">
        <v>847</v>
      </c>
      <c r="I5691" s="176" t="s">
        <v>848</v>
      </c>
      <c r="J5691" s="250" t="s">
        <v>13</v>
      </c>
      <c r="K5691" s="178">
        <v>926373</v>
      </c>
      <c r="L5691" s="178">
        <v>0</v>
      </c>
      <c r="M5691" s="178">
        <v>0</v>
      </c>
      <c r="N5691" s="182" t="s">
        <v>146</v>
      </c>
      <c r="O5691" s="183" t="s">
        <v>146</v>
      </c>
    </row>
    <row r="5692" spans="1:15" customFormat="1" ht="15.5" x14ac:dyDescent="0.35">
      <c r="A5692" s="123" t="s">
        <v>12121</v>
      </c>
      <c r="B5692" s="124" t="s">
        <v>12122</v>
      </c>
      <c r="C5692" s="123" t="s">
        <v>97</v>
      </c>
      <c r="D5692" s="123" t="s">
        <v>685</v>
      </c>
      <c r="E5692" s="123" t="s">
        <v>703</v>
      </c>
      <c r="F5692" s="123">
        <v>2024</v>
      </c>
      <c r="G5692" s="123" t="s">
        <v>138</v>
      </c>
      <c r="H5692" s="123" t="s">
        <v>847</v>
      </c>
      <c r="I5692" s="123" t="s">
        <v>848</v>
      </c>
      <c r="J5692" s="251" t="s">
        <v>13</v>
      </c>
      <c r="K5692" s="181">
        <v>814940</v>
      </c>
      <c r="L5692" s="181">
        <v>0</v>
      </c>
      <c r="M5692" s="181">
        <v>0</v>
      </c>
      <c r="N5692" s="182" t="s">
        <v>146</v>
      </c>
      <c r="O5692" s="183" t="s">
        <v>146</v>
      </c>
    </row>
    <row r="5693" spans="1:15" customFormat="1" ht="15.5" x14ac:dyDescent="0.35">
      <c r="A5693" s="176" t="s">
        <v>12123</v>
      </c>
      <c r="B5693" s="177" t="s">
        <v>12124</v>
      </c>
      <c r="C5693" s="176" t="s">
        <v>90</v>
      </c>
      <c r="D5693" s="176" t="s">
        <v>489</v>
      </c>
      <c r="E5693" s="176" t="s">
        <v>1192</v>
      </c>
      <c r="F5693" s="176">
        <v>2024</v>
      </c>
      <c r="G5693" s="176" t="s">
        <v>138</v>
      </c>
      <c r="H5693" s="176" t="s">
        <v>321</v>
      </c>
      <c r="I5693" s="176" t="s">
        <v>1181</v>
      </c>
      <c r="J5693" s="250" t="s">
        <v>77</v>
      </c>
      <c r="K5693" s="178">
        <v>2164290</v>
      </c>
      <c r="L5693" s="178">
        <v>0</v>
      </c>
      <c r="M5693" s="178">
        <v>0</v>
      </c>
      <c r="N5693" s="182" t="s">
        <v>146</v>
      </c>
      <c r="O5693" s="183" t="s">
        <v>146</v>
      </c>
    </row>
    <row r="5694" spans="1:15" customFormat="1" ht="15.5" x14ac:dyDescent="0.35">
      <c r="A5694" s="123" t="s">
        <v>12125</v>
      </c>
      <c r="B5694" s="124" t="s">
        <v>12126</v>
      </c>
      <c r="C5694" s="123" t="s">
        <v>74</v>
      </c>
      <c r="D5694" s="123" t="s">
        <v>155</v>
      </c>
      <c r="E5694" s="123" t="s">
        <v>155</v>
      </c>
      <c r="F5694" s="123">
        <v>2024</v>
      </c>
      <c r="G5694" s="123" t="s">
        <v>251</v>
      </c>
      <c r="H5694" s="123" t="s">
        <v>151</v>
      </c>
      <c r="I5694" s="123" t="s">
        <v>152</v>
      </c>
      <c r="J5694" s="251" t="s">
        <v>14</v>
      </c>
      <c r="K5694" s="181">
        <v>735573</v>
      </c>
      <c r="L5694" s="181">
        <v>0</v>
      </c>
      <c r="M5694" s="181">
        <v>0</v>
      </c>
      <c r="N5694" s="182" t="s">
        <v>146</v>
      </c>
      <c r="O5694" s="183" t="s">
        <v>146</v>
      </c>
    </row>
    <row r="5695" spans="1:15" customFormat="1" ht="15.5" x14ac:dyDescent="0.35">
      <c r="A5695" s="176" t="s">
        <v>12127</v>
      </c>
      <c r="B5695" s="177" t="s">
        <v>12128</v>
      </c>
      <c r="C5695" s="176" t="s">
        <v>111</v>
      </c>
      <c r="D5695" s="176" t="s">
        <v>180</v>
      </c>
      <c r="E5695" s="176" t="s">
        <v>4261</v>
      </c>
      <c r="F5695" s="176">
        <v>2024</v>
      </c>
      <c r="G5695" s="176" t="s">
        <v>138</v>
      </c>
      <c r="H5695" s="176" t="s">
        <v>144</v>
      </c>
      <c r="I5695" s="176" t="s">
        <v>145</v>
      </c>
      <c r="J5695" s="250" t="s">
        <v>77</v>
      </c>
      <c r="K5695" s="178">
        <v>119719</v>
      </c>
      <c r="L5695" s="178">
        <v>0</v>
      </c>
      <c r="M5695" s="178">
        <v>0</v>
      </c>
      <c r="N5695" s="182" t="s">
        <v>146</v>
      </c>
      <c r="O5695" s="183" t="s">
        <v>146</v>
      </c>
    </row>
    <row r="5696" spans="1:15" customFormat="1" ht="15.5" x14ac:dyDescent="0.35">
      <c r="A5696" s="123" t="s">
        <v>12129</v>
      </c>
      <c r="B5696" s="124" t="s">
        <v>12130</v>
      </c>
      <c r="C5696" s="123" t="s">
        <v>109</v>
      </c>
      <c r="D5696" s="123" t="s">
        <v>171</v>
      </c>
      <c r="E5696" s="123" t="s">
        <v>2740</v>
      </c>
      <c r="F5696" s="123">
        <v>2024</v>
      </c>
      <c r="G5696" s="123" t="s">
        <v>138</v>
      </c>
      <c r="H5696" s="123" t="s">
        <v>144</v>
      </c>
      <c r="I5696" s="123" t="s">
        <v>913</v>
      </c>
      <c r="J5696" s="251" t="s">
        <v>13</v>
      </c>
      <c r="K5696" s="181">
        <v>1098514</v>
      </c>
      <c r="L5696" s="181">
        <v>0</v>
      </c>
      <c r="M5696" s="181">
        <v>0</v>
      </c>
      <c r="N5696" s="182" t="s">
        <v>146</v>
      </c>
      <c r="O5696" s="183" t="s">
        <v>146</v>
      </c>
    </row>
    <row r="5697" spans="1:15" customFormat="1" ht="15.5" x14ac:dyDescent="0.35">
      <c r="A5697" s="176" t="s">
        <v>12131</v>
      </c>
      <c r="B5697" s="177" t="s">
        <v>12132</v>
      </c>
      <c r="C5697" s="176" t="s">
        <v>91</v>
      </c>
      <c r="D5697" s="176" t="s">
        <v>384</v>
      </c>
      <c r="E5697" s="176" t="s">
        <v>2848</v>
      </c>
      <c r="F5697" s="176">
        <v>2024</v>
      </c>
      <c r="G5697" s="176" t="s">
        <v>138</v>
      </c>
      <c r="H5697" s="176" t="s">
        <v>210</v>
      </c>
      <c r="I5697" s="176" t="s">
        <v>289</v>
      </c>
      <c r="J5697" s="250" t="s">
        <v>77</v>
      </c>
      <c r="K5697" s="178">
        <v>86499</v>
      </c>
      <c r="L5697" s="178">
        <v>0</v>
      </c>
      <c r="M5697" s="178">
        <v>0</v>
      </c>
      <c r="N5697" s="182" t="s">
        <v>146</v>
      </c>
      <c r="O5697" s="183" t="s">
        <v>146</v>
      </c>
    </row>
    <row r="5698" spans="1:15" customFormat="1" ht="15.5" x14ac:dyDescent="0.35">
      <c r="A5698" s="123" t="s">
        <v>12133</v>
      </c>
      <c r="B5698" s="124" t="s">
        <v>12134</v>
      </c>
      <c r="C5698" s="123" t="s">
        <v>86</v>
      </c>
      <c r="D5698" s="123" t="s">
        <v>906</v>
      </c>
      <c r="E5698" s="123" t="s">
        <v>2674</v>
      </c>
      <c r="F5698" s="123">
        <v>2024</v>
      </c>
      <c r="G5698" s="123" t="s">
        <v>2052</v>
      </c>
      <c r="H5698" s="123" t="s">
        <v>210</v>
      </c>
      <c r="I5698" s="123" t="s">
        <v>289</v>
      </c>
      <c r="J5698" s="251" t="s">
        <v>14</v>
      </c>
      <c r="K5698" s="181">
        <v>203067</v>
      </c>
      <c r="L5698" s="181">
        <v>0</v>
      </c>
      <c r="M5698" s="181">
        <v>0</v>
      </c>
      <c r="N5698" s="182" t="s">
        <v>146</v>
      </c>
      <c r="O5698" s="183" t="s">
        <v>146</v>
      </c>
    </row>
    <row r="5699" spans="1:15" customFormat="1" ht="15.5" x14ac:dyDescent="0.35">
      <c r="A5699" s="176" t="s">
        <v>12135</v>
      </c>
      <c r="B5699" s="177" t="s">
        <v>12136</v>
      </c>
      <c r="C5699" s="176" t="s">
        <v>93</v>
      </c>
      <c r="D5699" s="176" t="s">
        <v>315</v>
      </c>
      <c r="E5699" s="176" t="s">
        <v>316</v>
      </c>
      <c r="F5699" s="176">
        <v>2024</v>
      </c>
      <c r="G5699" s="176" t="s">
        <v>138</v>
      </c>
      <c r="H5699" s="176" t="s">
        <v>144</v>
      </c>
      <c r="I5699" s="176" t="s">
        <v>145</v>
      </c>
      <c r="J5699" s="250" t="s">
        <v>77</v>
      </c>
      <c r="K5699" s="178">
        <v>2520300</v>
      </c>
      <c r="L5699" s="178">
        <v>0</v>
      </c>
      <c r="M5699" s="178">
        <v>0</v>
      </c>
      <c r="N5699" s="182" t="s">
        <v>146</v>
      </c>
      <c r="O5699" s="183" t="s">
        <v>146</v>
      </c>
    </row>
    <row r="5700" spans="1:15" customFormat="1" ht="15.5" x14ac:dyDescent="0.35">
      <c r="A5700" s="123" t="s">
        <v>12137</v>
      </c>
      <c r="B5700" s="124" t="s">
        <v>12138</v>
      </c>
      <c r="C5700" s="123" t="s">
        <v>90</v>
      </c>
      <c r="D5700" s="123" t="s">
        <v>742</v>
      </c>
      <c r="E5700" s="123" t="s">
        <v>1809</v>
      </c>
      <c r="F5700" s="123">
        <v>2024</v>
      </c>
      <c r="G5700" s="123" t="s">
        <v>138</v>
      </c>
      <c r="H5700" s="123" t="s">
        <v>182</v>
      </c>
      <c r="I5700" s="123" t="s">
        <v>330</v>
      </c>
      <c r="J5700" s="251" t="s">
        <v>14</v>
      </c>
      <c r="K5700" s="181">
        <v>391171</v>
      </c>
      <c r="L5700" s="181">
        <v>0</v>
      </c>
      <c r="M5700" s="181">
        <v>0</v>
      </c>
      <c r="N5700" s="182" t="s">
        <v>146</v>
      </c>
      <c r="O5700" s="183" t="s">
        <v>146</v>
      </c>
    </row>
    <row r="5701" spans="1:15" customFormat="1" ht="15.5" x14ac:dyDescent="0.35">
      <c r="A5701" s="176" t="s">
        <v>12139</v>
      </c>
      <c r="B5701" s="177" t="s">
        <v>12140</v>
      </c>
      <c r="C5701" s="176" t="s">
        <v>88</v>
      </c>
      <c r="D5701" s="176" t="s">
        <v>396</v>
      </c>
      <c r="E5701" s="176" t="s">
        <v>396</v>
      </c>
      <c r="F5701" s="176">
        <v>2024</v>
      </c>
      <c r="G5701" s="176" t="s">
        <v>251</v>
      </c>
      <c r="H5701" s="176" t="s">
        <v>182</v>
      </c>
      <c r="I5701" s="176" t="s">
        <v>330</v>
      </c>
      <c r="J5701" s="250" t="s">
        <v>14</v>
      </c>
      <c r="K5701" s="178">
        <v>2500</v>
      </c>
      <c r="L5701" s="178">
        <v>0</v>
      </c>
      <c r="M5701" s="178">
        <v>0</v>
      </c>
      <c r="N5701" s="182" t="s">
        <v>146</v>
      </c>
      <c r="O5701" s="183" t="s">
        <v>146</v>
      </c>
    </row>
    <row r="5702" spans="1:15" customFormat="1" ht="15.5" x14ac:dyDescent="0.35">
      <c r="A5702" s="123" t="s">
        <v>12141</v>
      </c>
      <c r="B5702" s="124" t="s">
        <v>12142</v>
      </c>
      <c r="C5702" s="123" t="s">
        <v>91</v>
      </c>
      <c r="D5702" s="123" t="s">
        <v>384</v>
      </c>
      <c r="E5702" s="123" t="s">
        <v>1537</v>
      </c>
      <c r="F5702" s="123">
        <v>2024</v>
      </c>
      <c r="G5702" s="123" t="s">
        <v>138</v>
      </c>
      <c r="H5702" s="123" t="s">
        <v>847</v>
      </c>
      <c r="I5702" s="123" t="s">
        <v>1673</v>
      </c>
      <c r="J5702" s="251" t="s">
        <v>77</v>
      </c>
      <c r="K5702" s="181">
        <v>644084</v>
      </c>
      <c r="L5702" s="181">
        <v>0</v>
      </c>
      <c r="M5702" s="181">
        <v>0</v>
      </c>
      <c r="N5702" s="182" t="s">
        <v>146</v>
      </c>
      <c r="O5702" s="183" t="s">
        <v>146</v>
      </c>
    </row>
    <row r="5703" spans="1:15" customFormat="1" ht="15.5" x14ac:dyDescent="0.35">
      <c r="A5703" s="176" t="s">
        <v>12143</v>
      </c>
      <c r="B5703" s="177" t="s">
        <v>12144</v>
      </c>
      <c r="C5703" s="176" t="s">
        <v>86</v>
      </c>
      <c r="D5703" s="176" t="s">
        <v>199</v>
      </c>
      <c r="E5703" s="176" t="s">
        <v>199</v>
      </c>
      <c r="F5703" s="176">
        <v>2024</v>
      </c>
      <c r="G5703" s="176" t="s">
        <v>138</v>
      </c>
      <c r="H5703" s="176" t="s">
        <v>151</v>
      </c>
      <c r="I5703" s="176" t="s">
        <v>200</v>
      </c>
      <c r="J5703" s="250" t="s">
        <v>14</v>
      </c>
      <c r="K5703" s="178">
        <v>299379</v>
      </c>
      <c r="L5703" s="178">
        <v>0</v>
      </c>
      <c r="M5703" s="178">
        <v>0</v>
      </c>
      <c r="N5703" s="182" t="s">
        <v>146</v>
      </c>
      <c r="O5703" s="183" t="s">
        <v>146</v>
      </c>
    </row>
    <row r="5704" spans="1:15" customFormat="1" ht="15.5" x14ac:dyDescent="0.35">
      <c r="A5704" s="123" t="s">
        <v>12145</v>
      </c>
      <c r="B5704" s="124" t="s">
        <v>12146</v>
      </c>
      <c r="C5704" s="123" t="s">
        <v>86</v>
      </c>
      <c r="D5704" s="123" t="s">
        <v>906</v>
      </c>
      <c r="E5704" s="123" t="s">
        <v>2674</v>
      </c>
      <c r="F5704" s="123">
        <v>2024</v>
      </c>
      <c r="G5704" s="123" t="s">
        <v>2052</v>
      </c>
      <c r="H5704" s="123" t="s">
        <v>1651</v>
      </c>
      <c r="I5704" s="123" t="s">
        <v>2318</v>
      </c>
      <c r="J5704" s="251" t="s">
        <v>14</v>
      </c>
      <c r="K5704" s="181">
        <v>295774</v>
      </c>
      <c r="L5704" s="181">
        <v>0</v>
      </c>
      <c r="M5704" s="181">
        <v>0</v>
      </c>
      <c r="N5704" s="182" t="s">
        <v>146</v>
      </c>
      <c r="O5704" s="183" t="s">
        <v>146</v>
      </c>
    </row>
    <row r="5705" spans="1:15" customFormat="1" ht="15.5" x14ac:dyDescent="0.35">
      <c r="A5705" s="176" t="s">
        <v>12147</v>
      </c>
      <c r="B5705" s="177" t="s">
        <v>12148</v>
      </c>
      <c r="C5705" s="176" t="s">
        <v>86</v>
      </c>
      <c r="D5705" s="176" t="s">
        <v>906</v>
      </c>
      <c r="E5705" s="176" t="s">
        <v>2674</v>
      </c>
      <c r="F5705" s="176">
        <v>2024</v>
      </c>
      <c r="G5705" s="176" t="s">
        <v>2052</v>
      </c>
      <c r="H5705" s="176" t="s">
        <v>321</v>
      </c>
      <c r="I5705" s="176" t="s">
        <v>322</v>
      </c>
      <c r="J5705" s="250" t="s">
        <v>14</v>
      </c>
      <c r="K5705" s="178">
        <v>98832</v>
      </c>
      <c r="L5705" s="178">
        <v>0</v>
      </c>
      <c r="M5705" s="178">
        <v>0</v>
      </c>
      <c r="N5705" s="182" t="s">
        <v>146</v>
      </c>
      <c r="O5705" s="183" t="s">
        <v>146</v>
      </c>
    </row>
    <row r="5706" spans="1:15" customFormat="1" ht="15.5" x14ac:dyDescent="0.35">
      <c r="A5706" s="123" t="s">
        <v>12149</v>
      </c>
      <c r="B5706" s="124" t="s">
        <v>12150</v>
      </c>
      <c r="C5706" s="123" t="s">
        <v>100</v>
      </c>
      <c r="D5706" s="123" t="s">
        <v>1373</v>
      </c>
      <c r="E5706" s="123" t="s">
        <v>1676</v>
      </c>
      <c r="F5706" s="123">
        <v>2024</v>
      </c>
      <c r="G5706" s="123" t="s">
        <v>138</v>
      </c>
      <c r="H5706" s="123" t="s">
        <v>151</v>
      </c>
      <c r="I5706" s="123" t="s">
        <v>200</v>
      </c>
      <c r="J5706" s="251" t="s">
        <v>13</v>
      </c>
      <c r="K5706" s="181">
        <v>8956</v>
      </c>
      <c r="L5706" s="181">
        <v>0</v>
      </c>
      <c r="M5706" s="181">
        <v>0</v>
      </c>
      <c r="N5706" s="182" t="s">
        <v>146</v>
      </c>
      <c r="O5706" s="183" t="s">
        <v>146</v>
      </c>
    </row>
    <row r="5707" spans="1:15" customFormat="1" ht="15.5" x14ac:dyDescent="0.35">
      <c r="A5707" s="176" t="s">
        <v>12151</v>
      </c>
      <c r="B5707" s="177" t="s">
        <v>12152</v>
      </c>
      <c r="C5707" s="176" t="s">
        <v>86</v>
      </c>
      <c r="D5707" s="176" t="s">
        <v>199</v>
      </c>
      <c r="E5707" s="176" t="s">
        <v>968</v>
      </c>
      <c r="F5707" s="176">
        <v>2024</v>
      </c>
      <c r="G5707" s="176" t="s">
        <v>251</v>
      </c>
      <c r="H5707" s="176" t="s">
        <v>182</v>
      </c>
      <c r="I5707" s="176" t="s">
        <v>330</v>
      </c>
      <c r="J5707" s="250" t="s">
        <v>14</v>
      </c>
      <c r="K5707" s="178">
        <v>100000</v>
      </c>
      <c r="L5707" s="178">
        <v>0</v>
      </c>
      <c r="M5707" s="178">
        <v>0</v>
      </c>
      <c r="N5707" s="182" t="s">
        <v>146</v>
      </c>
      <c r="O5707" s="183" t="s">
        <v>146</v>
      </c>
    </row>
    <row r="5708" spans="1:15" customFormat="1" ht="15.5" x14ac:dyDescent="0.35">
      <c r="A5708" s="123" t="s">
        <v>12153</v>
      </c>
      <c r="B5708" s="124" t="s">
        <v>12154</v>
      </c>
      <c r="C5708" s="123" t="s">
        <v>74</v>
      </c>
      <c r="D5708" s="123" t="s">
        <v>155</v>
      </c>
      <c r="E5708" s="123" t="s">
        <v>155</v>
      </c>
      <c r="F5708" s="123">
        <v>2024</v>
      </c>
      <c r="G5708" s="123" t="s">
        <v>251</v>
      </c>
      <c r="H5708" s="123" t="s">
        <v>151</v>
      </c>
      <c r="I5708" s="123" t="s">
        <v>152</v>
      </c>
      <c r="J5708" s="251" t="s">
        <v>77</v>
      </c>
      <c r="K5708" s="181">
        <v>21200</v>
      </c>
      <c r="L5708" s="181">
        <v>0</v>
      </c>
      <c r="M5708" s="181">
        <v>0</v>
      </c>
      <c r="N5708" s="182" t="s">
        <v>146</v>
      </c>
      <c r="O5708" s="183" t="s">
        <v>146</v>
      </c>
    </row>
    <row r="5709" spans="1:15" customFormat="1" ht="15.5" x14ac:dyDescent="0.35">
      <c r="A5709" s="176" t="s">
        <v>12155</v>
      </c>
      <c r="B5709" s="177" t="s">
        <v>12156</v>
      </c>
      <c r="C5709" s="176" t="s">
        <v>100</v>
      </c>
      <c r="D5709" s="176" t="s">
        <v>73</v>
      </c>
      <c r="E5709" s="176" t="s">
        <v>1009</v>
      </c>
      <c r="F5709" s="176">
        <v>2024</v>
      </c>
      <c r="G5709" s="176" t="s">
        <v>138</v>
      </c>
      <c r="H5709" s="176" t="s">
        <v>182</v>
      </c>
      <c r="I5709" s="176" t="s">
        <v>4156</v>
      </c>
      <c r="J5709" s="250" t="s">
        <v>77</v>
      </c>
      <c r="K5709" s="178">
        <v>1812022</v>
      </c>
      <c r="L5709" s="178">
        <v>0</v>
      </c>
      <c r="M5709" s="178">
        <v>0</v>
      </c>
      <c r="N5709" s="182" t="s">
        <v>146</v>
      </c>
      <c r="O5709" s="183" t="s">
        <v>146</v>
      </c>
    </row>
    <row r="5710" spans="1:15" customFormat="1" ht="15.5" x14ac:dyDescent="0.35">
      <c r="A5710" s="123" t="s">
        <v>12157</v>
      </c>
      <c r="B5710" s="124" t="s">
        <v>12158</v>
      </c>
      <c r="C5710" s="123" t="s">
        <v>91</v>
      </c>
      <c r="D5710" s="123" t="s">
        <v>763</v>
      </c>
      <c r="E5710" s="123" t="s">
        <v>764</v>
      </c>
      <c r="F5710" s="123">
        <v>2024</v>
      </c>
      <c r="G5710" s="123" t="s">
        <v>138</v>
      </c>
      <c r="H5710" s="123" t="s">
        <v>151</v>
      </c>
      <c r="I5710" s="123" t="s">
        <v>200</v>
      </c>
      <c r="J5710" s="251" t="s">
        <v>77</v>
      </c>
      <c r="K5710" s="181">
        <v>2292497</v>
      </c>
      <c r="L5710" s="181">
        <v>0</v>
      </c>
      <c r="M5710" s="181">
        <v>0</v>
      </c>
      <c r="N5710" s="182" t="s">
        <v>146</v>
      </c>
      <c r="O5710" s="183" t="s">
        <v>146</v>
      </c>
    </row>
    <row r="5711" spans="1:15" customFormat="1" ht="15.5" x14ac:dyDescent="0.35">
      <c r="A5711" s="176" t="s">
        <v>12159</v>
      </c>
      <c r="B5711" s="177" t="s">
        <v>12160</v>
      </c>
      <c r="C5711" s="176" t="s">
        <v>91</v>
      </c>
      <c r="D5711" s="176" t="s">
        <v>384</v>
      </c>
      <c r="E5711" s="176" t="s">
        <v>1537</v>
      </c>
      <c r="F5711" s="176">
        <v>2024</v>
      </c>
      <c r="G5711" s="176" t="s">
        <v>138</v>
      </c>
      <c r="H5711" s="176" t="s">
        <v>847</v>
      </c>
      <c r="I5711" s="176" t="s">
        <v>1673</v>
      </c>
      <c r="J5711" s="250" t="s">
        <v>77</v>
      </c>
      <c r="K5711" s="178">
        <v>595074</v>
      </c>
      <c r="L5711" s="178">
        <v>0</v>
      </c>
      <c r="M5711" s="178">
        <v>0</v>
      </c>
      <c r="N5711" s="182" t="s">
        <v>146</v>
      </c>
      <c r="O5711" s="183" t="s">
        <v>146</v>
      </c>
    </row>
    <row r="5712" spans="1:15" customFormat="1" ht="15.5" x14ac:dyDescent="0.35">
      <c r="A5712" s="123" t="s">
        <v>12161</v>
      </c>
      <c r="B5712" s="124" t="s">
        <v>12162</v>
      </c>
      <c r="C5712" s="123" t="s">
        <v>97</v>
      </c>
      <c r="D5712" s="123" t="s">
        <v>333</v>
      </c>
      <c r="E5712" s="123" t="s">
        <v>390</v>
      </c>
      <c r="F5712" s="123">
        <v>2024</v>
      </c>
      <c r="G5712" s="123" t="s">
        <v>251</v>
      </c>
      <c r="H5712" s="123" t="s">
        <v>414</v>
      </c>
      <c r="I5712" s="123" t="s">
        <v>415</v>
      </c>
      <c r="J5712" s="251" t="s">
        <v>77</v>
      </c>
      <c r="K5712" s="181">
        <v>312051</v>
      </c>
      <c r="L5712" s="181">
        <v>0</v>
      </c>
      <c r="M5712" s="181">
        <v>0</v>
      </c>
      <c r="N5712" s="182" t="s">
        <v>146</v>
      </c>
      <c r="O5712" s="183" t="s">
        <v>146</v>
      </c>
    </row>
    <row r="5713" spans="1:15" customFormat="1" ht="15.5" x14ac:dyDescent="0.35">
      <c r="A5713" s="176" t="s">
        <v>12163</v>
      </c>
      <c r="B5713" s="177" t="s">
        <v>12164</v>
      </c>
      <c r="C5713" s="176" t="s">
        <v>111</v>
      </c>
      <c r="D5713" s="176" t="s">
        <v>155</v>
      </c>
      <c r="E5713" s="176" t="s">
        <v>155</v>
      </c>
      <c r="F5713" s="176">
        <v>2024</v>
      </c>
      <c r="G5713" s="176" t="s">
        <v>138</v>
      </c>
      <c r="H5713" s="176" t="s">
        <v>151</v>
      </c>
      <c r="I5713" s="176" t="s">
        <v>200</v>
      </c>
      <c r="J5713" s="250" t="s">
        <v>77</v>
      </c>
      <c r="K5713" s="178">
        <v>158278</v>
      </c>
      <c r="L5713" s="178">
        <v>0</v>
      </c>
      <c r="M5713" s="178">
        <v>0</v>
      </c>
      <c r="N5713" s="182" t="s">
        <v>146</v>
      </c>
      <c r="O5713" s="183" t="s">
        <v>146</v>
      </c>
    </row>
    <row r="5714" spans="1:15" customFormat="1" ht="15.5" x14ac:dyDescent="0.35">
      <c r="A5714" s="123" t="s">
        <v>12165</v>
      </c>
      <c r="B5714" s="124" t="s">
        <v>12166</v>
      </c>
      <c r="C5714" s="123" t="s">
        <v>91</v>
      </c>
      <c r="D5714" s="123" t="s">
        <v>763</v>
      </c>
      <c r="E5714" s="123" t="s">
        <v>764</v>
      </c>
      <c r="F5714" s="123">
        <v>2024</v>
      </c>
      <c r="G5714" s="123" t="s">
        <v>138</v>
      </c>
      <c r="H5714" s="123" t="s">
        <v>151</v>
      </c>
      <c r="I5714" s="123" t="s">
        <v>200</v>
      </c>
      <c r="J5714" s="251" t="s">
        <v>77</v>
      </c>
      <c r="K5714" s="181">
        <v>1031868</v>
      </c>
      <c r="L5714" s="181">
        <v>0</v>
      </c>
      <c r="M5714" s="181">
        <v>0</v>
      </c>
      <c r="N5714" s="182" t="s">
        <v>146</v>
      </c>
      <c r="O5714" s="183" t="s">
        <v>146</v>
      </c>
    </row>
    <row r="5715" spans="1:15" customFormat="1" ht="15.5" x14ac:dyDescent="0.35">
      <c r="A5715" s="176" t="s">
        <v>12167</v>
      </c>
      <c r="B5715" s="177" t="s">
        <v>12168</v>
      </c>
      <c r="C5715" s="176" t="s">
        <v>84</v>
      </c>
      <c r="D5715" s="176" t="s">
        <v>440</v>
      </c>
      <c r="E5715" s="176" t="s">
        <v>440</v>
      </c>
      <c r="F5715" s="176">
        <v>2024</v>
      </c>
      <c r="G5715" s="176" t="s">
        <v>138</v>
      </c>
      <c r="H5715" s="176" t="s">
        <v>182</v>
      </c>
      <c r="I5715" s="176" t="s">
        <v>1000</v>
      </c>
      <c r="J5715" s="250" t="s">
        <v>77</v>
      </c>
      <c r="K5715" s="178">
        <v>306508</v>
      </c>
      <c r="L5715" s="178">
        <v>0</v>
      </c>
      <c r="M5715" s="178">
        <v>0</v>
      </c>
      <c r="N5715" s="182" t="s">
        <v>146</v>
      </c>
      <c r="O5715" s="183" t="s">
        <v>146</v>
      </c>
    </row>
    <row r="5716" spans="1:15" customFormat="1" ht="15.5" x14ac:dyDescent="0.35">
      <c r="A5716" s="123" t="s">
        <v>12169</v>
      </c>
      <c r="B5716" s="124" t="s">
        <v>12170</v>
      </c>
      <c r="C5716" s="123" t="s">
        <v>92</v>
      </c>
      <c r="D5716" s="123" t="s">
        <v>540</v>
      </c>
      <c r="E5716" s="123" t="s">
        <v>1377</v>
      </c>
      <c r="F5716" s="123">
        <v>2024</v>
      </c>
      <c r="G5716" s="123" t="s">
        <v>138</v>
      </c>
      <c r="H5716" s="123" t="s">
        <v>182</v>
      </c>
      <c r="I5716" s="123" t="s">
        <v>330</v>
      </c>
      <c r="J5716" s="251" t="s">
        <v>13</v>
      </c>
      <c r="K5716" s="181">
        <v>366120</v>
      </c>
      <c r="L5716" s="181">
        <v>0</v>
      </c>
      <c r="M5716" s="181">
        <v>0</v>
      </c>
      <c r="N5716" s="182" t="s">
        <v>146</v>
      </c>
      <c r="O5716" s="183" t="s">
        <v>146</v>
      </c>
    </row>
    <row r="5717" spans="1:15" customFormat="1" ht="15.5" x14ac:dyDescent="0.35">
      <c r="A5717" s="176" t="s">
        <v>12171</v>
      </c>
      <c r="B5717" s="177" t="s">
        <v>12172</v>
      </c>
      <c r="C5717" s="176" t="s">
        <v>96</v>
      </c>
      <c r="D5717" s="176" t="s">
        <v>136</v>
      </c>
      <c r="E5717" s="176" t="s">
        <v>137</v>
      </c>
      <c r="F5717" s="176">
        <v>2024</v>
      </c>
      <c r="G5717" s="176" t="s">
        <v>138</v>
      </c>
      <c r="H5717" s="176" t="s">
        <v>321</v>
      </c>
      <c r="I5717" s="176" t="s">
        <v>1181</v>
      </c>
      <c r="J5717" s="250" t="s">
        <v>77</v>
      </c>
      <c r="K5717" s="178">
        <v>411778</v>
      </c>
      <c r="L5717" s="178">
        <v>0</v>
      </c>
      <c r="M5717" s="178">
        <v>0</v>
      </c>
      <c r="N5717" s="182" t="s">
        <v>146</v>
      </c>
      <c r="O5717" s="183" t="s">
        <v>146</v>
      </c>
    </row>
    <row r="5718" spans="1:15" customFormat="1" ht="15.5" x14ac:dyDescent="0.35">
      <c r="A5718" s="123" t="s">
        <v>12173</v>
      </c>
      <c r="B5718" s="124" t="s">
        <v>12174</v>
      </c>
      <c r="C5718" s="123" t="s">
        <v>90</v>
      </c>
      <c r="D5718" s="123" t="s">
        <v>404</v>
      </c>
      <c r="E5718" s="123" t="s">
        <v>3050</v>
      </c>
      <c r="F5718" s="123">
        <v>2024</v>
      </c>
      <c r="G5718" s="123" t="s">
        <v>138</v>
      </c>
      <c r="H5718" s="123" t="s">
        <v>196</v>
      </c>
      <c r="I5718" s="123" t="s">
        <v>196</v>
      </c>
      <c r="J5718" s="251" t="s">
        <v>14</v>
      </c>
      <c r="K5718" s="181">
        <v>71800</v>
      </c>
      <c r="L5718" s="181">
        <v>0</v>
      </c>
      <c r="M5718" s="181">
        <v>0</v>
      </c>
      <c r="N5718" s="182" t="s">
        <v>146</v>
      </c>
      <c r="O5718" s="183" t="s">
        <v>146</v>
      </c>
    </row>
    <row r="5719" spans="1:15" customFormat="1" ht="15.5" x14ac:dyDescent="0.35">
      <c r="A5719" s="176" t="s">
        <v>12175</v>
      </c>
      <c r="B5719" s="177" t="s">
        <v>12176</v>
      </c>
      <c r="C5719" s="176" t="s">
        <v>74</v>
      </c>
      <c r="D5719" s="176" t="s">
        <v>155</v>
      </c>
      <c r="E5719" s="176" t="s">
        <v>155</v>
      </c>
      <c r="F5719" s="176">
        <v>2024</v>
      </c>
      <c r="G5719" s="176" t="s">
        <v>251</v>
      </c>
      <c r="H5719" s="176" t="s">
        <v>182</v>
      </c>
      <c r="I5719" s="176" t="s">
        <v>330</v>
      </c>
      <c r="J5719" s="250" t="s">
        <v>13</v>
      </c>
      <c r="K5719" s="178">
        <v>26218</v>
      </c>
      <c r="L5719" s="178">
        <v>0</v>
      </c>
      <c r="M5719" s="178">
        <v>0</v>
      </c>
      <c r="N5719" s="182" t="s">
        <v>146</v>
      </c>
      <c r="O5719" s="183" t="s">
        <v>146</v>
      </c>
    </row>
    <row r="5720" spans="1:15" customFormat="1" ht="15.5" x14ac:dyDescent="0.35">
      <c r="A5720" s="123" t="s">
        <v>12177</v>
      </c>
      <c r="B5720" s="124" t="s">
        <v>12178</v>
      </c>
      <c r="C5720" s="123" t="s">
        <v>86</v>
      </c>
      <c r="D5720" s="123" t="s">
        <v>906</v>
      </c>
      <c r="E5720" s="123" t="s">
        <v>155</v>
      </c>
      <c r="F5720" s="123">
        <v>2024</v>
      </c>
      <c r="G5720" s="123" t="s">
        <v>2052</v>
      </c>
      <c r="H5720" s="123" t="s">
        <v>687</v>
      </c>
      <c r="I5720" s="123" t="s">
        <v>1992</v>
      </c>
      <c r="J5720" s="251" t="s">
        <v>14</v>
      </c>
      <c r="K5720" s="181">
        <v>227882</v>
      </c>
      <c r="L5720" s="181">
        <v>0</v>
      </c>
      <c r="M5720" s="181">
        <v>0</v>
      </c>
      <c r="N5720" s="182" t="s">
        <v>146</v>
      </c>
      <c r="O5720" s="183" t="s">
        <v>146</v>
      </c>
    </row>
    <row r="5721" spans="1:15" customFormat="1" ht="15.5" x14ac:dyDescent="0.35">
      <c r="A5721" s="176" t="s">
        <v>12179</v>
      </c>
      <c r="B5721" s="177" t="s">
        <v>12180</v>
      </c>
      <c r="C5721" s="176" t="s">
        <v>90</v>
      </c>
      <c r="D5721" s="176" t="s">
        <v>911</v>
      </c>
      <c r="E5721" s="176" t="s">
        <v>2177</v>
      </c>
      <c r="F5721" s="176">
        <v>2024</v>
      </c>
      <c r="G5721" s="176" t="s">
        <v>138</v>
      </c>
      <c r="H5721" s="176" t="s">
        <v>139</v>
      </c>
      <c r="I5721" s="176" t="s">
        <v>168</v>
      </c>
      <c r="J5721" s="250" t="s">
        <v>13</v>
      </c>
      <c r="K5721" s="178">
        <v>1000</v>
      </c>
      <c r="L5721" s="178">
        <v>0</v>
      </c>
      <c r="M5721" s="178">
        <v>0</v>
      </c>
      <c r="N5721" s="182" t="s">
        <v>146</v>
      </c>
      <c r="O5721" s="183" t="s">
        <v>146</v>
      </c>
    </row>
    <row r="5722" spans="1:15" customFormat="1" ht="15.5" x14ac:dyDescent="0.35">
      <c r="A5722" s="123" t="s">
        <v>12181</v>
      </c>
      <c r="B5722" s="124" t="s">
        <v>12182</v>
      </c>
      <c r="C5722" s="123" t="s">
        <v>93</v>
      </c>
      <c r="D5722" s="123" t="s">
        <v>245</v>
      </c>
      <c r="E5722" s="123" t="s">
        <v>155</v>
      </c>
      <c r="F5722" s="123">
        <v>2024</v>
      </c>
      <c r="G5722" s="123" t="s">
        <v>138</v>
      </c>
      <c r="H5722" s="123" t="s">
        <v>144</v>
      </c>
      <c r="I5722" s="123" t="s">
        <v>226</v>
      </c>
      <c r="J5722" s="251" t="s">
        <v>13</v>
      </c>
      <c r="K5722" s="181">
        <v>210000</v>
      </c>
      <c r="L5722" s="181">
        <v>0</v>
      </c>
      <c r="M5722" s="181">
        <v>0</v>
      </c>
      <c r="N5722" s="182" t="s">
        <v>146</v>
      </c>
      <c r="O5722" s="183" t="s">
        <v>146</v>
      </c>
    </row>
    <row r="5723" spans="1:15" customFormat="1" ht="15.5" x14ac:dyDescent="0.35">
      <c r="A5723" s="176" t="s">
        <v>12183</v>
      </c>
      <c r="B5723" s="177" t="s">
        <v>12184</v>
      </c>
      <c r="C5723" s="176" t="s">
        <v>74</v>
      </c>
      <c r="D5723" s="176" t="s">
        <v>155</v>
      </c>
      <c r="E5723" s="176" t="s">
        <v>155</v>
      </c>
      <c r="F5723" s="176">
        <v>2024</v>
      </c>
      <c r="G5723" s="176" t="s">
        <v>251</v>
      </c>
      <c r="H5723" s="176" t="s">
        <v>151</v>
      </c>
      <c r="I5723" s="176" t="s">
        <v>200</v>
      </c>
      <c r="J5723" s="250" t="s">
        <v>77</v>
      </c>
      <c r="K5723" s="178">
        <v>24000</v>
      </c>
      <c r="L5723" s="178">
        <v>0</v>
      </c>
      <c r="M5723" s="178">
        <v>0</v>
      </c>
      <c r="N5723" s="182" t="s">
        <v>146</v>
      </c>
      <c r="O5723" s="183" t="s">
        <v>146</v>
      </c>
    </row>
    <row r="5724" spans="1:15" customFormat="1" ht="15.5" x14ac:dyDescent="0.35">
      <c r="A5724" s="123" t="s">
        <v>12185</v>
      </c>
      <c r="B5724" s="124" t="s">
        <v>12186</v>
      </c>
      <c r="C5724" s="123" t="s">
        <v>90</v>
      </c>
      <c r="D5724" s="123" t="s">
        <v>911</v>
      </c>
      <c r="E5724" s="123" t="s">
        <v>2388</v>
      </c>
      <c r="F5724" s="123">
        <v>2024</v>
      </c>
      <c r="G5724" s="123" t="s">
        <v>138</v>
      </c>
      <c r="H5724" s="123" t="s">
        <v>321</v>
      </c>
      <c r="I5724" s="123" t="s">
        <v>1181</v>
      </c>
      <c r="J5724" s="251" t="s">
        <v>77</v>
      </c>
      <c r="K5724" s="181">
        <v>479000</v>
      </c>
      <c r="L5724" s="181">
        <v>0</v>
      </c>
      <c r="M5724" s="181">
        <v>0</v>
      </c>
      <c r="N5724" s="182" t="s">
        <v>146</v>
      </c>
      <c r="O5724" s="183" t="s">
        <v>146</v>
      </c>
    </row>
    <row r="5725" spans="1:15" customFormat="1" ht="15.5" x14ac:dyDescent="0.35">
      <c r="A5725" s="176" t="s">
        <v>12187</v>
      </c>
      <c r="B5725" s="177" t="s">
        <v>12188</v>
      </c>
      <c r="C5725" s="176" t="s">
        <v>74</v>
      </c>
      <c r="D5725" s="176" t="s">
        <v>155</v>
      </c>
      <c r="E5725" s="176" t="s">
        <v>155</v>
      </c>
      <c r="F5725" s="176">
        <v>2024</v>
      </c>
      <c r="G5725" s="176" t="s">
        <v>138</v>
      </c>
      <c r="H5725" s="176" t="s">
        <v>1651</v>
      </c>
      <c r="I5725" s="176" t="s">
        <v>1652</v>
      </c>
      <c r="J5725" s="250" t="s">
        <v>14</v>
      </c>
      <c r="K5725" s="178">
        <v>144899</v>
      </c>
      <c r="L5725" s="178">
        <v>0</v>
      </c>
      <c r="M5725" s="178">
        <v>0</v>
      </c>
      <c r="N5725" s="182" t="s">
        <v>146</v>
      </c>
      <c r="O5725" s="183" t="s">
        <v>146</v>
      </c>
    </row>
    <row r="5726" spans="1:15" customFormat="1" ht="15.5" x14ac:dyDescent="0.35">
      <c r="A5726" s="123" t="s">
        <v>12189</v>
      </c>
      <c r="B5726" s="124" t="s">
        <v>12190</v>
      </c>
      <c r="C5726" s="123" t="s">
        <v>92</v>
      </c>
      <c r="D5726" s="123" t="s">
        <v>721</v>
      </c>
      <c r="E5726" s="123" t="s">
        <v>1403</v>
      </c>
      <c r="F5726" s="123">
        <v>2024</v>
      </c>
      <c r="G5726" s="123" t="s">
        <v>138</v>
      </c>
      <c r="H5726" s="123" t="s">
        <v>144</v>
      </c>
      <c r="I5726" s="123" t="s">
        <v>145</v>
      </c>
      <c r="J5726" s="251" t="s">
        <v>13</v>
      </c>
      <c r="K5726" s="181">
        <v>3106022</v>
      </c>
      <c r="L5726" s="181">
        <v>0</v>
      </c>
      <c r="M5726" s="181">
        <v>0</v>
      </c>
      <c r="N5726" s="182" t="s">
        <v>146</v>
      </c>
      <c r="O5726" s="183" t="s">
        <v>146</v>
      </c>
    </row>
    <row r="5727" spans="1:15" customFormat="1" ht="15.5" x14ac:dyDescent="0.35">
      <c r="A5727" s="176" t="s">
        <v>12191</v>
      </c>
      <c r="B5727" s="177" t="s">
        <v>12192</v>
      </c>
      <c r="C5727" s="176" t="s">
        <v>86</v>
      </c>
      <c r="D5727" s="176" t="s">
        <v>906</v>
      </c>
      <c r="E5727" s="176" t="s">
        <v>155</v>
      </c>
      <c r="F5727" s="176">
        <v>2024</v>
      </c>
      <c r="G5727" s="176" t="s">
        <v>2052</v>
      </c>
      <c r="H5727" s="176" t="s">
        <v>687</v>
      </c>
      <c r="I5727" s="176" t="s">
        <v>1992</v>
      </c>
      <c r="J5727" s="250" t="s">
        <v>14</v>
      </c>
      <c r="K5727" s="178">
        <v>392627</v>
      </c>
      <c r="L5727" s="178">
        <v>0</v>
      </c>
      <c r="M5727" s="178">
        <v>0</v>
      </c>
      <c r="N5727" s="182" t="s">
        <v>146</v>
      </c>
      <c r="O5727" s="183" t="s">
        <v>146</v>
      </c>
    </row>
    <row r="5728" spans="1:15" customFormat="1" ht="15.5" x14ac:dyDescent="0.35">
      <c r="A5728" s="123" t="s">
        <v>12193</v>
      </c>
      <c r="B5728" s="124" t="s">
        <v>12194</v>
      </c>
      <c r="C5728" s="123" t="s">
        <v>88</v>
      </c>
      <c r="D5728" s="123" t="s">
        <v>396</v>
      </c>
      <c r="E5728" s="123" t="s">
        <v>396</v>
      </c>
      <c r="F5728" s="123">
        <v>2024</v>
      </c>
      <c r="G5728" s="123" t="s">
        <v>138</v>
      </c>
      <c r="H5728" s="123" t="s">
        <v>321</v>
      </c>
      <c r="I5728" s="123" t="s">
        <v>322</v>
      </c>
      <c r="J5728" s="251" t="s">
        <v>14</v>
      </c>
      <c r="K5728" s="181">
        <v>4296456</v>
      </c>
      <c r="L5728" s="181">
        <v>0</v>
      </c>
      <c r="M5728" s="181">
        <v>0</v>
      </c>
      <c r="N5728" s="182" t="s">
        <v>146</v>
      </c>
      <c r="O5728" s="183" t="s">
        <v>146</v>
      </c>
    </row>
    <row r="5729" spans="1:15" customFormat="1" ht="15.5" x14ac:dyDescent="0.35">
      <c r="A5729" s="176" t="s">
        <v>12195</v>
      </c>
      <c r="B5729" s="177" t="s">
        <v>12196</v>
      </c>
      <c r="C5729" s="176" t="s">
        <v>86</v>
      </c>
      <c r="D5729" s="176" t="s">
        <v>906</v>
      </c>
      <c r="E5729" s="176" t="s">
        <v>155</v>
      </c>
      <c r="F5729" s="176">
        <v>2024</v>
      </c>
      <c r="G5729" s="176" t="s">
        <v>2052</v>
      </c>
      <c r="H5729" s="176" t="s">
        <v>687</v>
      </c>
      <c r="I5729" s="176" t="s">
        <v>1992</v>
      </c>
      <c r="J5729" s="250" t="s">
        <v>77</v>
      </c>
      <c r="K5729" s="178">
        <v>124076</v>
      </c>
      <c r="L5729" s="178">
        <v>0</v>
      </c>
      <c r="M5729" s="178">
        <v>0</v>
      </c>
      <c r="N5729" s="182" t="s">
        <v>146</v>
      </c>
      <c r="O5729" s="183" t="s">
        <v>146</v>
      </c>
    </row>
    <row r="5730" spans="1:15" customFormat="1" ht="15.5" x14ac:dyDescent="0.35">
      <c r="A5730" s="123" t="s">
        <v>12197</v>
      </c>
      <c r="B5730" s="124" t="s">
        <v>12198</v>
      </c>
      <c r="C5730" s="123" t="s">
        <v>90</v>
      </c>
      <c r="D5730" s="123" t="s">
        <v>911</v>
      </c>
      <c r="E5730" s="123" t="s">
        <v>912</v>
      </c>
      <c r="F5730" s="123">
        <v>2024</v>
      </c>
      <c r="G5730" s="123" t="s">
        <v>251</v>
      </c>
      <c r="H5730" s="123" t="s">
        <v>182</v>
      </c>
      <c r="I5730" s="123" t="s">
        <v>330</v>
      </c>
      <c r="J5730" s="251" t="s">
        <v>13</v>
      </c>
      <c r="K5730" s="181">
        <v>119494</v>
      </c>
      <c r="L5730" s="181">
        <v>0</v>
      </c>
      <c r="M5730" s="181">
        <v>0</v>
      </c>
      <c r="N5730" s="182" t="s">
        <v>146</v>
      </c>
      <c r="O5730" s="183" t="s">
        <v>146</v>
      </c>
    </row>
    <row r="5731" spans="1:15" customFormat="1" ht="15.5" x14ac:dyDescent="0.35">
      <c r="A5731" s="176" t="s">
        <v>12199</v>
      </c>
      <c r="B5731" s="177" t="s">
        <v>12200</v>
      </c>
      <c r="C5731" s="176" t="s">
        <v>91</v>
      </c>
      <c r="D5731" s="176" t="s">
        <v>763</v>
      </c>
      <c r="E5731" s="176" t="s">
        <v>763</v>
      </c>
      <c r="F5731" s="176">
        <v>2024</v>
      </c>
      <c r="G5731" s="176" t="s">
        <v>138</v>
      </c>
      <c r="H5731" s="176" t="s">
        <v>419</v>
      </c>
      <c r="I5731" s="176" t="s">
        <v>218</v>
      </c>
      <c r="J5731" s="250" t="s">
        <v>14</v>
      </c>
      <c r="K5731" s="178">
        <v>25000</v>
      </c>
      <c r="L5731" s="178">
        <v>0</v>
      </c>
      <c r="M5731" s="178">
        <v>0</v>
      </c>
      <c r="N5731" s="182" t="s">
        <v>146</v>
      </c>
      <c r="O5731" s="183" t="s">
        <v>146</v>
      </c>
    </row>
    <row r="5732" spans="1:15" customFormat="1" ht="15.5" x14ac:dyDescent="0.35">
      <c r="A5732" s="123" t="s">
        <v>12201</v>
      </c>
      <c r="B5732" s="124" t="s">
        <v>12202</v>
      </c>
      <c r="C5732" s="123" t="s">
        <v>109</v>
      </c>
      <c r="D5732" s="123" t="s">
        <v>368</v>
      </c>
      <c r="E5732" s="123" t="s">
        <v>2339</v>
      </c>
      <c r="F5732" s="123">
        <v>2024</v>
      </c>
      <c r="G5732" s="123" t="s">
        <v>138</v>
      </c>
      <c r="H5732" s="123" t="s">
        <v>144</v>
      </c>
      <c r="I5732" s="123" t="s">
        <v>145</v>
      </c>
      <c r="J5732" s="251" t="s">
        <v>77</v>
      </c>
      <c r="K5732" s="181">
        <v>669183</v>
      </c>
      <c r="L5732" s="181">
        <v>0</v>
      </c>
      <c r="M5732" s="181">
        <v>0</v>
      </c>
      <c r="N5732" s="182" t="s">
        <v>146</v>
      </c>
      <c r="O5732" s="183" t="s">
        <v>146</v>
      </c>
    </row>
    <row r="5733" spans="1:15" customFormat="1" ht="15.5" x14ac:dyDescent="0.35">
      <c r="A5733" s="176" t="s">
        <v>12203</v>
      </c>
      <c r="B5733" s="177" t="s">
        <v>12204</v>
      </c>
      <c r="C5733" s="176" t="s">
        <v>90</v>
      </c>
      <c r="D5733" s="176" t="s">
        <v>306</v>
      </c>
      <c r="E5733" s="176" t="s">
        <v>1116</v>
      </c>
      <c r="F5733" s="176">
        <v>2024</v>
      </c>
      <c r="G5733" s="176" t="s">
        <v>138</v>
      </c>
      <c r="H5733" s="176" t="s">
        <v>321</v>
      </c>
      <c r="I5733" s="176" t="s">
        <v>1385</v>
      </c>
      <c r="J5733" s="250" t="s">
        <v>77</v>
      </c>
      <c r="K5733" s="178">
        <v>4237224</v>
      </c>
      <c r="L5733" s="178">
        <v>0</v>
      </c>
      <c r="M5733" s="178">
        <v>0</v>
      </c>
      <c r="N5733" s="182" t="s">
        <v>146</v>
      </c>
      <c r="O5733" s="183" t="s">
        <v>146</v>
      </c>
    </row>
    <row r="5734" spans="1:15" customFormat="1" ht="15.5" x14ac:dyDescent="0.35">
      <c r="A5734" s="123" t="s">
        <v>12205</v>
      </c>
      <c r="B5734" s="124" t="s">
        <v>12206</v>
      </c>
      <c r="C5734" s="123" t="s">
        <v>92</v>
      </c>
      <c r="D5734" s="123" t="s">
        <v>361</v>
      </c>
      <c r="E5734" s="123" t="s">
        <v>1017</v>
      </c>
      <c r="F5734" s="123">
        <v>2024</v>
      </c>
      <c r="G5734" s="123" t="s">
        <v>138</v>
      </c>
      <c r="H5734" s="123" t="s">
        <v>687</v>
      </c>
      <c r="I5734" s="123" t="s">
        <v>957</v>
      </c>
      <c r="J5734" s="251" t="s">
        <v>77</v>
      </c>
      <c r="K5734" s="181">
        <v>330000</v>
      </c>
      <c r="L5734" s="181">
        <v>0</v>
      </c>
      <c r="M5734" s="181">
        <v>0</v>
      </c>
      <c r="N5734" s="182" t="s">
        <v>146</v>
      </c>
      <c r="O5734" s="183" t="s">
        <v>146</v>
      </c>
    </row>
    <row r="5735" spans="1:15" customFormat="1" ht="15.5" x14ac:dyDescent="0.35">
      <c r="A5735" s="176" t="s">
        <v>12207</v>
      </c>
      <c r="B5735" s="177" t="s">
        <v>12208</v>
      </c>
      <c r="C5735" s="176" t="s">
        <v>90</v>
      </c>
      <c r="D5735" s="176" t="s">
        <v>306</v>
      </c>
      <c r="E5735" s="176" t="s">
        <v>3759</v>
      </c>
      <c r="F5735" s="176">
        <v>2024</v>
      </c>
      <c r="G5735" s="176" t="s">
        <v>138</v>
      </c>
      <c r="H5735" s="176" t="s">
        <v>151</v>
      </c>
      <c r="I5735" s="176" t="s">
        <v>200</v>
      </c>
      <c r="J5735" s="250" t="s">
        <v>14</v>
      </c>
      <c r="K5735" s="178">
        <v>2135863</v>
      </c>
      <c r="L5735" s="178">
        <v>0</v>
      </c>
      <c r="M5735" s="178">
        <v>0</v>
      </c>
      <c r="N5735" s="182" t="s">
        <v>146</v>
      </c>
      <c r="O5735" s="183" t="s">
        <v>146</v>
      </c>
    </row>
    <row r="5736" spans="1:15" customFormat="1" ht="15.5" x14ac:dyDescent="0.35">
      <c r="A5736" s="123" t="s">
        <v>12209</v>
      </c>
      <c r="B5736" s="124" t="s">
        <v>12210</v>
      </c>
      <c r="C5736" s="123" t="s">
        <v>89</v>
      </c>
      <c r="D5736" s="123" t="s">
        <v>155</v>
      </c>
      <c r="E5736" s="123" t="s">
        <v>155</v>
      </c>
      <c r="F5736" s="123">
        <v>2024</v>
      </c>
      <c r="G5736" s="123" t="s">
        <v>251</v>
      </c>
      <c r="H5736" s="123" t="s">
        <v>151</v>
      </c>
      <c r="I5736" s="123" t="s">
        <v>791</v>
      </c>
      <c r="J5736" s="251" t="s">
        <v>13</v>
      </c>
      <c r="K5736" s="181">
        <v>124142</v>
      </c>
      <c r="L5736" s="181">
        <v>0</v>
      </c>
      <c r="M5736" s="181">
        <v>0</v>
      </c>
      <c r="N5736" s="182" t="s">
        <v>146</v>
      </c>
      <c r="O5736" s="183" t="s">
        <v>146</v>
      </c>
    </row>
    <row r="5737" spans="1:15" customFormat="1" ht="15.5" x14ac:dyDescent="0.35">
      <c r="A5737" s="176" t="s">
        <v>12211</v>
      </c>
      <c r="B5737" s="177" t="s">
        <v>12212</v>
      </c>
      <c r="C5737" s="176" t="s">
        <v>90</v>
      </c>
      <c r="D5737" s="176" t="s">
        <v>404</v>
      </c>
      <c r="E5737" s="176" t="s">
        <v>405</v>
      </c>
      <c r="F5737" s="176">
        <v>2024</v>
      </c>
      <c r="G5737" s="176" t="s">
        <v>138</v>
      </c>
      <c r="H5737" s="176" t="s">
        <v>151</v>
      </c>
      <c r="I5737" s="176" t="s">
        <v>200</v>
      </c>
      <c r="J5737" s="250" t="s">
        <v>13</v>
      </c>
      <c r="K5737" s="178">
        <v>170786</v>
      </c>
      <c r="L5737" s="178">
        <v>0</v>
      </c>
      <c r="M5737" s="178">
        <v>0</v>
      </c>
      <c r="N5737" s="182" t="s">
        <v>146</v>
      </c>
      <c r="O5737" s="183" t="s">
        <v>146</v>
      </c>
    </row>
    <row r="5738" spans="1:15" customFormat="1" ht="15.5" x14ac:dyDescent="0.35">
      <c r="A5738" s="123" t="s">
        <v>12213</v>
      </c>
      <c r="B5738" s="124" t="s">
        <v>12214</v>
      </c>
      <c r="C5738" s="123" t="s">
        <v>92</v>
      </c>
      <c r="D5738" s="123" t="s">
        <v>540</v>
      </c>
      <c r="E5738" s="123" t="s">
        <v>1377</v>
      </c>
      <c r="F5738" s="123">
        <v>2024</v>
      </c>
      <c r="G5738" s="123" t="s">
        <v>138</v>
      </c>
      <c r="H5738" s="123" t="s">
        <v>144</v>
      </c>
      <c r="I5738" s="123" t="s">
        <v>145</v>
      </c>
      <c r="J5738" s="251" t="s">
        <v>13</v>
      </c>
      <c r="K5738" s="181">
        <v>157252</v>
      </c>
      <c r="L5738" s="181">
        <v>0</v>
      </c>
      <c r="M5738" s="181">
        <v>0</v>
      </c>
      <c r="N5738" s="182" t="s">
        <v>146</v>
      </c>
      <c r="O5738" s="183" t="s">
        <v>146</v>
      </c>
    </row>
    <row r="5739" spans="1:15" customFormat="1" ht="15.5" x14ac:dyDescent="0.35">
      <c r="A5739" s="176" t="s">
        <v>12215</v>
      </c>
      <c r="B5739" s="177" t="s">
        <v>12216</v>
      </c>
      <c r="C5739" s="176" t="s">
        <v>90</v>
      </c>
      <c r="D5739" s="176" t="s">
        <v>306</v>
      </c>
      <c r="E5739" s="176" t="s">
        <v>3759</v>
      </c>
      <c r="F5739" s="176">
        <v>2024</v>
      </c>
      <c r="G5739" s="176" t="s">
        <v>138</v>
      </c>
      <c r="H5739" s="176" t="s">
        <v>182</v>
      </c>
      <c r="I5739" s="176" t="s">
        <v>330</v>
      </c>
      <c r="J5739" s="250" t="s">
        <v>14</v>
      </c>
      <c r="K5739" s="178">
        <v>655464</v>
      </c>
      <c r="L5739" s="178">
        <v>0</v>
      </c>
      <c r="M5739" s="178">
        <v>0</v>
      </c>
      <c r="N5739" s="182" t="s">
        <v>146</v>
      </c>
      <c r="O5739" s="183" t="s">
        <v>146</v>
      </c>
    </row>
    <row r="5740" spans="1:15" customFormat="1" ht="15.5" x14ac:dyDescent="0.35">
      <c r="A5740" s="123" t="s">
        <v>12217</v>
      </c>
      <c r="B5740" s="124" t="s">
        <v>12218</v>
      </c>
      <c r="C5740" s="123" t="s">
        <v>89</v>
      </c>
      <c r="D5740" s="123" t="s">
        <v>221</v>
      </c>
      <c r="E5740" s="123" t="s">
        <v>62</v>
      </c>
      <c r="F5740" s="123">
        <v>2024</v>
      </c>
      <c r="G5740" s="123" t="s">
        <v>138</v>
      </c>
      <c r="H5740" s="123" t="s">
        <v>196</v>
      </c>
      <c r="I5740" s="123" t="s">
        <v>196</v>
      </c>
      <c r="J5740" s="251" t="s">
        <v>13</v>
      </c>
      <c r="K5740" s="181">
        <v>10400</v>
      </c>
      <c r="L5740" s="181">
        <v>0</v>
      </c>
      <c r="M5740" s="181">
        <v>0</v>
      </c>
      <c r="N5740" s="182" t="s">
        <v>146</v>
      </c>
      <c r="O5740" s="183" t="s">
        <v>146</v>
      </c>
    </row>
    <row r="5741" spans="1:15" customFormat="1" ht="15.5" x14ac:dyDescent="0.35">
      <c r="A5741" s="176" t="s">
        <v>12219</v>
      </c>
      <c r="B5741" s="177" t="s">
        <v>12220</v>
      </c>
      <c r="C5741" s="176" t="s">
        <v>92</v>
      </c>
      <c r="D5741" s="176" t="s">
        <v>155</v>
      </c>
      <c r="E5741" s="176" t="s">
        <v>155</v>
      </c>
      <c r="F5741" s="176">
        <v>2024</v>
      </c>
      <c r="G5741" s="176" t="s">
        <v>2052</v>
      </c>
      <c r="H5741" s="176" t="s">
        <v>144</v>
      </c>
      <c r="I5741" s="176" t="s">
        <v>226</v>
      </c>
      <c r="J5741" s="250" t="s">
        <v>14</v>
      </c>
      <c r="K5741" s="178">
        <v>120000</v>
      </c>
      <c r="L5741" s="178">
        <v>0</v>
      </c>
      <c r="M5741" s="178">
        <v>0</v>
      </c>
      <c r="N5741" s="182" t="s">
        <v>146</v>
      </c>
      <c r="O5741" s="183" t="s">
        <v>146</v>
      </c>
    </row>
    <row r="5742" spans="1:15" customFormat="1" ht="15.5" x14ac:dyDescent="0.35">
      <c r="A5742" s="123" t="s">
        <v>12221</v>
      </c>
      <c r="B5742" s="124" t="s">
        <v>12222</v>
      </c>
      <c r="C5742" s="123" t="s">
        <v>91</v>
      </c>
      <c r="D5742" s="123" t="s">
        <v>384</v>
      </c>
      <c r="E5742" s="123" t="s">
        <v>2848</v>
      </c>
      <c r="F5742" s="123">
        <v>2024</v>
      </c>
      <c r="G5742" s="123" t="s">
        <v>138</v>
      </c>
      <c r="H5742" s="123" t="s">
        <v>321</v>
      </c>
      <c r="I5742" s="123" t="s">
        <v>322</v>
      </c>
      <c r="J5742" s="251" t="s">
        <v>77</v>
      </c>
      <c r="K5742" s="181">
        <v>10378</v>
      </c>
      <c r="L5742" s="181">
        <v>0</v>
      </c>
      <c r="M5742" s="181">
        <v>0</v>
      </c>
      <c r="N5742" s="182" t="s">
        <v>146</v>
      </c>
      <c r="O5742" s="183" t="s">
        <v>146</v>
      </c>
    </row>
    <row r="5743" spans="1:15" customFormat="1" ht="15.5" x14ac:dyDescent="0.35">
      <c r="A5743" s="176" t="s">
        <v>12223</v>
      </c>
      <c r="B5743" s="177" t="s">
        <v>12224</v>
      </c>
      <c r="C5743" s="176" t="s">
        <v>92</v>
      </c>
      <c r="D5743" s="176" t="s">
        <v>721</v>
      </c>
      <c r="E5743" s="176" t="s">
        <v>1513</v>
      </c>
      <c r="F5743" s="176">
        <v>2024</v>
      </c>
      <c r="G5743" s="176" t="s">
        <v>138</v>
      </c>
      <c r="H5743" s="176" t="s">
        <v>144</v>
      </c>
      <c r="I5743" s="176" t="s">
        <v>145</v>
      </c>
      <c r="J5743" s="250" t="s">
        <v>13</v>
      </c>
      <c r="K5743" s="178">
        <v>51331</v>
      </c>
      <c r="L5743" s="178">
        <v>0</v>
      </c>
      <c r="M5743" s="178">
        <v>0</v>
      </c>
      <c r="N5743" s="182" t="s">
        <v>146</v>
      </c>
      <c r="O5743" s="183" t="s">
        <v>146</v>
      </c>
    </row>
    <row r="5744" spans="1:15" customFormat="1" ht="15.5" x14ac:dyDescent="0.35">
      <c r="A5744" s="123" t="s">
        <v>12225</v>
      </c>
      <c r="B5744" s="124" t="s">
        <v>12226</v>
      </c>
      <c r="C5744" s="123" t="s">
        <v>90</v>
      </c>
      <c r="D5744" s="123" t="s">
        <v>404</v>
      </c>
      <c r="E5744" s="123" t="s">
        <v>679</v>
      </c>
      <c r="F5744" s="123">
        <v>2024</v>
      </c>
      <c r="G5744" s="123" t="s">
        <v>138</v>
      </c>
      <c r="H5744" s="123" t="s">
        <v>321</v>
      </c>
      <c r="I5744" s="123" t="s">
        <v>322</v>
      </c>
      <c r="J5744" s="251" t="s">
        <v>77</v>
      </c>
      <c r="K5744" s="181">
        <v>524515</v>
      </c>
      <c r="L5744" s="181">
        <v>0</v>
      </c>
      <c r="M5744" s="181">
        <v>0</v>
      </c>
      <c r="N5744" s="182" t="s">
        <v>146</v>
      </c>
      <c r="O5744" s="183" t="s">
        <v>146</v>
      </c>
    </row>
    <row r="5745" spans="1:15" customFormat="1" ht="15.5" x14ac:dyDescent="0.35">
      <c r="A5745" s="176" t="s">
        <v>12227</v>
      </c>
      <c r="B5745" s="177" t="s">
        <v>12228</v>
      </c>
      <c r="C5745" s="176" t="s">
        <v>109</v>
      </c>
      <c r="D5745" s="176" t="s">
        <v>155</v>
      </c>
      <c r="E5745" s="176" t="s">
        <v>155</v>
      </c>
      <c r="F5745" s="176">
        <v>2024</v>
      </c>
      <c r="G5745" s="176" t="s">
        <v>138</v>
      </c>
      <c r="H5745" s="176" t="s">
        <v>144</v>
      </c>
      <c r="I5745" s="176" t="s">
        <v>144</v>
      </c>
      <c r="J5745" s="250" t="s">
        <v>13</v>
      </c>
      <c r="K5745" s="178">
        <v>38027</v>
      </c>
      <c r="L5745" s="178">
        <v>0</v>
      </c>
      <c r="M5745" s="178">
        <v>0</v>
      </c>
      <c r="N5745" s="182" t="s">
        <v>146</v>
      </c>
      <c r="O5745" s="183" t="s">
        <v>146</v>
      </c>
    </row>
    <row r="5746" spans="1:15" customFormat="1" ht="15.5" x14ac:dyDescent="0.35">
      <c r="A5746" s="123" t="s">
        <v>12229</v>
      </c>
      <c r="B5746" s="124" t="s">
        <v>12230</v>
      </c>
      <c r="C5746" s="123" t="s">
        <v>109</v>
      </c>
      <c r="D5746" s="123" t="s">
        <v>368</v>
      </c>
      <c r="E5746" s="123" t="s">
        <v>2408</v>
      </c>
      <c r="F5746" s="123">
        <v>2024</v>
      </c>
      <c r="G5746" s="123" t="s">
        <v>138</v>
      </c>
      <c r="H5746" s="123" t="s">
        <v>182</v>
      </c>
      <c r="I5746" s="123" t="s">
        <v>330</v>
      </c>
      <c r="J5746" s="251" t="s">
        <v>14</v>
      </c>
      <c r="K5746" s="181">
        <v>439400</v>
      </c>
      <c r="L5746" s="181">
        <v>0</v>
      </c>
      <c r="M5746" s="181">
        <v>0</v>
      </c>
      <c r="N5746" s="182" t="s">
        <v>146</v>
      </c>
      <c r="O5746" s="183" t="s">
        <v>146</v>
      </c>
    </row>
    <row r="5747" spans="1:15" customFormat="1" ht="15.5" x14ac:dyDescent="0.35">
      <c r="A5747" s="176" t="s">
        <v>12231</v>
      </c>
      <c r="B5747" s="177" t="s">
        <v>12232</v>
      </c>
      <c r="C5747" s="176" t="s">
        <v>88</v>
      </c>
      <c r="D5747" s="176" t="s">
        <v>396</v>
      </c>
      <c r="E5747" s="176" t="s">
        <v>464</v>
      </c>
      <c r="F5747" s="176">
        <v>2024</v>
      </c>
      <c r="G5747" s="176" t="s">
        <v>138</v>
      </c>
      <c r="H5747" s="176" t="s">
        <v>908</v>
      </c>
      <c r="I5747" s="176" t="s">
        <v>252</v>
      </c>
      <c r="J5747" s="250" t="s">
        <v>77</v>
      </c>
      <c r="K5747" s="178">
        <v>2048</v>
      </c>
      <c r="L5747" s="178">
        <v>0</v>
      </c>
      <c r="M5747" s="178">
        <v>0</v>
      </c>
      <c r="N5747" s="182" t="s">
        <v>146</v>
      </c>
      <c r="O5747" s="183" t="s">
        <v>146</v>
      </c>
    </row>
    <row r="5748" spans="1:15" customFormat="1" ht="15.5" x14ac:dyDescent="0.35">
      <c r="A5748" s="123" t="s">
        <v>12233</v>
      </c>
      <c r="B5748" s="124" t="s">
        <v>12234</v>
      </c>
      <c r="C5748" s="123" t="s">
        <v>96</v>
      </c>
      <c r="D5748" s="123" t="s">
        <v>166</v>
      </c>
      <c r="E5748" s="123" t="s">
        <v>167</v>
      </c>
      <c r="F5748" s="123">
        <v>2024</v>
      </c>
      <c r="G5748" s="123" t="s">
        <v>138</v>
      </c>
      <c r="H5748" s="123" t="s">
        <v>210</v>
      </c>
      <c r="I5748" s="123" t="s">
        <v>211</v>
      </c>
      <c r="J5748" s="251" t="s">
        <v>14</v>
      </c>
      <c r="K5748" s="181">
        <v>55000</v>
      </c>
      <c r="L5748" s="181">
        <v>0</v>
      </c>
      <c r="M5748" s="181">
        <v>0</v>
      </c>
      <c r="N5748" s="182" t="s">
        <v>146</v>
      </c>
      <c r="O5748" s="183" t="s">
        <v>146</v>
      </c>
    </row>
    <row r="5749" spans="1:15" customFormat="1" ht="15.5" x14ac:dyDescent="0.35">
      <c r="A5749" s="176" t="s">
        <v>12235</v>
      </c>
      <c r="B5749" s="177" t="s">
        <v>12236</v>
      </c>
      <c r="C5749" s="176" t="s">
        <v>90</v>
      </c>
      <c r="D5749" s="176" t="s">
        <v>742</v>
      </c>
      <c r="E5749" s="176" t="s">
        <v>742</v>
      </c>
      <c r="F5749" s="176">
        <v>2024</v>
      </c>
      <c r="G5749" s="176" t="s">
        <v>138</v>
      </c>
      <c r="H5749" s="176" t="s">
        <v>321</v>
      </c>
      <c r="I5749" s="176" t="s">
        <v>830</v>
      </c>
      <c r="J5749" s="250" t="s">
        <v>14</v>
      </c>
      <c r="K5749" s="178">
        <v>75451</v>
      </c>
      <c r="L5749" s="178">
        <v>0</v>
      </c>
      <c r="M5749" s="178">
        <v>0</v>
      </c>
      <c r="N5749" s="182" t="s">
        <v>146</v>
      </c>
      <c r="O5749" s="183" t="s">
        <v>146</v>
      </c>
    </row>
    <row r="5750" spans="1:15" customFormat="1" ht="15.5" x14ac:dyDescent="0.35">
      <c r="A5750" s="123" t="s">
        <v>12237</v>
      </c>
      <c r="B5750" s="124" t="s">
        <v>12238</v>
      </c>
      <c r="C5750" s="123" t="s">
        <v>90</v>
      </c>
      <c r="D5750" s="123" t="s">
        <v>155</v>
      </c>
      <c r="E5750" s="123" t="s">
        <v>155</v>
      </c>
      <c r="F5750" s="123">
        <v>2024</v>
      </c>
      <c r="G5750" s="123" t="s">
        <v>138</v>
      </c>
      <c r="H5750" s="123" t="s">
        <v>210</v>
      </c>
      <c r="I5750" s="123" t="s">
        <v>211</v>
      </c>
      <c r="J5750" s="251" t="s">
        <v>13</v>
      </c>
      <c r="K5750" s="181">
        <v>238753</v>
      </c>
      <c r="L5750" s="181">
        <v>0</v>
      </c>
      <c r="M5750" s="181">
        <v>0</v>
      </c>
      <c r="N5750" s="182" t="s">
        <v>146</v>
      </c>
      <c r="O5750" s="183" t="s">
        <v>146</v>
      </c>
    </row>
    <row r="5751" spans="1:15" customFormat="1" ht="15.5" x14ac:dyDescent="0.35">
      <c r="A5751" s="176" t="s">
        <v>12239</v>
      </c>
      <c r="B5751" s="177" t="s">
        <v>12240</v>
      </c>
      <c r="C5751" s="176" t="s">
        <v>91</v>
      </c>
      <c r="D5751" s="176" t="s">
        <v>384</v>
      </c>
      <c r="E5751" s="176" t="s">
        <v>2848</v>
      </c>
      <c r="F5751" s="176">
        <v>2024</v>
      </c>
      <c r="G5751" s="176" t="s">
        <v>138</v>
      </c>
      <c r="H5751" s="176" t="s">
        <v>196</v>
      </c>
      <c r="I5751" s="176" t="s">
        <v>196</v>
      </c>
      <c r="J5751" s="250" t="s">
        <v>77</v>
      </c>
      <c r="K5751" s="178">
        <v>314944</v>
      </c>
      <c r="L5751" s="178">
        <v>0</v>
      </c>
      <c r="M5751" s="178">
        <v>0</v>
      </c>
      <c r="N5751" s="182" t="s">
        <v>146</v>
      </c>
      <c r="O5751" s="183" t="s">
        <v>146</v>
      </c>
    </row>
    <row r="5752" spans="1:15" customFormat="1" ht="15.5" x14ac:dyDescent="0.35">
      <c r="A5752" s="123" t="s">
        <v>12241</v>
      </c>
      <c r="B5752" s="124" t="s">
        <v>12242</v>
      </c>
      <c r="C5752" s="123" t="s">
        <v>109</v>
      </c>
      <c r="D5752" s="123" t="s">
        <v>368</v>
      </c>
      <c r="E5752" s="123" t="s">
        <v>2130</v>
      </c>
      <c r="F5752" s="123">
        <v>2024</v>
      </c>
      <c r="G5752" s="123" t="s">
        <v>251</v>
      </c>
      <c r="H5752" s="123" t="s">
        <v>182</v>
      </c>
      <c r="I5752" s="123" t="s">
        <v>330</v>
      </c>
      <c r="J5752" s="251" t="s">
        <v>77</v>
      </c>
      <c r="K5752" s="181">
        <v>1</v>
      </c>
      <c r="L5752" s="181">
        <v>0</v>
      </c>
      <c r="M5752" s="181">
        <v>0</v>
      </c>
      <c r="N5752" s="182" t="s">
        <v>146</v>
      </c>
      <c r="O5752" s="183" t="s">
        <v>146</v>
      </c>
    </row>
    <row r="5753" spans="1:15" customFormat="1" ht="15.5" x14ac:dyDescent="0.35">
      <c r="A5753" s="176" t="s">
        <v>12243</v>
      </c>
      <c r="B5753" s="177" t="s">
        <v>12244</v>
      </c>
      <c r="C5753" s="176" t="s">
        <v>89</v>
      </c>
      <c r="D5753" s="176" t="s">
        <v>221</v>
      </c>
      <c r="E5753" s="176" t="s">
        <v>222</v>
      </c>
      <c r="F5753" s="176">
        <v>2024</v>
      </c>
      <c r="G5753" s="176" t="s">
        <v>138</v>
      </c>
      <c r="H5753" s="176" t="s">
        <v>419</v>
      </c>
      <c r="I5753" s="176" t="s">
        <v>2163</v>
      </c>
      <c r="J5753" s="250" t="s">
        <v>13</v>
      </c>
      <c r="K5753" s="178">
        <v>3471</v>
      </c>
      <c r="L5753" s="178">
        <v>0</v>
      </c>
      <c r="M5753" s="178">
        <v>0</v>
      </c>
      <c r="N5753" s="182" t="s">
        <v>146</v>
      </c>
      <c r="O5753" s="183" t="s">
        <v>146</v>
      </c>
    </row>
    <row r="5754" spans="1:15" customFormat="1" ht="15.5" x14ac:dyDescent="0.35">
      <c r="A5754" s="123" t="s">
        <v>12245</v>
      </c>
      <c r="B5754" s="124" t="s">
        <v>12246</v>
      </c>
      <c r="C5754" s="123" t="s">
        <v>93</v>
      </c>
      <c r="D5754" s="123" t="s">
        <v>234</v>
      </c>
      <c r="E5754" s="123" t="s">
        <v>155</v>
      </c>
      <c r="F5754" s="123">
        <v>2024</v>
      </c>
      <c r="G5754" s="123" t="s">
        <v>251</v>
      </c>
      <c r="H5754" s="123" t="s">
        <v>414</v>
      </c>
      <c r="I5754" s="123" t="s">
        <v>415</v>
      </c>
      <c r="J5754" s="251" t="s">
        <v>14</v>
      </c>
      <c r="K5754" s="181">
        <v>182470</v>
      </c>
      <c r="L5754" s="181">
        <v>0</v>
      </c>
      <c r="M5754" s="181">
        <v>0</v>
      </c>
      <c r="N5754" s="182" t="s">
        <v>146</v>
      </c>
      <c r="O5754" s="183" t="s">
        <v>146</v>
      </c>
    </row>
    <row r="5755" spans="1:15" customFormat="1" ht="15.5" x14ac:dyDescent="0.35">
      <c r="A5755" s="176" t="s">
        <v>12247</v>
      </c>
      <c r="B5755" s="177" t="s">
        <v>12248</v>
      </c>
      <c r="C5755" s="176" t="s">
        <v>92</v>
      </c>
      <c r="D5755" s="176" t="s">
        <v>361</v>
      </c>
      <c r="E5755" s="176" t="s">
        <v>2227</v>
      </c>
      <c r="F5755" s="176">
        <v>2024</v>
      </c>
      <c r="G5755" s="176" t="s">
        <v>138</v>
      </c>
      <c r="H5755" s="176" t="s">
        <v>151</v>
      </c>
      <c r="I5755" s="176" t="s">
        <v>200</v>
      </c>
      <c r="J5755" s="250" t="s">
        <v>14</v>
      </c>
      <c r="K5755" s="178">
        <v>443793</v>
      </c>
      <c r="L5755" s="178">
        <v>0</v>
      </c>
      <c r="M5755" s="178">
        <v>0</v>
      </c>
      <c r="N5755" s="182" t="s">
        <v>146</v>
      </c>
      <c r="O5755" s="183" t="s">
        <v>146</v>
      </c>
    </row>
    <row r="5756" spans="1:15" customFormat="1" ht="15.5" x14ac:dyDescent="0.35">
      <c r="A5756" s="123" t="s">
        <v>12249</v>
      </c>
      <c r="B5756" s="124" t="s">
        <v>12250</v>
      </c>
      <c r="C5756" s="123" t="s">
        <v>89</v>
      </c>
      <c r="D5756" s="123" t="s">
        <v>495</v>
      </c>
      <c r="E5756" s="123" t="s">
        <v>496</v>
      </c>
      <c r="F5756" s="123">
        <v>2024</v>
      </c>
      <c r="G5756" s="123" t="s">
        <v>138</v>
      </c>
      <c r="H5756" s="123" t="s">
        <v>847</v>
      </c>
      <c r="I5756" s="123" t="s">
        <v>848</v>
      </c>
      <c r="J5756" s="251" t="s">
        <v>14</v>
      </c>
      <c r="K5756" s="181">
        <v>310251</v>
      </c>
      <c r="L5756" s="181">
        <v>0</v>
      </c>
      <c r="M5756" s="181">
        <v>0</v>
      </c>
      <c r="N5756" s="182" t="s">
        <v>146</v>
      </c>
      <c r="O5756" s="183" t="s">
        <v>146</v>
      </c>
    </row>
    <row r="5757" spans="1:15" customFormat="1" ht="15.5" x14ac:dyDescent="0.35">
      <c r="A5757" s="176" t="s">
        <v>12251</v>
      </c>
      <c r="B5757" s="177" t="s">
        <v>12252</v>
      </c>
      <c r="C5757" s="176" t="s">
        <v>92</v>
      </c>
      <c r="D5757" s="176" t="s">
        <v>361</v>
      </c>
      <c r="E5757" s="176" t="s">
        <v>1228</v>
      </c>
      <c r="F5757" s="176">
        <v>2024</v>
      </c>
      <c r="G5757" s="176" t="s">
        <v>138</v>
      </c>
      <c r="H5757" s="176" t="s">
        <v>151</v>
      </c>
      <c r="I5757" s="176" t="s">
        <v>200</v>
      </c>
      <c r="J5757" s="250" t="s">
        <v>14</v>
      </c>
      <c r="K5757" s="178">
        <v>202253</v>
      </c>
      <c r="L5757" s="178">
        <v>0</v>
      </c>
      <c r="M5757" s="178">
        <v>0</v>
      </c>
      <c r="N5757" s="182" t="s">
        <v>146</v>
      </c>
      <c r="O5757" s="183" t="s">
        <v>146</v>
      </c>
    </row>
    <row r="5758" spans="1:15" customFormat="1" ht="15.5" x14ac:dyDescent="0.35">
      <c r="A5758" s="123" t="s">
        <v>12253</v>
      </c>
      <c r="B5758" s="124" t="s">
        <v>12254</v>
      </c>
      <c r="C5758" s="123" t="s">
        <v>96</v>
      </c>
      <c r="D5758" s="123" t="s">
        <v>166</v>
      </c>
      <c r="E5758" s="123" t="s">
        <v>167</v>
      </c>
      <c r="F5758" s="123">
        <v>2024</v>
      </c>
      <c r="G5758" s="123" t="s">
        <v>138</v>
      </c>
      <c r="H5758" s="123" t="s">
        <v>419</v>
      </c>
      <c r="I5758" s="123" t="s">
        <v>218</v>
      </c>
      <c r="J5758" s="251" t="s">
        <v>77</v>
      </c>
      <c r="K5758" s="181">
        <v>584462</v>
      </c>
      <c r="L5758" s="181">
        <v>0</v>
      </c>
      <c r="M5758" s="181">
        <v>0</v>
      </c>
      <c r="N5758" s="182" t="s">
        <v>146</v>
      </c>
      <c r="O5758" s="183" t="s">
        <v>146</v>
      </c>
    </row>
    <row r="5759" spans="1:15" customFormat="1" ht="15.5" x14ac:dyDescent="0.35">
      <c r="A5759" s="176" t="s">
        <v>12255</v>
      </c>
      <c r="B5759" s="177" t="s">
        <v>12256</v>
      </c>
      <c r="C5759" s="176" t="s">
        <v>74</v>
      </c>
      <c r="D5759" s="176" t="s">
        <v>155</v>
      </c>
      <c r="E5759" s="176" t="s">
        <v>155</v>
      </c>
      <c r="F5759" s="176">
        <v>2024</v>
      </c>
      <c r="G5759" s="176" t="s">
        <v>138</v>
      </c>
      <c r="H5759" s="176" t="s">
        <v>151</v>
      </c>
      <c r="I5759" s="176" t="s">
        <v>4153</v>
      </c>
      <c r="J5759" s="250" t="s">
        <v>14</v>
      </c>
      <c r="K5759" s="178">
        <v>46575</v>
      </c>
      <c r="L5759" s="178">
        <v>0</v>
      </c>
      <c r="M5759" s="178">
        <v>0</v>
      </c>
      <c r="N5759" s="182" t="s">
        <v>146</v>
      </c>
      <c r="O5759" s="183" t="s">
        <v>146</v>
      </c>
    </row>
    <row r="5760" spans="1:15" customFormat="1" ht="15.5" x14ac:dyDescent="0.35">
      <c r="A5760" s="123" t="s">
        <v>12257</v>
      </c>
      <c r="B5760" s="124" t="s">
        <v>12258</v>
      </c>
      <c r="C5760" s="123" t="s">
        <v>91</v>
      </c>
      <c r="D5760" s="123" t="s">
        <v>155</v>
      </c>
      <c r="E5760" s="123" t="s">
        <v>155</v>
      </c>
      <c r="F5760" s="123">
        <v>2024</v>
      </c>
      <c r="G5760" s="123" t="s">
        <v>138</v>
      </c>
      <c r="H5760" s="123" t="s">
        <v>151</v>
      </c>
      <c r="I5760" s="123" t="s">
        <v>200</v>
      </c>
      <c r="J5760" s="251" t="s">
        <v>77</v>
      </c>
      <c r="K5760" s="181">
        <v>30000</v>
      </c>
      <c r="L5760" s="181">
        <v>0</v>
      </c>
      <c r="M5760" s="181">
        <v>0</v>
      </c>
      <c r="N5760" s="182" t="s">
        <v>146</v>
      </c>
      <c r="O5760" s="183" t="s">
        <v>146</v>
      </c>
    </row>
    <row r="5761" spans="1:15" customFormat="1" ht="15.5" x14ac:dyDescent="0.35">
      <c r="A5761" s="176" t="s">
        <v>12259</v>
      </c>
      <c r="B5761" s="177" t="s">
        <v>12260</v>
      </c>
      <c r="C5761" s="176" t="s">
        <v>91</v>
      </c>
      <c r="D5761" s="176" t="s">
        <v>384</v>
      </c>
      <c r="E5761" s="176" t="s">
        <v>518</v>
      </c>
      <c r="F5761" s="176">
        <v>2024</v>
      </c>
      <c r="G5761" s="176" t="s">
        <v>138</v>
      </c>
      <c r="H5761" s="176" t="s">
        <v>196</v>
      </c>
      <c r="I5761" s="176" t="s">
        <v>196</v>
      </c>
      <c r="J5761" s="250" t="s">
        <v>77</v>
      </c>
      <c r="K5761" s="178">
        <v>36954</v>
      </c>
      <c r="L5761" s="178">
        <v>0</v>
      </c>
      <c r="M5761" s="178">
        <v>0</v>
      </c>
      <c r="N5761" s="182" t="s">
        <v>146</v>
      </c>
      <c r="O5761" s="183" t="s">
        <v>146</v>
      </c>
    </row>
    <row r="5762" spans="1:15" customFormat="1" ht="15.5" x14ac:dyDescent="0.35">
      <c r="A5762" s="123" t="s">
        <v>12261</v>
      </c>
      <c r="B5762" s="124" t="s">
        <v>12262</v>
      </c>
      <c r="C5762" s="123" t="s">
        <v>96</v>
      </c>
      <c r="D5762" s="123" t="s">
        <v>166</v>
      </c>
      <c r="E5762" s="123" t="s">
        <v>1012</v>
      </c>
      <c r="F5762" s="123">
        <v>2024</v>
      </c>
      <c r="G5762" s="123" t="s">
        <v>138</v>
      </c>
      <c r="H5762" s="123" t="s">
        <v>162</v>
      </c>
      <c r="I5762" s="123" t="s">
        <v>218</v>
      </c>
      <c r="J5762" s="251" t="s">
        <v>77</v>
      </c>
      <c r="K5762" s="181">
        <v>62918</v>
      </c>
      <c r="L5762" s="181">
        <v>0</v>
      </c>
      <c r="M5762" s="181">
        <v>0</v>
      </c>
      <c r="N5762" s="182" t="s">
        <v>146</v>
      </c>
      <c r="O5762" s="183" t="s">
        <v>146</v>
      </c>
    </row>
    <row r="5763" spans="1:15" customFormat="1" ht="15.5" x14ac:dyDescent="0.35">
      <c r="A5763" s="176" t="s">
        <v>12263</v>
      </c>
      <c r="B5763" s="177" t="s">
        <v>12264</v>
      </c>
      <c r="C5763" s="176" t="s">
        <v>90</v>
      </c>
      <c r="D5763" s="176" t="s">
        <v>404</v>
      </c>
      <c r="E5763" s="176" t="s">
        <v>2772</v>
      </c>
      <c r="F5763" s="176">
        <v>2024</v>
      </c>
      <c r="G5763" s="176" t="s">
        <v>138</v>
      </c>
      <c r="H5763" s="176" t="s">
        <v>210</v>
      </c>
      <c r="I5763" s="176" t="s">
        <v>429</v>
      </c>
      <c r="J5763" s="250" t="s">
        <v>14</v>
      </c>
      <c r="K5763" s="178">
        <v>50817</v>
      </c>
      <c r="L5763" s="178">
        <v>0</v>
      </c>
      <c r="M5763" s="178">
        <v>0</v>
      </c>
      <c r="N5763" s="182" t="s">
        <v>146</v>
      </c>
      <c r="O5763" s="183" t="s">
        <v>146</v>
      </c>
    </row>
    <row r="5764" spans="1:15" customFormat="1" ht="15.5" x14ac:dyDescent="0.35">
      <c r="A5764" s="123" t="s">
        <v>12265</v>
      </c>
      <c r="B5764" s="124" t="s">
        <v>12266</v>
      </c>
      <c r="C5764" s="123" t="s">
        <v>96</v>
      </c>
      <c r="D5764" s="123" t="s">
        <v>166</v>
      </c>
      <c r="E5764" s="123" t="s">
        <v>977</v>
      </c>
      <c r="F5764" s="123">
        <v>2024</v>
      </c>
      <c r="G5764" s="123" t="s">
        <v>138</v>
      </c>
      <c r="H5764" s="123" t="s">
        <v>419</v>
      </c>
      <c r="I5764" s="123" t="s">
        <v>218</v>
      </c>
      <c r="J5764" s="251" t="s">
        <v>77</v>
      </c>
      <c r="K5764" s="181">
        <v>160000</v>
      </c>
      <c r="L5764" s="181">
        <v>0</v>
      </c>
      <c r="M5764" s="181">
        <v>0</v>
      </c>
      <c r="N5764" s="182" t="s">
        <v>146</v>
      </c>
      <c r="O5764" s="183" t="s">
        <v>146</v>
      </c>
    </row>
    <row r="5765" spans="1:15" customFormat="1" ht="15.5" x14ac:dyDescent="0.35">
      <c r="A5765" s="176" t="s">
        <v>12267</v>
      </c>
      <c r="B5765" s="177" t="s">
        <v>12268</v>
      </c>
      <c r="C5765" s="176" t="s">
        <v>100</v>
      </c>
      <c r="D5765" s="176" t="s">
        <v>1471</v>
      </c>
      <c r="E5765" s="176" t="s">
        <v>6228</v>
      </c>
      <c r="F5765" s="176">
        <v>2024</v>
      </c>
      <c r="G5765" s="176" t="s">
        <v>138</v>
      </c>
      <c r="H5765" s="176" t="s">
        <v>151</v>
      </c>
      <c r="I5765" s="176" t="s">
        <v>152</v>
      </c>
      <c r="J5765" s="250" t="s">
        <v>13</v>
      </c>
      <c r="K5765" s="178">
        <v>155250</v>
      </c>
      <c r="L5765" s="178">
        <v>0</v>
      </c>
      <c r="M5765" s="178">
        <v>0</v>
      </c>
      <c r="N5765" s="182" t="s">
        <v>146</v>
      </c>
      <c r="O5765" s="183" t="s">
        <v>146</v>
      </c>
    </row>
    <row r="5766" spans="1:15" customFormat="1" ht="15.5" x14ac:dyDescent="0.35">
      <c r="A5766" s="123" t="s">
        <v>12269</v>
      </c>
      <c r="B5766" s="124" t="s">
        <v>12270</v>
      </c>
      <c r="C5766" s="123" t="s">
        <v>109</v>
      </c>
      <c r="D5766" s="123" t="s">
        <v>368</v>
      </c>
      <c r="E5766" s="123" t="s">
        <v>1070</v>
      </c>
      <c r="F5766" s="123">
        <v>2024</v>
      </c>
      <c r="G5766" s="123" t="s">
        <v>138</v>
      </c>
      <c r="H5766" s="123" t="s">
        <v>139</v>
      </c>
      <c r="I5766" s="123" t="s">
        <v>168</v>
      </c>
      <c r="J5766" s="251" t="s">
        <v>77</v>
      </c>
      <c r="K5766" s="181">
        <v>7975</v>
      </c>
      <c r="L5766" s="181">
        <v>0</v>
      </c>
      <c r="M5766" s="181">
        <v>0</v>
      </c>
      <c r="N5766" s="182" t="s">
        <v>146</v>
      </c>
      <c r="O5766" s="183" t="s">
        <v>146</v>
      </c>
    </row>
    <row r="5767" spans="1:15" customFormat="1" ht="15.5" x14ac:dyDescent="0.35">
      <c r="A5767" s="176" t="s">
        <v>12271</v>
      </c>
      <c r="B5767" s="177" t="s">
        <v>12272</v>
      </c>
      <c r="C5767" s="176" t="s">
        <v>93</v>
      </c>
      <c r="D5767" s="176" t="s">
        <v>315</v>
      </c>
      <c r="E5767" s="176" t="s">
        <v>315</v>
      </c>
      <c r="F5767" s="176">
        <v>2024</v>
      </c>
      <c r="G5767" s="176" t="s">
        <v>251</v>
      </c>
      <c r="H5767" s="176" t="s">
        <v>144</v>
      </c>
      <c r="I5767" s="176" t="s">
        <v>226</v>
      </c>
      <c r="J5767" s="250" t="s">
        <v>77</v>
      </c>
      <c r="K5767" s="178">
        <v>1155671</v>
      </c>
      <c r="L5767" s="178">
        <v>0</v>
      </c>
      <c r="M5767" s="178">
        <v>0</v>
      </c>
      <c r="N5767" s="182" t="s">
        <v>146</v>
      </c>
      <c r="O5767" s="183" t="s">
        <v>146</v>
      </c>
    </row>
    <row r="5768" spans="1:15" customFormat="1" ht="15.5" x14ac:dyDescent="0.35">
      <c r="A5768" s="123" t="s">
        <v>12273</v>
      </c>
      <c r="B5768" s="124" t="s">
        <v>12274</v>
      </c>
      <c r="C5768" s="123" t="s">
        <v>96</v>
      </c>
      <c r="D5768" s="123" t="s">
        <v>166</v>
      </c>
      <c r="E5768" s="123" t="s">
        <v>281</v>
      </c>
      <c r="F5768" s="123">
        <v>2024</v>
      </c>
      <c r="G5768" s="123" t="s">
        <v>138</v>
      </c>
      <c r="H5768" s="123" t="s">
        <v>151</v>
      </c>
      <c r="I5768" s="123" t="s">
        <v>200</v>
      </c>
      <c r="J5768" s="251" t="s">
        <v>13</v>
      </c>
      <c r="K5768" s="181">
        <v>2900</v>
      </c>
      <c r="L5768" s="181">
        <v>0</v>
      </c>
      <c r="M5768" s="181">
        <v>0</v>
      </c>
      <c r="N5768" s="182" t="s">
        <v>146</v>
      </c>
      <c r="O5768" s="183" t="s">
        <v>146</v>
      </c>
    </row>
    <row r="5769" spans="1:15" customFormat="1" ht="15.5" x14ac:dyDescent="0.35">
      <c r="A5769" s="176" t="s">
        <v>12275</v>
      </c>
      <c r="B5769" s="177" t="s">
        <v>12276</v>
      </c>
      <c r="C5769" s="176" t="s">
        <v>292</v>
      </c>
      <c r="D5769" s="176" t="s">
        <v>72</v>
      </c>
      <c r="E5769" s="176" t="s">
        <v>1526</v>
      </c>
      <c r="F5769" s="176">
        <v>2024</v>
      </c>
      <c r="G5769" s="176" t="s">
        <v>138</v>
      </c>
      <c r="H5769" s="176" t="s">
        <v>182</v>
      </c>
      <c r="I5769" s="176" t="s">
        <v>330</v>
      </c>
      <c r="J5769" s="250" t="s">
        <v>14</v>
      </c>
      <c r="K5769" s="178">
        <v>300000</v>
      </c>
      <c r="L5769" s="178">
        <v>0</v>
      </c>
      <c r="M5769" s="178">
        <v>0</v>
      </c>
      <c r="N5769" s="182" t="s">
        <v>146</v>
      </c>
      <c r="O5769" s="183" t="s">
        <v>146</v>
      </c>
    </row>
    <row r="5770" spans="1:15" customFormat="1" ht="15.5" x14ac:dyDescent="0.35">
      <c r="A5770" s="123" t="s">
        <v>12277</v>
      </c>
      <c r="B5770" s="124" t="s">
        <v>12278</v>
      </c>
      <c r="C5770" s="123" t="s">
        <v>96</v>
      </c>
      <c r="D5770" s="123" t="s">
        <v>166</v>
      </c>
      <c r="E5770" s="123" t="s">
        <v>558</v>
      </c>
      <c r="F5770" s="123">
        <v>2024</v>
      </c>
      <c r="G5770" s="123" t="s">
        <v>138</v>
      </c>
      <c r="H5770" s="123" t="s">
        <v>151</v>
      </c>
      <c r="I5770" s="123" t="s">
        <v>152</v>
      </c>
      <c r="J5770" s="251" t="s">
        <v>77</v>
      </c>
      <c r="K5770" s="181">
        <v>44029087</v>
      </c>
      <c r="L5770" s="181">
        <v>0</v>
      </c>
      <c r="M5770" s="181">
        <v>0</v>
      </c>
      <c r="N5770" s="182" t="s">
        <v>146</v>
      </c>
      <c r="O5770" s="183" t="s">
        <v>146</v>
      </c>
    </row>
    <row r="5771" spans="1:15" customFormat="1" ht="15.5" x14ac:dyDescent="0.35">
      <c r="A5771" s="176" t="s">
        <v>12279</v>
      </c>
      <c r="B5771" s="177" t="s">
        <v>12280</v>
      </c>
      <c r="C5771" s="176" t="s">
        <v>109</v>
      </c>
      <c r="D5771" s="176" t="s">
        <v>368</v>
      </c>
      <c r="E5771" s="176" t="s">
        <v>2709</v>
      </c>
      <c r="F5771" s="176">
        <v>2024</v>
      </c>
      <c r="G5771" s="176" t="s">
        <v>138</v>
      </c>
      <c r="H5771" s="176" t="s">
        <v>321</v>
      </c>
      <c r="I5771" s="176" t="s">
        <v>322</v>
      </c>
      <c r="J5771" s="250" t="s">
        <v>13</v>
      </c>
      <c r="K5771" s="178">
        <v>117725</v>
      </c>
      <c r="L5771" s="178">
        <v>0</v>
      </c>
      <c r="M5771" s="178">
        <v>0</v>
      </c>
      <c r="N5771" s="182" t="s">
        <v>146</v>
      </c>
      <c r="O5771" s="183" t="s">
        <v>146</v>
      </c>
    </row>
    <row r="5772" spans="1:15" customFormat="1" ht="15.5" x14ac:dyDescent="0.35">
      <c r="A5772" s="123" t="s">
        <v>12281</v>
      </c>
      <c r="B5772" s="124" t="s">
        <v>12282</v>
      </c>
      <c r="C5772" s="123" t="s">
        <v>87</v>
      </c>
      <c r="D5772" s="123" t="s">
        <v>829</v>
      </c>
      <c r="E5772" s="123" t="s">
        <v>829</v>
      </c>
      <c r="F5772" s="123">
        <v>2024</v>
      </c>
      <c r="G5772" s="123" t="s">
        <v>138</v>
      </c>
      <c r="H5772" s="123" t="s">
        <v>182</v>
      </c>
      <c r="I5772" s="123" t="s">
        <v>330</v>
      </c>
      <c r="J5772" s="251" t="s">
        <v>77</v>
      </c>
      <c r="K5772" s="181">
        <v>96722</v>
      </c>
      <c r="L5772" s="181">
        <v>0</v>
      </c>
      <c r="M5772" s="181">
        <v>0</v>
      </c>
      <c r="N5772" s="182" t="s">
        <v>146</v>
      </c>
      <c r="O5772" s="183" t="s">
        <v>146</v>
      </c>
    </row>
    <row r="5773" spans="1:15" customFormat="1" ht="15.5" x14ac:dyDescent="0.35">
      <c r="A5773" s="176" t="s">
        <v>12283</v>
      </c>
      <c r="B5773" s="177" t="s">
        <v>12284</v>
      </c>
      <c r="C5773" s="176" t="s">
        <v>86</v>
      </c>
      <c r="D5773" s="176" t="s">
        <v>155</v>
      </c>
      <c r="E5773" s="176" t="s">
        <v>155</v>
      </c>
      <c r="F5773" s="176">
        <v>2024</v>
      </c>
      <c r="G5773" s="176" t="s">
        <v>138</v>
      </c>
      <c r="H5773" s="176" t="s">
        <v>210</v>
      </c>
      <c r="I5773" s="176" t="s">
        <v>429</v>
      </c>
      <c r="J5773" s="250" t="s">
        <v>14</v>
      </c>
      <c r="K5773" s="178">
        <v>413705</v>
      </c>
      <c r="L5773" s="178">
        <v>0</v>
      </c>
      <c r="M5773" s="178">
        <v>0</v>
      </c>
      <c r="N5773" s="182" t="s">
        <v>146</v>
      </c>
      <c r="O5773" s="183" t="s">
        <v>146</v>
      </c>
    </row>
    <row r="5774" spans="1:15" customFormat="1" ht="15.5" x14ac:dyDescent="0.35">
      <c r="A5774" s="123" t="s">
        <v>12285</v>
      </c>
      <c r="B5774" s="124" t="s">
        <v>12286</v>
      </c>
      <c r="C5774" s="123" t="s">
        <v>90</v>
      </c>
      <c r="D5774" s="123" t="s">
        <v>63</v>
      </c>
      <c r="E5774" s="123" t="s">
        <v>63</v>
      </c>
      <c r="F5774" s="123">
        <v>2024</v>
      </c>
      <c r="G5774" s="123" t="s">
        <v>138</v>
      </c>
      <c r="H5774" s="123" t="s">
        <v>182</v>
      </c>
      <c r="I5774" s="123" t="s">
        <v>330</v>
      </c>
      <c r="J5774" s="251" t="s">
        <v>13</v>
      </c>
      <c r="K5774" s="181">
        <v>2232</v>
      </c>
      <c r="L5774" s="181">
        <v>0</v>
      </c>
      <c r="M5774" s="181">
        <v>0</v>
      </c>
      <c r="N5774" s="182" t="s">
        <v>146</v>
      </c>
      <c r="O5774" s="183" t="s">
        <v>146</v>
      </c>
    </row>
    <row r="5775" spans="1:15" customFormat="1" ht="15.5" x14ac:dyDescent="0.35">
      <c r="A5775" s="176" t="s">
        <v>12287</v>
      </c>
      <c r="B5775" s="177" t="s">
        <v>12288</v>
      </c>
      <c r="C5775" s="176" t="s">
        <v>109</v>
      </c>
      <c r="D5775" s="176" t="s">
        <v>171</v>
      </c>
      <c r="E5775" s="176" t="s">
        <v>2740</v>
      </c>
      <c r="F5775" s="176">
        <v>2024</v>
      </c>
      <c r="G5775" s="176" t="s">
        <v>138</v>
      </c>
      <c r="H5775" s="176" t="s">
        <v>151</v>
      </c>
      <c r="I5775" s="176" t="s">
        <v>200</v>
      </c>
      <c r="J5775" s="250" t="s">
        <v>14</v>
      </c>
      <c r="K5775" s="178">
        <v>1685225</v>
      </c>
      <c r="L5775" s="178">
        <v>0</v>
      </c>
      <c r="M5775" s="178">
        <v>0</v>
      </c>
      <c r="N5775" s="182" t="s">
        <v>146</v>
      </c>
      <c r="O5775" s="183" t="s">
        <v>146</v>
      </c>
    </row>
    <row r="5776" spans="1:15" customFormat="1" ht="15.5" x14ac:dyDescent="0.35">
      <c r="A5776" s="123" t="s">
        <v>12289</v>
      </c>
      <c r="B5776" s="124" t="s">
        <v>12290</v>
      </c>
      <c r="C5776" s="123" t="s">
        <v>109</v>
      </c>
      <c r="D5776" s="123" t="s">
        <v>171</v>
      </c>
      <c r="E5776" s="123" t="s">
        <v>2740</v>
      </c>
      <c r="F5776" s="123">
        <v>2024</v>
      </c>
      <c r="G5776" s="123" t="s">
        <v>138</v>
      </c>
      <c r="H5776" s="123" t="s">
        <v>144</v>
      </c>
      <c r="I5776" s="123" t="s">
        <v>145</v>
      </c>
      <c r="J5776" s="251" t="s">
        <v>14</v>
      </c>
      <c r="K5776" s="181">
        <v>4060995</v>
      </c>
      <c r="L5776" s="181">
        <v>0</v>
      </c>
      <c r="M5776" s="181">
        <v>0</v>
      </c>
      <c r="N5776" s="182" t="s">
        <v>146</v>
      </c>
      <c r="O5776" s="183" t="s">
        <v>146</v>
      </c>
    </row>
    <row r="5777" spans="1:15" customFormat="1" ht="15.5" x14ac:dyDescent="0.35">
      <c r="A5777" s="176" t="s">
        <v>12291</v>
      </c>
      <c r="B5777" s="177" t="s">
        <v>12292</v>
      </c>
      <c r="C5777" s="176" t="s">
        <v>111</v>
      </c>
      <c r="D5777" s="176" t="s">
        <v>180</v>
      </c>
      <c r="E5777" s="176" t="s">
        <v>3319</v>
      </c>
      <c r="F5777" s="176">
        <v>2024</v>
      </c>
      <c r="G5777" s="176" t="s">
        <v>138</v>
      </c>
      <c r="H5777" s="176" t="s">
        <v>270</v>
      </c>
      <c r="I5777" s="176" t="s">
        <v>271</v>
      </c>
      <c r="J5777" s="250" t="s">
        <v>77</v>
      </c>
      <c r="K5777" s="178">
        <v>16160</v>
      </c>
      <c r="L5777" s="178">
        <v>0</v>
      </c>
      <c r="M5777" s="178">
        <v>0</v>
      </c>
      <c r="N5777" s="182" t="s">
        <v>146</v>
      </c>
      <c r="O5777" s="183" t="s">
        <v>146</v>
      </c>
    </row>
    <row r="5778" spans="1:15" customFormat="1" ht="15.5" x14ac:dyDescent="0.35">
      <c r="A5778" s="123" t="s">
        <v>12293</v>
      </c>
      <c r="B5778" s="124" t="s">
        <v>12294</v>
      </c>
      <c r="C5778" s="123" t="s">
        <v>109</v>
      </c>
      <c r="D5778" s="123" t="s">
        <v>368</v>
      </c>
      <c r="E5778" s="123" t="s">
        <v>2709</v>
      </c>
      <c r="F5778" s="123">
        <v>2024</v>
      </c>
      <c r="G5778" s="123" t="s">
        <v>138</v>
      </c>
      <c r="H5778" s="123" t="s">
        <v>210</v>
      </c>
      <c r="I5778" s="123" t="s">
        <v>429</v>
      </c>
      <c r="J5778" s="251" t="s">
        <v>77</v>
      </c>
      <c r="K5778" s="181">
        <v>9319903</v>
      </c>
      <c r="L5778" s="181">
        <v>0</v>
      </c>
      <c r="M5778" s="181">
        <v>0</v>
      </c>
      <c r="N5778" s="182" t="s">
        <v>146</v>
      </c>
      <c r="O5778" s="183" t="s">
        <v>146</v>
      </c>
    </row>
    <row r="5779" spans="1:15" customFormat="1" ht="15.5" x14ac:dyDescent="0.35">
      <c r="A5779" s="176" t="s">
        <v>12295</v>
      </c>
      <c r="B5779" s="177" t="s">
        <v>12296</v>
      </c>
      <c r="C5779" s="176" t="s">
        <v>96</v>
      </c>
      <c r="D5779" s="176" t="s">
        <v>136</v>
      </c>
      <c r="E5779" s="176" t="s">
        <v>982</v>
      </c>
      <c r="F5779" s="176">
        <v>2024</v>
      </c>
      <c r="G5779" s="176" t="s">
        <v>138</v>
      </c>
      <c r="H5779" s="176" t="s">
        <v>182</v>
      </c>
      <c r="I5779" s="176" t="s">
        <v>330</v>
      </c>
      <c r="J5779" s="250" t="s">
        <v>77</v>
      </c>
      <c r="K5779" s="178">
        <v>40150</v>
      </c>
      <c r="L5779" s="178">
        <v>0</v>
      </c>
      <c r="M5779" s="178">
        <v>0</v>
      </c>
      <c r="N5779" s="182" t="s">
        <v>146</v>
      </c>
      <c r="O5779" s="183" t="s">
        <v>146</v>
      </c>
    </row>
    <row r="5780" spans="1:15" customFormat="1" ht="15.5" x14ac:dyDescent="0.35">
      <c r="A5780" s="123" t="s">
        <v>12297</v>
      </c>
      <c r="B5780" s="124" t="s">
        <v>12298</v>
      </c>
      <c r="C5780" s="123" t="s">
        <v>91</v>
      </c>
      <c r="D5780" s="123" t="s">
        <v>393</v>
      </c>
      <c r="E5780" s="123" t="s">
        <v>4723</v>
      </c>
      <c r="F5780" s="123">
        <v>2024</v>
      </c>
      <c r="G5780" s="123" t="s">
        <v>138</v>
      </c>
      <c r="H5780" s="123" t="s">
        <v>144</v>
      </c>
      <c r="I5780" s="123" t="s">
        <v>943</v>
      </c>
      <c r="J5780" s="251" t="s">
        <v>13</v>
      </c>
      <c r="K5780" s="181">
        <v>1000</v>
      </c>
      <c r="L5780" s="181">
        <v>0</v>
      </c>
      <c r="M5780" s="181">
        <v>0</v>
      </c>
      <c r="N5780" s="182" t="s">
        <v>146</v>
      </c>
      <c r="O5780" s="183" t="s">
        <v>146</v>
      </c>
    </row>
    <row r="5781" spans="1:15" customFormat="1" ht="15.5" x14ac:dyDescent="0.35">
      <c r="A5781" s="176" t="s">
        <v>12299</v>
      </c>
      <c r="B5781" s="177" t="s">
        <v>12300</v>
      </c>
      <c r="C5781" s="176" t="s">
        <v>90</v>
      </c>
      <c r="D5781" s="176" t="s">
        <v>155</v>
      </c>
      <c r="E5781" s="176" t="s">
        <v>155</v>
      </c>
      <c r="F5781" s="176">
        <v>2024</v>
      </c>
      <c r="G5781" s="176" t="s">
        <v>138</v>
      </c>
      <c r="H5781" s="176" t="s">
        <v>162</v>
      </c>
      <c r="I5781" s="176" t="s">
        <v>238</v>
      </c>
      <c r="J5781" s="250" t="s">
        <v>77</v>
      </c>
      <c r="K5781" s="178">
        <v>147921</v>
      </c>
      <c r="L5781" s="178">
        <v>0</v>
      </c>
      <c r="M5781" s="178">
        <v>0</v>
      </c>
      <c r="N5781" s="182" t="s">
        <v>146</v>
      </c>
      <c r="O5781" s="183" t="s">
        <v>146</v>
      </c>
    </row>
    <row r="5782" spans="1:15" customFormat="1" ht="15.5" x14ac:dyDescent="0.35">
      <c r="A5782" s="123" t="s">
        <v>12301</v>
      </c>
      <c r="B5782" s="124" t="s">
        <v>12302</v>
      </c>
      <c r="C5782" s="123" t="s">
        <v>96</v>
      </c>
      <c r="D5782" s="123" t="s">
        <v>166</v>
      </c>
      <c r="E5782" s="123" t="s">
        <v>285</v>
      </c>
      <c r="F5782" s="123">
        <v>2024</v>
      </c>
      <c r="G5782" s="123" t="s">
        <v>138</v>
      </c>
      <c r="H5782" s="123" t="s">
        <v>144</v>
      </c>
      <c r="I5782" s="123" t="s">
        <v>913</v>
      </c>
      <c r="J5782" s="251" t="s">
        <v>77</v>
      </c>
      <c r="K5782" s="181">
        <v>343104</v>
      </c>
      <c r="L5782" s="181">
        <v>0</v>
      </c>
      <c r="M5782" s="181">
        <v>0</v>
      </c>
      <c r="N5782" s="182" t="s">
        <v>146</v>
      </c>
      <c r="O5782" s="183" t="s">
        <v>146</v>
      </c>
    </row>
    <row r="5783" spans="1:15" customFormat="1" ht="15.5" x14ac:dyDescent="0.35">
      <c r="A5783" s="176" t="s">
        <v>12303</v>
      </c>
      <c r="B5783" s="177" t="s">
        <v>12304</v>
      </c>
      <c r="C5783" s="176" t="s">
        <v>90</v>
      </c>
      <c r="D5783" s="176" t="s">
        <v>63</v>
      </c>
      <c r="E5783" s="176" t="s">
        <v>670</v>
      </c>
      <c r="F5783" s="176">
        <v>2024</v>
      </c>
      <c r="G5783" s="176" t="s">
        <v>251</v>
      </c>
      <c r="H5783" s="176" t="s">
        <v>182</v>
      </c>
      <c r="I5783" s="176" t="s">
        <v>330</v>
      </c>
      <c r="J5783" s="250" t="s">
        <v>13</v>
      </c>
      <c r="K5783" s="178">
        <v>32000</v>
      </c>
      <c r="L5783" s="178">
        <v>0</v>
      </c>
      <c r="M5783" s="178">
        <v>0</v>
      </c>
      <c r="N5783" s="182" t="s">
        <v>146</v>
      </c>
      <c r="O5783" s="183" t="s">
        <v>146</v>
      </c>
    </row>
    <row r="5784" spans="1:15" customFormat="1" ht="15.5" x14ac:dyDescent="0.35">
      <c r="A5784" s="123" t="s">
        <v>12305</v>
      </c>
      <c r="B5784" s="124" t="s">
        <v>12306</v>
      </c>
      <c r="C5784" s="123" t="s">
        <v>90</v>
      </c>
      <c r="D5784" s="123" t="s">
        <v>742</v>
      </c>
      <c r="E5784" s="123" t="s">
        <v>5667</v>
      </c>
      <c r="F5784" s="123">
        <v>2024</v>
      </c>
      <c r="G5784" s="123" t="s">
        <v>251</v>
      </c>
      <c r="H5784" s="123" t="s">
        <v>182</v>
      </c>
      <c r="I5784" s="123" t="s">
        <v>330</v>
      </c>
      <c r="J5784" s="251" t="s">
        <v>13</v>
      </c>
      <c r="K5784" s="181">
        <v>32000</v>
      </c>
      <c r="L5784" s="181">
        <v>0</v>
      </c>
      <c r="M5784" s="181">
        <v>0</v>
      </c>
      <c r="N5784" s="182" t="s">
        <v>146</v>
      </c>
      <c r="O5784" s="183" t="s">
        <v>146</v>
      </c>
    </row>
    <row r="5785" spans="1:15" customFormat="1" ht="15.5" x14ac:dyDescent="0.35">
      <c r="A5785" s="176" t="s">
        <v>12307</v>
      </c>
      <c r="B5785" s="177" t="s">
        <v>12308</v>
      </c>
      <c r="C5785" s="176" t="s">
        <v>93</v>
      </c>
      <c r="D5785" s="176" t="s">
        <v>194</v>
      </c>
      <c r="E5785" s="176" t="s">
        <v>194</v>
      </c>
      <c r="F5785" s="176">
        <v>2024</v>
      </c>
      <c r="G5785" s="176" t="s">
        <v>138</v>
      </c>
      <c r="H5785" s="176" t="s">
        <v>687</v>
      </c>
      <c r="I5785" s="176" t="s">
        <v>957</v>
      </c>
      <c r="J5785" s="250" t="s">
        <v>15</v>
      </c>
      <c r="K5785" s="178">
        <v>371933</v>
      </c>
      <c r="L5785" s="178">
        <v>0</v>
      </c>
      <c r="M5785" s="178">
        <v>0</v>
      </c>
      <c r="N5785" s="182" t="s">
        <v>146</v>
      </c>
      <c r="O5785" s="183" t="s">
        <v>146</v>
      </c>
    </row>
    <row r="5786" spans="1:15" customFormat="1" ht="15.5" x14ac:dyDescent="0.35">
      <c r="A5786" s="123" t="s">
        <v>12309</v>
      </c>
      <c r="B5786" s="124" t="s">
        <v>12310</v>
      </c>
      <c r="C5786" s="123" t="s">
        <v>90</v>
      </c>
      <c r="D5786" s="123" t="s">
        <v>742</v>
      </c>
      <c r="E5786" s="123" t="s">
        <v>4465</v>
      </c>
      <c r="F5786" s="123">
        <v>2024</v>
      </c>
      <c r="G5786" s="123" t="s">
        <v>251</v>
      </c>
      <c r="H5786" s="123" t="s">
        <v>182</v>
      </c>
      <c r="I5786" s="123" t="s">
        <v>330</v>
      </c>
      <c r="J5786" s="251" t="s">
        <v>13</v>
      </c>
      <c r="K5786" s="181">
        <v>32000</v>
      </c>
      <c r="L5786" s="181">
        <v>0</v>
      </c>
      <c r="M5786" s="181">
        <v>0</v>
      </c>
      <c r="N5786" s="182" t="s">
        <v>146</v>
      </c>
      <c r="O5786" s="183" t="s">
        <v>146</v>
      </c>
    </row>
    <row r="5787" spans="1:15" customFormat="1" ht="15.5" x14ac:dyDescent="0.35">
      <c r="A5787" s="176" t="s">
        <v>12311</v>
      </c>
      <c r="B5787" s="177" t="s">
        <v>12312</v>
      </c>
      <c r="C5787" s="176" t="s">
        <v>100</v>
      </c>
      <c r="D5787" s="176" t="s">
        <v>155</v>
      </c>
      <c r="E5787" s="176" t="s">
        <v>155</v>
      </c>
      <c r="F5787" s="176">
        <v>2024</v>
      </c>
      <c r="G5787" s="176" t="s">
        <v>138</v>
      </c>
      <c r="H5787" s="176" t="s">
        <v>321</v>
      </c>
      <c r="I5787" s="176" t="s">
        <v>830</v>
      </c>
      <c r="J5787" s="250" t="s">
        <v>14</v>
      </c>
      <c r="K5787" s="178">
        <v>11550</v>
      </c>
      <c r="L5787" s="178">
        <v>0</v>
      </c>
      <c r="M5787" s="178">
        <v>0</v>
      </c>
      <c r="N5787" s="182" t="s">
        <v>146</v>
      </c>
      <c r="O5787" s="183" t="s">
        <v>146</v>
      </c>
    </row>
    <row r="5788" spans="1:15" customFormat="1" ht="15.5" x14ac:dyDescent="0.35">
      <c r="A5788" s="123" t="s">
        <v>12313</v>
      </c>
      <c r="B5788" s="124" t="s">
        <v>12314</v>
      </c>
      <c r="C5788" s="123" t="s">
        <v>100</v>
      </c>
      <c r="D5788" s="123" t="s">
        <v>155</v>
      </c>
      <c r="E5788" s="123" t="s">
        <v>155</v>
      </c>
      <c r="F5788" s="123">
        <v>2024</v>
      </c>
      <c r="G5788" s="123" t="s">
        <v>138</v>
      </c>
      <c r="H5788" s="123" t="s">
        <v>210</v>
      </c>
      <c r="I5788" s="123" t="s">
        <v>429</v>
      </c>
      <c r="J5788" s="251" t="s">
        <v>77</v>
      </c>
      <c r="K5788" s="181">
        <v>1864</v>
      </c>
      <c r="L5788" s="181">
        <v>0</v>
      </c>
      <c r="M5788" s="181">
        <v>0</v>
      </c>
      <c r="N5788" s="182" t="s">
        <v>146</v>
      </c>
      <c r="O5788" s="183" t="s">
        <v>146</v>
      </c>
    </row>
    <row r="5789" spans="1:15" customFormat="1" ht="15.5" x14ac:dyDescent="0.35">
      <c r="A5789" s="176" t="s">
        <v>12315</v>
      </c>
      <c r="B5789" s="177" t="s">
        <v>12316</v>
      </c>
      <c r="C5789" s="176" t="s">
        <v>98</v>
      </c>
      <c r="D5789" s="176" t="s">
        <v>365</v>
      </c>
      <c r="E5789" s="176" t="s">
        <v>1999</v>
      </c>
      <c r="F5789" s="176">
        <v>2024</v>
      </c>
      <c r="G5789" s="176" t="s">
        <v>138</v>
      </c>
      <c r="H5789" s="176" t="s">
        <v>182</v>
      </c>
      <c r="I5789" s="176" t="s">
        <v>330</v>
      </c>
      <c r="J5789" s="250" t="s">
        <v>77</v>
      </c>
      <c r="K5789" s="178">
        <v>161800</v>
      </c>
      <c r="L5789" s="178">
        <v>0</v>
      </c>
      <c r="M5789" s="178">
        <v>0</v>
      </c>
      <c r="N5789" s="182" t="s">
        <v>146</v>
      </c>
      <c r="O5789" s="183" t="s">
        <v>146</v>
      </c>
    </row>
    <row r="5790" spans="1:15" customFormat="1" ht="15.5" x14ac:dyDescent="0.35">
      <c r="A5790" s="123" t="s">
        <v>12317</v>
      </c>
      <c r="B5790" s="124" t="s">
        <v>12318</v>
      </c>
      <c r="C5790" s="123" t="s">
        <v>111</v>
      </c>
      <c r="D5790" s="123" t="s">
        <v>319</v>
      </c>
      <c r="E5790" s="123" t="s">
        <v>553</v>
      </c>
      <c r="F5790" s="123">
        <v>2024</v>
      </c>
      <c r="G5790" s="123" t="s">
        <v>251</v>
      </c>
      <c r="H5790" s="123" t="s">
        <v>182</v>
      </c>
      <c r="I5790" s="123" t="s">
        <v>330</v>
      </c>
      <c r="J5790" s="251" t="s">
        <v>77</v>
      </c>
      <c r="K5790" s="181">
        <v>130000</v>
      </c>
      <c r="L5790" s="181">
        <v>0</v>
      </c>
      <c r="M5790" s="181">
        <v>0</v>
      </c>
      <c r="N5790" s="182" t="s">
        <v>146</v>
      </c>
      <c r="O5790" s="183" t="s">
        <v>146</v>
      </c>
    </row>
    <row r="5791" spans="1:15" customFormat="1" ht="15.5" x14ac:dyDescent="0.35">
      <c r="A5791" s="176" t="s">
        <v>12319</v>
      </c>
      <c r="B5791" s="177" t="s">
        <v>12320</v>
      </c>
      <c r="C5791" s="176" t="s">
        <v>109</v>
      </c>
      <c r="D5791" s="176" t="s">
        <v>368</v>
      </c>
      <c r="E5791" s="176" t="s">
        <v>1070</v>
      </c>
      <c r="F5791" s="176">
        <v>2024</v>
      </c>
      <c r="G5791" s="176" t="s">
        <v>251</v>
      </c>
      <c r="H5791" s="176" t="s">
        <v>182</v>
      </c>
      <c r="I5791" s="176" t="s">
        <v>330</v>
      </c>
      <c r="J5791" s="250" t="s">
        <v>13</v>
      </c>
      <c r="K5791" s="178">
        <v>20500</v>
      </c>
      <c r="L5791" s="178">
        <v>0</v>
      </c>
      <c r="M5791" s="178">
        <v>0</v>
      </c>
      <c r="N5791" s="182" t="s">
        <v>146</v>
      </c>
      <c r="O5791" s="183" t="s">
        <v>146</v>
      </c>
    </row>
    <row r="5792" spans="1:15" customFormat="1" ht="15.5" x14ac:dyDescent="0.35">
      <c r="A5792" s="123" t="s">
        <v>12321</v>
      </c>
      <c r="B5792" s="124" t="s">
        <v>12322</v>
      </c>
      <c r="C5792" s="123" t="s">
        <v>88</v>
      </c>
      <c r="D5792" s="123" t="s">
        <v>396</v>
      </c>
      <c r="E5792" s="123" t="s">
        <v>962</v>
      </c>
      <c r="F5792" s="123">
        <v>2024</v>
      </c>
      <c r="G5792" s="123" t="s">
        <v>138</v>
      </c>
      <c r="H5792" s="123" t="s">
        <v>151</v>
      </c>
      <c r="I5792" s="123" t="s">
        <v>200</v>
      </c>
      <c r="J5792" s="251" t="s">
        <v>14</v>
      </c>
      <c r="K5792" s="181">
        <v>35000</v>
      </c>
      <c r="L5792" s="181">
        <v>0</v>
      </c>
      <c r="M5792" s="181">
        <v>0</v>
      </c>
      <c r="N5792" s="182" t="s">
        <v>146</v>
      </c>
      <c r="O5792" s="183" t="s">
        <v>146</v>
      </c>
    </row>
    <row r="5793" spans="1:15" customFormat="1" ht="15.5" x14ac:dyDescent="0.35">
      <c r="A5793" s="176" t="s">
        <v>12323</v>
      </c>
      <c r="B5793" s="177" t="s">
        <v>12324</v>
      </c>
      <c r="C5793" s="176" t="s">
        <v>87</v>
      </c>
      <c r="D5793" s="176" t="s">
        <v>60</v>
      </c>
      <c r="E5793" s="176" t="s">
        <v>60</v>
      </c>
      <c r="F5793" s="176">
        <v>2024</v>
      </c>
      <c r="G5793" s="176" t="s">
        <v>138</v>
      </c>
      <c r="H5793" s="176" t="s">
        <v>414</v>
      </c>
      <c r="I5793" s="176" t="s">
        <v>415</v>
      </c>
      <c r="J5793" s="250" t="s">
        <v>77</v>
      </c>
      <c r="K5793" s="178">
        <v>184696</v>
      </c>
      <c r="L5793" s="178">
        <v>0</v>
      </c>
      <c r="M5793" s="178">
        <v>0</v>
      </c>
      <c r="N5793" s="182" t="s">
        <v>146</v>
      </c>
      <c r="O5793" s="183" t="s">
        <v>146</v>
      </c>
    </row>
    <row r="5794" spans="1:15" customFormat="1" ht="15.5" x14ac:dyDescent="0.35">
      <c r="A5794" s="123" t="s">
        <v>12325</v>
      </c>
      <c r="B5794" s="124" t="s">
        <v>12326</v>
      </c>
      <c r="C5794" s="123" t="s">
        <v>87</v>
      </c>
      <c r="D5794" s="123" t="s">
        <v>155</v>
      </c>
      <c r="E5794" s="123" t="s">
        <v>155</v>
      </c>
      <c r="F5794" s="123">
        <v>2024</v>
      </c>
      <c r="G5794" s="123" t="s">
        <v>138</v>
      </c>
      <c r="H5794" s="123" t="s">
        <v>210</v>
      </c>
      <c r="I5794" s="123" t="s">
        <v>211</v>
      </c>
      <c r="J5794" s="251" t="s">
        <v>77</v>
      </c>
      <c r="K5794" s="181">
        <v>1677390</v>
      </c>
      <c r="L5794" s="181">
        <v>0</v>
      </c>
      <c r="M5794" s="181">
        <v>0</v>
      </c>
      <c r="N5794" s="182" t="s">
        <v>146</v>
      </c>
      <c r="O5794" s="183" t="s">
        <v>146</v>
      </c>
    </row>
    <row r="5795" spans="1:15" customFormat="1" ht="15.5" x14ac:dyDescent="0.35">
      <c r="A5795" s="176" t="s">
        <v>12327</v>
      </c>
      <c r="B5795" s="177" t="s">
        <v>12328</v>
      </c>
      <c r="C5795" s="176" t="s">
        <v>109</v>
      </c>
      <c r="D5795" s="176" t="s">
        <v>368</v>
      </c>
      <c r="E5795" s="176" t="s">
        <v>368</v>
      </c>
      <c r="F5795" s="176">
        <v>2024</v>
      </c>
      <c r="G5795" s="176" t="s">
        <v>138</v>
      </c>
      <c r="H5795" s="176" t="s">
        <v>151</v>
      </c>
      <c r="I5795" s="176" t="s">
        <v>200</v>
      </c>
      <c r="J5795" s="250" t="s">
        <v>13</v>
      </c>
      <c r="K5795" s="178">
        <v>73505</v>
      </c>
      <c r="L5795" s="178">
        <v>0</v>
      </c>
      <c r="M5795" s="178">
        <v>0</v>
      </c>
      <c r="N5795" s="182" t="s">
        <v>146</v>
      </c>
      <c r="O5795" s="183" t="s">
        <v>146</v>
      </c>
    </row>
    <row r="5796" spans="1:15" customFormat="1" ht="15.5" x14ac:dyDescent="0.35">
      <c r="A5796" s="123" t="s">
        <v>12329</v>
      </c>
      <c r="B5796" s="124" t="s">
        <v>12330</v>
      </c>
      <c r="C5796" s="123" t="s">
        <v>98</v>
      </c>
      <c r="D5796" s="123" t="s">
        <v>400</v>
      </c>
      <c r="E5796" s="123" t="s">
        <v>1056</v>
      </c>
      <c r="F5796" s="123">
        <v>2024</v>
      </c>
      <c r="G5796" s="123" t="s">
        <v>138</v>
      </c>
      <c r="H5796" s="123" t="s">
        <v>182</v>
      </c>
      <c r="I5796" s="123" t="s">
        <v>330</v>
      </c>
      <c r="J5796" s="251" t="s">
        <v>77</v>
      </c>
      <c r="K5796" s="181">
        <v>101579</v>
      </c>
      <c r="L5796" s="181">
        <v>0</v>
      </c>
      <c r="M5796" s="181">
        <v>0</v>
      </c>
      <c r="N5796" s="182" t="s">
        <v>146</v>
      </c>
      <c r="O5796" s="183" t="s">
        <v>146</v>
      </c>
    </row>
    <row r="5797" spans="1:15" customFormat="1" ht="15.5" x14ac:dyDescent="0.35">
      <c r="A5797" s="176" t="s">
        <v>12331</v>
      </c>
      <c r="B5797" s="177" t="s">
        <v>12332</v>
      </c>
      <c r="C5797" s="176" t="s">
        <v>90</v>
      </c>
      <c r="D5797" s="176" t="s">
        <v>63</v>
      </c>
      <c r="E5797" s="176" t="s">
        <v>63</v>
      </c>
      <c r="F5797" s="176">
        <v>2024</v>
      </c>
      <c r="G5797" s="176" t="s">
        <v>138</v>
      </c>
      <c r="H5797" s="176" t="s">
        <v>182</v>
      </c>
      <c r="I5797" s="176" t="s">
        <v>330</v>
      </c>
      <c r="J5797" s="250" t="s">
        <v>77</v>
      </c>
      <c r="K5797" s="178">
        <v>627500</v>
      </c>
      <c r="L5797" s="178">
        <v>0</v>
      </c>
      <c r="M5797" s="178">
        <v>0</v>
      </c>
      <c r="N5797" s="182" t="s">
        <v>146</v>
      </c>
      <c r="O5797" s="183" t="s">
        <v>146</v>
      </c>
    </row>
    <row r="5798" spans="1:15" customFormat="1" ht="15.5" x14ac:dyDescent="0.35">
      <c r="A5798" s="123" t="s">
        <v>12333</v>
      </c>
      <c r="B5798" s="124" t="s">
        <v>12334</v>
      </c>
      <c r="C5798" s="123" t="s">
        <v>90</v>
      </c>
      <c r="D5798" s="123" t="s">
        <v>306</v>
      </c>
      <c r="E5798" s="123" t="s">
        <v>1116</v>
      </c>
      <c r="F5798" s="123">
        <v>2024</v>
      </c>
      <c r="G5798" s="123" t="s">
        <v>138</v>
      </c>
      <c r="H5798" s="123" t="s">
        <v>151</v>
      </c>
      <c r="I5798" s="123" t="s">
        <v>200</v>
      </c>
      <c r="J5798" s="251" t="s">
        <v>13</v>
      </c>
      <c r="K5798" s="181">
        <v>506600</v>
      </c>
      <c r="L5798" s="181">
        <v>0</v>
      </c>
      <c r="M5798" s="181">
        <v>0</v>
      </c>
      <c r="N5798" s="182" t="s">
        <v>146</v>
      </c>
      <c r="O5798" s="183" t="s">
        <v>146</v>
      </c>
    </row>
    <row r="5799" spans="1:15" customFormat="1" ht="15.5" x14ac:dyDescent="0.35">
      <c r="A5799" s="176" t="s">
        <v>12335</v>
      </c>
      <c r="B5799" s="177" t="s">
        <v>12336</v>
      </c>
      <c r="C5799" s="176" t="s">
        <v>98</v>
      </c>
      <c r="D5799" s="176" t="s">
        <v>400</v>
      </c>
      <c r="E5799" s="176" t="s">
        <v>401</v>
      </c>
      <c r="F5799" s="176">
        <v>2024</v>
      </c>
      <c r="G5799" s="176" t="s">
        <v>138</v>
      </c>
      <c r="H5799" s="176" t="s">
        <v>151</v>
      </c>
      <c r="I5799" s="176" t="s">
        <v>791</v>
      </c>
      <c r="J5799" s="250" t="s">
        <v>77</v>
      </c>
      <c r="K5799" s="178">
        <v>493600</v>
      </c>
      <c r="L5799" s="178">
        <v>0</v>
      </c>
      <c r="M5799" s="178">
        <v>0</v>
      </c>
      <c r="N5799" s="182" t="s">
        <v>146</v>
      </c>
      <c r="O5799" s="183" t="s">
        <v>146</v>
      </c>
    </row>
    <row r="5800" spans="1:15" customFormat="1" ht="15.5" x14ac:dyDescent="0.35">
      <c r="A5800" s="123" t="s">
        <v>12337</v>
      </c>
      <c r="B5800" s="124" t="s">
        <v>12338</v>
      </c>
      <c r="C5800" s="123" t="s">
        <v>109</v>
      </c>
      <c r="D5800" s="123" t="s">
        <v>368</v>
      </c>
      <c r="E5800" s="123" t="s">
        <v>609</v>
      </c>
      <c r="F5800" s="123">
        <v>2024</v>
      </c>
      <c r="G5800" s="123" t="s">
        <v>138</v>
      </c>
      <c r="H5800" s="123" t="s">
        <v>151</v>
      </c>
      <c r="I5800" s="123" t="s">
        <v>200</v>
      </c>
      <c r="J5800" s="251" t="s">
        <v>13</v>
      </c>
      <c r="K5800" s="181">
        <v>12591</v>
      </c>
      <c r="L5800" s="181">
        <v>0</v>
      </c>
      <c r="M5800" s="181">
        <v>0</v>
      </c>
      <c r="N5800" s="182" t="s">
        <v>146</v>
      </c>
      <c r="O5800" s="183" t="s">
        <v>146</v>
      </c>
    </row>
    <row r="5801" spans="1:15" customFormat="1" ht="15.5" x14ac:dyDescent="0.35">
      <c r="A5801" s="176" t="s">
        <v>12339</v>
      </c>
      <c r="B5801" s="177" t="s">
        <v>12340</v>
      </c>
      <c r="C5801" s="176" t="s">
        <v>86</v>
      </c>
      <c r="D5801" s="176" t="s">
        <v>906</v>
      </c>
      <c r="E5801" s="176" t="s">
        <v>2381</v>
      </c>
      <c r="F5801" s="176">
        <v>2024</v>
      </c>
      <c r="G5801" s="176" t="s">
        <v>251</v>
      </c>
      <c r="H5801" s="176" t="s">
        <v>182</v>
      </c>
      <c r="I5801" s="176" t="s">
        <v>330</v>
      </c>
      <c r="J5801" s="250" t="s">
        <v>13</v>
      </c>
      <c r="K5801" s="178">
        <v>100000</v>
      </c>
      <c r="L5801" s="178">
        <v>0</v>
      </c>
      <c r="M5801" s="178">
        <v>0</v>
      </c>
      <c r="N5801" s="182" t="s">
        <v>146</v>
      </c>
      <c r="O5801" s="183" t="s">
        <v>146</v>
      </c>
    </row>
    <row r="5802" spans="1:15" customFormat="1" ht="15.5" x14ac:dyDescent="0.35">
      <c r="A5802" s="123" t="s">
        <v>12341</v>
      </c>
      <c r="B5802" s="124" t="s">
        <v>12342</v>
      </c>
      <c r="C5802" s="123" t="s">
        <v>91</v>
      </c>
      <c r="D5802" s="123" t="s">
        <v>384</v>
      </c>
      <c r="E5802" s="123" t="s">
        <v>1062</v>
      </c>
      <c r="F5802" s="123">
        <v>2024</v>
      </c>
      <c r="G5802" s="123" t="s">
        <v>138</v>
      </c>
      <c r="H5802" s="123" t="s">
        <v>321</v>
      </c>
      <c r="I5802" s="123" t="s">
        <v>322</v>
      </c>
      <c r="J5802" s="251" t="s">
        <v>14</v>
      </c>
      <c r="K5802" s="181">
        <v>200000</v>
      </c>
      <c r="L5802" s="181">
        <v>0</v>
      </c>
      <c r="M5802" s="181">
        <v>0</v>
      </c>
      <c r="N5802" s="182" t="s">
        <v>146</v>
      </c>
      <c r="O5802" s="183" t="s">
        <v>146</v>
      </c>
    </row>
    <row r="5803" spans="1:15" customFormat="1" ht="15.5" x14ac:dyDescent="0.35">
      <c r="A5803" s="176" t="s">
        <v>12343</v>
      </c>
      <c r="B5803" s="177" t="s">
        <v>12344</v>
      </c>
      <c r="C5803" s="176" t="s">
        <v>74</v>
      </c>
      <c r="D5803" s="176" t="s">
        <v>155</v>
      </c>
      <c r="E5803" s="176" t="s">
        <v>155</v>
      </c>
      <c r="F5803" s="176">
        <v>2024</v>
      </c>
      <c r="G5803" s="176" t="s">
        <v>251</v>
      </c>
      <c r="H5803" s="176" t="s">
        <v>144</v>
      </c>
      <c r="I5803" s="176" t="s">
        <v>226</v>
      </c>
      <c r="J5803" s="250" t="s">
        <v>13</v>
      </c>
      <c r="K5803" s="178">
        <v>205000</v>
      </c>
      <c r="L5803" s="178">
        <v>0</v>
      </c>
      <c r="M5803" s="178">
        <v>0</v>
      </c>
      <c r="N5803" s="182" t="s">
        <v>146</v>
      </c>
      <c r="O5803" s="183" t="s">
        <v>146</v>
      </c>
    </row>
    <row r="5804" spans="1:15" customFormat="1" ht="15.5" x14ac:dyDescent="0.35">
      <c r="A5804" s="123" t="s">
        <v>12345</v>
      </c>
      <c r="B5804" s="124" t="s">
        <v>12346</v>
      </c>
      <c r="C5804" s="123" t="s">
        <v>109</v>
      </c>
      <c r="D5804" s="123" t="s">
        <v>171</v>
      </c>
      <c r="E5804" s="123" t="s">
        <v>1047</v>
      </c>
      <c r="F5804" s="123">
        <v>2024</v>
      </c>
      <c r="G5804" s="123" t="s">
        <v>138</v>
      </c>
      <c r="H5804" s="123" t="s">
        <v>151</v>
      </c>
      <c r="I5804" s="123" t="s">
        <v>200</v>
      </c>
      <c r="J5804" s="251" t="s">
        <v>77</v>
      </c>
      <c r="K5804" s="181">
        <v>4781205</v>
      </c>
      <c r="L5804" s="181">
        <v>0</v>
      </c>
      <c r="M5804" s="181">
        <v>0</v>
      </c>
      <c r="N5804" s="182" t="s">
        <v>146</v>
      </c>
      <c r="O5804" s="183" t="s">
        <v>146</v>
      </c>
    </row>
    <row r="5805" spans="1:15" customFormat="1" ht="15.5" x14ac:dyDescent="0.35">
      <c r="A5805" s="176" t="s">
        <v>12347</v>
      </c>
      <c r="B5805" s="177" t="s">
        <v>12348</v>
      </c>
      <c r="C5805" s="176" t="s">
        <v>89</v>
      </c>
      <c r="D5805" s="176" t="s">
        <v>221</v>
      </c>
      <c r="E5805" s="176" t="s">
        <v>808</v>
      </c>
      <c r="F5805" s="176">
        <v>2024</v>
      </c>
      <c r="G5805" s="176" t="s">
        <v>138</v>
      </c>
      <c r="H5805" s="176" t="s">
        <v>151</v>
      </c>
      <c r="I5805" s="176" t="s">
        <v>152</v>
      </c>
      <c r="J5805" s="250" t="s">
        <v>13</v>
      </c>
      <c r="K5805" s="178">
        <v>77647</v>
      </c>
      <c r="L5805" s="178">
        <v>0</v>
      </c>
      <c r="M5805" s="178">
        <v>0</v>
      </c>
      <c r="N5805" s="182" t="s">
        <v>146</v>
      </c>
      <c r="O5805" s="183" t="s">
        <v>146</v>
      </c>
    </row>
    <row r="5806" spans="1:15" customFormat="1" ht="15.5" x14ac:dyDescent="0.35">
      <c r="A5806" s="123" t="s">
        <v>12349</v>
      </c>
      <c r="B5806" s="124" t="s">
        <v>12350</v>
      </c>
      <c r="C5806" s="123" t="s">
        <v>292</v>
      </c>
      <c r="D5806" s="123" t="s">
        <v>72</v>
      </c>
      <c r="E5806" s="123" t="s">
        <v>72</v>
      </c>
      <c r="F5806" s="123">
        <v>2024</v>
      </c>
      <c r="G5806" s="123" t="s">
        <v>138</v>
      </c>
      <c r="H5806" s="123" t="s">
        <v>144</v>
      </c>
      <c r="I5806" s="123" t="s">
        <v>145</v>
      </c>
      <c r="J5806" s="251" t="s">
        <v>14</v>
      </c>
      <c r="K5806" s="181">
        <v>100000</v>
      </c>
      <c r="L5806" s="181">
        <v>0</v>
      </c>
      <c r="M5806" s="181">
        <v>0</v>
      </c>
      <c r="N5806" s="182" t="s">
        <v>146</v>
      </c>
      <c r="O5806" s="183" t="s">
        <v>146</v>
      </c>
    </row>
    <row r="5807" spans="1:15" customFormat="1" ht="15.5" x14ac:dyDescent="0.35">
      <c r="A5807" s="176" t="s">
        <v>12351</v>
      </c>
      <c r="B5807" s="177" t="s">
        <v>12352</v>
      </c>
      <c r="C5807" s="176" t="s">
        <v>86</v>
      </c>
      <c r="D5807" s="176" t="s">
        <v>155</v>
      </c>
      <c r="E5807" s="176" t="s">
        <v>155</v>
      </c>
      <c r="F5807" s="176">
        <v>2024</v>
      </c>
      <c r="G5807" s="176" t="s">
        <v>138</v>
      </c>
      <c r="H5807" s="176" t="s">
        <v>144</v>
      </c>
      <c r="I5807" s="176" t="s">
        <v>261</v>
      </c>
      <c r="J5807" s="250" t="s">
        <v>14</v>
      </c>
      <c r="K5807" s="178">
        <v>22933</v>
      </c>
      <c r="L5807" s="178">
        <v>0</v>
      </c>
      <c r="M5807" s="178">
        <v>0</v>
      </c>
      <c r="N5807" s="182" t="s">
        <v>146</v>
      </c>
      <c r="O5807" s="183" t="s">
        <v>146</v>
      </c>
    </row>
    <row r="5808" spans="1:15" customFormat="1" ht="15.5" x14ac:dyDescent="0.35">
      <c r="A5808" s="123" t="s">
        <v>12353</v>
      </c>
      <c r="B5808" s="124" t="s">
        <v>12354</v>
      </c>
      <c r="C5808" s="123" t="s">
        <v>84</v>
      </c>
      <c r="D5808" s="123" t="s">
        <v>440</v>
      </c>
      <c r="E5808" s="123" t="s">
        <v>5408</v>
      </c>
      <c r="F5808" s="123">
        <v>2024</v>
      </c>
      <c r="G5808" s="123" t="s">
        <v>138</v>
      </c>
      <c r="H5808" s="123" t="s">
        <v>210</v>
      </c>
      <c r="I5808" s="123" t="s">
        <v>289</v>
      </c>
      <c r="J5808" s="251" t="s">
        <v>77</v>
      </c>
      <c r="K5808" s="181">
        <v>2214172</v>
      </c>
      <c r="L5808" s="181">
        <v>0</v>
      </c>
      <c r="M5808" s="181">
        <v>0</v>
      </c>
      <c r="N5808" s="182" t="s">
        <v>146</v>
      </c>
      <c r="O5808" s="183" t="s">
        <v>146</v>
      </c>
    </row>
    <row r="5809" spans="1:15" customFormat="1" ht="15.5" x14ac:dyDescent="0.35">
      <c r="A5809" s="176" t="s">
        <v>12355</v>
      </c>
      <c r="B5809" s="177" t="s">
        <v>12356</v>
      </c>
      <c r="C5809" s="176" t="s">
        <v>84</v>
      </c>
      <c r="D5809" s="176" t="s">
        <v>155</v>
      </c>
      <c r="E5809" s="176" t="s">
        <v>155</v>
      </c>
      <c r="F5809" s="176">
        <v>2024</v>
      </c>
      <c r="G5809" s="176" t="s">
        <v>138</v>
      </c>
      <c r="H5809" s="176" t="s">
        <v>908</v>
      </c>
      <c r="I5809" s="176" t="s">
        <v>252</v>
      </c>
      <c r="J5809" s="250" t="s">
        <v>77</v>
      </c>
      <c r="K5809" s="178">
        <v>450</v>
      </c>
      <c r="L5809" s="178">
        <v>0</v>
      </c>
      <c r="M5809" s="178">
        <v>0</v>
      </c>
      <c r="N5809" s="182" t="s">
        <v>146</v>
      </c>
      <c r="O5809" s="183" t="s">
        <v>146</v>
      </c>
    </row>
    <row r="5810" spans="1:15" customFormat="1" ht="15.5" x14ac:dyDescent="0.35">
      <c r="A5810" s="123" t="s">
        <v>12357</v>
      </c>
      <c r="B5810" s="124" t="s">
        <v>12358</v>
      </c>
      <c r="C5810" s="123" t="s">
        <v>100</v>
      </c>
      <c r="D5810" s="123" t="s">
        <v>155</v>
      </c>
      <c r="E5810" s="123" t="s">
        <v>155</v>
      </c>
      <c r="F5810" s="123">
        <v>2024</v>
      </c>
      <c r="G5810" s="123" t="s">
        <v>138</v>
      </c>
      <c r="H5810" s="123" t="s">
        <v>210</v>
      </c>
      <c r="I5810" s="123" t="s">
        <v>211</v>
      </c>
      <c r="J5810" s="251" t="s">
        <v>13</v>
      </c>
      <c r="K5810" s="181">
        <v>1000</v>
      </c>
      <c r="L5810" s="181">
        <v>0</v>
      </c>
      <c r="M5810" s="181">
        <v>0</v>
      </c>
      <c r="N5810" s="182" t="s">
        <v>146</v>
      </c>
      <c r="O5810" s="183" t="s">
        <v>146</v>
      </c>
    </row>
    <row r="5811" spans="1:15" customFormat="1" ht="15.5" x14ac:dyDescent="0.35">
      <c r="A5811" s="176" t="s">
        <v>12359</v>
      </c>
      <c r="B5811" s="177" t="s">
        <v>12360</v>
      </c>
      <c r="C5811" s="176" t="s">
        <v>92</v>
      </c>
      <c r="D5811" s="176" t="s">
        <v>361</v>
      </c>
      <c r="E5811" s="176" t="s">
        <v>1065</v>
      </c>
      <c r="F5811" s="176">
        <v>2024</v>
      </c>
      <c r="G5811" s="176" t="s">
        <v>138</v>
      </c>
      <c r="H5811" s="176" t="s">
        <v>270</v>
      </c>
      <c r="I5811" s="176" t="s">
        <v>4266</v>
      </c>
      <c r="J5811" s="250" t="s">
        <v>14</v>
      </c>
      <c r="K5811" s="178">
        <v>446462</v>
      </c>
      <c r="L5811" s="178">
        <v>0</v>
      </c>
      <c r="M5811" s="178">
        <v>0</v>
      </c>
      <c r="N5811" s="182" t="s">
        <v>146</v>
      </c>
      <c r="O5811" s="183" t="s">
        <v>146</v>
      </c>
    </row>
    <row r="5812" spans="1:15" customFormat="1" ht="15.5" x14ac:dyDescent="0.35">
      <c r="A5812" s="123" t="s">
        <v>12361</v>
      </c>
      <c r="B5812" s="124" t="s">
        <v>12362</v>
      </c>
      <c r="C5812" s="123" t="s">
        <v>84</v>
      </c>
      <c r="D5812" s="123" t="s">
        <v>155</v>
      </c>
      <c r="E5812" s="123" t="s">
        <v>155</v>
      </c>
      <c r="F5812" s="123">
        <v>2024</v>
      </c>
      <c r="G5812" s="123" t="s">
        <v>138</v>
      </c>
      <c r="H5812" s="123" t="s">
        <v>139</v>
      </c>
      <c r="I5812" s="123" t="s">
        <v>177</v>
      </c>
      <c r="J5812" s="251" t="s">
        <v>77</v>
      </c>
      <c r="K5812" s="181">
        <v>1</v>
      </c>
      <c r="L5812" s="181">
        <v>0</v>
      </c>
      <c r="M5812" s="181">
        <v>0</v>
      </c>
      <c r="N5812" s="182" t="s">
        <v>146</v>
      </c>
      <c r="O5812" s="183" t="s">
        <v>146</v>
      </c>
    </row>
    <row r="5813" spans="1:15" customFormat="1" ht="15.5" x14ac:dyDescent="0.35">
      <c r="A5813" s="176" t="s">
        <v>12363</v>
      </c>
      <c r="B5813" s="177" t="s">
        <v>12364</v>
      </c>
      <c r="C5813" s="176" t="s">
        <v>89</v>
      </c>
      <c r="D5813" s="176" t="s">
        <v>155</v>
      </c>
      <c r="E5813" s="176" t="s">
        <v>155</v>
      </c>
      <c r="F5813" s="176">
        <v>2024</v>
      </c>
      <c r="G5813" s="176" t="s">
        <v>2052</v>
      </c>
      <c r="H5813" s="176" t="s">
        <v>144</v>
      </c>
      <c r="I5813" s="176" t="s">
        <v>226</v>
      </c>
      <c r="J5813" s="250" t="s">
        <v>13</v>
      </c>
      <c r="K5813" s="178">
        <v>230000</v>
      </c>
      <c r="L5813" s="178">
        <v>0</v>
      </c>
      <c r="M5813" s="178">
        <v>0</v>
      </c>
      <c r="N5813" s="182" t="s">
        <v>146</v>
      </c>
      <c r="O5813" s="183" t="s">
        <v>146</v>
      </c>
    </row>
    <row r="5814" spans="1:15" customFormat="1" ht="15.5" x14ac:dyDescent="0.35">
      <c r="A5814" s="123" t="s">
        <v>12365</v>
      </c>
      <c r="B5814" s="124" t="s">
        <v>12366</v>
      </c>
      <c r="C5814" s="123" t="s">
        <v>100</v>
      </c>
      <c r="D5814" s="123" t="s">
        <v>1373</v>
      </c>
      <c r="E5814" s="123" t="s">
        <v>1676</v>
      </c>
      <c r="F5814" s="123">
        <v>2024</v>
      </c>
      <c r="G5814" s="123" t="s">
        <v>138</v>
      </c>
      <c r="H5814" s="123" t="s">
        <v>151</v>
      </c>
      <c r="I5814" s="123" t="s">
        <v>200</v>
      </c>
      <c r="J5814" s="251" t="s">
        <v>13</v>
      </c>
      <c r="K5814" s="181">
        <v>49399</v>
      </c>
      <c r="L5814" s="181">
        <v>0</v>
      </c>
      <c r="M5814" s="181">
        <v>0</v>
      </c>
      <c r="N5814" s="182" t="s">
        <v>146</v>
      </c>
      <c r="O5814" s="183" t="s">
        <v>146</v>
      </c>
    </row>
    <row r="5815" spans="1:15" customFormat="1" ht="15.5" x14ac:dyDescent="0.35">
      <c r="A5815" s="176" t="s">
        <v>12367</v>
      </c>
      <c r="B5815" s="177" t="s">
        <v>12368</v>
      </c>
      <c r="C5815" s="176" t="s">
        <v>100</v>
      </c>
      <c r="D5815" s="176" t="s">
        <v>1373</v>
      </c>
      <c r="E5815" s="176" t="s">
        <v>1676</v>
      </c>
      <c r="F5815" s="176">
        <v>2024</v>
      </c>
      <c r="G5815" s="176" t="s">
        <v>138</v>
      </c>
      <c r="H5815" s="176" t="s">
        <v>151</v>
      </c>
      <c r="I5815" s="176" t="s">
        <v>200</v>
      </c>
      <c r="J5815" s="250" t="s">
        <v>13</v>
      </c>
      <c r="K5815" s="178">
        <v>29860</v>
      </c>
      <c r="L5815" s="178">
        <v>0</v>
      </c>
      <c r="M5815" s="178">
        <v>0</v>
      </c>
      <c r="N5815" s="182" t="s">
        <v>146</v>
      </c>
      <c r="O5815" s="183" t="s">
        <v>146</v>
      </c>
    </row>
    <row r="5816" spans="1:15" customFormat="1" ht="15.5" x14ac:dyDescent="0.35">
      <c r="A5816" s="123" t="s">
        <v>12369</v>
      </c>
      <c r="B5816" s="124" t="s">
        <v>12370</v>
      </c>
      <c r="C5816" s="123" t="s">
        <v>92</v>
      </c>
      <c r="D5816" s="123" t="s">
        <v>540</v>
      </c>
      <c r="E5816" s="123" t="s">
        <v>2405</v>
      </c>
      <c r="F5816" s="123">
        <v>2024</v>
      </c>
      <c r="G5816" s="123" t="s">
        <v>251</v>
      </c>
      <c r="H5816" s="123" t="s">
        <v>182</v>
      </c>
      <c r="I5816" s="123" t="s">
        <v>330</v>
      </c>
      <c r="J5816" s="251" t="s">
        <v>13</v>
      </c>
      <c r="K5816" s="181">
        <v>78000</v>
      </c>
      <c r="L5816" s="181">
        <v>0</v>
      </c>
      <c r="M5816" s="181">
        <v>0</v>
      </c>
      <c r="N5816" s="182" t="s">
        <v>146</v>
      </c>
      <c r="O5816" s="183" t="s">
        <v>146</v>
      </c>
    </row>
    <row r="5817" spans="1:15" customFormat="1" ht="15.5" x14ac:dyDescent="0.35">
      <c r="A5817" s="176" t="s">
        <v>12371</v>
      </c>
      <c r="B5817" s="177" t="s">
        <v>12372</v>
      </c>
      <c r="C5817" s="176" t="s">
        <v>92</v>
      </c>
      <c r="D5817" s="176" t="s">
        <v>361</v>
      </c>
      <c r="E5817" s="176" t="s">
        <v>974</v>
      </c>
      <c r="F5817" s="176">
        <v>2024</v>
      </c>
      <c r="G5817" s="176" t="s">
        <v>251</v>
      </c>
      <c r="H5817" s="176" t="s">
        <v>182</v>
      </c>
      <c r="I5817" s="176" t="s">
        <v>330</v>
      </c>
      <c r="J5817" s="250" t="s">
        <v>13</v>
      </c>
      <c r="K5817" s="178">
        <v>78000</v>
      </c>
      <c r="L5817" s="178">
        <v>0</v>
      </c>
      <c r="M5817" s="178">
        <v>0</v>
      </c>
      <c r="N5817" s="182" t="s">
        <v>146</v>
      </c>
      <c r="O5817" s="183" t="s">
        <v>146</v>
      </c>
    </row>
    <row r="5818" spans="1:15" customFormat="1" ht="15.5" x14ac:dyDescent="0.35">
      <c r="A5818" s="123" t="s">
        <v>12373</v>
      </c>
      <c r="B5818" s="124" t="s">
        <v>12374</v>
      </c>
      <c r="C5818" s="123" t="s">
        <v>91</v>
      </c>
      <c r="D5818" s="123" t="s">
        <v>155</v>
      </c>
      <c r="E5818" s="123" t="s">
        <v>155</v>
      </c>
      <c r="F5818" s="123">
        <v>2024</v>
      </c>
      <c r="G5818" s="123" t="s">
        <v>138</v>
      </c>
      <c r="H5818" s="123" t="s">
        <v>210</v>
      </c>
      <c r="I5818" s="123" t="s">
        <v>211</v>
      </c>
      <c r="J5818" s="251" t="s">
        <v>77</v>
      </c>
      <c r="K5818" s="181">
        <v>321126</v>
      </c>
      <c r="L5818" s="181">
        <v>0</v>
      </c>
      <c r="M5818" s="181">
        <v>0</v>
      </c>
      <c r="N5818" s="182" t="s">
        <v>146</v>
      </c>
      <c r="O5818" s="183" t="s">
        <v>146</v>
      </c>
    </row>
    <row r="5819" spans="1:15" customFormat="1" ht="15.5" x14ac:dyDescent="0.35">
      <c r="A5819" s="176" t="s">
        <v>12375</v>
      </c>
      <c r="B5819" s="177" t="s">
        <v>12376</v>
      </c>
      <c r="C5819" s="176" t="s">
        <v>100</v>
      </c>
      <c r="D5819" s="176" t="s">
        <v>1373</v>
      </c>
      <c r="E5819" s="176" t="s">
        <v>1676</v>
      </c>
      <c r="F5819" s="176">
        <v>2024</v>
      </c>
      <c r="G5819" s="176" t="s">
        <v>138</v>
      </c>
      <c r="H5819" s="176" t="s">
        <v>151</v>
      </c>
      <c r="I5819" s="176" t="s">
        <v>200</v>
      </c>
      <c r="J5819" s="250" t="s">
        <v>13</v>
      </c>
      <c r="K5819" s="178">
        <v>26487</v>
      </c>
      <c r="L5819" s="178">
        <v>0</v>
      </c>
      <c r="M5819" s="178">
        <v>0</v>
      </c>
      <c r="N5819" s="182" t="s">
        <v>146</v>
      </c>
      <c r="O5819" s="183" t="s">
        <v>146</v>
      </c>
    </row>
    <row r="5820" spans="1:15" customFormat="1" ht="15.5" x14ac:dyDescent="0.35">
      <c r="A5820" s="123" t="s">
        <v>12377</v>
      </c>
      <c r="B5820" s="124" t="s">
        <v>12378</v>
      </c>
      <c r="C5820" s="123" t="s">
        <v>90</v>
      </c>
      <c r="D5820" s="123" t="s">
        <v>489</v>
      </c>
      <c r="E5820" s="123" t="s">
        <v>706</v>
      </c>
      <c r="F5820" s="123">
        <v>2024</v>
      </c>
      <c r="G5820" s="123" t="s">
        <v>138</v>
      </c>
      <c r="H5820" s="123" t="s">
        <v>1651</v>
      </c>
      <c r="I5820" s="123" t="s">
        <v>2368</v>
      </c>
      <c r="J5820" s="251" t="s">
        <v>14</v>
      </c>
      <c r="K5820" s="181">
        <v>136969</v>
      </c>
      <c r="L5820" s="181">
        <v>0</v>
      </c>
      <c r="M5820" s="181">
        <v>0</v>
      </c>
      <c r="N5820" s="182" t="s">
        <v>146</v>
      </c>
      <c r="O5820" s="183" t="s">
        <v>146</v>
      </c>
    </row>
    <row r="5821" spans="1:15" customFormat="1" ht="15.5" x14ac:dyDescent="0.35">
      <c r="A5821" s="176" t="s">
        <v>12379</v>
      </c>
      <c r="B5821" s="177" t="s">
        <v>12380</v>
      </c>
      <c r="C5821" s="176" t="s">
        <v>90</v>
      </c>
      <c r="D5821" s="176" t="s">
        <v>489</v>
      </c>
      <c r="E5821" s="176" t="s">
        <v>489</v>
      </c>
      <c r="F5821" s="176">
        <v>2024</v>
      </c>
      <c r="G5821" s="176" t="s">
        <v>138</v>
      </c>
      <c r="H5821" s="176" t="s">
        <v>1651</v>
      </c>
      <c r="I5821" s="176" t="s">
        <v>2318</v>
      </c>
      <c r="J5821" s="250" t="s">
        <v>14</v>
      </c>
      <c r="K5821" s="178">
        <v>85200</v>
      </c>
      <c r="L5821" s="178">
        <v>0</v>
      </c>
      <c r="M5821" s="178">
        <v>0</v>
      </c>
      <c r="N5821" s="182" t="s">
        <v>146</v>
      </c>
      <c r="O5821" s="183" t="s">
        <v>146</v>
      </c>
    </row>
    <row r="5822" spans="1:15" customFormat="1" ht="15.5" x14ac:dyDescent="0.35">
      <c r="A5822" s="123" t="s">
        <v>12381</v>
      </c>
      <c r="B5822" s="124" t="s">
        <v>12382</v>
      </c>
      <c r="C5822" s="123" t="s">
        <v>98</v>
      </c>
      <c r="D5822" s="123" t="s">
        <v>365</v>
      </c>
      <c r="E5822" s="123" t="s">
        <v>5123</v>
      </c>
      <c r="F5822" s="123">
        <v>2024</v>
      </c>
      <c r="G5822" s="123" t="s">
        <v>138</v>
      </c>
      <c r="H5822" s="123" t="s">
        <v>144</v>
      </c>
      <c r="I5822" s="123" t="s">
        <v>145</v>
      </c>
      <c r="J5822" s="251" t="s">
        <v>13</v>
      </c>
      <c r="K5822" s="181">
        <v>1350</v>
      </c>
      <c r="L5822" s="181">
        <v>0</v>
      </c>
      <c r="M5822" s="181">
        <v>0</v>
      </c>
      <c r="N5822" s="182" t="s">
        <v>146</v>
      </c>
      <c r="O5822" s="183" t="s">
        <v>146</v>
      </c>
    </row>
    <row r="5823" spans="1:15" customFormat="1" ht="15.5" x14ac:dyDescent="0.35">
      <c r="A5823" s="176" t="s">
        <v>12383</v>
      </c>
      <c r="B5823" s="177" t="s">
        <v>12384</v>
      </c>
      <c r="C5823" s="176" t="s">
        <v>90</v>
      </c>
      <c r="D5823" s="176" t="s">
        <v>63</v>
      </c>
      <c r="E5823" s="176" t="s">
        <v>901</v>
      </c>
      <c r="F5823" s="176">
        <v>2024</v>
      </c>
      <c r="G5823" s="176" t="s">
        <v>138</v>
      </c>
      <c r="H5823" s="176" t="s">
        <v>321</v>
      </c>
      <c r="I5823" s="176" t="s">
        <v>1181</v>
      </c>
      <c r="J5823" s="250" t="s">
        <v>77</v>
      </c>
      <c r="K5823" s="178">
        <v>82000</v>
      </c>
      <c r="L5823" s="178">
        <v>0</v>
      </c>
      <c r="M5823" s="178">
        <v>0</v>
      </c>
      <c r="N5823" s="182" t="s">
        <v>146</v>
      </c>
      <c r="O5823" s="183" t="s">
        <v>146</v>
      </c>
    </row>
    <row r="5824" spans="1:15" customFormat="1" ht="15.5" x14ac:dyDescent="0.35">
      <c r="A5824" s="123" t="s">
        <v>12385</v>
      </c>
      <c r="B5824" s="124" t="s">
        <v>12386</v>
      </c>
      <c r="C5824" s="123" t="s">
        <v>91</v>
      </c>
      <c r="D5824" s="123" t="s">
        <v>384</v>
      </c>
      <c r="E5824" s="123" t="s">
        <v>2825</v>
      </c>
      <c r="F5824" s="123">
        <v>2024</v>
      </c>
      <c r="G5824" s="123" t="s">
        <v>251</v>
      </c>
      <c r="H5824" s="123" t="s">
        <v>182</v>
      </c>
      <c r="I5824" s="123" t="s">
        <v>330</v>
      </c>
      <c r="J5824" s="251" t="s">
        <v>13</v>
      </c>
      <c r="K5824" s="181">
        <v>15600</v>
      </c>
      <c r="L5824" s="181">
        <v>0</v>
      </c>
      <c r="M5824" s="181">
        <v>0</v>
      </c>
      <c r="N5824" s="182" t="s">
        <v>146</v>
      </c>
      <c r="O5824" s="183" t="s">
        <v>146</v>
      </c>
    </row>
    <row r="5825" spans="1:15" customFormat="1" ht="15.5" x14ac:dyDescent="0.35">
      <c r="A5825" s="176" t="s">
        <v>12387</v>
      </c>
      <c r="B5825" s="177" t="s">
        <v>12388</v>
      </c>
      <c r="C5825" s="176" t="s">
        <v>91</v>
      </c>
      <c r="D5825" s="176" t="s">
        <v>384</v>
      </c>
      <c r="E5825" s="176" t="s">
        <v>8206</v>
      </c>
      <c r="F5825" s="176">
        <v>2024</v>
      </c>
      <c r="G5825" s="176" t="s">
        <v>251</v>
      </c>
      <c r="H5825" s="176" t="s">
        <v>182</v>
      </c>
      <c r="I5825" s="176" t="s">
        <v>330</v>
      </c>
      <c r="J5825" s="250" t="s">
        <v>13</v>
      </c>
      <c r="K5825" s="178">
        <v>15600</v>
      </c>
      <c r="L5825" s="178">
        <v>0</v>
      </c>
      <c r="M5825" s="178">
        <v>0</v>
      </c>
      <c r="N5825" s="182" t="s">
        <v>146</v>
      </c>
      <c r="O5825" s="183" t="s">
        <v>146</v>
      </c>
    </row>
    <row r="5826" spans="1:15" customFormat="1" ht="15.5" x14ac:dyDescent="0.35">
      <c r="A5826" s="123" t="s">
        <v>12389</v>
      </c>
      <c r="B5826" s="124" t="s">
        <v>12390</v>
      </c>
      <c r="C5826" s="123" t="s">
        <v>91</v>
      </c>
      <c r="D5826" s="123" t="s">
        <v>384</v>
      </c>
      <c r="E5826" s="123" t="s">
        <v>603</v>
      </c>
      <c r="F5826" s="123">
        <v>2024</v>
      </c>
      <c r="G5826" s="123" t="s">
        <v>251</v>
      </c>
      <c r="H5826" s="123" t="s">
        <v>182</v>
      </c>
      <c r="I5826" s="123" t="s">
        <v>330</v>
      </c>
      <c r="J5826" s="251" t="s">
        <v>13</v>
      </c>
      <c r="K5826" s="181">
        <v>15600</v>
      </c>
      <c r="L5826" s="181">
        <v>0</v>
      </c>
      <c r="M5826" s="181">
        <v>0</v>
      </c>
      <c r="N5826" s="182" t="s">
        <v>146</v>
      </c>
      <c r="O5826" s="183" t="s">
        <v>146</v>
      </c>
    </row>
    <row r="5827" spans="1:15" customFormat="1" ht="15.5" x14ac:dyDescent="0.35">
      <c r="A5827" s="176" t="s">
        <v>12391</v>
      </c>
      <c r="B5827" s="177" t="s">
        <v>12392</v>
      </c>
      <c r="C5827" s="176" t="s">
        <v>86</v>
      </c>
      <c r="D5827" s="176" t="s">
        <v>155</v>
      </c>
      <c r="E5827" s="176" t="s">
        <v>155</v>
      </c>
      <c r="F5827" s="176">
        <v>2024</v>
      </c>
      <c r="G5827" s="176" t="s">
        <v>138</v>
      </c>
      <c r="H5827" s="176" t="s">
        <v>210</v>
      </c>
      <c r="I5827" s="176" t="s">
        <v>429</v>
      </c>
      <c r="J5827" s="250" t="s">
        <v>13</v>
      </c>
      <c r="K5827" s="178">
        <v>206192</v>
      </c>
      <c r="L5827" s="178">
        <v>0</v>
      </c>
      <c r="M5827" s="178">
        <v>0</v>
      </c>
      <c r="N5827" s="182" t="s">
        <v>146</v>
      </c>
      <c r="O5827" s="183" t="s">
        <v>146</v>
      </c>
    </row>
    <row r="5828" spans="1:15" customFormat="1" ht="15.5" x14ac:dyDescent="0.35">
      <c r="A5828" s="123" t="s">
        <v>12393</v>
      </c>
      <c r="B5828" s="124" t="s">
        <v>12394</v>
      </c>
      <c r="C5828" s="123" t="s">
        <v>97</v>
      </c>
      <c r="D5828" s="123" t="s">
        <v>685</v>
      </c>
      <c r="E5828" s="123" t="s">
        <v>703</v>
      </c>
      <c r="F5828" s="123">
        <v>2024</v>
      </c>
      <c r="G5828" s="123" t="s">
        <v>138</v>
      </c>
      <c r="H5828" s="123" t="s">
        <v>419</v>
      </c>
      <c r="I5828" s="123" t="s">
        <v>218</v>
      </c>
      <c r="J5828" s="251" t="s">
        <v>13</v>
      </c>
      <c r="K5828" s="181">
        <v>27560</v>
      </c>
      <c r="L5828" s="181">
        <v>0</v>
      </c>
      <c r="M5828" s="181">
        <v>0</v>
      </c>
      <c r="N5828" s="182" t="s">
        <v>146</v>
      </c>
      <c r="O5828" s="183" t="s">
        <v>146</v>
      </c>
    </row>
    <row r="5829" spans="1:15" customFormat="1" ht="15.5" x14ac:dyDescent="0.35">
      <c r="A5829" s="176" t="s">
        <v>12395</v>
      </c>
      <c r="B5829" s="177" t="s">
        <v>12396</v>
      </c>
      <c r="C5829" s="176" t="s">
        <v>90</v>
      </c>
      <c r="D5829" s="176" t="s">
        <v>742</v>
      </c>
      <c r="E5829" s="176" t="s">
        <v>742</v>
      </c>
      <c r="F5829" s="176">
        <v>2024</v>
      </c>
      <c r="G5829" s="176" t="s">
        <v>138</v>
      </c>
      <c r="H5829" s="176" t="s">
        <v>151</v>
      </c>
      <c r="I5829" s="176" t="s">
        <v>200</v>
      </c>
      <c r="J5829" s="250" t="s">
        <v>13</v>
      </c>
      <c r="K5829" s="178">
        <v>1095731</v>
      </c>
      <c r="L5829" s="178">
        <v>0</v>
      </c>
      <c r="M5829" s="178">
        <v>0</v>
      </c>
      <c r="N5829" s="182" t="s">
        <v>146</v>
      </c>
      <c r="O5829" s="183" t="s">
        <v>146</v>
      </c>
    </row>
    <row r="5830" spans="1:15" customFormat="1" ht="15.5" x14ac:dyDescent="0.35">
      <c r="A5830" s="123" t="s">
        <v>12397</v>
      </c>
      <c r="B5830" s="124" t="s">
        <v>12398</v>
      </c>
      <c r="C5830" s="123" t="s">
        <v>98</v>
      </c>
      <c r="D5830" s="123" t="s">
        <v>190</v>
      </c>
      <c r="E5830" s="123" t="s">
        <v>155</v>
      </c>
      <c r="F5830" s="123">
        <v>2024</v>
      </c>
      <c r="G5830" s="123" t="s">
        <v>251</v>
      </c>
      <c r="H5830" s="123" t="s">
        <v>151</v>
      </c>
      <c r="I5830" s="123" t="s">
        <v>312</v>
      </c>
      <c r="J5830" s="251" t="s">
        <v>13</v>
      </c>
      <c r="K5830" s="181">
        <v>190</v>
      </c>
      <c r="L5830" s="181">
        <v>0</v>
      </c>
      <c r="M5830" s="181">
        <v>0</v>
      </c>
      <c r="N5830" s="182" t="s">
        <v>146</v>
      </c>
      <c r="O5830" s="183" t="s">
        <v>146</v>
      </c>
    </row>
    <row r="5831" spans="1:15" customFormat="1" ht="15.5" x14ac:dyDescent="0.35">
      <c r="A5831" s="176" t="s">
        <v>12399</v>
      </c>
      <c r="B5831" s="177" t="s">
        <v>12400</v>
      </c>
      <c r="C5831" s="176" t="s">
        <v>91</v>
      </c>
      <c r="D5831" s="176" t="s">
        <v>393</v>
      </c>
      <c r="E5831" s="176" t="s">
        <v>393</v>
      </c>
      <c r="F5831" s="176">
        <v>2024</v>
      </c>
      <c r="G5831" s="176" t="s">
        <v>251</v>
      </c>
      <c r="H5831" s="176" t="s">
        <v>151</v>
      </c>
      <c r="I5831" s="176" t="s">
        <v>4153</v>
      </c>
      <c r="J5831" s="250" t="s">
        <v>13</v>
      </c>
      <c r="K5831" s="178">
        <v>53779</v>
      </c>
      <c r="L5831" s="178">
        <v>0</v>
      </c>
      <c r="M5831" s="178">
        <v>0</v>
      </c>
      <c r="N5831" s="182" t="s">
        <v>146</v>
      </c>
      <c r="O5831" s="183" t="s">
        <v>146</v>
      </c>
    </row>
    <row r="5832" spans="1:15" customFormat="1" ht="15.5" x14ac:dyDescent="0.35">
      <c r="A5832" s="123" t="s">
        <v>12401</v>
      </c>
      <c r="B5832" s="124" t="s">
        <v>12402</v>
      </c>
      <c r="C5832" s="123" t="s">
        <v>111</v>
      </c>
      <c r="D5832" s="123" t="s">
        <v>932</v>
      </c>
      <c r="E5832" s="123" t="s">
        <v>4424</v>
      </c>
      <c r="F5832" s="123">
        <v>2024</v>
      </c>
      <c r="G5832" s="123" t="s">
        <v>138</v>
      </c>
      <c r="H5832" s="123" t="s">
        <v>151</v>
      </c>
      <c r="I5832" s="123" t="s">
        <v>200</v>
      </c>
      <c r="J5832" s="251" t="s">
        <v>13</v>
      </c>
      <c r="K5832" s="181">
        <v>101167</v>
      </c>
      <c r="L5832" s="181">
        <v>0</v>
      </c>
      <c r="M5832" s="181">
        <v>0</v>
      </c>
      <c r="N5832" s="182" t="s">
        <v>146</v>
      </c>
      <c r="O5832" s="183" t="s">
        <v>146</v>
      </c>
    </row>
    <row r="5833" spans="1:15" customFormat="1" ht="15.5" x14ac:dyDescent="0.35">
      <c r="A5833" s="176" t="s">
        <v>12403</v>
      </c>
      <c r="B5833" s="177" t="s">
        <v>12404</v>
      </c>
      <c r="C5833" s="176" t="s">
        <v>109</v>
      </c>
      <c r="D5833" s="176" t="s">
        <v>368</v>
      </c>
      <c r="E5833" s="176" t="s">
        <v>2408</v>
      </c>
      <c r="F5833" s="176">
        <v>2024</v>
      </c>
      <c r="G5833" s="176" t="s">
        <v>251</v>
      </c>
      <c r="H5833" s="176" t="s">
        <v>182</v>
      </c>
      <c r="I5833" s="176" t="s">
        <v>330</v>
      </c>
      <c r="J5833" s="250" t="s">
        <v>13</v>
      </c>
      <c r="K5833" s="178">
        <v>4900</v>
      </c>
      <c r="L5833" s="178">
        <v>0</v>
      </c>
      <c r="M5833" s="178">
        <v>0</v>
      </c>
      <c r="N5833" s="182" t="s">
        <v>146</v>
      </c>
      <c r="O5833" s="183" t="s">
        <v>146</v>
      </c>
    </row>
    <row r="5834" spans="1:15" customFormat="1" ht="15.5" x14ac:dyDescent="0.35">
      <c r="A5834" s="123" t="s">
        <v>12405</v>
      </c>
      <c r="B5834" s="124" t="s">
        <v>12406</v>
      </c>
      <c r="C5834" s="123" t="s">
        <v>109</v>
      </c>
      <c r="D5834" s="123" t="s">
        <v>171</v>
      </c>
      <c r="E5834" s="123" t="s">
        <v>606</v>
      </c>
      <c r="F5834" s="123">
        <v>2024</v>
      </c>
      <c r="G5834" s="123" t="s">
        <v>251</v>
      </c>
      <c r="H5834" s="123" t="s">
        <v>182</v>
      </c>
      <c r="I5834" s="123" t="s">
        <v>330</v>
      </c>
      <c r="J5834" s="251" t="s">
        <v>13</v>
      </c>
      <c r="K5834" s="181">
        <v>4900</v>
      </c>
      <c r="L5834" s="181">
        <v>0</v>
      </c>
      <c r="M5834" s="181">
        <v>0</v>
      </c>
      <c r="N5834" s="182" t="s">
        <v>146</v>
      </c>
      <c r="O5834" s="183" t="s">
        <v>146</v>
      </c>
    </row>
    <row r="5835" spans="1:15" customFormat="1" ht="15.5" x14ac:dyDescent="0.35">
      <c r="A5835" s="176" t="s">
        <v>12407</v>
      </c>
      <c r="B5835" s="177" t="s">
        <v>12408</v>
      </c>
      <c r="C5835" s="176" t="s">
        <v>89</v>
      </c>
      <c r="D5835" s="176" t="s">
        <v>221</v>
      </c>
      <c r="E5835" s="176" t="s">
        <v>62</v>
      </c>
      <c r="F5835" s="176">
        <v>2024</v>
      </c>
      <c r="G5835" s="176" t="s">
        <v>138</v>
      </c>
      <c r="H5835" s="176" t="s">
        <v>908</v>
      </c>
      <c r="I5835" s="176" t="s">
        <v>2166</v>
      </c>
      <c r="J5835" s="250" t="s">
        <v>14</v>
      </c>
      <c r="K5835" s="178">
        <v>12104</v>
      </c>
      <c r="L5835" s="178">
        <v>0</v>
      </c>
      <c r="M5835" s="178">
        <v>0</v>
      </c>
      <c r="N5835" s="182" t="s">
        <v>146</v>
      </c>
      <c r="O5835" s="183" t="s">
        <v>146</v>
      </c>
    </row>
    <row r="5836" spans="1:15" customFormat="1" ht="15.5" x14ac:dyDescent="0.35">
      <c r="A5836" s="123" t="s">
        <v>12409</v>
      </c>
      <c r="B5836" s="124" t="s">
        <v>12410</v>
      </c>
      <c r="C5836" s="123" t="s">
        <v>96</v>
      </c>
      <c r="D5836" s="123" t="s">
        <v>166</v>
      </c>
      <c r="E5836" s="123" t="s">
        <v>281</v>
      </c>
      <c r="F5836" s="123">
        <v>2024</v>
      </c>
      <c r="G5836" s="123" t="s">
        <v>251</v>
      </c>
      <c r="H5836" s="123" t="s">
        <v>182</v>
      </c>
      <c r="I5836" s="123" t="s">
        <v>330</v>
      </c>
      <c r="J5836" s="251" t="s">
        <v>13</v>
      </c>
      <c r="K5836" s="181">
        <v>37000</v>
      </c>
      <c r="L5836" s="181">
        <v>0</v>
      </c>
      <c r="M5836" s="181">
        <v>0</v>
      </c>
      <c r="N5836" s="182" t="s">
        <v>146</v>
      </c>
      <c r="O5836" s="183" t="s">
        <v>146</v>
      </c>
    </row>
    <row r="5837" spans="1:15" customFormat="1" ht="15.5" x14ac:dyDescent="0.35">
      <c r="A5837" s="176" t="s">
        <v>12411</v>
      </c>
      <c r="B5837" s="177" t="s">
        <v>12412</v>
      </c>
      <c r="C5837" s="176" t="s">
        <v>87</v>
      </c>
      <c r="D5837" s="176" t="s">
        <v>155</v>
      </c>
      <c r="E5837" s="176" t="s">
        <v>155</v>
      </c>
      <c r="F5837" s="176">
        <v>2024</v>
      </c>
      <c r="G5837" s="176" t="s">
        <v>138</v>
      </c>
      <c r="H5837" s="176" t="s">
        <v>270</v>
      </c>
      <c r="I5837" s="176" t="s">
        <v>271</v>
      </c>
      <c r="J5837" s="250" t="s">
        <v>14</v>
      </c>
      <c r="K5837" s="178">
        <v>10000</v>
      </c>
      <c r="L5837" s="178">
        <v>0</v>
      </c>
      <c r="M5837" s="178">
        <v>0</v>
      </c>
      <c r="N5837" s="182" t="s">
        <v>146</v>
      </c>
      <c r="O5837" s="183" t="s">
        <v>146</v>
      </c>
    </row>
    <row r="5838" spans="1:15" customFormat="1" ht="15.5" x14ac:dyDescent="0.35">
      <c r="A5838" s="123" t="s">
        <v>12413</v>
      </c>
      <c r="B5838" s="124" t="s">
        <v>12414</v>
      </c>
      <c r="C5838" s="123" t="s">
        <v>96</v>
      </c>
      <c r="D5838" s="123" t="s">
        <v>166</v>
      </c>
      <c r="E5838" s="123" t="s">
        <v>1012</v>
      </c>
      <c r="F5838" s="123">
        <v>2024</v>
      </c>
      <c r="G5838" s="123" t="s">
        <v>251</v>
      </c>
      <c r="H5838" s="123" t="s">
        <v>182</v>
      </c>
      <c r="I5838" s="123" t="s">
        <v>330</v>
      </c>
      <c r="J5838" s="251" t="s">
        <v>13</v>
      </c>
      <c r="K5838" s="181">
        <v>37000</v>
      </c>
      <c r="L5838" s="181">
        <v>0</v>
      </c>
      <c r="M5838" s="181">
        <v>0</v>
      </c>
      <c r="N5838" s="182" t="s">
        <v>146</v>
      </c>
      <c r="O5838" s="183" t="s">
        <v>146</v>
      </c>
    </row>
    <row r="5839" spans="1:15" customFormat="1" ht="15.5" x14ac:dyDescent="0.35">
      <c r="A5839" s="176" t="s">
        <v>12415</v>
      </c>
      <c r="B5839" s="177" t="s">
        <v>12416</v>
      </c>
      <c r="C5839" s="176" t="s">
        <v>90</v>
      </c>
      <c r="D5839" s="176" t="s">
        <v>489</v>
      </c>
      <c r="E5839" s="176" t="s">
        <v>1192</v>
      </c>
      <c r="F5839" s="176">
        <v>2024</v>
      </c>
      <c r="G5839" s="176" t="s">
        <v>138</v>
      </c>
      <c r="H5839" s="176" t="s">
        <v>196</v>
      </c>
      <c r="I5839" s="176" t="s">
        <v>196</v>
      </c>
      <c r="J5839" s="250" t="s">
        <v>77</v>
      </c>
      <c r="K5839" s="178">
        <v>408864</v>
      </c>
      <c r="L5839" s="178">
        <v>0</v>
      </c>
      <c r="M5839" s="178">
        <v>0</v>
      </c>
      <c r="N5839" s="182" t="s">
        <v>146</v>
      </c>
      <c r="O5839" s="183" t="s">
        <v>146</v>
      </c>
    </row>
    <row r="5840" spans="1:15" customFormat="1" ht="15.5" x14ac:dyDescent="0.35">
      <c r="A5840" s="123" t="s">
        <v>12417</v>
      </c>
      <c r="B5840" s="124" t="s">
        <v>12418</v>
      </c>
      <c r="C5840" s="123" t="s">
        <v>91</v>
      </c>
      <c r="D5840" s="123" t="s">
        <v>393</v>
      </c>
      <c r="E5840" s="123" t="s">
        <v>393</v>
      </c>
      <c r="F5840" s="123">
        <v>2024</v>
      </c>
      <c r="G5840" s="123" t="s">
        <v>138</v>
      </c>
      <c r="H5840" s="123" t="s">
        <v>908</v>
      </c>
      <c r="I5840" s="123" t="s">
        <v>2166</v>
      </c>
      <c r="J5840" s="251" t="s">
        <v>77</v>
      </c>
      <c r="K5840" s="181">
        <v>234714</v>
      </c>
      <c r="L5840" s="181">
        <v>0</v>
      </c>
      <c r="M5840" s="181">
        <v>0</v>
      </c>
      <c r="N5840" s="182" t="s">
        <v>146</v>
      </c>
      <c r="O5840" s="183" t="s">
        <v>146</v>
      </c>
    </row>
    <row r="5841" spans="1:15" customFormat="1" ht="15.5" x14ac:dyDescent="0.35">
      <c r="A5841" s="176" t="s">
        <v>12419</v>
      </c>
      <c r="B5841" s="177" t="s">
        <v>12420</v>
      </c>
      <c r="C5841" s="176" t="s">
        <v>96</v>
      </c>
      <c r="D5841" s="176" t="s">
        <v>166</v>
      </c>
      <c r="E5841" s="176" t="s">
        <v>167</v>
      </c>
      <c r="F5841" s="176">
        <v>2024</v>
      </c>
      <c r="G5841" s="176" t="s">
        <v>138</v>
      </c>
      <c r="H5841" s="176" t="s">
        <v>196</v>
      </c>
      <c r="I5841" s="176" t="s">
        <v>196</v>
      </c>
      <c r="J5841" s="250" t="s">
        <v>14</v>
      </c>
      <c r="K5841" s="178">
        <v>250000</v>
      </c>
      <c r="L5841" s="178">
        <v>0</v>
      </c>
      <c r="M5841" s="178">
        <v>0</v>
      </c>
      <c r="N5841" s="182" t="s">
        <v>146</v>
      </c>
      <c r="O5841" s="183" t="s">
        <v>146</v>
      </c>
    </row>
    <row r="5842" spans="1:15" customFormat="1" ht="15.5" x14ac:dyDescent="0.35">
      <c r="A5842" s="123" t="s">
        <v>12421</v>
      </c>
      <c r="B5842" s="124" t="s">
        <v>12422</v>
      </c>
      <c r="C5842" s="123" t="s">
        <v>87</v>
      </c>
      <c r="D5842" s="123" t="s">
        <v>60</v>
      </c>
      <c r="E5842" s="123" t="s">
        <v>1829</v>
      </c>
      <c r="F5842" s="123">
        <v>2024</v>
      </c>
      <c r="G5842" s="123" t="s">
        <v>251</v>
      </c>
      <c r="H5842" s="123" t="s">
        <v>687</v>
      </c>
      <c r="I5842" s="123" t="s">
        <v>957</v>
      </c>
      <c r="J5842" s="251" t="s">
        <v>13</v>
      </c>
      <c r="K5842" s="181">
        <v>25429</v>
      </c>
      <c r="L5842" s="181">
        <v>0</v>
      </c>
      <c r="M5842" s="181">
        <v>0</v>
      </c>
      <c r="N5842" s="182" t="s">
        <v>146</v>
      </c>
      <c r="O5842" s="183" t="s">
        <v>146</v>
      </c>
    </row>
    <row r="5843" spans="1:15" customFormat="1" ht="15.5" x14ac:dyDescent="0.35">
      <c r="A5843" s="176" t="s">
        <v>12423</v>
      </c>
      <c r="B5843" s="177" t="s">
        <v>12424</v>
      </c>
      <c r="C5843" s="176" t="s">
        <v>100</v>
      </c>
      <c r="D5843" s="176" t="s">
        <v>1471</v>
      </c>
      <c r="E5843" s="176" t="s">
        <v>7408</v>
      </c>
      <c r="F5843" s="176">
        <v>2024</v>
      </c>
      <c r="G5843" s="176" t="s">
        <v>251</v>
      </c>
      <c r="H5843" s="176" t="s">
        <v>847</v>
      </c>
      <c r="I5843" s="176" t="s">
        <v>1256</v>
      </c>
      <c r="J5843" s="250" t="s">
        <v>77</v>
      </c>
      <c r="K5843" s="178">
        <v>6000</v>
      </c>
      <c r="L5843" s="178">
        <v>0</v>
      </c>
      <c r="M5843" s="178">
        <v>0</v>
      </c>
      <c r="N5843" s="182" t="s">
        <v>146</v>
      </c>
      <c r="O5843" s="183" t="s">
        <v>146</v>
      </c>
    </row>
    <row r="5844" spans="1:15" customFormat="1" ht="15.5" x14ac:dyDescent="0.35">
      <c r="A5844" s="123" t="s">
        <v>12425</v>
      </c>
      <c r="B5844" s="124" t="s">
        <v>12426</v>
      </c>
      <c r="C5844" s="123" t="s">
        <v>91</v>
      </c>
      <c r="D5844" s="123" t="s">
        <v>460</v>
      </c>
      <c r="E5844" s="123" t="s">
        <v>919</v>
      </c>
      <c r="F5844" s="123">
        <v>2024</v>
      </c>
      <c r="G5844" s="123" t="s">
        <v>138</v>
      </c>
      <c r="H5844" s="123" t="s">
        <v>182</v>
      </c>
      <c r="I5844" s="123" t="s">
        <v>330</v>
      </c>
      <c r="J5844" s="251" t="s">
        <v>77</v>
      </c>
      <c r="K5844" s="181">
        <v>62823</v>
      </c>
      <c r="L5844" s="181">
        <v>0</v>
      </c>
      <c r="M5844" s="181">
        <v>0</v>
      </c>
      <c r="N5844" s="182" t="s">
        <v>146</v>
      </c>
      <c r="O5844" s="183" t="s">
        <v>146</v>
      </c>
    </row>
    <row r="5845" spans="1:15" customFormat="1" ht="15.5" x14ac:dyDescent="0.35">
      <c r="A5845" s="176" t="s">
        <v>12427</v>
      </c>
      <c r="B5845" s="177" t="s">
        <v>12428</v>
      </c>
      <c r="C5845" s="176" t="s">
        <v>90</v>
      </c>
      <c r="D5845" s="176" t="s">
        <v>404</v>
      </c>
      <c r="E5845" s="176" t="s">
        <v>405</v>
      </c>
      <c r="F5845" s="176">
        <v>2024</v>
      </c>
      <c r="G5845" s="176" t="s">
        <v>138</v>
      </c>
      <c r="H5845" s="176" t="s">
        <v>139</v>
      </c>
      <c r="I5845" s="176" t="s">
        <v>140</v>
      </c>
      <c r="J5845" s="250" t="s">
        <v>13</v>
      </c>
      <c r="K5845" s="178">
        <v>23074</v>
      </c>
      <c r="L5845" s="178">
        <v>0</v>
      </c>
      <c r="M5845" s="178">
        <v>0</v>
      </c>
      <c r="N5845" s="182" t="s">
        <v>146</v>
      </c>
      <c r="O5845" s="183" t="s">
        <v>146</v>
      </c>
    </row>
    <row r="5846" spans="1:15" customFormat="1" ht="15.5" x14ac:dyDescent="0.35">
      <c r="A5846" s="123" t="s">
        <v>12429</v>
      </c>
      <c r="B5846" s="124" t="s">
        <v>12430</v>
      </c>
      <c r="C5846" s="123" t="s">
        <v>91</v>
      </c>
      <c r="D5846" s="123" t="s">
        <v>384</v>
      </c>
      <c r="E5846" s="123" t="s">
        <v>2825</v>
      </c>
      <c r="F5846" s="123">
        <v>2024</v>
      </c>
      <c r="G5846" s="123" t="s">
        <v>138</v>
      </c>
      <c r="H5846" s="123" t="s">
        <v>151</v>
      </c>
      <c r="I5846" s="123" t="s">
        <v>200</v>
      </c>
      <c r="J5846" s="251" t="s">
        <v>13</v>
      </c>
      <c r="K5846" s="181">
        <v>32587</v>
      </c>
      <c r="L5846" s="181">
        <v>0</v>
      </c>
      <c r="M5846" s="181">
        <v>0</v>
      </c>
      <c r="N5846" s="182" t="s">
        <v>146</v>
      </c>
      <c r="O5846" s="183" t="s">
        <v>146</v>
      </c>
    </row>
    <row r="5847" spans="1:15" customFormat="1" ht="15.5" x14ac:dyDescent="0.35">
      <c r="A5847" s="176" t="s">
        <v>12431</v>
      </c>
      <c r="B5847" s="177" t="s">
        <v>12432</v>
      </c>
      <c r="C5847" s="176" t="s">
        <v>292</v>
      </c>
      <c r="D5847" s="176" t="s">
        <v>655</v>
      </c>
      <c r="E5847" s="176" t="s">
        <v>655</v>
      </c>
      <c r="F5847" s="176">
        <v>2024</v>
      </c>
      <c r="G5847" s="176" t="s">
        <v>138</v>
      </c>
      <c r="H5847" s="176" t="s">
        <v>151</v>
      </c>
      <c r="I5847" s="176" t="s">
        <v>200</v>
      </c>
      <c r="J5847" s="250" t="s">
        <v>14</v>
      </c>
      <c r="K5847" s="178">
        <v>3</v>
      </c>
      <c r="L5847" s="178">
        <v>0</v>
      </c>
      <c r="M5847" s="178">
        <v>0</v>
      </c>
      <c r="N5847" s="182" t="s">
        <v>146</v>
      </c>
      <c r="O5847" s="183" t="s">
        <v>146</v>
      </c>
    </row>
    <row r="5848" spans="1:15" customFormat="1" ht="15.5" x14ac:dyDescent="0.35">
      <c r="A5848" s="123" t="s">
        <v>12433</v>
      </c>
      <c r="B5848" s="124" t="s">
        <v>12434</v>
      </c>
      <c r="C5848" s="123" t="s">
        <v>96</v>
      </c>
      <c r="D5848" s="123" t="s">
        <v>155</v>
      </c>
      <c r="E5848" s="123" t="s">
        <v>155</v>
      </c>
      <c r="F5848" s="123">
        <v>2024</v>
      </c>
      <c r="G5848" s="123" t="s">
        <v>2052</v>
      </c>
      <c r="H5848" s="123" t="s">
        <v>144</v>
      </c>
      <c r="I5848" s="123" t="s">
        <v>226</v>
      </c>
      <c r="J5848" s="251" t="s">
        <v>13</v>
      </c>
      <c r="K5848" s="181">
        <v>180000</v>
      </c>
      <c r="L5848" s="181">
        <v>0</v>
      </c>
      <c r="M5848" s="181">
        <v>0</v>
      </c>
      <c r="N5848" s="182" t="s">
        <v>146</v>
      </c>
      <c r="O5848" s="183" t="s">
        <v>146</v>
      </c>
    </row>
    <row r="5849" spans="1:15" customFormat="1" ht="15.5" x14ac:dyDescent="0.35">
      <c r="A5849" s="176" t="s">
        <v>12435</v>
      </c>
      <c r="B5849" s="177" t="s">
        <v>12436</v>
      </c>
      <c r="C5849" s="176" t="s">
        <v>90</v>
      </c>
      <c r="D5849" s="176" t="s">
        <v>306</v>
      </c>
      <c r="E5849" s="176" t="s">
        <v>1270</v>
      </c>
      <c r="F5849" s="176">
        <v>2024</v>
      </c>
      <c r="G5849" s="176" t="s">
        <v>138</v>
      </c>
      <c r="H5849" s="176" t="s">
        <v>144</v>
      </c>
      <c r="I5849" s="176" t="s">
        <v>913</v>
      </c>
      <c r="J5849" s="250" t="s">
        <v>13</v>
      </c>
      <c r="K5849" s="178">
        <v>110000</v>
      </c>
      <c r="L5849" s="178">
        <v>0</v>
      </c>
      <c r="M5849" s="178">
        <v>0</v>
      </c>
      <c r="N5849" s="182" t="s">
        <v>146</v>
      </c>
      <c r="O5849" s="183" t="s">
        <v>146</v>
      </c>
    </row>
    <row r="5850" spans="1:15" customFormat="1" ht="15.5" x14ac:dyDescent="0.35">
      <c r="A5850" s="123" t="s">
        <v>12437</v>
      </c>
      <c r="B5850" s="124" t="s">
        <v>12438</v>
      </c>
      <c r="C5850" s="123" t="s">
        <v>86</v>
      </c>
      <c r="D5850" s="123" t="s">
        <v>155</v>
      </c>
      <c r="E5850" s="123" t="s">
        <v>155</v>
      </c>
      <c r="F5850" s="123">
        <v>2024</v>
      </c>
      <c r="G5850" s="123" t="s">
        <v>138</v>
      </c>
      <c r="H5850" s="123" t="s">
        <v>908</v>
      </c>
      <c r="I5850" s="123" t="s">
        <v>2166</v>
      </c>
      <c r="J5850" s="251" t="s">
        <v>14</v>
      </c>
      <c r="K5850" s="181">
        <v>82063</v>
      </c>
      <c r="L5850" s="181">
        <v>0</v>
      </c>
      <c r="M5850" s="181">
        <v>0</v>
      </c>
      <c r="N5850" s="182" t="s">
        <v>146</v>
      </c>
      <c r="O5850" s="183" t="s">
        <v>146</v>
      </c>
    </row>
    <row r="5851" spans="1:15" customFormat="1" ht="15.5" x14ac:dyDescent="0.35">
      <c r="A5851" s="176" t="s">
        <v>12439</v>
      </c>
      <c r="B5851" s="177" t="s">
        <v>12440</v>
      </c>
      <c r="C5851" s="176" t="s">
        <v>90</v>
      </c>
      <c r="D5851" s="176" t="s">
        <v>404</v>
      </c>
      <c r="E5851" s="176" t="s">
        <v>405</v>
      </c>
      <c r="F5851" s="176">
        <v>2024</v>
      </c>
      <c r="G5851" s="176" t="s">
        <v>138</v>
      </c>
      <c r="H5851" s="176" t="s">
        <v>139</v>
      </c>
      <c r="I5851" s="176" t="s">
        <v>886</v>
      </c>
      <c r="J5851" s="250" t="s">
        <v>77</v>
      </c>
      <c r="K5851" s="178">
        <v>122843</v>
      </c>
      <c r="L5851" s="178">
        <v>0</v>
      </c>
      <c r="M5851" s="178">
        <v>0</v>
      </c>
      <c r="N5851" s="182" t="s">
        <v>146</v>
      </c>
      <c r="O5851" s="183" t="s">
        <v>146</v>
      </c>
    </row>
    <row r="5852" spans="1:15" customFormat="1" ht="15.5" x14ac:dyDescent="0.35">
      <c r="A5852" s="123" t="s">
        <v>12441</v>
      </c>
      <c r="B5852" s="124" t="s">
        <v>12442</v>
      </c>
      <c r="C5852" s="123" t="s">
        <v>292</v>
      </c>
      <c r="D5852" s="123" t="s">
        <v>155</v>
      </c>
      <c r="E5852" s="123" t="s">
        <v>155</v>
      </c>
      <c r="F5852" s="123">
        <v>2024</v>
      </c>
      <c r="G5852" s="123" t="s">
        <v>138</v>
      </c>
      <c r="H5852" s="123" t="s">
        <v>151</v>
      </c>
      <c r="I5852" s="123" t="s">
        <v>152</v>
      </c>
      <c r="J5852" s="251" t="s">
        <v>14</v>
      </c>
      <c r="K5852" s="181">
        <v>1</v>
      </c>
      <c r="L5852" s="181">
        <v>0</v>
      </c>
      <c r="M5852" s="181">
        <v>0</v>
      </c>
      <c r="N5852" s="182" t="s">
        <v>146</v>
      </c>
      <c r="O5852" s="183" t="s">
        <v>146</v>
      </c>
    </row>
    <row r="5853" spans="1:15" customFormat="1" ht="15.5" x14ac:dyDescent="0.35">
      <c r="A5853" s="176" t="s">
        <v>12443</v>
      </c>
      <c r="B5853" s="177" t="s">
        <v>12444</v>
      </c>
      <c r="C5853" s="176" t="s">
        <v>111</v>
      </c>
      <c r="D5853" s="176" t="s">
        <v>319</v>
      </c>
      <c r="E5853" s="176" t="s">
        <v>940</v>
      </c>
      <c r="F5853" s="176">
        <v>2024</v>
      </c>
      <c r="G5853" s="176" t="s">
        <v>251</v>
      </c>
      <c r="H5853" s="176" t="s">
        <v>182</v>
      </c>
      <c r="I5853" s="176" t="s">
        <v>330</v>
      </c>
      <c r="J5853" s="250" t="s">
        <v>13</v>
      </c>
      <c r="K5853" s="178">
        <v>30000</v>
      </c>
      <c r="L5853" s="178">
        <v>0</v>
      </c>
      <c r="M5853" s="178">
        <v>0</v>
      </c>
      <c r="N5853" s="182" t="s">
        <v>146</v>
      </c>
      <c r="O5853" s="183" t="s">
        <v>146</v>
      </c>
    </row>
    <row r="5854" spans="1:15" customFormat="1" ht="15.5" x14ac:dyDescent="0.35">
      <c r="A5854" s="123" t="s">
        <v>12445</v>
      </c>
      <c r="B5854" s="124" t="s">
        <v>12446</v>
      </c>
      <c r="C5854" s="123" t="s">
        <v>87</v>
      </c>
      <c r="D5854" s="123" t="s">
        <v>60</v>
      </c>
      <c r="E5854" s="123" t="s">
        <v>418</v>
      </c>
      <c r="F5854" s="123">
        <v>2024</v>
      </c>
      <c r="G5854" s="123" t="s">
        <v>251</v>
      </c>
      <c r="H5854" s="123" t="s">
        <v>182</v>
      </c>
      <c r="I5854" s="123" t="s">
        <v>330</v>
      </c>
      <c r="J5854" s="251" t="s">
        <v>13</v>
      </c>
      <c r="K5854" s="181">
        <v>15600</v>
      </c>
      <c r="L5854" s="181">
        <v>0</v>
      </c>
      <c r="M5854" s="181">
        <v>0</v>
      </c>
      <c r="N5854" s="182" t="s">
        <v>146</v>
      </c>
      <c r="O5854" s="183" t="s">
        <v>146</v>
      </c>
    </row>
    <row r="5855" spans="1:15" customFormat="1" ht="15.5" x14ac:dyDescent="0.35">
      <c r="A5855" s="176" t="s">
        <v>12447</v>
      </c>
      <c r="B5855" s="177" t="s">
        <v>12448</v>
      </c>
      <c r="C5855" s="176" t="s">
        <v>86</v>
      </c>
      <c r="D5855" s="176" t="s">
        <v>906</v>
      </c>
      <c r="E5855" s="176" t="s">
        <v>1223</v>
      </c>
      <c r="F5855" s="176">
        <v>2024</v>
      </c>
      <c r="G5855" s="176" t="s">
        <v>138</v>
      </c>
      <c r="H5855" s="176" t="s">
        <v>139</v>
      </c>
      <c r="I5855" s="176" t="s">
        <v>140</v>
      </c>
      <c r="J5855" s="250" t="s">
        <v>13</v>
      </c>
      <c r="K5855" s="178">
        <v>26750</v>
      </c>
      <c r="L5855" s="178">
        <v>0</v>
      </c>
      <c r="M5855" s="178">
        <v>0</v>
      </c>
      <c r="N5855" s="182" t="s">
        <v>146</v>
      </c>
      <c r="O5855" s="183" t="s">
        <v>146</v>
      </c>
    </row>
    <row r="5856" spans="1:15" customFormat="1" ht="15.5" x14ac:dyDescent="0.35">
      <c r="A5856" s="123" t="s">
        <v>12449</v>
      </c>
      <c r="B5856" s="124" t="s">
        <v>12450</v>
      </c>
      <c r="C5856" s="123" t="s">
        <v>86</v>
      </c>
      <c r="D5856" s="123" t="s">
        <v>155</v>
      </c>
      <c r="E5856" s="123" t="s">
        <v>155</v>
      </c>
      <c r="F5856" s="123">
        <v>2024</v>
      </c>
      <c r="G5856" s="123" t="s">
        <v>138</v>
      </c>
      <c r="H5856" s="123" t="s">
        <v>847</v>
      </c>
      <c r="I5856" s="123" t="s">
        <v>1673</v>
      </c>
      <c r="J5856" s="251" t="s">
        <v>14</v>
      </c>
      <c r="K5856" s="181">
        <v>27920</v>
      </c>
      <c r="L5856" s="181">
        <v>0</v>
      </c>
      <c r="M5856" s="181">
        <v>0</v>
      </c>
      <c r="N5856" s="182" t="s">
        <v>146</v>
      </c>
      <c r="O5856" s="183" t="s">
        <v>146</v>
      </c>
    </row>
    <row r="5857" spans="1:15" customFormat="1" ht="15.5" x14ac:dyDescent="0.35">
      <c r="A5857" s="176" t="s">
        <v>12451</v>
      </c>
      <c r="B5857" s="177" t="s">
        <v>12452</v>
      </c>
      <c r="C5857" s="176" t="s">
        <v>100</v>
      </c>
      <c r="D5857" s="176" t="s">
        <v>155</v>
      </c>
      <c r="E5857" s="176" t="s">
        <v>155</v>
      </c>
      <c r="F5857" s="176">
        <v>2024</v>
      </c>
      <c r="G5857" s="176" t="s">
        <v>251</v>
      </c>
      <c r="H5857" s="176" t="s">
        <v>414</v>
      </c>
      <c r="I5857" s="176" t="s">
        <v>415</v>
      </c>
      <c r="J5857" s="250" t="s">
        <v>77</v>
      </c>
      <c r="K5857" s="178">
        <v>32774</v>
      </c>
      <c r="L5857" s="178">
        <v>0</v>
      </c>
      <c r="M5857" s="178">
        <v>0</v>
      </c>
      <c r="N5857" s="182" t="s">
        <v>146</v>
      </c>
      <c r="O5857" s="183" t="s">
        <v>146</v>
      </c>
    </row>
    <row r="5858" spans="1:15" customFormat="1" ht="15.5" x14ac:dyDescent="0.35">
      <c r="A5858" s="123" t="s">
        <v>12453</v>
      </c>
      <c r="B5858" s="124" t="s">
        <v>12454</v>
      </c>
      <c r="C5858" s="123" t="s">
        <v>100</v>
      </c>
      <c r="D5858" s="123" t="s">
        <v>73</v>
      </c>
      <c r="E5858" s="123" t="s">
        <v>1009</v>
      </c>
      <c r="F5858" s="123">
        <v>2024</v>
      </c>
      <c r="G5858" s="123" t="s">
        <v>138</v>
      </c>
      <c r="H5858" s="123" t="s">
        <v>182</v>
      </c>
      <c r="I5858" s="123" t="s">
        <v>330</v>
      </c>
      <c r="J5858" s="251" t="s">
        <v>13</v>
      </c>
      <c r="K5858" s="181">
        <v>1669000</v>
      </c>
      <c r="L5858" s="181">
        <v>0</v>
      </c>
      <c r="M5858" s="181">
        <v>0</v>
      </c>
      <c r="N5858" s="182" t="s">
        <v>146</v>
      </c>
      <c r="O5858" s="183" t="s">
        <v>146</v>
      </c>
    </row>
    <row r="5859" spans="1:15" customFormat="1" ht="15.5" x14ac:dyDescent="0.35">
      <c r="A5859" s="176" t="s">
        <v>12455</v>
      </c>
      <c r="B5859" s="177" t="s">
        <v>12456</v>
      </c>
      <c r="C5859" s="176" t="s">
        <v>91</v>
      </c>
      <c r="D5859" s="176" t="s">
        <v>155</v>
      </c>
      <c r="E5859" s="176" t="s">
        <v>155</v>
      </c>
      <c r="F5859" s="176">
        <v>2024</v>
      </c>
      <c r="G5859" s="176" t="s">
        <v>138</v>
      </c>
      <c r="H5859" s="176" t="s">
        <v>139</v>
      </c>
      <c r="I5859" s="176" t="s">
        <v>168</v>
      </c>
      <c r="J5859" s="250" t="s">
        <v>77</v>
      </c>
      <c r="K5859" s="178">
        <v>6493</v>
      </c>
      <c r="L5859" s="178">
        <v>0</v>
      </c>
      <c r="M5859" s="178">
        <v>0</v>
      </c>
      <c r="N5859" s="182" t="s">
        <v>146</v>
      </c>
      <c r="O5859" s="183" t="s">
        <v>146</v>
      </c>
    </row>
    <row r="5860" spans="1:15" customFormat="1" ht="15.5" x14ac:dyDescent="0.35">
      <c r="A5860" s="123" t="s">
        <v>12457</v>
      </c>
      <c r="B5860" s="124" t="s">
        <v>12458</v>
      </c>
      <c r="C5860" s="123" t="s">
        <v>90</v>
      </c>
      <c r="D5860" s="123" t="s">
        <v>911</v>
      </c>
      <c r="E5860" s="123" t="s">
        <v>3477</v>
      </c>
      <c r="F5860" s="123">
        <v>2024</v>
      </c>
      <c r="G5860" s="123" t="s">
        <v>138</v>
      </c>
      <c r="H5860" s="123" t="s">
        <v>151</v>
      </c>
      <c r="I5860" s="123" t="s">
        <v>200</v>
      </c>
      <c r="J5860" s="251" t="s">
        <v>77</v>
      </c>
      <c r="K5860" s="181">
        <v>306232</v>
      </c>
      <c r="L5860" s="181">
        <v>0</v>
      </c>
      <c r="M5860" s="181">
        <v>0</v>
      </c>
      <c r="N5860" s="182" t="s">
        <v>146</v>
      </c>
      <c r="O5860" s="183" t="s">
        <v>146</v>
      </c>
    </row>
    <row r="5861" spans="1:15" customFormat="1" ht="15.5" x14ac:dyDescent="0.35">
      <c r="A5861" s="176" t="s">
        <v>12459</v>
      </c>
      <c r="B5861" s="177" t="s">
        <v>12460</v>
      </c>
      <c r="C5861" s="176" t="s">
        <v>90</v>
      </c>
      <c r="D5861" s="176" t="s">
        <v>205</v>
      </c>
      <c r="E5861" s="176" t="s">
        <v>3620</v>
      </c>
      <c r="F5861" s="176">
        <v>2024</v>
      </c>
      <c r="G5861" s="176" t="s">
        <v>251</v>
      </c>
      <c r="H5861" s="176" t="s">
        <v>182</v>
      </c>
      <c r="I5861" s="176" t="s">
        <v>330</v>
      </c>
      <c r="J5861" s="250" t="s">
        <v>77</v>
      </c>
      <c r="K5861" s="178">
        <v>19731</v>
      </c>
      <c r="L5861" s="178">
        <v>0</v>
      </c>
      <c r="M5861" s="178">
        <v>0</v>
      </c>
      <c r="N5861" s="182" t="s">
        <v>146</v>
      </c>
      <c r="O5861" s="183" t="s">
        <v>146</v>
      </c>
    </row>
    <row r="5862" spans="1:15" customFormat="1" ht="15.5" x14ac:dyDescent="0.35">
      <c r="A5862" s="123" t="s">
        <v>12461</v>
      </c>
      <c r="B5862" s="124" t="s">
        <v>12462</v>
      </c>
      <c r="C5862" s="123" t="s">
        <v>88</v>
      </c>
      <c r="D5862" s="123" t="s">
        <v>396</v>
      </c>
      <c r="E5862" s="123" t="s">
        <v>464</v>
      </c>
      <c r="F5862" s="123">
        <v>2024</v>
      </c>
      <c r="G5862" s="123" t="s">
        <v>138</v>
      </c>
      <c r="H5862" s="123" t="s">
        <v>908</v>
      </c>
      <c r="I5862" s="123" t="s">
        <v>252</v>
      </c>
      <c r="J5862" s="251" t="s">
        <v>77</v>
      </c>
      <c r="K5862" s="181">
        <v>2238</v>
      </c>
      <c r="L5862" s="181">
        <v>0</v>
      </c>
      <c r="M5862" s="181">
        <v>0</v>
      </c>
      <c r="N5862" s="182" t="s">
        <v>146</v>
      </c>
      <c r="O5862" s="183" t="s">
        <v>146</v>
      </c>
    </row>
    <row r="5863" spans="1:15" customFormat="1" ht="15.5" x14ac:dyDescent="0.35">
      <c r="A5863" s="176" t="s">
        <v>12463</v>
      </c>
      <c r="B5863" s="177" t="s">
        <v>12464</v>
      </c>
      <c r="C5863" s="176" t="s">
        <v>90</v>
      </c>
      <c r="D5863" s="176" t="s">
        <v>911</v>
      </c>
      <c r="E5863" s="176" t="s">
        <v>2177</v>
      </c>
      <c r="F5863" s="176">
        <v>2024</v>
      </c>
      <c r="G5863" s="176" t="s">
        <v>138</v>
      </c>
      <c r="H5863" s="176" t="s">
        <v>144</v>
      </c>
      <c r="I5863" s="176" t="s">
        <v>943</v>
      </c>
      <c r="J5863" s="250" t="s">
        <v>77</v>
      </c>
      <c r="K5863" s="178">
        <v>60220</v>
      </c>
      <c r="L5863" s="178">
        <v>0</v>
      </c>
      <c r="M5863" s="178">
        <v>0</v>
      </c>
      <c r="N5863" s="182" t="s">
        <v>146</v>
      </c>
      <c r="O5863" s="183" t="s">
        <v>146</v>
      </c>
    </row>
    <row r="5864" spans="1:15" customFormat="1" ht="15.5" x14ac:dyDescent="0.35">
      <c r="A5864" s="123" t="s">
        <v>12465</v>
      </c>
      <c r="B5864" s="124" t="s">
        <v>12466</v>
      </c>
      <c r="C5864" s="123" t="s">
        <v>109</v>
      </c>
      <c r="D5864" s="123" t="s">
        <v>368</v>
      </c>
      <c r="E5864" s="123" t="s">
        <v>840</v>
      </c>
      <c r="F5864" s="123">
        <v>2024</v>
      </c>
      <c r="G5864" s="123" t="s">
        <v>138</v>
      </c>
      <c r="H5864" s="123" t="s">
        <v>210</v>
      </c>
      <c r="I5864" s="123" t="s">
        <v>289</v>
      </c>
      <c r="J5864" s="251" t="s">
        <v>77</v>
      </c>
      <c r="K5864" s="181">
        <v>200000</v>
      </c>
      <c r="L5864" s="181">
        <v>0</v>
      </c>
      <c r="M5864" s="181">
        <v>0</v>
      </c>
      <c r="N5864" s="182" t="s">
        <v>146</v>
      </c>
      <c r="O5864" s="183" t="s">
        <v>146</v>
      </c>
    </row>
    <row r="5865" spans="1:15" customFormat="1" ht="15.5" x14ac:dyDescent="0.35">
      <c r="A5865" s="176" t="s">
        <v>12467</v>
      </c>
      <c r="B5865" s="177" t="s">
        <v>12468</v>
      </c>
      <c r="C5865" s="176" t="s">
        <v>109</v>
      </c>
      <c r="D5865" s="176" t="s">
        <v>368</v>
      </c>
      <c r="E5865" s="176" t="s">
        <v>368</v>
      </c>
      <c r="F5865" s="176">
        <v>2024</v>
      </c>
      <c r="G5865" s="176" t="s">
        <v>138</v>
      </c>
      <c r="H5865" s="176" t="s">
        <v>139</v>
      </c>
      <c r="I5865" s="176" t="s">
        <v>140</v>
      </c>
      <c r="J5865" s="250" t="s">
        <v>77</v>
      </c>
      <c r="K5865" s="178">
        <v>758000</v>
      </c>
      <c r="L5865" s="178">
        <v>0</v>
      </c>
      <c r="M5865" s="178">
        <v>0</v>
      </c>
      <c r="N5865" s="182" t="s">
        <v>146</v>
      </c>
      <c r="O5865" s="183" t="s">
        <v>146</v>
      </c>
    </row>
    <row r="5866" spans="1:15" customFormat="1" ht="15.5" x14ac:dyDescent="0.35">
      <c r="A5866" s="123" t="s">
        <v>12469</v>
      </c>
      <c r="B5866" s="124" t="s">
        <v>12470</v>
      </c>
      <c r="C5866" s="123" t="s">
        <v>98</v>
      </c>
      <c r="D5866" s="123" t="s">
        <v>155</v>
      </c>
      <c r="E5866" s="123" t="s">
        <v>155</v>
      </c>
      <c r="F5866" s="123">
        <v>2024</v>
      </c>
      <c r="G5866" s="123" t="s">
        <v>138</v>
      </c>
      <c r="H5866" s="123" t="s">
        <v>210</v>
      </c>
      <c r="I5866" s="123" t="s">
        <v>211</v>
      </c>
      <c r="J5866" s="251" t="s">
        <v>13</v>
      </c>
      <c r="K5866" s="181">
        <v>1</v>
      </c>
      <c r="L5866" s="181">
        <v>0</v>
      </c>
      <c r="M5866" s="181">
        <v>0</v>
      </c>
      <c r="N5866" s="182" t="s">
        <v>146</v>
      </c>
      <c r="O5866" s="183" t="s">
        <v>146</v>
      </c>
    </row>
    <row r="5867" spans="1:15" customFormat="1" ht="15.5" x14ac:dyDescent="0.35">
      <c r="A5867" s="176" t="s">
        <v>12471</v>
      </c>
      <c r="B5867" s="177" t="s">
        <v>12472</v>
      </c>
      <c r="C5867" s="176" t="s">
        <v>74</v>
      </c>
      <c r="D5867" s="176" t="s">
        <v>155</v>
      </c>
      <c r="E5867" s="176" t="s">
        <v>155</v>
      </c>
      <c r="F5867" s="176">
        <v>2024</v>
      </c>
      <c r="G5867" s="176" t="s">
        <v>251</v>
      </c>
      <c r="H5867" s="176" t="s">
        <v>908</v>
      </c>
      <c r="I5867" s="176" t="s">
        <v>2166</v>
      </c>
      <c r="J5867" s="250" t="s">
        <v>13</v>
      </c>
      <c r="K5867" s="178">
        <v>60000</v>
      </c>
      <c r="L5867" s="178">
        <v>0</v>
      </c>
      <c r="M5867" s="178">
        <v>0</v>
      </c>
      <c r="N5867" s="182" t="s">
        <v>146</v>
      </c>
      <c r="O5867" s="183" t="s">
        <v>146</v>
      </c>
    </row>
    <row r="5868" spans="1:15" customFormat="1" ht="15.5" x14ac:dyDescent="0.35">
      <c r="A5868" s="123" t="s">
        <v>12473</v>
      </c>
      <c r="B5868" s="124" t="s">
        <v>12474</v>
      </c>
      <c r="C5868" s="123" t="s">
        <v>90</v>
      </c>
      <c r="D5868" s="123" t="s">
        <v>911</v>
      </c>
      <c r="E5868" s="123" t="s">
        <v>2388</v>
      </c>
      <c r="F5868" s="123">
        <v>2024</v>
      </c>
      <c r="G5868" s="123" t="s">
        <v>251</v>
      </c>
      <c r="H5868" s="123" t="s">
        <v>182</v>
      </c>
      <c r="I5868" s="123" t="s">
        <v>330</v>
      </c>
      <c r="J5868" s="251" t="s">
        <v>13</v>
      </c>
      <c r="K5868" s="181">
        <v>30000</v>
      </c>
      <c r="L5868" s="181">
        <v>0</v>
      </c>
      <c r="M5868" s="181">
        <v>0</v>
      </c>
      <c r="N5868" s="182" t="s">
        <v>146</v>
      </c>
      <c r="O5868" s="183" t="s">
        <v>146</v>
      </c>
    </row>
    <row r="5869" spans="1:15" customFormat="1" ht="15.5" x14ac:dyDescent="0.35">
      <c r="A5869" s="176" t="s">
        <v>12475</v>
      </c>
      <c r="B5869" s="177" t="s">
        <v>12476</v>
      </c>
      <c r="C5869" s="176" t="s">
        <v>90</v>
      </c>
      <c r="D5869" s="176" t="s">
        <v>489</v>
      </c>
      <c r="E5869" s="176" t="s">
        <v>489</v>
      </c>
      <c r="F5869" s="176">
        <v>2024</v>
      </c>
      <c r="G5869" s="176" t="s">
        <v>138</v>
      </c>
      <c r="H5869" s="176" t="s">
        <v>144</v>
      </c>
      <c r="I5869" s="176" t="s">
        <v>145</v>
      </c>
      <c r="J5869" s="250" t="s">
        <v>77</v>
      </c>
      <c r="K5869" s="178">
        <v>505885</v>
      </c>
      <c r="L5869" s="178">
        <v>0</v>
      </c>
      <c r="M5869" s="178">
        <v>0</v>
      </c>
      <c r="N5869" s="182" t="s">
        <v>146</v>
      </c>
      <c r="O5869" s="183" t="s">
        <v>146</v>
      </c>
    </row>
    <row r="5870" spans="1:15" customFormat="1" ht="15.5" x14ac:dyDescent="0.35">
      <c r="A5870" s="123" t="s">
        <v>12477</v>
      </c>
      <c r="B5870" s="124" t="s">
        <v>12478</v>
      </c>
      <c r="C5870" s="123" t="s">
        <v>90</v>
      </c>
      <c r="D5870" s="123" t="s">
        <v>489</v>
      </c>
      <c r="E5870" s="123" t="s">
        <v>155</v>
      </c>
      <c r="F5870" s="123">
        <v>2024</v>
      </c>
      <c r="G5870" s="123" t="s">
        <v>138</v>
      </c>
      <c r="H5870" s="123" t="s">
        <v>144</v>
      </c>
      <c r="I5870" s="123" t="s">
        <v>145</v>
      </c>
      <c r="J5870" s="251" t="s">
        <v>14</v>
      </c>
      <c r="K5870" s="181">
        <v>999</v>
      </c>
      <c r="L5870" s="181">
        <v>0</v>
      </c>
      <c r="M5870" s="181">
        <v>0</v>
      </c>
      <c r="N5870" s="182" t="s">
        <v>146</v>
      </c>
      <c r="O5870" s="183" t="s">
        <v>146</v>
      </c>
    </row>
    <row r="5871" spans="1:15" customFormat="1" ht="15.5" x14ac:dyDescent="0.35">
      <c r="A5871" s="176" t="s">
        <v>12479</v>
      </c>
      <c r="B5871" s="177" t="s">
        <v>12480</v>
      </c>
      <c r="C5871" s="176" t="s">
        <v>93</v>
      </c>
      <c r="D5871" s="176" t="s">
        <v>194</v>
      </c>
      <c r="E5871" s="176" t="s">
        <v>195</v>
      </c>
      <c r="F5871" s="176">
        <v>2024</v>
      </c>
      <c r="G5871" s="176" t="s">
        <v>251</v>
      </c>
      <c r="H5871" s="176" t="s">
        <v>182</v>
      </c>
      <c r="I5871" s="176" t="s">
        <v>330</v>
      </c>
      <c r="J5871" s="250" t="s">
        <v>13</v>
      </c>
      <c r="K5871" s="178">
        <v>39000</v>
      </c>
      <c r="L5871" s="178">
        <v>0</v>
      </c>
      <c r="M5871" s="178">
        <v>0</v>
      </c>
      <c r="N5871" s="182" t="s">
        <v>146</v>
      </c>
      <c r="O5871" s="183" t="s">
        <v>146</v>
      </c>
    </row>
    <row r="5872" spans="1:15" customFormat="1" ht="15.5" x14ac:dyDescent="0.35">
      <c r="A5872" s="123" t="s">
        <v>12481</v>
      </c>
      <c r="B5872" s="124" t="s">
        <v>12482</v>
      </c>
      <c r="C5872" s="123" t="s">
        <v>93</v>
      </c>
      <c r="D5872" s="123" t="s">
        <v>315</v>
      </c>
      <c r="E5872" s="123" t="s">
        <v>2576</v>
      </c>
      <c r="F5872" s="123">
        <v>2024</v>
      </c>
      <c r="G5872" s="123" t="s">
        <v>251</v>
      </c>
      <c r="H5872" s="123" t="s">
        <v>182</v>
      </c>
      <c r="I5872" s="123" t="s">
        <v>330</v>
      </c>
      <c r="J5872" s="251" t="s">
        <v>13</v>
      </c>
      <c r="K5872" s="181">
        <v>39000</v>
      </c>
      <c r="L5872" s="181">
        <v>0</v>
      </c>
      <c r="M5872" s="181">
        <v>0</v>
      </c>
      <c r="N5872" s="182" t="s">
        <v>146</v>
      </c>
      <c r="O5872" s="183" t="s">
        <v>146</v>
      </c>
    </row>
    <row r="5873" spans="1:15" customFormat="1" ht="15.5" x14ac:dyDescent="0.35">
      <c r="A5873" s="176" t="s">
        <v>12483</v>
      </c>
      <c r="B5873" s="177" t="s">
        <v>12484</v>
      </c>
      <c r="C5873" s="176" t="s">
        <v>91</v>
      </c>
      <c r="D5873" s="176" t="s">
        <v>384</v>
      </c>
      <c r="E5873" s="176" t="s">
        <v>518</v>
      </c>
      <c r="F5873" s="176">
        <v>2024</v>
      </c>
      <c r="G5873" s="176" t="s">
        <v>138</v>
      </c>
      <c r="H5873" s="176" t="s">
        <v>908</v>
      </c>
      <c r="I5873" s="176" t="s">
        <v>2166</v>
      </c>
      <c r="J5873" s="250" t="s">
        <v>14</v>
      </c>
      <c r="K5873" s="178">
        <v>220605</v>
      </c>
      <c r="L5873" s="178">
        <v>0</v>
      </c>
      <c r="M5873" s="178">
        <v>0</v>
      </c>
      <c r="N5873" s="182" t="s">
        <v>146</v>
      </c>
      <c r="O5873" s="183" t="s">
        <v>146</v>
      </c>
    </row>
    <row r="5874" spans="1:15" customFormat="1" ht="15.5" x14ac:dyDescent="0.35">
      <c r="A5874" s="123" t="s">
        <v>12485</v>
      </c>
      <c r="B5874" s="124" t="s">
        <v>12486</v>
      </c>
      <c r="C5874" s="123" t="s">
        <v>74</v>
      </c>
      <c r="D5874" s="123" t="s">
        <v>155</v>
      </c>
      <c r="E5874" s="123" t="s">
        <v>155</v>
      </c>
      <c r="F5874" s="123">
        <v>2024</v>
      </c>
      <c r="G5874" s="123" t="s">
        <v>251</v>
      </c>
      <c r="H5874" s="123" t="s">
        <v>151</v>
      </c>
      <c r="I5874" s="123" t="s">
        <v>791</v>
      </c>
      <c r="J5874" s="251" t="s">
        <v>14</v>
      </c>
      <c r="K5874" s="181">
        <v>52639</v>
      </c>
      <c r="L5874" s="181">
        <v>0</v>
      </c>
      <c r="M5874" s="181">
        <v>0</v>
      </c>
      <c r="N5874" s="182" t="s">
        <v>146</v>
      </c>
      <c r="O5874" s="183" t="s">
        <v>146</v>
      </c>
    </row>
    <row r="5875" spans="1:15" customFormat="1" ht="15.5" x14ac:dyDescent="0.35">
      <c r="A5875" s="176" t="s">
        <v>12487</v>
      </c>
      <c r="B5875" s="177" t="s">
        <v>12488</v>
      </c>
      <c r="C5875" s="176" t="s">
        <v>90</v>
      </c>
      <c r="D5875" s="176" t="s">
        <v>306</v>
      </c>
      <c r="E5875" s="176" t="s">
        <v>3130</v>
      </c>
      <c r="F5875" s="176">
        <v>2024</v>
      </c>
      <c r="G5875" s="176" t="s">
        <v>138</v>
      </c>
      <c r="H5875" s="176" t="s">
        <v>151</v>
      </c>
      <c r="I5875" s="176" t="s">
        <v>200</v>
      </c>
      <c r="J5875" s="250" t="s">
        <v>77</v>
      </c>
      <c r="K5875" s="178">
        <v>400000</v>
      </c>
      <c r="L5875" s="178">
        <v>0</v>
      </c>
      <c r="M5875" s="178">
        <v>0</v>
      </c>
      <c r="N5875" s="182" t="s">
        <v>146</v>
      </c>
      <c r="O5875" s="183" t="s">
        <v>146</v>
      </c>
    </row>
    <row r="5876" spans="1:15" customFormat="1" ht="15.5" x14ac:dyDescent="0.35">
      <c r="A5876" s="123" t="s">
        <v>12489</v>
      </c>
      <c r="B5876" s="124" t="s">
        <v>12490</v>
      </c>
      <c r="C5876" s="123" t="s">
        <v>88</v>
      </c>
      <c r="D5876" s="123" t="s">
        <v>412</v>
      </c>
      <c r="E5876" s="123" t="s">
        <v>1441</v>
      </c>
      <c r="F5876" s="123">
        <v>2024</v>
      </c>
      <c r="G5876" s="123" t="s">
        <v>138</v>
      </c>
      <c r="H5876" s="123" t="s">
        <v>182</v>
      </c>
      <c r="I5876" s="123" t="s">
        <v>330</v>
      </c>
      <c r="J5876" s="251" t="s">
        <v>14</v>
      </c>
      <c r="K5876" s="181">
        <v>300500</v>
      </c>
      <c r="L5876" s="181">
        <v>0</v>
      </c>
      <c r="M5876" s="181">
        <v>0</v>
      </c>
      <c r="N5876" s="182" t="s">
        <v>146</v>
      </c>
      <c r="O5876" s="183" t="s">
        <v>146</v>
      </c>
    </row>
    <row r="5877" spans="1:15" customFormat="1" ht="15.5" x14ac:dyDescent="0.35">
      <c r="A5877" s="176" t="s">
        <v>12491</v>
      </c>
      <c r="B5877" s="177" t="s">
        <v>12492</v>
      </c>
      <c r="C5877" s="176" t="s">
        <v>90</v>
      </c>
      <c r="D5877" s="176" t="s">
        <v>742</v>
      </c>
      <c r="E5877" s="176" t="s">
        <v>1809</v>
      </c>
      <c r="F5877" s="176">
        <v>2024</v>
      </c>
      <c r="G5877" s="176" t="s">
        <v>138</v>
      </c>
      <c r="H5877" s="176" t="s">
        <v>151</v>
      </c>
      <c r="I5877" s="176" t="s">
        <v>200</v>
      </c>
      <c r="J5877" s="250" t="s">
        <v>13</v>
      </c>
      <c r="K5877" s="178">
        <v>23233</v>
      </c>
      <c r="L5877" s="178">
        <v>0</v>
      </c>
      <c r="M5877" s="178">
        <v>0</v>
      </c>
      <c r="N5877" s="182" t="s">
        <v>146</v>
      </c>
      <c r="O5877" s="183" t="s">
        <v>146</v>
      </c>
    </row>
    <row r="5878" spans="1:15" customFormat="1" ht="15.5" x14ac:dyDescent="0.35">
      <c r="A5878" s="123" t="s">
        <v>12493</v>
      </c>
      <c r="B5878" s="124" t="s">
        <v>12494</v>
      </c>
      <c r="C5878" s="123" t="s">
        <v>90</v>
      </c>
      <c r="D5878" s="123" t="s">
        <v>306</v>
      </c>
      <c r="E5878" s="123" t="s">
        <v>1116</v>
      </c>
      <c r="F5878" s="123">
        <v>2024</v>
      </c>
      <c r="G5878" s="123" t="s">
        <v>251</v>
      </c>
      <c r="H5878" s="123" t="s">
        <v>908</v>
      </c>
      <c r="I5878" s="123" t="s">
        <v>252</v>
      </c>
      <c r="J5878" s="251" t="s">
        <v>77</v>
      </c>
      <c r="K5878" s="181">
        <v>45600</v>
      </c>
      <c r="L5878" s="181">
        <v>0</v>
      </c>
      <c r="M5878" s="181">
        <v>0</v>
      </c>
      <c r="N5878" s="182" t="s">
        <v>146</v>
      </c>
      <c r="O5878" s="183" t="s">
        <v>146</v>
      </c>
    </row>
    <row r="5879" spans="1:15" customFormat="1" ht="15.5" x14ac:dyDescent="0.35">
      <c r="A5879" s="176" t="s">
        <v>12495</v>
      </c>
      <c r="B5879" s="177" t="s">
        <v>12496</v>
      </c>
      <c r="C5879" s="176" t="s">
        <v>90</v>
      </c>
      <c r="D5879" s="176" t="s">
        <v>205</v>
      </c>
      <c r="E5879" s="176" t="s">
        <v>3620</v>
      </c>
      <c r="F5879" s="176">
        <v>2024</v>
      </c>
      <c r="G5879" s="176" t="s">
        <v>251</v>
      </c>
      <c r="H5879" s="176" t="s">
        <v>1651</v>
      </c>
      <c r="I5879" s="176" t="s">
        <v>2318</v>
      </c>
      <c r="J5879" s="250" t="s">
        <v>14</v>
      </c>
      <c r="K5879" s="178">
        <v>2000</v>
      </c>
      <c r="L5879" s="178">
        <v>0</v>
      </c>
      <c r="M5879" s="178">
        <v>0</v>
      </c>
      <c r="N5879" s="182" t="s">
        <v>146</v>
      </c>
      <c r="O5879" s="183" t="s">
        <v>146</v>
      </c>
    </row>
    <row r="5880" spans="1:15" customFormat="1" ht="15.5" x14ac:dyDescent="0.35">
      <c r="A5880" s="123" t="s">
        <v>12497</v>
      </c>
      <c r="B5880" s="124" t="s">
        <v>12498</v>
      </c>
      <c r="C5880" s="123" t="s">
        <v>90</v>
      </c>
      <c r="D5880" s="123" t="s">
        <v>404</v>
      </c>
      <c r="E5880" s="123" t="s">
        <v>1546</v>
      </c>
      <c r="F5880" s="123">
        <v>2024</v>
      </c>
      <c r="G5880" s="123" t="s">
        <v>251</v>
      </c>
      <c r="H5880" s="123" t="s">
        <v>182</v>
      </c>
      <c r="I5880" s="123" t="s">
        <v>330</v>
      </c>
      <c r="J5880" s="251" t="s">
        <v>77</v>
      </c>
      <c r="K5880" s="181">
        <v>35082</v>
      </c>
      <c r="L5880" s="181">
        <v>0</v>
      </c>
      <c r="M5880" s="181">
        <v>0</v>
      </c>
      <c r="N5880" s="182" t="s">
        <v>146</v>
      </c>
      <c r="O5880" s="183" t="s">
        <v>146</v>
      </c>
    </row>
    <row r="5881" spans="1:15" customFormat="1" ht="15.5" x14ac:dyDescent="0.35">
      <c r="A5881" s="176" t="s">
        <v>12499</v>
      </c>
      <c r="B5881" s="177" t="s">
        <v>12500</v>
      </c>
      <c r="C5881" s="176" t="s">
        <v>109</v>
      </c>
      <c r="D5881" s="176" t="s">
        <v>171</v>
      </c>
      <c r="E5881" s="176" t="s">
        <v>606</v>
      </c>
      <c r="F5881" s="176">
        <v>2024</v>
      </c>
      <c r="G5881" s="176" t="s">
        <v>251</v>
      </c>
      <c r="H5881" s="176" t="s">
        <v>182</v>
      </c>
      <c r="I5881" s="176" t="s">
        <v>330</v>
      </c>
      <c r="J5881" s="250" t="s">
        <v>77</v>
      </c>
      <c r="K5881" s="178">
        <v>135250</v>
      </c>
      <c r="L5881" s="178">
        <v>0</v>
      </c>
      <c r="M5881" s="178">
        <v>0</v>
      </c>
      <c r="N5881" s="182" t="s">
        <v>146</v>
      </c>
      <c r="O5881" s="183" t="s">
        <v>146</v>
      </c>
    </row>
    <row r="5882" spans="1:15" customFormat="1" ht="15.5" x14ac:dyDescent="0.35">
      <c r="A5882" s="123" t="s">
        <v>12501</v>
      </c>
      <c r="B5882" s="124" t="s">
        <v>12502</v>
      </c>
      <c r="C5882" s="123" t="s">
        <v>91</v>
      </c>
      <c r="D5882" s="123" t="s">
        <v>384</v>
      </c>
      <c r="E5882" s="123" t="s">
        <v>922</v>
      </c>
      <c r="F5882" s="123">
        <v>2024</v>
      </c>
      <c r="G5882" s="123" t="s">
        <v>138</v>
      </c>
      <c r="H5882" s="123" t="s">
        <v>151</v>
      </c>
      <c r="I5882" s="123" t="s">
        <v>200</v>
      </c>
      <c r="J5882" s="251" t="s">
        <v>13</v>
      </c>
      <c r="K5882" s="181">
        <v>1</v>
      </c>
      <c r="L5882" s="181">
        <v>0</v>
      </c>
      <c r="M5882" s="181">
        <v>0</v>
      </c>
      <c r="N5882" s="182" t="s">
        <v>146</v>
      </c>
      <c r="O5882" s="183" t="s">
        <v>146</v>
      </c>
    </row>
    <row r="5883" spans="1:15" customFormat="1" ht="15.5" x14ac:dyDescent="0.35">
      <c r="A5883" s="176" t="s">
        <v>12503</v>
      </c>
      <c r="B5883" s="177" t="s">
        <v>12504</v>
      </c>
      <c r="C5883" s="176" t="s">
        <v>97</v>
      </c>
      <c r="D5883" s="176" t="s">
        <v>155</v>
      </c>
      <c r="E5883" s="176" t="s">
        <v>155</v>
      </c>
      <c r="F5883" s="176">
        <v>2024</v>
      </c>
      <c r="G5883" s="176" t="s">
        <v>138</v>
      </c>
      <c r="H5883" s="176" t="s">
        <v>144</v>
      </c>
      <c r="I5883" s="176" t="s">
        <v>145</v>
      </c>
      <c r="J5883" s="250" t="s">
        <v>13</v>
      </c>
      <c r="K5883" s="178">
        <v>2000</v>
      </c>
      <c r="L5883" s="178">
        <v>0</v>
      </c>
      <c r="M5883" s="178">
        <v>0</v>
      </c>
      <c r="N5883" s="182" t="s">
        <v>146</v>
      </c>
      <c r="O5883" s="183" t="s">
        <v>146</v>
      </c>
    </row>
    <row r="5884" spans="1:15" customFormat="1" ht="15.5" x14ac:dyDescent="0.35">
      <c r="A5884" s="123" t="s">
        <v>12505</v>
      </c>
      <c r="B5884" s="124" t="s">
        <v>12506</v>
      </c>
      <c r="C5884" s="123" t="s">
        <v>90</v>
      </c>
      <c r="D5884" s="123" t="s">
        <v>63</v>
      </c>
      <c r="E5884" s="123" t="s">
        <v>901</v>
      </c>
      <c r="F5884" s="123">
        <v>2024</v>
      </c>
      <c r="G5884" s="123" t="s">
        <v>251</v>
      </c>
      <c r="H5884" s="123" t="s">
        <v>182</v>
      </c>
      <c r="I5884" s="123" t="s">
        <v>330</v>
      </c>
      <c r="J5884" s="251" t="s">
        <v>13</v>
      </c>
      <c r="K5884" s="181">
        <v>32000</v>
      </c>
      <c r="L5884" s="181">
        <v>0</v>
      </c>
      <c r="M5884" s="181">
        <v>0</v>
      </c>
      <c r="N5884" s="182" t="s">
        <v>146</v>
      </c>
      <c r="O5884" s="183" t="s">
        <v>146</v>
      </c>
    </row>
    <row r="5885" spans="1:15" customFormat="1" ht="15.5" x14ac:dyDescent="0.35">
      <c r="A5885" s="176" t="s">
        <v>12507</v>
      </c>
      <c r="B5885" s="177" t="s">
        <v>12508</v>
      </c>
      <c r="C5885" s="176" t="s">
        <v>90</v>
      </c>
      <c r="D5885" s="176" t="s">
        <v>63</v>
      </c>
      <c r="E5885" s="176" t="s">
        <v>901</v>
      </c>
      <c r="F5885" s="176">
        <v>2024</v>
      </c>
      <c r="G5885" s="176" t="s">
        <v>251</v>
      </c>
      <c r="H5885" s="176" t="s">
        <v>182</v>
      </c>
      <c r="I5885" s="176" t="s">
        <v>330</v>
      </c>
      <c r="J5885" s="250" t="s">
        <v>13</v>
      </c>
      <c r="K5885" s="178">
        <v>32000</v>
      </c>
      <c r="L5885" s="178">
        <v>0</v>
      </c>
      <c r="M5885" s="178">
        <v>0</v>
      </c>
      <c r="N5885" s="182" t="s">
        <v>146</v>
      </c>
      <c r="O5885" s="183" t="s">
        <v>146</v>
      </c>
    </row>
    <row r="5886" spans="1:15" customFormat="1" ht="15.5" x14ac:dyDescent="0.35">
      <c r="A5886" s="123" t="s">
        <v>12509</v>
      </c>
      <c r="B5886" s="124" t="s">
        <v>12510</v>
      </c>
      <c r="C5886" s="123" t="s">
        <v>90</v>
      </c>
      <c r="D5886" s="123" t="s">
        <v>63</v>
      </c>
      <c r="E5886" s="123" t="s">
        <v>901</v>
      </c>
      <c r="F5886" s="123">
        <v>2024</v>
      </c>
      <c r="G5886" s="123" t="s">
        <v>251</v>
      </c>
      <c r="H5886" s="123" t="s">
        <v>182</v>
      </c>
      <c r="I5886" s="123" t="s">
        <v>330</v>
      </c>
      <c r="J5886" s="251" t="s">
        <v>13</v>
      </c>
      <c r="K5886" s="181">
        <v>32000</v>
      </c>
      <c r="L5886" s="181">
        <v>0</v>
      </c>
      <c r="M5886" s="181">
        <v>0</v>
      </c>
      <c r="N5886" s="182" t="s">
        <v>146</v>
      </c>
      <c r="O5886" s="183" t="s">
        <v>146</v>
      </c>
    </row>
    <row r="5887" spans="1:15" customFormat="1" ht="15.5" x14ac:dyDescent="0.35">
      <c r="A5887" s="176" t="s">
        <v>12511</v>
      </c>
      <c r="B5887" s="177" t="s">
        <v>12512</v>
      </c>
      <c r="C5887" s="176" t="s">
        <v>90</v>
      </c>
      <c r="D5887" s="176" t="s">
        <v>63</v>
      </c>
      <c r="E5887" s="176" t="s">
        <v>901</v>
      </c>
      <c r="F5887" s="176">
        <v>2024</v>
      </c>
      <c r="G5887" s="176" t="s">
        <v>251</v>
      </c>
      <c r="H5887" s="176" t="s">
        <v>182</v>
      </c>
      <c r="I5887" s="176" t="s">
        <v>330</v>
      </c>
      <c r="J5887" s="250" t="s">
        <v>13</v>
      </c>
      <c r="K5887" s="178">
        <v>32000</v>
      </c>
      <c r="L5887" s="178">
        <v>0</v>
      </c>
      <c r="M5887" s="178">
        <v>0</v>
      </c>
      <c r="N5887" s="182" t="s">
        <v>146</v>
      </c>
      <c r="O5887" s="183" t="s">
        <v>146</v>
      </c>
    </row>
    <row r="5888" spans="1:15" customFormat="1" ht="15.5" x14ac:dyDescent="0.35">
      <c r="A5888" s="123" t="s">
        <v>12513</v>
      </c>
      <c r="B5888" s="124" t="s">
        <v>12514</v>
      </c>
      <c r="C5888" s="123" t="s">
        <v>90</v>
      </c>
      <c r="D5888" s="123" t="s">
        <v>63</v>
      </c>
      <c r="E5888" s="123" t="s">
        <v>901</v>
      </c>
      <c r="F5888" s="123">
        <v>2024</v>
      </c>
      <c r="G5888" s="123" t="s">
        <v>251</v>
      </c>
      <c r="H5888" s="123" t="s">
        <v>182</v>
      </c>
      <c r="I5888" s="123" t="s">
        <v>330</v>
      </c>
      <c r="J5888" s="251" t="s">
        <v>13</v>
      </c>
      <c r="K5888" s="181">
        <v>32000</v>
      </c>
      <c r="L5888" s="181">
        <v>0</v>
      </c>
      <c r="M5888" s="181">
        <v>0</v>
      </c>
      <c r="N5888" s="182" t="s">
        <v>146</v>
      </c>
      <c r="O5888" s="183" t="s">
        <v>146</v>
      </c>
    </row>
    <row r="5889" spans="1:15" customFormat="1" ht="15.5" x14ac:dyDescent="0.35">
      <c r="A5889" s="176" t="s">
        <v>12515</v>
      </c>
      <c r="B5889" s="177" t="s">
        <v>12516</v>
      </c>
      <c r="C5889" s="176" t="s">
        <v>87</v>
      </c>
      <c r="D5889" s="176" t="s">
        <v>60</v>
      </c>
      <c r="E5889" s="176" t="s">
        <v>418</v>
      </c>
      <c r="F5889" s="176">
        <v>2024</v>
      </c>
      <c r="G5889" s="176" t="s">
        <v>138</v>
      </c>
      <c r="H5889" s="176" t="s">
        <v>182</v>
      </c>
      <c r="I5889" s="176" t="s">
        <v>330</v>
      </c>
      <c r="J5889" s="250" t="s">
        <v>77</v>
      </c>
      <c r="K5889" s="178">
        <v>10000</v>
      </c>
      <c r="L5889" s="178">
        <v>0</v>
      </c>
      <c r="M5889" s="178">
        <v>0</v>
      </c>
      <c r="N5889" s="182" t="s">
        <v>146</v>
      </c>
      <c r="O5889" s="183" t="s">
        <v>146</v>
      </c>
    </row>
    <row r="5890" spans="1:15" customFormat="1" ht="15.5" x14ac:dyDescent="0.35">
      <c r="A5890" s="123" t="s">
        <v>12517</v>
      </c>
      <c r="B5890" s="124" t="s">
        <v>12518</v>
      </c>
      <c r="C5890" s="123" t="s">
        <v>97</v>
      </c>
      <c r="D5890" s="123" t="s">
        <v>155</v>
      </c>
      <c r="E5890" s="123" t="s">
        <v>155</v>
      </c>
      <c r="F5890" s="123">
        <v>2024</v>
      </c>
      <c r="G5890" s="123" t="s">
        <v>138</v>
      </c>
      <c r="H5890" s="123" t="s">
        <v>144</v>
      </c>
      <c r="I5890" s="123" t="s">
        <v>145</v>
      </c>
      <c r="J5890" s="251" t="s">
        <v>13</v>
      </c>
      <c r="K5890" s="181">
        <v>1000</v>
      </c>
      <c r="L5890" s="181">
        <v>0</v>
      </c>
      <c r="M5890" s="181">
        <v>0</v>
      </c>
      <c r="N5890" s="182" t="s">
        <v>146</v>
      </c>
      <c r="O5890" s="183" t="s">
        <v>146</v>
      </c>
    </row>
    <row r="5891" spans="1:15" customFormat="1" ht="15.5" x14ac:dyDescent="0.35">
      <c r="A5891" s="176" t="s">
        <v>12519</v>
      </c>
      <c r="B5891" s="177" t="s">
        <v>12520</v>
      </c>
      <c r="C5891" s="176" t="s">
        <v>96</v>
      </c>
      <c r="D5891" s="176" t="s">
        <v>166</v>
      </c>
      <c r="E5891" s="176" t="s">
        <v>274</v>
      </c>
      <c r="F5891" s="176">
        <v>2024</v>
      </c>
      <c r="G5891" s="176" t="s">
        <v>138</v>
      </c>
      <c r="H5891" s="176" t="s">
        <v>419</v>
      </c>
      <c r="I5891" s="176" t="s">
        <v>1018</v>
      </c>
      <c r="J5891" s="250" t="s">
        <v>13</v>
      </c>
      <c r="K5891" s="178">
        <v>14016</v>
      </c>
      <c r="L5891" s="178">
        <v>0</v>
      </c>
      <c r="M5891" s="178">
        <v>0</v>
      </c>
      <c r="N5891" s="182" t="s">
        <v>146</v>
      </c>
      <c r="O5891" s="183" t="s">
        <v>146</v>
      </c>
    </row>
    <row r="5892" spans="1:15" customFormat="1" ht="15.5" x14ac:dyDescent="0.35">
      <c r="A5892" s="123" t="s">
        <v>12521</v>
      </c>
      <c r="B5892" s="124" t="s">
        <v>12522</v>
      </c>
      <c r="C5892" s="123" t="s">
        <v>92</v>
      </c>
      <c r="D5892" s="123" t="s">
        <v>721</v>
      </c>
      <c r="E5892" s="123" t="s">
        <v>729</v>
      </c>
      <c r="F5892" s="123">
        <v>2024</v>
      </c>
      <c r="G5892" s="123" t="s">
        <v>251</v>
      </c>
      <c r="H5892" s="123" t="s">
        <v>210</v>
      </c>
      <c r="I5892" s="123" t="s">
        <v>211</v>
      </c>
      <c r="J5892" s="251" t="s">
        <v>13</v>
      </c>
      <c r="K5892" s="181">
        <v>20000</v>
      </c>
      <c r="L5892" s="181">
        <v>0</v>
      </c>
      <c r="M5892" s="181">
        <v>0</v>
      </c>
      <c r="N5892" s="182" t="s">
        <v>146</v>
      </c>
      <c r="O5892" s="183" t="s">
        <v>146</v>
      </c>
    </row>
    <row r="5893" spans="1:15" customFormat="1" ht="15.5" x14ac:dyDescent="0.35">
      <c r="A5893" s="176" t="s">
        <v>12523</v>
      </c>
      <c r="B5893" s="177" t="s">
        <v>12524</v>
      </c>
      <c r="C5893" s="176" t="s">
        <v>96</v>
      </c>
      <c r="D5893" s="176" t="s">
        <v>136</v>
      </c>
      <c r="E5893" s="176" t="s">
        <v>371</v>
      </c>
      <c r="F5893" s="176">
        <v>2024</v>
      </c>
      <c r="G5893" s="176" t="s">
        <v>138</v>
      </c>
      <c r="H5893" s="176" t="s">
        <v>144</v>
      </c>
      <c r="I5893" s="176" t="s">
        <v>145</v>
      </c>
      <c r="J5893" s="250" t="s">
        <v>14</v>
      </c>
      <c r="K5893" s="178">
        <v>5500</v>
      </c>
      <c r="L5893" s="178">
        <v>0</v>
      </c>
      <c r="M5893" s="178">
        <v>0</v>
      </c>
      <c r="N5893" s="182" t="s">
        <v>146</v>
      </c>
      <c r="O5893" s="183" t="s">
        <v>146</v>
      </c>
    </row>
    <row r="5894" spans="1:15" customFormat="1" ht="15.5" x14ac:dyDescent="0.35">
      <c r="A5894" s="123" t="s">
        <v>12525</v>
      </c>
      <c r="B5894" s="124" t="s">
        <v>12526</v>
      </c>
      <c r="C5894" s="123" t="s">
        <v>96</v>
      </c>
      <c r="D5894" s="123" t="s">
        <v>166</v>
      </c>
      <c r="E5894" s="123" t="s">
        <v>285</v>
      </c>
      <c r="F5894" s="123">
        <v>2024</v>
      </c>
      <c r="G5894" s="123" t="s">
        <v>138</v>
      </c>
      <c r="H5894" s="123" t="s">
        <v>144</v>
      </c>
      <c r="I5894" s="123" t="s">
        <v>145</v>
      </c>
      <c r="J5894" s="251" t="s">
        <v>14</v>
      </c>
      <c r="K5894" s="181">
        <v>2300</v>
      </c>
      <c r="L5894" s="181">
        <v>0</v>
      </c>
      <c r="M5894" s="181">
        <v>0</v>
      </c>
      <c r="N5894" s="182" t="s">
        <v>146</v>
      </c>
      <c r="O5894" s="183" t="s">
        <v>146</v>
      </c>
    </row>
    <row r="5895" spans="1:15" customFormat="1" ht="15.5" x14ac:dyDescent="0.35">
      <c r="A5895" s="176" t="s">
        <v>12527</v>
      </c>
      <c r="B5895" s="177" t="s">
        <v>12528</v>
      </c>
      <c r="C5895" s="176" t="s">
        <v>91</v>
      </c>
      <c r="D5895" s="176" t="s">
        <v>384</v>
      </c>
      <c r="E5895" s="176" t="s">
        <v>603</v>
      </c>
      <c r="F5895" s="176">
        <v>2024</v>
      </c>
      <c r="G5895" s="176" t="s">
        <v>138</v>
      </c>
      <c r="H5895" s="176" t="s">
        <v>321</v>
      </c>
      <c r="I5895" s="176" t="s">
        <v>322</v>
      </c>
      <c r="J5895" s="250" t="s">
        <v>77</v>
      </c>
      <c r="K5895" s="178">
        <v>623287</v>
      </c>
      <c r="L5895" s="178">
        <v>0</v>
      </c>
      <c r="M5895" s="178">
        <v>0</v>
      </c>
      <c r="N5895" s="182" t="s">
        <v>146</v>
      </c>
      <c r="O5895" s="183" t="s">
        <v>146</v>
      </c>
    </row>
    <row r="5896" spans="1:15" customFormat="1" ht="15.5" x14ac:dyDescent="0.35">
      <c r="A5896" s="123" t="s">
        <v>12529</v>
      </c>
      <c r="B5896" s="124" t="s">
        <v>12530</v>
      </c>
      <c r="C5896" s="123" t="s">
        <v>91</v>
      </c>
      <c r="D5896" s="123" t="s">
        <v>384</v>
      </c>
      <c r="E5896" s="123" t="s">
        <v>603</v>
      </c>
      <c r="F5896" s="123">
        <v>2024</v>
      </c>
      <c r="G5896" s="123" t="s">
        <v>138</v>
      </c>
      <c r="H5896" s="123" t="s">
        <v>321</v>
      </c>
      <c r="I5896" s="123" t="s">
        <v>322</v>
      </c>
      <c r="J5896" s="251" t="s">
        <v>14</v>
      </c>
      <c r="K5896" s="181">
        <v>615557</v>
      </c>
      <c r="L5896" s="181">
        <v>0</v>
      </c>
      <c r="M5896" s="181">
        <v>0</v>
      </c>
      <c r="N5896" s="182" t="s">
        <v>146</v>
      </c>
      <c r="O5896" s="183" t="s">
        <v>146</v>
      </c>
    </row>
    <row r="5897" spans="1:15" customFormat="1" ht="15.5" x14ac:dyDescent="0.35">
      <c r="A5897" s="176" t="s">
        <v>12531</v>
      </c>
      <c r="B5897" s="177" t="s">
        <v>12532</v>
      </c>
      <c r="C5897" s="176" t="s">
        <v>91</v>
      </c>
      <c r="D5897" s="176" t="s">
        <v>384</v>
      </c>
      <c r="E5897" s="176" t="s">
        <v>603</v>
      </c>
      <c r="F5897" s="176">
        <v>2024</v>
      </c>
      <c r="G5897" s="176" t="s">
        <v>138</v>
      </c>
      <c r="H5897" s="176" t="s">
        <v>321</v>
      </c>
      <c r="I5897" s="176" t="s">
        <v>322</v>
      </c>
      <c r="J5897" s="250" t="s">
        <v>14</v>
      </c>
      <c r="K5897" s="178">
        <v>609151</v>
      </c>
      <c r="L5897" s="178">
        <v>0</v>
      </c>
      <c r="M5897" s="178">
        <v>0</v>
      </c>
      <c r="N5897" s="182" t="s">
        <v>146</v>
      </c>
      <c r="O5897" s="183" t="s">
        <v>146</v>
      </c>
    </row>
    <row r="5898" spans="1:15" customFormat="1" ht="15.5" x14ac:dyDescent="0.35">
      <c r="A5898" s="123" t="s">
        <v>12533</v>
      </c>
      <c r="B5898" s="124" t="s">
        <v>12534</v>
      </c>
      <c r="C5898" s="123" t="s">
        <v>91</v>
      </c>
      <c r="D5898" s="123" t="s">
        <v>384</v>
      </c>
      <c r="E5898" s="123" t="s">
        <v>3436</v>
      </c>
      <c r="F5898" s="123">
        <v>2024</v>
      </c>
      <c r="G5898" s="123" t="s">
        <v>138</v>
      </c>
      <c r="H5898" s="123" t="s">
        <v>321</v>
      </c>
      <c r="I5898" s="123" t="s">
        <v>322</v>
      </c>
      <c r="J5898" s="251" t="s">
        <v>14</v>
      </c>
      <c r="K5898" s="181">
        <v>740187</v>
      </c>
      <c r="L5898" s="181">
        <v>0</v>
      </c>
      <c r="M5898" s="181">
        <v>0</v>
      </c>
      <c r="N5898" s="182" t="s">
        <v>146</v>
      </c>
      <c r="O5898" s="183" t="s">
        <v>146</v>
      </c>
    </row>
    <row r="5899" spans="1:15" customFormat="1" ht="15.5" x14ac:dyDescent="0.35">
      <c r="A5899" s="176" t="s">
        <v>12535</v>
      </c>
      <c r="B5899" s="177" t="s">
        <v>12536</v>
      </c>
      <c r="C5899" s="176" t="s">
        <v>91</v>
      </c>
      <c r="D5899" s="176" t="s">
        <v>460</v>
      </c>
      <c r="E5899" s="176" t="s">
        <v>859</v>
      </c>
      <c r="F5899" s="176">
        <v>2024</v>
      </c>
      <c r="G5899" s="176" t="s">
        <v>138</v>
      </c>
      <c r="H5899" s="176" t="s">
        <v>321</v>
      </c>
      <c r="I5899" s="176" t="s">
        <v>322</v>
      </c>
      <c r="J5899" s="250" t="s">
        <v>77</v>
      </c>
      <c r="K5899" s="178">
        <v>1</v>
      </c>
      <c r="L5899" s="178">
        <v>0</v>
      </c>
      <c r="M5899" s="178">
        <v>0</v>
      </c>
      <c r="N5899" s="182" t="s">
        <v>146</v>
      </c>
      <c r="O5899" s="183" t="s">
        <v>146</v>
      </c>
    </row>
    <row r="5900" spans="1:15" customFormat="1" ht="15.5" x14ac:dyDescent="0.35">
      <c r="A5900" s="123" t="s">
        <v>12537</v>
      </c>
      <c r="B5900" s="124" t="s">
        <v>12538</v>
      </c>
      <c r="C5900" s="123" t="s">
        <v>84</v>
      </c>
      <c r="D5900" s="123" t="s">
        <v>155</v>
      </c>
      <c r="E5900" s="123" t="s">
        <v>155</v>
      </c>
      <c r="F5900" s="123">
        <v>2024</v>
      </c>
      <c r="G5900" s="123" t="s">
        <v>138</v>
      </c>
      <c r="H5900" s="123" t="s">
        <v>270</v>
      </c>
      <c r="I5900" s="123" t="s">
        <v>271</v>
      </c>
      <c r="J5900" s="251" t="s">
        <v>14</v>
      </c>
      <c r="K5900" s="181">
        <v>18854</v>
      </c>
      <c r="L5900" s="181">
        <v>0</v>
      </c>
      <c r="M5900" s="181">
        <v>0</v>
      </c>
      <c r="N5900" s="182" t="s">
        <v>146</v>
      </c>
      <c r="O5900" s="183" t="s">
        <v>146</v>
      </c>
    </row>
    <row r="5901" spans="1:15" customFormat="1" ht="15.5" x14ac:dyDescent="0.35">
      <c r="A5901" s="176" t="s">
        <v>12539</v>
      </c>
      <c r="B5901" s="177" t="s">
        <v>12540</v>
      </c>
      <c r="C5901" s="176" t="s">
        <v>90</v>
      </c>
      <c r="D5901" s="176" t="s">
        <v>63</v>
      </c>
      <c r="E5901" s="176" t="s">
        <v>63</v>
      </c>
      <c r="F5901" s="176">
        <v>2024</v>
      </c>
      <c r="G5901" s="176" t="s">
        <v>138</v>
      </c>
      <c r="H5901" s="176" t="s">
        <v>210</v>
      </c>
      <c r="I5901" s="176" t="s">
        <v>289</v>
      </c>
      <c r="J5901" s="250" t="s">
        <v>14</v>
      </c>
      <c r="K5901" s="178">
        <v>1247850</v>
      </c>
      <c r="L5901" s="178">
        <v>0</v>
      </c>
      <c r="M5901" s="178">
        <v>0</v>
      </c>
      <c r="N5901" s="182" t="s">
        <v>146</v>
      </c>
      <c r="O5901" s="183" t="s">
        <v>146</v>
      </c>
    </row>
    <row r="5902" spans="1:15" customFormat="1" ht="15.5" x14ac:dyDescent="0.35">
      <c r="A5902" s="123" t="s">
        <v>12541</v>
      </c>
      <c r="B5902" s="124" t="s">
        <v>12542</v>
      </c>
      <c r="C5902" s="123" t="s">
        <v>90</v>
      </c>
      <c r="D5902" s="123" t="s">
        <v>404</v>
      </c>
      <c r="E5902" s="123" t="s">
        <v>1546</v>
      </c>
      <c r="F5902" s="123">
        <v>2024</v>
      </c>
      <c r="G5902" s="123" t="s">
        <v>251</v>
      </c>
      <c r="H5902" s="123" t="s">
        <v>210</v>
      </c>
      <c r="I5902" s="123" t="s">
        <v>211</v>
      </c>
      <c r="J5902" s="251" t="s">
        <v>13</v>
      </c>
      <c r="K5902" s="181">
        <v>35464</v>
      </c>
      <c r="L5902" s="181">
        <v>0</v>
      </c>
      <c r="M5902" s="181">
        <v>0</v>
      </c>
      <c r="N5902" s="182" t="s">
        <v>146</v>
      </c>
      <c r="O5902" s="183" t="s">
        <v>146</v>
      </c>
    </row>
    <row r="5903" spans="1:15" customFormat="1" ht="15.5" x14ac:dyDescent="0.35">
      <c r="A5903" s="176" t="s">
        <v>12543</v>
      </c>
      <c r="B5903" s="177" t="s">
        <v>12544</v>
      </c>
      <c r="C5903" s="176" t="s">
        <v>90</v>
      </c>
      <c r="D5903" s="176" t="s">
        <v>306</v>
      </c>
      <c r="E5903" s="176" t="s">
        <v>3130</v>
      </c>
      <c r="F5903" s="176">
        <v>2024</v>
      </c>
      <c r="G5903" s="176" t="s">
        <v>138</v>
      </c>
      <c r="H5903" s="176" t="s">
        <v>321</v>
      </c>
      <c r="I5903" s="176" t="s">
        <v>322</v>
      </c>
      <c r="J5903" s="250" t="s">
        <v>14</v>
      </c>
      <c r="K5903" s="178">
        <v>1184796</v>
      </c>
      <c r="L5903" s="178">
        <v>0</v>
      </c>
      <c r="M5903" s="178">
        <v>0</v>
      </c>
      <c r="N5903" s="182" t="s">
        <v>146</v>
      </c>
      <c r="O5903" s="183" t="s">
        <v>146</v>
      </c>
    </row>
    <row r="5904" spans="1:15" customFormat="1" ht="15.5" x14ac:dyDescent="0.35">
      <c r="A5904" s="123" t="s">
        <v>12545</v>
      </c>
      <c r="B5904" s="124" t="s">
        <v>12546</v>
      </c>
      <c r="C5904" s="123" t="s">
        <v>91</v>
      </c>
      <c r="D5904" s="123" t="s">
        <v>384</v>
      </c>
      <c r="E5904" s="123" t="s">
        <v>384</v>
      </c>
      <c r="F5904" s="123">
        <v>2024</v>
      </c>
      <c r="G5904" s="123" t="s">
        <v>138</v>
      </c>
      <c r="H5904" s="123" t="s">
        <v>210</v>
      </c>
      <c r="I5904" s="123" t="s">
        <v>289</v>
      </c>
      <c r="J5904" s="251" t="s">
        <v>13</v>
      </c>
      <c r="K5904" s="181">
        <v>1</v>
      </c>
      <c r="L5904" s="181">
        <v>0</v>
      </c>
      <c r="M5904" s="181">
        <v>0</v>
      </c>
      <c r="N5904" s="182" t="s">
        <v>146</v>
      </c>
      <c r="O5904" s="183" t="s">
        <v>146</v>
      </c>
    </row>
    <row r="5905" spans="1:15" customFormat="1" ht="15.5" x14ac:dyDescent="0.35">
      <c r="A5905" s="176" t="s">
        <v>12547</v>
      </c>
      <c r="B5905" s="177" t="s">
        <v>12548</v>
      </c>
      <c r="C5905" s="176" t="s">
        <v>87</v>
      </c>
      <c r="D5905" s="176" t="s">
        <v>592</v>
      </c>
      <c r="E5905" s="176" t="s">
        <v>593</v>
      </c>
      <c r="F5905" s="176">
        <v>2024</v>
      </c>
      <c r="G5905" s="176" t="s">
        <v>251</v>
      </c>
      <c r="H5905" s="176" t="s">
        <v>687</v>
      </c>
      <c r="I5905" s="176" t="s">
        <v>957</v>
      </c>
      <c r="J5905" s="250" t="s">
        <v>77</v>
      </c>
      <c r="K5905" s="178">
        <v>32226</v>
      </c>
      <c r="L5905" s="178">
        <v>0</v>
      </c>
      <c r="M5905" s="178">
        <v>0</v>
      </c>
      <c r="N5905" s="182" t="s">
        <v>146</v>
      </c>
      <c r="O5905" s="183" t="s">
        <v>146</v>
      </c>
    </row>
    <row r="5906" spans="1:15" customFormat="1" ht="15.5" x14ac:dyDescent="0.35">
      <c r="A5906" s="123" t="s">
        <v>12549</v>
      </c>
      <c r="B5906" s="124" t="s">
        <v>12550</v>
      </c>
      <c r="C5906" s="123" t="s">
        <v>88</v>
      </c>
      <c r="D5906" s="123" t="s">
        <v>155</v>
      </c>
      <c r="E5906" s="123" t="s">
        <v>155</v>
      </c>
      <c r="F5906" s="123">
        <v>2024</v>
      </c>
      <c r="G5906" s="123" t="s">
        <v>138</v>
      </c>
      <c r="H5906" s="123" t="s">
        <v>414</v>
      </c>
      <c r="I5906" s="123" t="s">
        <v>415</v>
      </c>
      <c r="J5906" s="251" t="s">
        <v>77</v>
      </c>
      <c r="K5906" s="181">
        <v>20500</v>
      </c>
      <c r="L5906" s="181">
        <v>0</v>
      </c>
      <c r="M5906" s="181">
        <v>0</v>
      </c>
      <c r="N5906" s="182" t="s">
        <v>146</v>
      </c>
      <c r="O5906" s="183" t="s">
        <v>146</v>
      </c>
    </row>
    <row r="5907" spans="1:15" customFormat="1" ht="15.5" x14ac:dyDescent="0.35">
      <c r="A5907" s="176" t="s">
        <v>12551</v>
      </c>
      <c r="B5907" s="177" t="s">
        <v>12552</v>
      </c>
      <c r="C5907" s="176" t="s">
        <v>90</v>
      </c>
      <c r="D5907" s="176" t="s">
        <v>489</v>
      </c>
      <c r="E5907" s="176" t="s">
        <v>706</v>
      </c>
      <c r="F5907" s="176">
        <v>2024</v>
      </c>
      <c r="G5907" s="176" t="s">
        <v>138</v>
      </c>
      <c r="H5907" s="176" t="s">
        <v>151</v>
      </c>
      <c r="I5907" s="176" t="s">
        <v>200</v>
      </c>
      <c r="J5907" s="250" t="s">
        <v>77</v>
      </c>
      <c r="K5907" s="178">
        <v>10000</v>
      </c>
      <c r="L5907" s="178">
        <v>0</v>
      </c>
      <c r="M5907" s="178">
        <v>0</v>
      </c>
      <c r="N5907" s="182" t="s">
        <v>146</v>
      </c>
      <c r="O5907" s="183" t="s">
        <v>146</v>
      </c>
    </row>
    <row r="5908" spans="1:15" customFormat="1" ht="15.5" x14ac:dyDescent="0.35">
      <c r="A5908" s="123" t="s">
        <v>12553</v>
      </c>
      <c r="B5908" s="124" t="s">
        <v>12554</v>
      </c>
      <c r="C5908" s="123" t="s">
        <v>87</v>
      </c>
      <c r="D5908" s="123" t="s">
        <v>155</v>
      </c>
      <c r="E5908" s="123" t="s">
        <v>155</v>
      </c>
      <c r="F5908" s="123">
        <v>2024</v>
      </c>
      <c r="G5908" s="123" t="s">
        <v>138</v>
      </c>
      <c r="H5908" s="123" t="s">
        <v>419</v>
      </c>
      <c r="I5908" s="123" t="s">
        <v>218</v>
      </c>
      <c r="J5908" s="251" t="s">
        <v>14</v>
      </c>
      <c r="K5908" s="181">
        <v>87453</v>
      </c>
      <c r="L5908" s="181">
        <v>0</v>
      </c>
      <c r="M5908" s="181">
        <v>0</v>
      </c>
      <c r="N5908" s="182" t="s">
        <v>146</v>
      </c>
      <c r="O5908" s="183" t="s">
        <v>146</v>
      </c>
    </row>
    <row r="5909" spans="1:15" customFormat="1" ht="15.5" x14ac:dyDescent="0.35">
      <c r="A5909" s="176" t="s">
        <v>12555</v>
      </c>
      <c r="B5909" s="177" t="s">
        <v>12556</v>
      </c>
      <c r="C5909" s="176" t="s">
        <v>86</v>
      </c>
      <c r="D5909" s="176" t="s">
        <v>155</v>
      </c>
      <c r="E5909" s="176" t="s">
        <v>155</v>
      </c>
      <c r="F5909" s="176">
        <v>2024</v>
      </c>
      <c r="G5909" s="176" t="s">
        <v>138</v>
      </c>
      <c r="H5909" s="176" t="s">
        <v>144</v>
      </c>
      <c r="I5909" s="176" t="s">
        <v>145</v>
      </c>
      <c r="J5909" s="250" t="s">
        <v>13</v>
      </c>
      <c r="K5909" s="178">
        <v>21150</v>
      </c>
      <c r="L5909" s="178">
        <v>0</v>
      </c>
      <c r="M5909" s="178">
        <v>0</v>
      </c>
      <c r="N5909" s="182" t="s">
        <v>146</v>
      </c>
      <c r="O5909" s="183" t="s">
        <v>146</v>
      </c>
    </row>
    <row r="5910" spans="1:15" customFormat="1" ht="15.5" x14ac:dyDescent="0.35">
      <c r="A5910" s="123" t="s">
        <v>12557</v>
      </c>
      <c r="B5910" s="124" t="s">
        <v>12558</v>
      </c>
      <c r="C5910" s="123" t="s">
        <v>91</v>
      </c>
      <c r="D5910" s="123" t="s">
        <v>384</v>
      </c>
      <c r="E5910" s="123" t="s">
        <v>1062</v>
      </c>
      <c r="F5910" s="123">
        <v>2024</v>
      </c>
      <c r="G5910" s="123" t="s">
        <v>138</v>
      </c>
      <c r="H5910" s="123" t="s">
        <v>210</v>
      </c>
      <c r="I5910" s="123" t="s">
        <v>211</v>
      </c>
      <c r="J5910" s="251" t="s">
        <v>77</v>
      </c>
      <c r="K5910" s="181">
        <v>5270427</v>
      </c>
      <c r="L5910" s="181">
        <v>0</v>
      </c>
      <c r="M5910" s="181">
        <v>0</v>
      </c>
      <c r="N5910" s="182" t="s">
        <v>146</v>
      </c>
      <c r="O5910" s="183" t="s">
        <v>146</v>
      </c>
    </row>
    <row r="5911" spans="1:15" customFormat="1" ht="15.5" x14ac:dyDescent="0.35">
      <c r="A5911" s="176" t="s">
        <v>12559</v>
      </c>
      <c r="B5911" s="177" t="s">
        <v>12560</v>
      </c>
      <c r="C5911" s="176" t="s">
        <v>97</v>
      </c>
      <c r="D5911" s="176" t="s">
        <v>155</v>
      </c>
      <c r="E5911" s="176" t="s">
        <v>155</v>
      </c>
      <c r="F5911" s="176">
        <v>2024</v>
      </c>
      <c r="G5911" s="176" t="s">
        <v>138</v>
      </c>
      <c r="H5911" s="176" t="s">
        <v>144</v>
      </c>
      <c r="I5911" s="176" t="s">
        <v>145</v>
      </c>
      <c r="J5911" s="250" t="s">
        <v>13</v>
      </c>
      <c r="K5911" s="178">
        <v>500</v>
      </c>
      <c r="L5911" s="178">
        <v>0</v>
      </c>
      <c r="M5911" s="178">
        <v>0</v>
      </c>
      <c r="N5911" s="182" t="s">
        <v>146</v>
      </c>
      <c r="O5911" s="183" t="s">
        <v>146</v>
      </c>
    </row>
    <row r="5912" spans="1:15" customFormat="1" ht="15.5" x14ac:dyDescent="0.35">
      <c r="A5912" s="123" t="s">
        <v>12561</v>
      </c>
      <c r="B5912" s="124" t="s">
        <v>12562</v>
      </c>
      <c r="C5912" s="123" t="s">
        <v>97</v>
      </c>
      <c r="D5912" s="123" t="s">
        <v>155</v>
      </c>
      <c r="E5912" s="123" t="s">
        <v>155</v>
      </c>
      <c r="F5912" s="123">
        <v>2024</v>
      </c>
      <c r="G5912" s="123" t="s">
        <v>138</v>
      </c>
      <c r="H5912" s="123" t="s">
        <v>144</v>
      </c>
      <c r="I5912" s="123" t="s">
        <v>145</v>
      </c>
      <c r="J5912" s="251" t="s">
        <v>77</v>
      </c>
      <c r="K5912" s="181">
        <v>500</v>
      </c>
      <c r="L5912" s="181">
        <v>0</v>
      </c>
      <c r="M5912" s="181">
        <v>0</v>
      </c>
      <c r="N5912" s="182" t="s">
        <v>146</v>
      </c>
      <c r="O5912" s="183" t="s">
        <v>146</v>
      </c>
    </row>
    <row r="5913" spans="1:15" customFormat="1" ht="15.5" x14ac:dyDescent="0.35">
      <c r="A5913" s="176" t="s">
        <v>12563</v>
      </c>
      <c r="B5913" s="177" t="s">
        <v>12564</v>
      </c>
      <c r="C5913" s="176" t="s">
        <v>97</v>
      </c>
      <c r="D5913" s="176" t="s">
        <v>155</v>
      </c>
      <c r="E5913" s="176" t="s">
        <v>155</v>
      </c>
      <c r="F5913" s="176">
        <v>2024</v>
      </c>
      <c r="G5913" s="176" t="s">
        <v>138</v>
      </c>
      <c r="H5913" s="176" t="s">
        <v>144</v>
      </c>
      <c r="I5913" s="176" t="s">
        <v>145</v>
      </c>
      <c r="J5913" s="250" t="s">
        <v>77</v>
      </c>
      <c r="K5913" s="178">
        <v>500</v>
      </c>
      <c r="L5913" s="178">
        <v>0</v>
      </c>
      <c r="M5913" s="178">
        <v>0</v>
      </c>
      <c r="N5913" s="182" t="s">
        <v>146</v>
      </c>
      <c r="O5913" s="183" t="s">
        <v>146</v>
      </c>
    </row>
    <row r="5914" spans="1:15" customFormat="1" ht="15.5" x14ac:dyDescent="0.35">
      <c r="A5914" s="123" t="s">
        <v>12565</v>
      </c>
      <c r="B5914" s="124" t="s">
        <v>12566</v>
      </c>
      <c r="C5914" s="123" t="s">
        <v>97</v>
      </c>
      <c r="D5914" s="123" t="s">
        <v>155</v>
      </c>
      <c r="E5914" s="123" t="s">
        <v>155</v>
      </c>
      <c r="F5914" s="123">
        <v>2024</v>
      </c>
      <c r="G5914" s="123" t="s">
        <v>138</v>
      </c>
      <c r="H5914" s="123" t="s">
        <v>144</v>
      </c>
      <c r="I5914" s="123" t="s">
        <v>145</v>
      </c>
      <c r="J5914" s="251" t="s">
        <v>13</v>
      </c>
      <c r="K5914" s="181">
        <v>500</v>
      </c>
      <c r="L5914" s="181">
        <v>0</v>
      </c>
      <c r="M5914" s="181">
        <v>0</v>
      </c>
      <c r="N5914" s="182" t="s">
        <v>146</v>
      </c>
      <c r="O5914" s="183" t="s">
        <v>146</v>
      </c>
    </row>
    <row r="5915" spans="1:15" customFormat="1" ht="15.5" x14ac:dyDescent="0.35">
      <c r="A5915" s="176" t="s">
        <v>12567</v>
      </c>
      <c r="B5915" s="177" t="s">
        <v>12568</v>
      </c>
      <c r="C5915" s="176" t="s">
        <v>97</v>
      </c>
      <c r="D5915" s="176" t="s">
        <v>155</v>
      </c>
      <c r="E5915" s="176" t="s">
        <v>155</v>
      </c>
      <c r="F5915" s="176">
        <v>2024</v>
      </c>
      <c r="G5915" s="176" t="s">
        <v>138</v>
      </c>
      <c r="H5915" s="176" t="s">
        <v>144</v>
      </c>
      <c r="I5915" s="176" t="s">
        <v>145</v>
      </c>
      <c r="J5915" s="250" t="s">
        <v>77</v>
      </c>
      <c r="K5915" s="178">
        <v>500</v>
      </c>
      <c r="L5915" s="178">
        <v>0</v>
      </c>
      <c r="M5915" s="178">
        <v>0</v>
      </c>
      <c r="N5915" s="182" t="s">
        <v>146</v>
      </c>
      <c r="O5915" s="183" t="s">
        <v>146</v>
      </c>
    </row>
    <row r="5916" spans="1:15" customFormat="1" ht="15.5" x14ac:dyDescent="0.35">
      <c r="A5916" s="123" t="s">
        <v>12569</v>
      </c>
      <c r="B5916" s="124" t="s">
        <v>12570</v>
      </c>
      <c r="C5916" s="123" t="s">
        <v>97</v>
      </c>
      <c r="D5916" s="123" t="s">
        <v>155</v>
      </c>
      <c r="E5916" s="123" t="s">
        <v>155</v>
      </c>
      <c r="F5916" s="123">
        <v>2024</v>
      </c>
      <c r="G5916" s="123" t="s">
        <v>138</v>
      </c>
      <c r="H5916" s="123" t="s">
        <v>144</v>
      </c>
      <c r="I5916" s="123" t="s">
        <v>145</v>
      </c>
      <c r="J5916" s="251" t="s">
        <v>77</v>
      </c>
      <c r="K5916" s="181">
        <v>500</v>
      </c>
      <c r="L5916" s="181">
        <v>0</v>
      </c>
      <c r="M5916" s="181">
        <v>0</v>
      </c>
      <c r="N5916" s="182" t="s">
        <v>146</v>
      </c>
      <c r="O5916" s="183" t="s">
        <v>146</v>
      </c>
    </row>
    <row r="5917" spans="1:15" customFormat="1" ht="15.5" x14ac:dyDescent="0.35">
      <c r="A5917" s="176" t="s">
        <v>12571</v>
      </c>
      <c r="B5917" s="177" t="s">
        <v>12572</v>
      </c>
      <c r="C5917" s="176" t="s">
        <v>97</v>
      </c>
      <c r="D5917" s="176" t="s">
        <v>155</v>
      </c>
      <c r="E5917" s="176" t="s">
        <v>155</v>
      </c>
      <c r="F5917" s="176">
        <v>2024</v>
      </c>
      <c r="G5917" s="176" t="s">
        <v>138</v>
      </c>
      <c r="H5917" s="176" t="s">
        <v>144</v>
      </c>
      <c r="I5917" s="176" t="s">
        <v>145</v>
      </c>
      <c r="J5917" s="250" t="s">
        <v>77</v>
      </c>
      <c r="K5917" s="178">
        <v>500</v>
      </c>
      <c r="L5917" s="178">
        <v>0</v>
      </c>
      <c r="M5917" s="178">
        <v>0</v>
      </c>
      <c r="N5917" s="182" t="s">
        <v>146</v>
      </c>
      <c r="O5917" s="183" t="s">
        <v>146</v>
      </c>
    </row>
    <row r="5918" spans="1:15" customFormat="1" ht="15.5" x14ac:dyDescent="0.35">
      <c r="A5918" s="123" t="s">
        <v>12573</v>
      </c>
      <c r="B5918" s="124" t="s">
        <v>12574</v>
      </c>
      <c r="C5918" s="123" t="s">
        <v>97</v>
      </c>
      <c r="D5918" s="123" t="s">
        <v>155</v>
      </c>
      <c r="E5918" s="123" t="s">
        <v>155</v>
      </c>
      <c r="F5918" s="123">
        <v>2024</v>
      </c>
      <c r="G5918" s="123" t="s">
        <v>138</v>
      </c>
      <c r="H5918" s="123" t="s">
        <v>144</v>
      </c>
      <c r="I5918" s="123" t="s">
        <v>145</v>
      </c>
      <c r="J5918" s="251" t="s">
        <v>77</v>
      </c>
      <c r="K5918" s="181">
        <v>500</v>
      </c>
      <c r="L5918" s="181">
        <v>0</v>
      </c>
      <c r="M5918" s="181">
        <v>0</v>
      </c>
      <c r="N5918" s="182" t="s">
        <v>146</v>
      </c>
      <c r="O5918" s="183" t="s">
        <v>146</v>
      </c>
    </row>
    <row r="5919" spans="1:15" customFormat="1" ht="15.5" x14ac:dyDescent="0.35">
      <c r="A5919" s="176" t="s">
        <v>12575</v>
      </c>
      <c r="B5919" s="177" t="s">
        <v>12576</v>
      </c>
      <c r="C5919" s="176" t="s">
        <v>97</v>
      </c>
      <c r="D5919" s="176" t="s">
        <v>155</v>
      </c>
      <c r="E5919" s="176" t="s">
        <v>155</v>
      </c>
      <c r="F5919" s="176">
        <v>2024</v>
      </c>
      <c r="G5919" s="176" t="s">
        <v>138</v>
      </c>
      <c r="H5919" s="176" t="s">
        <v>144</v>
      </c>
      <c r="I5919" s="176" t="s">
        <v>145</v>
      </c>
      <c r="J5919" s="250" t="s">
        <v>77</v>
      </c>
      <c r="K5919" s="178">
        <v>500</v>
      </c>
      <c r="L5919" s="178">
        <v>0</v>
      </c>
      <c r="M5919" s="178">
        <v>0</v>
      </c>
      <c r="N5919" s="182" t="s">
        <v>146</v>
      </c>
      <c r="O5919" s="183" t="s">
        <v>146</v>
      </c>
    </row>
    <row r="5920" spans="1:15" customFormat="1" ht="15.5" x14ac:dyDescent="0.35">
      <c r="A5920" s="123" t="s">
        <v>12577</v>
      </c>
      <c r="B5920" s="124" t="s">
        <v>12578</v>
      </c>
      <c r="C5920" s="123" t="s">
        <v>97</v>
      </c>
      <c r="D5920" s="123" t="s">
        <v>155</v>
      </c>
      <c r="E5920" s="123" t="s">
        <v>155</v>
      </c>
      <c r="F5920" s="123">
        <v>2024</v>
      </c>
      <c r="G5920" s="123" t="s">
        <v>138</v>
      </c>
      <c r="H5920" s="123" t="s">
        <v>144</v>
      </c>
      <c r="I5920" s="123" t="s">
        <v>145</v>
      </c>
      <c r="J5920" s="251" t="s">
        <v>77</v>
      </c>
      <c r="K5920" s="181">
        <v>500</v>
      </c>
      <c r="L5920" s="181">
        <v>0</v>
      </c>
      <c r="M5920" s="181">
        <v>0</v>
      </c>
      <c r="N5920" s="182" t="s">
        <v>146</v>
      </c>
      <c r="O5920" s="183" t="s">
        <v>146</v>
      </c>
    </row>
    <row r="5921" spans="1:15" customFormat="1" ht="15.5" x14ac:dyDescent="0.35">
      <c r="A5921" s="176" t="s">
        <v>12579</v>
      </c>
      <c r="B5921" s="177" t="s">
        <v>12580</v>
      </c>
      <c r="C5921" s="176" t="s">
        <v>97</v>
      </c>
      <c r="D5921" s="176" t="s">
        <v>155</v>
      </c>
      <c r="E5921" s="176" t="s">
        <v>155</v>
      </c>
      <c r="F5921" s="176">
        <v>2024</v>
      </c>
      <c r="G5921" s="176" t="s">
        <v>138</v>
      </c>
      <c r="H5921" s="176" t="s">
        <v>144</v>
      </c>
      <c r="I5921" s="176" t="s">
        <v>145</v>
      </c>
      <c r="J5921" s="250" t="s">
        <v>77</v>
      </c>
      <c r="K5921" s="178">
        <v>500</v>
      </c>
      <c r="L5921" s="178">
        <v>0</v>
      </c>
      <c r="M5921" s="178">
        <v>0</v>
      </c>
      <c r="N5921" s="182" t="s">
        <v>146</v>
      </c>
      <c r="O5921" s="183" t="s">
        <v>146</v>
      </c>
    </row>
    <row r="5922" spans="1:15" customFormat="1" ht="15.5" x14ac:dyDescent="0.35">
      <c r="A5922" s="123" t="s">
        <v>12581</v>
      </c>
      <c r="B5922" s="124" t="s">
        <v>12582</v>
      </c>
      <c r="C5922" s="123" t="s">
        <v>97</v>
      </c>
      <c r="D5922" s="123" t="s">
        <v>155</v>
      </c>
      <c r="E5922" s="123" t="s">
        <v>155</v>
      </c>
      <c r="F5922" s="123">
        <v>2024</v>
      </c>
      <c r="G5922" s="123" t="s">
        <v>138</v>
      </c>
      <c r="H5922" s="123" t="s">
        <v>144</v>
      </c>
      <c r="I5922" s="123" t="s">
        <v>145</v>
      </c>
      <c r="J5922" s="251" t="s">
        <v>77</v>
      </c>
      <c r="K5922" s="181">
        <v>500</v>
      </c>
      <c r="L5922" s="181">
        <v>0</v>
      </c>
      <c r="M5922" s="181">
        <v>0</v>
      </c>
      <c r="N5922" s="182" t="s">
        <v>146</v>
      </c>
      <c r="O5922" s="183" t="s">
        <v>146</v>
      </c>
    </row>
    <row r="5923" spans="1:15" customFormat="1" ht="15.5" x14ac:dyDescent="0.35">
      <c r="A5923" s="176" t="s">
        <v>12583</v>
      </c>
      <c r="B5923" s="177" t="s">
        <v>12584</v>
      </c>
      <c r="C5923" s="176" t="s">
        <v>97</v>
      </c>
      <c r="D5923" s="176" t="s">
        <v>155</v>
      </c>
      <c r="E5923" s="176" t="s">
        <v>155</v>
      </c>
      <c r="F5923" s="176">
        <v>2024</v>
      </c>
      <c r="G5923" s="176" t="s">
        <v>138</v>
      </c>
      <c r="H5923" s="176" t="s">
        <v>144</v>
      </c>
      <c r="I5923" s="176" t="s">
        <v>145</v>
      </c>
      <c r="J5923" s="250" t="s">
        <v>77</v>
      </c>
      <c r="K5923" s="178">
        <v>500</v>
      </c>
      <c r="L5923" s="178">
        <v>0</v>
      </c>
      <c r="M5923" s="178">
        <v>0</v>
      </c>
      <c r="N5923" s="182" t="s">
        <v>146</v>
      </c>
      <c r="O5923" s="183" t="s">
        <v>146</v>
      </c>
    </row>
    <row r="5924" spans="1:15" customFormat="1" ht="15.5" x14ac:dyDescent="0.35">
      <c r="A5924" s="123" t="s">
        <v>12585</v>
      </c>
      <c r="B5924" s="124" t="s">
        <v>12586</v>
      </c>
      <c r="C5924" s="123" t="s">
        <v>98</v>
      </c>
      <c r="D5924" s="123" t="s">
        <v>158</v>
      </c>
      <c r="E5924" s="123" t="s">
        <v>309</v>
      </c>
      <c r="F5924" s="123">
        <v>2024</v>
      </c>
      <c r="G5924" s="123" t="s">
        <v>251</v>
      </c>
      <c r="H5924" s="123" t="s">
        <v>182</v>
      </c>
      <c r="I5924" s="123" t="s">
        <v>330</v>
      </c>
      <c r="J5924" s="251" t="s">
        <v>13</v>
      </c>
      <c r="K5924" s="181">
        <v>1</v>
      </c>
      <c r="L5924" s="181">
        <v>0</v>
      </c>
      <c r="M5924" s="181">
        <v>0</v>
      </c>
      <c r="N5924" s="182" t="s">
        <v>146</v>
      </c>
      <c r="O5924" s="183" t="s">
        <v>146</v>
      </c>
    </row>
    <row r="5925" spans="1:15" customFormat="1" ht="15.5" x14ac:dyDescent="0.35">
      <c r="A5925" s="176" t="s">
        <v>12587</v>
      </c>
      <c r="B5925" s="177" t="s">
        <v>12588</v>
      </c>
      <c r="C5925" s="176" t="s">
        <v>97</v>
      </c>
      <c r="D5925" s="176" t="s">
        <v>155</v>
      </c>
      <c r="E5925" s="176" t="s">
        <v>155</v>
      </c>
      <c r="F5925" s="176">
        <v>2024</v>
      </c>
      <c r="G5925" s="176" t="s">
        <v>138</v>
      </c>
      <c r="H5925" s="176" t="s">
        <v>144</v>
      </c>
      <c r="I5925" s="176" t="s">
        <v>145</v>
      </c>
      <c r="J5925" s="250" t="s">
        <v>13</v>
      </c>
      <c r="K5925" s="178">
        <v>2</v>
      </c>
      <c r="L5925" s="178">
        <v>0</v>
      </c>
      <c r="M5925" s="178">
        <v>0</v>
      </c>
      <c r="N5925" s="182" t="s">
        <v>146</v>
      </c>
      <c r="O5925" s="183" t="s">
        <v>146</v>
      </c>
    </row>
    <row r="5926" spans="1:15" customFormat="1" ht="15.5" x14ac:dyDescent="0.35">
      <c r="A5926" s="123" t="s">
        <v>12589</v>
      </c>
      <c r="B5926" s="124" t="s">
        <v>12590</v>
      </c>
      <c r="C5926" s="123" t="s">
        <v>91</v>
      </c>
      <c r="D5926" s="123" t="s">
        <v>384</v>
      </c>
      <c r="E5926" s="123" t="s">
        <v>155</v>
      </c>
      <c r="F5926" s="123">
        <v>2024</v>
      </c>
      <c r="G5926" s="123" t="s">
        <v>138</v>
      </c>
      <c r="H5926" s="123" t="s">
        <v>182</v>
      </c>
      <c r="I5926" s="123" t="s">
        <v>330</v>
      </c>
      <c r="J5926" s="251" t="s">
        <v>13</v>
      </c>
      <c r="K5926" s="181">
        <v>2500</v>
      </c>
      <c r="L5926" s="181">
        <v>0</v>
      </c>
      <c r="M5926" s="181">
        <v>0</v>
      </c>
      <c r="N5926" s="182" t="s">
        <v>146</v>
      </c>
      <c r="O5926" s="183" t="s">
        <v>146</v>
      </c>
    </row>
    <row r="5927" spans="1:15" customFormat="1" ht="15.5" x14ac:dyDescent="0.35">
      <c r="A5927" s="176" t="s">
        <v>12591</v>
      </c>
      <c r="B5927" s="177" t="s">
        <v>12592</v>
      </c>
      <c r="C5927" s="176" t="s">
        <v>90</v>
      </c>
      <c r="D5927" s="176" t="s">
        <v>404</v>
      </c>
      <c r="E5927" s="176" t="s">
        <v>405</v>
      </c>
      <c r="F5927" s="176">
        <v>2024</v>
      </c>
      <c r="G5927" s="176" t="s">
        <v>138</v>
      </c>
      <c r="H5927" s="176" t="s">
        <v>144</v>
      </c>
      <c r="I5927" s="176" t="s">
        <v>943</v>
      </c>
      <c r="J5927" s="250" t="s">
        <v>77</v>
      </c>
      <c r="K5927" s="178">
        <v>99068</v>
      </c>
      <c r="L5927" s="178">
        <v>0</v>
      </c>
      <c r="M5927" s="178">
        <v>0</v>
      </c>
      <c r="N5927" s="182" t="s">
        <v>146</v>
      </c>
      <c r="O5927" s="183" t="s">
        <v>146</v>
      </c>
    </row>
    <row r="5928" spans="1:15" customFormat="1" ht="15.5" x14ac:dyDescent="0.35">
      <c r="A5928" s="123" t="s">
        <v>12593</v>
      </c>
      <c r="B5928" s="124" t="s">
        <v>12594</v>
      </c>
      <c r="C5928" s="123" t="s">
        <v>100</v>
      </c>
      <c r="D5928" s="123" t="s">
        <v>1471</v>
      </c>
      <c r="E5928" s="123" t="s">
        <v>7408</v>
      </c>
      <c r="F5928" s="123">
        <v>2024</v>
      </c>
      <c r="G5928" s="123" t="s">
        <v>138</v>
      </c>
      <c r="H5928" s="123" t="s">
        <v>151</v>
      </c>
      <c r="I5928" s="123" t="s">
        <v>200</v>
      </c>
      <c r="J5928" s="251" t="s">
        <v>14</v>
      </c>
      <c r="K5928" s="181">
        <v>85864</v>
      </c>
      <c r="L5928" s="181">
        <v>0</v>
      </c>
      <c r="M5928" s="181">
        <v>0</v>
      </c>
      <c r="N5928" s="182" t="s">
        <v>146</v>
      </c>
      <c r="O5928" s="183" t="s">
        <v>146</v>
      </c>
    </row>
    <row r="5929" spans="1:15" customFormat="1" ht="15.5" x14ac:dyDescent="0.35">
      <c r="A5929" s="176" t="s">
        <v>12595</v>
      </c>
      <c r="B5929" s="177" t="s">
        <v>12596</v>
      </c>
      <c r="C5929" s="176" t="s">
        <v>111</v>
      </c>
      <c r="D5929" s="176" t="s">
        <v>180</v>
      </c>
      <c r="E5929" s="176" t="s">
        <v>1345</v>
      </c>
      <c r="F5929" s="176">
        <v>2024</v>
      </c>
      <c r="G5929" s="176" t="s">
        <v>138</v>
      </c>
      <c r="H5929" s="176" t="s">
        <v>321</v>
      </c>
      <c r="I5929" s="176" t="s">
        <v>322</v>
      </c>
      <c r="J5929" s="250" t="s">
        <v>14</v>
      </c>
      <c r="K5929" s="178">
        <v>1500000</v>
      </c>
      <c r="L5929" s="178">
        <v>0</v>
      </c>
      <c r="M5929" s="178">
        <v>0</v>
      </c>
      <c r="N5929" s="182" t="s">
        <v>146</v>
      </c>
      <c r="O5929" s="183" t="s">
        <v>146</v>
      </c>
    </row>
    <row r="5930" spans="1:15" customFormat="1" ht="15.5" x14ac:dyDescent="0.35">
      <c r="A5930" s="123" t="s">
        <v>12597</v>
      </c>
      <c r="B5930" s="124" t="s">
        <v>12598</v>
      </c>
      <c r="C5930" s="123" t="s">
        <v>292</v>
      </c>
      <c r="D5930" s="123" t="s">
        <v>155</v>
      </c>
      <c r="E5930" s="123" t="s">
        <v>155</v>
      </c>
      <c r="F5930" s="123">
        <v>2024</v>
      </c>
      <c r="G5930" s="123" t="s">
        <v>138</v>
      </c>
      <c r="H5930" s="123" t="s">
        <v>151</v>
      </c>
      <c r="I5930" s="123" t="s">
        <v>791</v>
      </c>
      <c r="J5930" s="251" t="s">
        <v>14</v>
      </c>
      <c r="K5930" s="181">
        <v>10000</v>
      </c>
      <c r="L5930" s="181">
        <v>0</v>
      </c>
      <c r="M5930" s="181">
        <v>0</v>
      </c>
      <c r="N5930" s="182" t="s">
        <v>146</v>
      </c>
      <c r="O5930" s="183" t="s">
        <v>146</v>
      </c>
    </row>
    <row r="5931" spans="1:15" customFormat="1" ht="15.5" x14ac:dyDescent="0.35">
      <c r="A5931" s="176" t="s">
        <v>12599</v>
      </c>
      <c r="B5931" s="177" t="s">
        <v>12600</v>
      </c>
      <c r="C5931" s="176" t="s">
        <v>87</v>
      </c>
      <c r="D5931" s="176" t="s">
        <v>155</v>
      </c>
      <c r="E5931" s="176" t="s">
        <v>155</v>
      </c>
      <c r="F5931" s="176">
        <v>2024</v>
      </c>
      <c r="G5931" s="176" t="s">
        <v>251</v>
      </c>
      <c r="H5931" s="176" t="s">
        <v>419</v>
      </c>
      <c r="I5931" s="176" t="s">
        <v>2163</v>
      </c>
      <c r="J5931" s="250" t="s">
        <v>14</v>
      </c>
      <c r="K5931" s="178">
        <v>19000</v>
      </c>
      <c r="L5931" s="178">
        <v>0</v>
      </c>
      <c r="M5931" s="178">
        <v>0</v>
      </c>
      <c r="N5931" s="182" t="s">
        <v>146</v>
      </c>
      <c r="O5931" s="183" t="s">
        <v>146</v>
      </c>
    </row>
    <row r="5932" spans="1:15" customFormat="1" ht="15.5" x14ac:dyDescent="0.35">
      <c r="A5932" s="123" t="s">
        <v>12601</v>
      </c>
      <c r="B5932" s="124" t="s">
        <v>12602</v>
      </c>
      <c r="C5932" s="123" t="s">
        <v>90</v>
      </c>
      <c r="D5932" s="123" t="s">
        <v>306</v>
      </c>
      <c r="E5932" s="123" t="s">
        <v>1116</v>
      </c>
      <c r="F5932" s="123">
        <v>2024</v>
      </c>
      <c r="G5932" s="123" t="s">
        <v>138</v>
      </c>
      <c r="H5932" s="123" t="s">
        <v>151</v>
      </c>
      <c r="I5932" s="123" t="s">
        <v>200</v>
      </c>
      <c r="J5932" s="251" t="s">
        <v>13</v>
      </c>
      <c r="K5932" s="181">
        <v>506600</v>
      </c>
      <c r="L5932" s="181">
        <v>0</v>
      </c>
      <c r="M5932" s="181">
        <v>0</v>
      </c>
      <c r="N5932" s="182" t="s">
        <v>146</v>
      </c>
      <c r="O5932" s="183" t="s">
        <v>146</v>
      </c>
    </row>
    <row r="5933" spans="1:15" customFormat="1" ht="15.5" x14ac:dyDescent="0.35">
      <c r="A5933" s="176" t="s">
        <v>12603</v>
      </c>
      <c r="B5933" s="177" t="s">
        <v>12604</v>
      </c>
      <c r="C5933" s="176" t="s">
        <v>90</v>
      </c>
      <c r="D5933" s="176" t="s">
        <v>306</v>
      </c>
      <c r="E5933" s="176" t="s">
        <v>1270</v>
      </c>
      <c r="F5933" s="176">
        <v>2024</v>
      </c>
      <c r="G5933" s="176" t="s">
        <v>138</v>
      </c>
      <c r="H5933" s="176" t="s">
        <v>151</v>
      </c>
      <c r="I5933" s="176" t="s">
        <v>200</v>
      </c>
      <c r="J5933" s="250" t="s">
        <v>77</v>
      </c>
      <c r="K5933" s="178">
        <v>61245</v>
      </c>
      <c r="L5933" s="178">
        <v>0</v>
      </c>
      <c r="M5933" s="178">
        <v>0</v>
      </c>
      <c r="N5933" s="182" t="s">
        <v>146</v>
      </c>
      <c r="O5933" s="183" t="s">
        <v>146</v>
      </c>
    </row>
    <row r="5934" spans="1:15" customFormat="1" ht="15.5" x14ac:dyDescent="0.35">
      <c r="A5934" s="123" t="s">
        <v>12605</v>
      </c>
      <c r="B5934" s="124" t="s">
        <v>12606</v>
      </c>
      <c r="C5934" s="123" t="s">
        <v>90</v>
      </c>
      <c r="D5934" s="123" t="s">
        <v>155</v>
      </c>
      <c r="E5934" s="123" t="s">
        <v>155</v>
      </c>
      <c r="F5934" s="123">
        <v>2024</v>
      </c>
      <c r="G5934" s="123" t="s">
        <v>251</v>
      </c>
      <c r="H5934" s="123" t="s">
        <v>687</v>
      </c>
      <c r="I5934" s="123" t="s">
        <v>957</v>
      </c>
      <c r="J5934" s="251" t="s">
        <v>77</v>
      </c>
      <c r="K5934" s="181">
        <v>12177</v>
      </c>
      <c r="L5934" s="181">
        <v>0</v>
      </c>
      <c r="M5934" s="181">
        <v>0</v>
      </c>
      <c r="N5934" s="182" t="s">
        <v>146</v>
      </c>
      <c r="O5934" s="183" t="s">
        <v>146</v>
      </c>
    </row>
    <row r="5935" spans="1:15" customFormat="1" ht="15.5" x14ac:dyDescent="0.35">
      <c r="A5935" s="176" t="s">
        <v>12607</v>
      </c>
      <c r="B5935" s="177" t="s">
        <v>12608</v>
      </c>
      <c r="C5935" s="176" t="s">
        <v>109</v>
      </c>
      <c r="D5935" s="176" t="s">
        <v>368</v>
      </c>
      <c r="E5935" s="176" t="s">
        <v>155</v>
      </c>
      <c r="F5935" s="176">
        <v>2024</v>
      </c>
      <c r="G5935" s="176" t="s">
        <v>138</v>
      </c>
      <c r="H5935" s="176" t="s">
        <v>144</v>
      </c>
      <c r="I5935" s="176" t="s">
        <v>282</v>
      </c>
      <c r="J5935" s="250" t="s">
        <v>14</v>
      </c>
      <c r="K5935" s="178">
        <v>150</v>
      </c>
      <c r="L5935" s="178">
        <v>0</v>
      </c>
      <c r="M5935" s="178">
        <v>0</v>
      </c>
      <c r="N5935" s="182" t="s">
        <v>146</v>
      </c>
      <c r="O5935" s="183" t="s">
        <v>146</v>
      </c>
    </row>
    <row r="5936" spans="1:15" customFormat="1" ht="15.5" x14ac:dyDescent="0.35">
      <c r="A5936" s="123" t="s">
        <v>12609</v>
      </c>
      <c r="B5936" s="124" t="s">
        <v>12610</v>
      </c>
      <c r="C5936" s="123" t="s">
        <v>86</v>
      </c>
      <c r="D5936" s="123" t="s">
        <v>155</v>
      </c>
      <c r="E5936" s="123" t="s">
        <v>155</v>
      </c>
      <c r="F5936" s="123">
        <v>2024</v>
      </c>
      <c r="G5936" s="123" t="s">
        <v>138</v>
      </c>
      <c r="H5936" s="123" t="s">
        <v>144</v>
      </c>
      <c r="I5936" s="123" t="s">
        <v>145</v>
      </c>
      <c r="J5936" s="251" t="s">
        <v>13</v>
      </c>
      <c r="K5936" s="181">
        <v>21150</v>
      </c>
      <c r="L5936" s="181">
        <v>0</v>
      </c>
      <c r="M5936" s="181">
        <v>0</v>
      </c>
      <c r="N5936" s="182" t="s">
        <v>146</v>
      </c>
      <c r="O5936" s="183" t="s">
        <v>146</v>
      </c>
    </row>
    <row r="5937" spans="1:15" customFormat="1" ht="15.5" x14ac:dyDescent="0.35">
      <c r="A5937" s="176" t="s">
        <v>12611</v>
      </c>
      <c r="B5937" s="177" t="s">
        <v>12612</v>
      </c>
      <c r="C5937" s="176" t="s">
        <v>109</v>
      </c>
      <c r="D5937" s="176" t="s">
        <v>171</v>
      </c>
      <c r="E5937" s="176" t="s">
        <v>3324</v>
      </c>
      <c r="F5937" s="176">
        <v>2024</v>
      </c>
      <c r="G5937" s="176" t="s">
        <v>251</v>
      </c>
      <c r="H5937" s="176" t="s">
        <v>1651</v>
      </c>
      <c r="I5937" s="176" t="s">
        <v>4766</v>
      </c>
      <c r="J5937" s="250" t="s">
        <v>77</v>
      </c>
      <c r="K5937" s="178">
        <v>35000</v>
      </c>
      <c r="L5937" s="178">
        <v>0</v>
      </c>
      <c r="M5937" s="178">
        <v>0</v>
      </c>
      <c r="N5937" s="182" t="s">
        <v>146</v>
      </c>
      <c r="O5937" s="183" t="s">
        <v>146</v>
      </c>
    </row>
    <row r="5938" spans="1:15" customFormat="1" ht="15.5" x14ac:dyDescent="0.35">
      <c r="A5938" s="123" t="s">
        <v>12613</v>
      </c>
      <c r="B5938" s="124" t="s">
        <v>12614</v>
      </c>
      <c r="C5938" s="123" t="s">
        <v>90</v>
      </c>
      <c r="D5938" s="123" t="s">
        <v>63</v>
      </c>
      <c r="E5938" s="123" t="s">
        <v>63</v>
      </c>
      <c r="F5938" s="123">
        <v>2024</v>
      </c>
      <c r="G5938" s="123" t="s">
        <v>138</v>
      </c>
      <c r="H5938" s="123" t="s">
        <v>210</v>
      </c>
      <c r="I5938" s="123" t="s">
        <v>429</v>
      </c>
      <c r="J5938" s="251" t="s">
        <v>77</v>
      </c>
      <c r="K5938" s="181">
        <v>2335118</v>
      </c>
      <c r="L5938" s="181">
        <v>0</v>
      </c>
      <c r="M5938" s="181">
        <v>0</v>
      </c>
      <c r="N5938" s="182" t="s">
        <v>146</v>
      </c>
      <c r="O5938" s="183" t="s">
        <v>146</v>
      </c>
    </row>
    <row r="5939" spans="1:15" customFormat="1" ht="15.5" x14ac:dyDescent="0.35">
      <c r="A5939" s="176" t="s">
        <v>12615</v>
      </c>
      <c r="B5939" s="177" t="s">
        <v>12616</v>
      </c>
      <c r="C5939" s="176" t="s">
        <v>109</v>
      </c>
      <c r="D5939" s="176" t="s">
        <v>155</v>
      </c>
      <c r="E5939" s="176" t="s">
        <v>155</v>
      </c>
      <c r="F5939" s="176">
        <v>2024</v>
      </c>
      <c r="G5939" s="176" t="s">
        <v>138</v>
      </c>
      <c r="H5939" s="176" t="s">
        <v>210</v>
      </c>
      <c r="I5939" s="176" t="s">
        <v>429</v>
      </c>
      <c r="J5939" s="250" t="s">
        <v>77</v>
      </c>
      <c r="K5939" s="178">
        <v>2678879</v>
      </c>
      <c r="L5939" s="178">
        <v>0</v>
      </c>
      <c r="M5939" s="178">
        <v>0</v>
      </c>
      <c r="N5939" s="182" t="s">
        <v>146</v>
      </c>
      <c r="O5939" s="183" t="s">
        <v>146</v>
      </c>
    </row>
    <row r="5940" spans="1:15" customFormat="1" ht="15.5" x14ac:dyDescent="0.35">
      <c r="A5940" s="123" t="s">
        <v>12617</v>
      </c>
      <c r="B5940" s="124" t="s">
        <v>12618</v>
      </c>
      <c r="C5940" s="123" t="s">
        <v>98</v>
      </c>
      <c r="D5940" s="123" t="s">
        <v>190</v>
      </c>
      <c r="E5940" s="123" t="s">
        <v>191</v>
      </c>
      <c r="F5940" s="123">
        <v>2024</v>
      </c>
      <c r="G5940" s="123" t="s">
        <v>138</v>
      </c>
      <c r="H5940" s="123" t="s">
        <v>419</v>
      </c>
      <c r="I5940" s="123" t="s">
        <v>1018</v>
      </c>
      <c r="J5940" s="251" t="s">
        <v>14</v>
      </c>
      <c r="K5940" s="181">
        <v>84057</v>
      </c>
      <c r="L5940" s="181">
        <v>0</v>
      </c>
      <c r="M5940" s="181">
        <v>0</v>
      </c>
      <c r="N5940" s="182" t="s">
        <v>146</v>
      </c>
      <c r="O5940" s="183" t="s">
        <v>146</v>
      </c>
    </row>
    <row r="5941" spans="1:15" customFormat="1" ht="15.5" x14ac:dyDescent="0.35">
      <c r="A5941" s="176" t="s">
        <v>12619</v>
      </c>
      <c r="B5941" s="177" t="s">
        <v>12620</v>
      </c>
      <c r="C5941" s="176" t="s">
        <v>100</v>
      </c>
      <c r="D5941" s="176" t="s">
        <v>73</v>
      </c>
      <c r="E5941" s="176" t="s">
        <v>1009</v>
      </c>
      <c r="F5941" s="176">
        <v>2024</v>
      </c>
      <c r="G5941" s="176" t="s">
        <v>138</v>
      </c>
      <c r="H5941" s="176" t="s">
        <v>151</v>
      </c>
      <c r="I5941" s="176" t="s">
        <v>200</v>
      </c>
      <c r="J5941" s="250" t="s">
        <v>77</v>
      </c>
      <c r="K5941" s="178">
        <v>19452</v>
      </c>
      <c r="L5941" s="178">
        <v>0</v>
      </c>
      <c r="M5941" s="178">
        <v>0</v>
      </c>
      <c r="N5941" s="182" t="s">
        <v>146</v>
      </c>
      <c r="O5941" s="183" t="s">
        <v>146</v>
      </c>
    </row>
    <row r="5942" spans="1:15" customFormat="1" ht="15.5" x14ac:dyDescent="0.35">
      <c r="A5942" s="123" t="s">
        <v>12621</v>
      </c>
      <c r="B5942" s="124" t="s">
        <v>12622</v>
      </c>
      <c r="C5942" s="123" t="s">
        <v>109</v>
      </c>
      <c r="D5942" s="123" t="s">
        <v>288</v>
      </c>
      <c r="E5942" s="123" t="s">
        <v>288</v>
      </c>
      <c r="F5942" s="123">
        <v>2024</v>
      </c>
      <c r="G5942" s="123" t="s">
        <v>138</v>
      </c>
      <c r="H5942" s="123" t="s">
        <v>419</v>
      </c>
      <c r="I5942" s="123" t="s">
        <v>218</v>
      </c>
      <c r="J5942" s="251" t="s">
        <v>77</v>
      </c>
      <c r="K5942" s="181">
        <v>30000</v>
      </c>
      <c r="L5942" s="181">
        <v>0</v>
      </c>
      <c r="M5942" s="181">
        <v>0</v>
      </c>
      <c r="N5942" s="182" t="s">
        <v>146</v>
      </c>
      <c r="O5942" s="183" t="s">
        <v>146</v>
      </c>
    </row>
    <row r="5943" spans="1:15" customFormat="1" ht="15.5" x14ac:dyDescent="0.35">
      <c r="A5943" s="176" t="s">
        <v>12623</v>
      </c>
      <c r="B5943" s="177" t="s">
        <v>12624</v>
      </c>
      <c r="C5943" s="176" t="s">
        <v>91</v>
      </c>
      <c r="D5943" s="176" t="s">
        <v>763</v>
      </c>
      <c r="E5943" s="176" t="s">
        <v>764</v>
      </c>
      <c r="F5943" s="176">
        <v>2024</v>
      </c>
      <c r="G5943" s="176" t="s">
        <v>138</v>
      </c>
      <c r="H5943" s="176" t="s">
        <v>182</v>
      </c>
      <c r="I5943" s="176" t="s">
        <v>330</v>
      </c>
      <c r="J5943" s="250" t="s">
        <v>13</v>
      </c>
      <c r="K5943" s="178">
        <v>1000</v>
      </c>
      <c r="L5943" s="178">
        <v>0</v>
      </c>
      <c r="M5943" s="178">
        <v>0</v>
      </c>
      <c r="N5943" s="182" t="s">
        <v>146</v>
      </c>
      <c r="O5943" s="183" t="s">
        <v>146</v>
      </c>
    </row>
    <row r="5944" spans="1:15" customFormat="1" ht="15.5" x14ac:dyDescent="0.35">
      <c r="A5944" s="123" t="s">
        <v>12625</v>
      </c>
      <c r="B5944" s="124" t="s">
        <v>12626</v>
      </c>
      <c r="C5944" s="123" t="s">
        <v>91</v>
      </c>
      <c r="D5944" s="123" t="s">
        <v>763</v>
      </c>
      <c r="E5944" s="123" t="s">
        <v>764</v>
      </c>
      <c r="F5944" s="123">
        <v>2024</v>
      </c>
      <c r="G5944" s="123" t="s">
        <v>138</v>
      </c>
      <c r="H5944" s="123" t="s">
        <v>182</v>
      </c>
      <c r="I5944" s="123" t="s">
        <v>330</v>
      </c>
      <c r="J5944" s="251" t="s">
        <v>13</v>
      </c>
      <c r="K5944" s="181">
        <v>1532005</v>
      </c>
      <c r="L5944" s="181">
        <v>0</v>
      </c>
      <c r="M5944" s="181">
        <v>0</v>
      </c>
      <c r="N5944" s="182" t="s">
        <v>146</v>
      </c>
      <c r="O5944" s="183" t="s">
        <v>146</v>
      </c>
    </row>
    <row r="5945" spans="1:15" customFormat="1" ht="15.5" x14ac:dyDescent="0.35">
      <c r="A5945" s="176" t="s">
        <v>12627</v>
      </c>
      <c r="B5945" s="177" t="s">
        <v>12628</v>
      </c>
      <c r="C5945" s="176" t="s">
        <v>91</v>
      </c>
      <c r="D5945" s="176" t="s">
        <v>384</v>
      </c>
      <c r="E5945" s="176" t="s">
        <v>1824</v>
      </c>
      <c r="F5945" s="176">
        <v>2024</v>
      </c>
      <c r="G5945" s="176" t="s">
        <v>138</v>
      </c>
      <c r="H5945" s="176" t="s">
        <v>419</v>
      </c>
      <c r="I5945" s="176" t="s">
        <v>1018</v>
      </c>
      <c r="J5945" s="250" t="s">
        <v>77</v>
      </c>
      <c r="K5945" s="178">
        <v>2165</v>
      </c>
      <c r="L5945" s="178">
        <v>0</v>
      </c>
      <c r="M5945" s="178">
        <v>0</v>
      </c>
      <c r="N5945" s="182" t="s">
        <v>146</v>
      </c>
      <c r="O5945" s="183" t="s">
        <v>146</v>
      </c>
    </row>
    <row r="5946" spans="1:15" customFormat="1" ht="15.5" x14ac:dyDescent="0.35">
      <c r="A5946" s="123" t="s">
        <v>12629</v>
      </c>
      <c r="B5946" s="124" t="s">
        <v>12630</v>
      </c>
      <c r="C5946" s="123" t="s">
        <v>90</v>
      </c>
      <c r="D5946" s="123" t="s">
        <v>306</v>
      </c>
      <c r="E5946" s="123" t="s">
        <v>1116</v>
      </c>
      <c r="F5946" s="123">
        <v>2024</v>
      </c>
      <c r="G5946" s="123" t="s">
        <v>138</v>
      </c>
      <c r="H5946" s="123" t="s">
        <v>151</v>
      </c>
      <c r="I5946" s="123" t="s">
        <v>200</v>
      </c>
      <c r="J5946" s="251" t="s">
        <v>77</v>
      </c>
      <c r="K5946" s="181">
        <v>202600</v>
      </c>
      <c r="L5946" s="181">
        <v>0</v>
      </c>
      <c r="M5946" s="181">
        <v>0</v>
      </c>
      <c r="N5946" s="182" t="s">
        <v>146</v>
      </c>
      <c r="O5946" s="183" t="s">
        <v>146</v>
      </c>
    </row>
    <row r="5947" spans="1:15" customFormat="1" ht="15.5" x14ac:dyDescent="0.35">
      <c r="A5947" s="176" t="s">
        <v>12631</v>
      </c>
      <c r="B5947" s="177" t="s">
        <v>12632</v>
      </c>
      <c r="C5947" s="176" t="s">
        <v>87</v>
      </c>
      <c r="D5947" s="176" t="s">
        <v>60</v>
      </c>
      <c r="E5947" s="176" t="s">
        <v>60</v>
      </c>
      <c r="F5947" s="176">
        <v>2024</v>
      </c>
      <c r="G5947" s="176" t="s">
        <v>251</v>
      </c>
      <c r="H5947" s="176" t="s">
        <v>687</v>
      </c>
      <c r="I5947" s="176" t="s">
        <v>957</v>
      </c>
      <c r="J5947" s="250" t="s">
        <v>13</v>
      </c>
      <c r="K5947" s="178">
        <v>141457680</v>
      </c>
      <c r="L5947" s="178">
        <v>0</v>
      </c>
      <c r="M5947" s="178">
        <v>0</v>
      </c>
      <c r="N5947" s="182" t="s">
        <v>146</v>
      </c>
      <c r="O5947" s="183" t="s">
        <v>146</v>
      </c>
    </row>
    <row r="5948" spans="1:15" customFormat="1" ht="15.5" x14ac:dyDescent="0.35">
      <c r="A5948" s="123" t="s">
        <v>12633</v>
      </c>
      <c r="B5948" s="124" t="s">
        <v>12634</v>
      </c>
      <c r="C5948" s="123" t="s">
        <v>90</v>
      </c>
      <c r="D5948" s="123" t="s">
        <v>306</v>
      </c>
      <c r="E5948" s="123" t="s">
        <v>1116</v>
      </c>
      <c r="F5948" s="123">
        <v>2024</v>
      </c>
      <c r="G5948" s="123" t="s">
        <v>138</v>
      </c>
      <c r="H5948" s="123" t="s">
        <v>151</v>
      </c>
      <c r="I5948" s="123" t="s">
        <v>200</v>
      </c>
      <c r="J5948" s="251" t="s">
        <v>77</v>
      </c>
      <c r="K5948" s="181">
        <v>502600</v>
      </c>
      <c r="L5948" s="181">
        <v>0</v>
      </c>
      <c r="M5948" s="181">
        <v>0</v>
      </c>
      <c r="N5948" s="182" t="s">
        <v>146</v>
      </c>
      <c r="O5948" s="183" t="s">
        <v>146</v>
      </c>
    </row>
    <row r="5949" spans="1:15" customFormat="1" ht="15.5" x14ac:dyDescent="0.35">
      <c r="A5949" s="176" t="s">
        <v>12635</v>
      </c>
      <c r="B5949" s="177" t="s">
        <v>12636</v>
      </c>
      <c r="C5949" s="176" t="s">
        <v>91</v>
      </c>
      <c r="D5949" s="176" t="s">
        <v>384</v>
      </c>
      <c r="E5949" s="176" t="s">
        <v>2639</v>
      </c>
      <c r="F5949" s="176">
        <v>2024</v>
      </c>
      <c r="G5949" s="176" t="s">
        <v>138</v>
      </c>
      <c r="H5949" s="176" t="s">
        <v>139</v>
      </c>
      <c r="I5949" s="176" t="s">
        <v>168</v>
      </c>
      <c r="J5949" s="250" t="s">
        <v>77</v>
      </c>
      <c r="K5949" s="178">
        <v>3</v>
      </c>
      <c r="L5949" s="178">
        <v>0</v>
      </c>
      <c r="M5949" s="178">
        <v>0</v>
      </c>
      <c r="N5949" s="182" t="s">
        <v>146</v>
      </c>
      <c r="O5949" s="183" t="s">
        <v>146</v>
      </c>
    </row>
    <row r="5950" spans="1:15" customFormat="1" ht="15.5" x14ac:dyDescent="0.35">
      <c r="A5950" s="123" t="s">
        <v>12637</v>
      </c>
      <c r="B5950" s="124" t="s">
        <v>12638</v>
      </c>
      <c r="C5950" s="123" t="s">
        <v>90</v>
      </c>
      <c r="D5950" s="123" t="s">
        <v>63</v>
      </c>
      <c r="E5950" s="123" t="s">
        <v>901</v>
      </c>
      <c r="F5950" s="123">
        <v>2024</v>
      </c>
      <c r="G5950" s="123" t="s">
        <v>138</v>
      </c>
      <c r="H5950" s="123" t="s">
        <v>182</v>
      </c>
      <c r="I5950" s="123" t="s">
        <v>1202</v>
      </c>
      <c r="J5950" s="251" t="s">
        <v>14</v>
      </c>
      <c r="K5950" s="181">
        <v>3439135</v>
      </c>
      <c r="L5950" s="181">
        <v>0</v>
      </c>
      <c r="M5950" s="181">
        <v>0</v>
      </c>
      <c r="N5950" s="182" t="s">
        <v>146</v>
      </c>
      <c r="O5950" s="183" t="s">
        <v>146</v>
      </c>
    </row>
    <row r="5951" spans="1:15" customFormat="1" ht="15.5" x14ac:dyDescent="0.35">
      <c r="A5951" s="176" t="s">
        <v>12639</v>
      </c>
      <c r="B5951" s="177" t="s">
        <v>12640</v>
      </c>
      <c r="C5951" s="176" t="s">
        <v>90</v>
      </c>
      <c r="D5951" s="176" t="s">
        <v>306</v>
      </c>
      <c r="E5951" s="176" t="s">
        <v>1116</v>
      </c>
      <c r="F5951" s="176">
        <v>2024</v>
      </c>
      <c r="G5951" s="176" t="s">
        <v>138</v>
      </c>
      <c r="H5951" s="176" t="s">
        <v>151</v>
      </c>
      <c r="I5951" s="176" t="s">
        <v>200</v>
      </c>
      <c r="J5951" s="250" t="s">
        <v>77</v>
      </c>
      <c r="K5951" s="178">
        <v>302600</v>
      </c>
      <c r="L5951" s="178">
        <v>0</v>
      </c>
      <c r="M5951" s="178">
        <v>0</v>
      </c>
      <c r="N5951" s="182" t="s">
        <v>146</v>
      </c>
      <c r="O5951" s="183" t="s">
        <v>146</v>
      </c>
    </row>
    <row r="5952" spans="1:15" customFormat="1" ht="15.5" x14ac:dyDescent="0.35">
      <c r="A5952" s="123" t="s">
        <v>12641</v>
      </c>
      <c r="B5952" s="124" t="s">
        <v>12642</v>
      </c>
      <c r="C5952" s="123" t="s">
        <v>90</v>
      </c>
      <c r="D5952" s="123" t="s">
        <v>306</v>
      </c>
      <c r="E5952" s="123" t="s">
        <v>1116</v>
      </c>
      <c r="F5952" s="123">
        <v>2024</v>
      </c>
      <c r="G5952" s="123" t="s">
        <v>138</v>
      </c>
      <c r="H5952" s="123" t="s">
        <v>151</v>
      </c>
      <c r="I5952" s="123" t="s">
        <v>200</v>
      </c>
      <c r="J5952" s="251" t="s">
        <v>77</v>
      </c>
      <c r="K5952" s="181">
        <v>102600</v>
      </c>
      <c r="L5952" s="181">
        <v>0</v>
      </c>
      <c r="M5952" s="181">
        <v>0</v>
      </c>
      <c r="N5952" s="182" t="s">
        <v>146</v>
      </c>
      <c r="O5952" s="183" t="s">
        <v>146</v>
      </c>
    </row>
    <row r="5953" spans="1:15" customFormat="1" ht="15.5" x14ac:dyDescent="0.35">
      <c r="A5953" s="176" t="s">
        <v>12643</v>
      </c>
      <c r="B5953" s="177" t="s">
        <v>12644</v>
      </c>
      <c r="C5953" s="176" t="s">
        <v>109</v>
      </c>
      <c r="D5953" s="176" t="s">
        <v>288</v>
      </c>
      <c r="E5953" s="176" t="s">
        <v>1496</v>
      </c>
      <c r="F5953" s="176">
        <v>2024</v>
      </c>
      <c r="G5953" s="176" t="s">
        <v>138</v>
      </c>
      <c r="H5953" s="176" t="s">
        <v>321</v>
      </c>
      <c r="I5953" s="176" t="s">
        <v>322</v>
      </c>
      <c r="J5953" s="250" t="s">
        <v>77</v>
      </c>
      <c r="K5953" s="178">
        <v>1057962</v>
      </c>
      <c r="L5953" s="178">
        <v>0</v>
      </c>
      <c r="M5953" s="178">
        <v>0</v>
      </c>
      <c r="N5953" s="182" t="s">
        <v>146</v>
      </c>
      <c r="O5953" s="183" t="s">
        <v>146</v>
      </c>
    </row>
    <row r="5954" spans="1:15" customFormat="1" ht="15.5" x14ac:dyDescent="0.35">
      <c r="A5954" s="123" t="s">
        <v>12645</v>
      </c>
      <c r="B5954" s="124" t="s">
        <v>12646</v>
      </c>
      <c r="C5954" s="123" t="s">
        <v>90</v>
      </c>
      <c r="D5954" s="123" t="s">
        <v>63</v>
      </c>
      <c r="E5954" s="123" t="s">
        <v>901</v>
      </c>
      <c r="F5954" s="123">
        <v>2024</v>
      </c>
      <c r="G5954" s="123" t="s">
        <v>138</v>
      </c>
      <c r="H5954" s="123" t="s">
        <v>321</v>
      </c>
      <c r="I5954" s="123" t="s">
        <v>1385</v>
      </c>
      <c r="J5954" s="251" t="s">
        <v>14</v>
      </c>
      <c r="K5954" s="181">
        <v>4083368</v>
      </c>
      <c r="L5954" s="181">
        <v>0</v>
      </c>
      <c r="M5954" s="181">
        <v>0</v>
      </c>
      <c r="N5954" s="182" t="s">
        <v>146</v>
      </c>
      <c r="O5954" s="183" t="s">
        <v>146</v>
      </c>
    </row>
    <row r="5955" spans="1:15" customFormat="1" ht="15.5" x14ac:dyDescent="0.35">
      <c r="A5955" s="176" t="s">
        <v>12647</v>
      </c>
      <c r="B5955" s="177" t="s">
        <v>12648</v>
      </c>
      <c r="C5955" s="176" t="s">
        <v>90</v>
      </c>
      <c r="D5955" s="176" t="s">
        <v>306</v>
      </c>
      <c r="E5955" s="176" t="s">
        <v>1116</v>
      </c>
      <c r="F5955" s="176">
        <v>2024</v>
      </c>
      <c r="G5955" s="176" t="s">
        <v>251</v>
      </c>
      <c r="H5955" s="176" t="s">
        <v>1651</v>
      </c>
      <c r="I5955" s="176" t="s">
        <v>2318</v>
      </c>
      <c r="J5955" s="250" t="s">
        <v>14</v>
      </c>
      <c r="K5955" s="178">
        <v>8000</v>
      </c>
      <c r="L5955" s="178">
        <v>0</v>
      </c>
      <c r="M5955" s="178">
        <v>0</v>
      </c>
      <c r="N5955" s="182" t="s">
        <v>146</v>
      </c>
      <c r="O5955" s="183" t="s">
        <v>146</v>
      </c>
    </row>
    <row r="5956" spans="1:15" customFormat="1" ht="15.5" x14ac:dyDescent="0.35">
      <c r="A5956" s="123" t="s">
        <v>12649</v>
      </c>
      <c r="B5956" s="124" t="s">
        <v>12650</v>
      </c>
      <c r="C5956" s="123" t="s">
        <v>91</v>
      </c>
      <c r="D5956" s="123" t="s">
        <v>155</v>
      </c>
      <c r="E5956" s="123" t="s">
        <v>155</v>
      </c>
      <c r="F5956" s="123">
        <v>2024</v>
      </c>
      <c r="G5956" s="123" t="s">
        <v>138</v>
      </c>
      <c r="H5956" s="123" t="s">
        <v>321</v>
      </c>
      <c r="I5956" s="123" t="s">
        <v>1385</v>
      </c>
      <c r="J5956" s="251" t="s">
        <v>13</v>
      </c>
      <c r="K5956" s="181">
        <v>1</v>
      </c>
      <c r="L5956" s="181">
        <v>0</v>
      </c>
      <c r="M5956" s="181">
        <v>0</v>
      </c>
      <c r="N5956" s="182" t="s">
        <v>146</v>
      </c>
      <c r="O5956" s="183" t="s">
        <v>146</v>
      </c>
    </row>
    <row r="5957" spans="1:15" customFormat="1" ht="15.5" x14ac:dyDescent="0.35">
      <c r="A5957" s="176" t="s">
        <v>12651</v>
      </c>
      <c r="B5957" s="177" t="s">
        <v>12652</v>
      </c>
      <c r="C5957" s="176" t="s">
        <v>97</v>
      </c>
      <c r="D5957" s="176" t="s">
        <v>685</v>
      </c>
      <c r="E5957" s="176" t="s">
        <v>1195</v>
      </c>
      <c r="F5957" s="176">
        <v>2024</v>
      </c>
      <c r="G5957" s="176" t="s">
        <v>138</v>
      </c>
      <c r="H5957" s="176" t="s">
        <v>144</v>
      </c>
      <c r="I5957" s="176" t="s">
        <v>913</v>
      </c>
      <c r="J5957" s="250" t="s">
        <v>77</v>
      </c>
      <c r="K5957" s="178">
        <v>1000</v>
      </c>
      <c r="L5957" s="178">
        <v>0</v>
      </c>
      <c r="M5957" s="178">
        <v>0</v>
      </c>
      <c r="N5957" s="182" t="s">
        <v>146</v>
      </c>
      <c r="O5957" s="183" t="s">
        <v>146</v>
      </c>
    </row>
    <row r="5958" spans="1:15" customFormat="1" ht="15.5" x14ac:dyDescent="0.35">
      <c r="A5958" s="123" t="s">
        <v>12653</v>
      </c>
      <c r="B5958" s="124" t="s">
        <v>12654</v>
      </c>
      <c r="C5958" s="123" t="s">
        <v>90</v>
      </c>
      <c r="D5958" s="123" t="s">
        <v>63</v>
      </c>
      <c r="E5958" s="123" t="s">
        <v>327</v>
      </c>
      <c r="F5958" s="123">
        <v>2024</v>
      </c>
      <c r="G5958" s="123" t="s">
        <v>138</v>
      </c>
      <c r="H5958" s="123" t="s">
        <v>151</v>
      </c>
      <c r="I5958" s="123" t="s">
        <v>200</v>
      </c>
      <c r="J5958" s="251" t="s">
        <v>77</v>
      </c>
      <c r="K5958" s="181">
        <v>91807</v>
      </c>
      <c r="L5958" s="181">
        <v>0</v>
      </c>
      <c r="M5958" s="181">
        <v>0</v>
      </c>
      <c r="N5958" s="182" t="s">
        <v>146</v>
      </c>
      <c r="O5958" s="183" t="s">
        <v>146</v>
      </c>
    </row>
    <row r="5959" spans="1:15" customFormat="1" ht="15.5" x14ac:dyDescent="0.35">
      <c r="A5959" s="176" t="s">
        <v>12655</v>
      </c>
      <c r="B5959" s="177" t="s">
        <v>12656</v>
      </c>
      <c r="C5959" s="176" t="s">
        <v>96</v>
      </c>
      <c r="D5959" s="176" t="s">
        <v>166</v>
      </c>
      <c r="E5959" s="176" t="s">
        <v>229</v>
      </c>
      <c r="F5959" s="176">
        <v>2024</v>
      </c>
      <c r="G5959" s="176" t="s">
        <v>138</v>
      </c>
      <c r="H5959" s="176" t="s">
        <v>151</v>
      </c>
      <c r="I5959" s="176" t="s">
        <v>152</v>
      </c>
      <c r="J5959" s="250" t="s">
        <v>13</v>
      </c>
      <c r="K5959" s="178">
        <v>172000</v>
      </c>
      <c r="L5959" s="178">
        <v>0</v>
      </c>
      <c r="M5959" s="178">
        <v>0</v>
      </c>
      <c r="N5959" s="182" t="s">
        <v>146</v>
      </c>
      <c r="O5959" s="183" t="s">
        <v>146</v>
      </c>
    </row>
    <row r="5960" spans="1:15" customFormat="1" ht="15.5" x14ac:dyDescent="0.35">
      <c r="A5960" s="123" t="s">
        <v>12657</v>
      </c>
      <c r="B5960" s="124" t="s">
        <v>12658</v>
      </c>
      <c r="C5960" s="123" t="s">
        <v>96</v>
      </c>
      <c r="D5960" s="123" t="s">
        <v>166</v>
      </c>
      <c r="E5960" s="123" t="s">
        <v>155</v>
      </c>
      <c r="F5960" s="123">
        <v>2024</v>
      </c>
      <c r="G5960" s="123" t="s">
        <v>138</v>
      </c>
      <c r="H5960" s="123" t="s">
        <v>151</v>
      </c>
      <c r="I5960" s="123" t="s">
        <v>152</v>
      </c>
      <c r="J5960" s="251" t="s">
        <v>13</v>
      </c>
      <c r="K5960" s="181">
        <v>164000</v>
      </c>
      <c r="L5960" s="181">
        <v>0</v>
      </c>
      <c r="M5960" s="181">
        <v>0</v>
      </c>
      <c r="N5960" s="182" t="s">
        <v>146</v>
      </c>
      <c r="O5960" s="183" t="s">
        <v>146</v>
      </c>
    </row>
    <row r="5961" spans="1:15" customFormat="1" ht="15.5" x14ac:dyDescent="0.35">
      <c r="A5961" s="176" t="s">
        <v>12659</v>
      </c>
      <c r="B5961" s="177" t="s">
        <v>12660</v>
      </c>
      <c r="C5961" s="176" t="s">
        <v>90</v>
      </c>
      <c r="D5961" s="176" t="s">
        <v>489</v>
      </c>
      <c r="E5961" s="176" t="s">
        <v>1192</v>
      </c>
      <c r="F5961" s="176">
        <v>2024</v>
      </c>
      <c r="G5961" s="176" t="s">
        <v>251</v>
      </c>
      <c r="H5961" s="176" t="s">
        <v>687</v>
      </c>
      <c r="I5961" s="176" t="s">
        <v>957</v>
      </c>
      <c r="J5961" s="250" t="s">
        <v>77</v>
      </c>
      <c r="K5961" s="178">
        <v>9500</v>
      </c>
      <c r="L5961" s="178">
        <v>0</v>
      </c>
      <c r="M5961" s="178">
        <v>0</v>
      </c>
      <c r="N5961" s="182" t="s">
        <v>146</v>
      </c>
      <c r="O5961" s="183" t="s">
        <v>146</v>
      </c>
    </row>
    <row r="5962" spans="1:15" customFormat="1" ht="15.5" x14ac:dyDescent="0.35">
      <c r="A5962" s="123" t="s">
        <v>12661</v>
      </c>
      <c r="B5962" s="124" t="s">
        <v>12662</v>
      </c>
      <c r="C5962" s="123" t="s">
        <v>90</v>
      </c>
      <c r="D5962" s="123" t="s">
        <v>63</v>
      </c>
      <c r="E5962" s="123" t="s">
        <v>803</v>
      </c>
      <c r="F5962" s="123">
        <v>2024</v>
      </c>
      <c r="G5962" s="123" t="s">
        <v>138</v>
      </c>
      <c r="H5962" s="123" t="s">
        <v>908</v>
      </c>
      <c r="I5962" s="123" t="s">
        <v>252</v>
      </c>
      <c r="J5962" s="251" t="s">
        <v>14</v>
      </c>
      <c r="K5962" s="181">
        <v>332805</v>
      </c>
      <c r="L5962" s="181">
        <v>0</v>
      </c>
      <c r="M5962" s="181">
        <v>0</v>
      </c>
      <c r="N5962" s="182" t="s">
        <v>146</v>
      </c>
      <c r="O5962" s="183" t="s">
        <v>146</v>
      </c>
    </row>
    <row r="5963" spans="1:15" customFormat="1" ht="15.5" x14ac:dyDescent="0.35">
      <c r="A5963" s="176" t="s">
        <v>12663</v>
      </c>
      <c r="B5963" s="177" t="s">
        <v>12664</v>
      </c>
      <c r="C5963" s="176" t="s">
        <v>109</v>
      </c>
      <c r="D5963" s="176" t="s">
        <v>171</v>
      </c>
      <c r="E5963" s="176" t="s">
        <v>1646</v>
      </c>
      <c r="F5963" s="176">
        <v>2024</v>
      </c>
      <c r="G5963" s="176" t="s">
        <v>138</v>
      </c>
      <c r="H5963" s="176" t="s">
        <v>321</v>
      </c>
      <c r="I5963" s="176" t="s">
        <v>1181</v>
      </c>
      <c r="J5963" s="250" t="s">
        <v>14</v>
      </c>
      <c r="K5963" s="178">
        <v>17711</v>
      </c>
      <c r="L5963" s="178">
        <v>0</v>
      </c>
      <c r="M5963" s="178">
        <v>0</v>
      </c>
      <c r="N5963" s="182" t="s">
        <v>146</v>
      </c>
      <c r="O5963" s="183" t="s">
        <v>146</v>
      </c>
    </row>
    <row r="5964" spans="1:15" customFormat="1" ht="15.5" x14ac:dyDescent="0.35">
      <c r="A5964" s="123" t="s">
        <v>12665</v>
      </c>
      <c r="B5964" s="124" t="s">
        <v>12666</v>
      </c>
      <c r="C5964" s="123" t="s">
        <v>90</v>
      </c>
      <c r="D5964" s="123" t="s">
        <v>911</v>
      </c>
      <c r="E5964" s="123" t="s">
        <v>3477</v>
      </c>
      <c r="F5964" s="123">
        <v>2024</v>
      </c>
      <c r="G5964" s="123" t="s">
        <v>251</v>
      </c>
      <c r="H5964" s="123" t="s">
        <v>687</v>
      </c>
      <c r="I5964" s="123" t="s">
        <v>957</v>
      </c>
      <c r="J5964" s="251" t="s">
        <v>77</v>
      </c>
      <c r="K5964" s="181">
        <v>10262</v>
      </c>
      <c r="L5964" s="181">
        <v>0</v>
      </c>
      <c r="M5964" s="181">
        <v>0</v>
      </c>
      <c r="N5964" s="182" t="s">
        <v>146</v>
      </c>
      <c r="O5964" s="183" t="s">
        <v>146</v>
      </c>
    </row>
    <row r="5965" spans="1:15" customFormat="1" ht="15.5" x14ac:dyDescent="0.35">
      <c r="A5965" s="176" t="s">
        <v>12667</v>
      </c>
      <c r="B5965" s="177" t="s">
        <v>12668</v>
      </c>
      <c r="C5965" s="176" t="s">
        <v>90</v>
      </c>
      <c r="D5965" s="176" t="s">
        <v>911</v>
      </c>
      <c r="E5965" s="176" t="s">
        <v>2177</v>
      </c>
      <c r="F5965" s="176">
        <v>2024</v>
      </c>
      <c r="G5965" s="176" t="s">
        <v>138</v>
      </c>
      <c r="H5965" s="176" t="s">
        <v>151</v>
      </c>
      <c r="I5965" s="176" t="s">
        <v>200</v>
      </c>
      <c r="J5965" s="250" t="s">
        <v>77</v>
      </c>
      <c r="K5965" s="178">
        <v>112604</v>
      </c>
      <c r="L5965" s="178">
        <v>0</v>
      </c>
      <c r="M5965" s="178">
        <v>0</v>
      </c>
      <c r="N5965" s="182" t="s">
        <v>146</v>
      </c>
      <c r="O5965" s="183" t="s">
        <v>146</v>
      </c>
    </row>
    <row r="5966" spans="1:15" customFormat="1" ht="15.5" x14ac:dyDescent="0.35">
      <c r="A5966" s="123" t="s">
        <v>12669</v>
      </c>
      <c r="B5966" s="124" t="s">
        <v>12670</v>
      </c>
      <c r="C5966" s="123" t="s">
        <v>96</v>
      </c>
      <c r="D5966" s="123" t="s">
        <v>166</v>
      </c>
      <c r="E5966" s="123" t="s">
        <v>167</v>
      </c>
      <c r="F5966" s="123">
        <v>2024</v>
      </c>
      <c r="G5966" s="123" t="s">
        <v>138</v>
      </c>
      <c r="H5966" s="123" t="s">
        <v>151</v>
      </c>
      <c r="I5966" s="123" t="s">
        <v>152</v>
      </c>
      <c r="J5966" s="251" t="s">
        <v>77</v>
      </c>
      <c r="K5966" s="181">
        <v>84000</v>
      </c>
      <c r="L5966" s="181">
        <v>0</v>
      </c>
      <c r="M5966" s="181">
        <v>0</v>
      </c>
      <c r="N5966" s="182" t="s">
        <v>146</v>
      </c>
      <c r="O5966" s="183" t="s">
        <v>146</v>
      </c>
    </row>
    <row r="5967" spans="1:15" customFormat="1" ht="15.5" x14ac:dyDescent="0.35">
      <c r="A5967" s="176" t="s">
        <v>12671</v>
      </c>
      <c r="B5967" s="177" t="s">
        <v>12672</v>
      </c>
      <c r="C5967" s="176" t="s">
        <v>97</v>
      </c>
      <c r="D5967" s="176" t="s">
        <v>155</v>
      </c>
      <c r="E5967" s="176" t="s">
        <v>155</v>
      </c>
      <c r="F5967" s="176">
        <v>2024</v>
      </c>
      <c r="G5967" s="176" t="s">
        <v>138</v>
      </c>
      <c r="H5967" s="176" t="s">
        <v>144</v>
      </c>
      <c r="I5967" s="176" t="s">
        <v>145</v>
      </c>
      <c r="J5967" s="250" t="s">
        <v>13</v>
      </c>
      <c r="K5967" s="178">
        <v>1000</v>
      </c>
      <c r="L5967" s="178">
        <v>0</v>
      </c>
      <c r="M5967" s="178">
        <v>0</v>
      </c>
      <c r="N5967" s="182" t="s">
        <v>146</v>
      </c>
      <c r="O5967" s="183" t="s">
        <v>146</v>
      </c>
    </row>
    <row r="5968" spans="1:15" customFormat="1" ht="15.5" x14ac:dyDescent="0.35">
      <c r="A5968" s="123" t="s">
        <v>12673</v>
      </c>
      <c r="B5968" s="124" t="s">
        <v>12674</v>
      </c>
      <c r="C5968" s="123" t="s">
        <v>87</v>
      </c>
      <c r="D5968" s="123" t="s">
        <v>60</v>
      </c>
      <c r="E5968" s="123" t="s">
        <v>418</v>
      </c>
      <c r="F5968" s="123">
        <v>2024</v>
      </c>
      <c r="G5968" s="123" t="s">
        <v>251</v>
      </c>
      <c r="H5968" s="123" t="s">
        <v>210</v>
      </c>
      <c r="I5968" s="123" t="s">
        <v>211</v>
      </c>
      <c r="J5968" s="251" t="s">
        <v>77</v>
      </c>
      <c r="K5968" s="181">
        <v>2800</v>
      </c>
      <c r="L5968" s="181">
        <v>0</v>
      </c>
      <c r="M5968" s="181">
        <v>0</v>
      </c>
      <c r="N5968" s="182" t="s">
        <v>146</v>
      </c>
      <c r="O5968" s="183" t="s">
        <v>146</v>
      </c>
    </row>
    <row r="5969" spans="1:15" customFormat="1" ht="15.5" x14ac:dyDescent="0.35">
      <c r="A5969" s="176" t="s">
        <v>12675</v>
      </c>
      <c r="B5969" s="177" t="s">
        <v>12676</v>
      </c>
      <c r="C5969" s="176" t="s">
        <v>90</v>
      </c>
      <c r="D5969" s="176" t="s">
        <v>404</v>
      </c>
      <c r="E5969" s="176" t="s">
        <v>405</v>
      </c>
      <c r="F5969" s="176">
        <v>2024</v>
      </c>
      <c r="G5969" s="176" t="s">
        <v>138</v>
      </c>
      <c r="H5969" s="176" t="s">
        <v>210</v>
      </c>
      <c r="I5969" s="176" t="s">
        <v>211</v>
      </c>
      <c r="J5969" s="250" t="s">
        <v>77</v>
      </c>
      <c r="K5969" s="178">
        <v>160000</v>
      </c>
      <c r="L5969" s="178">
        <v>0</v>
      </c>
      <c r="M5969" s="178">
        <v>0</v>
      </c>
      <c r="N5969" s="182" t="s">
        <v>146</v>
      </c>
      <c r="O5969" s="183" t="s">
        <v>146</v>
      </c>
    </row>
    <row r="5970" spans="1:15" customFormat="1" ht="15.5" x14ac:dyDescent="0.35">
      <c r="A5970" s="123" t="s">
        <v>12677</v>
      </c>
      <c r="B5970" s="124" t="s">
        <v>12678</v>
      </c>
      <c r="C5970" s="123" t="s">
        <v>109</v>
      </c>
      <c r="D5970" s="123" t="s">
        <v>288</v>
      </c>
      <c r="E5970" s="123" t="s">
        <v>155</v>
      </c>
      <c r="F5970" s="123">
        <v>2024</v>
      </c>
      <c r="G5970" s="123" t="s">
        <v>138</v>
      </c>
      <c r="H5970" s="123" t="s">
        <v>151</v>
      </c>
      <c r="I5970" s="123" t="s">
        <v>152</v>
      </c>
      <c r="J5970" s="251" t="s">
        <v>13</v>
      </c>
      <c r="K5970" s="181">
        <v>1</v>
      </c>
      <c r="L5970" s="181">
        <v>0</v>
      </c>
      <c r="M5970" s="181">
        <v>0</v>
      </c>
      <c r="N5970" s="182" t="s">
        <v>146</v>
      </c>
      <c r="O5970" s="183" t="s">
        <v>146</v>
      </c>
    </row>
    <row r="5971" spans="1:15" customFormat="1" ht="15.5" x14ac:dyDescent="0.35">
      <c r="A5971" s="176" t="s">
        <v>12679</v>
      </c>
      <c r="B5971" s="177" t="s">
        <v>12680</v>
      </c>
      <c r="C5971" s="176" t="s">
        <v>91</v>
      </c>
      <c r="D5971" s="176" t="s">
        <v>384</v>
      </c>
      <c r="E5971" s="176" t="s">
        <v>384</v>
      </c>
      <c r="F5971" s="176">
        <v>2024</v>
      </c>
      <c r="G5971" s="176" t="s">
        <v>138</v>
      </c>
      <c r="H5971" s="176" t="s">
        <v>162</v>
      </c>
      <c r="I5971" s="176" t="s">
        <v>238</v>
      </c>
      <c r="J5971" s="250" t="s">
        <v>13</v>
      </c>
      <c r="K5971" s="178">
        <v>3180</v>
      </c>
      <c r="L5971" s="178">
        <v>0</v>
      </c>
      <c r="M5971" s="178">
        <v>0</v>
      </c>
      <c r="N5971" s="182" t="s">
        <v>146</v>
      </c>
      <c r="O5971" s="183" t="s">
        <v>146</v>
      </c>
    </row>
    <row r="5972" spans="1:15" customFormat="1" ht="15.5" x14ac:dyDescent="0.35">
      <c r="A5972" s="123" t="s">
        <v>12681</v>
      </c>
      <c r="B5972" s="124" t="s">
        <v>12682</v>
      </c>
      <c r="C5972" s="123" t="s">
        <v>109</v>
      </c>
      <c r="D5972" s="123" t="s">
        <v>171</v>
      </c>
      <c r="E5972" s="123" t="s">
        <v>3324</v>
      </c>
      <c r="F5972" s="123">
        <v>2024</v>
      </c>
      <c r="G5972" s="123" t="s">
        <v>138</v>
      </c>
      <c r="H5972" s="123" t="s">
        <v>139</v>
      </c>
      <c r="I5972" s="123" t="s">
        <v>140</v>
      </c>
      <c r="J5972" s="251" t="s">
        <v>13</v>
      </c>
      <c r="K5972" s="181">
        <v>71305</v>
      </c>
      <c r="L5972" s="181">
        <v>0</v>
      </c>
      <c r="M5972" s="181">
        <v>0</v>
      </c>
      <c r="N5972" s="182" t="s">
        <v>146</v>
      </c>
      <c r="O5972" s="183" t="s">
        <v>146</v>
      </c>
    </row>
    <row r="5973" spans="1:15" customFormat="1" ht="15.5" x14ac:dyDescent="0.35">
      <c r="A5973" s="176" t="s">
        <v>12683</v>
      </c>
      <c r="B5973" s="177" t="s">
        <v>12684</v>
      </c>
      <c r="C5973" s="176" t="s">
        <v>97</v>
      </c>
      <c r="D5973" s="176" t="s">
        <v>155</v>
      </c>
      <c r="E5973" s="176" t="s">
        <v>155</v>
      </c>
      <c r="F5973" s="176">
        <v>2024</v>
      </c>
      <c r="G5973" s="176" t="s">
        <v>138</v>
      </c>
      <c r="H5973" s="176" t="s">
        <v>210</v>
      </c>
      <c r="I5973" s="176" t="s">
        <v>211</v>
      </c>
      <c r="J5973" s="250" t="s">
        <v>14</v>
      </c>
      <c r="K5973" s="178">
        <v>23091</v>
      </c>
      <c r="L5973" s="178">
        <v>0</v>
      </c>
      <c r="M5973" s="178">
        <v>0</v>
      </c>
      <c r="N5973" s="182" t="s">
        <v>146</v>
      </c>
      <c r="O5973" s="183" t="s">
        <v>146</v>
      </c>
    </row>
    <row r="5974" spans="1:15" customFormat="1" ht="15.5" x14ac:dyDescent="0.35">
      <c r="A5974" s="123" t="s">
        <v>12685</v>
      </c>
      <c r="B5974" s="124" t="s">
        <v>12686</v>
      </c>
      <c r="C5974" s="123" t="s">
        <v>91</v>
      </c>
      <c r="D5974" s="123" t="s">
        <v>344</v>
      </c>
      <c r="E5974" s="123" t="s">
        <v>345</v>
      </c>
      <c r="F5974" s="123">
        <v>2024</v>
      </c>
      <c r="G5974" s="123" t="s">
        <v>138</v>
      </c>
      <c r="H5974" s="123" t="s">
        <v>144</v>
      </c>
      <c r="I5974" s="123" t="s">
        <v>943</v>
      </c>
      <c r="J5974" s="251" t="s">
        <v>13</v>
      </c>
      <c r="K5974" s="181">
        <v>62407</v>
      </c>
      <c r="L5974" s="181">
        <v>0</v>
      </c>
      <c r="M5974" s="181">
        <v>0</v>
      </c>
      <c r="N5974" s="182" t="s">
        <v>146</v>
      </c>
      <c r="O5974" s="183" t="s">
        <v>146</v>
      </c>
    </row>
    <row r="5975" spans="1:15" customFormat="1" ht="15.5" x14ac:dyDescent="0.35">
      <c r="A5975" s="176" t="s">
        <v>12687</v>
      </c>
      <c r="B5975" s="177" t="s">
        <v>12688</v>
      </c>
      <c r="C5975" s="176" t="s">
        <v>92</v>
      </c>
      <c r="D5975" s="176" t="s">
        <v>361</v>
      </c>
      <c r="E5975" s="176" t="s">
        <v>362</v>
      </c>
      <c r="F5975" s="176">
        <v>2024</v>
      </c>
      <c r="G5975" s="176" t="s">
        <v>138</v>
      </c>
      <c r="H5975" s="176" t="s">
        <v>151</v>
      </c>
      <c r="I5975" s="176" t="s">
        <v>200</v>
      </c>
      <c r="J5975" s="250" t="s">
        <v>13</v>
      </c>
      <c r="K5975" s="178">
        <v>24245</v>
      </c>
      <c r="L5975" s="178">
        <v>0</v>
      </c>
      <c r="M5975" s="178">
        <v>0</v>
      </c>
      <c r="N5975" s="182" t="s">
        <v>146</v>
      </c>
      <c r="O5975" s="183" t="s">
        <v>146</v>
      </c>
    </row>
    <row r="5976" spans="1:15" customFormat="1" ht="15.5" x14ac:dyDescent="0.35">
      <c r="A5976" s="123" t="s">
        <v>12689</v>
      </c>
      <c r="B5976" s="124" t="s">
        <v>12690</v>
      </c>
      <c r="C5976" s="123" t="s">
        <v>92</v>
      </c>
      <c r="D5976" s="123" t="s">
        <v>361</v>
      </c>
      <c r="E5976" s="123" t="s">
        <v>362</v>
      </c>
      <c r="F5976" s="123">
        <v>2024</v>
      </c>
      <c r="G5976" s="123" t="s">
        <v>138</v>
      </c>
      <c r="H5976" s="123" t="s">
        <v>151</v>
      </c>
      <c r="I5976" s="123" t="s">
        <v>200</v>
      </c>
      <c r="J5976" s="251" t="s">
        <v>13</v>
      </c>
      <c r="K5976" s="181">
        <v>14087</v>
      </c>
      <c r="L5976" s="181">
        <v>0</v>
      </c>
      <c r="M5976" s="181">
        <v>0</v>
      </c>
      <c r="N5976" s="182" t="s">
        <v>146</v>
      </c>
      <c r="O5976" s="183" t="s">
        <v>146</v>
      </c>
    </row>
    <row r="5977" spans="1:15" customFormat="1" ht="15.5" x14ac:dyDescent="0.35">
      <c r="A5977" s="176" t="s">
        <v>12691</v>
      </c>
      <c r="B5977" s="177" t="s">
        <v>12692</v>
      </c>
      <c r="C5977" s="176" t="s">
        <v>92</v>
      </c>
      <c r="D5977" s="176" t="s">
        <v>361</v>
      </c>
      <c r="E5977" s="176" t="s">
        <v>362</v>
      </c>
      <c r="F5977" s="176">
        <v>2024</v>
      </c>
      <c r="G5977" s="176" t="s">
        <v>138</v>
      </c>
      <c r="H5977" s="176" t="s">
        <v>151</v>
      </c>
      <c r="I5977" s="176" t="s">
        <v>200</v>
      </c>
      <c r="J5977" s="250" t="s">
        <v>13</v>
      </c>
      <c r="K5977" s="178">
        <v>21475</v>
      </c>
      <c r="L5977" s="178">
        <v>0</v>
      </c>
      <c r="M5977" s="178">
        <v>0</v>
      </c>
      <c r="N5977" s="182" t="s">
        <v>146</v>
      </c>
      <c r="O5977" s="183" t="s">
        <v>146</v>
      </c>
    </row>
    <row r="5978" spans="1:15" customFormat="1" ht="15.5" x14ac:dyDescent="0.35">
      <c r="A5978" s="123" t="s">
        <v>12693</v>
      </c>
      <c r="B5978" s="124" t="s">
        <v>12694</v>
      </c>
      <c r="C5978" s="123" t="s">
        <v>109</v>
      </c>
      <c r="D5978" s="123" t="s">
        <v>171</v>
      </c>
      <c r="E5978" s="123" t="s">
        <v>3700</v>
      </c>
      <c r="F5978" s="123">
        <v>2024</v>
      </c>
      <c r="G5978" s="123" t="s">
        <v>138</v>
      </c>
      <c r="H5978" s="123" t="s">
        <v>162</v>
      </c>
      <c r="I5978" s="123" t="s">
        <v>1018</v>
      </c>
      <c r="J5978" s="251" t="s">
        <v>13</v>
      </c>
      <c r="K5978" s="181">
        <v>100</v>
      </c>
      <c r="L5978" s="181">
        <v>0</v>
      </c>
      <c r="M5978" s="181">
        <v>0</v>
      </c>
      <c r="N5978" s="182" t="s">
        <v>146</v>
      </c>
      <c r="O5978" s="183" t="s">
        <v>146</v>
      </c>
    </row>
    <row r="5979" spans="1:15" customFormat="1" ht="15.5" x14ac:dyDescent="0.35">
      <c r="A5979" s="176" t="s">
        <v>12695</v>
      </c>
      <c r="B5979" s="177" t="s">
        <v>12696</v>
      </c>
      <c r="C5979" s="176" t="s">
        <v>90</v>
      </c>
      <c r="D5979" s="176" t="s">
        <v>155</v>
      </c>
      <c r="E5979" s="176" t="s">
        <v>155</v>
      </c>
      <c r="F5979" s="176">
        <v>2024</v>
      </c>
      <c r="G5979" s="176" t="s">
        <v>138</v>
      </c>
      <c r="H5979" s="176" t="s">
        <v>151</v>
      </c>
      <c r="I5979" s="176" t="s">
        <v>200</v>
      </c>
      <c r="J5979" s="250" t="s">
        <v>14</v>
      </c>
      <c r="K5979" s="178">
        <v>162800</v>
      </c>
      <c r="L5979" s="178">
        <v>0</v>
      </c>
      <c r="M5979" s="178">
        <v>0</v>
      </c>
      <c r="N5979" s="182" t="s">
        <v>146</v>
      </c>
      <c r="O5979" s="183" t="s">
        <v>146</v>
      </c>
    </row>
    <row r="5980" spans="1:15" customFormat="1" ht="15.5" x14ac:dyDescent="0.35">
      <c r="A5980" s="123" t="s">
        <v>12697</v>
      </c>
      <c r="B5980" s="124" t="s">
        <v>12698</v>
      </c>
      <c r="C5980" s="123" t="s">
        <v>100</v>
      </c>
      <c r="D5980" s="123" t="s">
        <v>73</v>
      </c>
      <c r="E5980" s="123" t="s">
        <v>1009</v>
      </c>
      <c r="F5980" s="123">
        <v>2024</v>
      </c>
      <c r="G5980" s="123" t="s">
        <v>138</v>
      </c>
      <c r="H5980" s="123" t="s">
        <v>151</v>
      </c>
      <c r="I5980" s="123" t="s">
        <v>200</v>
      </c>
      <c r="J5980" s="251" t="s">
        <v>13</v>
      </c>
      <c r="K5980" s="181">
        <v>42460</v>
      </c>
      <c r="L5980" s="181">
        <v>0</v>
      </c>
      <c r="M5980" s="181">
        <v>0</v>
      </c>
      <c r="N5980" s="182" t="s">
        <v>146</v>
      </c>
      <c r="O5980" s="183" t="s">
        <v>146</v>
      </c>
    </row>
    <row r="5981" spans="1:15" customFormat="1" ht="15.5" x14ac:dyDescent="0.35">
      <c r="A5981" s="176" t="s">
        <v>8491</v>
      </c>
      <c r="B5981" s="177" t="s">
        <v>8492</v>
      </c>
      <c r="C5981" s="176" t="s">
        <v>91</v>
      </c>
      <c r="D5981" s="176" t="s">
        <v>384</v>
      </c>
      <c r="E5981" s="176" t="s">
        <v>155</v>
      </c>
      <c r="F5981" s="176">
        <v>2024</v>
      </c>
      <c r="G5981" s="176" t="s">
        <v>138</v>
      </c>
      <c r="H5981" s="176" t="s">
        <v>151</v>
      </c>
      <c r="I5981" s="176" t="s">
        <v>200</v>
      </c>
      <c r="J5981" s="250" t="s">
        <v>13</v>
      </c>
      <c r="K5981" s="178">
        <v>3000</v>
      </c>
      <c r="L5981" s="178">
        <v>3000</v>
      </c>
      <c r="M5981" s="178">
        <v>555.12</v>
      </c>
      <c r="N5981" s="179" t="s">
        <v>20</v>
      </c>
      <c r="O5981" s="183" t="s">
        <v>20</v>
      </c>
    </row>
    <row r="5984" spans="1:15" x14ac:dyDescent="0.25">
      <c r="K5984" s="65">
        <f>SUM(Tabla3[Solicitado Año en M$])</f>
        <v>4929057479</v>
      </c>
      <c r="L5984" s="65">
        <f>SUM(Tabla3[Monto Decretado en M$])</f>
        <v>3478455383</v>
      </c>
      <c r="M5984" s="65">
        <f>SUM(Tabla3[Monto Devengado en M$])</f>
        <v>2400442552.346992</v>
      </c>
    </row>
  </sheetData>
  <mergeCells count="1">
    <mergeCell ref="A1:M1"/>
  </mergeCells>
  <phoneticPr fontId="59" type="noConversion"/>
  <conditionalFormatting sqref="A3:A5981">
    <cfRule type="duplicateValues" dxfId="0" priority="3"/>
  </conditionalFormatting>
  <pageMargins left="0.7" right="0.7" top="0.75" bottom="0.75" header="0.3" footer="0.3"/>
  <pageSetup orientation="portrait" r:id="rId1"/>
  <ignoredErrors>
    <ignoredError sqref="N5981 N3:O3955 N5720:O5980 N5687:O5719 N3956:O5686" calculatedColumn="1"/>
  </ignoredError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BF2C7-4682-45C9-921F-7B24982B8DFA}">
  <sheetPr codeName="Hoja6"/>
  <dimension ref="A1:B17"/>
  <sheetViews>
    <sheetView topLeftCell="A4" workbookViewId="0">
      <selection activeCell="B11" sqref="B11"/>
    </sheetView>
  </sheetViews>
  <sheetFormatPr baseColWidth="10" defaultColWidth="11" defaultRowHeight="18.5" x14ac:dyDescent="0.35"/>
  <cols>
    <col min="1" max="1" width="36" style="242" customWidth="1"/>
    <col min="2" max="2" width="165.25" style="242" bestFit="1" customWidth="1"/>
    <col min="3" max="16384" width="11" style="242"/>
  </cols>
  <sheetData>
    <row r="1" spans="1:2" ht="63.75" customHeight="1" x14ac:dyDescent="0.35">
      <c r="A1" s="347" t="s">
        <v>8493</v>
      </c>
      <c r="B1" s="347"/>
    </row>
    <row r="2" spans="1:2" s="239" customFormat="1" ht="19" thickBot="1" x14ac:dyDescent="0.4">
      <c r="A2" s="241" t="s">
        <v>8494</v>
      </c>
      <c r="B2" s="241" t="s">
        <v>8495</v>
      </c>
    </row>
    <row r="3" spans="1:2" ht="37.5" thickBot="1" x14ac:dyDescent="0.4">
      <c r="A3" s="236" t="s">
        <v>121</v>
      </c>
      <c r="B3" s="243" t="s">
        <v>8496</v>
      </c>
    </row>
    <row r="4" spans="1:2" ht="56" thickBot="1" x14ac:dyDescent="0.4">
      <c r="A4" s="236" t="s">
        <v>122</v>
      </c>
      <c r="B4" s="243" t="s">
        <v>8497</v>
      </c>
    </row>
    <row r="5" spans="1:2" ht="37.5" thickBot="1" x14ac:dyDescent="0.4">
      <c r="A5" s="236" t="s">
        <v>123</v>
      </c>
      <c r="B5" s="243" t="s">
        <v>8498</v>
      </c>
    </row>
    <row r="6" spans="1:2" ht="19" thickBot="1" x14ac:dyDescent="0.4">
      <c r="A6" s="236" t="s">
        <v>124</v>
      </c>
      <c r="B6" s="243" t="s">
        <v>8499</v>
      </c>
    </row>
    <row r="7" spans="1:2" ht="19" thickBot="1" x14ac:dyDescent="0.4">
      <c r="A7" s="236" t="s">
        <v>125</v>
      </c>
      <c r="B7" s="243" t="s">
        <v>8500</v>
      </c>
    </row>
    <row r="8" spans="1:2" ht="19" thickBot="1" x14ac:dyDescent="0.4">
      <c r="A8" s="236" t="s">
        <v>126</v>
      </c>
      <c r="B8" s="244" t="s">
        <v>8501</v>
      </c>
    </row>
    <row r="9" spans="1:2" ht="19" thickBot="1" x14ac:dyDescent="0.4">
      <c r="A9" s="236" t="s">
        <v>127</v>
      </c>
      <c r="B9" s="244" t="s">
        <v>8502</v>
      </c>
    </row>
    <row r="10" spans="1:2" ht="19" thickBot="1" x14ac:dyDescent="0.4">
      <c r="A10" s="236" t="s">
        <v>128</v>
      </c>
      <c r="B10" s="244" t="s">
        <v>8503</v>
      </c>
    </row>
    <row r="11" spans="1:2" ht="19" thickBot="1" x14ac:dyDescent="0.4">
      <c r="A11" s="236" t="s">
        <v>129</v>
      </c>
      <c r="B11" s="244" t="s">
        <v>8504</v>
      </c>
    </row>
    <row r="12" spans="1:2" ht="56" thickBot="1" x14ac:dyDescent="0.4">
      <c r="A12" s="237" t="s">
        <v>130</v>
      </c>
      <c r="B12" s="243" t="s">
        <v>8505</v>
      </c>
    </row>
    <row r="13" spans="1:2" ht="37.5" thickBot="1" x14ac:dyDescent="0.4">
      <c r="A13" s="240" t="s">
        <v>131</v>
      </c>
      <c r="B13" s="243" t="s">
        <v>8506</v>
      </c>
    </row>
    <row r="14" spans="1:2" ht="74.5" thickBot="1" x14ac:dyDescent="0.4">
      <c r="A14" s="240" t="s">
        <v>132</v>
      </c>
      <c r="B14" s="243" t="s">
        <v>8507</v>
      </c>
    </row>
    <row r="15" spans="1:2" ht="56" thickBot="1" x14ac:dyDescent="0.4">
      <c r="A15" s="240" t="s">
        <v>133</v>
      </c>
      <c r="B15" s="243" t="s">
        <v>8508</v>
      </c>
    </row>
    <row r="16" spans="1:2" ht="19" thickBot="1" x14ac:dyDescent="0.4">
      <c r="A16" s="238" t="s">
        <v>19</v>
      </c>
      <c r="B16" s="245" t="s">
        <v>8509</v>
      </c>
    </row>
    <row r="17" spans="1:2" x14ac:dyDescent="0.35">
      <c r="A17" s="238" t="s">
        <v>25</v>
      </c>
      <c r="B17" s="245" t="s">
        <v>8510</v>
      </c>
    </row>
  </sheetData>
  <mergeCells count="1">
    <mergeCell ref="A1:B1"/>
  </mergeCells>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C47C0-E86C-45E1-81B3-39056F831153}">
  <sheetPr codeName="Hoja7"/>
  <dimension ref="A1:AM204"/>
  <sheetViews>
    <sheetView topLeftCell="Y14" zoomScaleNormal="100" workbookViewId="0">
      <selection activeCell="AD44" sqref="AD44"/>
    </sheetView>
  </sheetViews>
  <sheetFormatPr baseColWidth="10" defaultColWidth="11" defaultRowHeight="15.5" x14ac:dyDescent="0.35"/>
  <cols>
    <col min="3" max="3" width="17.08203125" customWidth="1"/>
    <col min="4" max="4" width="18" customWidth="1"/>
    <col min="5" max="5" width="20" customWidth="1"/>
    <col min="6" max="6" width="22.5" customWidth="1"/>
    <col min="7" max="7" width="18.5" customWidth="1"/>
    <col min="8" max="8" width="16" customWidth="1"/>
    <col min="9" max="9" width="22.58203125" bestFit="1" customWidth="1"/>
    <col min="10" max="10" width="14.83203125" customWidth="1"/>
    <col min="12" max="12" width="23.25" bestFit="1" customWidth="1"/>
    <col min="26" max="26" width="12.5" bestFit="1" customWidth="1"/>
    <col min="27" max="27" width="14" customWidth="1"/>
    <col min="28" max="28" width="8.5" customWidth="1"/>
    <col min="29" max="30" width="9.58203125" customWidth="1"/>
    <col min="34" max="36" width="21.58203125" customWidth="1"/>
    <col min="37" max="37" width="22.5" customWidth="1"/>
    <col min="38" max="38" width="18.33203125" customWidth="1"/>
    <col min="39" max="39" width="22.33203125" customWidth="1"/>
  </cols>
  <sheetData>
    <row r="1" spans="2:39" x14ac:dyDescent="0.35">
      <c r="B1" s="20"/>
      <c r="C1" s="20"/>
      <c r="D1" s="20"/>
      <c r="F1" s="88" t="s">
        <v>8511</v>
      </c>
      <c r="P1" s="88" t="s">
        <v>8512</v>
      </c>
      <c r="AI1" t="s">
        <v>8513</v>
      </c>
      <c r="AK1" s="348" t="s">
        <v>8514</v>
      </c>
      <c r="AL1" s="348"/>
      <c r="AM1" s="348"/>
    </row>
    <row r="2" spans="2:39" ht="18.75" customHeight="1" x14ac:dyDescent="0.45">
      <c r="B2" s="91" t="s">
        <v>8515</v>
      </c>
      <c r="C2" s="20"/>
      <c r="D2" s="20"/>
      <c r="F2" s="88"/>
      <c r="L2" t="s">
        <v>8516</v>
      </c>
      <c r="P2">
        <v>2021</v>
      </c>
      <c r="R2" s="88"/>
      <c r="S2">
        <v>2022</v>
      </c>
      <c r="V2">
        <v>2023</v>
      </c>
      <c r="X2">
        <v>2024</v>
      </c>
      <c r="Z2">
        <v>2025</v>
      </c>
      <c r="AC2" s="88" t="s">
        <v>8517</v>
      </c>
      <c r="AH2" s="305" t="s">
        <v>30</v>
      </c>
      <c r="AI2" s="307" t="s">
        <v>8518</v>
      </c>
      <c r="AJ2" s="307"/>
      <c r="AK2" s="305" t="s">
        <v>30</v>
      </c>
      <c r="AL2" s="307" t="s">
        <v>8519</v>
      </c>
      <c r="AM2" s="307"/>
    </row>
    <row r="3" spans="2:39" x14ac:dyDescent="0.35">
      <c r="B3" s="20" t="s">
        <v>8520</v>
      </c>
      <c r="C3" s="20"/>
      <c r="D3" s="20"/>
      <c r="F3" s="20" t="s">
        <v>8520</v>
      </c>
      <c r="Q3" s="20" t="s">
        <v>8520</v>
      </c>
      <c r="T3" s="20" t="s">
        <v>8520</v>
      </c>
      <c r="W3" s="20" t="s">
        <v>8520</v>
      </c>
      <c r="Y3" s="20" t="s">
        <v>8520</v>
      </c>
      <c r="AA3" s="20" t="s">
        <v>8520</v>
      </c>
      <c r="AC3" t="s">
        <v>8521</v>
      </c>
      <c r="AH3" s="306"/>
      <c r="AI3" s="70" t="s">
        <v>34</v>
      </c>
      <c r="AJ3" s="70" t="s">
        <v>36</v>
      </c>
      <c r="AK3" s="306"/>
      <c r="AL3" s="70" t="s">
        <v>34</v>
      </c>
      <c r="AM3" s="70" t="s">
        <v>36</v>
      </c>
    </row>
    <row r="4" spans="2:39" ht="17" x14ac:dyDescent="0.45">
      <c r="B4" s="89">
        <v>43435</v>
      </c>
      <c r="C4" s="87">
        <v>100.64</v>
      </c>
      <c r="D4" s="20"/>
      <c r="E4">
        <v>2019</v>
      </c>
      <c r="F4" s="87">
        <v>103.66</v>
      </c>
      <c r="P4">
        <v>2020</v>
      </c>
      <c r="Q4" s="87">
        <v>106.74</v>
      </c>
      <c r="S4" s="92">
        <f>S2-1</f>
        <v>2021</v>
      </c>
      <c r="T4" s="87">
        <v>114.39</v>
      </c>
      <c r="V4" s="92">
        <v>2022</v>
      </c>
      <c r="W4" s="87">
        <v>129.02000000000001</v>
      </c>
      <c r="X4" s="92">
        <v>2023</v>
      </c>
      <c r="Y4">
        <v>134.1</v>
      </c>
      <c r="Z4" s="92">
        <v>2024</v>
      </c>
      <c r="AA4" s="92">
        <v>105.62</v>
      </c>
      <c r="AH4" s="41" t="s">
        <v>39</v>
      </c>
      <c r="AI4" s="113">
        <v>6215</v>
      </c>
      <c r="AJ4" s="113">
        <v>5025706.1069999998</v>
      </c>
      <c r="AK4" s="41" t="s">
        <v>39</v>
      </c>
      <c r="AL4" s="221">
        <f>AI4</f>
        <v>6215</v>
      </c>
      <c r="AM4" s="221">
        <f>AJ4*$AA$6</f>
        <v>3958352.5654089488</v>
      </c>
    </row>
    <row r="5" spans="2:39" ht="17" x14ac:dyDescent="0.45">
      <c r="B5" s="89">
        <v>43070</v>
      </c>
      <c r="C5" s="87">
        <v>98.12</v>
      </c>
      <c r="D5" s="20"/>
      <c r="E5">
        <v>2018</v>
      </c>
      <c r="F5" s="87">
        <v>100.64</v>
      </c>
      <c r="P5">
        <v>2019</v>
      </c>
      <c r="Q5" s="87">
        <v>103.66</v>
      </c>
      <c r="S5" s="92">
        <v>2020</v>
      </c>
      <c r="T5" s="87">
        <v>106.74</v>
      </c>
      <c r="V5" s="92">
        <v>2021</v>
      </c>
      <c r="W5" s="87">
        <v>114.39</v>
      </c>
      <c r="X5" s="92">
        <v>2022</v>
      </c>
      <c r="Y5">
        <v>129.02000000000001</v>
      </c>
      <c r="Z5" s="92">
        <v>2023</v>
      </c>
      <c r="AA5">
        <f>Y4</f>
        <v>134.1</v>
      </c>
      <c r="AH5" s="42" t="s">
        <v>40</v>
      </c>
      <c r="AI5" s="116">
        <v>4218</v>
      </c>
      <c r="AJ5" s="116">
        <v>2686369.2159299995</v>
      </c>
      <c r="AK5" s="42" t="s">
        <v>40</v>
      </c>
      <c r="AL5" s="221">
        <f>AI5</f>
        <v>4218</v>
      </c>
      <c r="AM5" s="221">
        <f>AJ5*$AA$6</f>
        <v>2115841.2869987069</v>
      </c>
    </row>
    <row r="6" spans="2:39" ht="17" x14ac:dyDescent="0.45">
      <c r="B6" s="20"/>
      <c r="C6" s="90">
        <f>C4/C5</f>
        <v>1.0256828373420301</v>
      </c>
      <c r="D6" s="20"/>
      <c r="E6" s="7" t="s">
        <v>8522</v>
      </c>
      <c r="F6" s="7">
        <f>F4/F5</f>
        <v>1.0300079491255962</v>
      </c>
      <c r="G6" s="7"/>
      <c r="H6" s="7"/>
      <c r="I6" s="7"/>
      <c r="J6" s="7"/>
      <c r="K6" s="7"/>
      <c r="L6" s="7"/>
      <c r="M6" s="7"/>
      <c r="P6" s="7" t="s">
        <v>8522</v>
      </c>
      <c r="Q6" s="188">
        <f>Q4/Q5</f>
        <v>1.0297125217055758</v>
      </c>
      <c r="S6" s="7" t="s">
        <v>8522</v>
      </c>
      <c r="T6" s="188">
        <f>T4/T5</f>
        <v>1.0716694772344013</v>
      </c>
      <c r="V6" s="7" t="s">
        <v>8522</v>
      </c>
      <c r="W6" s="188">
        <f>W4/W5</f>
        <v>1.1278957950869832</v>
      </c>
      <c r="X6" s="7" t="s">
        <v>8522</v>
      </c>
      <c r="Y6" s="188">
        <f>Y4/Y5</f>
        <v>1.0393737405053478</v>
      </c>
      <c r="Z6" s="7" t="s">
        <v>8522</v>
      </c>
      <c r="AA6" s="259">
        <f>AA4/AA5</f>
        <v>0.78762117822520517</v>
      </c>
      <c r="AH6" s="42" t="s">
        <v>41</v>
      </c>
      <c r="AI6" s="125">
        <v>0.67868061142397429</v>
      </c>
      <c r="AJ6" s="125">
        <v>0.53452572807397536</v>
      </c>
      <c r="AK6" s="42" t="s">
        <v>41</v>
      </c>
      <c r="AL6" s="222">
        <f>AL5/AL4</f>
        <v>0.67868061142397429</v>
      </c>
      <c r="AM6" s="222">
        <f>+AM5/AM4</f>
        <v>0.53452572807397547</v>
      </c>
    </row>
    <row r="7" spans="2:39" ht="31" x14ac:dyDescent="0.35">
      <c r="AH7" s="42" t="s">
        <v>42</v>
      </c>
      <c r="AI7" s="116">
        <v>2879</v>
      </c>
      <c r="AJ7" s="116">
        <v>2133011.1975119999</v>
      </c>
      <c r="AK7" s="42" t="s">
        <v>42</v>
      </c>
      <c r="AL7" s="221">
        <f>AI7</f>
        <v>2879</v>
      </c>
      <c r="AM7" s="221">
        <f>AJ7*$AA$6</f>
        <v>1680004.7925519571</v>
      </c>
    </row>
    <row r="8" spans="2:39" ht="31" x14ac:dyDescent="0.35">
      <c r="Q8" s="106" t="s">
        <v>8638</v>
      </c>
      <c r="Z8" s="106" t="s">
        <v>8523</v>
      </c>
      <c r="AH8" s="42" t="s">
        <v>43</v>
      </c>
      <c r="AI8" s="125">
        <v>0.6825509720246562</v>
      </c>
      <c r="AJ8" s="125">
        <v>0.79401267140174869</v>
      </c>
      <c r="AK8" s="42" t="s">
        <v>43</v>
      </c>
      <c r="AL8" s="222">
        <f>+AL7/AL5</f>
        <v>0.6825509720246562</v>
      </c>
      <c r="AM8" s="222">
        <f>AM7/AM5</f>
        <v>0.79401267140174858</v>
      </c>
    </row>
    <row r="9" spans="2:39" ht="31" x14ac:dyDescent="0.45">
      <c r="D9" s="154" t="s">
        <v>8523</v>
      </c>
      <c r="H9" s="155" t="s">
        <v>8524</v>
      </c>
      <c r="I9" s="33"/>
      <c r="K9" s="155" t="s">
        <v>8525</v>
      </c>
      <c r="AH9" s="42" t="s">
        <v>44</v>
      </c>
      <c r="AI9" s="116">
        <v>2841</v>
      </c>
      <c r="AJ9" s="116">
        <v>2080278.3879120001</v>
      </c>
      <c r="AK9" s="42" t="s">
        <v>44</v>
      </c>
      <c r="AL9" s="221">
        <f>AI9</f>
        <v>2841</v>
      </c>
      <c r="AM9" s="221">
        <f>AJ9*$AA$6</f>
        <v>1638471.3149236799</v>
      </c>
    </row>
    <row r="10" spans="2:39" s="31" customFormat="1" ht="46.5" customHeight="1" thickBot="1" x14ac:dyDescent="0.4">
      <c r="C10" s="93" t="s">
        <v>10</v>
      </c>
      <c r="D10" s="99" t="s">
        <v>11</v>
      </c>
      <c r="E10" s="99" t="s">
        <v>8526</v>
      </c>
      <c r="F10" s="100" t="s">
        <v>12</v>
      </c>
      <c r="G10" s="100" t="s">
        <v>8526</v>
      </c>
      <c r="H10" s="99" t="s">
        <v>11</v>
      </c>
      <c r="I10" s="100" t="s">
        <v>8527</v>
      </c>
      <c r="J10" s="100" t="s">
        <v>8526</v>
      </c>
      <c r="K10" s="99" t="s">
        <v>11</v>
      </c>
      <c r="L10" s="100" t="s">
        <v>8528</v>
      </c>
      <c r="M10" s="100" t="s">
        <v>8526</v>
      </c>
      <c r="N10" s="152"/>
      <c r="Z10" s="273" t="s">
        <v>10</v>
      </c>
      <c r="AA10" s="273" t="s">
        <v>11</v>
      </c>
      <c r="AB10" s="273" t="s">
        <v>8526</v>
      </c>
      <c r="AC10" s="274" t="str">
        <f>F10</f>
        <v>Monto Solicitado en M$</v>
      </c>
      <c r="AD10" s="274" t="s">
        <v>8526</v>
      </c>
      <c r="AH10" s="44" t="s">
        <v>43</v>
      </c>
      <c r="AI10" s="121">
        <v>0.98680097255991661</v>
      </c>
      <c r="AJ10" s="121">
        <v>0.97527776241329223</v>
      </c>
      <c r="AK10" s="44" t="s">
        <v>43</v>
      </c>
      <c r="AL10" s="223">
        <f>AL9/AL7</f>
        <v>0.98680097255991661</v>
      </c>
      <c r="AM10" s="223">
        <f>AM9/AM7</f>
        <v>0.97527776241329223</v>
      </c>
    </row>
    <row r="11" spans="2:39" ht="16.5" thickTop="1" thickBot="1" x14ac:dyDescent="0.4">
      <c r="C11" s="138" t="str">
        <f>'Cuadros Generales'!E8</f>
        <v>RS</v>
      </c>
      <c r="D11" s="157">
        <f>'Cuadros Generales'!F8</f>
        <v>5147</v>
      </c>
      <c r="E11" s="139">
        <f>D11/$D$16</f>
        <v>0.86084629536711821</v>
      </c>
      <c r="F11" s="151">
        <f>'Cuadros Generales'!G8</f>
        <v>4356213561</v>
      </c>
      <c r="G11" s="139">
        <f>F11/$F$16</f>
        <v>0.88378226051520548</v>
      </c>
      <c r="H11" s="157">
        <f>'Cuadros Generales'!F24</f>
        <v>3867</v>
      </c>
      <c r="I11" s="151">
        <f>'Cuadros Generales'!G24</f>
        <v>3369677491</v>
      </c>
      <c r="J11" s="139">
        <f>I11/$I$16</f>
        <v>0.9687281048560743</v>
      </c>
      <c r="K11" s="157">
        <f>'Cuadros Generales'!F42</f>
        <v>2875</v>
      </c>
      <c r="L11" s="151">
        <f>'Cuadros Generales'!G42</f>
        <v>2312794488.9919963</v>
      </c>
      <c r="M11" s="139">
        <f>L11/$L$16</f>
        <v>0.9643771936558525</v>
      </c>
      <c r="N11" s="153"/>
      <c r="Z11" s="195" t="str">
        <f>C11</f>
        <v>RS</v>
      </c>
      <c r="AA11" s="197">
        <f>D11</f>
        <v>5147</v>
      </c>
      <c r="AB11" s="196">
        <f>E11</f>
        <v>0.86084629536711821</v>
      </c>
      <c r="AC11" s="197">
        <f>F11/$AC$40</f>
        <v>4356213.5609999998</v>
      </c>
      <c r="AD11" s="196">
        <f t="shared" ref="AD11:AD13" si="0">G11</f>
        <v>0.88378226051520548</v>
      </c>
      <c r="AE11" s="139"/>
      <c r="AH11" s="220" t="s">
        <v>8529</v>
      </c>
      <c r="AK11" s="219" t="s">
        <v>8530</v>
      </c>
    </row>
    <row r="12" spans="2:39" ht="16.5" thickTop="1" thickBot="1" x14ac:dyDescent="0.4">
      <c r="C12" s="140" t="str">
        <f>'Cuadros Generales'!E9</f>
        <v>FI</v>
      </c>
      <c r="D12" s="158">
        <f>'Cuadros Generales'!F9</f>
        <v>502</v>
      </c>
      <c r="E12" s="139">
        <f t="shared" ref="E12:E15" si="1">D12/$D$16</f>
        <v>8.3960528516474328E-2</v>
      </c>
      <c r="F12" s="151">
        <f>'Cuadros Generales'!G9</f>
        <v>323471248</v>
      </c>
      <c r="G12" s="139">
        <f t="shared" ref="G12:G15" si="2">F12/$F$16</f>
        <v>6.5625375516137285E-2</v>
      </c>
      <c r="J12" s="139">
        <f t="shared" ref="J12:J16" si="3">I12/$I$16</f>
        <v>0</v>
      </c>
      <c r="M12" s="139">
        <f t="shared" ref="M12:M15" si="4">L12/$L$16</f>
        <v>0</v>
      </c>
      <c r="N12" s="153"/>
      <c r="Z12" s="198" t="str">
        <f>C12</f>
        <v>FI</v>
      </c>
      <c r="AA12" s="201">
        <f>D12</f>
        <v>502</v>
      </c>
      <c r="AB12" s="196">
        <f t="shared" ref="AB12:AB13" si="5">E12</f>
        <v>8.3960528516474328E-2</v>
      </c>
      <c r="AC12" s="197">
        <f>F12/$AC$40</f>
        <v>323471.24800000002</v>
      </c>
      <c r="AD12" s="196">
        <f t="shared" si="0"/>
        <v>6.5625375516137285E-2</v>
      </c>
      <c r="AE12" s="141"/>
    </row>
    <row r="13" spans="2:39" ht="16.5" thickTop="1" thickBot="1" x14ac:dyDescent="0.4">
      <c r="C13" s="140" t="str">
        <f>'Cuadros Generales'!E10</f>
        <v>OT</v>
      </c>
      <c r="D13" s="158">
        <f>'Cuadros Generales'!F10</f>
        <v>247</v>
      </c>
      <c r="E13" s="139">
        <f t="shared" si="1"/>
        <v>4.131125606288677E-2</v>
      </c>
      <c r="F13" s="151">
        <f>'Cuadros Generales'!G10</f>
        <v>135049410</v>
      </c>
      <c r="G13" s="139">
        <f t="shared" si="2"/>
        <v>2.7398627541953238E-2</v>
      </c>
      <c r="H13" s="157">
        <f>'Cuadros Generales'!F25</f>
        <v>2</v>
      </c>
      <c r="I13" s="151">
        <f>'Cuadros Generales'!G25</f>
        <v>16564712</v>
      </c>
      <c r="J13" s="139">
        <f t="shared" si="3"/>
        <v>4.7620883915761875E-3</v>
      </c>
      <c r="K13" s="157">
        <f>'Cuadros Generales'!F43</f>
        <v>2</v>
      </c>
      <c r="L13" s="151">
        <f>'Cuadros Generales'!G43</f>
        <v>526701.23300000001</v>
      </c>
      <c r="M13" s="139">
        <f t="shared" si="4"/>
        <v>2.1962118095369393E-4</v>
      </c>
      <c r="N13" s="153"/>
      <c r="Z13" s="198" t="str">
        <f t="shared" ref="Z13" si="6">C13</f>
        <v>OT</v>
      </c>
      <c r="AA13" s="201">
        <f t="shared" ref="AA13" si="7">D13</f>
        <v>247</v>
      </c>
      <c r="AB13" s="196">
        <f t="shared" si="5"/>
        <v>4.131125606288677E-2</v>
      </c>
      <c r="AC13" s="197">
        <f>F13/$AC$40</f>
        <v>135049.41</v>
      </c>
      <c r="AD13" s="196">
        <f t="shared" si="0"/>
        <v>2.7398627541953238E-2</v>
      </c>
      <c r="AE13" s="141"/>
    </row>
    <row r="14" spans="2:39" ht="16.5" thickTop="1" thickBot="1" x14ac:dyDescent="0.4">
      <c r="C14" s="140" t="str">
        <f>'Cuadros Generales'!E11</f>
        <v>IN</v>
      </c>
      <c r="D14" s="158">
        <f>'Cuadros Generales'!F11</f>
        <v>8</v>
      </c>
      <c r="E14" s="139">
        <f t="shared" si="1"/>
        <v>1.338016390700786E-3</v>
      </c>
      <c r="F14" s="151">
        <f>'Cuadros Generales'!G11</f>
        <v>4751059</v>
      </c>
      <c r="G14" s="139">
        <f t="shared" si="2"/>
        <v>9.6388792791353038E-4</v>
      </c>
      <c r="H14" s="157">
        <f>'Cuadros Generales'!F26</f>
        <v>2</v>
      </c>
      <c r="I14" s="151">
        <f>'Cuadros Generales'!G26</f>
        <v>4088611</v>
      </c>
      <c r="J14" s="139">
        <f t="shared" si="3"/>
        <v>1.1754099305059276E-3</v>
      </c>
      <c r="K14" s="157">
        <f>'Cuadros Generales'!F44</f>
        <v>2</v>
      </c>
      <c r="L14" s="151">
        <f>'Cuadros Generales'!G44</f>
        <v>3905465.6</v>
      </c>
      <c r="M14" s="139">
        <f t="shared" si="4"/>
        <v>1.6284810315718907E-3</v>
      </c>
      <c r="N14" s="153"/>
      <c r="Z14" s="198" t="str">
        <f>C15</f>
        <v>CF</v>
      </c>
      <c r="AA14" s="201">
        <f>D15</f>
        <v>75</v>
      </c>
      <c r="AB14" s="196">
        <f>E15</f>
        <v>1.2543903662819869E-2</v>
      </c>
      <c r="AC14" s="197">
        <f>F15/$AC$40</f>
        <v>109572.201</v>
      </c>
      <c r="AD14" s="196">
        <f>G15</f>
        <v>2.2229848498790453E-2</v>
      </c>
      <c r="AE14" s="141"/>
    </row>
    <row r="15" spans="2:39" ht="16.5" thickTop="1" thickBot="1" x14ac:dyDescent="0.4">
      <c r="C15" s="156" t="str">
        <f>'Cuadros Generales'!E12</f>
        <v>CF</v>
      </c>
      <c r="D15" s="159">
        <f>'Cuadros Generales'!F12</f>
        <v>75</v>
      </c>
      <c r="E15" s="139">
        <f t="shared" si="1"/>
        <v>1.2543903662819869E-2</v>
      </c>
      <c r="F15" s="151">
        <f>'Cuadros Generales'!G12</f>
        <v>109572201</v>
      </c>
      <c r="G15" s="139">
        <f t="shared" si="2"/>
        <v>2.2229848498790453E-2</v>
      </c>
      <c r="H15" s="157">
        <f>'Cuadros Generales'!F27</f>
        <v>68</v>
      </c>
      <c r="I15" s="151">
        <f>'Cuadros Generales'!G27</f>
        <v>88124569</v>
      </c>
      <c r="J15" s="139">
        <f t="shared" si="3"/>
        <v>2.5334396821843609E-2</v>
      </c>
      <c r="K15" s="157">
        <f>'Cuadros Generales'!F45</f>
        <v>58</v>
      </c>
      <c r="L15" s="151">
        <f>'Cuadros Generales'!G45</f>
        <v>80999374.618999988</v>
      </c>
      <c r="M15" s="139">
        <f t="shared" si="4"/>
        <v>3.3774704131621883E-2</v>
      </c>
      <c r="N15" s="153"/>
      <c r="Z15" s="198" t="str">
        <f>C14</f>
        <v>IN</v>
      </c>
      <c r="AA15" s="201">
        <f>D14</f>
        <v>8</v>
      </c>
      <c r="AB15" s="196">
        <f>E14</f>
        <v>1.338016390700786E-3</v>
      </c>
      <c r="AC15" s="197">
        <f>F14/$AC$40</f>
        <v>4751.0590000000002</v>
      </c>
      <c r="AD15" s="196">
        <f>G14</f>
        <v>9.6388792791353038E-4</v>
      </c>
      <c r="AE15" s="142"/>
      <c r="AI15" t="s">
        <v>8531</v>
      </c>
    </row>
    <row r="16" spans="2:39" ht="16.5" thickTop="1" thickBot="1" x14ac:dyDescent="0.4">
      <c r="C16" s="285" t="s">
        <v>12699</v>
      </c>
      <c r="D16" s="286">
        <f>SUM(D11:D15)</f>
        <v>5979</v>
      </c>
      <c r="E16" s="139">
        <f>D16/$D$16</f>
        <v>1</v>
      </c>
      <c r="F16" s="151">
        <f>SUM(F11:F15)</f>
        <v>4929057479</v>
      </c>
      <c r="G16" s="139">
        <f>F16/$F$16</f>
        <v>1</v>
      </c>
      <c r="H16" s="157">
        <f>'Cuadros Generales'!F28</f>
        <v>3939</v>
      </c>
      <c r="I16" s="151">
        <f>'Cuadros Generales'!G28</f>
        <v>3478455383</v>
      </c>
      <c r="J16" s="139">
        <f t="shared" si="3"/>
        <v>1</v>
      </c>
      <c r="K16" s="157">
        <f>'Cuadros Generales'!F46</f>
        <v>2937</v>
      </c>
      <c r="L16" s="151">
        <f>'Cuadros Generales'!G46</f>
        <v>2398226030.4439964</v>
      </c>
      <c r="M16" s="139">
        <f>L16/$L$16</f>
        <v>1</v>
      </c>
      <c r="N16" s="153"/>
      <c r="Z16" s="202" t="s">
        <v>57</v>
      </c>
      <c r="AA16" s="203">
        <f>SUM(AA11:AA15)</f>
        <v>5979</v>
      </c>
      <c r="AB16" s="291">
        <f>E16</f>
        <v>1</v>
      </c>
      <c r="AC16" s="212">
        <f>F16/$AC$40</f>
        <v>4929057.4790000003</v>
      </c>
      <c r="AD16" s="291">
        <f>G16</f>
        <v>1</v>
      </c>
      <c r="AE16" s="287"/>
    </row>
    <row r="17" spans="3:34" ht="16.5" thickTop="1" thickBot="1" x14ac:dyDescent="0.4">
      <c r="C17" s="285"/>
      <c r="D17" s="286"/>
      <c r="E17" s="139"/>
      <c r="F17" s="151"/>
      <c r="G17" s="139"/>
      <c r="H17" s="157"/>
      <c r="I17" s="151"/>
      <c r="J17" s="139"/>
      <c r="K17" s="157"/>
      <c r="L17" s="151"/>
      <c r="M17" s="139"/>
      <c r="N17" s="153"/>
      <c r="Z17" s="202"/>
      <c r="AA17" s="203"/>
      <c r="AB17" s="275"/>
      <c r="AC17" s="203"/>
      <c r="AD17" s="275"/>
      <c r="AE17" s="287"/>
    </row>
    <row r="18" spans="3:34" ht="16.5" thickTop="1" thickBot="1" x14ac:dyDescent="0.4">
      <c r="C18" t="s">
        <v>12702</v>
      </c>
      <c r="D18" s="43">
        <v>5262</v>
      </c>
      <c r="E18" s="139">
        <v>0.84699999999999998</v>
      </c>
      <c r="F18" s="292">
        <f>E11-E18</f>
        <v>1.3846295367118233E-2</v>
      </c>
      <c r="G18" s="139"/>
      <c r="H18" s="157"/>
      <c r="I18" s="151"/>
      <c r="J18" s="139"/>
      <c r="K18" s="157"/>
      <c r="L18" s="151"/>
      <c r="M18" s="139"/>
      <c r="N18" s="153"/>
      <c r="Z18" s="192"/>
      <c r="AA18" s="193"/>
      <c r="AB18" s="194"/>
      <c r="AC18" s="193"/>
      <c r="AD18" s="194"/>
    </row>
    <row r="19" spans="3:34" ht="17" thickTop="1" x14ac:dyDescent="0.45">
      <c r="C19" s="106" t="s">
        <v>8532</v>
      </c>
      <c r="F19">
        <f>1.3-0.6</f>
        <v>0.70000000000000007</v>
      </c>
      <c r="H19" s="38">
        <f>H16/D16</f>
        <v>0.65880582037129953</v>
      </c>
      <c r="I19" s="38">
        <f>I16/F16</f>
        <v>0.70570396020330117</v>
      </c>
      <c r="K19" s="38">
        <f>K16/D16</f>
        <v>0.49121926743602606</v>
      </c>
      <c r="L19" s="38">
        <f>L16/F16</f>
        <v>0.48654860298576696</v>
      </c>
      <c r="Q19" s="87"/>
    </row>
    <row r="20" spans="3:34" x14ac:dyDescent="0.35">
      <c r="C20" s="94"/>
      <c r="D20" s="94" t="s">
        <v>11</v>
      </c>
      <c r="E20" s="95" t="s">
        <v>8526</v>
      </c>
      <c r="H20" s="38">
        <f>H11/H16</f>
        <v>0.98172124904798175</v>
      </c>
      <c r="J20" t="s">
        <v>8533</v>
      </c>
      <c r="K20" s="235">
        <f>K11/D11</f>
        <v>0.55857781231785508</v>
      </c>
      <c r="L20" s="235">
        <f>L11/F11</f>
        <v>0.53091852743350754</v>
      </c>
      <c r="Z20" s="351"/>
      <c r="AA20" s="350" t="s">
        <v>8534</v>
      </c>
      <c r="AB20" s="350"/>
      <c r="AC20" s="350" t="s">
        <v>8535</v>
      </c>
      <c r="AD20" s="350"/>
    </row>
    <row r="21" spans="3:34" x14ac:dyDescent="0.35">
      <c r="C21" s="94" t="str">
        <f t="shared" ref="C21:E23" si="8">C11</f>
        <v>RS</v>
      </c>
      <c r="D21" s="97">
        <f t="shared" si="8"/>
        <v>5147</v>
      </c>
      <c r="E21" s="38">
        <f t="shared" si="8"/>
        <v>0.86084629536711821</v>
      </c>
      <c r="F21" s="38"/>
      <c r="Z21" s="352"/>
      <c r="AA21" s="226" t="s">
        <v>8536</v>
      </c>
      <c r="AB21" s="226" t="s">
        <v>8537</v>
      </c>
      <c r="AC21" s="226" t="s">
        <v>8538</v>
      </c>
      <c r="AD21" s="226" t="s">
        <v>8539</v>
      </c>
    </row>
    <row r="22" spans="3:34" x14ac:dyDescent="0.35">
      <c r="C22" s="94" t="str">
        <f t="shared" si="8"/>
        <v>FI</v>
      </c>
      <c r="D22" s="97">
        <f t="shared" si="8"/>
        <v>502</v>
      </c>
      <c r="E22" s="38">
        <f t="shared" si="8"/>
        <v>8.3960528516474328E-2</v>
      </c>
      <c r="F22" s="38"/>
      <c r="Z22" s="225" t="s">
        <v>8540</v>
      </c>
      <c r="AA22" s="227">
        <f>AA14</f>
        <v>75</v>
      </c>
      <c r="AB22" s="227">
        <f>AC14</f>
        <v>109572.201</v>
      </c>
      <c r="AC22" s="227">
        <f>AA11</f>
        <v>5147</v>
      </c>
      <c r="AD22" s="227">
        <f>AC11</f>
        <v>4356213.5609999998</v>
      </c>
    </row>
    <row r="23" spans="3:34" x14ac:dyDescent="0.35">
      <c r="C23" s="94" t="str">
        <f t="shared" si="8"/>
        <v>OT</v>
      </c>
      <c r="D23" s="97">
        <f t="shared" si="8"/>
        <v>247</v>
      </c>
      <c r="E23" s="38">
        <f t="shared" si="8"/>
        <v>4.131125606288677E-2</v>
      </c>
      <c r="F23" s="38"/>
      <c r="Z23" s="225" t="s">
        <v>8541</v>
      </c>
      <c r="AA23" s="225">
        <f>AA54</f>
        <v>3939</v>
      </c>
      <c r="AB23" s="227">
        <f>AC54</f>
        <v>3478455.3829999999</v>
      </c>
      <c r="AC23" s="225">
        <f>AA50</f>
        <v>3867</v>
      </c>
      <c r="AD23" s="227">
        <f>AC50</f>
        <v>3369677.4909999999</v>
      </c>
    </row>
    <row r="24" spans="3:34" x14ac:dyDescent="0.35">
      <c r="C24" s="94" t="str">
        <f>C15</f>
        <v>CF</v>
      </c>
      <c r="D24" s="97">
        <f>D15</f>
        <v>75</v>
      </c>
      <c r="E24" s="38">
        <f>E15</f>
        <v>1.2543903662819869E-2</v>
      </c>
      <c r="F24" s="38"/>
      <c r="Z24" s="225" t="s">
        <v>8542</v>
      </c>
      <c r="AA24" s="228">
        <f>AA67</f>
        <v>58</v>
      </c>
      <c r="AB24" s="228">
        <f>AC67</f>
        <v>80999.374618999995</v>
      </c>
      <c r="AC24" s="228">
        <f>AA66</f>
        <v>2875</v>
      </c>
      <c r="AD24" s="227">
        <f>AC66</f>
        <v>2312794.4889919963</v>
      </c>
    </row>
    <row r="25" spans="3:34" x14ac:dyDescent="0.35">
      <c r="C25" s="94" t="str">
        <f>C14</f>
        <v>IN</v>
      </c>
      <c r="D25" s="97">
        <f>D14</f>
        <v>8</v>
      </c>
      <c r="E25" s="38">
        <f>E14</f>
        <v>1.338016390700786E-3</v>
      </c>
    </row>
    <row r="26" spans="3:34" x14ac:dyDescent="0.35">
      <c r="C26" s="289" t="s">
        <v>12699</v>
      </c>
      <c r="D26" s="290">
        <f>SUM(D21:D25)</f>
        <v>5979</v>
      </c>
      <c r="AE26" s="229" t="s">
        <v>8536</v>
      </c>
      <c r="AG26" s="106" t="s">
        <v>8543</v>
      </c>
      <c r="AH26" s="106" t="s">
        <v>8544</v>
      </c>
    </row>
    <row r="27" spans="3:34" x14ac:dyDescent="0.35">
      <c r="AE27" s="229"/>
      <c r="AG27" s="106"/>
      <c r="AH27" s="106"/>
    </row>
    <row r="28" spans="3:34" x14ac:dyDescent="0.35">
      <c r="AE28" s="229"/>
      <c r="AG28" s="106"/>
      <c r="AH28" s="106"/>
    </row>
    <row r="29" spans="3:34" x14ac:dyDescent="0.35">
      <c r="AE29" s="229"/>
      <c r="AG29" s="106"/>
      <c r="AH29" s="106"/>
    </row>
    <row r="30" spans="3:34" ht="18.5" x14ac:dyDescent="0.45">
      <c r="C30" s="155" t="s">
        <v>12700</v>
      </c>
      <c r="Q30" s="106" t="s">
        <v>8639</v>
      </c>
      <c r="Z30" s="353"/>
      <c r="AA30" s="282" t="s">
        <v>8545</v>
      </c>
      <c r="AB30" s="301">
        <f>D75</f>
        <v>2312794.4889919963</v>
      </c>
      <c r="AC30" s="301">
        <f>($AB$37-AB30)+1000000</f>
        <v>3616262.990008004</v>
      </c>
      <c r="AD30" s="302">
        <f>($AF$37-AF30)+61000</f>
        <v>64104</v>
      </c>
      <c r="AE30" s="282">
        <v>800000</v>
      </c>
      <c r="AF30" s="302">
        <f>D63</f>
        <v>2875</v>
      </c>
      <c r="AG30" s="234">
        <f>AF30/AF31</f>
        <v>0.97889002383384405</v>
      </c>
      <c r="AH30" s="233">
        <f>AB30/AB31</f>
        <v>0.96437719365585262</v>
      </c>
    </row>
    <row r="31" spans="3:34" x14ac:dyDescent="0.35">
      <c r="C31" s="93"/>
      <c r="D31" s="95" t="s">
        <v>8546</v>
      </c>
      <c r="Y31" s="224"/>
      <c r="Z31" s="353"/>
      <c r="AA31" s="282" t="s">
        <v>8547</v>
      </c>
      <c r="AB31" s="301">
        <f>D76</f>
        <v>2398226.0304439962</v>
      </c>
      <c r="AC31" s="301">
        <f>($AB$37-AB31)+1000000</f>
        <v>3530831.4485560041</v>
      </c>
      <c r="AD31" s="302">
        <f>($AF$37-AF31)+61000</f>
        <v>64042</v>
      </c>
      <c r="AE31" s="282">
        <v>800000</v>
      </c>
      <c r="AF31" s="302">
        <f>D68</f>
        <v>2937</v>
      </c>
    </row>
    <row r="32" spans="3:34" x14ac:dyDescent="0.35">
      <c r="C32" s="96" t="str">
        <f>C11</f>
        <v>RS</v>
      </c>
      <c r="D32" s="97">
        <f>F11/1000</f>
        <v>4356213.5609999998</v>
      </c>
      <c r="Y32" s="224"/>
      <c r="Z32" s="353"/>
      <c r="AA32" s="282"/>
      <c r="AB32" s="282"/>
      <c r="AC32" s="282"/>
      <c r="AD32" s="282"/>
      <c r="AE32" s="282"/>
      <c r="AF32" s="282"/>
    </row>
    <row r="33" spans="3:34" x14ac:dyDescent="0.35">
      <c r="C33" s="96" t="str">
        <f>C12</f>
        <v>FI</v>
      </c>
      <c r="D33" s="97">
        <f>F12/1000</f>
        <v>323471.24800000002</v>
      </c>
      <c r="Y33" s="224"/>
      <c r="Z33" s="353"/>
      <c r="AA33" s="282" t="s">
        <v>8548</v>
      </c>
      <c r="AB33" s="301">
        <f>D56</f>
        <v>3369677.4909999999</v>
      </c>
      <c r="AC33" s="301">
        <f>($AB$37-AB33)+1000000</f>
        <v>2559379.9880000004</v>
      </c>
      <c r="AD33" s="302">
        <f>($AF$37-AF33)+61000</f>
        <v>63112</v>
      </c>
      <c r="AE33" s="282">
        <v>800000</v>
      </c>
      <c r="AF33" s="301">
        <f>D44</f>
        <v>3867</v>
      </c>
      <c r="AG33" s="234">
        <f>AF33/AF34</f>
        <v>0.98172124904798175</v>
      </c>
      <c r="AH33" s="233">
        <f>AB33/AB34</f>
        <v>0.9687281048560743</v>
      </c>
    </row>
    <row r="34" spans="3:34" x14ac:dyDescent="0.35">
      <c r="C34" s="96" t="str">
        <f>C13</f>
        <v>OT</v>
      </c>
      <c r="D34" s="97">
        <f>F13/1000</f>
        <v>135049.41</v>
      </c>
      <c r="Y34" s="224"/>
      <c r="Z34" s="353"/>
      <c r="AA34" s="282" t="s">
        <v>8549</v>
      </c>
      <c r="AB34" s="301">
        <f>D57</f>
        <v>3478455.3829999999</v>
      </c>
      <c r="AC34" s="301">
        <f>($AB$37-AB34)+1000000</f>
        <v>2450602.0960000004</v>
      </c>
      <c r="AD34" s="302">
        <f>($AF$37-AF34)+61000</f>
        <v>63040</v>
      </c>
      <c r="AE34" s="282">
        <v>800000</v>
      </c>
      <c r="AF34" s="301">
        <f>D48</f>
        <v>3939</v>
      </c>
      <c r="AG34" s="51"/>
    </row>
    <row r="35" spans="3:34" x14ac:dyDescent="0.35">
      <c r="C35" s="96" t="str">
        <f>C15</f>
        <v>CF</v>
      </c>
      <c r="D35" s="97">
        <f>F15/1000</f>
        <v>109572.201</v>
      </c>
      <c r="Z35" s="353"/>
      <c r="AA35" s="282"/>
      <c r="AB35" s="282"/>
      <c r="AC35" s="282"/>
      <c r="AD35" s="282"/>
      <c r="AE35" s="282"/>
      <c r="AF35" s="282"/>
      <c r="AG35" s="51"/>
    </row>
    <row r="36" spans="3:34" x14ac:dyDescent="0.35">
      <c r="C36" s="96" t="str">
        <f>C14</f>
        <v>IN</v>
      </c>
      <c r="D36" s="97">
        <f>F14/1000</f>
        <v>4751.0590000000002</v>
      </c>
      <c r="AA36" s="282" t="s">
        <v>8550</v>
      </c>
      <c r="AB36" s="301">
        <f>D32</f>
        <v>4356213.5609999998</v>
      </c>
      <c r="AC36" s="301">
        <f>($AB$37-AB36)+1000000</f>
        <v>1572843.9180000005</v>
      </c>
      <c r="AD36" s="302">
        <f>($AF$37-AF36)+61000</f>
        <v>61832</v>
      </c>
      <c r="AE36" s="282">
        <v>800000</v>
      </c>
      <c r="AF36" s="301">
        <f>D21</f>
        <v>5147</v>
      </c>
      <c r="AG36" s="234">
        <f>AF36/AF37</f>
        <v>0.86084629536711821</v>
      </c>
      <c r="AH36" s="233">
        <f>AB36/AB37</f>
        <v>0.88378226051520536</v>
      </c>
    </row>
    <row r="37" spans="3:34" x14ac:dyDescent="0.35">
      <c r="C37" s="106" t="s">
        <v>12699</v>
      </c>
      <c r="D37" s="288">
        <f>SUM(D32:D36)</f>
        <v>4929057.4790000003</v>
      </c>
      <c r="AA37" s="282" t="s">
        <v>8551</v>
      </c>
      <c r="AB37" s="301">
        <f>D37</f>
        <v>4929057.4790000003</v>
      </c>
      <c r="AC37" s="301">
        <f>($AB$37-AB37)+1000000</f>
        <v>1000000</v>
      </c>
      <c r="AD37" s="302">
        <f>($AF$37-AF37)+61000</f>
        <v>61000</v>
      </c>
      <c r="AE37" s="282">
        <v>800000</v>
      </c>
      <c r="AF37" s="301">
        <f>D26</f>
        <v>5979</v>
      </c>
    </row>
    <row r="40" spans="3:34" ht="18.5" x14ac:dyDescent="0.45">
      <c r="C40" s="154" t="s">
        <v>8524</v>
      </c>
      <c r="AC40">
        <v>1000</v>
      </c>
      <c r="AF40" s="234">
        <f>AF30/AF36</f>
        <v>0.55857781231785508</v>
      </c>
      <c r="AG40" s="234">
        <f>AB30/AB36</f>
        <v>0.53091852743350765</v>
      </c>
    </row>
    <row r="41" spans="3:34" x14ac:dyDescent="0.35">
      <c r="C41" s="96"/>
      <c r="D41" s="97"/>
      <c r="E41" s="38"/>
      <c r="F41" s="97"/>
      <c r="G41" s="38"/>
      <c r="H41" s="38"/>
      <c r="I41" s="38"/>
      <c r="J41" s="38"/>
      <c r="K41" s="38"/>
      <c r="L41" s="38"/>
      <c r="M41" s="38"/>
      <c r="N41" s="38"/>
      <c r="O41" s="38"/>
    </row>
    <row r="43" spans="3:34" x14ac:dyDescent="0.35">
      <c r="C43" s="93" t="s">
        <v>10</v>
      </c>
      <c r="D43" s="94" t="s">
        <v>11</v>
      </c>
      <c r="E43" s="94" t="s">
        <v>8526</v>
      </c>
      <c r="F43" s="98" t="s">
        <v>21</v>
      </c>
      <c r="G43" s="95" t="s">
        <v>8526</v>
      </c>
      <c r="H43" s="68"/>
      <c r="I43" s="68"/>
      <c r="J43" s="68"/>
      <c r="K43" s="68"/>
      <c r="L43" s="68"/>
      <c r="M43" s="68"/>
      <c r="N43" s="68"/>
      <c r="O43" s="68"/>
    </row>
    <row r="44" spans="3:34" x14ac:dyDescent="0.35">
      <c r="C44" s="96" t="str">
        <f>'Cuadros Generales'!E24</f>
        <v>RS</v>
      </c>
      <c r="D44" s="143">
        <f>H11</f>
        <v>3867</v>
      </c>
      <c r="E44" s="38">
        <f>D44/$D$48</f>
        <v>0.98172124904798175</v>
      </c>
      <c r="F44" s="97">
        <f>I11</f>
        <v>3369677491</v>
      </c>
      <c r="G44" s="38">
        <f>F44/$F$48</f>
        <v>0.9687281048560743</v>
      </c>
      <c r="H44" s="38"/>
      <c r="I44" s="38"/>
      <c r="J44" s="38"/>
      <c r="K44" s="38"/>
      <c r="L44" s="38"/>
      <c r="M44" s="38"/>
      <c r="N44" s="38"/>
      <c r="O44" s="38"/>
    </row>
    <row r="45" spans="3:34" x14ac:dyDescent="0.35">
      <c r="C45" s="96" t="str">
        <f>'Cuadros Generales'!E25</f>
        <v>OT</v>
      </c>
      <c r="D45" s="143">
        <f>H13</f>
        <v>2</v>
      </c>
      <c r="E45" s="38">
        <f>D45/$D$48</f>
        <v>5.0774308200050779E-4</v>
      </c>
      <c r="F45" s="97">
        <f>I13</f>
        <v>16564712</v>
      </c>
      <c r="G45" s="38">
        <f t="shared" ref="G45:G48" si="9">F45/$F$48</f>
        <v>4.7620883915761875E-3</v>
      </c>
      <c r="H45" s="38"/>
      <c r="I45" s="38"/>
      <c r="J45" s="38"/>
      <c r="K45" s="38"/>
      <c r="L45" s="38"/>
      <c r="M45" s="38"/>
      <c r="N45" s="38"/>
      <c r="O45" s="38"/>
    </row>
    <row r="46" spans="3:34" x14ac:dyDescent="0.35">
      <c r="C46" s="96" t="str">
        <f>'Cuadros Generales'!E26</f>
        <v>IN</v>
      </c>
      <c r="D46" s="143">
        <f>H14</f>
        <v>2</v>
      </c>
      <c r="E46" s="38">
        <f>D46/$D$48</f>
        <v>5.0774308200050779E-4</v>
      </c>
      <c r="F46" s="97">
        <f>I14</f>
        <v>4088611</v>
      </c>
      <c r="G46" s="38">
        <f t="shared" si="9"/>
        <v>1.1754099305059276E-3</v>
      </c>
      <c r="H46" s="38"/>
      <c r="I46" s="38"/>
      <c r="J46" s="38"/>
      <c r="K46" s="38"/>
      <c r="L46" s="38"/>
      <c r="M46" s="38"/>
      <c r="N46" s="38"/>
      <c r="O46" s="38"/>
    </row>
    <row r="47" spans="3:34" x14ac:dyDescent="0.35">
      <c r="C47" s="96" t="str">
        <f>'Cuadros Generales'!E27</f>
        <v>CF</v>
      </c>
      <c r="D47" s="143">
        <f>H15</f>
        <v>68</v>
      </c>
      <c r="E47" s="38">
        <f>D47/$D$48</f>
        <v>1.7263264788017263E-2</v>
      </c>
      <c r="F47" s="97">
        <f>I15</f>
        <v>88124569</v>
      </c>
      <c r="G47" s="38">
        <f t="shared" si="9"/>
        <v>2.5334396821843609E-2</v>
      </c>
      <c r="H47" s="38"/>
      <c r="I47" s="38"/>
      <c r="J47" s="38"/>
      <c r="K47" s="38"/>
      <c r="L47" s="38"/>
      <c r="M47" s="38"/>
      <c r="N47" s="38"/>
      <c r="O47" s="38"/>
      <c r="Q47" s="106" t="s">
        <v>8552</v>
      </c>
      <c r="Z47" s="106" t="s">
        <v>8524</v>
      </c>
    </row>
    <row r="48" spans="3:34" x14ac:dyDescent="0.35">
      <c r="C48" s="96" t="str">
        <f>'Cuadros Generales'!E28</f>
        <v>Total general</v>
      </c>
      <c r="D48" s="143">
        <f>H16</f>
        <v>3939</v>
      </c>
      <c r="E48" s="38">
        <f>D48/$D$48</f>
        <v>1</v>
      </c>
      <c r="F48" s="97">
        <f>I16</f>
        <v>3478455383</v>
      </c>
      <c r="G48" s="38">
        <f t="shared" si="9"/>
        <v>1</v>
      </c>
      <c r="H48" s="38"/>
      <c r="I48" s="38"/>
      <c r="J48" s="38"/>
      <c r="K48" s="38"/>
      <c r="L48" s="38"/>
      <c r="M48" s="38"/>
      <c r="N48" s="38"/>
      <c r="O48" s="38"/>
    </row>
    <row r="49" spans="2:30" ht="39" x14ac:dyDescent="0.35">
      <c r="D49" s="38"/>
      <c r="E49" s="207"/>
      <c r="F49" s="38"/>
      <c r="Z49" s="205" t="s">
        <v>10</v>
      </c>
      <c r="AA49" s="205" t="s">
        <v>11</v>
      </c>
      <c r="AB49" s="205" t="s">
        <v>8553</v>
      </c>
      <c r="AC49" s="204" t="s">
        <v>8554</v>
      </c>
      <c r="AD49" s="204" t="s">
        <v>8555</v>
      </c>
    </row>
    <row r="50" spans="2:30" ht="16" thickBot="1" x14ac:dyDescent="0.4">
      <c r="Z50" s="195" t="str">
        <f>C44</f>
        <v>RS</v>
      </c>
      <c r="AA50" s="197">
        <f>D44</f>
        <v>3867</v>
      </c>
      <c r="AB50" s="196">
        <f>E44</f>
        <v>0.98172124904798175</v>
      </c>
      <c r="AC50" s="197">
        <f>F44/$AC$40</f>
        <v>3369677.4909999999</v>
      </c>
      <c r="AD50" s="196">
        <f>G44</f>
        <v>0.9687281048560743</v>
      </c>
    </row>
    <row r="51" spans="2:30" ht="19.5" thickTop="1" thickBot="1" x14ac:dyDescent="0.5">
      <c r="C51" s="155" t="s">
        <v>12701</v>
      </c>
      <c r="Z51" s="195" t="str">
        <f>C47</f>
        <v>CF</v>
      </c>
      <c r="AA51" s="199">
        <f>D47</f>
        <v>68</v>
      </c>
      <c r="AB51" s="200">
        <f>E47</f>
        <v>1.7263264788017263E-2</v>
      </c>
      <c r="AC51" s="201">
        <f>F47/$AC$40</f>
        <v>88124.569000000003</v>
      </c>
      <c r="AD51" s="200">
        <f>G47</f>
        <v>2.5334396821843609E-2</v>
      </c>
    </row>
    <row r="52" spans="2:30" ht="16.5" thickTop="1" thickBot="1" x14ac:dyDescent="0.4">
      <c r="B52" s="128"/>
      <c r="C52" s="93" t="s">
        <v>10</v>
      </c>
      <c r="D52" s="98" t="s">
        <v>21</v>
      </c>
      <c r="Z52" s="195" t="str">
        <f t="shared" ref="Z52:AB53" si="10">C45</f>
        <v>OT</v>
      </c>
      <c r="AA52" s="199">
        <f t="shared" si="10"/>
        <v>2</v>
      </c>
      <c r="AB52" s="200">
        <f t="shared" si="10"/>
        <v>5.0774308200050779E-4</v>
      </c>
      <c r="AC52" s="201">
        <f>F45/$AC$40</f>
        <v>16564.712</v>
      </c>
      <c r="AD52" s="200">
        <f>G45</f>
        <v>4.7620883915761875E-3</v>
      </c>
    </row>
    <row r="53" spans="2:30" ht="16.5" thickTop="1" thickBot="1" x14ac:dyDescent="0.4">
      <c r="C53" s="96" t="str">
        <f>C46</f>
        <v>IN</v>
      </c>
      <c r="D53" s="97">
        <f t="shared" ref="D53" si="11">F46/1000</f>
        <v>4088.6109999999999</v>
      </c>
      <c r="F53" s="129"/>
      <c r="Z53" s="195" t="str">
        <f t="shared" si="10"/>
        <v>IN</v>
      </c>
      <c r="AA53" s="199">
        <f t="shared" si="10"/>
        <v>2</v>
      </c>
      <c r="AB53" s="200">
        <f t="shared" si="10"/>
        <v>5.0774308200050779E-4</v>
      </c>
      <c r="AC53" s="201">
        <f>F46/$AC$40</f>
        <v>4088.6109999999999</v>
      </c>
      <c r="AD53" s="200">
        <f>G46</f>
        <v>1.1754099305059276E-3</v>
      </c>
    </row>
    <row r="54" spans="2:30" ht="16.5" thickTop="1" thickBot="1" x14ac:dyDescent="0.4">
      <c r="C54" s="96" t="str">
        <f>C45</f>
        <v>OT</v>
      </c>
      <c r="D54" s="97">
        <f>F45/1000</f>
        <v>16564.712</v>
      </c>
      <c r="F54" s="129"/>
      <c r="Z54" s="210" t="str">
        <f>C48</f>
        <v>Total general</v>
      </c>
      <c r="AA54" s="212">
        <f>D48</f>
        <v>3939</v>
      </c>
      <c r="AB54" s="206">
        <f>E48</f>
        <v>1</v>
      </c>
      <c r="AC54" s="203">
        <f>F48/$AC$40</f>
        <v>3478455.3829999999</v>
      </c>
      <c r="AD54" s="206">
        <f>G48</f>
        <v>1</v>
      </c>
    </row>
    <row r="55" spans="2:30" ht="16.5" thickTop="1" thickBot="1" x14ac:dyDescent="0.4">
      <c r="C55" s="96" t="str">
        <f>C47</f>
        <v>CF</v>
      </c>
      <c r="D55" s="97">
        <f>F47/1000</f>
        <v>88124.569000000003</v>
      </c>
      <c r="F55" s="129"/>
      <c r="Z55" s="195"/>
      <c r="AC55" s="218"/>
    </row>
    <row r="56" spans="2:30" ht="16" thickTop="1" x14ac:dyDescent="0.35">
      <c r="C56" s="96" t="str">
        <f>C44</f>
        <v>RS</v>
      </c>
      <c r="D56" s="97">
        <f>F44/1000</f>
        <v>3369677.4909999999</v>
      </c>
      <c r="F56" s="129"/>
    </row>
    <row r="57" spans="2:30" x14ac:dyDescent="0.35">
      <c r="C57" s="96" t="str">
        <f>C48</f>
        <v>Total general</v>
      </c>
      <c r="D57" s="97">
        <f>F48/1000</f>
        <v>3478455.3829999999</v>
      </c>
    </row>
    <row r="60" spans="2:30" ht="18.5" x14ac:dyDescent="0.45">
      <c r="C60" s="154" t="s">
        <v>8525</v>
      </c>
    </row>
    <row r="62" spans="2:30" ht="21" x14ac:dyDescent="0.5">
      <c r="C62" s="93" t="s">
        <v>26</v>
      </c>
      <c r="D62" s="99" t="s">
        <v>27</v>
      </c>
      <c r="E62" s="94" t="s">
        <v>8526</v>
      </c>
      <c r="F62" s="100" t="s">
        <v>28</v>
      </c>
      <c r="G62" s="95" t="s">
        <v>8526</v>
      </c>
      <c r="H62" s="68"/>
      <c r="I62" s="68"/>
      <c r="J62" s="68"/>
      <c r="K62" s="68"/>
      <c r="L62" s="68"/>
      <c r="M62" s="68"/>
      <c r="N62" s="68"/>
      <c r="O62" s="68"/>
      <c r="Q62" s="126" t="s">
        <v>8637</v>
      </c>
    </row>
    <row r="63" spans="2:30" x14ac:dyDescent="0.35">
      <c r="C63" s="101" t="str">
        <f>C11</f>
        <v>RS</v>
      </c>
      <c r="D63" s="102">
        <f>K11</f>
        <v>2875</v>
      </c>
      <c r="E63" s="38">
        <f t="shared" ref="E63:E68" si="12">D63/$D$68</f>
        <v>0.97889002383384405</v>
      </c>
      <c r="F63" s="102">
        <f>L11</f>
        <v>2312794488.9919963</v>
      </c>
      <c r="G63" s="38">
        <f>F63/$F$68</f>
        <v>0.9643771936558525</v>
      </c>
      <c r="H63" s="38"/>
      <c r="I63" s="38"/>
      <c r="J63" s="38"/>
      <c r="K63" s="38"/>
      <c r="L63" s="38"/>
      <c r="M63" s="38"/>
      <c r="N63" s="38"/>
      <c r="O63" s="38"/>
      <c r="Z63" s="106" t="s">
        <v>8640</v>
      </c>
    </row>
    <row r="64" spans="2:30" x14ac:dyDescent="0.35">
      <c r="C64" s="101" t="str">
        <f>C12</f>
        <v>FI</v>
      </c>
      <c r="D64" s="102">
        <f t="shared" ref="D64:D68" si="13">K12</f>
        <v>0</v>
      </c>
      <c r="E64" s="38">
        <f t="shared" si="12"/>
        <v>0</v>
      </c>
      <c r="F64" s="102">
        <f t="shared" ref="F64:F68" si="14">L12</f>
        <v>0</v>
      </c>
      <c r="G64" s="38">
        <f t="shared" ref="G64:G68" si="15">F64/$F$68</f>
        <v>0</v>
      </c>
      <c r="H64" s="38"/>
      <c r="I64" s="38"/>
      <c r="J64" s="38"/>
      <c r="K64" s="38"/>
      <c r="L64" s="38"/>
      <c r="M64" s="38"/>
      <c r="N64" s="38"/>
      <c r="O64" s="38"/>
    </row>
    <row r="65" spans="3:30" ht="39" x14ac:dyDescent="0.35">
      <c r="C65" s="101" t="str">
        <f>C13</f>
        <v>OT</v>
      </c>
      <c r="D65" s="102">
        <f t="shared" si="13"/>
        <v>2</v>
      </c>
      <c r="E65" s="38">
        <f t="shared" si="12"/>
        <v>6.8096697310180451E-4</v>
      </c>
      <c r="F65" s="102">
        <f t="shared" si="14"/>
        <v>526701.23300000001</v>
      </c>
      <c r="G65" s="38">
        <f t="shared" si="15"/>
        <v>2.1962118095369393E-4</v>
      </c>
      <c r="H65" s="38"/>
      <c r="I65" s="38"/>
      <c r="J65" s="38"/>
      <c r="K65" s="38"/>
      <c r="L65" s="38"/>
      <c r="M65" s="38"/>
      <c r="N65" s="38"/>
      <c r="O65" s="38"/>
      <c r="Z65" s="205" t="s">
        <v>10</v>
      </c>
      <c r="AA65" s="205" t="s">
        <v>11</v>
      </c>
      <c r="AB65" s="205" t="s">
        <v>8553</v>
      </c>
      <c r="AC65" s="204" t="s">
        <v>8557</v>
      </c>
      <c r="AD65" s="204" t="s">
        <v>8555</v>
      </c>
    </row>
    <row r="66" spans="3:30" ht="16" thickBot="1" x14ac:dyDescent="0.4">
      <c r="C66" s="101" t="str">
        <f>C14</f>
        <v>IN</v>
      </c>
      <c r="D66" s="102">
        <f t="shared" si="13"/>
        <v>2</v>
      </c>
      <c r="E66" s="38">
        <f t="shared" si="12"/>
        <v>6.8096697310180451E-4</v>
      </c>
      <c r="F66" s="102">
        <f t="shared" si="14"/>
        <v>3905465.6</v>
      </c>
      <c r="G66" s="38">
        <f t="shared" si="15"/>
        <v>1.6284810315718907E-3</v>
      </c>
      <c r="H66" s="38"/>
      <c r="I66" s="38"/>
      <c r="J66" s="38"/>
      <c r="K66" s="38"/>
      <c r="L66" s="38"/>
      <c r="M66" s="38"/>
      <c r="N66" s="38"/>
      <c r="O66" s="38"/>
      <c r="Z66" s="195" t="str">
        <f>C63</f>
        <v>RS</v>
      </c>
      <c r="AA66" s="208">
        <f>D63</f>
        <v>2875</v>
      </c>
      <c r="AB66" s="209">
        <f>E63</f>
        <v>0.97889002383384405</v>
      </c>
      <c r="AC66" s="197">
        <f>F63/1000</f>
        <v>2312794.4889919963</v>
      </c>
      <c r="AD66" s="196">
        <f>G63</f>
        <v>0.9643771936558525</v>
      </c>
    </row>
    <row r="67" spans="3:30" ht="16.5" thickTop="1" thickBot="1" x14ac:dyDescent="0.4">
      <c r="C67" s="101" t="str">
        <f>C15</f>
        <v>CF</v>
      </c>
      <c r="D67" s="102">
        <f t="shared" si="13"/>
        <v>58</v>
      </c>
      <c r="E67" s="38">
        <f t="shared" si="12"/>
        <v>1.9748042219952331E-2</v>
      </c>
      <c r="F67" s="102">
        <f t="shared" si="14"/>
        <v>80999374.618999988</v>
      </c>
      <c r="G67" s="38">
        <f t="shared" si="15"/>
        <v>3.3774704131621883E-2</v>
      </c>
      <c r="H67" s="38"/>
      <c r="I67" s="38"/>
      <c r="J67" s="38"/>
      <c r="K67" s="38"/>
      <c r="L67" s="38"/>
      <c r="M67" s="38"/>
      <c r="N67" s="38"/>
      <c r="O67" s="38"/>
      <c r="Z67" s="195" t="str">
        <f>C67</f>
        <v>CF</v>
      </c>
      <c r="AA67" s="208">
        <f>D67</f>
        <v>58</v>
      </c>
      <c r="AB67" s="209">
        <f>E67</f>
        <v>1.9748042219952331E-2</v>
      </c>
      <c r="AC67" s="197">
        <f>F67/1000</f>
        <v>80999.374618999995</v>
      </c>
      <c r="AD67" s="196">
        <f>G67</f>
        <v>3.3774704131621883E-2</v>
      </c>
    </row>
    <row r="68" spans="3:30" ht="16.5" thickTop="1" thickBot="1" x14ac:dyDescent="0.4">
      <c r="C68" s="101" t="s">
        <v>12699</v>
      </c>
      <c r="D68" s="102">
        <f t="shared" si="13"/>
        <v>2937</v>
      </c>
      <c r="E68" s="38">
        <f t="shared" si="12"/>
        <v>1</v>
      </c>
      <c r="F68" s="102">
        <f t="shared" si="14"/>
        <v>2398226030.4439964</v>
      </c>
      <c r="G68" s="38">
        <f t="shared" si="15"/>
        <v>1</v>
      </c>
      <c r="Z68" s="195" t="str">
        <f t="shared" ref="Z68:AB69" si="16">C65</f>
        <v>OT</v>
      </c>
      <c r="AA68" s="208">
        <f t="shared" si="16"/>
        <v>2</v>
      </c>
      <c r="AB68" s="209">
        <f t="shared" si="16"/>
        <v>6.8096697310180451E-4</v>
      </c>
      <c r="AC68" s="197">
        <f>F65/1000</f>
        <v>526.701233</v>
      </c>
      <c r="AD68" s="196">
        <f>G65</f>
        <v>2.1962118095369393E-4</v>
      </c>
    </row>
    <row r="69" spans="3:30" ht="16.5" thickTop="1" thickBot="1" x14ac:dyDescent="0.4">
      <c r="F69" s="38"/>
      <c r="Z69" s="195" t="str">
        <f t="shared" si="16"/>
        <v>IN</v>
      </c>
      <c r="AA69" s="208">
        <f t="shared" si="16"/>
        <v>2</v>
      </c>
      <c r="AB69" s="209">
        <f t="shared" si="16"/>
        <v>6.8096697310180451E-4</v>
      </c>
      <c r="AC69" s="197">
        <f>F66/1000</f>
        <v>3905.4656</v>
      </c>
      <c r="AD69" s="196">
        <f>G66</f>
        <v>1.6284810315718907E-3</v>
      </c>
    </row>
    <row r="70" spans="3:30" ht="16.5" thickTop="1" thickBot="1" x14ac:dyDescent="0.4">
      <c r="C70" s="93" t="s">
        <v>26</v>
      </c>
      <c r="D70" s="100" t="s">
        <v>28</v>
      </c>
      <c r="Z70" s="210" t="s">
        <v>12703</v>
      </c>
      <c r="AA70" s="211">
        <f>D68</f>
        <v>2937</v>
      </c>
      <c r="AB70" s="293">
        <f>E68</f>
        <v>1</v>
      </c>
      <c r="AC70" s="212">
        <f>F68/1000</f>
        <v>2398226.0304439967</v>
      </c>
      <c r="AD70" s="291">
        <f>G68</f>
        <v>1</v>
      </c>
    </row>
    <row r="71" spans="3:30" ht="16" thickTop="1" x14ac:dyDescent="0.35">
      <c r="C71" s="101" t="str">
        <f>C64</f>
        <v>FI</v>
      </c>
      <c r="D71" s="102">
        <f t="shared" ref="D71" si="17">F64/1000</f>
        <v>0</v>
      </c>
    </row>
    <row r="72" spans="3:30" x14ac:dyDescent="0.35">
      <c r="C72" s="101" t="str">
        <f>C65</f>
        <v>OT</v>
      </c>
      <c r="D72" s="102">
        <f>F65/1000</f>
        <v>526.701233</v>
      </c>
      <c r="AA72" s="34">
        <f>SUM(AA66:AA69)</f>
        <v>2937</v>
      </c>
    </row>
    <row r="73" spans="3:30" x14ac:dyDescent="0.35">
      <c r="C73" s="101" t="str">
        <f>C66</f>
        <v>IN</v>
      </c>
      <c r="D73" s="102">
        <f>F66/1000</f>
        <v>3905.4656</v>
      </c>
    </row>
    <row r="74" spans="3:30" x14ac:dyDescent="0.35">
      <c r="C74" s="101" t="str">
        <f>C67</f>
        <v>CF</v>
      </c>
      <c r="D74" s="102">
        <f>F67/1000</f>
        <v>80999.374618999995</v>
      </c>
    </row>
    <row r="75" spans="3:30" ht="21" x14ac:dyDescent="0.35">
      <c r="C75" s="101" t="str">
        <f>C63</f>
        <v>RS</v>
      </c>
      <c r="D75" s="102">
        <f>F63/1000</f>
        <v>2312794.4889919963</v>
      </c>
      <c r="J75" s="214" t="s">
        <v>8558</v>
      </c>
    </row>
    <row r="76" spans="3:30" ht="21" x14ac:dyDescent="0.5">
      <c r="C76" s="106" t="s">
        <v>12699</v>
      </c>
      <c r="D76" s="288">
        <f>SUM(D71:D75)</f>
        <v>2398226.0304439962</v>
      </c>
      <c r="R76" s="126" t="s">
        <v>8556</v>
      </c>
    </row>
    <row r="78" spans="3:30" ht="21" x14ac:dyDescent="0.5">
      <c r="C78" s="126" t="s">
        <v>8559</v>
      </c>
    </row>
    <row r="80" spans="3:30" ht="16" thickBot="1" x14ac:dyDescent="0.4">
      <c r="C80" t="s">
        <v>8560</v>
      </c>
      <c r="D80" t="s">
        <v>8561</v>
      </c>
      <c r="F80" t="s">
        <v>8562</v>
      </c>
      <c r="G80" t="s">
        <v>8562</v>
      </c>
      <c r="H80" s="349" t="s">
        <v>8563</v>
      </c>
      <c r="I80" s="349"/>
    </row>
    <row r="81" spans="1:15" ht="16" thickBot="1" x14ac:dyDescent="0.4">
      <c r="A81" s="103" t="str">
        <f>'Cuadros Desagregación Regional'!B24</f>
        <v>INTERNACIONAL</v>
      </c>
      <c r="C81" s="104" t="str">
        <f t="shared" ref="C81:C98" si="18">A81</f>
        <v>INTERNACIONAL</v>
      </c>
      <c r="D81" s="73">
        <f>'Cuadros Desagregación Regional'!AD24</f>
        <v>6697.2359010000009</v>
      </c>
      <c r="E81" s="43">
        <f t="shared" ref="E81:E98" si="19">($D$98-D81)+50000</f>
        <v>453889.69045699999</v>
      </c>
      <c r="F81">
        <v>30000</v>
      </c>
      <c r="G81" s="73">
        <f>'Cuadros Desagregación Regional'!O24</f>
        <v>3</v>
      </c>
      <c r="H81" s="72" t="s">
        <v>58</v>
      </c>
      <c r="I81" s="213" t="s">
        <v>8564</v>
      </c>
      <c r="J81" s="73"/>
      <c r="K81" s="73"/>
      <c r="L81" s="73"/>
      <c r="M81" s="73"/>
      <c r="N81" s="73"/>
      <c r="O81" s="73"/>
    </row>
    <row r="82" spans="1:15" ht="16" thickBot="1" x14ac:dyDescent="0.4">
      <c r="A82" s="103" t="str">
        <f>'Cuadros Desagregación Regional'!B23</f>
        <v>INTERREGIONAL</v>
      </c>
      <c r="C82" s="104" t="str">
        <f t="shared" si="18"/>
        <v>INTERREGIONAL</v>
      </c>
      <c r="D82" s="73">
        <f>'Cuadros Desagregación Regional'!AD23</f>
        <v>25503.727143000004</v>
      </c>
      <c r="E82" s="43">
        <f t="shared" si="19"/>
        <v>435083.19921499997</v>
      </c>
      <c r="F82">
        <v>30000</v>
      </c>
      <c r="G82" s="73">
        <f>'Cuadros Desagregación Regional'!O23</f>
        <v>66</v>
      </c>
      <c r="H82" s="72" t="s">
        <v>59</v>
      </c>
      <c r="I82" s="213" t="s">
        <v>8565</v>
      </c>
      <c r="J82" s="73"/>
      <c r="K82" s="73"/>
      <c r="L82" s="73"/>
      <c r="M82" s="73"/>
      <c r="N82" s="73"/>
      <c r="O82" s="73"/>
    </row>
    <row r="83" spans="1:15" ht="16" thickBot="1" x14ac:dyDescent="0.4">
      <c r="A83" s="103" t="str">
        <f>'Cuadros Desagregación Regional'!B8</f>
        <v>TARAPACA</v>
      </c>
      <c r="C83" s="104" t="str">
        <f t="shared" si="18"/>
        <v>TARAPACA</v>
      </c>
      <c r="D83" s="73">
        <f>'Cuadros Desagregación Regional'!AD8</f>
        <v>34058.309134000003</v>
      </c>
      <c r="E83" s="43">
        <f t="shared" si="19"/>
        <v>426528.61722399999</v>
      </c>
      <c r="F83">
        <v>30000</v>
      </c>
      <c r="G83" s="73">
        <f>'Cuadros Desagregación Regional'!O8</f>
        <v>101</v>
      </c>
      <c r="H83" s="72" t="s">
        <v>60</v>
      </c>
      <c r="I83" s="213" t="s">
        <v>8566</v>
      </c>
      <c r="J83" s="73"/>
      <c r="K83" s="73"/>
      <c r="L83" s="73"/>
      <c r="M83" s="73"/>
      <c r="N83" s="73"/>
      <c r="O83" s="73"/>
    </row>
    <row r="84" spans="1:15" ht="16" thickBot="1" x14ac:dyDescent="0.4">
      <c r="A84" s="103" t="str">
        <f>'Cuadros Desagregación Regional'!B21</f>
        <v>AYSEN</v>
      </c>
      <c r="C84" s="104" t="str">
        <f t="shared" si="18"/>
        <v>AYSEN</v>
      </c>
      <c r="D84" s="73">
        <f>'Cuadros Desagregación Regional'!AD21</f>
        <v>50778.131989000009</v>
      </c>
      <c r="E84" s="43">
        <f t="shared" si="19"/>
        <v>409808.79436899995</v>
      </c>
      <c r="F84">
        <v>30000</v>
      </c>
      <c r="G84" s="73">
        <f>'Cuadros Desagregación Regional'!O21</f>
        <v>72</v>
      </c>
      <c r="H84" s="72" t="s">
        <v>65</v>
      </c>
      <c r="I84" s="213" t="s">
        <v>8567</v>
      </c>
      <c r="J84" s="73"/>
      <c r="K84" s="73"/>
      <c r="L84" s="73"/>
      <c r="M84" s="73"/>
      <c r="N84" s="73"/>
      <c r="O84" s="73"/>
    </row>
    <row r="85" spans="1:15" ht="16" thickBot="1" x14ac:dyDescent="0.4">
      <c r="A85" s="103" t="str">
        <f>'Cuadros Desagregación Regional'!B11</f>
        <v>COQUIMBO</v>
      </c>
      <c r="C85" s="104" t="str">
        <f t="shared" si="18"/>
        <v>COQUIMBO</v>
      </c>
      <c r="D85" s="73">
        <f>'Cuadros Desagregación Regional'!AD11</f>
        <v>64242.174713</v>
      </c>
      <c r="E85" s="43">
        <f t="shared" si="19"/>
        <v>396344.75164499995</v>
      </c>
      <c r="F85">
        <v>30000</v>
      </c>
      <c r="G85" s="73">
        <f>'Cuadros Desagregación Regional'!O11</f>
        <v>133</v>
      </c>
      <c r="H85" s="72" t="s">
        <v>63</v>
      </c>
      <c r="I85" s="213" t="s">
        <v>8568</v>
      </c>
      <c r="J85" s="73"/>
      <c r="K85" s="73"/>
      <c r="L85" s="73"/>
      <c r="M85" s="73"/>
      <c r="N85" s="73"/>
      <c r="O85" s="73"/>
    </row>
    <row r="86" spans="1:15" ht="16" thickBot="1" x14ac:dyDescent="0.4">
      <c r="A86" s="103" t="str">
        <f>'Cuadros Desagregación Regional'!B10</f>
        <v>ATACAMA</v>
      </c>
      <c r="C86" s="104" t="str">
        <f t="shared" si="18"/>
        <v>ATACAMA</v>
      </c>
      <c r="D86" s="73">
        <f>'Cuadros Desagregación Regional'!AD10</f>
        <v>88986.106577999977</v>
      </c>
      <c r="E86" s="43">
        <f t="shared" si="19"/>
        <v>371600.81978000002</v>
      </c>
      <c r="F86">
        <v>30000</v>
      </c>
      <c r="G86" s="73">
        <f>'Cuadros Desagregación Regional'!O10</f>
        <v>117</v>
      </c>
      <c r="H86" s="72" t="s">
        <v>61</v>
      </c>
      <c r="I86" s="213" t="s">
        <v>8569</v>
      </c>
      <c r="J86" s="73"/>
      <c r="K86" s="73"/>
      <c r="L86" s="73"/>
      <c r="M86" s="73"/>
      <c r="N86" s="73"/>
      <c r="O86" s="73"/>
    </row>
    <row r="87" spans="1:15" ht="16" thickBot="1" x14ac:dyDescent="0.4">
      <c r="A87" s="103" t="str">
        <f>'Cuadros Desagregación Regional'!B14</f>
        <v>O'HIGGINS</v>
      </c>
      <c r="C87" s="104" t="str">
        <f t="shared" si="18"/>
        <v>O'HIGGINS</v>
      </c>
      <c r="D87" s="73">
        <f>'Cuadros Desagregación Regional'!AD14</f>
        <v>90747.615304000035</v>
      </c>
      <c r="E87" s="43">
        <f t="shared" si="19"/>
        <v>369839.31105399993</v>
      </c>
      <c r="F87">
        <v>30000</v>
      </c>
      <c r="G87" s="73">
        <f>'Cuadros Desagregación Regional'!O14</f>
        <v>149</v>
      </c>
      <c r="H87" s="72" t="s">
        <v>62</v>
      </c>
      <c r="I87" s="213" t="s">
        <v>8570</v>
      </c>
      <c r="J87" s="73"/>
      <c r="K87" s="73"/>
      <c r="L87" s="73"/>
      <c r="M87" s="73"/>
      <c r="N87" s="73"/>
      <c r="O87" s="73"/>
    </row>
    <row r="88" spans="1:15" ht="16" thickBot="1" x14ac:dyDescent="0.4">
      <c r="A88" s="103" t="str">
        <f>'Cuadros Desagregación Regional'!B7</f>
        <v>ARICA Y PARINACOTA</v>
      </c>
      <c r="C88" s="104" t="str">
        <f t="shared" si="18"/>
        <v>ARICA Y PARINACOTA</v>
      </c>
      <c r="D88" s="73">
        <f>'Cuadros Desagregación Regional'!AD7</f>
        <v>91443.828662000029</v>
      </c>
      <c r="E88" s="43">
        <f t="shared" si="19"/>
        <v>369143.09769599995</v>
      </c>
      <c r="F88">
        <v>30000</v>
      </c>
      <c r="G88" s="73">
        <f>'Cuadros Desagregación Regional'!O7</f>
        <v>117</v>
      </c>
      <c r="H88" s="72" t="s">
        <v>64</v>
      </c>
      <c r="I88" s="213" t="s">
        <v>8571</v>
      </c>
      <c r="J88" s="73"/>
      <c r="K88" s="73"/>
      <c r="L88" s="73"/>
      <c r="M88" s="73"/>
      <c r="N88" s="73"/>
      <c r="O88" s="73"/>
    </row>
    <row r="89" spans="1:15" ht="16" thickBot="1" x14ac:dyDescent="0.4">
      <c r="A89" s="103" t="str">
        <f>'Cuadros Desagregación Regional'!B15</f>
        <v>MAULE</v>
      </c>
      <c r="C89" s="104" t="str">
        <f t="shared" si="18"/>
        <v>MAULE</v>
      </c>
      <c r="D89" s="73">
        <f>'Cuadros Desagregación Regional'!AD15</f>
        <v>111220.67453700006</v>
      </c>
      <c r="E89" s="43">
        <f t="shared" si="19"/>
        <v>349366.2518209999</v>
      </c>
      <c r="F89">
        <v>30000</v>
      </c>
      <c r="G89" s="73">
        <f>'Cuadros Desagregación Regional'!O15</f>
        <v>154</v>
      </c>
      <c r="H89" s="72" t="s">
        <v>66</v>
      </c>
      <c r="I89" s="213" t="s">
        <v>8572</v>
      </c>
      <c r="J89" s="73"/>
      <c r="K89" s="73"/>
      <c r="L89" s="73"/>
      <c r="M89" s="73"/>
      <c r="N89" s="73"/>
      <c r="O89" s="73"/>
    </row>
    <row r="90" spans="1:15" ht="16" thickBot="1" x14ac:dyDescent="0.4">
      <c r="A90" s="103" t="str">
        <f>'Cuadros Desagregación Regional'!B9</f>
        <v>ANTOFAGASTA</v>
      </c>
      <c r="C90" s="104" t="str">
        <f t="shared" si="18"/>
        <v>ANTOFAGASTA</v>
      </c>
      <c r="D90" s="73">
        <f>'Cuadros Desagregación Regional'!AD9</f>
        <v>121153.845978</v>
      </c>
      <c r="E90" s="43">
        <f t="shared" si="19"/>
        <v>339433.08037999994</v>
      </c>
      <c r="F90">
        <v>30000</v>
      </c>
      <c r="G90" s="73">
        <f>'Cuadros Desagregación Regional'!O9</f>
        <v>112</v>
      </c>
      <c r="H90" s="72" t="s">
        <v>67</v>
      </c>
      <c r="I90" s="213" t="s">
        <v>8573</v>
      </c>
      <c r="J90" s="73"/>
      <c r="K90" s="73"/>
      <c r="L90" s="73"/>
      <c r="M90" s="73"/>
      <c r="N90" s="73"/>
      <c r="O90" s="73"/>
    </row>
    <row r="91" spans="1:15" ht="16" thickBot="1" x14ac:dyDescent="0.4">
      <c r="A91" s="103" t="str">
        <f>'Cuadros Desagregación Regional'!B19</f>
        <v>LOS RIOS</v>
      </c>
      <c r="C91" s="104" t="str">
        <f t="shared" si="18"/>
        <v>LOS RIOS</v>
      </c>
      <c r="D91" s="73">
        <f>'Cuadros Desagregación Regional'!AD19</f>
        <v>127593.82888499998</v>
      </c>
      <c r="E91" s="43">
        <f t="shared" si="19"/>
        <v>332993.097473</v>
      </c>
      <c r="F91">
        <v>30000</v>
      </c>
      <c r="G91" s="73">
        <f>'Cuadros Desagregación Regional'!O19</f>
        <v>203</v>
      </c>
      <c r="H91" s="72" t="s">
        <v>70</v>
      </c>
      <c r="I91" s="213" t="s">
        <v>8574</v>
      </c>
      <c r="J91" s="73"/>
      <c r="K91" s="73"/>
      <c r="L91" s="73"/>
      <c r="M91" s="73"/>
      <c r="N91" s="73"/>
      <c r="O91" s="73"/>
    </row>
    <row r="92" spans="1:15" ht="16" thickBot="1" x14ac:dyDescent="0.4">
      <c r="A92" s="103" t="str">
        <f>'Cuadros Desagregación Regional'!B16</f>
        <v>ÑUBLE</v>
      </c>
      <c r="C92" s="104" t="str">
        <f t="shared" si="18"/>
        <v>ÑUBLE</v>
      </c>
      <c r="D92" s="73">
        <f>'Cuadros Desagregación Regional'!AD16</f>
        <v>144735.05716700002</v>
      </c>
      <c r="E92" s="43">
        <f t="shared" si="19"/>
        <v>315851.86919099995</v>
      </c>
      <c r="F92">
        <v>30000</v>
      </c>
      <c r="G92" s="73">
        <f>'Cuadros Desagregación Regional'!O16</f>
        <v>102</v>
      </c>
      <c r="H92" s="72" t="s">
        <v>68</v>
      </c>
      <c r="I92" s="213" t="s">
        <v>8575</v>
      </c>
      <c r="J92" s="73"/>
      <c r="K92" s="73"/>
      <c r="L92" s="73"/>
      <c r="M92" s="73"/>
      <c r="N92" s="73"/>
      <c r="O92" s="73"/>
    </row>
    <row r="93" spans="1:15" ht="16" thickBot="1" x14ac:dyDescent="0.4">
      <c r="A93" s="103" t="str">
        <f>'Cuadros Desagregación Regional'!B22</f>
        <v>MAGALLANES</v>
      </c>
      <c r="C93" s="104" t="str">
        <f t="shared" si="18"/>
        <v>MAGALLANES</v>
      </c>
      <c r="D93" s="73">
        <f>'Cuadros Desagregación Regional'!AD22</f>
        <v>150306.17541899998</v>
      </c>
      <c r="E93" s="43">
        <f t="shared" si="19"/>
        <v>310280.75093899999</v>
      </c>
      <c r="F93">
        <v>30000</v>
      </c>
      <c r="G93" s="73">
        <f>'Cuadros Desagregación Regional'!O22</f>
        <v>128</v>
      </c>
      <c r="H93" s="72" t="s">
        <v>69</v>
      </c>
      <c r="I93" s="213" t="s">
        <v>8576</v>
      </c>
      <c r="J93" s="73"/>
      <c r="K93" s="73"/>
      <c r="L93" s="73"/>
      <c r="M93" s="73"/>
      <c r="N93" s="73"/>
      <c r="O93" s="73"/>
    </row>
    <row r="94" spans="1:15" ht="16" thickBot="1" x14ac:dyDescent="0.4">
      <c r="A94" s="103" t="str">
        <f>'Cuadros Desagregación Regional'!B18</f>
        <v>LA ARAUCANIA</v>
      </c>
      <c r="C94" s="104" t="str">
        <f t="shared" si="18"/>
        <v>LA ARAUCANIA</v>
      </c>
      <c r="D94" s="73">
        <f>'Cuadros Desagregación Regional'!AD18</f>
        <v>185057.89091699995</v>
      </c>
      <c r="E94" s="43">
        <f t="shared" si="19"/>
        <v>275529.03544100001</v>
      </c>
      <c r="F94">
        <v>30000</v>
      </c>
      <c r="G94" s="73">
        <f>'Cuadros Desagregación Regional'!O18</f>
        <v>270</v>
      </c>
      <c r="H94" s="72" t="s">
        <v>71</v>
      </c>
      <c r="I94" s="213" t="s">
        <v>8577</v>
      </c>
      <c r="J94" s="73"/>
      <c r="K94" s="73"/>
      <c r="L94" s="73"/>
      <c r="M94" s="73"/>
      <c r="N94" s="73"/>
      <c r="O94" s="73"/>
    </row>
    <row r="95" spans="1:15" ht="16" thickBot="1" x14ac:dyDescent="0.4">
      <c r="A95" s="103" t="str">
        <f>'Cuadros Desagregación Regional'!B17</f>
        <v>BIOBÍO</v>
      </c>
      <c r="C95" s="104" t="str">
        <f t="shared" si="18"/>
        <v>BIOBÍO</v>
      </c>
      <c r="D95" s="73">
        <f>'Cuadros Desagregación Regional'!AD17</f>
        <v>193384.40292999998</v>
      </c>
      <c r="E95" s="43">
        <f t="shared" si="19"/>
        <v>267202.52342799999</v>
      </c>
      <c r="F95">
        <v>30000</v>
      </c>
      <c r="G95" s="73">
        <f>'Cuadros Desagregación Regional'!O17</f>
        <v>231</v>
      </c>
      <c r="H95" s="72" t="s">
        <v>72</v>
      </c>
      <c r="I95" s="213" t="s">
        <v>8578</v>
      </c>
      <c r="J95" s="73"/>
      <c r="K95" s="73"/>
      <c r="L95" s="73"/>
      <c r="M95" s="73"/>
      <c r="N95" s="73"/>
      <c r="O95" s="73"/>
    </row>
    <row r="96" spans="1:15" ht="16" thickBot="1" x14ac:dyDescent="0.4">
      <c r="A96" s="103" t="str">
        <f>'Cuadros Desagregación Regional'!B12</f>
        <v>VALPARAISO</v>
      </c>
      <c r="C96" s="104" t="str">
        <f t="shared" si="18"/>
        <v>VALPARAISO</v>
      </c>
      <c r="D96" s="73">
        <f>'Cuadros Desagregación Regional'!AD12</f>
        <v>230751.85356599986</v>
      </c>
      <c r="E96" s="43">
        <f t="shared" si="19"/>
        <v>229835.07279200011</v>
      </c>
      <c r="F96">
        <v>30000</v>
      </c>
      <c r="G96" s="73">
        <f>'Cuadros Desagregación Regional'!O12</f>
        <v>335</v>
      </c>
      <c r="H96" s="72" t="s">
        <v>73</v>
      </c>
      <c r="I96" s="213" t="s">
        <v>8579</v>
      </c>
      <c r="J96" s="73"/>
      <c r="K96" s="73"/>
      <c r="L96" s="73"/>
      <c r="M96" s="73"/>
      <c r="N96" s="73"/>
      <c r="O96" s="73"/>
    </row>
    <row r="97" spans="1:35" ht="16" thickBot="1" x14ac:dyDescent="0.4">
      <c r="A97" s="103" t="str">
        <f>'Cuadros Desagregación Regional'!B20</f>
        <v>LOS LAGOS</v>
      </c>
      <c r="C97" s="104" t="str">
        <f t="shared" si="18"/>
        <v>LOS LAGOS</v>
      </c>
      <c r="D97" s="73">
        <f>'Cuadros Desagregación Regional'!AD20</f>
        <v>270978.24526300002</v>
      </c>
      <c r="E97" s="43">
        <f t="shared" si="19"/>
        <v>189608.68109499995</v>
      </c>
      <c r="F97">
        <v>30000</v>
      </c>
      <c r="G97" s="73">
        <f>'Cuadros Desagregación Regional'!O20</f>
        <v>265</v>
      </c>
      <c r="H97" s="72" t="s">
        <v>74</v>
      </c>
      <c r="I97" s="213" t="s">
        <v>8580</v>
      </c>
      <c r="J97" s="73"/>
      <c r="K97" s="73"/>
      <c r="L97" s="73"/>
      <c r="M97" s="73"/>
      <c r="N97" s="73"/>
      <c r="O97" s="73"/>
    </row>
    <row r="98" spans="1:35" ht="16" thickBot="1" x14ac:dyDescent="0.4">
      <c r="A98" s="103" t="str">
        <f>'Cuadros Desagregación Regional'!B13</f>
        <v>RM DE SANTIAGO</v>
      </c>
      <c r="C98" s="104" t="str">
        <f t="shared" si="18"/>
        <v>RM DE SANTIAGO</v>
      </c>
      <c r="D98" s="73">
        <f>'Cuadros Desagregación Regional'!AD13</f>
        <v>410586.92635799997</v>
      </c>
      <c r="E98" s="43">
        <f t="shared" si="19"/>
        <v>50000</v>
      </c>
      <c r="F98">
        <v>30000</v>
      </c>
      <c r="G98" s="73">
        <f>'Cuadros Desagregación Regional'!O13</f>
        <v>317</v>
      </c>
      <c r="H98" s="72" t="s">
        <v>75</v>
      </c>
      <c r="I98" s="213" t="s">
        <v>8581</v>
      </c>
      <c r="J98" s="73"/>
      <c r="K98" s="73"/>
      <c r="L98" s="73"/>
      <c r="M98" s="73"/>
      <c r="N98" s="73"/>
      <c r="O98" s="73"/>
    </row>
    <row r="100" spans="1:35" x14ac:dyDescent="0.35">
      <c r="A100" t="s">
        <v>8582</v>
      </c>
      <c r="C100" t="s">
        <v>8582</v>
      </c>
      <c r="D100" s="43">
        <f>SUM(D81:D98)</f>
        <v>2398226.0304439995</v>
      </c>
      <c r="G100" s="43">
        <f>SUM(G81:G98)</f>
        <v>2875</v>
      </c>
      <c r="H100" s="43"/>
      <c r="I100" s="43"/>
      <c r="J100" s="43"/>
      <c r="K100" s="43"/>
      <c r="L100" s="43"/>
      <c r="M100" s="43"/>
      <c r="N100" s="43"/>
      <c r="O100" s="43"/>
    </row>
    <row r="101" spans="1:35" x14ac:dyDescent="0.35">
      <c r="D101" s="43">
        <f>D100/1000</f>
        <v>2398.2260304439997</v>
      </c>
    </row>
    <row r="102" spans="1:35" ht="21" x14ac:dyDescent="0.5">
      <c r="C102" s="171"/>
    </row>
    <row r="103" spans="1:35" ht="23.5" x14ac:dyDescent="0.55000000000000004">
      <c r="A103" s="107" t="s">
        <v>8583</v>
      </c>
    </row>
    <row r="104" spans="1:35" ht="16" thickBot="1" x14ac:dyDescent="0.4">
      <c r="B104" s="103"/>
      <c r="C104" s="264">
        <v>2024</v>
      </c>
      <c r="D104" s="51" t="s">
        <v>8584</v>
      </c>
      <c r="G104" t="s">
        <v>8585</v>
      </c>
      <c r="T104" s="106" t="s">
        <v>8586</v>
      </c>
      <c r="U104" t="s">
        <v>8587</v>
      </c>
    </row>
    <row r="105" spans="1:35" x14ac:dyDescent="0.35">
      <c r="B105" s="106" t="s">
        <v>8560</v>
      </c>
      <c r="C105" s="106" t="s">
        <v>8588</v>
      </c>
      <c r="E105" s="106" t="s">
        <v>8589</v>
      </c>
      <c r="F105" s="109" t="s">
        <v>8590</v>
      </c>
      <c r="G105" s="110" t="s">
        <v>8591</v>
      </c>
      <c r="H105" s="106" t="s">
        <v>8592</v>
      </c>
      <c r="I105" t="s">
        <v>8562</v>
      </c>
      <c r="J105" s="110"/>
      <c r="K105" s="110"/>
      <c r="L105" s="110"/>
      <c r="M105" s="110"/>
      <c r="N105" s="110"/>
      <c r="O105" s="110"/>
      <c r="AD105" s="175"/>
      <c r="AE105" s="174">
        <v>2022</v>
      </c>
      <c r="AF105" s="174">
        <v>2023</v>
      </c>
    </row>
    <row r="106" spans="1:35" ht="16" thickBot="1" x14ac:dyDescent="0.4">
      <c r="A106">
        <v>1</v>
      </c>
      <c r="B106" s="103" t="s">
        <v>8593</v>
      </c>
      <c r="C106" s="132">
        <f>W106</f>
        <v>244569</v>
      </c>
      <c r="D106" s="73">
        <f>'Cuadros Desagregación Regional'!AD7</f>
        <v>91443.828662000029</v>
      </c>
      <c r="E106" s="35">
        <f t="shared" ref="E106:E124" si="20">D106*1000000</f>
        <v>91443828662.000031</v>
      </c>
      <c r="F106" s="215">
        <f t="shared" ref="F106:F121" si="21">E106/C106</f>
        <v>373897.87201975734</v>
      </c>
      <c r="G106" s="73">
        <f>'Cuadros Desagregación Regional'!O7</f>
        <v>117</v>
      </c>
      <c r="H106" s="34">
        <f t="shared" ref="H106:H121" si="22">($F$121-F106)+12000</f>
        <v>540641.3560136524</v>
      </c>
      <c r="I106">
        <v>50000</v>
      </c>
      <c r="J106" s="73"/>
      <c r="K106" s="73"/>
      <c r="L106" s="73"/>
      <c r="M106" s="73"/>
      <c r="N106" s="73"/>
      <c r="O106" s="73"/>
      <c r="P106" s="267">
        <v>1</v>
      </c>
      <c r="Q106" s="267" t="s">
        <v>8593</v>
      </c>
      <c r="R106" s="268">
        <v>244569</v>
      </c>
      <c r="T106" s="131" t="s">
        <v>8593</v>
      </c>
      <c r="U106" s="130">
        <v>1</v>
      </c>
      <c r="V106" s="131">
        <v>2024</v>
      </c>
      <c r="W106" s="132">
        <v>244569</v>
      </c>
      <c r="X106" s="72" t="s">
        <v>84</v>
      </c>
      <c r="AD106" s="173" t="s">
        <v>8594</v>
      </c>
      <c r="AE106" s="172">
        <v>257722</v>
      </c>
      <c r="AF106" s="172">
        <v>259802</v>
      </c>
    </row>
    <row r="107" spans="1:35" ht="16" thickBot="1" x14ac:dyDescent="0.4">
      <c r="A107">
        <v>2</v>
      </c>
      <c r="B107" s="103" t="s">
        <v>8595</v>
      </c>
      <c r="C107" s="132">
        <f t="shared" ref="C107:C121" si="23">W107</f>
        <v>369806</v>
      </c>
      <c r="D107" s="73">
        <f>'Cuadros Desagregación Regional'!AD8</f>
        <v>34058.309134000003</v>
      </c>
      <c r="E107" s="35">
        <f t="shared" si="20"/>
        <v>34058309134.000004</v>
      </c>
      <c r="F107" s="215">
        <f t="shared" si="21"/>
        <v>92097.773248676342</v>
      </c>
      <c r="G107" s="73">
        <f>'Cuadros Desagregación Regional'!O8</f>
        <v>101</v>
      </c>
      <c r="H107" s="34">
        <f t="shared" si="22"/>
        <v>822441.45478473348</v>
      </c>
      <c r="I107">
        <v>50000</v>
      </c>
      <c r="J107" s="73"/>
      <c r="K107" s="73"/>
      <c r="L107" s="73"/>
      <c r="M107" s="73"/>
      <c r="P107" s="267">
        <v>2</v>
      </c>
      <c r="Q107" s="267" t="s">
        <v>8595</v>
      </c>
      <c r="R107" s="268">
        <v>369806</v>
      </c>
      <c r="T107" s="134" t="s">
        <v>8595</v>
      </c>
      <c r="U107" s="133">
        <v>2</v>
      </c>
      <c r="V107" s="134">
        <v>2024</v>
      </c>
      <c r="W107" s="135">
        <v>369806</v>
      </c>
      <c r="X107" s="72" t="s">
        <v>86</v>
      </c>
      <c r="AD107" t="s">
        <v>8596</v>
      </c>
      <c r="AE107" s="172">
        <v>396697</v>
      </c>
      <c r="AF107" s="172">
        <v>401588</v>
      </c>
      <c r="AI107" s="103"/>
    </row>
    <row r="108" spans="1:35" ht="16" thickBot="1" x14ac:dyDescent="0.4">
      <c r="A108">
        <v>3</v>
      </c>
      <c r="B108" s="103" t="s">
        <v>8597</v>
      </c>
      <c r="C108" s="132">
        <f t="shared" si="23"/>
        <v>635416</v>
      </c>
      <c r="D108" s="73">
        <f>'Cuadros Desagregación Regional'!AD9</f>
        <v>121153.845978</v>
      </c>
      <c r="E108" s="35">
        <f t="shared" si="20"/>
        <v>121153845978</v>
      </c>
      <c r="F108" s="215">
        <f t="shared" si="21"/>
        <v>190668.54781434525</v>
      </c>
      <c r="G108" s="73">
        <f>'Cuadros Desagregación Regional'!O9</f>
        <v>112</v>
      </c>
      <c r="H108" s="34">
        <f t="shared" si="22"/>
        <v>723870.68021906458</v>
      </c>
      <c r="I108">
        <v>50000</v>
      </c>
      <c r="J108" s="73"/>
      <c r="K108" s="73"/>
      <c r="L108" s="73"/>
      <c r="M108" s="73"/>
      <c r="P108" s="269">
        <v>3</v>
      </c>
      <c r="Q108" s="269" t="s">
        <v>8597</v>
      </c>
      <c r="R108" s="270">
        <v>635416</v>
      </c>
      <c r="T108" s="131" t="s">
        <v>8597</v>
      </c>
      <c r="U108" s="130">
        <v>3</v>
      </c>
      <c r="V108" s="131">
        <v>2024</v>
      </c>
      <c r="W108" s="132">
        <v>635416</v>
      </c>
      <c r="X108" s="72" t="s">
        <v>87</v>
      </c>
      <c r="AD108" t="s">
        <v>60</v>
      </c>
      <c r="AE108" s="172">
        <v>709637</v>
      </c>
      <c r="AF108" s="172">
        <v>714142</v>
      </c>
      <c r="AI108" s="103"/>
    </row>
    <row r="109" spans="1:35" ht="16" thickBot="1" x14ac:dyDescent="0.4">
      <c r="A109">
        <v>4</v>
      </c>
      <c r="B109" s="103" t="s">
        <v>8598</v>
      </c>
      <c r="C109" s="132">
        <f t="shared" si="23"/>
        <v>299180</v>
      </c>
      <c r="D109" s="73">
        <f>'Cuadros Desagregación Regional'!AD10</f>
        <v>88986.106577999977</v>
      </c>
      <c r="E109" s="35">
        <f t="shared" si="20"/>
        <v>88986106577.999985</v>
      </c>
      <c r="F109" s="215">
        <f t="shared" si="21"/>
        <v>297433.33972190646</v>
      </c>
      <c r="G109" s="73">
        <f>'Cuadros Desagregación Regional'!O10</f>
        <v>117</v>
      </c>
      <c r="H109" s="34">
        <f t="shared" si="22"/>
        <v>617105.88831150334</v>
      </c>
      <c r="I109">
        <v>50000</v>
      </c>
      <c r="J109" s="73"/>
      <c r="K109" s="73"/>
      <c r="L109" s="73"/>
      <c r="M109" s="73"/>
      <c r="P109" s="267">
        <v>4</v>
      </c>
      <c r="Q109" s="267" t="s">
        <v>8598</v>
      </c>
      <c r="R109" s="268">
        <v>299180</v>
      </c>
      <c r="T109" s="134" t="s">
        <v>8598</v>
      </c>
      <c r="U109" s="133">
        <v>4</v>
      </c>
      <c r="V109" s="134">
        <v>2024</v>
      </c>
      <c r="W109" s="135">
        <v>299180</v>
      </c>
      <c r="X109" s="72" t="s">
        <v>88</v>
      </c>
      <c r="AD109" t="s">
        <v>61</v>
      </c>
      <c r="AE109" s="172">
        <v>318004</v>
      </c>
      <c r="AF109" s="172">
        <v>319048</v>
      </c>
      <c r="AI109" s="103"/>
    </row>
    <row r="110" spans="1:35" ht="16" thickBot="1" x14ac:dyDescent="0.4">
      <c r="A110">
        <v>5</v>
      </c>
      <c r="B110" s="103" t="s">
        <v>8599</v>
      </c>
      <c r="C110" s="132">
        <f t="shared" si="23"/>
        <v>832864</v>
      </c>
      <c r="D110" s="73">
        <f>'Cuadros Desagregación Regional'!AD11</f>
        <v>64242.174713</v>
      </c>
      <c r="E110" s="35">
        <f t="shared" si="20"/>
        <v>64242174713</v>
      </c>
      <c r="F110" s="215">
        <f t="shared" si="21"/>
        <v>77134.051553434896</v>
      </c>
      <c r="G110" s="73">
        <f>'Cuadros Desagregación Regional'!O11</f>
        <v>133</v>
      </c>
      <c r="H110" s="34">
        <f t="shared" si="22"/>
        <v>837405.17647997488</v>
      </c>
      <c r="I110">
        <v>50000</v>
      </c>
      <c r="J110" s="73"/>
      <c r="K110" s="73"/>
      <c r="L110" s="73"/>
      <c r="M110" s="73"/>
      <c r="P110" s="269">
        <v>5</v>
      </c>
      <c r="Q110" s="269" t="s">
        <v>8599</v>
      </c>
      <c r="R110" s="270">
        <v>832864</v>
      </c>
      <c r="T110" s="131" t="s">
        <v>8599</v>
      </c>
      <c r="U110" s="130">
        <v>5</v>
      </c>
      <c r="V110" s="131">
        <v>2024</v>
      </c>
      <c r="W110" s="132">
        <v>832864</v>
      </c>
      <c r="X110" s="72" t="s">
        <v>89</v>
      </c>
      <c r="AD110" t="s">
        <v>62</v>
      </c>
      <c r="AE110" s="172">
        <v>858769</v>
      </c>
      <c r="AF110" s="172">
        <v>869103</v>
      </c>
      <c r="AI110" s="103"/>
    </row>
    <row r="111" spans="1:35" ht="16" thickBot="1" x14ac:dyDescent="0.4">
      <c r="A111">
        <v>6</v>
      </c>
      <c r="B111" s="103" t="s">
        <v>8600</v>
      </c>
      <c r="C111" s="132">
        <f t="shared" si="23"/>
        <v>1896053</v>
      </c>
      <c r="D111" s="73">
        <f>'Cuadros Desagregación Regional'!AD12</f>
        <v>230751.85356599986</v>
      </c>
      <c r="E111" s="35">
        <f t="shared" si="20"/>
        <v>230751853565.99985</v>
      </c>
      <c r="F111" s="215">
        <f t="shared" si="21"/>
        <v>121701.16213312595</v>
      </c>
      <c r="G111" s="73">
        <f>'Cuadros Desagregación Regional'!O12</f>
        <v>335</v>
      </c>
      <c r="H111" s="34">
        <f t="shared" si="22"/>
        <v>792838.06590028387</v>
      </c>
      <c r="I111">
        <v>50000</v>
      </c>
      <c r="J111" s="73"/>
      <c r="K111" s="73"/>
      <c r="L111" s="73"/>
      <c r="M111" s="73"/>
      <c r="P111" s="267">
        <v>6</v>
      </c>
      <c r="Q111" s="267" t="s">
        <v>8600</v>
      </c>
      <c r="R111" s="268">
        <v>1896053</v>
      </c>
      <c r="T111" s="134" t="s">
        <v>8600</v>
      </c>
      <c r="U111" s="133">
        <v>6</v>
      </c>
      <c r="V111" s="134">
        <v>2024</v>
      </c>
      <c r="W111" s="135">
        <v>1896053</v>
      </c>
      <c r="X111" s="72" t="s">
        <v>90</v>
      </c>
      <c r="AD111" t="s">
        <v>8601</v>
      </c>
      <c r="AE111" s="172">
        <v>1995538</v>
      </c>
      <c r="AF111" s="172">
        <v>2010849</v>
      </c>
      <c r="AI111" s="103"/>
    </row>
    <row r="112" spans="1:35" ht="16" thickBot="1" x14ac:dyDescent="0.4">
      <c r="A112">
        <v>7</v>
      </c>
      <c r="B112" s="103" t="s">
        <v>8602</v>
      </c>
      <c r="C112" s="132">
        <f t="shared" si="23"/>
        <v>7400741</v>
      </c>
      <c r="D112" s="73">
        <f>'Cuadros Desagregación Regional'!AD13</f>
        <v>410586.92635799997</v>
      </c>
      <c r="E112" s="35">
        <f t="shared" si="20"/>
        <v>410586926357.99994</v>
      </c>
      <c r="F112" s="215">
        <f t="shared" si="21"/>
        <v>55479.164364487275</v>
      </c>
      <c r="G112" s="73">
        <f>'Cuadros Desagregación Regional'!O13</f>
        <v>317</v>
      </c>
      <c r="H112" s="34">
        <f t="shared" si="22"/>
        <v>859060.06366892252</v>
      </c>
      <c r="I112">
        <v>50000</v>
      </c>
      <c r="J112" s="73"/>
      <c r="K112" s="73"/>
      <c r="L112" s="73"/>
      <c r="M112" s="73"/>
      <c r="P112" s="267">
        <v>7</v>
      </c>
      <c r="Q112" s="267" t="s">
        <v>8603</v>
      </c>
      <c r="R112" s="268">
        <v>7400741</v>
      </c>
      <c r="T112" s="131" t="s">
        <v>8604</v>
      </c>
      <c r="U112" s="130">
        <v>7</v>
      </c>
      <c r="V112" s="131">
        <v>2024</v>
      </c>
      <c r="W112" s="132">
        <v>7400741</v>
      </c>
      <c r="X112" s="72" t="s">
        <v>91</v>
      </c>
      <c r="AD112" t="s">
        <v>8605</v>
      </c>
      <c r="AE112" s="172">
        <v>8310984</v>
      </c>
      <c r="AF112" s="172">
        <v>8367790</v>
      </c>
      <c r="AI112" s="103"/>
    </row>
    <row r="113" spans="1:35" ht="16" thickBot="1" x14ac:dyDescent="0.4">
      <c r="A113">
        <v>8</v>
      </c>
      <c r="B113" s="103" t="s">
        <v>8606</v>
      </c>
      <c r="C113" s="132">
        <f t="shared" si="23"/>
        <v>987228</v>
      </c>
      <c r="D113" s="73">
        <f>'Cuadros Desagregación Regional'!AD14</f>
        <v>90747.615304000035</v>
      </c>
      <c r="E113" s="35">
        <f t="shared" si="20"/>
        <v>90747615304.000031</v>
      </c>
      <c r="F113" s="215">
        <f t="shared" si="21"/>
        <v>91921.638470545848</v>
      </c>
      <c r="G113" s="73">
        <f>'Cuadros Desagregación Regional'!O14</f>
        <v>149</v>
      </c>
      <c r="H113" s="34">
        <f t="shared" si="22"/>
        <v>822617.58956286393</v>
      </c>
      <c r="I113">
        <v>50000</v>
      </c>
      <c r="J113" s="73"/>
      <c r="K113" s="73"/>
      <c r="L113" s="73"/>
      <c r="M113" s="73"/>
      <c r="P113" s="269">
        <v>8</v>
      </c>
      <c r="Q113" s="269" t="s">
        <v>8607</v>
      </c>
      <c r="R113" s="270">
        <v>987228</v>
      </c>
      <c r="T113" s="134" t="s">
        <v>8606</v>
      </c>
      <c r="U113" s="133">
        <v>8</v>
      </c>
      <c r="V113" s="134">
        <v>2024</v>
      </c>
      <c r="W113" s="135">
        <v>987228</v>
      </c>
      <c r="X113" s="72" t="s">
        <v>92</v>
      </c>
      <c r="AD113" t="s">
        <v>8608</v>
      </c>
      <c r="AE113" s="172">
        <v>1009552</v>
      </c>
      <c r="AF113" s="172">
        <v>1017701</v>
      </c>
      <c r="AI113" s="103"/>
    </row>
    <row r="114" spans="1:35" ht="16" thickBot="1" x14ac:dyDescent="0.4">
      <c r="A114">
        <v>9</v>
      </c>
      <c r="B114" s="103" t="s">
        <v>8609</v>
      </c>
      <c r="C114" s="132">
        <f t="shared" si="23"/>
        <v>1123008</v>
      </c>
      <c r="D114" s="73">
        <f>'Cuadros Desagregación Regional'!AD15</f>
        <v>111220.67453700006</v>
      </c>
      <c r="E114" s="35">
        <f t="shared" si="20"/>
        <v>111220674537.00006</v>
      </c>
      <c r="F114" s="215">
        <f t="shared" si="21"/>
        <v>99038.185424324722</v>
      </c>
      <c r="G114" s="73">
        <f>'Cuadros Desagregación Regional'!O15</f>
        <v>154</v>
      </c>
      <c r="H114" s="34">
        <f t="shared" si="22"/>
        <v>815501.0426090851</v>
      </c>
      <c r="I114">
        <v>50000</v>
      </c>
      <c r="J114" s="73"/>
      <c r="K114" s="73"/>
      <c r="L114" s="73"/>
      <c r="M114" s="73"/>
      <c r="P114" s="267">
        <v>9</v>
      </c>
      <c r="Q114" s="267" t="s">
        <v>8609</v>
      </c>
      <c r="R114" s="268">
        <v>1123008</v>
      </c>
      <c r="T114" s="131" t="s">
        <v>8609</v>
      </c>
      <c r="U114" s="130">
        <v>9</v>
      </c>
      <c r="V114" s="131">
        <v>2024</v>
      </c>
      <c r="W114" s="132">
        <v>1123008</v>
      </c>
      <c r="X114" s="72" t="s">
        <v>93</v>
      </c>
      <c r="AD114" t="s">
        <v>66</v>
      </c>
      <c r="AE114" s="172">
        <v>1153043</v>
      </c>
      <c r="AF114" s="172">
        <v>1162641</v>
      </c>
      <c r="AI114" s="103"/>
    </row>
    <row r="115" spans="1:35" ht="16" thickBot="1" x14ac:dyDescent="0.4">
      <c r="A115">
        <v>10</v>
      </c>
      <c r="B115" s="103" t="s">
        <v>8610</v>
      </c>
      <c r="C115" s="132">
        <f t="shared" si="23"/>
        <v>512289</v>
      </c>
      <c r="D115" s="73">
        <f>'Cuadros Desagregación Regional'!AD16</f>
        <v>144735.05716700002</v>
      </c>
      <c r="E115" s="35">
        <f t="shared" si="20"/>
        <v>144735057167.00003</v>
      </c>
      <c r="F115" s="215">
        <f t="shared" si="21"/>
        <v>282526.18574086117</v>
      </c>
      <c r="G115" s="73">
        <f>'Cuadros Desagregación Regional'!O16</f>
        <v>102</v>
      </c>
      <c r="H115" s="34">
        <f t="shared" si="22"/>
        <v>632013.04229254858</v>
      </c>
      <c r="I115">
        <v>50000</v>
      </c>
      <c r="J115" s="73"/>
      <c r="K115" s="73"/>
      <c r="L115" s="73"/>
      <c r="M115" s="73"/>
      <c r="P115" s="269">
        <v>10</v>
      </c>
      <c r="Q115" s="269" t="s">
        <v>8610</v>
      </c>
      <c r="R115" s="270">
        <v>512289</v>
      </c>
      <c r="T115" s="134" t="s">
        <v>8610</v>
      </c>
      <c r="U115" s="133">
        <v>10</v>
      </c>
      <c r="V115" s="134">
        <v>2024</v>
      </c>
      <c r="W115" s="135">
        <v>512289</v>
      </c>
      <c r="X115" s="72" t="s">
        <v>94</v>
      </c>
      <c r="AD115" t="s">
        <v>67</v>
      </c>
      <c r="AE115" s="172">
        <v>517060</v>
      </c>
      <c r="AF115" s="172">
        <v>519437</v>
      </c>
      <c r="AI115" s="103"/>
    </row>
    <row r="116" spans="1:35" ht="16" thickBot="1" x14ac:dyDescent="0.4">
      <c r="A116">
        <v>11</v>
      </c>
      <c r="B116" s="103" t="s">
        <v>8611</v>
      </c>
      <c r="C116" s="132">
        <f t="shared" si="23"/>
        <v>1613059</v>
      </c>
      <c r="D116" s="73">
        <f>'Cuadros Desagregación Regional'!AD17</f>
        <v>193384.40292999998</v>
      </c>
      <c r="E116" s="35">
        <f t="shared" si="20"/>
        <v>193384402929.99997</v>
      </c>
      <c r="F116" s="215">
        <f t="shared" si="21"/>
        <v>119886.75115417351</v>
      </c>
      <c r="G116" s="73">
        <f>'Cuadros Desagregación Regional'!O17</f>
        <v>231</v>
      </c>
      <c r="H116" s="34">
        <f t="shared" si="22"/>
        <v>794652.47687923629</v>
      </c>
      <c r="I116">
        <v>50000</v>
      </c>
      <c r="J116" s="73"/>
      <c r="K116" s="73"/>
      <c r="L116" s="73"/>
      <c r="M116" s="73"/>
      <c r="P116" s="269">
        <v>11</v>
      </c>
      <c r="Q116" s="269" t="s">
        <v>8611</v>
      </c>
      <c r="R116" s="270">
        <v>1613059</v>
      </c>
      <c r="T116" s="131" t="s">
        <v>8611</v>
      </c>
      <c r="U116" s="130">
        <v>11</v>
      </c>
      <c r="V116" s="131">
        <v>2024</v>
      </c>
      <c r="W116" s="132">
        <v>1613059</v>
      </c>
      <c r="X116" s="72" t="s">
        <v>96</v>
      </c>
      <c r="AD116" t="s">
        <v>68</v>
      </c>
      <c r="AE116" s="172">
        <v>1676269</v>
      </c>
      <c r="AF116" s="172">
        <v>1681430</v>
      </c>
      <c r="AI116" s="103"/>
    </row>
    <row r="117" spans="1:35" ht="16" thickBot="1" x14ac:dyDescent="0.4">
      <c r="A117">
        <v>12</v>
      </c>
      <c r="B117" s="103" t="s">
        <v>8612</v>
      </c>
      <c r="C117" s="132">
        <f t="shared" si="23"/>
        <v>1010423</v>
      </c>
      <c r="D117" s="73">
        <f>'Cuadros Desagregación Regional'!AD18</f>
        <v>185057.89091699995</v>
      </c>
      <c r="E117" s="35">
        <f t="shared" si="20"/>
        <v>185057890916.99994</v>
      </c>
      <c r="F117" s="215">
        <f t="shared" si="21"/>
        <v>183148.92962353386</v>
      </c>
      <c r="G117" s="73">
        <f>'Cuadros Desagregación Regional'!O18</f>
        <v>270</v>
      </c>
      <c r="H117" s="34">
        <f t="shared" si="22"/>
        <v>731390.29840987595</v>
      </c>
      <c r="I117">
        <v>50000</v>
      </c>
      <c r="J117" s="73"/>
      <c r="K117" s="73"/>
      <c r="L117" s="73"/>
      <c r="M117" s="73"/>
      <c r="P117" s="267">
        <v>12</v>
      </c>
      <c r="Q117" s="267" t="s">
        <v>8612</v>
      </c>
      <c r="R117" s="268">
        <v>1010423</v>
      </c>
      <c r="T117" s="134" t="s">
        <v>8612</v>
      </c>
      <c r="U117" s="133">
        <v>12</v>
      </c>
      <c r="V117" s="134">
        <v>2024</v>
      </c>
      <c r="W117" s="135">
        <v>1010423</v>
      </c>
      <c r="X117" s="72" t="s">
        <v>97</v>
      </c>
      <c r="AD117" t="s">
        <v>8613</v>
      </c>
      <c r="AE117" s="172">
        <v>1024029</v>
      </c>
      <c r="AF117" s="172">
        <v>1028201</v>
      </c>
      <c r="AI117" s="103"/>
    </row>
    <row r="118" spans="1:35" ht="16" thickBot="1" x14ac:dyDescent="0.4">
      <c r="A118">
        <v>13</v>
      </c>
      <c r="B118" s="103" t="s">
        <v>8614</v>
      </c>
      <c r="C118" s="132">
        <f t="shared" si="23"/>
        <v>398230</v>
      </c>
      <c r="D118" s="73">
        <f>'Cuadros Desagregación Regional'!AD19</f>
        <v>127593.82888499998</v>
      </c>
      <c r="E118" s="35">
        <f t="shared" si="20"/>
        <v>127593828884.99998</v>
      </c>
      <c r="F118" s="215">
        <f t="shared" si="21"/>
        <v>320402.35262285609</v>
      </c>
      <c r="G118" s="73">
        <f>'Cuadros Desagregación Regional'!O19</f>
        <v>203</v>
      </c>
      <c r="H118" s="34">
        <f t="shared" si="22"/>
        <v>594136.87541055377</v>
      </c>
      <c r="I118">
        <v>50000</v>
      </c>
      <c r="J118" s="73"/>
      <c r="K118" s="73"/>
      <c r="L118" s="73"/>
      <c r="M118" s="73"/>
      <c r="P118" s="269">
        <v>13</v>
      </c>
      <c r="Q118" s="269" t="s">
        <v>8614</v>
      </c>
      <c r="R118" s="270">
        <v>398230</v>
      </c>
      <c r="T118" s="131" t="s">
        <v>8614</v>
      </c>
      <c r="U118" s="130">
        <v>13</v>
      </c>
      <c r="V118" s="131">
        <v>2024</v>
      </c>
      <c r="W118" s="132">
        <v>398230</v>
      </c>
      <c r="X118" s="72" t="s">
        <v>98</v>
      </c>
      <c r="AD118" t="s">
        <v>8615</v>
      </c>
      <c r="AE118" s="172">
        <v>409559</v>
      </c>
      <c r="AF118" s="172">
        <v>411205</v>
      </c>
      <c r="AI118" s="103"/>
    </row>
    <row r="119" spans="1:35" ht="16" thickBot="1" x14ac:dyDescent="0.4">
      <c r="A119">
        <v>14</v>
      </c>
      <c r="B119" s="104" t="s">
        <v>8616</v>
      </c>
      <c r="C119" s="132">
        <f t="shared" si="23"/>
        <v>890284</v>
      </c>
      <c r="D119" s="73">
        <f>'Cuadros Desagregación Regional'!AD20</f>
        <v>270978.24526300002</v>
      </c>
      <c r="E119" s="35">
        <f t="shared" si="20"/>
        <v>270978245263.00003</v>
      </c>
      <c r="F119" s="215">
        <f t="shared" si="21"/>
        <v>304372.81279119925</v>
      </c>
      <c r="G119" s="73">
        <f>'Cuadros Desagregación Regional'!O20</f>
        <v>265</v>
      </c>
      <c r="H119" s="34">
        <f t="shared" si="22"/>
        <v>610166.4152422105</v>
      </c>
      <c r="I119">
        <v>50000</v>
      </c>
      <c r="J119" s="73"/>
      <c r="K119" s="73"/>
      <c r="L119" s="73"/>
      <c r="M119" s="73"/>
      <c r="P119" s="269">
        <v>14</v>
      </c>
      <c r="Q119" s="269" t="s">
        <v>8616</v>
      </c>
      <c r="R119" s="270">
        <v>890284</v>
      </c>
      <c r="T119" s="134" t="s">
        <v>8616</v>
      </c>
      <c r="U119" s="133">
        <v>14</v>
      </c>
      <c r="V119" s="134">
        <v>2024</v>
      </c>
      <c r="W119" s="135">
        <v>890284</v>
      </c>
      <c r="X119" s="72" t="s">
        <v>100</v>
      </c>
      <c r="AD119" t="s">
        <v>71</v>
      </c>
      <c r="AE119" s="172">
        <v>902510</v>
      </c>
      <c r="AF119" s="172">
        <v>907429</v>
      </c>
      <c r="AI119" s="103"/>
    </row>
    <row r="120" spans="1:35" ht="16" thickBot="1" x14ac:dyDescent="0.4">
      <c r="A120">
        <v>15</v>
      </c>
      <c r="B120" s="103" t="s">
        <v>8617</v>
      </c>
      <c r="C120" s="132">
        <f t="shared" si="23"/>
        <v>100745</v>
      </c>
      <c r="D120" s="73">
        <f>'Cuadros Desagregación Regional'!AD21</f>
        <v>50778.131989000009</v>
      </c>
      <c r="E120" s="35">
        <f t="shared" si="20"/>
        <v>50778131989.000008</v>
      </c>
      <c r="F120" s="215">
        <f t="shared" si="21"/>
        <v>504026.32377785508</v>
      </c>
      <c r="G120" s="73">
        <f>'Cuadros Desagregación Regional'!O21</f>
        <v>72</v>
      </c>
      <c r="H120" s="34">
        <f t="shared" si="22"/>
        <v>410512.90425555472</v>
      </c>
      <c r="I120">
        <v>50000</v>
      </c>
      <c r="J120" s="73"/>
      <c r="K120" s="73"/>
      <c r="L120" s="73"/>
      <c r="M120" s="73"/>
      <c r="P120" s="267">
        <v>15</v>
      </c>
      <c r="Q120" s="267" t="s">
        <v>8618</v>
      </c>
      <c r="R120" s="268">
        <v>100745</v>
      </c>
      <c r="T120" s="131" t="s">
        <v>8617</v>
      </c>
      <c r="U120" s="130">
        <v>15</v>
      </c>
      <c r="V120" s="131">
        <v>2024</v>
      </c>
      <c r="W120" s="132">
        <v>100745</v>
      </c>
      <c r="X120" s="72" t="s">
        <v>74</v>
      </c>
      <c r="AD120" t="s">
        <v>8619</v>
      </c>
      <c r="AE120" s="172">
        <v>108047</v>
      </c>
      <c r="AF120" s="172">
        <v>108306</v>
      </c>
      <c r="AI120" s="104"/>
    </row>
    <row r="121" spans="1:35" ht="16" thickBot="1" x14ac:dyDescent="0.4">
      <c r="A121">
        <v>16</v>
      </c>
      <c r="B121" s="105" t="s">
        <v>8620</v>
      </c>
      <c r="C121" s="132">
        <f t="shared" si="23"/>
        <v>166537</v>
      </c>
      <c r="D121" s="73">
        <f>'Cuadros Desagregación Regional'!AD22</f>
        <v>150306.17541899998</v>
      </c>
      <c r="E121" s="35">
        <f t="shared" si="20"/>
        <v>150306175418.99997</v>
      </c>
      <c r="F121" s="215">
        <f t="shared" si="21"/>
        <v>902539.2280334098</v>
      </c>
      <c r="G121" s="73">
        <f>'Cuadros Desagregación Regional'!O22</f>
        <v>128</v>
      </c>
      <c r="H121" s="34">
        <f t="shared" si="22"/>
        <v>12000</v>
      </c>
      <c r="I121">
        <v>50000</v>
      </c>
      <c r="J121" s="73"/>
      <c r="K121" s="73"/>
      <c r="L121" s="73"/>
      <c r="M121" s="73"/>
      <c r="P121" s="269">
        <v>16</v>
      </c>
      <c r="Q121" s="269" t="s">
        <v>8621</v>
      </c>
      <c r="R121" s="270">
        <v>166537</v>
      </c>
      <c r="T121" s="134" t="s">
        <v>8620</v>
      </c>
      <c r="U121" s="133">
        <v>16</v>
      </c>
      <c r="V121" s="134">
        <v>2024</v>
      </c>
      <c r="W121" s="135">
        <v>166537</v>
      </c>
      <c r="X121" s="72" t="s">
        <v>75</v>
      </c>
      <c r="AD121" t="s">
        <v>73</v>
      </c>
      <c r="AE121" s="172">
        <v>181143</v>
      </c>
      <c r="AF121" s="172">
        <v>182217</v>
      </c>
      <c r="AI121" s="103"/>
    </row>
    <row r="122" spans="1:35" x14ac:dyDescent="0.35">
      <c r="E122" s="35">
        <f t="shared" si="20"/>
        <v>0</v>
      </c>
      <c r="F122" s="35"/>
      <c r="G122" s="73"/>
      <c r="H122" s="73"/>
      <c r="I122" s="73"/>
      <c r="J122" s="73"/>
      <c r="K122" s="73"/>
      <c r="L122" s="73"/>
      <c r="M122" s="73"/>
      <c r="P122" s="265">
        <v>17</v>
      </c>
      <c r="Q122" s="265" t="s">
        <v>8622</v>
      </c>
      <c r="R122" s="266">
        <v>18480432</v>
      </c>
      <c r="T122" s="131" t="s">
        <v>8623</v>
      </c>
      <c r="U122" s="136">
        <v>17</v>
      </c>
      <c r="W122" s="132">
        <v>18480432</v>
      </c>
      <c r="X122" s="72" t="s">
        <v>95</v>
      </c>
      <c r="AE122" s="43">
        <f>SUM(AE106:AE121)</f>
        <v>19828563</v>
      </c>
      <c r="AF122" s="43">
        <f>SUM(AF106:AF121)</f>
        <v>19960889</v>
      </c>
      <c r="AI122" s="105"/>
    </row>
    <row r="123" spans="1:35" ht="16" thickBot="1" x14ac:dyDescent="0.4">
      <c r="B123" s="103" t="s">
        <v>8624</v>
      </c>
      <c r="D123" s="73">
        <f>'Cuadros Desagregación Regional'!AD23</f>
        <v>25503.727143000004</v>
      </c>
      <c r="E123" s="35">
        <f t="shared" si="20"/>
        <v>25503727143.000004</v>
      </c>
      <c r="F123" s="35"/>
      <c r="G123" s="73">
        <f>'Cuadros Desagregación Regional'!O23</f>
        <v>66</v>
      </c>
      <c r="H123" s="73"/>
      <c r="I123" s="73"/>
      <c r="J123" s="73"/>
      <c r="K123" s="73"/>
      <c r="L123" s="73"/>
      <c r="M123" s="73"/>
      <c r="T123" s="134" t="s">
        <v>8625</v>
      </c>
      <c r="U123" s="137">
        <v>18</v>
      </c>
      <c r="X123" s="72" t="s">
        <v>99</v>
      </c>
    </row>
    <row r="124" spans="1:35" ht="16" thickBot="1" x14ac:dyDescent="0.4">
      <c r="B124" s="103" t="s">
        <v>8625</v>
      </c>
      <c r="D124" s="73">
        <f>'Cuadros Desagregación Regional'!AD24</f>
        <v>6697.2359010000009</v>
      </c>
      <c r="E124" s="35">
        <f t="shared" si="20"/>
        <v>6697235901.000001</v>
      </c>
      <c r="F124" s="35"/>
      <c r="G124" s="73">
        <f>'Cuadros Desagregación Regional'!O24</f>
        <v>3</v>
      </c>
      <c r="H124" s="73"/>
      <c r="I124" s="73"/>
      <c r="J124" s="73"/>
      <c r="K124" s="73"/>
      <c r="L124" s="73"/>
      <c r="M124" s="73"/>
      <c r="N124" s="73"/>
      <c r="O124" s="73"/>
    </row>
    <row r="125" spans="1:35" x14ac:dyDescent="0.35">
      <c r="E125" s="35">
        <f>SUM(E106:E124)</f>
        <v>2398226030444</v>
      </c>
      <c r="F125" s="35">
        <f>SUM(F106:F124)</f>
        <v>4016274.3184944931</v>
      </c>
      <c r="G125" s="35">
        <f>SUM(G106:G124)</f>
        <v>2875</v>
      </c>
      <c r="H125" s="35"/>
    </row>
    <row r="126" spans="1:35" x14ac:dyDescent="0.35">
      <c r="B126" s="105" t="s">
        <v>8623</v>
      </c>
      <c r="C126" s="108">
        <f>SUM(C106:C124)</f>
        <v>18480432</v>
      </c>
      <c r="D126" s="108">
        <f>SUM(D106:D124)</f>
        <v>2398226.0304439995</v>
      </c>
      <c r="E126" s="35">
        <f>D126*1000000</f>
        <v>2398226030443.9995</v>
      </c>
      <c r="F126" s="35">
        <f>E126/C126</f>
        <v>129771.10223635462</v>
      </c>
      <c r="G126" s="108">
        <f>SUM(G106:G124)</f>
        <v>2875</v>
      </c>
      <c r="H126" s="108"/>
      <c r="I126" s="108"/>
      <c r="J126" s="108"/>
      <c r="K126" s="108"/>
      <c r="L126" s="108"/>
      <c r="M126" s="108"/>
      <c r="N126" s="108"/>
      <c r="O126" s="108"/>
      <c r="P126" s="147"/>
      <c r="Q126" s="56"/>
      <c r="R126" s="56"/>
      <c r="S126" s="56"/>
      <c r="T126" s="56"/>
      <c r="U126" s="56"/>
      <c r="V126" s="56"/>
      <c r="W126" s="56"/>
      <c r="X126" s="56"/>
      <c r="Y126" s="56"/>
      <c r="Z126" s="56"/>
      <c r="AA126" s="56"/>
      <c r="AB126" s="56"/>
      <c r="AC126" s="56"/>
      <c r="AD126" s="56"/>
      <c r="AE126" s="56"/>
      <c r="AF126" s="56"/>
    </row>
    <row r="127" spans="1:35" ht="21" x14ac:dyDescent="0.5">
      <c r="J127" s="148" t="s">
        <v>8626</v>
      </c>
      <c r="P127" s="56"/>
      <c r="Q127" s="56"/>
      <c r="R127" s="56"/>
      <c r="T127" s="56"/>
      <c r="U127" s="56"/>
      <c r="V127" s="56"/>
      <c r="W127" s="56"/>
      <c r="X127" s="56"/>
      <c r="Y127" s="56"/>
      <c r="Z127" s="56"/>
      <c r="AA127" s="56"/>
      <c r="AB127" s="56"/>
      <c r="AC127" s="56"/>
      <c r="AD127" s="56"/>
      <c r="AE127" s="56"/>
      <c r="AF127" s="56"/>
    </row>
    <row r="128" spans="1:35" x14ac:dyDescent="0.35">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row>
    <row r="129" spans="2:32" ht="29" x14ac:dyDescent="0.35">
      <c r="C129" s="106"/>
      <c r="D129" s="271" t="s">
        <v>8590</v>
      </c>
      <c r="F129" s="31" t="s">
        <v>8591</v>
      </c>
      <c r="G129" s="51" t="s">
        <v>8591</v>
      </c>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row>
    <row r="130" spans="2:32" x14ac:dyDescent="0.35">
      <c r="B130">
        <v>7</v>
      </c>
      <c r="C130" s="105" t="s">
        <v>8602</v>
      </c>
      <c r="D130" s="35">
        <f>F112</f>
        <v>55479.164364487275</v>
      </c>
      <c r="E130" s="34">
        <f t="shared" ref="E130:E145" si="24">($D$145-D130)+30000</f>
        <v>877060.06366892252</v>
      </c>
      <c r="F130" s="31">
        <v>70000</v>
      </c>
      <c r="G130" s="272">
        <f>G112</f>
        <v>317</v>
      </c>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row>
    <row r="131" spans="2:32" x14ac:dyDescent="0.35">
      <c r="B131">
        <v>5</v>
      </c>
      <c r="C131" s="105" t="s">
        <v>8599</v>
      </c>
      <c r="D131" s="35">
        <f>F110</f>
        <v>77134.051553434896</v>
      </c>
      <c r="E131" s="34">
        <f t="shared" si="24"/>
        <v>855405.17647997488</v>
      </c>
      <c r="F131" s="31">
        <v>70000</v>
      </c>
      <c r="G131" s="272">
        <f>G110</f>
        <v>133</v>
      </c>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row>
    <row r="132" spans="2:32" x14ac:dyDescent="0.35">
      <c r="B132">
        <v>8</v>
      </c>
      <c r="C132" s="105" t="s">
        <v>8606</v>
      </c>
      <c r="D132" s="35">
        <f>F113</f>
        <v>91921.638470545848</v>
      </c>
      <c r="E132" s="34">
        <f t="shared" si="24"/>
        <v>840617.58956286393</v>
      </c>
      <c r="F132" s="31">
        <v>70000</v>
      </c>
      <c r="G132" s="272">
        <f>G113</f>
        <v>149</v>
      </c>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row>
    <row r="133" spans="2:32" x14ac:dyDescent="0.35">
      <c r="B133">
        <v>2</v>
      </c>
      <c r="C133" s="105" t="s">
        <v>8595</v>
      </c>
      <c r="D133" s="35">
        <f>F107</f>
        <v>92097.773248676342</v>
      </c>
      <c r="E133" s="34">
        <f t="shared" si="24"/>
        <v>840441.45478473348</v>
      </c>
      <c r="F133" s="31">
        <v>70000</v>
      </c>
      <c r="G133" s="272">
        <f>G107</f>
        <v>101</v>
      </c>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row>
    <row r="134" spans="2:32" x14ac:dyDescent="0.35">
      <c r="B134">
        <v>9</v>
      </c>
      <c r="C134" s="105" t="s">
        <v>8609</v>
      </c>
      <c r="D134" s="35">
        <f>F114</f>
        <v>99038.185424324722</v>
      </c>
      <c r="E134" s="34">
        <f t="shared" si="24"/>
        <v>833501.0426090851</v>
      </c>
      <c r="F134" s="31">
        <v>70000</v>
      </c>
      <c r="G134" s="272">
        <f>G114</f>
        <v>154</v>
      </c>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row>
    <row r="135" spans="2:32" x14ac:dyDescent="0.35">
      <c r="B135">
        <v>11</v>
      </c>
      <c r="C135" s="105" t="s">
        <v>8611</v>
      </c>
      <c r="D135" s="35">
        <f>F116</f>
        <v>119886.75115417351</v>
      </c>
      <c r="E135" s="34">
        <f t="shared" si="24"/>
        <v>812652.47687923629</v>
      </c>
      <c r="F135" s="31">
        <v>70000</v>
      </c>
      <c r="G135" s="272">
        <f>G116</f>
        <v>231</v>
      </c>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row>
    <row r="136" spans="2:32" x14ac:dyDescent="0.35">
      <c r="B136">
        <v>6</v>
      </c>
      <c r="C136" s="105" t="s">
        <v>8600</v>
      </c>
      <c r="D136" s="35">
        <f>F111</f>
        <v>121701.16213312595</v>
      </c>
      <c r="E136" s="34">
        <f t="shared" si="24"/>
        <v>810838.06590028387</v>
      </c>
      <c r="F136" s="31">
        <v>70000</v>
      </c>
      <c r="G136" s="272">
        <f>G111</f>
        <v>335</v>
      </c>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row>
    <row r="137" spans="2:32" x14ac:dyDescent="0.35">
      <c r="B137">
        <v>12</v>
      </c>
      <c r="C137" s="105" t="s">
        <v>8612</v>
      </c>
      <c r="D137" s="35">
        <f>F117</f>
        <v>183148.92962353386</v>
      </c>
      <c r="E137" s="34">
        <f t="shared" si="24"/>
        <v>749390.29840987595</v>
      </c>
      <c r="F137" s="31">
        <v>70000</v>
      </c>
      <c r="G137" s="272">
        <f>G117</f>
        <v>270</v>
      </c>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row>
    <row r="138" spans="2:32" x14ac:dyDescent="0.35">
      <c r="B138">
        <v>3</v>
      </c>
      <c r="C138" s="105" t="s">
        <v>8597</v>
      </c>
      <c r="D138" s="35">
        <f>F108</f>
        <v>190668.54781434525</v>
      </c>
      <c r="E138" s="34">
        <f t="shared" si="24"/>
        <v>741870.68021906458</v>
      </c>
      <c r="F138" s="31">
        <v>70000</v>
      </c>
      <c r="G138" s="272">
        <f>G108</f>
        <v>112</v>
      </c>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row>
    <row r="139" spans="2:32" x14ac:dyDescent="0.35">
      <c r="B139">
        <v>10</v>
      </c>
      <c r="C139" s="105" t="s">
        <v>8610</v>
      </c>
      <c r="D139" s="35">
        <f>F115</f>
        <v>282526.18574086117</v>
      </c>
      <c r="E139" s="34">
        <f t="shared" si="24"/>
        <v>650013.04229254858</v>
      </c>
      <c r="F139" s="31">
        <v>70000</v>
      </c>
      <c r="G139" s="272">
        <f>G115</f>
        <v>102</v>
      </c>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row>
    <row r="140" spans="2:32" x14ac:dyDescent="0.35">
      <c r="B140">
        <v>4</v>
      </c>
      <c r="C140" s="105" t="s">
        <v>8598</v>
      </c>
      <c r="D140" s="35">
        <f>F109</f>
        <v>297433.33972190646</v>
      </c>
      <c r="E140" s="34">
        <f t="shared" si="24"/>
        <v>635105.88831150334</v>
      </c>
      <c r="F140" s="31">
        <v>70000</v>
      </c>
      <c r="G140" s="272">
        <f>G109</f>
        <v>117</v>
      </c>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row>
    <row r="141" spans="2:32" x14ac:dyDescent="0.35">
      <c r="B141">
        <v>14</v>
      </c>
      <c r="C141" s="105" t="s">
        <v>8616</v>
      </c>
      <c r="D141" s="35">
        <f>F119</f>
        <v>304372.81279119925</v>
      </c>
      <c r="E141" s="34">
        <f t="shared" si="24"/>
        <v>628166.4152422105</v>
      </c>
      <c r="F141" s="31">
        <v>70000</v>
      </c>
      <c r="G141" s="272">
        <f>G119</f>
        <v>265</v>
      </c>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row>
    <row r="142" spans="2:32" x14ac:dyDescent="0.35">
      <c r="B142">
        <v>13</v>
      </c>
      <c r="C142" s="105" t="s">
        <v>8614</v>
      </c>
      <c r="D142" s="35">
        <f>F118</f>
        <v>320402.35262285609</v>
      </c>
      <c r="E142" s="34">
        <f t="shared" si="24"/>
        <v>612136.87541055377</v>
      </c>
      <c r="F142" s="31">
        <v>70000</v>
      </c>
      <c r="G142" s="272">
        <f>G118</f>
        <v>203</v>
      </c>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row>
    <row r="143" spans="2:32" x14ac:dyDescent="0.35">
      <c r="B143">
        <v>1</v>
      </c>
      <c r="C143" s="105" t="s">
        <v>8593</v>
      </c>
      <c r="D143" s="35">
        <f>F106</f>
        <v>373897.87201975734</v>
      </c>
      <c r="E143" s="34">
        <f t="shared" si="24"/>
        <v>558641.3560136524</v>
      </c>
      <c r="F143" s="31">
        <v>70000</v>
      </c>
      <c r="G143" s="272">
        <f>G106</f>
        <v>117</v>
      </c>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row>
    <row r="144" spans="2:32" x14ac:dyDescent="0.35">
      <c r="B144">
        <v>15</v>
      </c>
      <c r="C144" s="105" t="s">
        <v>8617</v>
      </c>
      <c r="D144" s="35">
        <f>F120</f>
        <v>504026.32377785508</v>
      </c>
      <c r="E144" s="34">
        <f t="shared" si="24"/>
        <v>428512.90425555472</v>
      </c>
      <c r="F144" s="31">
        <v>70000</v>
      </c>
      <c r="G144" s="272">
        <f>G120</f>
        <v>72</v>
      </c>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row>
    <row r="145" spans="2:32" x14ac:dyDescent="0.35">
      <c r="B145">
        <v>16</v>
      </c>
      <c r="C145" s="105" t="s">
        <v>8620</v>
      </c>
      <c r="D145" s="35">
        <f>F121</f>
        <v>902539.2280334098</v>
      </c>
      <c r="E145" s="34">
        <f t="shared" si="24"/>
        <v>30000</v>
      </c>
      <c r="F145" s="31">
        <v>70000</v>
      </c>
      <c r="G145" s="272">
        <f>G121</f>
        <v>128</v>
      </c>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row>
    <row r="146" spans="2:32" x14ac:dyDescent="0.35">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row>
    <row r="147" spans="2:32" x14ac:dyDescent="0.35">
      <c r="C147" s="105" t="s">
        <v>8622</v>
      </c>
      <c r="D147" s="35">
        <f>SUM(D130:D145)</f>
        <v>4016274.3184944927</v>
      </c>
      <c r="F147">
        <v>52000</v>
      </c>
      <c r="G147" s="43">
        <f>G126</f>
        <v>2875</v>
      </c>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row>
    <row r="148" spans="2:32" x14ac:dyDescent="0.35">
      <c r="B148" s="105"/>
      <c r="C148" s="35"/>
      <c r="D148" s="34">
        <f>AVERAGE(D130:D145)</f>
        <v>251017.14490590579</v>
      </c>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row>
    <row r="149" spans="2:32" x14ac:dyDescent="0.35">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row>
    <row r="150" spans="2:32" x14ac:dyDescent="0.35">
      <c r="F150" s="34"/>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row>
    <row r="151" spans="2:32" x14ac:dyDescent="0.35">
      <c r="F151" s="34"/>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row>
    <row r="152" spans="2:32" x14ac:dyDescent="0.35">
      <c r="F152" s="34"/>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row>
    <row r="153" spans="2:32" x14ac:dyDescent="0.35">
      <c r="F153" s="34"/>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row>
    <row r="154" spans="2:32" x14ac:dyDescent="0.35">
      <c r="F154" s="34"/>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row>
    <row r="155" spans="2:32" x14ac:dyDescent="0.35">
      <c r="F155" s="34"/>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row>
    <row r="156" spans="2:32" x14ac:dyDescent="0.35">
      <c r="F156" s="34"/>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row>
    <row r="157" spans="2:32" x14ac:dyDescent="0.35">
      <c r="F157" s="34"/>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row>
    <row r="158" spans="2:32" x14ac:dyDescent="0.35">
      <c r="F158" s="34"/>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row>
    <row r="159" spans="2:32" x14ac:dyDescent="0.35">
      <c r="F159" s="34"/>
      <c r="P159" s="56"/>
      <c r="Q159" s="56"/>
      <c r="R159" s="56"/>
      <c r="S159" s="56"/>
      <c r="T159" s="56"/>
      <c r="U159" s="56"/>
      <c r="V159" s="56"/>
      <c r="W159" s="56"/>
      <c r="X159" s="56"/>
      <c r="Y159" s="56"/>
      <c r="Z159" s="56"/>
      <c r="AA159" s="56"/>
      <c r="AB159" s="56"/>
      <c r="AC159" s="56"/>
      <c r="AD159" s="56"/>
      <c r="AE159" s="56"/>
      <c r="AF159" s="56"/>
    </row>
    <row r="160" spans="2:32" x14ac:dyDescent="0.35">
      <c r="F160" s="34"/>
      <c r="P160" s="56"/>
      <c r="Q160" s="56"/>
      <c r="R160" s="56"/>
      <c r="S160" s="56"/>
      <c r="T160" s="56"/>
      <c r="U160" s="56"/>
      <c r="V160" s="56"/>
      <c r="W160" s="56"/>
      <c r="X160" s="56"/>
      <c r="Y160" s="56"/>
      <c r="Z160" s="56"/>
      <c r="AA160" s="56"/>
      <c r="AB160" s="56"/>
      <c r="AC160" s="56"/>
      <c r="AD160" s="56"/>
      <c r="AE160" s="56"/>
      <c r="AF160" s="56"/>
    </row>
    <row r="161" spans="2:9" x14ac:dyDescent="0.35">
      <c r="F161" s="34"/>
    </row>
    <row r="162" spans="2:9" x14ac:dyDescent="0.35">
      <c r="F162" s="34"/>
    </row>
    <row r="163" spans="2:9" x14ac:dyDescent="0.35">
      <c r="F163" s="34"/>
    </row>
    <row r="164" spans="2:9" x14ac:dyDescent="0.35">
      <c r="F164" s="34"/>
    </row>
    <row r="165" spans="2:9" x14ac:dyDescent="0.35">
      <c r="F165" s="34"/>
    </row>
    <row r="166" spans="2:9" x14ac:dyDescent="0.35">
      <c r="F166" s="34"/>
    </row>
    <row r="167" spans="2:9" x14ac:dyDescent="0.35">
      <c r="F167" s="34"/>
    </row>
    <row r="168" spans="2:9" x14ac:dyDescent="0.35">
      <c r="F168" s="34"/>
    </row>
    <row r="169" spans="2:9" x14ac:dyDescent="0.35">
      <c r="B169" s="230"/>
      <c r="C169" s="231"/>
      <c r="D169" s="43"/>
      <c r="E169" s="230"/>
      <c r="F169" s="230"/>
    </row>
    <row r="171" spans="2:9" ht="17" x14ac:dyDescent="0.4">
      <c r="B171" s="190"/>
      <c r="C171" s="296" t="s">
        <v>8537</v>
      </c>
      <c r="D171" s="296" t="s">
        <v>8627</v>
      </c>
      <c r="E171" s="296" t="s">
        <v>8628</v>
      </c>
      <c r="F171" s="296" t="s">
        <v>8629</v>
      </c>
      <c r="G171" s="296" t="s">
        <v>8630</v>
      </c>
      <c r="H171" s="190"/>
    </row>
    <row r="172" spans="2:9" ht="17" x14ac:dyDescent="0.4">
      <c r="B172" s="190"/>
      <c r="C172" s="190"/>
      <c r="D172" s="190"/>
      <c r="E172" s="190"/>
      <c r="F172" s="190"/>
      <c r="G172" s="190"/>
      <c r="H172" s="190"/>
    </row>
    <row r="173" spans="2:9" ht="34" x14ac:dyDescent="0.4">
      <c r="B173" s="296" t="s">
        <v>8631</v>
      </c>
      <c r="C173" s="297">
        <f>D75</f>
        <v>2312794.4889919963</v>
      </c>
      <c r="D173" s="298">
        <v>2945428</v>
      </c>
      <c r="E173" s="296">
        <v>300000</v>
      </c>
      <c r="F173" s="296">
        <v>700000</v>
      </c>
      <c r="G173" s="299">
        <f>D63</f>
        <v>2875</v>
      </c>
      <c r="H173" s="190"/>
      <c r="I173" s="232"/>
    </row>
    <row r="174" spans="2:9" ht="34" x14ac:dyDescent="0.4">
      <c r="B174" s="296" t="s">
        <v>8632</v>
      </c>
      <c r="C174" s="297">
        <f>D76</f>
        <v>2398226.0304439962</v>
      </c>
      <c r="D174" s="298">
        <v>2892695</v>
      </c>
      <c r="E174" s="296">
        <v>300000</v>
      </c>
      <c r="F174" s="296">
        <v>700000</v>
      </c>
      <c r="G174" s="299">
        <f>D68</f>
        <v>2937</v>
      </c>
      <c r="H174" s="190"/>
      <c r="I174" s="232"/>
    </row>
    <row r="175" spans="2:9" ht="17" x14ac:dyDescent="0.4">
      <c r="B175" s="190"/>
      <c r="C175" s="190"/>
      <c r="D175" s="190"/>
      <c r="E175" s="190"/>
      <c r="F175" s="190"/>
      <c r="G175" s="300"/>
      <c r="H175" s="190"/>
    </row>
    <row r="176" spans="2:9" ht="34" x14ac:dyDescent="0.4">
      <c r="B176" s="296" t="s">
        <v>8633</v>
      </c>
      <c r="C176" s="297">
        <f>D56</f>
        <v>3369677.4909999999</v>
      </c>
      <c r="D176" s="298">
        <v>2398437</v>
      </c>
      <c r="E176" s="296">
        <v>300000</v>
      </c>
      <c r="F176" s="296">
        <v>700000</v>
      </c>
      <c r="G176" s="299">
        <f>D44</f>
        <v>3867</v>
      </c>
      <c r="H176" s="190"/>
      <c r="I176" s="232"/>
    </row>
    <row r="177" spans="2:9" ht="51" x14ac:dyDescent="0.4">
      <c r="B177" s="296" t="s">
        <v>8634</v>
      </c>
      <c r="C177" s="297">
        <f>D57</f>
        <v>3478455.3829999999</v>
      </c>
      <c r="D177" s="298">
        <v>2339337</v>
      </c>
      <c r="E177" s="296">
        <v>300000</v>
      </c>
      <c r="F177" s="296">
        <v>700000</v>
      </c>
      <c r="G177" s="299">
        <f>D48</f>
        <v>3939</v>
      </c>
      <c r="H177" s="190"/>
      <c r="I177" s="232"/>
    </row>
    <row r="178" spans="2:9" ht="17" x14ac:dyDescent="0.4">
      <c r="B178" s="296"/>
      <c r="C178" s="297"/>
      <c r="D178" s="298"/>
      <c r="E178" s="296"/>
      <c r="F178" s="296"/>
      <c r="G178" s="300"/>
      <c r="H178" s="190"/>
    </row>
    <row r="179" spans="2:9" ht="34" x14ac:dyDescent="0.4">
      <c r="B179" s="296" t="s">
        <v>8635</v>
      </c>
      <c r="C179" s="297">
        <f>D32</f>
        <v>4356213.5609999998</v>
      </c>
      <c r="D179" s="298">
        <v>608770</v>
      </c>
      <c r="E179" s="296">
        <v>300000</v>
      </c>
      <c r="F179" s="296">
        <v>700000</v>
      </c>
      <c r="G179" s="299">
        <f>D21</f>
        <v>5147</v>
      </c>
      <c r="H179" s="190"/>
    </row>
    <row r="180" spans="2:9" ht="34" x14ac:dyDescent="0.4">
      <c r="B180" s="296" t="s">
        <v>8636</v>
      </c>
      <c r="C180" s="297">
        <f>D37</f>
        <v>4929057.4790000003</v>
      </c>
      <c r="D180" s="298">
        <v>0</v>
      </c>
      <c r="E180" s="296">
        <v>300000</v>
      </c>
      <c r="F180" s="296">
        <v>700000</v>
      </c>
      <c r="G180" s="299">
        <f>D26</f>
        <v>5979</v>
      </c>
      <c r="H180" s="190"/>
    </row>
    <row r="181" spans="2:9" ht="17" x14ac:dyDescent="0.4">
      <c r="B181" s="190"/>
      <c r="C181" s="190"/>
      <c r="D181" s="190"/>
      <c r="E181" s="190"/>
      <c r="F181" s="190"/>
      <c r="G181" s="190"/>
      <c r="H181" s="190"/>
    </row>
    <row r="182" spans="2:9" x14ac:dyDescent="0.35">
      <c r="B182" s="18"/>
      <c r="C182" s="18"/>
      <c r="D182" s="18"/>
      <c r="E182" s="18"/>
      <c r="F182" s="18"/>
      <c r="G182" s="18"/>
    </row>
    <row r="186" spans="2:9" x14ac:dyDescent="0.35">
      <c r="G186" s="34"/>
    </row>
    <row r="187" spans="2:9" x14ac:dyDescent="0.35">
      <c r="G187" s="34"/>
    </row>
    <row r="188" spans="2:9" x14ac:dyDescent="0.35">
      <c r="G188" s="34"/>
    </row>
    <row r="189" spans="2:9" x14ac:dyDescent="0.35">
      <c r="G189" s="34"/>
    </row>
    <row r="190" spans="2:9" x14ac:dyDescent="0.35">
      <c r="G190" s="34"/>
    </row>
    <row r="191" spans="2:9" x14ac:dyDescent="0.35">
      <c r="G191" s="34"/>
    </row>
    <row r="192" spans="2:9" x14ac:dyDescent="0.35">
      <c r="C192" s="230"/>
      <c r="D192" s="231"/>
      <c r="E192" s="43"/>
      <c r="F192" s="230"/>
      <c r="G192" s="230"/>
    </row>
    <row r="194" spans="3:10" ht="17" x14ac:dyDescent="0.4">
      <c r="C194" s="190"/>
      <c r="D194" s="296" t="s">
        <v>8537</v>
      </c>
      <c r="E194" s="296" t="s">
        <v>8627</v>
      </c>
      <c r="F194" s="296" t="s">
        <v>8628</v>
      </c>
      <c r="G194" s="296" t="s">
        <v>8629</v>
      </c>
      <c r="H194" s="296" t="s">
        <v>8630</v>
      </c>
      <c r="I194" s="190"/>
    </row>
    <row r="195" spans="3:10" ht="17" x14ac:dyDescent="0.4">
      <c r="C195" s="296" t="s">
        <v>8631</v>
      </c>
      <c r="D195" s="297">
        <v>2312794.4889919963</v>
      </c>
      <c r="E195" s="298">
        <v>2945428</v>
      </c>
      <c r="F195" s="297">
        <f>D202-D195+150000</f>
        <v>2766262.990008004</v>
      </c>
      <c r="G195" s="296">
        <v>400000</v>
      </c>
      <c r="H195" s="299">
        <v>2875</v>
      </c>
      <c r="I195" s="190"/>
      <c r="J195" s="232"/>
    </row>
    <row r="196" spans="3:10" ht="17" x14ac:dyDescent="0.4">
      <c r="C196" s="296" t="s">
        <v>8632</v>
      </c>
      <c r="D196" s="297">
        <v>2398226.0304439962</v>
      </c>
      <c r="E196" s="298">
        <v>2892695</v>
      </c>
      <c r="F196" s="297">
        <f>D202-D196+150000</f>
        <v>2680831.4485560041</v>
      </c>
      <c r="G196" s="296">
        <v>400000</v>
      </c>
      <c r="H196" s="299">
        <v>2937</v>
      </c>
      <c r="I196" s="190"/>
      <c r="J196" s="232"/>
    </row>
    <row r="197" spans="3:10" ht="17" x14ac:dyDescent="0.4">
      <c r="C197" s="296"/>
      <c r="D197" s="297"/>
      <c r="E197" s="298"/>
      <c r="F197" s="297"/>
      <c r="G197" s="296"/>
      <c r="H197" s="299"/>
      <c r="I197" s="190"/>
      <c r="J197" s="232"/>
    </row>
    <row r="198" spans="3:10" ht="17" x14ac:dyDescent="0.4">
      <c r="C198" s="296" t="s">
        <v>8633</v>
      </c>
      <c r="D198" s="297">
        <v>3369677.4909999999</v>
      </c>
      <c r="E198" s="298">
        <v>2398437</v>
      </c>
      <c r="F198" s="297">
        <f>D202-D198+150000</f>
        <v>1709379.9880000004</v>
      </c>
      <c r="G198" s="296">
        <v>400000</v>
      </c>
      <c r="H198" s="299">
        <v>3867</v>
      </c>
      <c r="I198" s="190"/>
      <c r="J198" s="232"/>
    </row>
    <row r="199" spans="3:10" ht="17" x14ac:dyDescent="0.4">
      <c r="C199" s="296" t="s">
        <v>8634</v>
      </c>
      <c r="D199" s="297">
        <v>3478455.3829999999</v>
      </c>
      <c r="E199" s="298">
        <v>2339337</v>
      </c>
      <c r="F199" s="297">
        <f>D202-D199+150000</f>
        <v>1600602.0960000004</v>
      </c>
      <c r="G199" s="296">
        <v>400000</v>
      </c>
      <c r="H199" s="299">
        <v>3939</v>
      </c>
      <c r="I199" s="190"/>
      <c r="J199" s="232"/>
    </row>
    <row r="200" spans="3:10" ht="17" x14ac:dyDescent="0.4">
      <c r="C200" s="296"/>
      <c r="D200" s="297"/>
      <c r="E200" s="298"/>
      <c r="F200" s="297"/>
      <c r="G200" s="296"/>
      <c r="H200" s="299"/>
      <c r="I200" s="190"/>
      <c r="J200" s="232"/>
    </row>
    <row r="201" spans="3:10" ht="17" x14ac:dyDescent="0.4">
      <c r="C201" s="296" t="s">
        <v>8635</v>
      </c>
      <c r="D201" s="297">
        <v>4356213.5609999998</v>
      </c>
      <c r="E201" s="298">
        <v>608770</v>
      </c>
      <c r="F201" s="297">
        <f>D202-D201+150000</f>
        <v>722843.91800000053</v>
      </c>
      <c r="G201" s="296">
        <v>400000</v>
      </c>
      <c r="H201" s="299">
        <v>5147</v>
      </c>
      <c r="I201" s="190"/>
    </row>
    <row r="202" spans="3:10" ht="17" x14ac:dyDescent="0.4">
      <c r="C202" s="296" t="s">
        <v>8636</v>
      </c>
      <c r="D202" s="297">
        <v>4929057.4790000003</v>
      </c>
      <c r="E202" s="298">
        <v>0</v>
      </c>
      <c r="F202" s="296">
        <v>150000</v>
      </c>
      <c r="G202" s="296">
        <v>400000</v>
      </c>
      <c r="H202" s="299">
        <v>5979</v>
      </c>
      <c r="I202" s="190"/>
    </row>
    <row r="203" spans="3:10" ht="17" x14ac:dyDescent="0.4">
      <c r="C203" s="190"/>
      <c r="D203" s="190"/>
      <c r="E203" s="190"/>
      <c r="F203" s="190"/>
      <c r="G203" s="190"/>
      <c r="H203" s="190"/>
      <c r="I203" s="190"/>
    </row>
    <row r="204" spans="3:10" x14ac:dyDescent="0.35">
      <c r="C204" s="18"/>
      <c r="D204" s="18"/>
      <c r="E204" s="18"/>
      <c r="F204" s="18" t="s">
        <v>12704</v>
      </c>
      <c r="G204" s="18"/>
      <c r="H204" s="18"/>
    </row>
  </sheetData>
  <sortState xmlns:xlrd2="http://schemas.microsoft.com/office/spreadsheetml/2017/richdata2" ref="J81:K98">
    <sortCondition ref="J81:J98"/>
  </sortState>
  <mergeCells count="11">
    <mergeCell ref="H80:I80"/>
    <mergeCell ref="AA20:AB20"/>
    <mergeCell ref="AC20:AD20"/>
    <mergeCell ref="Z20:Z21"/>
    <mergeCell ref="Z30:Z32"/>
    <mergeCell ref="Z33:Z35"/>
    <mergeCell ref="AH2:AH3"/>
    <mergeCell ref="AI2:AJ2"/>
    <mergeCell ref="AK2:AK3"/>
    <mergeCell ref="AL2:AM2"/>
    <mergeCell ref="AK1:AM1"/>
  </mergeCells>
  <phoneticPr fontId="59" type="noConversion"/>
  <hyperlinks>
    <hyperlink ref="F1" r:id="rId1" xr:uid="{3C28811E-710C-4309-8779-7E8E2AD5D8B4}"/>
    <hyperlink ref="P1" r:id="rId2" xr:uid="{1AFFFB59-E25F-4DC5-A0D7-46D951B83532}"/>
    <hyperlink ref="AC2" r:id="rId3" xr:uid="{E9B938ED-CA12-4C82-8DFA-699E06C5A471}"/>
  </hyperlinks>
  <pageMargins left="0.7" right="0.7" top="0.75" bottom="0.75" header="0.3" footer="0.3"/>
  <pageSetup orientation="portrait" r:id="rId4"/>
  <ignoredErrors>
    <ignoredError sqref="AL6:AM6 AL7 AL8:AM10 C36:D36 AC11:AC13 AC15:AC16 AC68:AC69 AC50:AC54 AC66 AC70 Z67:AD67" formula="1"/>
  </ignoredErrors>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Índice</vt:lpstr>
      <vt:lpstr>Informe</vt:lpstr>
      <vt:lpstr>Cuadros Generales</vt:lpstr>
      <vt:lpstr>Cuadros Desagregación Regional</vt:lpstr>
      <vt:lpstr>Base Iniciativas de Inversión</vt:lpstr>
      <vt:lpstr>Hoja1</vt:lpstr>
      <vt:lpstr>Hoja6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Marcos Archivaldo Rivera</dc:creator>
  <cp:keywords/>
  <dc:description/>
  <cp:lastModifiedBy>Silvia Montevilla</cp:lastModifiedBy>
  <cp:revision/>
  <dcterms:created xsi:type="dcterms:W3CDTF">2022-04-14T14:38:01Z</dcterms:created>
  <dcterms:modified xsi:type="dcterms:W3CDTF">2025-09-22T12:57:47Z</dcterms:modified>
  <cp:category/>
  <cp:contentStatus/>
</cp:coreProperties>
</file>